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My Drive\Statistics\Scrims\"/>
    </mc:Choice>
  </mc:AlternateContent>
  <xr:revisionPtr revIDLastSave="0" documentId="13_ncr:1_{4D78A6FD-5D6F-46AC-876B-FCB0C5C9B27B}" xr6:coauthVersionLast="47" xr6:coauthVersionMax="47" xr10:uidLastSave="{00000000-0000-0000-0000-000000000000}"/>
  <bookViews>
    <workbookView xWindow="-28920" yWindow="-120" windowWidth="29040" windowHeight="15840" tabRatio="753" firstSheet="2" activeTab="2" xr2:uid="{00000000-000D-0000-FFFF-FFFF00000000}"/>
  </bookViews>
  <sheets>
    <sheet name="TEMPLATESHEET" sheetId="23" r:id="rId1"/>
    <sheet name="START" sheetId="15" r:id="rId2"/>
    <sheet name="6_16 Border" sheetId="60" r:id="rId3"/>
    <sheet name="6_16 Oregon" sheetId="59" r:id="rId4"/>
    <sheet name="6_16 Villa" sheetId="58" r:id="rId5"/>
    <sheet name="6_9 Border" sheetId="57" r:id="rId6"/>
    <sheet name="6_9 Chalet" sheetId="56" r:id="rId7"/>
    <sheet name="6_9 Oregon" sheetId="55" r:id="rId8"/>
    <sheet name="6_7 Border" sheetId="54" r:id="rId9"/>
    <sheet name="6_7 Villa" sheetId="53" r:id="rId10"/>
    <sheet name="6_7 Oregon" sheetId="52" r:id="rId11"/>
    <sheet name="6_3 Villa" sheetId="51" r:id="rId12"/>
    <sheet name="6_3 Border" sheetId="50" r:id="rId13"/>
    <sheet name="6_3 Chalet" sheetId="49" r:id="rId14"/>
    <sheet name="6_1 Chalet" sheetId="48" r:id="rId15"/>
    <sheet name="6_1 Oregon" sheetId="47" r:id="rId16"/>
    <sheet name="5_31 Chalet" sheetId="46" r:id="rId17"/>
    <sheet name="5_31 Oregon" sheetId="45" r:id="rId18"/>
    <sheet name="5_30 Chalet" sheetId="44" r:id="rId19"/>
    <sheet name="5_30 Villa" sheetId="43" r:id="rId20"/>
    <sheet name="5_30 Theme" sheetId="42" r:id="rId21"/>
    <sheet name="END" sheetId="14" r:id="rId22"/>
    <sheet name="MAPPULL" sheetId="28" r:id="rId23"/>
    <sheet name="TODO" sheetId="12" r:id="rId24"/>
    <sheet name="PULL" sheetId="13" r:id="rId25"/>
    <sheet name="PULLP1" sheetId="19" r:id="rId26"/>
    <sheet name="PULLP2" sheetId="38" r:id="rId27"/>
    <sheet name="PULLP3" sheetId="39" r:id="rId28"/>
    <sheet name="PULLP4" sheetId="40" r:id="rId29"/>
    <sheet name="PULLP5" sheetId="41" r:id="rId30"/>
    <sheet name="REF" sheetId="8" r:id="rId31"/>
    <sheet name="STATS FILTER" sheetId="17" r:id="rId3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50" i="60" l="1" a="1"/>
  <c r="D150" i="60" s="1"/>
  <c r="C150" i="60" a="1"/>
  <c r="C150" i="60" s="1"/>
  <c r="B150" i="60" a="1"/>
  <c r="B150" i="60" s="1"/>
  <c r="D148" i="60"/>
  <c r="D147" i="60"/>
  <c r="D146" i="60"/>
  <c r="D145" i="60"/>
  <c r="D144" i="60"/>
  <c r="D143" i="60"/>
  <c r="D142" i="60"/>
  <c r="D141" i="60"/>
  <c r="D140" i="60"/>
  <c r="D139" i="60"/>
  <c r="D138" i="60"/>
  <c r="D137" i="60"/>
  <c r="D136" i="60"/>
  <c r="D135" i="60"/>
  <c r="D134" i="60"/>
  <c r="G132" i="60"/>
  <c r="F132" i="60"/>
  <c r="G131" i="60"/>
  <c r="F131" i="60"/>
  <c r="G130" i="60"/>
  <c r="F130" i="60"/>
  <c r="F129" i="60"/>
  <c r="F128" i="60"/>
  <c r="F127" i="60"/>
  <c r="F126" i="60"/>
  <c r="G126" i="60" s="1"/>
  <c r="G125" i="60"/>
  <c r="F125" i="60"/>
  <c r="G124" i="60"/>
  <c r="F124" i="60"/>
  <c r="F123" i="60"/>
  <c r="G123" i="60" s="1"/>
  <c r="F122" i="60"/>
  <c r="G122" i="60" s="1"/>
  <c r="F121" i="60"/>
  <c r="G121" i="60" s="1"/>
  <c r="F120" i="60"/>
  <c r="G120" i="60" s="1"/>
  <c r="F119" i="60"/>
  <c r="G119" i="60" s="1"/>
  <c r="F118" i="60"/>
  <c r="G118" i="60" s="1"/>
  <c r="A107" i="60" a="1"/>
  <c r="A107" i="60" s="1"/>
  <c r="A106" i="60" a="1"/>
  <c r="A106" i="60" s="1"/>
  <c r="A105" i="60" a="1"/>
  <c r="A105" i="60" s="1"/>
  <c r="A104" i="60" a="1"/>
  <c r="A104" i="60" s="1"/>
  <c r="A103" i="60" a="1"/>
  <c r="A103" i="60" s="1"/>
  <c r="A102" i="60" a="1"/>
  <c r="A102" i="60" s="1"/>
  <c r="A101" i="60" a="1"/>
  <c r="A101" i="60" s="1"/>
  <c r="A100" i="60" a="1"/>
  <c r="A100" i="60" s="1"/>
  <c r="A99" i="60" a="1"/>
  <c r="A99" i="60" s="1"/>
  <c r="A98" i="60" a="1"/>
  <c r="A98" i="60" s="1"/>
  <c r="A97" i="60" a="1"/>
  <c r="A97" i="60" s="1"/>
  <c r="A96" i="60" a="1"/>
  <c r="A96" i="60" s="1"/>
  <c r="A95" i="60" a="1"/>
  <c r="A95" i="60" s="1"/>
  <c r="A94" i="60" a="1"/>
  <c r="A94" i="60" s="1"/>
  <c r="A93" i="60" a="1"/>
  <c r="A93" i="60" s="1"/>
  <c r="A92" i="60" a="1"/>
  <c r="A92" i="60" s="1"/>
  <c r="CQ91" i="60"/>
  <c r="CP91" i="60"/>
  <c r="BX91" i="60"/>
  <c r="BT91" i="60"/>
  <c r="BT91" i="60" a="1"/>
  <c r="BS91" i="60"/>
  <c r="A91" i="60" a="1"/>
  <c r="A91" i="60" s="1"/>
  <c r="CQ90" i="60"/>
  <c r="CP90" i="60"/>
  <c r="BX90" i="60"/>
  <c r="BT90" i="60" a="1"/>
  <c r="BT90" i="60" s="1"/>
  <c r="BS90" i="60"/>
  <c r="A90" i="60" a="1"/>
  <c r="A90" i="60" s="1"/>
  <c r="CQ89" i="60"/>
  <c r="CP89" i="60"/>
  <c r="BX89" i="60"/>
  <c r="BT89" i="60"/>
  <c r="BT89" i="60" a="1"/>
  <c r="BS89" i="60"/>
  <c r="A89" i="60" a="1"/>
  <c r="A89" i="60" s="1"/>
  <c r="CQ88" i="60"/>
  <c r="CP88" i="60"/>
  <c r="BT88" i="60" a="1"/>
  <c r="BT88" i="60" s="1"/>
  <c r="BS88" i="60"/>
  <c r="A88" i="60" a="1"/>
  <c r="A88" i="60" s="1"/>
  <c r="CQ87" i="60"/>
  <c r="CP87" i="60"/>
  <c r="BS87" i="60"/>
  <c r="A87" i="60" a="1"/>
  <c r="A87" i="60" s="1"/>
  <c r="CQ86" i="60"/>
  <c r="CP86" i="60"/>
  <c r="BX86" i="60"/>
  <c r="BT86" i="60" a="1"/>
  <c r="BT86" i="60" s="1"/>
  <c r="BS86" i="60"/>
  <c r="A86" i="60" a="1"/>
  <c r="A86" i="60" s="1"/>
  <c r="CQ85" i="60"/>
  <c r="CP85" i="60"/>
  <c r="BX85" i="60"/>
  <c r="BT85" i="60" a="1"/>
  <c r="BT85" i="60" s="1"/>
  <c r="BS85" i="60"/>
  <c r="A85" i="60" a="1"/>
  <c r="A85" i="60" s="1"/>
  <c r="CQ84" i="60"/>
  <c r="CP84" i="60"/>
  <c r="BX84" i="60"/>
  <c r="BT84" i="60" a="1"/>
  <c r="BT84" i="60" s="1"/>
  <c r="BS84" i="60"/>
  <c r="A84" i="60" a="1"/>
  <c r="A84" i="60" s="1"/>
  <c r="CQ83" i="60"/>
  <c r="CP83" i="60"/>
  <c r="BX83" i="60"/>
  <c r="BT83" i="60" a="1"/>
  <c r="BT83" i="60" s="1"/>
  <c r="BS83" i="60"/>
  <c r="A83" i="60" a="1"/>
  <c r="A83" i="60" s="1"/>
  <c r="CQ82" i="60"/>
  <c r="CP82" i="60"/>
  <c r="BX82" i="60"/>
  <c r="BT82" i="60" a="1"/>
  <c r="BT82" i="60" s="1"/>
  <c r="BS82" i="60"/>
  <c r="A82" i="60" a="1"/>
  <c r="A82" i="60" s="1"/>
  <c r="CQ81" i="60"/>
  <c r="CP81" i="60"/>
  <c r="BX81" i="60"/>
  <c r="BT81" i="60" a="1"/>
  <c r="BT81" i="60" s="1"/>
  <c r="BS81" i="60"/>
  <c r="A81" i="60" a="1"/>
  <c r="A81" i="60" s="1"/>
  <c r="CQ80" i="60"/>
  <c r="CP80" i="60"/>
  <c r="BX80" i="60"/>
  <c r="BT80" i="60"/>
  <c r="BT80" i="60" a="1"/>
  <c r="BS80" i="60"/>
  <c r="A80" i="60" a="1"/>
  <c r="A80" i="60" s="1"/>
  <c r="CQ79" i="60"/>
  <c r="CP79" i="60"/>
  <c r="BX79" i="60"/>
  <c r="BT79" i="60" a="1"/>
  <c r="BT79" i="60" s="1"/>
  <c r="BS79" i="60"/>
  <c r="A79" i="60" a="1"/>
  <c r="A79" i="60" s="1"/>
  <c r="CQ78" i="60"/>
  <c r="CP78" i="60"/>
  <c r="BX78" i="60"/>
  <c r="BT78" i="60" a="1"/>
  <c r="BT78" i="60" s="1"/>
  <c r="BS78" i="60"/>
  <c r="A78" i="60" a="1"/>
  <c r="A78" i="60" s="1"/>
  <c r="CQ77" i="60"/>
  <c r="CP77" i="60"/>
  <c r="BX77" i="60"/>
  <c r="BT77" i="60"/>
  <c r="BT77" i="60" a="1"/>
  <c r="BS77" i="60"/>
  <c r="A77" i="60" a="1"/>
  <c r="A77" i="60" s="1"/>
  <c r="A76" i="60" a="1"/>
  <c r="A76" i="60" s="1"/>
  <c r="CQ75" i="60"/>
  <c r="CP75" i="60"/>
  <c r="BX75" i="60"/>
  <c r="BT75" i="60" a="1"/>
  <c r="BT75" i="60" s="1"/>
  <c r="BS75" i="60"/>
  <c r="A75" i="60" a="1"/>
  <c r="A75" i="60" s="1"/>
  <c r="CQ74" i="60"/>
  <c r="CP74" i="60"/>
  <c r="BX74" i="60"/>
  <c r="BT74" i="60"/>
  <c r="BT74" i="60" a="1"/>
  <c r="BS74" i="60"/>
  <c r="A74" i="60" a="1"/>
  <c r="A74" i="60" s="1"/>
  <c r="CQ73" i="60"/>
  <c r="CP73" i="60"/>
  <c r="BX73" i="60"/>
  <c r="BT73" i="60" a="1"/>
  <c r="BT73" i="60" s="1"/>
  <c r="BS73" i="60"/>
  <c r="A73" i="60" a="1"/>
  <c r="A73" i="60" s="1"/>
  <c r="CQ72" i="60"/>
  <c r="CP72" i="60"/>
  <c r="BT72" i="60" a="1"/>
  <c r="BT72" i="60" s="1"/>
  <c r="BS72" i="60"/>
  <c r="A72" i="60" a="1"/>
  <c r="A72" i="60" s="1"/>
  <c r="CQ71" i="60"/>
  <c r="CP71" i="60"/>
  <c r="BS71" i="60"/>
  <c r="A71" i="60" a="1"/>
  <c r="A71" i="60" s="1"/>
  <c r="CQ70" i="60"/>
  <c r="CP70" i="60"/>
  <c r="BX70" i="60"/>
  <c r="BT70" i="60"/>
  <c r="BT70" i="60" a="1"/>
  <c r="BS70" i="60"/>
  <c r="A70" i="60" a="1"/>
  <c r="A70" i="60" s="1"/>
  <c r="CQ69" i="60"/>
  <c r="CP69" i="60"/>
  <c r="BX69" i="60"/>
  <c r="BT69" i="60" a="1"/>
  <c r="BT69" i="60" s="1"/>
  <c r="BS69" i="60"/>
  <c r="A69" i="60" a="1"/>
  <c r="A69" i="60" s="1"/>
  <c r="CQ68" i="60"/>
  <c r="CP68" i="60"/>
  <c r="BX68" i="60"/>
  <c r="BT68" i="60"/>
  <c r="BT68" i="60" a="1"/>
  <c r="BS68" i="60"/>
  <c r="A68" i="60" a="1"/>
  <c r="A68" i="60" s="1"/>
  <c r="CQ67" i="60"/>
  <c r="CP67" i="60"/>
  <c r="BX67" i="60"/>
  <c r="BT67" i="60" a="1"/>
  <c r="BT67" i="60" s="1"/>
  <c r="BS67" i="60"/>
  <c r="A67" i="60" a="1"/>
  <c r="A67" i="60" s="1"/>
  <c r="CQ66" i="60"/>
  <c r="CP66" i="60"/>
  <c r="BX66" i="60"/>
  <c r="BT66" i="60"/>
  <c r="BT66" i="60" a="1"/>
  <c r="BS66" i="60"/>
  <c r="A66" i="60" a="1"/>
  <c r="A66" i="60" s="1"/>
  <c r="CQ65" i="60"/>
  <c r="CP65" i="60"/>
  <c r="BX65" i="60"/>
  <c r="BT65" i="60" a="1"/>
  <c r="BT65" i="60" s="1"/>
  <c r="BS65" i="60"/>
  <c r="A65" i="60" a="1"/>
  <c r="A65" i="60" s="1"/>
  <c r="CQ64" i="60"/>
  <c r="CP64" i="60"/>
  <c r="BX64" i="60"/>
  <c r="BT64" i="60"/>
  <c r="BT64" i="60" a="1"/>
  <c r="BS64" i="60"/>
  <c r="A64" i="60" a="1"/>
  <c r="A64" i="60" s="1"/>
  <c r="CQ63" i="60"/>
  <c r="CP63" i="60"/>
  <c r="BX63" i="60"/>
  <c r="BT63" i="60"/>
  <c r="BT63" i="60" a="1"/>
  <c r="BS63" i="60"/>
  <c r="A63" i="60" a="1"/>
  <c r="A63" i="60" s="1"/>
  <c r="CQ62" i="60"/>
  <c r="CP62" i="60"/>
  <c r="BX62" i="60"/>
  <c r="BT62" i="60" a="1"/>
  <c r="BT62" i="60" s="1"/>
  <c r="BS62" i="60"/>
  <c r="A62" i="60" a="1"/>
  <c r="A62" i="60" s="1"/>
  <c r="CQ61" i="60"/>
  <c r="CP61" i="60"/>
  <c r="BX61" i="60"/>
  <c r="BT61" i="60" a="1"/>
  <c r="BT61" i="60" s="1"/>
  <c r="BS61" i="60"/>
  <c r="A61" i="60" a="1"/>
  <c r="A61" i="60" s="1"/>
  <c r="A60" i="60" a="1"/>
  <c r="A60" i="60" s="1"/>
  <c r="CQ59" i="60"/>
  <c r="CP59" i="60"/>
  <c r="BX59" i="60"/>
  <c r="BT59" i="60"/>
  <c r="BT59" i="60" a="1"/>
  <c r="BS59" i="60"/>
  <c r="A59" i="60" a="1"/>
  <c r="A59" i="60" s="1"/>
  <c r="CQ58" i="60"/>
  <c r="CP58" i="60"/>
  <c r="BX58" i="60"/>
  <c r="BT58" i="60" a="1"/>
  <c r="BT58" i="60" s="1"/>
  <c r="BS58" i="60"/>
  <c r="A58" i="60" a="1"/>
  <c r="A58" i="60" s="1"/>
  <c r="CQ57" i="60"/>
  <c r="CP57" i="60"/>
  <c r="BX57" i="60"/>
  <c r="BT57" i="60"/>
  <c r="BT57" i="60" a="1"/>
  <c r="BS57" i="60"/>
  <c r="A57" i="60" a="1"/>
  <c r="A57" i="60" s="1"/>
  <c r="CQ56" i="60"/>
  <c r="CP56" i="60"/>
  <c r="BT56" i="60" a="1"/>
  <c r="BT56" i="60" s="1"/>
  <c r="BS56" i="60"/>
  <c r="A56" i="60" a="1"/>
  <c r="A56" i="60" s="1"/>
  <c r="CQ55" i="60"/>
  <c r="CP55" i="60"/>
  <c r="BS55" i="60"/>
  <c r="A55" i="60" a="1"/>
  <c r="A55" i="60" s="1"/>
  <c r="CQ54" i="60"/>
  <c r="CP54" i="60"/>
  <c r="BX54" i="60"/>
  <c r="BT54" i="60" a="1"/>
  <c r="BT54" i="60" s="1"/>
  <c r="BS54" i="60"/>
  <c r="A54" i="60" a="1"/>
  <c r="A54" i="60" s="1"/>
  <c r="CQ53" i="60"/>
  <c r="CP53" i="60"/>
  <c r="BX53" i="60"/>
  <c r="BT53" i="60"/>
  <c r="BT53" i="60" a="1"/>
  <c r="BS53" i="60"/>
  <c r="A53" i="60" a="1"/>
  <c r="A53" i="60" s="1"/>
  <c r="CQ52" i="60"/>
  <c r="CP52" i="60"/>
  <c r="BX52" i="60"/>
  <c r="BT52" i="60" a="1"/>
  <c r="BT52" i="60" s="1"/>
  <c r="BS52" i="60"/>
  <c r="A52" i="60" a="1"/>
  <c r="A52" i="60" s="1"/>
  <c r="CQ51" i="60"/>
  <c r="CP51" i="60"/>
  <c r="BX51" i="60"/>
  <c r="BT51" i="60"/>
  <c r="BT51" i="60" a="1"/>
  <c r="BS51" i="60"/>
  <c r="A51" i="60" a="1"/>
  <c r="A51" i="60" s="1"/>
  <c r="CQ50" i="60"/>
  <c r="CP50" i="60"/>
  <c r="BX50" i="60"/>
  <c r="BT50" i="60" a="1"/>
  <c r="BT50" i="60" s="1"/>
  <c r="BS50" i="60"/>
  <c r="A50" i="60" a="1"/>
  <c r="A50" i="60" s="1"/>
  <c r="CQ49" i="60"/>
  <c r="CP49" i="60"/>
  <c r="BX49" i="60"/>
  <c r="BT49" i="60"/>
  <c r="BT49" i="60" a="1"/>
  <c r="BS49" i="60"/>
  <c r="A49" i="60" a="1"/>
  <c r="A49" i="60" s="1"/>
  <c r="CQ48" i="60"/>
  <c r="CP48" i="60"/>
  <c r="BX48" i="60"/>
  <c r="BT48" i="60" a="1"/>
  <c r="BT48" i="60" s="1"/>
  <c r="BS48" i="60"/>
  <c r="A48" i="60" a="1"/>
  <c r="A48" i="60" s="1"/>
  <c r="CQ47" i="60"/>
  <c r="CP47" i="60"/>
  <c r="BX47" i="60"/>
  <c r="BT47" i="60"/>
  <c r="BT47" i="60" a="1"/>
  <c r="BS47" i="60"/>
  <c r="A47" i="60" a="1"/>
  <c r="A47" i="60" s="1"/>
  <c r="CQ46" i="60"/>
  <c r="CP46" i="60"/>
  <c r="BX46" i="60"/>
  <c r="BT46" i="60"/>
  <c r="BT46" i="60" a="1"/>
  <c r="BS46" i="60"/>
  <c r="A46" i="60" a="1"/>
  <c r="A46" i="60" s="1"/>
  <c r="CQ45" i="60"/>
  <c r="CP45" i="60"/>
  <c r="BX45" i="60"/>
  <c r="BT45" i="60" a="1"/>
  <c r="BT45" i="60" s="1"/>
  <c r="BS45" i="60"/>
  <c r="A45" i="60" a="1"/>
  <c r="A45" i="60" s="1"/>
  <c r="A44" i="60" a="1"/>
  <c r="A44" i="60" s="1"/>
  <c r="CQ43" i="60"/>
  <c r="CP43" i="60"/>
  <c r="BX43" i="60"/>
  <c r="BT43" i="60" a="1"/>
  <c r="BT43" i="60" s="1"/>
  <c r="BS43" i="60"/>
  <c r="A43" i="60" a="1"/>
  <c r="A43" i="60" s="1"/>
  <c r="CQ42" i="60"/>
  <c r="CP42" i="60"/>
  <c r="BX42" i="60"/>
  <c r="BT42" i="60" a="1"/>
  <c r="BT42" i="60" s="1"/>
  <c r="BS42" i="60"/>
  <c r="A42" i="60" a="1"/>
  <c r="A42" i="60" s="1"/>
  <c r="CQ41" i="60"/>
  <c r="CP41" i="60"/>
  <c r="BX41" i="60"/>
  <c r="BT41" i="60"/>
  <c r="BT41" i="60" a="1"/>
  <c r="BS41" i="60"/>
  <c r="A41" i="60" a="1"/>
  <c r="A41" i="60" s="1"/>
  <c r="CQ40" i="60"/>
  <c r="CP40" i="60"/>
  <c r="BT40" i="60" a="1"/>
  <c r="BT40" i="60" s="1"/>
  <c r="BS40" i="60"/>
  <c r="A40" i="60" a="1"/>
  <c r="A40" i="60" s="1"/>
  <c r="CQ39" i="60"/>
  <c r="CP39" i="60"/>
  <c r="BT39" i="60" a="1"/>
  <c r="BT39" i="60" s="1"/>
  <c r="BS39" i="60"/>
  <c r="A39" i="60" a="1"/>
  <c r="A39" i="60" s="1"/>
  <c r="CQ38" i="60"/>
  <c r="CP38" i="60"/>
  <c r="BX38" i="60"/>
  <c r="BT38" i="60"/>
  <c r="BT38" i="60" a="1"/>
  <c r="BS38" i="60"/>
  <c r="A38" i="60" a="1"/>
  <c r="A38" i="60" s="1"/>
  <c r="CQ37" i="60"/>
  <c r="CP37" i="60"/>
  <c r="BX37" i="60"/>
  <c r="BT37" i="60" a="1"/>
  <c r="BT37" i="60" s="1"/>
  <c r="BS37" i="60"/>
  <c r="A37" i="60" a="1"/>
  <c r="A37" i="60" s="1"/>
  <c r="CQ36" i="60"/>
  <c r="CP36" i="60"/>
  <c r="BX36" i="60"/>
  <c r="BT36" i="60"/>
  <c r="BT36" i="60" a="1"/>
  <c r="BS36" i="60"/>
  <c r="A36" i="60" a="1"/>
  <c r="A36" i="60" s="1"/>
  <c r="CQ35" i="60"/>
  <c r="CP35" i="60"/>
  <c r="BX35" i="60"/>
  <c r="BT35" i="60" a="1"/>
  <c r="BT35" i="60" s="1"/>
  <c r="BS35" i="60"/>
  <c r="A35" i="60" a="1"/>
  <c r="A35" i="60" s="1"/>
  <c r="CQ34" i="60"/>
  <c r="CP34" i="60"/>
  <c r="BX34" i="60"/>
  <c r="BT34" i="60" a="1"/>
  <c r="BT34" i="60" s="1"/>
  <c r="BS34" i="60"/>
  <c r="A34" i="60" a="1"/>
  <c r="A34" i="60" s="1"/>
  <c r="CQ33" i="60"/>
  <c r="CP33" i="60"/>
  <c r="BX33" i="60"/>
  <c r="BT33" i="60" a="1"/>
  <c r="BT33" i="60" s="1"/>
  <c r="BS33" i="60"/>
  <c r="A33" i="60" a="1"/>
  <c r="A33" i="60" s="1"/>
  <c r="CQ32" i="60"/>
  <c r="CP32" i="60"/>
  <c r="BX32" i="60"/>
  <c r="BT32" i="60"/>
  <c r="BT32" i="60" a="1"/>
  <c r="BS32" i="60"/>
  <c r="A32" i="60" a="1"/>
  <c r="A32" i="60" s="1"/>
  <c r="CQ31" i="60"/>
  <c r="CP31" i="60"/>
  <c r="BX31" i="60"/>
  <c r="BT31" i="60" a="1"/>
  <c r="BT31" i="60" s="1"/>
  <c r="BS31" i="60"/>
  <c r="A31" i="60" a="1"/>
  <c r="A31" i="60" s="1"/>
  <c r="CQ30" i="60"/>
  <c r="CP30" i="60"/>
  <c r="BX30" i="60"/>
  <c r="BT30" i="60" a="1"/>
  <c r="BT30" i="60" s="1"/>
  <c r="BS30" i="60"/>
  <c r="A30" i="60" a="1"/>
  <c r="A30" i="60" s="1"/>
  <c r="CQ29" i="60"/>
  <c r="CP29" i="60"/>
  <c r="BX29" i="60"/>
  <c r="BT29" i="60" a="1"/>
  <c r="BT29" i="60" s="1"/>
  <c r="BS29" i="60"/>
  <c r="A29" i="60" a="1"/>
  <c r="A29" i="60" s="1"/>
  <c r="A28" i="60" a="1"/>
  <c r="A28" i="60" s="1"/>
  <c r="DD27" i="60" a="1"/>
  <c r="DD27" i="60" s="1"/>
  <c r="CQ27" i="60"/>
  <c r="CP27" i="60"/>
  <c r="CN27" i="60" a="1"/>
  <c r="CN27" i="60" s="1"/>
  <c r="CM27" i="60" a="1"/>
  <c r="CM27" i="60" s="1"/>
  <c r="CL27" i="60" a="1"/>
  <c r="CL27" i="60" s="1"/>
  <c r="CK27" i="60"/>
  <c r="CK27" i="60" a="1"/>
  <c r="CJ27" i="60"/>
  <c r="CJ27" i="60" a="1"/>
  <c r="BX27" i="60"/>
  <c r="BT27" i="60" a="1"/>
  <c r="BT27" i="60" s="1"/>
  <c r="BS27" i="60"/>
  <c r="AP27" i="60"/>
  <c r="A27" i="60" a="1"/>
  <c r="A27" i="60" s="1"/>
  <c r="DD26" i="60" a="1"/>
  <c r="DD26" i="60" s="1"/>
  <c r="CQ26" i="60"/>
  <c r="CP26" i="60"/>
  <c r="CN26" i="60"/>
  <c r="CN26" i="60" a="1"/>
  <c r="CM26" i="60" a="1"/>
  <c r="CM26" i="60" s="1"/>
  <c r="CL26" i="60" a="1"/>
  <c r="CL26" i="60" s="1"/>
  <c r="CK26" i="60"/>
  <c r="CK26" i="60" a="1"/>
  <c r="CJ26" i="60" a="1"/>
  <c r="CJ26" i="60" s="1"/>
  <c r="BX26" i="60"/>
  <c r="BT26" i="60"/>
  <c r="BT26" i="60" a="1"/>
  <c r="BS26" i="60"/>
  <c r="AP26" i="60"/>
  <c r="A26" i="60" a="1"/>
  <c r="A26" i="60" s="1"/>
  <c r="DD25" i="60" a="1"/>
  <c r="DD25" i="60" s="1"/>
  <c r="CQ25" i="60"/>
  <c r="CP25" i="60"/>
  <c r="CN25" i="60"/>
  <c r="CN25" i="60" a="1"/>
  <c r="CM25" i="60" a="1"/>
  <c r="CM25" i="60" s="1"/>
  <c r="CL25" i="60" a="1"/>
  <c r="CL25" i="60" s="1"/>
  <c r="CK25" i="60" a="1"/>
  <c r="CK25" i="60" s="1"/>
  <c r="CJ25" i="60"/>
  <c r="CJ25" i="60" a="1"/>
  <c r="BX25" i="60"/>
  <c r="BT25" i="60"/>
  <c r="BT25" i="60" a="1"/>
  <c r="BS25" i="60"/>
  <c r="AP25" i="60"/>
  <c r="A25" i="60" a="1"/>
  <c r="A25" i="60" s="1"/>
  <c r="CQ24" i="60"/>
  <c r="CP24" i="60"/>
  <c r="CN24" i="60" a="1"/>
  <c r="CN24" i="60" s="1"/>
  <c r="CM24" i="60" a="1"/>
  <c r="CM24" i="60" s="1"/>
  <c r="BT24" i="60" a="1"/>
  <c r="BT24" i="60" s="1"/>
  <c r="BS24" i="60"/>
  <c r="AP24" i="60"/>
  <c r="A24" i="60" a="1"/>
  <c r="A24" i="60" s="1"/>
  <c r="CQ23" i="60"/>
  <c r="CP23" i="60"/>
  <c r="CN23" i="60" a="1"/>
  <c r="CN23" i="60" s="1"/>
  <c r="BT23" i="60" a="1"/>
  <c r="BT23" i="60" s="1"/>
  <c r="BS23" i="60"/>
  <c r="AP23" i="60"/>
  <c r="A23" i="60" a="1"/>
  <c r="A23" i="60" s="1"/>
  <c r="DD22" i="60"/>
  <c r="DD22" i="60" a="1"/>
  <c r="CQ22" i="60"/>
  <c r="CP22" i="60"/>
  <c r="CN22" i="60" a="1"/>
  <c r="CN22" i="60" s="1"/>
  <c r="CM22" i="60" a="1"/>
  <c r="CM22" i="60" s="1"/>
  <c r="CL22" i="60" a="1"/>
  <c r="CL22" i="60" s="1"/>
  <c r="CK22" i="60" a="1"/>
  <c r="CK22" i="60" s="1"/>
  <c r="BX22" i="60"/>
  <c r="BT22" i="60" a="1"/>
  <c r="BT22" i="60" s="1"/>
  <c r="BS22" i="60"/>
  <c r="AP22" i="60"/>
  <c r="A22" i="60" a="1"/>
  <c r="A22" i="60" s="1"/>
  <c r="CQ21" i="60"/>
  <c r="CP21" i="60"/>
  <c r="BX21" i="60"/>
  <c r="BT21" i="60" a="1"/>
  <c r="BT21" i="60" s="1"/>
  <c r="BS21" i="60"/>
  <c r="AP21" i="60"/>
  <c r="A21" i="60" a="1"/>
  <c r="A21" i="60" s="1"/>
  <c r="DD20" i="60" a="1"/>
  <c r="DD20" i="60" s="1"/>
  <c r="CQ20" i="60"/>
  <c r="CP20" i="60"/>
  <c r="BX20" i="60"/>
  <c r="BT20" i="60" a="1"/>
  <c r="BT20" i="60" s="1"/>
  <c r="BS20" i="60"/>
  <c r="AP20" i="60"/>
  <c r="A20" i="60" a="1"/>
  <c r="A20" i="60" s="1"/>
  <c r="CQ19" i="60"/>
  <c r="CP19" i="60"/>
  <c r="CN19" i="60" a="1"/>
  <c r="CN19" i="60" s="1"/>
  <c r="CM19" i="60" a="1"/>
  <c r="CM19" i="60" s="1"/>
  <c r="CL19" i="60" a="1"/>
  <c r="CL19" i="60" s="1"/>
  <c r="CK19" i="60" a="1"/>
  <c r="CK19" i="60" s="1"/>
  <c r="BX19" i="60"/>
  <c r="BT19" i="60" a="1"/>
  <c r="BT19" i="60" s="1"/>
  <c r="BS19" i="60"/>
  <c r="AP19" i="60"/>
  <c r="A19" i="60" a="1"/>
  <c r="A19" i="60" s="1"/>
  <c r="DD18" i="60"/>
  <c r="DD18" i="60" a="1"/>
  <c r="CQ18" i="60"/>
  <c r="CP18" i="60"/>
  <c r="CN18" i="60" a="1"/>
  <c r="CN18" i="60" s="1"/>
  <c r="CM18" i="60"/>
  <c r="CM18" i="60" a="1"/>
  <c r="BX18" i="60"/>
  <c r="BT18" i="60"/>
  <c r="BT18" i="60" a="1"/>
  <c r="BS18" i="60"/>
  <c r="AP18" i="60"/>
  <c r="A18" i="60" a="1"/>
  <c r="A18" i="60" s="1"/>
  <c r="CQ17" i="60"/>
  <c r="CP17" i="60"/>
  <c r="BX17" i="60"/>
  <c r="BT17" i="60" a="1"/>
  <c r="BT17" i="60" s="1"/>
  <c r="BS17" i="60"/>
  <c r="AP17" i="60"/>
  <c r="A17" i="60" a="1"/>
  <c r="A17" i="60" s="1"/>
  <c r="DD16" i="60"/>
  <c r="DD16" i="60" a="1"/>
  <c r="CQ16" i="60"/>
  <c r="CP16" i="60"/>
  <c r="BX16" i="60"/>
  <c r="BT16" i="60" a="1"/>
  <c r="BT16" i="60" s="1"/>
  <c r="BS16" i="60"/>
  <c r="AP16" i="60"/>
  <c r="A16" i="60" a="1"/>
  <c r="A16" i="60" s="1"/>
  <c r="DD15" i="60"/>
  <c r="DD15" i="60" a="1"/>
  <c r="CQ15" i="60"/>
  <c r="CP15" i="60"/>
  <c r="CN15" i="60" a="1"/>
  <c r="CN15" i="60" s="1"/>
  <c r="CM15" i="60"/>
  <c r="CM15" i="60" a="1"/>
  <c r="CL15" i="60" a="1"/>
  <c r="CL15" i="60" s="1"/>
  <c r="BX15" i="60"/>
  <c r="BT15" i="60"/>
  <c r="BT15" i="60" a="1"/>
  <c r="BS15" i="60"/>
  <c r="AP15" i="60"/>
  <c r="A15" i="60" a="1"/>
  <c r="A15" i="60" s="1"/>
  <c r="DD14" i="60"/>
  <c r="DD14" i="60" a="1"/>
  <c r="CQ14" i="60"/>
  <c r="CP14" i="60"/>
  <c r="CN14" i="60" a="1"/>
  <c r="CN14" i="60" s="1"/>
  <c r="CM14" i="60" a="1"/>
  <c r="CM14" i="60" s="1"/>
  <c r="CL14" i="60"/>
  <c r="CL14" i="60" a="1"/>
  <c r="BX14" i="60"/>
  <c r="BT14" i="60"/>
  <c r="BT14" i="60" a="1"/>
  <c r="BS14" i="60"/>
  <c r="AP14" i="60"/>
  <c r="A14" i="60" a="1"/>
  <c r="A14" i="60" s="1"/>
  <c r="CQ13" i="60"/>
  <c r="CP13" i="60"/>
  <c r="BX13" i="60"/>
  <c r="BT13" i="60" a="1"/>
  <c r="BT13" i="60" s="1"/>
  <c r="BS13" i="60"/>
  <c r="AP13" i="60"/>
  <c r="A13" i="60" a="1"/>
  <c r="A13" i="60" s="1"/>
  <c r="AN9" i="60"/>
  <c r="AI9" i="60"/>
  <c r="T9" i="60"/>
  <c r="AN8" i="60"/>
  <c r="AI8" i="60"/>
  <c r="T8" i="60"/>
  <c r="AN7" i="60"/>
  <c r="AI7" i="60"/>
  <c r="T7" i="60"/>
  <c r="AN6" i="60"/>
  <c r="AI6" i="60"/>
  <c r="T6" i="60"/>
  <c r="AI5" i="60"/>
  <c r="T5" i="60"/>
  <c r="W2" i="60"/>
  <c r="V2" i="60"/>
  <c r="U2" i="60"/>
  <c r="N2" i="60"/>
  <c r="M2" i="60"/>
  <c r="H2" i="60"/>
  <c r="D150" i="59" a="1"/>
  <c r="D150" i="59" s="1"/>
  <c r="C150" i="59" a="1"/>
  <c r="C150" i="59" s="1"/>
  <c r="B150" i="59" a="1"/>
  <c r="B150" i="59" s="1"/>
  <c r="D148" i="59"/>
  <c r="D147" i="59"/>
  <c r="D146" i="59"/>
  <c r="D145" i="59"/>
  <c r="D144" i="59"/>
  <c r="D143" i="59"/>
  <c r="D142" i="59"/>
  <c r="D141" i="59"/>
  <c r="D140" i="59"/>
  <c r="D139" i="59"/>
  <c r="D138" i="59"/>
  <c r="D137" i="59"/>
  <c r="D136" i="59"/>
  <c r="D135" i="59"/>
  <c r="D134" i="59"/>
  <c r="G132" i="59"/>
  <c r="F132" i="59"/>
  <c r="G131" i="59"/>
  <c r="F131" i="59"/>
  <c r="G130" i="59"/>
  <c r="F130" i="59"/>
  <c r="F129" i="59"/>
  <c r="G129" i="59" s="1"/>
  <c r="F128" i="59"/>
  <c r="F127" i="59"/>
  <c r="G127" i="59" s="1"/>
  <c r="F126" i="59"/>
  <c r="F125" i="59"/>
  <c r="G125" i="59" s="1"/>
  <c r="G124" i="59"/>
  <c r="F124" i="59"/>
  <c r="F123" i="59"/>
  <c r="G123" i="59" s="1"/>
  <c r="F122" i="59"/>
  <c r="G122" i="59" s="1"/>
  <c r="F121" i="59"/>
  <c r="F120" i="59"/>
  <c r="F119" i="59"/>
  <c r="G119" i="59" s="1"/>
  <c r="F118" i="59"/>
  <c r="G118" i="59" s="1"/>
  <c r="A107" i="59" a="1"/>
  <c r="A107" i="59" s="1"/>
  <c r="A106" i="59" a="1"/>
  <c r="A106" i="59" s="1"/>
  <c r="A105" i="59" a="1"/>
  <c r="A105" i="59" s="1"/>
  <c r="A104" i="59" a="1"/>
  <c r="A104" i="59" s="1"/>
  <c r="A103" i="59" a="1"/>
  <c r="A103" i="59" s="1"/>
  <c r="A102" i="59" a="1"/>
  <c r="A102" i="59" s="1"/>
  <c r="A101" i="59" a="1"/>
  <c r="A101" i="59" s="1"/>
  <c r="A100" i="59" a="1"/>
  <c r="A100" i="59" s="1"/>
  <c r="A99" i="59" a="1"/>
  <c r="A99" i="59" s="1"/>
  <c r="A98" i="59" a="1"/>
  <c r="A98" i="59" s="1"/>
  <c r="A97" i="59" a="1"/>
  <c r="A97" i="59" s="1"/>
  <c r="A96" i="59" a="1"/>
  <c r="A96" i="59" s="1"/>
  <c r="A95" i="59" a="1"/>
  <c r="A95" i="59" s="1"/>
  <c r="A94" i="59" a="1"/>
  <c r="A94" i="59" s="1"/>
  <c r="A93" i="59" a="1"/>
  <c r="A93" i="59" s="1"/>
  <c r="A92" i="59" a="1"/>
  <c r="A92" i="59" s="1"/>
  <c r="CQ91" i="59"/>
  <c r="CP91" i="59"/>
  <c r="BX91" i="59"/>
  <c r="BT91" i="59" a="1"/>
  <c r="BT91" i="59" s="1"/>
  <c r="BS91" i="59"/>
  <c r="A91" i="59" a="1"/>
  <c r="A91" i="59" s="1"/>
  <c r="CQ90" i="59"/>
  <c r="CP90" i="59"/>
  <c r="BX90" i="59"/>
  <c r="BT90" i="59" a="1"/>
  <c r="BT90" i="59" s="1"/>
  <c r="BS90" i="59"/>
  <c r="A90" i="59" a="1"/>
  <c r="A90" i="59" s="1"/>
  <c r="CQ89" i="59"/>
  <c r="CP89" i="59"/>
  <c r="BX89" i="59"/>
  <c r="BT89" i="59"/>
  <c r="BT89" i="59" a="1"/>
  <c r="BS89" i="59"/>
  <c r="A89" i="59" a="1"/>
  <c r="A89" i="59" s="1"/>
  <c r="CQ88" i="59"/>
  <c r="CP88" i="59"/>
  <c r="BX88" i="59"/>
  <c r="BT88" i="59" a="1"/>
  <c r="BT88" i="59" s="1"/>
  <c r="BS88" i="59"/>
  <c r="A88" i="59" a="1"/>
  <c r="A88" i="59" s="1"/>
  <c r="CQ87" i="59"/>
  <c r="CP87" i="59"/>
  <c r="BX87" i="59"/>
  <c r="BT87" i="59" a="1"/>
  <c r="BT87" i="59" s="1"/>
  <c r="BS87" i="59"/>
  <c r="A87" i="59" a="1"/>
  <c r="A87" i="59" s="1"/>
  <c r="CQ86" i="59"/>
  <c r="CP86" i="59"/>
  <c r="BX86" i="59"/>
  <c r="BT86" i="59" a="1"/>
  <c r="BT86" i="59" s="1"/>
  <c r="BS86" i="59"/>
  <c r="A86" i="59" a="1"/>
  <c r="A86" i="59" s="1"/>
  <c r="CQ85" i="59"/>
  <c r="CP85" i="59"/>
  <c r="BX85" i="59"/>
  <c r="BT85" i="59" a="1"/>
  <c r="BT85" i="59" s="1"/>
  <c r="BS85" i="59"/>
  <c r="A85" i="59" a="1"/>
  <c r="A85" i="59" s="1"/>
  <c r="CQ84" i="59"/>
  <c r="CP84" i="59"/>
  <c r="BX84" i="59"/>
  <c r="BT84" i="59" a="1"/>
  <c r="BT84" i="59" s="1"/>
  <c r="BS84" i="59"/>
  <c r="A84" i="59" a="1"/>
  <c r="A84" i="59" s="1"/>
  <c r="CQ83" i="59"/>
  <c r="CP83" i="59"/>
  <c r="BX83" i="59"/>
  <c r="BT83" i="59" a="1"/>
  <c r="BT83" i="59" s="1"/>
  <c r="BS83" i="59"/>
  <c r="A83" i="59" a="1"/>
  <c r="A83" i="59" s="1"/>
  <c r="CQ82" i="59"/>
  <c r="CP82" i="59"/>
  <c r="BX82" i="59"/>
  <c r="BT82" i="59" a="1"/>
  <c r="BT82" i="59" s="1"/>
  <c r="BS82" i="59"/>
  <c r="A82" i="59" a="1"/>
  <c r="A82" i="59" s="1"/>
  <c r="CQ81" i="59"/>
  <c r="CP81" i="59"/>
  <c r="BX81" i="59"/>
  <c r="BT81" i="59" a="1"/>
  <c r="BT81" i="59" s="1"/>
  <c r="BS81" i="59"/>
  <c r="A81" i="59" a="1"/>
  <c r="A81" i="59" s="1"/>
  <c r="CQ80" i="59"/>
  <c r="CP80" i="59"/>
  <c r="BX80" i="59"/>
  <c r="BT80" i="59" a="1"/>
  <c r="BT80" i="59" s="1"/>
  <c r="BS80" i="59"/>
  <c r="A80" i="59" a="1"/>
  <c r="A80" i="59" s="1"/>
  <c r="CQ79" i="59"/>
  <c r="CP79" i="59"/>
  <c r="BX79" i="59"/>
  <c r="BS79" i="59"/>
  <c r="A79" i="59" a="1"/>
  <c r="A79" i="59" s="1"/>
  <c r="CQ78" i="59"/>
  <c r="CP78" i="59"/>
  <c r="BX78" i="59"/>
  <c r="BT78" i="59" a="1"/>
  <c r="BT78" i="59" s="1"/>
  <c r="BS78" i="59"/>
  <c r="A78" i="59" a="1"/>
  <c r="A78" i="59" s="1"/>
  <c r="CQ77" i="59"/>
  <c r="CP77" i="59"/>
  <c r="BX77" i="59"/>
  <c r="BT77" i="59" a="1"/>
  <c r="BT77" i="59" s="1"/>
  <c r="BS77" i="59"/>
  <c r="A77" i="59" a="1"/>
  <c r="A77" i="59" s="1"/>
  <c r="A76" i="59" a="1"/>
  <c r="A76" i="59" s="1"/>
  <c r="CQ75" i="59"/>
  <c r="CP75" i="59"/>
  <c r="BX75" i="59"/>
  <c r="BT75" i="59" a="1"/>
  <c r="BT75" i="59" s="1"/>
  <c r="BS75" i="59"/>
  <c r="A75" i="59" a="1"/>
  <c r="A75" i="59" s="1"/>
  <c r="CQ74" i="59"/>
  <c r="CP74" i="59"/>
  <c r="BX74" i="59"/>
  <c r="BT74" i="59" a="1"/>
  <c r="BT74" i="59" s="1"/>
  <c r="BS74" i="59"/>
  <c r="A74" i="59" a="1"/>
  <c r="A74" i="59" s="1"/>
  <c r="CQ73" i="59"/>
  <c r="CP73" i="59"/>
  <c r="BX73" i="59"/>
  <c r="BT73" i="59" a="1"/>
  <c r="BT73" i="59" s="1"/>
  <c r="BS73" i="59"/>
  <c r="A73" i="59" a="1"/>
  <c r="A73" i="59" s="1"/>
  <c r="CQ72" i="59"/>
  <c r="CP72" i="59"/>
  <c r="BX72" i="59"/>
  <c r="BT72" i="59" a="1"/>
  <c r="BT72" i="59" s="1"/>
  <c r="BS72" i="59"/>
  <c r="A72" i="59" a="1"/>
  <c r="A72" i="59" s="1"/>
  <c r="CQ71" i="59"/>
  <c r="CP71" i="59"/>
  <c r="BX71" i="59"/>
  <c r="BT71" i="59" a="1"/>
  <c r="BT71" i="59" s="1"/>
  <c r="BS71" i="59"/>
  <c r="A71" i="59" a="1"/>
  <c r="A71" i="59" s="1"/>
  <c r="CQ70" i="59"/>
  <c r="CP70" i="59"/>
  <c r="BX70" i="59"/>
  <c r="BT70" i="59" a="1"/>
  <c r="BT70" i="59" s="1"/>
  <c r="BS70" i="59"/>
  <c r="A70" i="59" a="1"/>
  <c r="A70" i="59" s="1"/>
  <c r="CQ69" i="59"/>
  <c r="CP69" i="59"/>
  <c r="BX69" i="59"/>
  <c r="BT69" i="59" a="1"/>
  <c r="BT69" i="59" s="1"/>
  <c r="BS69" i="59"/>
  <c r="A69" i="59" a="1"/>
  <c r="A69" i="59" s="1"/>
  <c r="CQ68" i="59"/>
  <c r="CP68" i="59"/>
  <c r="BX68" i="59"/>
  <c r="BT68" i="59"/>
  <c r="BT68" i="59" a="1"/>
  <c r="BS68" i="59"/>
  <c r="A68" i="59" a="1"/>
  <c r="A68" i="59" s="1"/>
  <c r="CQ67" i="59"/>
  <c r="CP67" i="59"/>
  <c r="BX67" i="59"/>
  <c r="BT67" i="59" a="1"/>
  <c r="BT67" i="59" s="1"/>
  <c r="BS67" i="59"/>
  <c r="A67" i="59" a="1"/>
  <c r="A67" i="59" s="1"/>
  <c r="CQ66" i="59"/>
  <c r="CP66" i="59"/>
  <c r="BX66" i="59"/>
  <c r="BT66" i="59" a="1"/>
  <c r="BT66" i="59" s="1"/>
  <c r="BS66" i="59"/>
  <c r="A66" i="59" a="1"/>
  <c r="A66" i="59" s="1"/>
  <c r="CQ65" i="59"/>
  <c r="CP65" i="59"/>
  <c r="BX65" i="59"/>
  <c r="BT65" i="59" a="1"/>
  <c r="BT65" i="59" s="1"/>
  <c r="BS65" i="59"/>
  <c r="A65" i="59" a="1"/>
  <c r="A65" i="59" s="1"/>
  <c r="CQ64" i="59"/>
  <c r="CP64" i="59"/>
  <c r="BX64" i="59"/>
  <c r="BT64" i="59" a="1"/>
  <c r="BT64" i="59" s="1"/>
  <c r="BS64" i="59"/>
  <c r="A64" i="59" a="1"/>
  <c r="A64" i="59" s="1"/>
  <c r="CQ63" i="59"/>
  <c r="CP63" i="59"/>
  <c r="BX63" i="59"/>
  <c r="BT63" i="59"/>
  <c r="BT63" i="59" a="1"/>
  <c r="BS63" i="59"/>
  <c r="A63" i="59" a="1"/>
  <c r="A63" i="59" s="1"/>
  <c r="CQ62" i="59"/>
  <c r="CP62" i="59"/>
  <c r="BX62" i="59"/>
  <c r="BT62" i="59" a="1"/>
  <c r="BT62" i="59" s="1"/>
  <c r="BS62" i="59"/>
  <c r="A62" i="59" a="1"/>
  <c r="A62" i="59" s="1"/>
  <c r="CQ61" i="59"/>
  <c r="CP61" i="59"/>
  <c r="BX61" i="59"/>
  <c r="BT61" i="59" a="1"/>
  <c r="BT61" i="59" s="1"/>
  <c r="BS61" i="59"/>
  <c r="A61" i="59" a="1"/>
  <c r="A61" i="59" s="1"/>
  <c r="A60" i="59" a="1"/>
  <c r="A60" i="59" s="1"/>
  <c r="CQ59" i="59"/>
  <c r="CP59" i="59"/>
  <c r="BX59" i="59"/>
  <c r="BT59" i="59"/>
  <c r="BT59" i="59" a="1"/>
  <c r="BS59" i="59"/>
  <c r="A59" i="59" a="1"/>
  <c r="A59" i="59" s="1"/>
  <c r="CQ58" i="59"/>
  <c r="CP58" i="59"/>
  <c r="BX58" i="59"/>
  <c r="BT58" i="59" a="1"/>
  <c r="BT58" i="59" s="1"/>
  <c r="BS58" i="59"/>
  <c r="A58" i="59" a="1"/>
  <c r="A58" i="59" s="1"/>
  <c r="CQ57" i="59"/>
  <c r="CP57" i="59"/>
  <c r="BX57" i="59"/>
  <c r="BT57" i="59" a="1"/>
  <c r="BT57" i="59" s="1"/>
  <c r="BS57" i="59"/>
  <c r="A57" i="59" a="1"/>
  <c r="A57" i="59" s="1"/>
  <c r="CQ56" i="59"/>
  <c r="CP56" i="59"/>
  <c r="BX56" i="59"/>
  <c r="BT56" i="59" a="1"/>
  <c r="BT56" i="59" s="1"/>
  <c r="BS56" i="59"/>
  <c r="A56" i="59" a="1"/>
  <c r="A56" i="59" s="1"/>
  <c r="CQ55" i="59"/>
  <c r="CP55" i="59"/>
  <c r="BX55" i="59"/>
  <c r="BT55" i="59" a="1"/>
  <c r="BT55" i="59" s="1"/>
  <c r="BS55" i="59"/>
  <c r="A55" i="59" a="1"/>
  <c r="A55" i="59" s="1"/>
  <c r="CQ54" i="59"/>
  <c r="CP54" i="59"/>
  <c r="BX54" i="59"/>
  <c r="BT54" i="59" a="1"/>
  <c r="BT54" i="59" s="1"/>
  <c r="BS54" i="59"/>
  <c r="A54" i="59" a="1"/>
  <c r="A54" i="59" s="1"/>
  <c r="CQ53" i="59"/>
  <c r="CP53" i="59"/>
  <c r="BX53" i="59"/>
  <c r="BS53" i="59"/>
  <c r="A53" i="59" a="1"/>
  <c r="A53" i="59" s="1"/>
  <c r="CQ52" i="59"/>
  <c r="CP52" i="59"/>
  <c r="BX52" i="59"/>
  <c r="BT52" i="59" a="1"/>
  <c r="BT52" i="59" s="1"/>
  <c r="BS52" i="59"/>
  <c r="A52" i="59" a="1"/>
  <c r="A52" i="59" s="1"/>
  <c r="CQ51" i="59"/>
  <c r="CP51" i="59"/>
  <c r="BX51" i="59"/>
  <c r="BT51" i="59"/>
  <c r="BT51" i="59" a="1"/>
  <c r="BS51" i="59"/>
  <c r="A51" i="59" a="1"/>
  <c r="A51" i="59" s="1"/>
  <c r="CQ50" i="59"/>
  <c r="CP50" i="59"/>
  <c r="BX50" i="59"/>
  <c r="BT50" i="59" a="1"/>
  <c r="BT50" i="59" s="1"/>
  <c r="BS50" i="59"/>
  <c r="A50" i="59" a="1"/>
  <c r="A50" i="59" s="1"/>
  <c r="CQ49" i="59"/>
  <c r="CP49" i="59"/>
  <c r="BX49" i="59"/>
  <c r="BT49" i="59" a="1"/>
  <c r="BT49" i="59" s="1"/>
  <c r="BS49" i="59"/>
  <c r="A49" i="59" a="1"/>
  <c r="A49" i="59" s="1"/>
  <c r="CQ48" i="59"/>
  <c r="CP48" i="59"/>
  <c r="BX48" i="59"/>
  <c r="BT48" i="59" a="1"/>
  <c r="BT48" i="59" s="1"/>
  <c r="BS48" i="59"/>
  <c r="A48" i="59" a="1"/>
  <c r="A48" i="59" s="1"/>
  <c r="CQ47" i="59"/>
  <c r="CP47" i="59"/>
  <c r="BX47" i="59"/>
  <c r="BT47" i="59" a="1"/>
  <c r="BT47" i="59" s="1"/>
  <c r="BS47" i="59"/>
  <c r="A47" i="59" a="1"/>
  <c r="A47" i="59" s="1"/>
  <c r="CQ46" i="59"/>
  <c r="CP46" i="59"/>
  <c r="BX46" i="59"/>
  <c r="BT46" i="59" a="1"/>
  <c r="BT46" i="59" s="1"/>
  <c r="BS46" i="59"/>
  <c r="A46" i="59" a="1"/>
  <c r="A46" i="59" s="1"/>
  <c r="CQ45" i="59"/>
  <c r="CP45" i="59"/>
  <c r="BX45" i="59"/>
  <c r="BT45" i="59" a="1"/>
  <c r="BT45" i="59" s="1"/>
  <c r="BS45" i="59"/>
  <c r="A45" i="59" a="1"/>
  <c r="A45" i="59" s="1"/>
  <c r="A44" i="59" a="1"/>
  <c r="A44" i="59" s="1"/>
  <c r="CQ43" i="59"/>
  <c r="CP43" i="59"/>
  <c r="BX43" i="59"/>
  <c r="BT43" i="59" a="1"/>
  <c r="BT43" i="59" s="1"/>
  <c r="BS43" i="59"/>
  <c r="A43" i="59" a="1"/>
  <c r="A43" i="59" s="1"/>
  <c r="CQ42" i="59"/>
  <c r="CP42" i="59"/>
  <c r="BX42" i="59"/>
  <c r="BT42" i="59" a="1"/>
  <c r="BT42" i="59" s="1"/>
  <c r="BS42" i="59"/>
  <c r="A42" i="59" a="1"/>
  <c r="A42" i="59" s="1"/>
  <c r="CQ41" i="59"/>
  <c r="CP41" i="59"/>
  <c r="BX41" i="59"/>
  <c r="BT41" i="59" a="1"/>
  <c r="BT41" i="59" s="1"/>
  <c r="BS41" i="59"/>
  <c r="A41" i="59" a="1"/>
  <c r="A41" i="59" s="1"/>
  <c r="CQ40" i="59"/>
  <c r="CP40" i="59"/>
  <c r="BX40" i="59"/>
  <c r="BT40" i="59" a="1"/>
  <c r="BT40" i="59" s="1"/>
  <c r="BS40" i="59"/>
  <c r="A40" i="59" a="1"/>
  <c r="A40" i="59" s="1"/>
  <c r="CQ39" i="59"/>
  <c r="CP39" i="59"/>
  <c r="BX39" i="59"/>
  <c r="BT39" i="59" a="1"/>
  <c r="BT39" i="59" s="1"/>
  <c r="BS39" i="59"/>
  <c r="A39" i="59" a="1"/>
  <c r="A39" i="59" s="1"/>
  <c r="CQ38" i="59"/>
  <c r="CP38" i="59"/>
  <c r="BX38" i="59"/>
  <c r="BT38" i="59" a="1"/>
  <c r="BT38" i="59" s="1"/>
  <c r="BS38" i="59"/>
  <c r="A38" i="59" a="1"/>
  <c r="A38" i="59" s="1"/>
  <c r="CQ37" i="59"/>
  <c r="CP37" i="59"/>
  <c r="BX37" i="59"/>
  <c r="BT37" i="59" a="1"/>
  <c r="BT37" i="59" s="1"/>
  <c r="BS37" i="59"/>
  <c r="A37" i="59" a="1"/>
  <c r="A37" i="59" s="1"/>
  <c r="CQ36" i="59"/>
  <c r="CP36" i="59"/>
  <c r="BX36" i="59"/>
  <c r="BT36" i="59" a="1"/>
  <c r="BT36" i="59" s="1"/>
  <c r="BS36" i="59"/>
  <c r="A36" i="59" a="1"/>
  <c r="A36" i="59" s="1"/>
  <c r="CQ35" i="59"/>
  <c r="CP35" i="59"/>
  <c r="BX35" i="59"/>
  <c r="BT35" i="59"/>
  <c r="BT35" i="59" a="1"/>
  <c r="BS35" i="59"/>
  <c r="A35" i="59" a="1"/>
  <c r="A35" i="59" s="1"/>
  <c r="CQ34" i="59"/>
  <c r="CP34" i="59"/>
  <c r="BX34" i="59"/>
  <c r="BT34" i="59" a="1"/>
  <c r="BT34" i="59" s="1"/>
  <c r="BS34" i="59"/>
  <c r="A34" i="59" a="1"/>
  <c r="A34" i="59" s="1"/>
  <c r="CQ33" i="59"/>
  <c r="CP33" i="59"/>
  <c r="BX33" i="59"/>
  <c r="BT33" i="59" a="1"/>
  <c r="BT33" i="59" s="1"/>
  <c r="BS33" i="59"/>
  <c r="A33" i="59" a="1"/>
  <c r="A33" i="59" s="1"/>
  <c r="CQ32" i="59"/>
  <c r="CP32" i="59"/>
  <c r="BX32" i="59"/>
  <c r="BT32" i="59" a="1"/>
  <c r="BT32" i="59" s="1"/>
  <c r="BS32" i="59"/>
  <c r="A32" i="59" a="1"/>
  <c r="A32" i="59" s="1"/>
  <c r="CQ31" i="59"/>
  <c r="CP31" i="59"/>
  <c r="BX31" i="59"/>
  <c r="BT31" i="59" a="1"/>
  <c r="BT31" i="59" s="1"/>
  <c r="BS31" i="59"/>
  <c r="A31" i="59" a="1"/>
  <c r="A31" i="59" s="1"/>
  <c r="CQ30" i="59"/>
  <c r="CP30" i="59"/>
  <c r="BX30" i="59"/>
  <c r="BT30" i="59" a="1"/>
  <c r="BT30" i="59" s="1"/>
  <c r="BS30" i="59"/>
  <c r="A30" i="59" a="1"/>
  <c r="A30" i="59" s="1"/>
  <c r="CQ29" i="59"/>
  <c r="CP29" i="59"/>
  <c r="BX29" i="59"/>
  <c r="BT29" i="59" a="1"/>
  <c r="BT29" i="59" s="1"/>
  <c r="BS29" i="59"/>
  <c r="A29" i="59" a="1"/>
  <c r="A29" i="59" s="1"/>
  <c r="A28" i="59" a="1"/>
  <c r="A28" i="59" s="1"/>
  <c r="DD27" i="59" a="1"/>
  <c r="DD27" i="59" s="1"/>
  <c r="CQ27" i="59"/>
  <c r="CP27" i="59"/>
  <c r="CN27" i="59"/>
  <c r="CN27" i="59" a="1"/>
  <c r="CM27" i="59"/>
  <c r="CM27" i="59" a="1"/>
  <c r="CL27" i="59" a="1"/>
  <c r="CL27" i="59" s="1"/>
  <c r="CK27" i="59" a="1"/>
  <c r="CK27" i="59" s="1"/>
  <c r="CJ27" i="59" a="1"/>
  <c r="CJ27" i="59" s="1"/>
  <c r="BX27" i="59"/>
  <c r="BT27" i="59"/>
  <c r="BT27" i="59" a="1"/>
  <c r="BS27" i="59"/>
  <c r="AP27" i="59"/>
  <c r="A27" i="59" a="1"/>
  <c r="A27" i="59" s="1"/>
  <c r="DD26" i="59" a="1"/>
  <c r="DD26" i="59" s="1"/>
  <c r="CQ26" i="59"/>
  <c r="CP26" i="59"/>
  <c r="CN26" i="59"/>
  <c r="CN26" i="59" a="1"/>
  <c r="CM26" i="59" a="1"/>
  <c r="CM26" i="59" s="1"/>
  <c r="CL26" i="59" a="1"/>
  <c r="CL26" i="59" s="1"/>
  <c r="CK26" i="59" a="1"/>
  <c r="CK26" i="59" s="1"/>
  <c r="CJ26" i="59" a="1"/>
  <c r="CJ26" i="59" s="1"/>
  <c r="BX26" i="59"/>
  <c r="BT26" i="59" a="1"/>
  <c r="BT26" i="59" s="1"/>
  <c r="BS26" i="59"/>
  <c r="AP26" i="59"/>
  <c r="A26" i="59" a="1"/>
  <c r="A26" i="59" s="1"/>
  <c r="DD25" i="59" a="1"/>
  <c r="DD25" i="59" s="1"/>
  <c r="CQ25" i="59"/>
  <c r="CP25" i="59"/>
  <c r="CN25" i="59" a="1"/>
  <c r="CN25" i="59" s="1"/>
  <c r="CM25" i="59"/>
  <c r="CM25" i="59" a="1"/>
  <c r="CL25" i="59"/>
  <c r="CL25" i="59" a="1"/>
  <c r="CK25" i="59" a="1"/>
  <c r="CK25" i="59" s="1"/>
  <c r="CJ25" i="59" a="1"/>
  <c r="CJ25" i="59" s="1"/>
  <c r="BX25" i="59"/>
  <c r="BT25" i="59" a="1"/>
  <c r="BT25" i="59" s="1"/>
  <c r="BS25" i="59"/>
  <c r="AP25" i="59"/>
  <c r="A25" i="59" a="1"/>
  <c r="A25" i="59" s="1"/>
  <c r="DD24" i="59" a="1"/>
  <c r="DD24" i="59" s="1"/>
  <c r="CQ24" i="59"/>
  <c r="CP24" i="59"/>
  <c r="CN24" i="59"/>
  <c r="CN24" i="59" a="1"/>
  <c r="CM24" i="59" a="1"/>
  <c r="CM24" i="59" s="1"/>
  <c r="BX24" i="59"/>
  <c r="BT24" i="59" a="1"/>
  <c r="BT24" i="59" s="1"/>
  <c r="BS24" i="59"/>
  <c r="AP24" i="59"/>
  <c r="A24" i="59" a="1"/>
  <c r="A24" i="59" s="1"/>
  <c r="CQ23" i="59"/>
  <c r="CP23" i="59"/>
  <c r="BX23" i="59"/>
  <c r="BT23" i="59" a="1"/>
  <c r="BT23" i="59" s="1"/>
  <c r="BS23" i="59"/>
  <c r="AP23" i="59"/>
  <c r="A23" i="59" a="1"/>
  <c r="A23" i="59" s="1"/>
  <c r="DD22" i="59"/>
  <c r="DD22" i="59" a="1"/>
  <c r="CQ22" i="59"/>
  <c r="CP22" i="59"/>
  <c r="CN22" i="59" a="1"/>
  <c r="CN22" i="59" s="1"/>
  <c r="CM22" i="59" a="1"/>
  <c r="CM22" i="59" s="1"/>
  <c r="CL22" i="59" a="1"/>
  <c r="CL22" i="59" s="1"/>
  <c r="CK22" i="59" a="1"/>
  <c r="CK22" i="59" s="1"/>
  <c r="BX22" i="59"/>
  <c r="BT22" i="59" a="1"/>
  <c r="BT22" i="59" s="1"/>
  <c r="BS22" i="59"/>
  <c r="AP22" i="59"/>
  <c r="A22" i="59" a="1"/>
  <c r="A22" i="59" s="1"/>
  <c r="CQ21" i="59"/>
  <c r="CP21" i="59"/>
  <c r="BX21" i="59"/>
  <c r="BT21" i="59" a="1"/>
  <c r="BT21" i="59" s="1"/>
  <c r="BS21" i="59"/>
  <c r="AP21" i="59"/>
  <c r="A21" i="59" a="1"/>
  <c r="A21" i="59" s="1"/>
  <c r="DD20" i="59" a="1"/>
  <c r="DD20" i="59" s="1"/>
  <c r="CQ20" i="59"/>
  <c r="CP20" i="59"/>
  <c r="BX20" i="59"/>
  <c r="BT20" i="59" a="1"/>
  <c r="BT20" i="59" s="1"/>
  <c r="BS20" i="59"/>
  <c r="AP20" i="59"/>
  <c r="A20" i="59" a="1"/>
  <c r="A20" i="59" s="1"/>
  <c r="DD19" i="59"/>
  <c r="DD19" i="59" a="1"/>
  <c r="CQ19" i="59"/>
  <c r="CP19" i="59"/>
  <c r="CN19" i="59" a="1"/>
  <c r="CN19" i="59" s="1"/>
  <c r="CM19" i="59" a="1"/>
  <c r="CM19" i="59" s="1"/>
  <c r="CL19" i="59" a="1"/>
  <c r="CL19" i="59" s="1"/>
  <c r="BX19" i="59"/>
  <c r="BT19" i="59" a="1"/>
  <c r="BT19" i="59" s="1"/>
  <c r="BS19" i="59"/>
  <c r="AP19" i="59"/>
  <c r="A19" i="59" a="1"/>
  <c r="A19" i="59" s="1"/>
  <c r="DD18" i="59" a="1"/>
  <c r="DD18" i="59" s="1"/>
  <c r="CQ18" i="59"/>
  <c r="CP18" i="59"/>
  <c r="BX18" i="59"/>
  <c r="BT18" i="59" a="1"/>
  <c r="BT18" i="59" s="1"/>
  <c r="BS18" i="59"/>
  <c r="AP18" i="59"/>
  <c r="A18" i="59" a="1"/>
  <c r="A18" i="59" s="1"/>
  <c r="DD17" i="59"/>
  <c r="DD17" i="59" a="1"/>
  <c r="CQ17" i="59"/>
  <c r="CP17" i="59"/>
  <c r="BX17" i="59"/>
  <c r="BT17" i="59"/>
  <c r="BT17" i="59" a="1"/>
  <c r="BS17" i="59"/>
  <c r="AP17" i="59"/>
  <c r="A17" i="59" a="1"/>
  <c r="A17" i="59" s="1"/>
  <c r="DD16" i="59" a="1"/>
  <c r="DD16" i="59" s="1"/>
  <c r="CQ16" i="59"/>
  <c r="CP16" i="59"/>
  <c r="CN16" i="59" a="1"/>
  <c r="CN16" i="59" s="1"/>
  <c r="CM16" i="59" a="1"/>
  <c r="CM16" i="59" s="1"/>
  <c r="CL16" i="59" a="1"/>
  <c r="CL16" i="59" s="1"/>
  <c r="CK16" i="59" a="1"/>
  <c r="CK16" i="59" s="1"/>
  <c r="BX16" i="59"/>
  <c r="BT16" i="59" a="1"/>
  <c r="BT16" i="59" s="1"/>
  <c r="BS16" i="59"/>
  <c r="AP16" i="59"/>
  <c r="A16" i="59" a="1"/>
  <c r="A16" i="59" s="1"/>
  <c r="CQ15" i="59"/>
  <c r="CP15" i="59"/>
  <c r="CN15" i="59" a="1"/>
  <c r="CN15" i="59" s="1"/>
  <c r="CM15" i="59" a="1"/>
  <c r="CM15" i="59" s="1"/>
  <c r="BX15" i="59"/>
  <c r="BT15" i="59"/>
  <c r="BT15" i="59" a="1"/>
  <c r="BS15" i="59"/>
  <c r="AP15" i="59"/>
  <c r="A15" i="59" a="1"/>
  <c r="A15" i="59" s="1"/>
  <c r="DD14" i="59" a="1"/>
  <c r="DD14" i="59" s="1"/>
  <c r="CQ14" i="59"/>
  <c r="CP14" i="59"/>
  <c r="CN14" i="59" a="1"/>
  <c r="CN14" i="59" s="1"/>
  <c r="CM14" i="59" a="1"/>
  <c r="CM14" i="59" s="1"/>
  <c r="CL14" i="59"/>
  <c r="CL14" i="59" a="1"/>
  <c r="BX14" i="59"/>
  <c r="BT14" i="59" a="1"/>
  <c r="BT14" i="59" s="1"/>
  <c r="BS14" i="59"/>
  <c r="AP14" i="59"/>
  <c r="A14" i="59" a="1"/>
  <c r="A14" i="59" s="1"/>
  <c r="DD13" i="59" a="1"/>
  <c r="DD13" i="59" s="1"/>
  <c r="CQ13" i="59"/>
  <c r="CP13" i="59"/>
  <c r="CN13" i="59" a="1"/>
  <c r="CN13" i="59" s="1"/>
  <c r="CM13" i="59" a="1"/>
  <c r="CM13" i="59" s="1"/>
  <c r="BX13" i="59"/>
  <c r="BT13" i="59" a="1"/>
  <c r="BT13" i="59" s="1"/>
  <c r="BS13" i="59"/>
  <c r="AP13" i="59"/>
  <c r="A13" i="59" a="1"/>
  <c r="A13" i="59" s="1"/>
  <c r="AN9" i="59"/>
  <c r="AI9" i="59"/>
  <c r="T9" i="59"/>
  <c r="AN8" i="59"/>
  <c r="AI8" i="59"/>
  <c r="T8" i="59"/>
  <c r="AN7" i="59"/>
  <c r="AI7" i="59"/>
  <c r="T7" i="59"/>
  <c r="AN6" i="59"/>
  <c r="AI6" i="59"/>
  <c r="T6" i="59"/>
  <c r="AI5" i="59"/>
  <c r="T5" i="59"/>
  <c r="T2" i="59" s="1"/>
  <c r="W2" i="59"/>
  <c r="V2" i="59"/>
  <c r="U2" i="59"/>
  <c r="N2" i="59"/>
  <c r="M2" i="59"/>
  <c r="H2" i="59"/>
  <c r="D150" i="58" a="1"/>
  <c r="D150" i="58" s="1"/>
  <c r="C150" i="58" a="1"/>
  <c r="C150" i="58" s="1"/>
  <c r="B150" i="58" a="1"/>
  <c r="B150" i="58" s="1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G132" i="58"/>
  <c r="F132" i="58"/>
  <c r="G131" i="58"/>
  <c r="F131" i="58"/>
  <c r="G130" i="58"/>
  <c r="F130" i="58"/>
  <c r="G129" i="58"/>
  <c r="F129" i="58"/>
  <c r="F128" i="58"/>
  <c r="G128" i="58" s="1"/>
  <c r="G127" i="58"/>
  <c r="F127" i="58"/>
  <c r="F126" i="58"/>
  <c r="G126" i="58" s="1"/>
  <c r="G125" i="58"/>
  <c r="F125" i="58"/>
  <c r="F124" i="58"/>
  <c r="G124" i="58" s="1"/>
  <c r="G123" i="58"/>
  <c r="F123" i="58"/>
  <c r="G122" i="58"/>
  <c r="F122" i="58"/>
  <c r="F121" i="58"/>
  <c r="G121" i="58" s="1"/>
  <c r="F120" i="58"/>
  <c r="G120" i="58" s="1"/>
  <c r="F119" i="58"/>
  <c r="F118" i="58"/>
  <c r="G118" i="58" s="1"/>
  <c r="A107" i="58" a="1"/>
  <c r="A107" i="58" s="1"/>
  <c r="A106" i="58" a="1"/>
  <c r="A106" i="58" s="1"/>
  <c r="A105" i="58" a="1"/>
  <c r="A105" i="58" s="1"/>
  <c r="A104" i="58" a="1"/>
  <c r="A104" i="58" s="1"/>
  <c r="A103" i="58" a="1"/>
  <c r="A103" i="58" s="1"/>
  <c r="A102" i="58" a="1"/>
  <c r="A102" i="58" s="1"/>
  <c r="A101" i="58" a="1"/>
  <c r="A101" i="58" s="1"/>
  <c r="A100" i="58" a="1"/>
  <c r="A100" i="58" s="1"/>
  <c r="A99" i="58" a="1"/>
  <c r="A99" i="58" s="1"/>
  <c r="A98" i="58" a="1"/>
  <c r="A98" i="58" s="1"/>
  <c r="A97" i="58" a="1"/>
  <c r="A97" i="58" s="1"/>
  <c r="A96" i="58" a="1"/>
  <c r="A96" i="58" s="1"/>
  <c r="A95" i="58" a="1"/>
  <c r="A95" i="58" s="1"/>
  <c r="A94" i="58" a="1"/>
  <c r="A94" i="58" s="1"/>
  <c r="A93" i="58" a="1"/>
  <c r="A93" i="58" s="1"/>
  <c r="A92" i="58" a="1"/>
  <c r="A92" i="58" s="1"/>
  <c r="CQ91" i="58"/>
  <c r="CP91" i="58"/>
  <c r="BX91" i="58"/>
  <c r="BT91" i="58" a="1"/>
  <c r="BT91" i="58" s="1"/>
  <c r="BS91" i="58"/>
  <c r="A91" i="58" a="1"/>
  <c r="A91" i="58" s="1"/>
  <c r="CQ90" i="58"/>
  <c r="CP90" i="58"/>
  <c r="BX90" i="58"/>
  <c r="BT90" i="58" a="1"/>
  <c r="BT90" i="58" s="1"/>
  <c r="BS90" i="58"/>
  <c r="A90" i="58" a="1"/>
  <c r="A90" i="58" s="1"/>
  <c r="CQ89" i="58"/>
  <c r="CP89" i="58"/>
  <c r="BX89" i="58"/>
  <c r="BT89" i="58"/>
  <c r="BT89" i="58" a="1"/>
  <c r="BS89" i="58"/>
  <c r="A89" i="58" a="1"/>
  <c r="A89" i="58" s="1"/>
  <c r="CQ88" i="58"/>
  <c r="CP88" i="58"/>
  <c r="BX88" i="58"/>
  <c r="BT88" i="58" a="1"/>
  <c r="BT88" i="58" s="1"/>
  <c r="BS88" i="58"/>
  <c r="A88" i="58" a="1"/>
  <c r="A88" i="58" s="1"/>
  <c r="CQ87" i="58"/>
  <c r="CP87" i="58"/>
  <c r="BX87" i="58"/>
  <c r="BT87" i="58" a="1"/>
  <c r="BT87" i="58" s="1"/>
  <c r="BS87" i="58"/>
  <c r="A87" i="58" a="1"/>
  <c r="A87" i="58" s="1"/>
  <c r="CQ86" i="58"/>
  <c r="CP86" i="58"/>
  <c r="BX86" i="58"/>
  <c r="BT86" i="58" a="1"/>
  <c r="BT86" i="58" s="1"/>
  <c r="BS86" i="58"/>
  <c r="A86" i="58" a="1"/>
  <c r="A86" i="58" s="1"/>
  <c r="CQ85" i="58"/>
  <c r="CP85" i="58"/>
  <c r="BX85" i="58"/>
  <c r="BT85" i="58" a="1"/>
  <c r="BT85" i="58" s="1"/>
  <c r="BS85" i="58"/>
  <c r="A85" i="58" a="1"/>
  <c r="A85" i="58" s="1"/>
  <c r="CQ84" i="58"/>
  <c r="CP84" i="58"/>
  <c r="BX84" i="58"/>
  <c r="BT84" i="58" a="1"/>
  <c r="BT84" i="58" s="1"/>
  <c r="BS84" i="58"/>
  <c r="A84" i="58" a="1"/>
  <c r="A84" i="58" s="1"/>
  <c r="CQ83" i="58"/>
  <c r="CP83" i="58"/>
  <c r="BX83" i="58"/>
  <c r="BT83" i="58"/>
  <c r="BT83" i="58" a="1"/>
  <c r="BS83" i="58"/>
  <c r="A83" i="58" a="1"/>
  <c r="A83" i="58" s="1"/>
  <c r="CQ82" i="58"/>
  <c r="CP82" i="58"/>
  <c r="BX82" i="58"/>
  <c r="BT82" i="58" a="1"/>
  <c r="BT82" i="58" s="1"/>
  <c r="BS82" i="58"/>
  <c r="A82" i="58" a="1"/>
  <c r="A82" i="58" s="1"/>
  <c r="CQ81" i="58"/>
  <c r="CP81" i="58"/>
  <c r="BX81" i="58"/>
  <c r="BT81" i="58" a="1"/>
  <c r="BT81" i="58" s="1"/>
  <c r="BS81" i="58"/>
  <c r="A81" i="58" a="1"/>
  <c r="A81" i="58" s="1"/>
  <c r="CQ80" i="58"/>
  <c r="CP80" i="58"/>
  <c r="BX80" i="58"/>
  <c r="BT80" i="58" a="1"/>
  <c r="BT80" i="58" s="1"/>
  <c r="BS80" i="58"/>
  <c r="A80" i="58" a="1"/>
  <c r="A80" i="58" s="1"/>
  <c r="CQ79" i="58"/>
  <c r="CP79" i="58"/>
  <c r="BX79" i="58"/>
  <c r="BT79" i="58"/>
  <c r="BT79" i="58" a="1"/>
  <c r="BS79" i="58"/>
  <c r="A79" i="58" a="1"/>
  <c r="A79" i="58" s="1"/>
  <c r="CQ78" i="58"/>
  <c r="CP78" i="58"/>
  <c r="BX78" i="58"/>
  <c r="BT78" i="58"/>
  <c r="BT78" i="58" a="1"/>
  <c r="BS78" i="58"/>
  <c r="A78" i="58" a="1"/>
  <c r="A78" i="58" s="1"/>
  <c r="CQ77" i="58"/>
  <c r="CP77" i="58"/>
  <c r="BX77" i="58"/>
  <c r="BT77" i="58" a="1"/>
  <c r="BT77" i="58" s="1"/>
  <c r="BS77" i="58"/>
  <c r="A77" i="58" a="1"/>
  <c r="A77" i="58" s="1"/>
  <c r="A76" i="58" a="1"/>
  <c r="A76" i="58" s="1"/>
  <c r="CQ75" i="58"/>
  <c r="CP75" i="58"/>
  <c r="BX75" i="58"/>
  <c r="BT75" i="58" a="1"/>
  <c r="BT75" i="58" s="1"/>
  <c r="BS75" i="58"/>
  <c r="A75" i="58" a="1"/>
  <c r="A75" i="58" s="1"/>
  <c r="CQ74" i="58"/>
  <c r="CP74" i="58"/>
  <c r="BX74" i="58"/>
  <c r="BT74" i="58" a="1"/>
  <c r="BT74" i="58" s="1"/>
  <c r="BS74" i="58"/>
  <c r="A74" i="58" a="1"/>
  <c r="A74" i="58" s="1"/>
  <c r="CQ73" i="58"/>
  <c r="CP73" i="58"/>
  <c r="BX73" i="58"/>
  <c r="BT73" i="58" a="1"/>
  <c r="BT73" i="58" s="1"/>
  <c r="BS73" i="58"/>
  <c r="A73" i="58" a="1"/>
  <c r="A73" i="58" s="1"/>
  <c r="CQ72" i="58"/>
  <c r="CP72" i="58"/>
  <c r="BX72" i="58"/>
  <c r="BT72" i="58" a="1"/>
  <c r="BT72" i="58" s="1"/>
  <c r="BS72" i="58"/>
  <c r="A72" i="58" a="1"/>
  <c r="A72" i="58" s="1"/>
  <c r="CQ71" i="58"/>
  <c r="CP71" i="58"/>
  <c r="BX71" i="58"/>
  <c r="BT71" i="58" a="1"/>
  <c r="BT71" i="58" s="1"/>
  <c r="BS71" i="58"/>
  <c r="A71" i="58" a="1"/>
  <c r="A71" i="58" s="1"/>
  <c r="CQ70" i="58"/>
  <c r="CP70" i="58"/>
  <c r="BX70" i="58"/>
  <c r="BT70" i="58"/>
  <c r="BT70" i="58" a="1"/>
  <c r="BS70" i="58"/>
  <c r="A70" i="58" a="1"/>
  <c r="A70" i="58" s="1"/>
  <c r="CQ69" i="58"/>
  <c r="CP69" i="58"/>
  <c r="BX69" i="58"/>
  <c r="BT69" i="58" a="1"/>
  <c r="BT69" i="58" s="1"/>
  <c r="BS69" i="58"/>
  <c r="A69" i="58" a="1"/>
  <c r="A69" i="58" s="1"/>
  <c r="CQ68" i="58"/>
  <c r="CP68" i="58"/>
  <c r="BX68" i="58"/>
  <c r="BT68" i="58" a="1"/>
  <c r="BT68" i="58" s="1"/>
  <c r="BS68" i="58"/>
  <c r="A68" i="58" a="1"/>
  <c r="A68" i="58" s="1"/>
  <c r="CQ67" i="58"/>
  <c r="CP67" i="58"/>
  <c r="BX67" i="58"/>
  <c r="BT67" i="58" a="1"/>
  <c r="BT67" i="58" s="1"/>
  <c r="BS67" i="58"/>
  <c r="A67" i="58" a="1"/>
  <c r="A67" i="58" s="1"/>
  <c r="CQ66" i="58"/>
  <c r="CP66" i="58"/>
  <c r="BX66" i="58"/>
  <c r="BT66" i="58" a="1"/>
  <c r="BT66" i="58" s="1"/>
  <c r="BS66" i="58"/>
  <c r="A66" i="58" a="1"/>
  <c r="A66" i="58" s="1"/>
  <c r="CQ65" i="58"/>
  <c r="CP65" i="58"/>
  <c r="BX65" i="58"/>
  <c r="BT65" i="58" a="1"/>
  <c r="BT65" i="58" s="1"/>
  <c r="BS65" i="58"/>
  <c r="A65" i="58" a="1"/>
  <c r="A65" i="58" s="1"/>
  <c r="CQ64" i="58"/>
  <c r="CP64" i="58"/>
  <c r="BX64" i="58"/>
  <c r="BT64" i="58" a="1"/>
  <c r="BT64" i="58" s="1"/>
  <c r="BS64" i="58"/>
  <c r="A64" i="58" a="1"/>
  <c r="A64" i="58" s="1"/>
  <c r="CQ63" i="58"/>
  <c r="CP63" i="58"/>
  <c r="BX63" i="58"/>
  <c r="BT63" i="58" a="1"/>
  <c r="BT63" i="58" s="1"/>
  <c r="BS63" i="58"/>
  <c r="A63" i="58" a="1"/>
  <c r="A63" i="58" s="1"/>
  <c r="CQ62" i="58"/>
  <c r="CP62" i="58"/>
  <c r="BX62" i="58"/>
  <c r="BT62" i="58" a="1"/>
  <c r="BT62" i="58" s="1"/>
  <c r="BS62" i="58"/>
  <c r="A62" i="58" a="1"/>
  <c r="A62" i="58" s="1"/>
  <c r="CQ61" i="58"/>
  <c r="CP61" i="58"/>
  <c r="BX61" i="58"/>
  <c r="BT61" i="58" a="1"/>
  <c r="BT61" i="58" s="1"/>
  <c r="BS61" i="58"/>
  <c r="A61" i="58" a="1"/>
  <c r="A61" i="58" s="1"/>
  <c r="A60" i="58" a="1"/>
  <c r="A60" i="58" s="1"/>
  <c r="CQ59" i="58"/>
  <c r="CP59" i="58"/>
  <c r="BX59" i="58"/>
  <c r="BT59" i="58" a="1"/>
  <c r="BT59" i="58" s="1"/>
  <c r="BS59" i="58"/>
  <c r="A59" i="58" a="1"/>
  <c r="A59" i="58" s="1"/>
  <c r="CQ58" i="58"/>
  <c r="CP58" i="58"/>
  <c r="BX58" i="58"/>
  <c r="BT58" i="58" a="1"/>
  <c r="BT58" i="58" s="1"/>
  <c r="BS58" i="58"/>
  <c r="A58" i="58" a="1"/>
  <c r="A58" i="58" s="1"/>
  <c r="CQ57" i="58"/>
  <c r="CP57" i="58"/>
  <c r="BX57" i="58"/>
  <c r="BT57" i="58"/>
  <c r="BT57" i="58" a="1"/>
  <c r="BS57" i="58"/>
  <c r="A57" i="58" a="1"/>
  <c r="A57" i="58" s="1"/>
  <c r="CQ56" i="58"/>
  <c r="CP56" i="58"/>
  <c r="BX56" i="58"/>
  <c r="BT56" i="58" a="1"/>
  <c r="BT56" i="58" s="1"/>
  <c r="BS56" i="58"/>
  <c r="A56" i="58" a="1"/>
  <c r="A56" i="58" s="1"/>
  <c r="CQ55" i="58"/>
  <c r="CP55" i="58"/>
  <c r="BX55" i="58"/>
  <c r="BT55" i="58" a="1"/>
  <c r="BT55" i="58" s="1"/>
  <c r="BS55" i="58"/>
  <c r="A55" i="58" a="1"/>
  <c r="A55" i="58" s="1"/>
  <c r="CQ54" i="58"/>
  <c r="CP54" i="58"/>
  <c r="BX54" i="58"/>
  <c r="BT54" i="58" a="1"/>
  <c r="BT54" i="58" s="1"/>
  <c r="BS54" i="58"/>
  <c r="A54" i="58" a="1"/>
  <c r="A54" i="58" s="1"/>
  <c r="CQ53" i="58"/>
  <c r="CP53" i="58"/>
  <c r="BX53" i="58"/>
  <c r="BT53" i="58" a="1"/>
  <c r="BT53" i="58" s="1"/>
  <c r="BS53" i="58"/>
  <c r="A53" i="58" a="1"/>
  <c r="A53" i="58" s="1"/>
  <c r="CQ52" i="58"/>
  <c r="CP52" i="58"/>
  <c r="BX52" i="58"/>
  <c r="BT52" i="58" a="1"/>
  <c r="BT52" i="58" s="1"/>
  <c r="BS52" i="58"/>
  <c r="A52" i="58" a="1"/>
  <c r="A52" i="58" s="1"/>
  <c r="CQ51" i="58"/>
  <c r="CP51" i="58"/>
  <c r="BX51" i="58"/>
  <c r="BT51" i="58"/>
  <c r="BT51" i="58" a="1"/>
  <c r="BS51" i="58"/>
  <c r="A51" i="58" a="1"/>
  <c r="A51" i="58" s="1"/>
  <c r="CQ50" i="58"/>
  <c r="CP50" i="58"/>
  <c r="BX50" i="58"/>
  <c r="BT50" i="58" a="1"/>
  <c r="BT50" i="58" s="1"/>
  <c r="BS50" i="58"/>
  <c r="A50" i="58" a="1"/>
  <c r="A50" i="58" s="1"/>
  <c r="CQ49" i="58"/>
  <c r="CP49" i="58"/>
  <c r="BX49" i="58"/>
  <c r="BT49" i="58"/>
  <c r="BT49" i="58" a="1"/>
  <c r="BS49" i="58"/>
  <c r="A49" i="58" a="1"/>
  <c r="A49" i="58" s="1"/>
  <c r="CQ48" i="58"/>
  <c r="CP48" i="58"/>
  <c r="BX48" i="58"/>
  <c r="BT48" i="58" a="1"/>
  <c r="BT48" i="58" s="1"/>
  <c r="BS48" i="58"/>
  <c r="A48" i="58" a="1"/>
  <c r="A48" i="58" s="1"/>
  <c r="CQ47" i="58"/>
  <c r="CP47" i="58"/>
  <c r="BX47" i="58"/>
  <c r="BT47" i="58"/>
  <c r="BT47" i="58" a="1"/>
  <c r="BS47" i="58"/>
  <c r="A47" i="58" a="1"/>
  <c r="A47" i="58" s="1"/>
  <c r="CQ46" i="58"/>
  <c r="CP46" i="58"/>
  <c r="BX46" i="58"/>
  <c r="BT46" i="58" a="1"/>
  <c r="BT46" i="58" s="1"/>
  <c r="BS46" i="58"/>
  <c r="A46" i="58" a="1"/>
  <c r="A46" i="58" s="1"/>
  <c r="CQ45" i="58"/>
  <c r="CP45" i="58"/>
  <c r="BX45" i="58"/>
  <c r="BT45" i="58"/>
  <c r="BT45" i="58" a="1"/>
  <c r="BS45" i="58"/>
  <c r="A45" i="58" a="1"/>
  <c r="A45" i="58" s="1"/>
  <c r="A44" i="58" a="1"/>
  <c r="A44" i="58" s="1"/>
  <c r="CQ43" i="58"/>
  <c r="CP43" i="58"/>
  <c r="BX43" i="58"/>
  <c r="BT43" i="58" a="1"/>
  <c r="BT43" i="58" s="1"/>
  <c r="BS43" i="58"/>
  <c r="A43" i="58" a="1"/>
  <c r="A43" i="58" s="1"/>
  <c r="CQ42" i="58"/>
  <c r="CP42" i="58"/>
  <c r="BX42" i="58"/>
  <c r="BT42" i="58" a="1"/>
  <c r="BT42" i="58" s="1"/>
  <c r="BS42" i="58"/>
  <c r="A42" i="58" a="1"/>
  <c r="A42" i="58" s="1"/>
  <c r="CQ41" i="58"/>
  <c r="CP41" i="58"/>
  <c r="BX41" i="58"/>
  <c r="BT41" i="58" a="1"/>
  <c r="BT41" i="58" s="1"/>
  <c r="BS41" i="58"/>
  <c r="A41" i="58" a="1"/>
  <c r="A41" i="58" s="1"/>
  <c r="CQ40" i="58"/>
  <c r="CP40" i="58"/>
  <c r="BX40" i="58"/>
  <c r="BT40" i="58" a="1"/>
  <c r="BT40" i="58" s="1"/>
  <c r="BS40" i="58"/>
  <c r="A40" i="58" a="1"/>
  <c r="A40" i="58" s="1"/>
  <c r="CQ39" i="58"/>
  <c r="CP39" i="58"/>
  <c r="BX39" i="58"/>
  <c r="BT39" i="58" a="1"/>
  <c r="BT39" i="58" s="1"/>
  <c r="BS39" i="58"/>
  <c r="A39" i="58" a="1"/>
  <c r="A39" i="58" s="1"/>
  <c r="CQ38" i="58"/>
  <c r="CP38" i="58"/>
  <c r="BX38" i="58"/>
  <c r="BT38" i="58" a="1"/>
  <c r="BT38" i="58" s="1"/>
  <c r="BS38" i="58"/>
  <c r="A38" i="58" a="1"/>
  <c r="A38" i="58" s="1"/>
  <c r="CQ37" i="58"/>
  <c r="CP37" i="58"/>
  <c r="BX37" i="58"/>
  <c r="BT37" i="58" a="1"/>
  <c r="BT37" i="58" s="1"/>
  <c r="BS37" i="58"/>
  <c r="A37" i="58" a="1"/>
  <c r="A37" i="58" s="1"/>
  <c r="CQ36" i="58"/>
  <c r="CP36" i="58"/>
  <c r="BX36" i="58"/>
  <c r="BT36" i="58" a="1"/>
  <c r="BT36" i="58" s="1"/>
  <c r="BS36" i="58"/>
  <c r="A36" i="58" a="1"/>
  <c r="A36" i="58" s="1"/>
  <c r="CQ35" i="58"/>
  <c r="CP35" i="58"/>
  <c r="BX35" i="58"/>
  <c r="BT35" i="58" a="1"/>
  <c r="BT35" i="58" s="1"/>
  <c r="BS35" i="58"/>
  <c r="A35" i="58" a="1"/>
  <c r="A35" i="58" s="1"/>
  <c r="CQ34" i="58"/>
  <c r="CP34" i="58"/>
  <c r="BX34" i="58"/>
  <c r="BT34" i="58" a="1"/>
  <c r="BT34" i="58" s="1"/>
  <c r="BS34" i="58"/>
  <c r="A34" i="58" a="1"/>
  <c r="A34" i="58" s="1"/>
  <c r="CQ33" i="58"/>
  <c r="CP33" i="58"/>
  <c r="BX33" i="58"/>
  <c r="BT33" i="58" a="1"/>
  <c r="BT33" i="58" s="1"/>
  <c r="BS33" i="58"/>
  <c r="A33" i="58" a="1"/>
  <c r="A33" i="58" s="1"/>
  <c r="CQ32" i="58"/>
  <c r="CP32" i="58"/>
  <c r="BX32" i="58"/>
  <c r="BT32" i="58" a="1"/>
  <c r="BT32" i="58" s="1"/>
  <c r="BS32" i="58"/>
  <c r="A32" i="58" a="1"/>
  <c r="A32" i="58" s="1"/>
  <c r="CQ31" i="58"/>
  <c r="CP31" i="58"/>
  <c r="BX31" i="58"/>
  <c r="BT31" i="58"/>
  <c r="BT31" i="58" a="1"/>
  <c r="BS31" i="58"/>
  <c r="A31" i="58" a="1"/>
  <c r="A31" i="58" s="1"/>
  <c r="CQ30" i="58"/>
  <c r="CP30" i="58"/>
  <c r="BX30" i="58"/>
  <c r="BT30" i="58" a="1"/>
  <c r="BT30" i="58" s="1"/>
  <c r="BS30" i="58"/>
  <c r="A30" i="58" a="1"/>
  <c r="A30" i="58" s="1"/>
  <c r="CQ29" i="58"/>
  <c r="CP29" i="58"/>
  <c r="BX29" i="58"/>
  <c r="BT29" i="58" a="1"/>
  <c r="BT29" i="58" s="1"/>
  <c r="BS29" i="58"/>
  <c r="A29" i="58" a="1"/>
  <c r="A29" i="58" s="1"/>
  <c r="A28" i="58" a="1"/>
  <c r="A28" i="58" s="1"/>
  <c r="DD27" i="58" a="1"/>
  <c r="DD27" i="58" s="1"/>
  <c r="CQ27" i="58"/>
  <c r="CP27" i="58"/>
  <c r="CN27" i="58" a="1"/>
  <c r="CN27" i="58" s="1"/>
  <c r="CM27" i="58" a="1"/>
  <c r="CM27" i="58" s="1"/>
  <c r="CL27" i="58" a="1"/>
  <c r="CL27" i="58" s="1"/>
  <c r="CK27" i="58" a="1"/>
  <c r="CK27" i="58" s="1"/>
  <c r="CJ27" i="58" a="1"/>
  <c r="CJ27" i="58" s="1"/>
  <c r="BX27" i="58"/>
  <c r="BT27" i="58" a="1"/>
  <c r="BT27" i="58" s="1"/>
  <c r="BS27" i="58"/>
  <c r="AP27" i="58"/>
  <c r="A27" i="58" a="1"/>
  <c r="A27" i="58" s="1"/>
  <c r="DD26" i="58" a="1"/>
  <c r="DD26" i="58" s="1"/>
  <c r="CQ26" i="58"/>
  <c r="CP26" i="58"/>
  <c r="CN26" i="58" a="1"/>
  <c r="CN26" i="58" s="1"/>
  <c r="CM26" i="58" a="1"/>
  <c r="CM26" i="58" s="1"/>
  <c r="CL26" i="58" a="1"/>
  <c r="CL26" i="58" s="1"/>
  <c r="CK26" i="58" a="1"/>
  <c r="CK26" i="58" s="1"/>
  <c r="CJ26" i="58" a="1"/>
  <c r="CJ26" i="58" s="1"/>
  <c r="BX26" i="58"/>
  <c r="BT26" i="58" a="1"/>
  <c r="BT26" i="58" s="1"/>
  <c r="BS26" i="58"/>
  <c r="AP26" i="58"/>
  <c r="A26" i="58" a="1"/>
  <c r="A26" i="58" s="1"/>
  <c r="DD25" i="58"/>
  <c r="DD25" i="58" a="1"/>
  <c r="CQ25" i="58"/>
  <c r="CP25" i="58"/>
  <c r="CN25" i="58" a="1"/>
  <c r="CN25" i="58" s="1"/>
  <c r="CM25" i="58" a="1"/>
  <c r="CM25" i="58" s="1"/>
  <c r="CL25" i="58" a="1"/>
  <c r="CL25" i="58" s="1"/>
  <c r="CK25" i="58" a="1"/>
  <c r="CK25" i="58" s="1"/>
  <c r="CJ25" i="58" a="1"/>
  <c r="CJ25" i="58" s="1"/>
  <c r="BX25" i="58"/>
  <c r="BT25" i="58" a="1"/>
  <c r="BT25" i="58" s="1"/>
  <c r="BS25" i="58"/>
  <c r="AP25" i="58"/>
  <c r="A25" i="58" a="1"/>
  <c r="A25" i="58" s="1"/>
  <c r="DD24" i="58" a="1"/>
  <c r="DD24" i="58" s="1"/>
  <c r="CQ24" i="58"/>
  <c r="CP24" i="58"/>
  <c r="CN24" i="58" a="1"/>
  <c r="CN24" i="58" s="1"/>
  <c r="CM24" i="58"/>
  <c r="CM24" i="58" a="1"/>
  <c r="CL24" i="58" a="1"/>
  <c r="CL24" i="58" s="1"/>
  <c r="BX24" i="58"/>
  <c r="BT24" i="58" a="1"/>
  <c r="BT24" i="58" s="1"/>
  <c r="BS24" i="58"/>
  <c r="AP24" i="58"/>
  <c r="A24" i="58" a="1"/>
  <c r="A24" i="58" s="1"/>
  <c r="DD23" i="58" a="1"/>
  <c r="DD23" i="58" s="1"/>
  <c r="CQ23" i="58"/>
  <c r="CP23" i="58"/>
  <c r="BX23" i="58"/>
  <c r="BT23" i="58" a="1"/>
  <c r="BT23" i="58" s="1"/>
  <c r="BS23" i="58"/>
  <c r="AP23" i="58"/>
  <c r="A23" i="58" a="1"/>
  <c r="A23" i="58" s="1"/>
  <c r="DD22" i="58" a="1"/>
  <c r="DD22" i="58" s="1"/>
  <c r="CQ22" i="58"/>
  <c r="CP22" i="58"/>
  <c r="CN22" i="58" a="1"/>
  <c r="CN22" i="58" s="1"/>
  <c r="CM22" i="58" a="1"/>
  <c r="CM22" i="58" s="1"/>
  <c r="BX22" i="58"/>
  <c r="BT22" i="58" a="1"/>
  <c r="BT22" i="58" s="1"/>
  <c r="BS22" i="58"/>
  <c r="AP22" i="58"/>
  <c r="A22" i="58" a="1"/>
  <c r="A22" i="58" s="1"/>
  <c r="DD21" i="58" a="1"/>
  <c r="DD21" i="58" s="1"/>
  <c r="CQ21" i="58"/>
  <c r="CP21" i="58"/>
  <c r="CN21" i="58" a="1"/>
  <c r="CN21" i="58" s="1"/>
  <c r="CM21" i="58" a="1"/>
  <c r="CM21" i="58" s="1"/>
  <c r="CL21" i="58" a="1"/>
  <c r="CL21" i="58" s="1"/>
  <c r="BX21" i="58"/>
  <c r="BT21" i="58" a="1"/>
  <c r="BT21" i="58" s="1"/>
  <c r="BS21" i="58"/>
  <c r="AP21" i="58"/>
  <c r="A21" i="58" a="1"/>
  <c r="A21" i="58" s="1"/>
  <c r="DD20" i="58"/>
  <c r="DD20" i="58" a="1"/>
  <c r="CQ20" i="58"/>
  <c r="CP20" i="58"/>
  <c r="CN20" i="58" a="1"/>
  <c r="CN20" i="58" s="1"/>
  <c r="CM20" i="58" a="1"/>
  <c r="CM20" i="58" s="1"/>
  <c r="CL20" i="58" a="1"/>
  <c r="CL20" i="58" s="1"/>
  <c r="BX20" i="58"/>
  <c r="BT20" i="58" a="1"/>
  <c r="BT20" i="58" s="1"/>
  <c r="BS20" i="58"/>
  <c r="AP20" i="58"/>
  <c r="A20" i="58" a="1"/>
  <c r="A20" i="58" s="1"/>
  <c r="DD19" i="58" a="1"/>
  <c r="DD19" i="58" s="1"/>
  <c r="CQ19" i="58"/>
  <c r="CP19" i="58"/>
  <c r="CN19" i="58" a="1"/>
  <c r="CN19" i="58" s="1"/>
  <c r="BX19" i="58"/>
  <c r="BT19" i="58" a="1"/>
  <c r="BT19" i="58" s="1"/>
  <c r="BS19" i="58"/>
  <c r="AP19" i="58"/>
  <c r="A19" i="58" a="1"/>
  <c r="A19" i="58" s="1"/>
  <c r="DD18" i="58"/>
  <c r="DD18" i="58" a="1"/>
  <c r="CQ18" i="58"/>
  <c r="CP18" i="58"/>
  <c r="BX18" i="58"/>
  <c r="BT18" i="58" a="1"/>
  <c r="BT18" i="58" s="1"/>
  <c r="BS18" i="58"/>
  <c r="AP18" i="58"/>
  <c r="A18" i="58" a="1"/>
  <c r="A18" i="58" s="1"/>
  <c r="DD17" i="58" a="1"/>
  <c r="DD17" i="58" s="1"/>
  <c r="CQ17" i="58"/>
  <c r="CP17" i="58"/>
  <c r="BX17" i="58"/>
  <c r="BT17" i="58" a="1"/>
  <c r="BT17" i="58" s="1"/>
  <c r="BS17" i="58"/>
  <c r="AP17" i="58"/>
  <c r="A17" i="58" a="1"/>
  <c r="A17" i="58" s="1"/>
  <c r="DD16" i="58" a="1"/>
  <c r="DD16" i="58" s="1"/>
  <c r="CQ16" i="58"/>
  <c r="CP16" i="58"/>
  <c r="BX16" i="58"/>
  <c r="BT16" i="58" a="1"/>
  <c r="BT16" i="58" s="1"/>
  <c r="BS16" i="58"/>
  <c r="AP16" i="58"/>
  <c r="A16" i="58" a="1"/>
  <c r="A16" i="58" s="1"/>
  <c r="DD15" i="58" a="1"/>
  <c r="DD15" i="58" s="1"/>
  <c r="CQ15" i="58"/>
  <c r="CP15" i="58"/>
  <c r="BX15" i="58"/>
  <c r="BT15" i="58" a="1"/>
  <c r="BT15" i="58" s="1"/>
  <c r="BS15" i="58"/>
  <c r="AP15" i="58"/>
  <c r="A15" i="58" a="1"/>
  <c r="A15" i="58" s="1"/>
  <c r="DD14" i="58" a="1"/>
  <c r="DD14" i="58" s="1"/>
  <c r="CQ14" i="58"/>
  <c r="CP14" i="58"/>
  <c r="BX14" i="58"/>
  <c r="BT14" i="58" a="1"/>
  <c r="BT14" i="58" s="1"/>
  <c r="BS14" i="58"/>
  <c r="AP14" i="58"/>
  <c r="A14" i="58" a="1"/>
  <c r="A14" i="58" s="1"/>
  <c r="DD13" i="58" a="1"/>
  <c r="DD13" i="58" s="1"/>
  <c r="CQ13" i="58"/>
  <c r="CP13" i="58"/>
  <c r="CN13" i="58" a="1"/>
  <c r="CN13" i="58" s="1"/>
  <c r="BX13" i="58"/>
  <c r="BT13" i="58" a="1"/>
  <c r="BT13" i="58" s="1"/>
  <c r="BS13" i="58"/>
  <c r="AP13" i="58"/>
  <c r="A13" i="58" a="1"/>
  <c r="A13" i="58" s="1"/>
  <c r="AN9" i="58"/>
  <c r="AI9" i="58"/>
  <c r="T9" i="58"/>
  <c r="AN8" i="58"/>
  <c r="AI8" i="58"/>
  <c r="T8" i="58"/>
  <c r="AN7" i="58"/>
  <c r="AI7" i="58"/>
  <c r="T7" i="58"/>
  <c r="AN6" i="58"/>
  <c r="AI6" i="58"/>
  <c r="T6" i="58"/>
  <c r="AI5" i="58"/>
  <c r="T5" i="58"/>
  <c r="W2" i="58"/>
  <c r="V2" i="58"/>
  <c r="U2" i="58"/>
  <c r="N2" i="58"/>
  <c r="M2" i="58"/>
  <c r="H2" i="58"/>
  <c r="D150" i="57" a="1"/>
  <c r="D150" i="57" s="1"/>
  <c r="C150" i="57" a="1"/>
  <c r="C150" i="57" s="1"/>
  <c r="B150" i="57" a="1"/>
  <c r="B150" i="57" s="1"/>
  <c r="D148" i="57"/>
  <c r="D147" i="57"/>
  <c r="D146" i="57"/>
  <c r="D145" i="57"/>
  <c r="D144" i="57"/>
  <c r="D143" i="57"/>
  <c r="D142" i="57"/>
  <c r="D141" i="57"/>
  <c r="D140" i="57"/>
  <c r="D139" i="57"/>
  <c r="D138" i="57"/>
  <c r="D137" i="57"/>
  <c r="D136" i="57"/>
  <c r="D135" i="57"/>
  <c r="D134" i="57"/>
  <c r="G132" i="57"/>
  <c r="F132" i="57"/>
  <c r="G131" i="57"/>
  <c r="F131" i="57"/>
  <c r="G130" i="57"/>
  <c r="F130" i="57"/>
  <c r="F129" i="57"/>
  <c r="F128" i="57"/>
  <c r="F127" i="57"/>
  <c r="F126" i="57"/>
  <c r="F125" i="57"/>
  <c r="F124" i="57"/>
  <c r="F123" i="57"/>
  <c r="F122" i="57"/>
  <c r="F121" i="57"/>
  <c r="F120" i="57"/>
  <c r="F119" i="57"/>
  <c r="F118" i="57"/>
  <c r="A107" i="57" a="1"/>
  <c r="A107" i="57" s="1"/>
  <c r="A106" i="57" a="1"/>
  <c r="A106" i="57" s="1"/>
  <c r="A105" i="57" a="1"/>
  <c r="A105" i="57" s="1"/>
  <c r="A104" i="57" a="1"/>
  <c r="A104" i="57" s="1"/>
  <c r="A103" i="57" a="1"/>
  <c r="A103" i="57" s="1"/>
  <c r="A102" i="57" a="1"/>
  <c r="A102" i="57" s="1"/>
  <c r="A101" i="57" a="1"/>
  <c r="A101" i="57" s="1"/>
  <c r="A100" i="57" a="1"/>
  <c r="A100" i="57" s="1"/>
  <c r="A99" i="57" a="1"/>
  <c r="A99" i="57" s="1"/>
  <c r="A98" i="57" a="1"/>
  <c r="A98" i="57" s="1"/>
  <c r="A97" i="57" a="1"/>
  <c r="A97" i="57" s="1"/>
  <c r="A96" i="57" a="1"/>
  <c r="A96" i="57" s="1"/>
  <c r="A95" i="57" a="1"/>
  <c r="A95" i="57" s="1"/>
  <c r="A94" i="57" a="1"/>
  <c r="A94" i="57" s="1"/>
  <c r="A93" i="57" a="1"/>
  <c r="A93" i="57" s="1"/>
  <c r="A92" i="57" a="1"/>
  <c r="A92" i="57" s="1"/>
  <c r="CQ91" i="57"/>
  <c r="CP91" i="57"/>
  <c r="BX91" i="57"/>
  <c r="BT91" i="57" a="1"/>
  <c r="BT91" i="57" s="1"/>
  <c r="BS91" i="57"/>
  <c r="A91" i="57" a="1"/>
  <c r="A91" i="57" s="1"/>
  <c r="CQ90" i="57"/>
  <c r="CP90" i="57"/>
  <c r="BX90" i="57"/>
  <c r="BT90" i="57" a="1"/>
  <c r="BT90" i="57" s="1"/>
  <c r="BS90" i="57"/>
  <c r="A90" i="57" a="1"/>
  <c r="A90" i="57" s="1"/>
  <c r="CQ89" i="57"/>
  <c r="CP89" i="57"/>
  <c r="BX89" i="57"/>
  <c r="BT89" i="57" a="1"/>
  <c r="BT89" i="57" s="1"/>
  <c r="BS89" i="57"/>
  <c r="A89" i="57" a="1"/>
  <c r="A89" i="57" s="1"/>
  <c r="CQ88" i="57"/>
  <c r="CP88" i="57"/>
  <c r="BT88" i="57" a="1"/>
  <c r="BT88" i="57" s="1"/>
  <c r="BS88" i="57"/>
  <c r="A88" i="57" a="1"/>
  <c r="A88" i="57" s="1"/>
  <c r="CQ87" i="57"/>
  <c r="CP87" i="57"/>
  <c r="BT87" i="57"/>
  <c r="BT87" i="57" a="1"/>
  <c r="BS87" i="57"/>
  <c r="A87" i="57" a="1"/>
  <c r="A87" i="57" s="1"/>
  <c r="CQ86" i="57"/>
  <c r="CP86" i="57"/>
  <c r="BT86" i="57" a="1"/>
  <c r="BT86" i="57" s="1"/>
  <c r="BS86" i="57"/>
  <c r="A86" i="57" a="1"/>
  <c r="A86" i="57" s="1"/>
  <c r="CQ85" i="57"/>
  <c r="CP85" i="57"/>
  <c r="BT85" i="57" a="1"/>
  <c r="BT85" i="57" s="1"/>
  <c r="BS85" i="57"/>
  <c r="A85" i="57" a="1"/>
  <c r="A85" i="57" s="1"/>
  <c r="CQ84" i="57"/>
  <c r="CP84" i="57"/>
  <c r="BT84" i="57" a="1"/>
  <c r="BT84" i="57" s="1"/>
  <c r="BS84" i="57"/>
  <c r="A84" i="57" a="1"/>
  <c r="A84" i="57" s="1"/>
  <c r="CQ83" i="57"/>
  <c r="CP83" i="57"/>
  <c r="BT83" i="57" a="1"/>
  <c r="BT83" i="57" s="1"/>
  <c r="BS83" i="57"/>
  <c r="A83" i="57" a="1"/>
  <c r="A83" i="57" s="1"/>
  <c r="CQ82" i="57"/>
  <c r="CP82" i="57"/>
  <c r="BT82" i="57" a="1"/>
  <c r="BT82" i="57" s="1"/>
  <c r="BS82" i="57"/>
  <c r="A82" i="57" a="1"/>
  <c r="A82" i="57" s="1"/>
  <c r="CQ81" i="57"/>
  <c r="CP81" i="57"/>
  <c r="BT81" i="57" a="1"/>
  <c r="BT81" i="57" s="1"/>
  <c r="BS81" i="57"/>
  <c r="A81" i="57" a="1"/>
  <c r="A81" i="57" s="1"/>
  <c r="CQ80" i="57"/>
  <c r="CP80" i="57"/>
  <c r="BT80" i="57" a="1"/>
  <c r="BT80" i="57" s="1"/>
  <c r="BS80" i="57"/>
  <c r="A80" i="57" a="1"/>
  <c r="A80" i="57" s="1"/>
  <c r="CQ79" i="57"/>
  <c r="CP79" i="57"/>
  <c r="BT79" i="57" a="1"/>
  <c r="BT79" i="57" s="1"/>
  <c r="BS79" i="57"/>
  <c r="A79" i="57" a="1"/>
  <c r="A79" i="57" s="1"/>
  <c r="CQ78" i="57"/>
  <c r="CP78" i="57"/>
  <c r="BT78" i="57" a="1"/>
  <c r="BT78" i="57" s="1"/>
  <c r="BS78" i="57"/>
  <c r="A78" i="57" a="1"/>
  <c r="A78" i="57" s="1"/>
  <c r="CQ77" i="57"/>
  <c r="CP77" i="57"/>
  <c r="BT77" i="57" a="1"/>
  <c r="BT77" i="57" s="1"/>
  <c r="BS77" i="57"/>
  <c r="A77" i="57" a="1"/>
  <c r="A77" i="57" s="1"/>
  <c r="A76" i="57" a="1"/>
  <c r="A76" i="57" s="1"/>
  <c r="CQ75" i="57"/>
  <c r="CP75" i="57"/>
  <c r="BX75" i="57"/>
  <c r="BT75" i="57" a="1"/>
  <c r="BT75" i="57" s="1"/>
  <c r="BS75" i="57"/>
  <c r="A75" i="57" a="1"/>
  <c r="A75" i="57" s="1"/>
  <c r="CQ74" i="57"/>
  <c r="CP74" i="57"/>
  <c r="BX74" i="57"/>
  <c r="BT74" i="57" a="1"/>
  <c r="BT74" i="57" s="1"/>
  <c r="BS74" i="57"/>
  <c r="A74" i="57" a="1"/>
  <c r="A74" i="57" s="1"/>
  <c r="CQ73" i="57"/>
  <c r="CP73" i="57"/>
  <c r="BX73" i="57"/>
  <c r="BT73" i="57" a="1"/>
  <c r="BT73" i="57" s="1"/>
  <c r="BS73" i="57"/>
  <c r="A73" i="57" a="1"/>
  <c r="A73" i="57" s="1"/>
  <c r="CQ72" i="57"/>
  <c r="CP72" i="57"/>
  <c r="BT72" i="57" a="1"/>
  <c r="BT72" i="57" s="1"/>
  <c r="BS72" i="57"/>
  <c r="A72" i="57" a="1"/>
  <c r="A72" i="57" s="1"/>
  <c r="CQ71" i="57"/>
  <c r="CP71" i="57"/>
  <c r="BT71" i="57" a="1"/>
  <c r="BT71" i="57" s="1"/>
  <c r="BS71" i="57"/>
  <c r="A71" i="57" a="1"/>
  <c r="A71" i="57" s="1"/>
  <c r="CQ70" i="57"/>
  <c r="CP70" i="57"/>
  <c r="BT70" i="57" a="1"/>
  <c r="BT70" i="57" s="1"/>
  <c r="BS70" i="57"/>
  <c r="A70" i="57" a="1"/>
  <c r="A70" i="57" s="1"/>
  <c r="CQ69" i="57"/>
  <c r="CP69" i="57"/>
  <c r="BT69" i="57" a="1"/>
  <c r="BT69" i="57" s="1"/>
  <c r="BS69" i="57"/>
  <c r="A69" i="57" a="1"/>
  <c r="A69" i="57" s="1"/>
  <c r="CQ68" i="57"/>
  <c r="CP68" i="57"/>
  <c r="BT68" i="57" a="1"/>
  <c r="BT68" i="57" s="1"/>
  <c r="BS68" i="57"/>
  <c r="A68" i="57" a="1"/>
  <c r="A68" i="57" s="1"/>
  <c r="CQ67" i="57"/>
  <c r="CP67" i="57"/>
  <c r="BT67" i="57"/>
  <c r="BT67" i="57" a="1"/>
  <c r="BS67" i="57"/>
  <c r="A67" i="57" a="1"/>
  <c r="A67" i="57" s="1"/>
  <c r="CQ66" i="57"/>
  <c r="CP66" i="57"/>
  <c r="BT66" i="57" a="1"/>
  <c r="BT66" i="57" s="1"/>
  <c r="BS66" i="57"/>
  <c r="A66" i="57" a="1"/>
  <c r="A66" i="57" s="1"/>
  <c r="CQ65" i="57"/>
  <c r="CP65" i="57"/>
  <c r="BT65" i="57" a="1"/>
  <c r="BT65" i="57" s="1"/>
  <c r="BS65" i="57"/>
  <c r="A65" i="57" a="1"/>
  <c r="A65" i="57" s="1"/>
  <c r="CQ64" i="57"/>
  <c r="CP64" i="57"/>
  <c r="BT64" i="57"/>
  <c r="BT64" i="57" a="1"/>
  <c r="BS64" i="57"/>
  <c r="A64" i="57" a="1"/>
  <c r="A64" i="57" s="1"/>
  <c r="CQ63" i="57"/>
  <c r="CP63" i="57"/>
  <c r="BT63" i="57" a="1"/>
  <c r="BT63" i="57" s="1"/>
  <c r="BS63" i="57"/>
  <c r="A63" i="57" a="1"/>
  <c r="A63" i="57" s="1"/>
  <c r="CQ62" i="57"/>
  <c r="CP62" i="57"/>
  <c r="BT62" i="57" a="1"/>
  <c r="BT62" i="57" s="1"/>
  <c r="BS62" i="57"/>
  <c r="A62" i="57" a="1"/>
  <c r="A62" i="57" s="1"/>
  <c r="CQ61" i="57"/>
  <c r="CP61" i="57"/>
  <c r="BT61" i="57" a="1"/>
  <c r="BT61" i="57" s="1"/>
  <c r="BS61" i="57"/>
  <c r="A61" i="57" a="1"/>
  <c r="A61" i="57" s="1"/>
  <c r="A60" i="57" a="1"/>
  <c r="A60" i="57" s="1"/>
  <c r="CQ59" i="57"/>
  <c r="CP59" i="57"/>
  <c r="BX59" i="57"/>
  <c r="BT59" i="57" a="1"/>
  <c r="BT59" i="57" s="1"/>
  <c r="BS59" i="57"/>
  <c r="A59" i="57" a="1"/>
  <c r="A59" i="57" s="1"/>
  <c r="CQ58" i="57"/>
  <c r="CP58" i="57"/>
  <c r="BX58" i="57"/>
  <c r="BT58" i="57" a="1"/>
  <c r="BT58" i="57" s="1"/>
  <c r="BS58" i="57"/>
  <c r="A58" i="57" a="1"/>
  <c r="A58" i="57" s="1"/>
  <c r="CQ57" i="57"/>
  <c r="CP57" i="57"/>
  <c r="BX57" i="57"/>
  <c r="BT57" i="57" a="1"/>
  <c r="BT57" i="57" s="1"/>
  <c r="BS57" i="57"/>
  <c r="A57" i="57" a="1"/>
  <c r="A57" i="57" s="1"/>
  <c r="CQ56" i="57"/>
  <c r="CP56" i="57"/>
  <c r="BT56" i="57" a="1"/>
  <c r="BT56" i="57" s="1"/>
  <c r="BS56" i="57"/>
  <c r="A56" i="57" a="1"/>
  <c r="A56" i="57" s="1"/>
  <c r="CQ55" i="57"/>
  <c r="CP55" i="57"/>
  <c r="BT55" i="57" a="1"/>
  <c r="BT55" i="57" s="1"/>
  <c r="BS55" i="57"/>
  <c r="A55" i="57" a="1"/>
  <c r="A55" i="57" s="1"/>
  <c r="CQ54" i="57"/>
  <c r="CP54" i="57"/>
  <c r="BT54" i="57" a="1"/>
  <c r="BT54" i="57" s="1"/>
  <c r="BS54" i="57"/>
  <c r="A54" i="57" a="1"/>
  <c r="A54" i="57" s="1"/>
  <c r="CQ53" i="57"/>
  <c r="CP53" i="57"/>
  <c r="BT53" i="57" a="1"/>
  <c r="BT53" i="57" s="1"/>
  <c r="BS53" i="57"/>
  <c r="A53" i="57" a="1"/>
  <c r="A53" i="57" s="1"/>
  <c r="CQ52" i="57"/>
  <c r="CP52" i="57"/>
  <c r="BT52" i="57" a="1"/>
  <c r="BT52" i="57" s="1"/>
  <c r="BS52" i="57"/>
  <c r="A52" i="57" a="1"/>
  <c r="A52" i="57" s="1"/>
  <c r="CQ51" i="57"/>
  <c r="CP51" i="57"/>
  <c r="BT51" i="57" a="1"/>
  <c r="BT51" i="57" s="1"/>
  <c r="BS51" i="57"/>
  <c r="A51" i="57" a="1"/>
  <c r="A51" i="57" s="1"/>
  <c r="CQ50" i="57"/>
  <c r="CP50" i="57"/>
  <c r="BT50" i="57" a="1"/>
  <c r="BT50" i="57" s="1"/>
  <c r="BS50" i="57"/>
  <c r="A50" i="57" a="1"/>
  <c r="A50" i="57" s="1"/>
  <c r="CQ49" i="57"/>
  <c r="CP49" i="57"/>
  <c r="BT49" i="57" a="1"/>
  <c r="BT49" i="57" s="1"/>
  <c r="BS49" i="57"/>
  <c r="A49" i="57" a="1"/>
  <c r="A49" i="57" s="1"/>
  <c r="CQ48" i="57"/>
  <c r="CP48" i="57"/>
  <c r="BT48" i="57" a="1"/>
  <c r="BT48" i="57" s="1"/>
  <c r="BS48" i="57"/>
  <c r="A48" i="57" a="1"/>
  <c r="A48" i="57" s="1"/>
  <c r="CQ47" i="57"/>
  <c r="CP47" i="57"/>
  <c r="BT47" i="57" a="1"/>
  <c r="BT47" i="57" s="1"/>
  <c r="BS47" i="57"/>
  <c r="A47" i="57" a="1"/>
  <c r="A47" i="57" s="1"/>
  <c r="CQ46" i="57"/>
  <c r="CP46" i="57"/>
  <c r="BT46" i="57" a="1"/>
  <c r="BT46" i="57" s="1"/>
  <c r="BS46" i="57"/>
  <c r="A46" i="57" a="1"/>
  <c r="A46" i="57" s="1"/>
  <c r="CQ45" i="57"/>
  <c r="CP45" i="57"/>
  <c r="BT45" i="57" a="1"/>
  <c r="BT45" i="57" s="1"/>
  <c r="BS45" i="57"/>
  <c r="A45" i="57" a="1"/>
  <c r="A45" i="57" s="1"/>
  <c r="A44" i="57" a="1"/>
  <c r="A44" i="57" s="1"/>
  <c r="CQ43" i="57"/>
  <c r="CP43" i="57"/>
  <c r="BX43" i="57"/>
  <c r="BT43" i="57" a="1"/>
  <c r="BT43" i="57" s="1"/>
  <c r="BS43" i="57"/>
  <c r="A43" i="57" a="1"/>
  <c r="A43" i="57" s="1"/>
  <c r="CQ42" i="57"/>
  <c r="CP42" i="57"/>
  <c r="BX42" i="57"/>
  <c r="BT42" i="57" a="1"/>
  <c r="BT42" i="57" s="1"/>
  <c r="BS42" i="57"/>
  <c r="A42" i="57" a="1"/>
  <c r="A42" i="57" s="1"/>
  <c r="CQ41" i="57"/>
  <c r="CP41" i="57"/>
  <c r="BX41" i="57"/>
  <c r="BT41" i="57" a="1"/>
  <c r="BT41" i="57" s="1"/>
  <c r="BS41" i="57"/>
  <c r="A41" i="57" a="1"/>
  <c r="A41" i="57" s="1"/>
  <c r="CQ40" i="57"/>
  <c r="CP40" i="57"/>
  <c r="BT40" i="57" a="1"/>
  <c r="BT40" i="57" s="1"/>
  <c r="BS40" i="57"/>
  <c r="A40" i="57" a="1"/>
  <c r="A40" i="57" s="1"/>
  <c r="CQ39" i="57"/>
  <c r="CP39" i="57"/>
  <c r="BT39" i="57" a="1"/>
  <c r="BT39" i="57" s="1"/>
  <c r="BS39" i="57"/>
  <c r="A39" i="57" a="1"/>
  <c r="A39" i="57" s="1"/>
  <c r="CQ38" i="57"/>
  <c r="CP38" i="57"/>
  <c r="BT38" i="57" a="1"/>
  <c r="BT38" i="57" s="1"/>
  <c r="BS38" i="57"/>
  <c r="A38" i="57" a="1"/>
  <c r="A38" i="57" s="1"/>
  <c r="CQ37" i="57"/>
  <c r="CP37" i="57"/>
  <c r="BT37" i="57" a="1"/>
  <c r="BT37" i="57" s="1"/>
  <c r="BS37" i="57"/>
  <c r="A37" i="57" a="1"/>
  <c r="A37" i="57" s="1"/>
  <c r="CQ36" i="57"/>
  <c r="CP36" i="57"/>
  <c r="BT36" i="57" a="1"/>
  <c r="BT36" i="57" s="1"/>
  <c r="BS36" i="57"/>
  <c r="A36" i="57" a="1"/>
  <c r="A36" i="57" s="1"/>
  <c r="CQ35" i="57"/>
  <c r="CP35" i="57"/>
  <c r="BT35" i="57" a="1"/>
  <c r="BT35" i="57" s="1"/>
  <c r="BS35" i="57"/>
  <c r="A35" i="57" a="1"/>
  <c r="A35" i="57" s="1"/>
  <c r="CQ34" i="57"/>
  <c r="CP34" i="57"/>
  <c r="BT34" i="57" a="1"/>
  <c r="BT34" i="57" s="1"/>
  <c r="BS34" i="57"/>
  <c r="A34" i="57" a="1"/>
  <c r="A34" i="57" s="1"/>
  <c r="CQ33" i="57"/>
  <c r="CP33" i="57"/>
  <c r="BT33" i="57" a="1"/>
  <c r="BT33" i="57" s="1"/>
  <c r="BS33" i="57"/>
  <c r="A33" i="57" a="1"/>
  <c r="A33" i="57" s="1"/>
  <c r="CQ32" i="57"/>
  <c r="CP32" i="57"/>
  <c r="BT32" i="57" a="1"/>
  <c r="BT32" i="57" s="1"/>
  <c r="BS32" i="57"/>
  <c r="A32" i="57" a="1"/>
  <c r="A32" i="57" s="1"/>
  <c r="CQ31" i="57"/>
  <c r="CP31" i="57"/>
  <c r="BT31" i="57" a="1"/>
  <c r="BT31" i="57" s="1"/>
  <c r="BS31" i="57"/>
  <c r="A31" i="57" a="1"/>
  <c r="A31" i="57" s="1"/>
  <c r="CQ30" i="57"/>
  <c r="CP30" i="57"/>
  <c r="BT30" i="57" a="1"/>
  <c r="BT30" i="57" s="1"/>
  <c r="BS30" i="57"/>
  <c r="A30" i="57" a="1"/>
  <c r="A30" i="57" s="1"/>
  <c r="CQ29" i="57"/>
  <c r="CP29" i="57"/>
  <c r="BT29" i="57" a="1"/>
  <c r="BT29" i="57" s="1"/>
  <c r="BS29" i="57"/>
  <c r="A29" i="57" a="1"/>
  <c r="A29" i="57" s="1"/>
  <c r="A28" i="57" a="1"/>
  <c r="A28" i="57" s="1"/>
  <c r="DD27" i="57" a="1"/>
  <c r="DD27" i="57" s="1"/>
  <c r="CQ27" i="57"/>
  <c r="CP27" i="57"/>
  <c r="CN27" i="57" a="1"/>
  <c r="CN27" i="57" s="1"/>
  <c r="CM27" i="57"/>
  <c r="CM27" i="57" a="1"/>
  <c r="CL27" i="57" a="1"/>
  <c r="CL27" i="57" s="1"/>
  <c r="CK27" i="57" a="1"/>
  <c r="CK27" i="57" s="1"/>
  <c r="CJ27" i="57" a="1"/>
  <c r="CJ27" i="57" s="1"/>
  <c r="BX27" i="57"/>
  <c r="BT27" i="57" a="1"/>
  <c r="BT27" i="57" s="1"/>
  <c r="BS27" i="57"/>
  <c r="AP27" i="57"/>
  <c r="A27" i="57" a="1"/>
  <c r="A27" i="57" s="1"/>
  <c r="DD26" i="57" a="1"/>
  <c r="DD26" i="57" s="1"/>
  <c r="CQ26" i="57"/>
  <c r="CP26" i="57"/>
  <c r="CN26" i="57" a="1"/>
  <c r="CN26" i="57" s="1"/>
  <c r="CM26" i="57" a="1"/>
  <c r="CM26" i="57" s="1"/>
  <c r="CL26" i="57" a="1"/>
  <c r="CL26" i="57" s="1"/>
  <c r="CK26" i="57" a="1"/>
  <c r="CK26" i="57" s="1"/>
  <c r="CJ26" i="57" a="1"/>
  <c r="CJ26" i="57" s="1"/>
  <c r="BX26" i="57"/>
  <c r="BT26" i="57" a="1"/>
  <c r="BT26" i="57" s="1"/>
  <c r="BS26" i="57"/>
  <c r="AP26" i="57"/>
  <c r="A26" i="57" a="1"/>
  <c r="A26" i="57" s="1"/>
  <c r="DD25" i="57" a="1"/>
  <c r="DD25" i="57" s="1"/>
  <c r="CQ25" i="57"/>
  <c r="CP25" i="57"/>
  <c r="CN25" i="57" a="1"/>
  <c r="CN25" i="57" s="1"/>
  <c r="CM25" i="57" a="1"/>
  <c r="CM25" i="57" s="1"/>
  <c r="CL25" i="57" a="1"/>
  <c r="CL25" i="57" s="1"/>
  <c r="CK25" i="57" a="1"/>
  <c r="CK25" i="57" s="1"/>
  <c r="BX25" i="57"/>
  <c r="BT25" i="57" a="1"/>
  <c r="BT25" i="57" s="1"/>
  <c r="BS25" i="57"/>
  <c r="AP25" i="57"/>
  <c r="A25" i="57" a="1"/>
  <c r="A25" i="57" s="1"/>
  <c r="DD24" i="57"/>
  <c r="DD24" i="57" a="1"/>
  <c r="CQ24" i="57"/>
  <c r="CP24" i="57"/>
  <c r="BT24" i="57" a="1"/>
  <c r="BT24" i="57" s="1"/>
  <c r="BS24" i="57"/>
  <c r="AP24" i="57"/>
  <c r="A24" i="57" a="1"/>
  <c r="A24" i="57" s="1"/>
  <c r="DD23" i="57" a="1"/>
  <c r="DD23" i="57" s="1"/>
  <c r="CQ23" i="57"/>
  <c r="CP23" i="57"/>
  <c r="BT23" i="57" a="1"/>
  <c r="BT23" i="57" s="1"/>
  <c r="BS23" i="57"/>
  <c r="AP23" i="57"/>
  <c r="A23" i="57" a="1"/>
  <c r="A23" i="57" s="1"/>
  <c r="DD22" i="57" a="1"/>
  <c r="DD22" i="57" s="1"/>
  <c r="CQ22" i="57"/>
  <c r="CP22" i="57"/>
  <c r="BT22" i="57" a="1"/>
  <c r="BT22" i="57" s="1"/>
  <c r="BS22" i="57"/>
  <c r="AP22" i="57"/>
  <c r="A22" i="57" a="1"/>
  <c r="A22" i="57" s="1"/>
  <c r="DD21" i="57" a="1"/>
  <c r="DD21" i="57" s="1"/>
  <c r="CQ21" i="57"/>
  <c r="CP21" i="57"/>
  <c r="BT21" i="57" a="1"/>
  <c r="BT21" i="57" s="1"/>
  <c r="BS21" i="57"/>
  <c r="AP21" i="57"/>
  <c r="A21" i="57" a="1"/>
  <c r="A21" i="57" s="1"/>
  <c r="DD20" i="57" a="1"/>
  <c r="DD20" i="57" s="1"/>
  <c r="CQ20" i="57"/>
  <c r="CP20" i="57"/>
  <c r="CN20" i="57"/>
  <c r="CN20" i="57" a="1"/>
  <c r="CM20" i="57" a="1"/>
  <c r="CM20" i="57" s="1"/>
  <c r="CL20" i="57" a="1"/>
  <c r="CL20" i="57" s="1"/>
  <c r="CK20" i="57" a="1"/>
  <c r="CK20" i="57" s="1"/>
  <c r="BT20" i="57" a="1"/>
  <c r="BT20" i="57" s="1"/>
  <c r="BS20" i="57"/>
  <c r="AP20" i="57"/>
  <c r="A20" i="57" a="1"/>
  <c r="A20" i="57" s="1"/>
  <c r="DD19" i="57" a="1"/>
  <c r="DD19" i="57" s="1"/>
  <c r="CQ19" i="57"/>
  <c r="CP19" i="57"/>
  <c r="CN19" i="57" a="1"/>
  <c r="CN19" i="57" s="1"/>
  <c r="CM19" i="57" a="1"/>
  <c r="CM19" i="57" s="1"/>
  <c r="CL19" i="57" a="1"/>
  <c r="CL19" i="57" s="1"/>
  <c r="BT19" i="57" a="1"/>
  <c r="BT19" i="57" s="1"/>
  <c r="BS19" i="57"/>
  <c r="AP19" i="57"/>
  <c r="A19" i="57" a="1"/>
  <c r="A19" i="57" s="1"/>
  <c r="CQ18" i="57"/>
  <c r="CP18" i="57"/>
  <c r="CN18" i="57" a="1"/>
  <c r="CN18" i="57" s="1"/>
  <c r="BT18" i="57" a="1"/>
  <c r="BT18" i="57" s="1"/>
  <c r="BS18" i="57"/>
  <c r="AP18" i="57"/>
  <c r="A18" i="57" a="1"/>
  <c r="A18" i="57" s="1"/>
  <c r="CQ17" i="57"/>
  <c r="CP17" i="57"/>
  <c r="BT17" i="57" a="1"/>
  <c r="BT17" i="57" s="1"/>
  <c r="BS17" i="57"/>
  <c r="AP17" i="57"/>
  <c r="A17" i="57" a="1"/>
  <c r="A17" i="57" s="1"/>
  <c r="CQ16" i="57"/>
  <c r="CP16" i="57"/>
  <c r="BT16" i="57" a="1"/>
  <c r="BT16" i="57" s="1"/>
  <c r="BS16" i="57"/>
  <c r="AP16" i="57"/>
  <c r="A16" i="57" a="1"/>
  <c r="A16" i="57" s="1"/>
  <c r="CQ15" i="57"/>
  <c r="CP15" i="57"/>
  <c r="BT15" i="57" a="1"/>
  <c r="BT15" i="57" s="1"/>
  <c r="BS15" i="57"/>
  <c r="AP15" i="57"/>
  <c r="A15" i="57" a="1"/>
  <c r="A15" i="57" s="1"/>
  <c r="DD14" i="57" a="1"/>
  <c r="DD14" i="57" s="1"/>
  <c r="CQ14" i="57"/>
  <c r="CP14" i="57"/>
  <c r="CN14" i="57" a="1"/>
  <c r="CN14" i="57" s="1"/>
  <c r="CM14" i="57" a="1"/>
  <c r="CM14" i="57" s="1"/>
  <c r="BT14" i="57" a="1"/>
  <c r="BT14" i="57" s="1"/>
  <c r="BS14" i="57"/>
  <c r="AP14" i="57"/>
  <c r="A14" i="57" a="1"/>
  <c r="A14" i="57" s="1"/>
  <c r="DD13" i="57" a="1"/>
  <c r="DD13" i="57" s="1"/>
  <c r="CQ13" i="57"/>
  <c r="CP13" i="57"/>
  <c r="CN13" i="57" a="1"/>
  <c r="CN13" i="57" s="1"/>
  <c r="CM13" i="57" a="1"/>
  <c r="CM13" i="57" s="1"/>
  <c r="CL13" i="57" a="1"/>
  <c r="CL13" i="57" s="1"/>
  <c r="BT13" i="57" a="1"/>
  <c r="BT13" i="57" s="1"/>
  <c r="BS13" i="57"/>
  <c r="AP13" i="57"/>
  <c r="A13" i="57" a="1"/>
  <c r="A13" i="57" s="1"/>
  <c r="AN9" i="57"/>
  <c r="AI9" i="57"/>
  <c r="T9" i="57"/>
  <c r="AN8" i="57"/>
  <c r="AI8" i="57"/>
  <c r="T8" i="57"/>
  <c r="AN7" i="57"/>
  <c r="AI7" i="57"/>
  <c r="T7" i="57"/>
  <c r="AN6" i="57"/>
  <c r="AI6" i="57"/>
  <c r="T6" i="57"/>
  <c r="AI5" i="57"/>
  <c r="T5" i="57"/>
  <c r="W2" i="57"/>
  <c r="V2" i="57"/>
  <c r="U2" i="57"/>
  <c r="N2" i="57"/>
  <c r="M2" i="57"/>
  <c r="H2" i="57"/>
  <c r="CJ25" i="57" a="1"/>
  <c r="CN21" i="57" a="1"/>
  <c r="CM21" i="57" a="1"/>
  <c r="CL21" i="57" a="1"/>
  <c r="CK21" i="57" a="1"/>
  <c r="CJ21" i="57" a="1"/>
  <c r="U122" i="60" a="1"/>
  <c r="CC90" i="60"/>
  <c r="DF89" i="60"/>
  <c r="CB89" i="60"/>
  <c r="BV68" i="60" a="1"/>
  <c r="BU66" i="60" a="1"/>
  <c r="CC91" i="60"/>
  <c r="DF90" i="60"/>
  <c r="CB90" i="60"/>
  <c r="CA89" i="60"/>
  <c r="BV86" i="60" a="1"/>
  <c r="BU84" i="60" a="1"/>
  <c r="T122" i="60" a="1"/>
  <c r="DF91" i="60"/>
  <c r="CB91" i="60"/>
  <c r="CA90" i="60"/>
  <c r="BV70" i="60" a="1"/>
  <c r="BU68" i="60" a="1"/>
  <c r="CC58" i="60"/>
  <c r="DF57" i="60"/>
  <c r="CB57" i="60"/>
  <c r="L117" i="60" a="1"/>
  <c r="CA91" i="60"/>
  <c r="BU86" i="60" a="1"/>
  <c r="CH81" i="60" a="1"/>
  <c r="CC59" i="60"/>
  <c r="DF58" i="60"/>
  <c r="CB58" i="60"/>
  <c r="CA57" i="60"/>
  <c r="BV54" i="60" a="1"/>
  <c r="BU52" i="60" a="1"/>
  <c r="C130" i="60" a="1"/>
  <c r="S122" i="60" a="1"/>
  <c r="BV89" i="60" a="1"/>
  <c r="BU70" i="60" a="1"/>
  <c r="CH65" i="60" a="1"/>
  <c r="DF59" i="60"/>
  <c r="CB59" i="60"/>
  <c r="CA58" i="60"/>
  <c r="CH48" i="60" a="1"/>
  <c r="K117" i="60" a="1"/>
  <c r="BV90" i="60" a="1"/>
  <c r="BV73" i="60" a="1"/>
  <c r="CA59" i="60"/>
  <c r="BU54" i="60" a="1"/>
  <c r="CH49" i="60" a="1"/>
  <c r="C132" i="60" a="1"/>
  <c r="R122" i="60" a="1"/>
  <c r="BV91" i="60" a="1"/>
  <c r="BU89" i="60" a="1"/>
  <c r="CH84" i="60" a="1"/>
  <c r="BV74" i="60" a="1"/>
  <c r="BV57" i="60" a="1"/>
  <c r="J117" i="60" a="1"/>
  <c r="BU90" i="60" a="1"/>
  <c r="BV75" i="60" a="1"/>
  <c r="BU73" i="60" a="1"/>
  <c r="BV58" i="60" a="1"/>
  <c r="BU91" i="60" a="1"/>
  <c r="BU74" i="60" a="1"/>
  <c r="BV59" i="60" a="1"/>
  <c r="BU57" i="60" a="1"/>
  <c r="CH52" i="60" a="1"/>
  <c r="I117" i="60" a="1"/>
  <c r="BV78" i="60" a="1"/>
  <c r="BU75" i="60" a="1"/>
  <c r="BU58" i="60" a="1"/>
  <c r="BV79" i="60" a="1"/>
  <c r="BV62" i="60" a="1"/>
  <c r="BU59" i="60" a="1"/>
  <c r="H117" i="60" a="1"/>
  <c r="CH89" i="60" a="1"/>
  <c r="BV80" i="60" a="1"/>
  <c r="BU78" i="60" a="1"/>
  <c r="CH77" i="60" a="1"/>
  <c r="BR77" i="60" a="1"/>
  <c r="BV63" i="60" a="1"/>
  <c r="CH90" i="60" a="1"/>
  <c r="BU79" i="60" a="1"/>
  <c r="CH73" i="60" a="1"/>
  <c r="BV64" i="60" a="1"/>
  <c r="BU62" i="60" a="1"/>
  <c r="BR61" i="60" a="1"/>
  <c r="C131" i="60" a="1"/>
  <c r="CH91" i="60" a="1"/>
  <c r="BV82" i="60" a="1"/>
  <c r="BU80" i="60" a="1"/>
  <c r="CH74" i="60" a="1"/>
  <c r="BU63" i="60" a="1"/>
  <c r="CH57" i="60" a="1"/>
  <c r="I116" i="60" a="1"/>
  <c r="CC89" i="60"/>
  <c r="BV84" i="60" a="1"/>
  <c r="BU82" i="60" a="1"/>
  <c r="CH59" i="60" a="1"/>
  <c r="CH58" i="60" a="1"/>
  <c r="BV50" i="60" a="1"/>
  <c r="BV43" i="60" a="1"/>
  <c r="DF41" i="60"/>
  <c r="BU30" i="60" a="1"/>
  <c r="CO27" i="60" a="1"/>
  <c r="DF25" i="60"/>
  <c r="BV22" i="60" a="1"/>
  <c r="BU20" i="60" a="1"/>
  <c r="BU50" i="60" a="1"/>
  <c r="CL43" i="60" a="1"/>
  <c r="BU43" i="60" a="1"/>
  <c r="CC42" i="60"/>
  <c r="CJ41" i="60" a="1"/>
  <c r="BY26" i="60" a="1"/>
  <c r="BV15" i="60" a="1"/>
  <c r="S8" i="60"/>
  <c r="BV46" i="60" a="1"/>
  <c r="CK43" i="60" a="1"/>
  <c r="CB42" i="60"/>
  <c r="DF27" i="60"/>
  <c r="CC25" i="60"/>
  <c r="BU22" i="60" a="1"/>
  <c r="DF43" i="60"/>
  <c r="CN42" i="60" a="1"/>
  <c r="CA42" i="60"/>
  <c r="CB25" i="60"/>
  <c r="CH17" i="60" a="1"/>
  <c r="BU15" i="60" a="1"/>
  <c r="BR13" i="60" a="1"/>
  <c r="S9" i="60"/>
  <c r="BV66" i="60" a="1"/>
  <c r="BU46" i="60" a="1"/>
  <c r="CJ43" i="60" a="1"/>
  <c r="CH41" i="60" a="1"/>
  <c r="CC27" i="60"/>
  <c r="CH26" i="60" a="1"/>
  <c r="BV26" i="60" a="1"/>
  <c r="CA25" i="60"/>
  <c r="R9" i="60"/>
  <c r="CM42" i="60" a="1"/>
  <c r="BV31" i="60" a="1"/>
  <c r="CB27" i="60"/>
  <c r="CH75" i="60" a="1"/>
  <c r="BU64" i="60" a="1"/>
  <c r="BV42" i="60" a="1"/>
  <c r="BV38" i="60" a="1"/>
  <c r="CA27" i="60"/>
  <c r="BU26" i="60" a="1"/>
  <c r="BZ25" i="60" a="1"/>
  <c r="AH8" i="60"/>
  <c r="P8" i="60" a="1"/>
  <c r="BV48" i="60" a="1"/>
  <c r="CH43" i="60" a="1"/>
  <c r="CL42" i="60" a="1"/>
  <c r="BU31" i="60" a="1"/>
  <c r="BU42" i="60" a="1"/>
  <c r="CC41" i="60"/>
  <c r="BU38" i="60" a="1"/>
  <c r="BV36" i="60" a="1"/>
  <c r="BZ27" i="60" a="1"/>
  <c r="BY25" i="60" a="1"/>
  <c r="BV14" i="60" a="1"/>
  <c r="AH9" i="60"/>
  <c r="P9" i="60" a="1"/>
  <c r="BU48" i="60" a="1"/>
  <c r="CK42" i="60" a="1"/>
  <c r="CB41" i="60"/>
  <c r="DF26" i="60"/>
  <c r="DF42" i="60"/>
  <c r="CN41" i="60" a="1"/>
  <c r="CA41" i="60"/>
  <c r="BU36" i="60" a="1"/>
  <c r="BV34" i="60" a="1"/>
  <c r="CH33" i="60" a="1"/>
  <c r="BR29" i="60" a="1"/>
  <c r="BY27" i="60" a="1"/>
  <c r="BV16" i="60" a="1"/>
  <c r="BU14" i="60" a="1"/>
  <c r="CC57" i="60"/>
  <c r="BV47" i="60" a="1"/>
  <c r="BR45" i="60" a="1"/>
  <c r="CC43" i="60"/>
  <c r="CJ42" i="60" a="1"/>
  <c r="CC26" i="60"/>
  <c r="CH25" i="60" a="1"/>
  <c r="BV25" i="60" a="1"/>
  <c r="CB43" i="60"/>
  <c r="CM41" i="60" a="1"/>
  <c r="BV41" i="60" a="1"/>
  <c r="BU34" i="60" a="1"/>
  <c r="BV32" i="60" a="1"/>
  <c r="CB26" i="60"/>
  <c r="BV18" i="60" a="1"/>
  <c r="BU16" i="60" a="1"/>
  <c r="BU47" i="60" a="1"/>
  <c r="CN43" i="60" a="1"/>
  <c r="CA43" i="60"/>
  <c r="CL41" i="60" a="1"/>
  <c r="CH27" i="60" a="1"/>
  <c r="BV27" i="60" a="1"/>
  <c r="CA26" i="60"/>
  <c r="BU25" i="60" a="1"/>
  <c r="BV30" i="60" a="1"/>
  <c r="CO26" i="60" a="1"/>
  <c r="BV20" i="60" a="1"/>
  <c r="S7" i="60"/>
  <c r="P6" i="60" a="1"/>
  <c r="CM43" i="60" a="1"/>
  <c r="R7" i="60"/>
  <c r="AH6" i="60"/>
  <c r="R6" i="60"/>
  <c r="CH36" i="60" a="1"/>
  <c r="CH21" i="60" a="1"/>
  <c r="P5" i="60" a="1"/>
  <c r="CK41" i="60" a="1"/>
  <c r="BU27" i="60" a="1"/>
  <c r="P7" i="60" a="1"/>
  <c r="V122" i="60" a="1"/>
  <c r="CO25" i="60" a="1"/>
  <c r="AH7" i="60"/>
  <c r="BU41" i="60" a="1"/>
  <c r="AH5" i="60"/>
  <c r="BV52" i="60" a="1"/>
  <c r="S5" i="60"/>
  <c r="R5" i="60"/>
  <c r="BZ26" i="60" a="1"/>
  <c r="BU18" i="60" a="1"/>
  <c r="R8" i="60"/>
  <c r="CH42" i="60" a="1"/>
  <c r="BU32" i="60" a="1"/>
  <c r="CH20" i="60" a="1"/>
  <c r="S6" i="60"/>
  <c r="U122" i="59" a="1"/>
  <c r="CC90" i="59"/>
  <c r="DF89" i="59"/>
  <c r="CB89" i="59"/>
  <c r="BU83" i="59" a="1"/>
  <c r="CC73" i="59"/>
  <c r="BV68" i="59" a="1"/>
  <c r="BU66" i="59" a="1"/>
  <c r="BV51" i="59" a="1"/>
  <c r="BU49" i="59" a="1"/>
  <c r="CA43" i="59"/>
  <c r="CJ42" i="59" a="1"/>
  <c r="CC91" i="59"/>
  <c r="DF90" i="59"/>
  <c r="CB90" i="59"/>
  <c r="CA89" i="59"/>
  <c r="BV86" i="59" a="1"/>
  <c r="BU84" i="59" a="1"/>
  <c r="CC74" i="59"/>
  <c r="DF73" i="59"/>
  <c r="CB73" i="59"/>
  <c r="BU67" i="59" a="1"/>
  <c r="CC57" i="59"/>
  <c r="T122" i="59" a="1"/>
  <c r="DF91" i="59"/>
  <c r="CB91" i="59"/>
  <c r="CA90" i="59"/>
  <c r="CC75" i="59"/>
  <c r="DF74" i="59"/>
  <c r="CB74" i="59"/>
  <c r="CA73" i="59"/>
  <c r="BV70" i="59" a="1"/>
  <c r="BU68" i="59" a="1"/>
  <c r="CC58" i="59"/>
  <c r="DF57" i="59"/>
  <c r="CB57" i="59"/>
  <c r="BU51" i="59" a="1"/>
  <c r="CA41" i="59"/>
  <c r="L117" i="59" a="1"/>
  <c r="CA91" i="59"/>
  <c r="BV88" i="59" a="1"/>
  <c r="BU86" i="59" a="1"/>
  <c r="DF75" i="59"/>
  <c r="CB75" i="59"/>
  <c r="CA74" i="59"/>
  <c r="CC59" i="59"/>
  <c r="DF58" i="59"/>
  <c r="CB58" i="59"/>
  <c r="CA57" i="59"/>
  <c r="BV54" i="59" a="1"/>
  <c r="BU52" i="59" a="1"/>
  <c r="C130" i="59" a="1"/>
  <c r="S122" i="59" a="1"/>
  <c r="BV89" i="59" a="1"/>
  <c r="BV77" i="59" a="1"/>
  <c r="CA75" i="59"/>
  <c r="BV72" i="59" a="1"/>
  <c r="BU70" i="59" a="1"/>
  <c r="CH65" i="59" a="1"/>
  <c r="DF59" i="59"/>
  <c r="CB59" i="59"/>
  <c r="CA58" i="59"/>
  <c r="K117" i="59" a="1"/>
  <c r="BV90" i="59" a="1"/>
  <c r="BU88" i="59" a="1"/>
  <c r="BV73" i="59" a="1"/>
  <c r="CH66" i="59" a="1"/>
  <c r="BV61" i="59" a="1"/>
  <c r="CA59" i="59"/>
  <c r="BV56" i="59" a="1"/>
  <c r="BU54" i="59" a="1"/>
  <c r="DF43" i="59"/>
  <c r="CK43" i="59" a="1"/>
  <c r="BU43" i="59" a="1"/>
  <c r="C132" i="59" a="1"/>
  <c r="R122" i="59" a="1"/>
  <c r="BV91" i="59" a="1"/>
  <c r="BU89" i="59" a="1"/>
  <c r="BU77" i="59" a="1"/>
  <c r="BV74" i="59" a="1"/>
  <c r="BU72" i="59" a="1"/>
  <c r="BV57" i="59" a="1"/>
  <c r="CH50" i="59" a="1"/>
  <c r="BV45" i="59" a="1"/>
  <c r="J117" i="59" a="1"/>
  <c r="BU90" i="59" a="1"/>
  <c r="CH85" i="59" a="1"/>
  <c r="BV75" i="59" a="1"/>
  <c r="BU73" i="59" a="1"/>
  <c r="BU61" i="59" a="1"/>
  <c r="BU91" i="59" a="1"/>
  <c r="BU74" i="59" a="1"/>
  <c r="BV59" i="59" a="1"/>
  <c r="BU57" i="59" a="1"/>
  <c r="I117" i="59" a="1"/>
  <c r="BV78" i="59" a="1"/>
  <c r="BU75" i="59" a="1"/>
  <c r="BU58" i="59" a="1"/>
  <c r="BV62" i="59" a="1"/>
  <c r="BU59" i="59" a="1"/>
  <c r="H117" i="59" a="1"/>
  <c r="CH89" i="59" a="1"/>
  <c r="BV80" i="59" a="1"/>
  <c r="BU78" i="59" a="1"/>
  <c r="BR77" i="59" a="1"/>
  <c r="CH90" i="59" a="1"/>
  <c r="BV81" i="59" a="1"/>
  <c r="CH73" i="59" a="1"/>
  <c r="BV64" i="59" a="1"/>
  <c r="BU62" i="59" a="1"/>
  <c r="BR61" i="59" a="1"/>
  <c r="C131" i="59" a="1"/>
  <c r="T116" i="59" a="1"/>
  <c r="CH91" i="59" a="1"/>
  <c r="BV82" i="59" a="1"/>
  <c r="BU80" i="59" a="1"/>
  <c r="CH74" i="59" a="1"/>
  <c r="BV65" i="59" a="1"/>
  <c r="CH57" i="59" a="1"/>
  <c r="BV48" i="59" a="1"/>
  <c r="BU46" i="59" a="1"/>
  <c r="BR45" i="59" a="1"/>
  <c r="CM43" i="59" a="1"/>
  <c r="CK42" i="59" a="1"/>
  <c r="BV35" i="59" a="1"/>
  <c r="BY26" i="59" a="1"/>
  <c r="S8" i="59"/>
  <c r="BV46" i="59" a="1"/>
  <c r="CL43" i="59" a="1"/>
  <c r="CK41" i="59" a="1"/>
  <c r="DF27" i="59"/>
  <c r="CC25" i="59"/>
  <c r="BV24" i="59" a="1"/>
  <c r="BU22" i="59" a="1"/>
  <c r="R8" i="59"/>
  <c r="BU82" i="59" a="1"/>
  <c r="CJ43" i="59" a="1"/>
  <c r="BU35" i="59" a="1"/>
  <c r="BV33" i="59" a="1"/>
  <c r="BV29" i="59" a="1"/>
  <c r="CB25" i="59"/>
  <c r="CH17" i="59" a="1"/>
  <c r="BV17" i="59" a="1"/>
  <c r="BU65" i="59" a="1"/>
  <c r="DF42" i="59"/>
  <c r="CH42" i="59" a="1"/>
  <c r="DF41" i="59"/>
  <c r="CJ41" i="59" a="1"/>
  <c r="BV40" i="59" a="1"/>
  <c r="CH39" i="59" a="1"/>
  <c r="CC27" i="59"/>
  <c r="CH26" i="59" a="1"/>
  <c r="BV26" i="59" a="1"/>
  <c r="CA25" i="59"/>
  <c r="BU24" i="59" a="1"/>
  <c r="BU33" i="59" a="1"/>
  <c r="BU29" i="59" a="1"/>
  <c r="CB27" i="59"/>
  <c r="BV19" i="59" a="1"/>
  <c r="BU17" i="59" a="1"/>
  <c r="BV83" i="59" a="1"/>
  <c r="BU48" i="59" a="1"/>
  <c r="CH43" i="59" a="1"/>
  <c r="CC42" i="59"/>
  <c r="BU40" i="59" a="1"/>
  <c r="BV38" i="59" a="1"/>
  <c r="CA27" i="59"/>
  <c r="BU26" i="59" a="1"/>
  <c r="BZ25" i="59" a="1"/>
  <c r="BV66" i="59" a="1"/>
  <c r="BV49" i="59" a="1"/>
  <c r="CB42" i="59"/>
  <c r="CH41" i="59" a="1"/>
  <c r="CO26" i="59" a="1"/>
  <c r="CH21" i="59" a="1"/>
  <c r="BU19" i="59" a="1"/>
  <c r="V122" i="59" a="1"/>
  <c r="CC89" i="59"/>
  <c r="CA42" i="59"/>
  <c r="BU38" i="59" a="1"/>
  <c r="BV36" i="59" a="1"/>
  <c r="BZ27" i="59" a="1"/>
  <c r="BY25" i="59" a="1"/>
  <c r="BU56" i="59" a="1"/>
  <c r="BV50" i="59" a="1"/>
  <c r="CC43" i="59"/>
  <c r="DF26" i="59"/>
  <c r="CH75" i="59" a="1"/>
  <c r="BU50" i="59" a="1"/>
  <c r="CB43" i="59"/>
  <c r="BU36" i="59" a="1"/>
  <c r="BV34" i="59" a="1"/>
  <c r="CH33" i="59" a="1"/>
  <c r="BR29" i="59" a="1"/>
  <c r="BY27" i="59" a="1"/>
  <c r="BV16" i="59" a="1"/>
  <c r="BU14" i="59" a="1"/>
  <c r="BU81" i="59" a="1"/>
  <c r="CH58" i="59" a="1"/>
  <c r="BV52" i="59" a="1"/>
  <c r="CN42" i="59" a="1"/>
  <c r="BV42" i="59" a="1"/>
  <c r="CC41" i="59"/>
  <c r="CC26" i="59"/>
  <c r="CH25" i="59" a="1"/>
  <c r="BV25" i="59" a="1"/>
  <c r="BU64" i="59" a="1"/>
  <c r="BV43" i="59" a="1"/>
  <c r="CB41" i="59"/>
  <c r="BU34" i="59" a="1"/>
  <c r="BV32" i="59" a="1"/>
  <c r="CB26" i="59"/>
  <c r="CH18" i="59" a="1"/>
  <c r="BV18" i="59" a="1"/>
  <c r="BU16" i="59" a="1"/>
  <c r="BV84" i="59" a="1"/>
  <c r="BU45" i="59" a="1"/>
  <c r="CM42" i="59" a="1"/>
  <c r="BU42" i="59" a="1"/>
  <c r="CH27" i="59" a="1"/>
  <c r="BV27" i="59" a="1"/>
  <c r="CA26" i="59"/>
  <c r="BU25" i="59" a="1"/>
  <c r="I116" i="59" a="1"/>
  <c r="BV67" i="59" a="1"/>
  <c r="BV58" i="59" a="1"/>
  <c r="CN41" i="59" a="1"/>
  <c r="BV41" i="59" a="1"/>
  <c r="BU32" i="59" a="1"/>
  <c r="BV30" i="59" a="1"/>
  <c r="CO25" i="59" a="1"/>
  <c r="BV20" i="59" a="1"/>
  <c r="BU18" i="59" a="1"/>
  <c r="DF25" i="59"/>
  <c r="BR13" i="59" a="1"/>
  <c r="P9" i="59" a="1"/>
  <c r="CH59" i="59" a="1"/>
  <c r="BV22" i="59" a="1"/>
  <c r="BU30" i="59" a="1"/>
  <c r="BU20" i="59" a="1"/>
  <c r="S7" i="59"/>
  <c r="S5" i="59"/>
  <c r="AH9" i="59"/>
  <c r="P8" i="59" a="1"/>
  <c r="R7" i="59"/>
  <c r="R5" i="59"/>
  <c r="P7" i="59" a="1"/>
  <c r="CN43" i="59" a="1"/>
  <c r="CM41" i="59" a="1"/>
  <c r="BU27" i="59" a="1"/>
  <c r="AH8" i="59"/>
  <c r="P5" i="59" a="1"/>
  <c r="CL41" i="59" a="1"/>
  <c r="S6" i="59"/>
  <c r="AH5" i="59"/>
  <c r="BZ26" i="59" a="1"/>
  <c r="AH7" i="59"/>
  <c r="R6" i="59"/>
  <c r="CO27" i="59" a="1"/>
  <c r="BV13" i="59" a="1"/>
  <c r="BU41" i="59" a="1"/>
  <c r="BV14" i="59" a="1"/>
  <c r="BU13" i="59" a="1"/>
  <c r="S9" i="59"/>
  <c r="P6" i="59" a="1"/>
  <c r="CH36" i="59" a="1"/>
  <c r="R9" i="59"/>
  <c r="AH6" i="59"/>
  <c r="CL42" i="59" a="1"/>
  <c r="U122" i="58" a="1"/>
  <c r="C118" i="58" a="1"/>
  <c r="CC90" i="58"/>
  <c r="DF89" i="58"/>
  <c r="CB89" i="58"/>
  <c r="BV85" i="58" a="1"/>
  <c r="BU83" i="58" a="1"/>
  <c r="CH78" i="58" a="1"/>
  <c r="CC73" i="58"/>
  <c r="BV68" i="58" a="1"/>
  <c r="BU66" i="58" a="1"/>
  <c r="CC61" i="58"/>
  <c r="BV51" i="58" a="1"/>
  <c r="BU49" i="58" a="1"/>
  <c r="CC91" i="58"/>
  <c r="DF90" i="58"/>
  <c r="CB90" i="58"/>
  <c r="CA89" i="58"/>
  <c r="BV86" i="58" a="1"/>
  <c r="BU84" i="58" a="1"/>
  <c r="T122" i="58" a="1"/>
  <c r="DF91" i="58"/>
  <c r="CB91" i="58"/>
  <c r="CA90" i="58"/>
  <c r="BV87" i="58" a="1"/>
  <c r="BU85" i="58" a="1"/>
  <c r="CH80" i="58" a="1"/>
  <c r="CC75" i="58"/>
  <c r="DF74" i="58"/>
  <c r="CB74" i="58"/>
  <c r="CA73" i="58"/>
  <c r="BV70" i="58" a="1"/>
  <c r="BU68" i="58" a="1"/>
  <c r="CH63" i="58" a="1"/>
  <c r="CC58" i="58"/>
  <c r="DF57" i="58"/>
  <c r="CB57" i="58"/>
  <c r="BV53" i="58" a="1"/>
  <c r="BU51" i="58" a="1"/>
  <c r="C130" i="58" a="1"/>
  <c r="S122" i="58" a="1"/>
  <c r="BV89" i="58" a="1"/>
  <c r="BU87" i="58" a="1"/>
  <c r="BV77" i="58" a="1"/>
  <c r="CA75" i="58"/>
  <c r="BV72" i="58" a="1"/>
  <c r="BU70" i="58" a="1"/>
  <c r="DF59" i="58"/>
  <c r="CB59" i="58"/>
  <c r="CA58" i="58"/>
  <c r="BV55" i="58" a="1"/>
  <c r="BU53" i="58" a="1"/>
  <c r="K117" i="58" a="1"/>
  <c r="BV90" i="58" a="1"/>
  <c r="BU88" i="58" a="1"/>
  <c r="BV73" i="58" a="1"/>
  <c r="BU71" i="58" a="1"/>
  <c r="CH66" i="58" a="1"/>
  <c r="BV61" i="58" a="1"/>
  <c r="CA59" i="58"/>
  <c r="BV56" i="58" a="1"/>
  <c r="BU54" i="58" a="1"/>
  <c r="CH49" i="58" a="1"/>
  <c r="C132" i="58" a="1"/>
  <c r="R122" i="58" a="1"/>
  <c r="BV91" i="58" a="1"/>
  <c r="BU89" i="58" a="1"/>
  <c r="BU77" i="58" a="1"/>
  <c r="BV74" i="58" a="1"/>
  <c r="BU72" i="58" a="1"/>
  <c r="BV57" i="58" a="1"/>
  <c r="BU55" i="58" a="1"/>
  <c r="CH50" i="58" a="1"/>
  <c r="BV45" i="58" a="1"/>
  <c r="J117" i="58" a="1"/>
  <c r="BU90" i="58" a="1"/>
  <c r="BV75" i="58" a="1"/>
  <c r="BU73" i="58" a="1"/>
  <c r="BU61" i="58" a="1"/>
  <c r="BV58" i="58" a="1"/>
  <c r="BU56" i="58" a="1"/>
  <c r="BU91" i="58" a="1"/>
  <c r="BU74" i="58" a="1"/>
  <c r="BV59" i="58" a="1"/>
  <c r="BU57" i="58" a="1"/>
  <c r="I117" i="58" a="1"/>
  <c r="BV78" i="58" a="1"/>
  <c r="BU75" i="58" a="1"/>
  <c r="BU58" i="58" a="1"/>
  <c r="BV79" i="58" a="1"/>
  <c r="BV62" i="58" a="1"/>
  <c r="BU59" i="58" a="1"/>
  <c r="H117" i="58" a="1"/>
  <c r="CH89" i="58" a="1"/>
  <c r="BV80" i="58" a="1"/>
  <c r="BU78" i="58" a="1"/>
  <c r="BR77" i="58" a="1"/>
  <c r="BV63" i="58" a="1"/>
  <c r="C131" i="58" a="1"/>
  <c r="T116" i="58" a="1"/>
  <c r="CH91" i="58" a="1"/>
  <c r="BV82" i="58" a="1"/>
  <c r="BU80" i="58" a="1"/>
  <c r="CH74" i="58" a="1"/>
  <c r="BV65" i="58" a="1"/>
  <c r="BU63" i="58" a="1"/>
  <c r="CH57" i="58" a="1"/>
  <c r="V122" i="58" a="1"/>
  <c r="BV83" i="58" a="1"/>
  <c r="BU81" i="58" a="1"/>
  <c r="CH75" i="58" a="1"/>
  <c r="BV66" i="58" a="1"/>
  <c r="BU64" i="58" a="1"/>
  <c r="CH58" i="58" a="1"/>
  <c r="BV49" i="58" a="1"/>
  <c r="BU47" i="58" a="1"/>
  <c r="CC43" i="58"/>
  <c r="DF42" i="58"/>
  <c r="CK42" i="58" a="1"/>
  <c r="BU42" i="58" a="1"/>
  <c r="CA91" i="58"/>
  <c r="CA74" i="58"/>
  <c r="BU67" i="58" a="1"/>
  <c r="CB43" i="58"/>
  <c r="DF41" i="58"/>
  <c r="CK41" i="58" a="1"/>
  <c r="BU39" i="58" a="1"/>
  <c r="BV37" i="58" a="1"/>
  <c r="BU27" i="58" a="1"/>
  <c r="BZ26" i="58" a="1"/>
  <c r="BV64" i="58" a="1"/>
  <c r="BV52" i="58" a="1"/>
  <c r="CA43" i="58"/>
  <c r="CC42" i="58"/>
  <c r="BU30" i="58" a="1"/>
  <c r="CO27" i="58" a="1"/>
  <c r="DF25" i="58"/>
  <c r="BV22" i="58" a="1"/>
  <c r="BU20" i="58" a="1"/>
  <c r="CC77" i="58"/>
  <c r="BU52" i="58" a="1"/>
  <c r="CB42" i="58"/>
  <c r="CJ41" i="58" a="1"/>
  <c r="BU37" i="58" a="1"/>
  <c r="BV35" i="58" a="1"/>
  <c r="CH34" i="58" a="1"/>
  <c r="BY26" i="58" a="1"/>
  <c r="BV84" i="58" a="1"/>
  <c r="CB58" i="58"/>
  <c r="CN43" i="58" a="1"/>
  <c r="CA42" i="58"/>
  <c r="DF27" i="58"/>
  <c r="CC25" i="58"/>
  <c r="BV24" i="58" a="1"/>
  <c r="BU22" i="58" a="1"/>
  <c r="BV81" i="58" a="1"/>
  <c r="CB75" i="58"/>
  <c r="CH59" i="58" a="1"/>
  <c r="BV50" i="58" a="1"/>
  <c r="BV48" i="58" a="1"/>
  <c r="BR45" i="58" a="1"/>
  <c r="BV43" i="58" a="1"/>
  <c r="BU35" i="58" a="1"/>
  <c r="BV33" i="58" a="1"/>
  <c r="CH32" i="58" a="1"/>
  <c r="BV29" i="58" a="1"/>
  <c r="CB25" i="58"/>
  <c r="BV17" i="58" a="1"/>
  <c r="BV69" i="58" a="1"/>
  <c r="BU50" i="58" a="1"/>
  <c r="BU48" i="58" a="1"/>
  <c r="CM43" i="58" a="1"/>
  <c r="BU43" i="58" a="1"/>
  <c r="CN42" i="58" a="1"/>
  <c r="CH41" i="58" a="1"/>
  <c r="BV40" i="58" a="1"/>
  <c r="CC27" i="58"/>
  <c r="CH26" i="58" a="1"/>
  <c r="BV26" i="58" a="1"/>
  <c r="CA25" i="58"/>
  <c r="BU24" i="58" a="1"/>
  <c r="R9" i="58"/>
  <c r="L117" i="58" a="1"/>
  <c r="CC89" i="58"/>
  <c r="BV88" i="58" a="1"/>
  <c r="BU69" i="58" a="1"/>
  <c r="BU65" i="58" a="1"/>
  <c r="CC59" i="58"/>
  <c r="BV42" i="58" a="1"/>
  <c r="BU33" i="58" a="1"/>
  <c r="BV31" i="58" a="1"/>
  <c r="CH30" i="58" a="1"/>
  <c r="BU29" i="58" a="1"/>
  <c r="CB27" i="58"/>
  <c r="CO24" i="58" a="1"/>
  <c r="BV19" i="58" a="1"/>
  <c r="BU17" i="58" a="1"/>
  <c r="BV47" i="58" a="1"/>
  <c r="CL43" i="58" a="1"/>
  <c r="CM42" i="58" a="1"/>
  <c r="BU40" i="58" a="1"/>
  <c r="BV38" i="58" a="1"/>
  <c r="CA27" i="58"/>
  <c r="BU26" i="58" a="1"/>
  <c r="BZ25" i="58" a="1"/>
  <c r="I116" i="58" a="1"/>
  <c r="DF73" i="58"/>
  <c r="CK43" i="58" a="1"/>
  <c r="CC41" i="58"/>
  <c r="BU31" i="58" a="1"/>
  <c r="CO26" i="58" a="1"/>
  <c r="BV21" i="58" a="1"/>
  <c r="CJ43" i="58" a="1"/>
  <c r="CL42" i="58" a="1"/>
  <c r="CB41" i="58"/>
  <c r="BU38" i="58" a="1"/>
  <c r="BV36" i="58" a="1"/>
  <c r="BZ27" i="58" a="1"/>
  <c r="BU82" i="58" a="1"/>
  <c r="CC45" i="58"/>
  <c r="CN41" i="58" a="1"/>
  <c r="CA41" i="58"/>
  <c r="DF26" i="58"/>
  <c r="BV23" i="58" a="1"/>
  <c r="BU86" i="58" a="1"/>
  <c r="DF58" i="58"/>
  <c r="BV46" i="58" a="1"/>
  <c r="BV41" i="58" a="1"/>
  <c r="BU34" i="58" a="1"/>
  <c r="BV32" i="58" a="1"/>
  <c r="CB26" i="58"/>
  <c r="BV18" i="58" a="1"/>
  <c r="BU16" i="58" a="1"/>
  <c r="BV13" i="58" a="1"/>
  <c r="DF75" i="58"/>
  <c r="CB73" i="58"/>
  <c r="BR61" i="58" a="1"/>
  <c r="CC57" i="58"/>
  <c r="BU62" i="58" a="1"/>
  <c r="BV39" i="58" a="1"/>
  <c r="BU36" i="58" a="1"/>
  <c r="BR29" i="58" a="1"/>
  <c r="BU23" i="58" a="1"/>
  <c r="BV16" i="58" a="1"/>
  <c r="BU83" i="57" a="1"/>
  <c r="BU86" i="57" a="1"/>
  <c r="BU70" i="57" a="1"/>
  <c r="C132" i="57" a="1"/>
  <c r="BU56" i="57" a="1"/>
  <c r="H117" i="57" a="1"/>
  <c r="CH75" i="57" a="1"/>
  <c r="CB27" i="57"/>
  <c r="BV69" i="57" a="1"/>
  <c r="CC74" i="57"/>
  <c r="CC26" i="57"/>
  <c r="CA26" i="57"/>
  <c r="BV67" i="57" a="1"/>
  <c r="S7" i="57"/>
  <c r="P7" i="57" a="1"/>
  <c r="BU50" i="57" a="1"/>
  <c r="CB18" i="57"/>
  <c r="CA34" i="57"/>
  <c r="BU33" i="57" a="1"/>
  <c r="DF65" i="57"/>
  <c r="BV64" i="57" a="1"/>
  <c r="CK16" i="57" a="1"/>
  <c r="DF64" i="57"/>
  <c r="BV15" i="57" a="1"/>
  <c r="CA15" i="57"/>
  <c r="C120" i="57" a="1"/>
  <c r="DF46" i="57"/>
  <c r="CM30" i="57" a="1"/>
  <c r="CK13" i="57" a="1"/>
  <c r="DF13" i="57"/>
  <c r="BY24" i="57" a="1"/>
  <c r="CC41" i="57"/>
  <c r="CB24" i="57"/>
  <c r="DF88" i="57"/>
  <c r="CB71" i="57"/>
  <c r="DF39" i="57"/>
  <c r="CM22" i="57" a="1"/>
  <c r="BY22" i="57" a="1"/>
  <c r="CB53" i="57"/>
  <c r="BZ21" i="57" a="1"/>
  <c r="CK36" i="57" a="1"/>
  <c r="CC36" i="57"/>
  <c r="BZ19" i="57" a="1"/>
  <c r="CC67" i="57"/>
  <c r="CL35" i="57" a="1"/>
  <c r="DF57" i="57"/>
  <c r="CA55" i="57"/>
  <c r="CC39" i="57"/>
  <c r="BZ22" i="57" a="1"/>
  <c r="BY21" i="57" a="1"/>
  <c r="CB52" i="57"/>
  <c r="CB19" i="57"/>
  <c r="CA41" i="57"/>
  <c r="CH38" i="57" a="1"/>
  <c r="CA35" i="57"/>
  <c r="CC15" i="57"/>
  <c r="CA77" i="57"/>
  <c r="CH56" i="57" a="1"/>
  <c r="CA69" i="57"/>
  <c r="CJ42" i="58" a="1"/>
  <c r="BU14" i="58" a="1"/>
  <c r="P8" i="58" a="1"/>
  <c r="BV68" i="57" a="1"/>
  <c r="DF75" i="57"/>
  <c r="CH65" i="57" a="1"/>
  <c r="R122" i="57" a="1"/>
  <c r="BU91" i="57" a="1"/>
  <c r="CH89" i="57" a="1"/>
  <c r="CH58" i="57" a="1"/>
  <c r="BV19" i="57" a="1"/>
  <c r="BV53" i="57" a="1"/>
  <c r="CC58" i="57"/>
  <c r="CH25" i="57" a="1"/>
  <c r="BU25" i="57" a="1"/>
  <c r="BU45" i="57" a="1"/>
  <c r="P6" i="57" a="1"/>
  <c r="BV84" i="57" a="1"/>
  <c r="BU18" i="57" a="1"/>
  <c r="DF18" i="57"/>
  <c r="CC50" i="57"/>
  <c r="BU81" i="57" a="1"/>
  <c r="DF49" i="57"/>
  <c r="BU48" i="57" a="1"/>
  <c r="CH48" i="57" a="1"/>
  <c r="CB64" i="57"/>
  <c r="BU47" i="57" a="1"/>
  <c r="CC31" i="57"/>
  <c r="CJ15" i="57" a="1"/>
  <c r="CC14" i="57"/>
  <c r="CH30" i="57" a="1"/>
  <c r="CH77" i="57" a="1"/>
  <c r="CB77" i="57"/>
  <c r="CN24" i="57" a="1"/>
  <c r="DF72" i="57"/>
  <c r="DF24" i="57"/>
  <c r="CA86" i="57"/>
  <c r="CB37" i="57"/>
  <c r="CN36" i="57" a="1"/>
  <c r="CH67" i="57" a="1"/>
  <c r="CM35" i="57" a="1"/>
  <c r="CO23" i="57" a="1"/>
  <c r="CH53" i="57" a="1"/>
  <c r="C121" i="57" a="1"/>
  <c r="DF25" i="57"/>
  <c r="BZ20" i="57" a="1"/>
  <c r="CH27" i="58" a="1"/>
  <c r="BU18" i="58" a="1"/>
  <c r="AH8" i="58"/>
  <c r="CC91" i="57"/>
  <c r="CB75" i="57"/>
  <c r="DF59" i="57"/>
  <c r="BV91" i="57" a="1"/>
  <c r="CH86" i="57" a="1"/>
  <c r="BU78" i="57" a="1"/>
  <c r="CB42" i="57"/>
  <c r="CH80" i="57" a="1"/>
  <c r="BV52" i="57" a="1"/>
  <c r="BU52" i="57" a="1"/>
  <c r="BV25" i="57" a="1"/>
  <c r="BU51" i="57" a="1"/>
  <c r="CK41" i="57" a="1"/>
  <c r="R5" i="57"/>
  <c r="DF27" i="57"/>
  <c r="BV82" i="57" a="1"/>
  <c r="CC18" i="57"/>
  <c r="C123" i="57" a="1"/>
  <c r="BV33" i="57" a="1"/>
  <c r="CC17" i="57"/>
  <c r="CO16" i="57" a="1"/>
  <c r="CH16" i="57" a="1"/>
  <c r="CC48" i="57"/>
  <c r="BV31" i="57" a="1"/>
  <c r="DF79" i="57"/>
  <c r="CO14" i="57" a="1"/>
  <c r="CB46" i="57"/>
  <c r="CH29" i="57" a="1"/>
  <c r="CH13" i="57" a="1"/>
  <c r="CB13" i="57"/>
  <c r="CM24" i="57" a="1"/>
  <c r="CB25" i="57"/>
  <c r="CB40" i="57"/>
  <c r="C129" i="57" a="1"/>
  <c r="CC55" i="57"/>
  <c r="CA87" i="57"/>
  <c r="CL22" i="57" a="1"/>
  <c r="CC37" i="57"/>
  <c r="CH21" i="57" a="1"/>
  <c r="CL36" i="57" a="1"/>
  <c r="CC52" i="57"/>
  <c r="CK19" i="57" a="1"/>
  <c r="DF67" i="57"/>
  <c r="CN35" i="57" a="1"/>
  <c r="CH22" i="57" a="1"/>
  <c r="CH69" i="57" a="1"/>
  <c r="CH35" i="57" a="1"/>
  <c r="CA33" i="57"/>
  <c r="CA45" i="57"/>
  <c r="DF22" i="57"/>
  <c r="CK14" i="57" a="1"/>
  <c r="DF86" i="57"/>
  <c r="CH42" i="58" a="1"/>
  <c r="DF90" i="57"/>
  <c r="CA74" i="57"/>
  <c r="CB59" i="57"/>
  <c r="BU89" i="57" a="1"/>
  <c r="BU74" i="57" a="1"/>
  <c r="BR77" i="57" a="1"/>
  <c r="CH41" i="57" a="1"/>
  <c r="DF74" i="57"/>
  <c r="BV42" i="57" a="1"/>
  <c r="CK43" i="57" a="1"/>
  <c r="BU23" i="57" a="1"/>
  <c r="DF42" i="57"/>
  <c r="BU30" i="57" a="1"/>
  <c r="R7" i="57"/>
  <c r="BV24" i="57" a="1"/>
  <c r="BV50" i="57" a="1"/>
  <c r="CB34" i="57"/>
  <c r="CJ18" i="57" a="1"/>
  <c r="BU65" i="57" a="1"/>
  <c r="CC65" i="57"/>
  <c r="BU80" i="57" a="1"/>
  <c r="CA32" i="57"/>
  <c r="CA64" i="57"/>
  <c r="BV79" i="57" a="1"/>
  <c r="CB15" i="57"/>
  <c r="CH62" i="57" a="1"/>
  <c r="CC62" i="57"/>
  <c r="BZ18" i="57" a="1"/>
  <c r="CH61" i="57" a="1"/>
  <c r="CA61" i="57"/>
  <c r="CL24" i="57" a="1"/>
  <c r="CC89" i="57"/>
  <c r="CB72" i="57"/>
  <c r="CJ24" i="57" a="1"/>
  <c r="CC87" i="57"/>
  <c r="C128" i="57" a="1"/>
  <c r="DF38" i="57"/>
  <c r="DF21" i="57"/>
  <c r="CH85" i="57" a="1"/>
  <c r="CB36" i="57"/>
  <c r="CC68" i="57"/>
  <c r="CH19" i="57" a="1"/>
  <c r="DF51" i="57"/>
  <c r="CH83" i="57" a="1"/>
  <c r="CA54" i="57"/>
  <c r="CA84" i="57"/>
  <c r="CM15" i="57" a="1"/>
  <c r="CC56" i="57"/>
  <c r="CA85" i="57"/>
  <c r="CB29" i="57"/>
  <c r="DF23" i="57"/>
  <c r="C125" i="57" a="1"/>
  <c r="CH43" i="58" a="1"/>
  <c r="BU41" i="58" a="1"/>
  <c r="BY27" i="58" a="1"/>
  <c r="CH14" i="58" a="1"/>
  <c r="S9" i="58"/>
  <c r="CB90" i="57"/>
  <c r="BV71" i="57" a="1"/>
  <c r="CA58" i="57"/>
  <c r="BU77" i="57" a="1"/>
  <c r="BV59" i="57" a="1"/>
  <c r="CH55" i="57" a="1"/>
  <c r="BV40" i="57" a="1"/>
  <c r="BV43" i="57" a="1"/>
  <c r="BU38" i="57" a="1"/>
  <c r="CL42" i="57" a="1"/>
  <c r="BV70" i="57" a="1"/>
  <c r="CJ42" i="57" a="1"/>
  <c r="CO27" i="57" a="1"/>
  <c r="AH5" i="57"/>
  <c r="BR13" i="57" a="1"/>
  <c r="BV18" i="57" a="1"/>
  <c r="CB50" i="57"/>
  <c r="CH82" i="57" a="1"/>
  <c r="CM17" i="57" a="1"/>
  <c r="CB65" i="57"/>
  <c r="BU16" i="57" a="1"/>
  <c r="CA16" i="57"/>
  <c r="CB32" i="57"/>
  <c r="CO15" i="57" a="1"/>
  <c r="CC79" i="57"/>
  <c r="CH78" i="57" a="1"/>
  <c r="CC30" i="57"/>
  <c r="BY18" i="57" a="1"/>
  <c r="DF45" i="57"/>
  <c r="CC29" i="57"/>
  <c r="CC57" i="57"/>
  <c r="CB57" i="57"/>
  <c r="CC24" i="57"/>
  <c r="BZ23" i="57" a="1"/>
  <c r="DF71" i="57"/>
  <c r="CJ23" i="57" a="1"/>
  <c r="CC85" i="57"/>
  <c r="DF36" i="57"/>
  <c r="CC51" i="57"/>
  <c r="CA48" i="57"/>
  <c r="BZ17" i="57" a="1"/>
  <c r="CA89" i="57"/>
  <c r="DF87" i="57"/>
  <c r="CA20" i="57"/>
  <c r="CH31" i="57" a="1"/>
  <c r="DF41" i="57"/>
  <c r="CH90" i="58" a="1"/>
  <c r="BU45" i="58" a="1"/>
  <c r="BU21" i="58" a="1"/>
  <c r="BV86" i="57" a="1"/>
  <c r="BU69" i="57" a="1"/>
  <c r="BV55" i="57" a="1"/>
  <c r="BV74" i="57" a="1"/>
  <c r="BU57" i="57" a="1"/>
  <c r="CH90" i="57" a="1"/>
  <c r="CC27" i="57"/>
  <c r="BU40" i="57" a="1"/>
  <c r="BV36" i="57" a="1"/>
  <c r="BU42" i="57" a="1"/>
  <c r="CH59" i="57" a="1"/>
  <c r="CL41" i="57" a="1"/>
  <c r="BV22" i="57" a="1"/>
  <c r="P5" i="57" a="1"/>
  <c r="S8" i="57"/>
  <c r="BU82" i="57" a="1"/>
  <c r="CA18" i="57"/>
  <c r="CH66" i="57" a="1"/>
  <c r="CH49" i="57" a="1"/>
  <c r="CC33" i="57"/>
  <c r="DD16" i="57" a="1"/>
  <c r="CB48" i="57"/>
  <c r="CC64" i="57"/>
  <c r="BU15" i="57" a="1"/>
  <c r="CB79" i="57"/>
  <c r="CL14" i="57" a="1"/>
  <c r="CA30" i="57"/>
  <c r="BY17" i="57" a="1"/>
  <c r="CC77" i="57"/>
  <c r="DF77" i="57"/>
  <c r="CA25" i="57"/>
  <c r="CB73" i="57"/>
  <c r="CC72" i="57"/>
  <c r="BY23" i="57" a="1"/>
  <c r="CA23" i="57"/>
  <c r="CB54" i="57"/>
  <c r="CC86" i="57"/>
  <c r="CC21" i="57"/>
  <c r="CH37" i="57" a="1"/>
  <c r="CB20" i="57"/>
  <c r="DF52" i="57"/>
  <c r="CH51" i="57" a="1"/>
  <c r="DF19" i="57"/>
  <c r="CN34" i="57" a="1"/>
  <c r="DF48" i="57"/>
  <c r="DF47" i="57"/>
  <c r="CA46" i="57"/>
  <c r="CA13" i="57"/>
  <c r="CC54" i="57"/>
  <c r="CA36" i="57"/>
  <c r="CB14" i="57"/>
  <c r="CB88" i="57"/>
  <c r="DF68" i="57"/>
  <c r="BV27" i="58" a="1"/>
  <c r="CH25" i="58" a="1"/>
  <c r="BU13" i="58" a="1"/>
  <c r="S5" i="58"/>
  <c r="BU84" i="57" a="1"/>
  <c r="CC59" i="57"/>
  <c r="BU53" i="57" a="1"/>
  <c r="BU72" i="57" a="1"/>
  <c r="I117" i="57" a="1"/>
  <c r="CH73" i="57" a="1"/>
  <c r="CH26" i="57" a="1"/>
  <c r="BV38" i="57" a="1"/>
  <c r="BZ27" i="57" a="1"/>
  <c r="BU36" i="57" a="1"/>
  <c r="BV51" i="57" a="1"/>
  <c r="BU41" i="57" a="1"/>
  <c r="BU20" i="57" a="1"/>
  <c r="AH6" i="57"/>
  <c r="R8" i="57"/>
  <c r="DD18" i="57" a="1"/>
  <c r="CC66" i="57"/>
  <c r="CL17" i="57" a="1"/>
  <c r="BV16" i="57" a="1"/>
  <c r="CH14" i="57" a="1"/>
  <c r="CH73" i="58" a="1"/>
  <c r="BU19" i="58" a="1"/>
  <c r="BV15" i="58" a="1"/>
  <c r="P9" i="58" a="1"/>
  <c r="R5" i="58"/>
  <c r="T122" i="57" a="1"/>
  <c r="DF58" i="57"/>
  <c r="K117" i="57" a="1"/>
  <c r="BV57" i="57" a="1"/>
  <c r="BV78" i="57" a="1"/>
  <c r="BU62" i="57" a="1"/>
  <c r="BV26" i="57" a="1"/>
  <c r="CA27" i="57"/>
  <c r="BY25" i="57" a="1"/>
  <c r="CH33" i="57" a="1"/>
  <c r="CK42" i="57" a="1"/>
  <c r="BV30" i="57" a="1"/>
  <c r="I116" i="57" a="1"/>
  <c r="S5" i="57"/>
  <c r="P8" i="57" a="1"/>
  <c r="BU66" i="57" a="1"/>
  <c r="CA82" i="57"/>
  <c r="CN17" i="57" a="1"/>
  <c r="CK17" i="57" a="1"/>
  <c r="CB33" i="57"/>
  <c r="BV32" i="57" a="1"/>
  <c r="CC32" i="57"/>
  <c r="BY16" i="57" a="1"/>
  <c r="BV71" i="58" a="1"/>
  <c r="BU46" i="58" a="1"/>
  <c r="CH33" i="58" a="1"/>
  <c r="BU15" i="58" a="1"/>
  <c r="S6" i="58"/>
  <c r="DF91" i="57"/>
  <c r="CB58" i="57"/>
  <c r="BV90" i="57" a="1"/>
  <c r="BU55" i="57" a="1"/>
  <c r="BU75" i="57" a="1"/>
  <c r="BR61" i="57" a="1"/>
  <c r="BU24" i="57" a="1"/>
  <c r="BU26" i="57" a="1"/>
  <c r="BV14" i="57" a="1"/>
  <c r="BR29" i="57" a="1"/>
  <c r="BV41" i="57" a="1"/>
  <c r="CO25" i="57" a="1"/>
  <c r="BU67" i="57" a="1"/>
  <c r="CB43" i="57"/>
  <c r="CC42" i="57"/>
  <c r="BV66" i="57" a="1"/>
  <c r="DF50" i="57"/>
  <c r="BV81" i="57" a="1"/>
  <c r="CH81" i="57" a="1"/>
  <c r="CA49" i="57"/>
  <c r="BV80" i="57" a="1"/>
  <c r="DF16" i="57"/>
  <c r="CJ16" i="57" a="1"/>
  <c r="CL15" i="57" a="1"/>
  <c r="CA79" i="57"/>
  <c r="BY25" i="58" a="1"/>
  <c r="BZ24" i="58" a="1"/>
  <c r="S7" i="58"/>
  <c r="CA90" i="57"/>
  <c r="S122" i="57" a="1"/>
  <c r="BV73" i="57" a="1"/>
  <c r="J117" i="57" a="1"/>
  <c r="BU58" i="57" a="1"/>
  <c r="T116" i="57" a="1"/>
  <c r="AH7" i="57"/>
  <c r="CM43" i="57" a="1"/>
  <c r="P9" i="57" a="1"/>
  <c r="BU14" i="57" a="1"/>
  <c r="BV13" i="57" a="1"/>
  <c r="BU13" i="57" a="1"/>
  <c r="CH42" i="57" a="1"/>
  <c r="R6" i="57"/>
  <c r="S6" i="57"/>
  <c r="CH18" i="57" a="1"/>
  <c r="DF34" i="57"/>
  <c r="BV49" i="57" a="1"/>
  <c r="CA81" i="57"/>
  <c r="DF33" i="57"/>
  <c r="BU64" i="57" a="1"/>
  <c r="CC16" i="57"/>
  <c r="BV47" i="57" a="1"/>
  <c r="CK15" i="57" a="1"/>
  <c r="CC47" i="57"/>
  <c r="CC46" i="57"/>
  <c r="DF62" i="57"/>
  <c r="BZ15" i="57" a="1"/>
  <c r="DF61" i="57"/>
  <c r="CH45" i="57" a="1"/>
  <c r="CA73" i="57"/>
  <c r="CH88" i="57" a="1"/>
  <c r="CA72" i="57"/>
  <c r="CM23" i="57" a="1"/>
  <c r="CA39" i="57"/>
  <c r="C127" i="57" a="1"/>
  <c r="CA22" i="57"/>
  <c r="CC53" i="57"/>
  <c r="DF69" i="57"/>
  <c r="CH68" i="57" a="1"/>
  <c r="CB68" i="57"/>
  <c r="L2" i="57"/>
  <c r="DF83" i="57"/>
  <c r="BU79" i="58" a="1"/>
  <c r="DF43" i="58"/>
  <c r="CO25" i="58" a="1"/>
  <c r="BV25" i="58" a="1"/>
  <c r="BV20" i="58" a="1"/>
  <c r="CH15" i="58" a="1"/>
  <c r="S8" i="58"/>
  <c r="AH6" i="58"/>
  <c r="P6" i="58" a="1"/>
  <c r="U122" i="57" a="1"/>
  <c r="L117" i="57" a="1"/>
  <c r="BV77" i="57" a="1"/>
  <c r="CA59" i="57"/>
  <c r="BU73" i="57" a="1"/>
  <c r="BU59" i="57" a="1"/>
  <c r="CH57" i="57" a="1"/>
  <c r="CN43" i="57" a="1"/>
  <c r="CO26" i="57" a="1"/>
  <c r="DF26" i="57"/>
  <c r="BU46" i="57" a="1"/>
  <c r="BV39" i="57" a="1"/>
  <c r="BU27" i="57" a="1"/>
  <c r="BY26" i="57" a="1"/>
  <c r="AH8" i="57"/>
  <c r="BV34" i="57" a="1"/>
  <c r="CK18" i="57" a="1"/>
  <c r="CB66" i="57"/>
  <c r="CO17" i="57" a="1"/>
  <c r="CB17" i="57"/>
  <c r="C122" i="57" a="1"/>
  <c r="CM16" i="57" a="1"/>
  <c r="CB16" i="57"/>
  <c r="BU31" i="57" a="1"/>
  <c r="CB63" i="57"/>
  <c r="CC63" i="57"/>
  <c r="CC74" i="58"/>
  <c r="CM41" i="58" a="1"/>
  <c r="BU25" i="58" a="1"/>
  <c r="CC13" i="58" a="1"/>
  <c r="R8" i="58"/>
  <c r="CC90" i="57"/>
  <c r="CA91" i="57"/>
  <c r="CA75" i="57"/>
  <c r="BV56" i="57" a="1"/>
  <c r="BU61" i="57" a="1"/>
  <c r="CH43" i="57" a="1"/>
  <c r="V122" i="57" a="1"/>
  <c r="CA42" i="57"/>
  <c r="BV21" i="57" a="1"/>
  <c r="BV23" i="57" a="1"/>
  <c r="CJ43" i="57" a="1"/>
  <c r="CH27" i="57" a="1"/>
  <c r="BZ26" i="57" a="1"/>
  <c r="CH15" i="57" a="1"/>
  <c r="CH17" i="57" a="1"/>
  <c r="BU34" i="57" a="1"/>
  <c r="CC82" i="57"/>
  <c r="CB82" i="57"/>
  <c r="BV17" i="57" a="1"/>
  <c r="DF81" i="57"/>
  <c r="CJ17" i="57" a="1"/>
  <c r="CL16" i="57" a="1"/>
  <c r="DF80" i="57"/>
  <c r="DD15" i="57" a="1"/>
  <c r="CA47" i="57"/>
  <c r="CB31" i="57"/>
  <c r="CB30" i="57"/>
  <c r="C119" i="57" a="1"/>
  <c r="BY13" i="57" a="1"/>
  <c r="CA29" i="57"/>
  <c r="BV30" i="58" a="1"/>
  <c r="AH5" i="58"/>
  <c r="BU88" i="57" a="1"/>
  <c r="R9" i="57"/>
  <c r="CB26" i="57"/>
  <c r="BU35" i="57" a="1"/>
  <c r="CB49" i="57"/>
  <c r="CN15" i="57" a="1"/>
  <c r="DF78" i="57"/>
  <c r="DF29" i="57"/>
  <c r="DF89" i="57"/>
  <c r="CN23" i="57" a="1"/>
  <c r="CC38" i="57"/>
  <c r="CO20" i="57" a="1"/>
  <c r="P2" i="57"/>
  <c r="DF35" i="57"/>
  <c r="CH84" i="57" a="1"/>
  <c r="CA51" i="57"/>
  <c r="BV61" i="57" a="1"/>
  <c r="CM41" i="57" a="1"/>
  <c r="CH34" i="57" a="1"/>
  <c r="CB81" i="57"/>
  <c r="BU79" i="57" a="1"/>
  <c r="CB61" i="57"/>
  <c r="CC69" i="57"/>
  <c r="BY19" i="57" a="1"/>
  <c r="CC88" i="57"/>
  <c r="DF20" i="57"/>
  <c r="CL43" i="57" a="1"/>
  <c r="BZ14" i="57" a="1"/>
  <c r="CB56" i="57"/>
  <c r="BV29" i="57" a="1"/>
  <c r="CB67" i="57"/>
  <c r="CH54" i="57" a="1"/>
  <c r="BV72" i="57" a="1"/>
  <c r="BY20" i="57" a="1"/>
  <c r="BU71" i="57" a="1"/>
  <c r="BU68" i="57" a="1"/>
  <c r="DF43" i="57"/>
  <c r="CC13" i="56" a="1"/>
  <c r="DF17" i="57"/>
  <c r="BU63" i="57" a="1"/>
  <c r="CB78" i="57"/>
  <c r="CB45" i="57"/>
  <c r="CB89" i="57"/>
  <c r="CH87" i="57" a="1"/>
  <c r="DF54" i="57"/>
  <c r="CB85" i="57"/>
  <c r="J2" i="57"/>
  <c r="DF14" i="57"/>
  <c r="CC70" i="57"/>
  <c r="CH20" i="57" a="1"/>
  <c r="CB70" i="57"/>
  <c r="CH64" i="57" a="1"/>
  <c r="CO24" i="57" a="1"/>
  <c r="DF53" i="57"/>
  <c r="DF70" i="57"/>
  <c r="CC80" i="57"/>
  <c r="CA24" i="57"/>
  <c r="BV83" i="57" a="1"/>
  <c r="DF40" i="57"/>
  <c r="BR45" i="57" a="1"/>
  <c r="CL23" i="57" a="1"/>
  <c r="DD17" i="57" a="1"/>
  <c r="BV65" i="57" a="1"/>
  <c r="CA57" i="58"/>
  <c r="BY24" i="58" a="1"/>
  <c r="BR13" i="58" a="1"/>
  <c r="BU54" i="57" a="1"/>
  <c r="BU29" i="57" a="1"/>
  <c r="BV27" i="57" a="1"/>
  <c r="CO18" i="57" a="1"/>
  <c r="CA65" i="57"/>
  <c r="BV63" i="57" a="1"/>
  <c r="CA78" i="57"/>
  <c r="CC13" i="57" a="1"/>
  <c r="C130" i="57" a="1"/>
  <c r="CH23" i="57" a="1"/>
  <c r="CJ22" i="57" a="1"/>
  <c r="CA53" i="57"/>
  <c r="CH36" i="57" a="1"/>
  <c r="CO19" i="57" a="1"/>
  <c r="C124" i="57" a="1"/>
  <c r="CN42" i="57" a="1"/>
  <c r="CL18" i="57" a="1"/>
  <c r="DF63" i="57"/>
  <c r="CL29" i="57" a="1"/>
  <c r="CB21" i="57"/>
  <c r="CC35" i="57"/>
  <c r="BY15" i="57" a="1"/>
  <c r="DF82" i="57"/>
  <c r="CC40" i="57"/>
  <c r="C131" i="57" a="1"/>
  <c r="CO13" i="57" a="1"/>
  <c r="CB74" i="57"/>
  <c r="CC19" i="57"/>
  <c r="CA80" i="57"/>
  <c r="CN41" i="57" a="1"/>
  <c r="BV67" i="58" a="1"/>
  <c r="BV14" i="58" a="1"/>
  <c r="BV45" i="57" a="1"/>
  <c r="BZ25" i="57" a="1"/>
  <c r="BV20" i="57" a="1"/>
  <c r="CM18" i="57" a="1"/>
  <c r="CC81" i="57"/>
  <c r="CH79" i="57" a="1"/>
  <c r="CB62" i="57"/>
  <c r="CJ13" i="57" a="1"/>
  <c r="CH72" i="57" a="1"/>
  <c r="CK23" i="57" a="1"/>
  <c r="CN22" i="57" a="1"/>
  <c r="CA37" i="57"/>
  <c r="CM36" i="57" a="1"/>
  <c r="CB35" i="57"/>
  <c r="CJ19" i="57" a="1"/>
  <c r="BV75" i="57" a="1"/>
  <c r="CA17" i="57"/>
  <c r="CJ14" i="57" a="1"/>
  <c r="CB55" i="57"/>
  <c r="CB51" i="57"/>
  <c r="CA31" i="57"/>
  <c r="CA19" i="57"/>
  <c r="BV62" i="57" a="1"/>
  <c r="CB22" i="57"/>
  <c r="CB83" i="57"/>
  <c r="BV54" i="57" a="1"/>
  <c r="DF73" i="57"/>
  <c r="CB84" i="57"/>
  <c r="CC73" i="57"/>
  <c r="CB80" i="57"/>
  <c r="P5" i="58" a="1"/>
  <c r="BU90" i="57" a="1"/>
  <c r="BU43" i="57" a="1"/>
  <c r="BU39" i="57" a="1"/>
  <c r="CH50" i="57" a="1"/>
  <c r="CC49" i="57"/>
  <c r="CH63" i="57" a="1"/>
  <c r="CA14" i="57"/>
  <c r="C118" i="57" a="1"/>
  <c r="CK24" i="57" a="1"/>
  <c r="CH39" i="57" a="1"/>
  <c r="CB38" i="57"/>
  <c r="CA21" i="57"/>
  <c r="CH52" i="57" a="1"/>
  <c r="CA83" i="57"/>
  <c r="CH40" i="57" a="1"/>
  <c r="CC20" i="57"/>
  <c r="CA66" i="57"/>
  <c r="CC23" i="57"/>
  <c r="BV35" i="57" a="1"/>
  <c r="CB23" i="57"/>
  <c r="DF84" i="57"/>
  <c r="BV54" i="58" a="1"/>
  <c r="BU17" i="57" a="1"/>
  <c r="CA62" i="57"/>
  <c r="K2" i="57"/>
  <c r="CA57" i="57"/>
  <c r="AH7" i="58"/>
  <c r="R6" i="58"/>
  <c r="BV37" i="57" a="1"/>
  <c r="CK22" i="57" a="1"/>
  <c r="CC78" i="57"/>
  <c r="DF30" i="57"/>
  <c r="BV85" i="57" a="1"/>
  <c r="BV58" i="57" a="1"/>
  <c r="BU19" i="57" a="1"/>
  <c r="CC75" i="57"/>
  <c r="CA50" i="57"/>
  <c r="CN16" i="57" a="1"/>
  <c r="CB47" i="57"/>
  <c r="CN30" i="57" a="1"/>
  <c r="CN29" i="57" a="1"/>
  <c r="DF56" i="57"/>
  <c r="CB39" i="57"/>
  <c r="CC22" i="57"/>
  <c r="CB69" i="57"/>
  <c r="CC84" i="57"/>
  <c r="CA67" i="57"/>
  <c r="CB91" i="57"/>
  <c r="CH70" i="57" a="1"/>
  <c r="CC43" i="57"/>
  <c r="DF66" i="57"/>
  <c r="BU32" i="57" a="1"/>
  <c r="DF31" i="57"/>
  <c r="BZ16" i="57" a="1"/>
  <c r="CM29" i="57" a="1"/>
  <c r="CA56" i="57"/>
  <c r="CA38" i="57"/>
  <c r="DF37" i="57"/>
  <c r="CA68" i="57"/>
  <c r="BV48" i="57" a="1"/>
  <c r="DF85" i="57"/>
  <c r="BU85" i="57" a="1"/>
  <c r="DF15" i="57"/>
  <c r="CA52" i="57"/>
  <c r="CC71" i="57"/>
  <c r="BY27" i="57" a="1"/>
  <c r="CA88" i="57"/>
  <c r="CZ77" i="57" s="1" a="1"/>
  <c r="CA43" i="57"/>
  <c r="BU87" i="57" a="1"/>
  <c r="CA70" i="57"/>
  <c r="CC29" i="58"/>
  <c r="R7" i="58"/>
  <c r="AH9" i="57"/>
  <c r="CB87" i="57"/>
  <c r="DF55" i="57"/>
  <c r="CH91" i="57" a="1"/>
  <c r="CC25" i="57"/>
  <c r="CH74" i="57" a="1"/>
  <c r="CC83" i="57"/>
  <c r="S9" i="57"/>
  <c r="CB86" i="57"/>
  <c r="CL41" i="58" a="1"/>
  <c r="CC26" i="58"/>
  <c r="BV87" i="57" a="1"/>
  <c r="CH71" i="57" a="1"/>
  <c r="BV46" i="57" a="1"/>
  <c r="BU37" i="57" a="1"/>
  <c r="BZ24" i="57" a="1"/>
  <c r="CO22" i="57" a="1"/>
  <c r="CA40" i="57"/>
  <c r="CH47" i="57" a="1"/>
  <c r="CC61" i="57"/>
  <c r="CO21" i="57" a="1"/>
  <c r="BU49" i="57" a="1"/>
  <c r="I2" i="57"/>
  <c r="BV34" i="58" a="1"/>
  <c r="CA26" i="58"/>
  <c r="P7" i="58" a="1"/>
  <c r="DF32" i="57"/>
  <c r="CA71" i="57"/>
  <c r="CH24" i="57" a="1"/>
  <c r="AH9" i="58"/>
  <c r="BV88" i="57" a="1"/>
  <c r="CM42" i="57" a="1"/>
  <c r="BU21" i="57" a="1"/>
  <c r="BU22" i="57" a="1"/>
  <c r="CC34" i="57"/>
  <c r="CH32" i="57" a="1"/>
  <c r="CA63" i="57"/>
  <c r="CY61" i="57" s="1" a="1"/>
  <c r="BY14" i="57" a="1"/>
  <c r="CB41" i="57"/>
  <c r="C126" i="57" a="1"/>
  <c r="BU32" i="58" a="1"/>
  <c r="CH46" i="57" a="1"/>
  <c r="BV89" i="57" a="1"/>
  <c r="CJ20" i="57" a="1"/>
  <c r="BZ13" i="57" a="1"/>
  <c r="CC45" i="57"/>
  <c r="CY13" i="57" a="1"/>
  <c r="CZ13" i="57" a="1"/>
  <c r="CY45" i="57" a="1"/>
  <c r="CZ45" i="57" a="1"/>
  <c r="CY29" i="57" a="1"/>
  <c r="CZ29" i="57" a="1"/>
  <c r="CJ13" i="58" a="1"/>
  <c r="BZ13" i="58" a="1"/>
  <c r="BY13" i="58" a="1"/>
  <c r="CO13" i="58" a="1"/>
  <c r="CH45" i="58" a="1"/>
  <c r="CH13" i="58" a="1"/>
  <c r="CM13" i="58" a="1"/>
  <c r="CL13" i="58" a="1"/>
  <c r="CB77" i="58"/>
  <c r="DF77" i="58"/>
  <c r="CA61" i="58"/>
  <c r="CA29" i="58"/>
  <c r="CA77" i="58"/>
  <c r="DF45" i="58"/>
  <c r="DF29" i="58"/>
  <c r="CA45" i="58"/>
  <c r="CB61" i="58"/>
  <c r="CB45" i="58"/>
  <c r="DF61" i="58"/>
  <c r="DF13" i="58"/>
  <c r="CA13" i="58"/>
  <c r="CB13" i="58"/>
  <c r="CB29" i="58"/>
  <c r="CK13" i="58" a="1"/>
  <c r="CH61" i="58" a="1"/>
  <c r="CH77" i="58" a="1"/>
  <c r="CH29" i="58" a="1"/>
  <c r="CN29" i="58" a="1"/>
  <c r="CO18" i="58" a="1"/>
  <c r="BY18" i="58" a="1"/>
  <c r="BZ18" i="58" a="1"/>
  <c r="CN18" i="58" a="1"/>
  <c r="CH82" i="58" a="1"/>
  <c r="CM18" i="58" a="1"/>
  <c r="CL18" i="58" a="1"/>
  <c r="CK18" i="58" a="1"/>
  <c r="DF50" i="58"/>
  <c r="CC34" i="58"/>
  <c r="DF66" i="58"/>
  <c r="DF82" i="58"/>
  <c r="CB66" i="58"/>
  <c r="DF34" i="58"/>
  <c r="CB82" i="58"/>
  <c r="CB18" i="58"/>
  <c r="CA34" i="58"/>
  <c r="CA66" i="58"/>
  <c r="CC50" i="58"/>
  <c r="CC66" i="58"/>
  <c r="CC82" i="58"/>
  <c r="CB50" i="58"/>
  <c r="CB34" i="58"/>
  <c r="DF18" i="58"/>
  <c r="CA50" i="58"/>
  <c r="CA18" i="58"/>
  <c r="CC18" i="58"/>
  <c r="CA82" i="58"/>
  <c r="C123" i="58" a="1"/>
  <c r="CJ18" i="58" a="1"/>
  <c r="CH18" i="58" a="1"/>
  <c r="CO17" i="58" a="1"/>
  <c r="BY17" i="58" a="1"/>
  <c r="BZ17" i="58" a="1"/>
  <c r="CN17" i="58" a="1"/>
  <c r="CM17" i="58" a="1"/>
  <c r="CL17" i="58" a="1"/>
  <c r="CH17" i="58" a="1"/>
  <c r="CH81" i="58" a="1"/>
  <c r="CK17" i="58" a="1"/>
  <c r="CA81" i="58"/>
  <c r="DF81" i="58"/>
  <c r="CA65" i="58"/>
  <c r="CB81" i="58"/>
  <c r="CA33" i="58"/>
  <c r="CC33" i="58"/>
  <c r="DF65" i="58"/>
  <c r="CC65" i="58"/>
  <c r="CB65" i="58"/>
  <c r="CB33" i="58"/>
  <c r="CB49" i="58"/>
  <c r="CA17" i="58"/>
  <c r="CC81" i="58"/>
  <c r="DF49" i="58"/>
  <c r="CC49" i="58"/>
  <c r="DF33" i="58"/>
  <c r="CC17" i="58"/>
  <c r="CB17" i="58"/>
  <c r="CA49" i="58"/>
  <c r="DF17" i="58"/>
  <c r="C122" i="58" a="1"/>
  <c r="CJ17" i="58" a="1"/>
  <c r="CH65" i="58" a="1"/>
  <c r="CO16" i="58" a="1"/>
  <c r="BY16" i="58" a="1"/>
  <c r="BZ16" i="58" a="1"/>
  <c r="CN16" i="58" a="1"/>
  <c r="CM16" i="58" a="1"/>
  <c r="CL16" i="58" a="1"/>
  <c r="CH64" i="58" a="1"/>
  <c r="CK16" i="58" a="1"/>
  <c r="CA16" i="58"/>
  <c r="CA80" i="58"/>
  <c r="DF80" i="58"/>
  <c r="CB48" i="58"/>
  <c r="CB80" i="58"/>
  <c r="CC80" i="58"/>
  <c r="CB64" i="58"/>
  <c r="CC64" i="58"/>
  <c r="DF32" i="58"/>
  <c r="CC16" i="58"/>
  <c r="DF64" i="58"/>
  <c r="CB32" i="58"/>
  <c r="CB16" i="58"/>
  <c r="CA64" i="58"/>
  <c r="DF48" i="58"/>
  <c r="CA48" i="58"/>
  <c r="CC48" i="58"/>
  <c r="DF16" i="58"/>
  <c r="CC32" i="58"/>
  <c r="CA32" i="58"/>
  <c r="C121" i="58" a="1"/>
  <c r="CJ16" i="58" a="1"/>
  <c r="CH16" i="58" a="1"/>
  <c r="CH48" i="58" a="1"/>
  <c r="BY15" i="58" a="1"/>
  <c r="BZ15" i="58" a="1"/>
  <c r="CO15" i="58" a="1"/>
  <c r="CO14" i="58" a="1"/>
  <c r="BY14" i="58" a="1"/>
  <c r="BZ14" i="58" a="1"/>
  <c r="CN15" i="58" a="1"/>
  <c r="CM15" i="58" a="1"/>
  <c r="CL15" i="58" a="1"/>
  <c r="CH47" i="58" a="1"/>
  <c r="CK15" i="58" a="1"/>
  <c r="CH79" i="58" a="1"/>
  <c r="CH31" i="58" a="1"/>
  <c r="DF47" i="58"/>
  <c r="CB31" i="58"/>
  <c r="CC31" i="58"/>
  <c r="DF79" i="58"/>
  <c r="CC79" i="58"/>
  <c r="CB79" i="58"/>
  <c r="CA79" i="58"/>
  <c r="CC15" i="58"/>
  <c r="CB15" i="58"/>
  <c r="CB47" i="58"/>
  <c r="DF31" i="58"/>
  <c r="CC63" i="58"/>
  <c r="CA15" i="58"/>
  <c r="CB63" i="58"/>
  <c r="DF63" i="58"/>
  <c r="CC47" i="58"/>
  <c r="CA63" i="58"/>
  <c r="CA31" i="58"/>
  <c r="CA47" i="58"/>
  <c r="DF15" i="58"/>
  <c r="C120" i="58" a="1"/>
  <c r="CJ15" i="58" a="1"/>
  <c r="CN14" i="58" a="1"/>
  <c r="CH62" i="58" a="1"/>
  <c r="CM14" i="58" a="1"/>
  <c r="CL14" i="58" a="1"/>
  <c r="CH46" i="58" a="1"/>
  <c r="CK14" i="58" a="1"/>
  <c r="CC62" i="58"/>
  <c r="DF30" i="58"/>
  <c r="DF62" i="58"/>
  <c r="CA30" i="58"/>
  <c r="CB46" i="58"/>
  <c r="CB62" i="58"/>
  <c r="CA46" i="58"/>
  <c r="CB30" i="58"/>
  <c r="CC78" i="58"/>
  <c r="CA62" i="58"/>
  <c r="CC46" i="58"/>
  <c r="DF78" i="58"/>
  <c r="DF46" i="58"/>
  <c r="CC14" i="58"/>
  <c r="CA14" i="58"/>
  <c r="CB78" i="58"/>
  <c r="CB14" i="58"/>
  <c r="CC30" i="58"/>
  <c r="DF14" i="58"/>
  <c r="CA78" i="58"/>
  <c r="CJ14" i="58" a="1"/>
  <c r="C119" i="58" a="1"/>
  <c r="CO19" i="58" a="1"/>
  <c r="BY19" i="58" a="1"/>
  <c r="BZ19" i="58" a="1"/>
  <c r="CH35" i="58" a="1"/>
  <c r="CH51" i="58" a="1"/>
  <c r="CM19" i="58" a="1"/>
  <c r="CH19" i="58" a="1"/>
  <c r="CL19" i="58" a="1"/>
  <c r="CH83" i="58" a="1"/>
  <c r="CK19" i="58" a="1"/>
  <c r="CH67" i="58" a="1"/>
  <c r="CN35" i="58" a="1"/>
  <c r="CA83" i="58"/>
  <c r="DF83" i="58"/>
  <c r="CA67" i="58"/>
  <c r="CC35" i="58"/>
  <c r="CB83" i="58"/>
  <c r="DF51" i="58"/>
  <c r="CB67" i="58"/>
  <c r="CC67" i="58"/>
  <c r="DF67" i="58"/>
  <c r="CC51" i="58"/>
  <c r="CB35" i="58"/>
  <c r="DF19" i="58"/>
  <c r="CA51" i="58"/>
  <c r="CA35" i="58"/>
  <c r="CC83" i="58"/>
  <c r="CB51" i="58"/>
  <c r="DF35" i="58"/>
  <c r="CC19" i="58"/>
  <c r="CB19" i="58"/>
  <c r="CA19" i="58"/>
  <c r="C124" i="58" a="1"/>
  <c r="CJ19" i="58" a="1"/>
  <c r="BZ22" i="58" a="1"/>
  <c r="CO22" i="58" a="1"/>
  <c r="BY22" i="58" a="1"/>
  <c r="CH86" i="58" a="1"/>
  <c r="CH54" i="58" a="1"/>
  <c r="CL22" i="58" a="1"/>
  <c r="CK22" i="58" a="1"/>
  <c r="CH22" i="58" a="1"/>
  <c r="CH70" i="58" a="1"/>
  <c r="CC54" i="58"/>
  <c r="CB54" i="58"/>
  <c r="CC22" i="58"/>
  <c r="CA54" i="58"/>
  <c r="DF54" i="58"/>
  <c r="CA38" i="58"/>
  <c r="CB38" i="58"/>
  <c r="CA86" i="58"/>
  <c r="CC86" i="58"/>
  <c r="DF86" i="58"/>
  <c r="CC38" i="58"/>
  <c r="CB86" i="58"/>
  <c r="DF22" i="58"/>
  <c r="DF70" i="58"/>
  <c r="DF38" i="58"/>
  <c r="CA22" i="58"/>
  <c r="CB70" i="58"/>
  <c r="CC70" i="58"/>
  <c r="CB22" i="58"/>
  <c r="CA70" i="58"/>
  <c r="C127" i="58" a="1"/>
  <c r="CJ22" i="58" a="1"/>
  <c r="CH38" i="58" a="1"/>
  <c r="CN38" i="58" a="1"/>
  <c r="CM38" i="58" a="1"/>
  <c r="BZ21" i="58" a="1"/>
  <c r="BY21" i="58" a="1"/>
  <c r="CO21" i="58" a="1"/>
  <c r="CH53" i="58" a="1"/>
  <c r="CK21" i="58" a="1"/>
  <c r="CH69" i="58" a="1"/>
  <c r="CB85" i="58"/>
  <c r="DF21" i="58"/>
  <c r="CC53" i="58"/>
  <c r="DF85" i="58"/>
  <c r="CC37" i="58"/>
  <c r="CA85" i="58"/>
  <c r="CC85" i="58"/>
  <c r="DF69" i="58"/>
  <c r="CA69" i="58"/>
  <c r="CA53" i="58"/>
  <c r="CB69" i="58"/>
  <c r="DF37" i="58"/>
  <c r="CA37" i="58"/>
  <c r="CB37" i="58"/>
  <c r="CB21" i="58"/>
  <c r="CC21" i="58"/>
  <c r="CC69" i="58"/>
  <c r="DF53" i="58"/>
  <c r="CB53" i="58"/>
  <c r="CA21" i="58"/>
  <c r="CJ21" i="58" a="1"/>
  <c r="C126" i="58" a="1"/>
  <c r="CH21" i="58" a="1"/>
  <c r="CH37" i="58" a="1"/>
  <c r="CM37" i="58" a="1"/>
  <c r="CL37" i="58" a="1"/>
  <c r="CN37" i="58" a="1"/>
  <c r="CH85" i="58" a="1"/>
  <c r="BY20" i="58" a="1"/>
  <c r="CO20" i="58" a="1"/>
  <c r="BZ20" i="58" a="1"/>
  <c r="CH20" i="58" a="1"/>
  <c r="CH84" i="58" a="1"/>
  <c r="CK20" i="58" a="1"/>
  <c r="CB84" i="58"/>
  <c r="DF20" i="58"/>
  <c r="CA36" i="58"/>
  <c r="CA84" i="58"/>
  <c r="CC52" i="58"/>
  <c r="DF68" i="58"/>
  <c r="CC84" i="58"/>
  <c r="CA20" i="58"/>
  <c r="CC68" i="58"/>
  <c r="CA68" i="58"/>
  <c r="CB52" i="58"/>
  <c r="DF36" i="58"/>
  <c r="CC20" i="58"/>
  <c r="CC36" i="58"/>
  <c r="CA52" i="58"/>
  <c r="CB20" i="58"/>
  <c r="CB36" i="58"/>
  <c r="DF84" i="58"/>
  <c r="DF52" i="58"/>
  <c r="CB68" i="58"/>
  <c r="CJ20" i="58" a="1"/>
  <c r="C125" i="58" a="1"/>
  <c r="CH52" i="58" a="1"/>
  <c r="CH36" i="58" a="1"/>
  <c r="CN36" i="58" a="1"/>
  <c r="CH68" i="58" a="1"/>
  <c r="CL36" i="58" a="1"/>
  <c r="CM36" i="58" a="1"/>
  <c r="CH88" i="58" a="1"/>
  <c r="CK24" i="58" a="1"/>
  <c r="CH24" i="58" a="1"/>
  <c r="CH72" i="58" a="1"/>
  <c r="CH56" i="58" a="1"/>
  <c r="CC72" i="58"/>
  <c r="CA40" i="58"/>
  <c r="CA56" i="58"/>
  <c r="CB88" i="58"/>
  <c r="DF40" i="58"/>
  <c r="CB56" i="58"/>
  <c r="DF72" i="58"/>
  <c r="CC56" i="58"/>
  <c r="CB40" i="58"/>
  <c r="CA72" i="58"/>
  <c r="DF88" i="58"/>
  <c r="CC88" i="58"/>
  <c r="CA88" i="58"/>
  <c r="DF56" i="58"/>
  <c r="CC24" i="58"/>
  <c r="CB24" i="58"/>
  <c r="CC40" i="58"/>
  <c r="DF24" i="58"/>
  <c r="CB72" i="58"/>
  <c r="CA24" i="58"/>
  <c r="CJ24" i="58" a="1"/>
  <c r="C129" i="58" a="1"/>
  <c r="L2" i="58"/>
  <c r="K2" i="58"/>
  <c r="I2" i="58"/>
  <c r="J2" i="58"/>
  <c r="P2" i="58"/>
  <c r="BZ23" i="58" a="1"/>
  <c r="CO23" i="58" a="1"/>
  <c r="BY23" i="58" a="1"/>
  <c r="CH87" i="58" a="1"/>
  <c r="CN23" i="58" a="1"/>
  <c r="CH39" i="58" a="1"/>
  <c r="CM23" i="58" a="1"/>
  <c r="CL23" i="58" a="1"/>
  <c r="CK23" i="58" a="1"/>
  <c r="CH23" i="58" a="1"/>
  <c r="CH71" i="58" a="1"/>
  <c r="CH55" i="58" a="1"/>
  <c r="CB55" i="58"/>
  <c r="CC23" i="58"/>
  <c r="CC87" i="58"/>
  <c r="DF39" i="58"/>
  <c r="CA39" i="58"/>
  <c r="CC39" i="58"/>
  <c r="DF23" i="58"/>
  <c r="DF55" i="58"/>
  <c r="CC55" i="58"/>
  <c r="CZ29" i="58" a="1"/>
  <c r="CA23" i="58"/>
  <c r="CY13" i="58" s="1" a="1"/>
  <c r="CZ13" i="58" a="1"/>
  <c r="CA71" i="58"/>
  <c r="DF87" i="58"/>
  <c r="CA87" i="58"/>
  <c r="CZ77" i="58" a="1"/>
  <c r="DF71" i="58"/>
  <c r="CY29" i="58" a="1"/>
  <c r="CB87" i="58"/>
  <c r="CB23" i="58"/>
  <c r="CY77" i="58" a="1"/>
  <c r="CB71" i="58"/>
  <c r="CB39" i="58"/>
  <c r="CA55" i="58"/>
  <c r="CC71" i="58"/>
  <c r="CJ23" i="58" a="1"/>
  <c r="C128" i="58" a="1"/>
  <c r="CY61" i="58" a="1"/>
  <c r="CZ61" i="58" a="1"/>
  <c r="CZ45" i="58" a="1"/>
  <c r="CY45" i="58" a="1"/>
  <c r="CO15" i="60" a="1"/>
  <c r="CH79" i="60" a="1"/>
  <c r="CH31" i="60" a="1"/>
  <c r="CK15" i="60" a="1"/>
  <c r="CH47" i="60" a="1"/>
  <c r="CH63" i="60" a="1"/>
  <c r="CL31" i="60" a="1"/>
  <c r="CN31" i="60" a="1"/>
  <c r="CH15" i="60" a="1"/>
  <c r="CM31" i="60" a="1"/>
  <c r="DF15" i="60"/>
  <c r="CA47" i="60"/>
  <c r="CC47" i="60"/>
  <c r="CC15" i="60"/>
  <c r="DF47" i="60"/>
  <c r="CB31" i="60"/>
  <c r="CB15" i="60"/>
  <c r="CC79" i="60"/>
  <c r="CB47" i="60"/>
  <c r="CA31" i="60"/>
  <c r="CB79" i="60"/>
  <c r="DF79" i="60"/>
  <c r="CA79" i="60"/>
  <c r="CC31" i="60"/>
  <c r="DF31" i="60"/>
  <c r="CA15" i="60"/>
  <c r="CJ15" i="60" a="1"/>
  <c r="C120" i="60" a="1"/>
  <c r="CO14" i="60" a="1"/>
  <c r="CH14" i="60" a="1"/>
  <c r="CK14" i="60" a="1"/>
  <c r="CH30" i="60" a="1"/>
  <c r="CH62" i="60" a="1"/>
  <c r="CH46" i="60" a="1"/>
  <c r="CM30" i="60" a="1"/>
  <c r="CH78" i="60" a="1"/>
  <c r="CL30" i="60" a="1"/>
  <c r="CN30" i="60" a="1"/>
  <c r="CB14" i="60"/>
  <c r="DF30" i="60"/>
  <c r="CA46" i="60"/>
  <c r="CA14" i="60"/>
  <c r="DF78" i="60"/>
  <c r="CC14" i="60"/>
  <c r="CB30" i="60"/>
  <c r="CC46" i="60"/>
  <c r="CC30" i="60"/>
  <c r="CA30" i="60"/>
  <c r="DF46" i="60"/>
  <c r="CC78" i="60"/>
  <c r="CB78" i="60"/>
  <c r="DF14" i="60"/>
  <c r="CA78" i="60"/>
  <c r="CB46" i="60"/>
  <c r="CJ14" i="60" a="1"/>
  <c r="C119" i="60" a="1"/>
  <c r="CN13" i="60" a="1"/>
  <c r="CO13" i="60" a="1"/>
  <c r="DD13" i="60" a="1"/>
  <c r="BU29" i="60" a="1"/>
  <c r="BU13" i="60" a="1"/>
  <c r="BV77" i="60" a="1"/>
  <c r="BU61" i="60" a="1"/>
  <c r="BV29" i="60" a="1"/>
  <c r="BV45" i="60" a="1"/>
  <c r="BU77" i="60" a="1"/>
  <c r="BV61" i="60" a="1"/>
  <c r="BV13" i="60" a="1"/>
  <c r="BU45" i="60" a="1"/>
  <c r="CM13" i="60" a="1"/>
  <c r="CL13" i="60" a="1"/>
  <c r="CH45" i="60" a="1"/>
  <c r="CH29" i="60" a="1"/>
  <c r="CK13" i="60" a="1"/>
  <c r="CH61" i="60" a="1"/>
  <c r="CH13" i="60" a="1"/>
  <c r="CA29" i="60"/>
  <c r="CC13" i="60" a="1"/>
  <c r="CA13" i="60"/>
  <c r="CC45" i="60"/>
  <c r="CA77" i="60"/>
  <c r="CB45" i="60"/>
  <c r="DF29" i="60"/>
  <c r="CC77" i="60"/>
  <c r="DF13" i="60"/>
  <c r="CB13" i="60"/>
  <c r="CA45" i="60"/>
  <c r="DF45" i="60"/>
  <c r="CB29" i="60"/>
  <c r="CC29" i="60"/>
  <c r="DF77" i="60"/>
  <c r="CB77" i="60"/>
  <c r="CJ13" i="60" a="1"/>
  <c r="C118" i="60" a="1"/>
  <c r="BZ15" i="60" a="1"/>
  <c r="BY15" i="60" a="1"/>
  <c r="BZ14" i="60" a="1"/>
  <c r="BY14" i="60" a="1"/>
  <c r="BZ13" i="60" a="1"/>
  <c r="BY13" i="60" a="1"/>
  <c r="CO24" i="59" a="1"/>
  <c r="CH56" i="59" a="1"/>
  <c r="CL24" i="59" a="1"/>
  <c r="CH88" i="59" a="1"/>
  <c r="CH24" i="59" a="1"/>
  <c r="CH40" i="59" a="1"/>
  <c r="CK24" i="59" a="1"/>
  <c r="CH87" i="59" a="1"/>
  <c r="CH72" i="59" a="1"/>
  <c r="CM40" i="59" a="1"/>
  <c r="CN40" i="59" a="1"/>
  <c r="DF72" i="59"/>
  <c r="CB72" i="59"/>
  <c r="CA72" i="59"/>
  <c r="CA56" i="59"/>
  <c r="CA40" i="59"/>
  <c r="CA24" i="59"/>
  <c r="CB24" i="59"/>
  <c r="CC56" i="59"/>
  <c r="CC40" i="59"/>
  <c r="DF88" i="59"/>
  <c r="CB88" i="59"/>
  <c r="CB56" i="59"/>
  <c r="CC72" i="59"/>
  <c r="CB40" i="59"/>
  <c r="DF40" i="59"/>
  <c r="CC88" i="59"/>
  <c r="DF24" i="59"/>
  <c r="CC24" i="59"/>
  <c r="CA88" i="59"/>
  <c r="DF56" i="59"/>
  <c r="CJ24" i="59" a="1"/>
  <c r="C129" i="59" a="1"/>
  <c r="CN23" i="59" a="1"/>
  <c r="BU55" i="59" a="1"/>
  <c r="BU87" i="59" a="1"/>
  <c r="BV87" i="59" a="1"/>
  <c r="BV39" i="59" a="1"/>
  <c r="BU23" i="59" a="1"/>
  <c r="BV71" i="59" a="1"/>
  <c r="BV55" i="59" a="1"/>
  <c r="BU39" i="59" a="1"/>
  <c r="CO23" i="59" a="1"/>
  <c r="DD23" i="59" a="1"/>
  <c r="BV23" i="59" a="1"/>
  <c r="BU71" i="59" a="1"/>
  <c r="CH23" i="59" a="1"/>
  <c r="CM23" i="59" a="1"/>
  <c r="CL23" i="59" a="1"/>
  <c r="CH55" i="59" a="1"/>
  <c r="CH71" i="59" a="1"/>
  <c r="CK23" i="59" a="1"/>
  <c r="CB23" i="59"/>
  <c r="CB71" i="59"/>
  <c r="CB87" i="59"/>
  <c r="CA55" i="59"/>
  <c r="DF55" i="59"/>
  <c r="CC71" i="59"/>
  <c r="CC39" i="59"/>
  <c r="DF39" i="59"/>
  <c r="CB55" i="59"/>
  <c r="CC55" i="59"/>
  <c r="DF87" i="59"/>
  <c r="CC23" i="59"/>
  <c r="CA39" i="59"/>
  <c r="DF71" i="59"/>
  <c r="CA23" i="59"/>
  <c r="DF23" i="59"/>
  <c r="CA87" i="59"/>
  <c r="CA71" i="59"/>
  <c r="CC87" i="59"/>
  <c r="CB39" i="59"/>
  <c r="C128" i="59" a="1"/>
  <c r="CJ23" i="59" a="1"/>
  <c r="CO22" i="59" a="1"/>
  <c r="CH54" i="59" a="1"/>
  <c r="CH22" i="59" a="1"/>
  <c r="CH38" i="59" a="1"/>
  <c r="CC22" i="59"/>
  <c r="DF54" i="59"/>
  <c r="CA38" i="59"/>
  <c r="CB38" i="59"/>
  <c r="CA70" i="59"/>
  <c r="CB54" i="59"/>
  <c r="CC54" i="59"/>
  <c r="DF86" i="59"/>
  <c r="DF70" i="59"/>
  <c r="CA86" i="59"/>
  <c r="CB70" i="59"/>
  <c r="CA54" i="59"/>
  <c r="CB86" i="59"/>
  <c r="DF38" i="59"/>
  <c r="DF22" i="59"/>
  <c r="CC70" i="59"/>
  <c r="CC38" i="59"/>
  <c r="CA22" i="59"/>
  <c r="CC86" i="59"/>
  <c r="CB22" i="59"/>
  <c r="CJ22" i="59" a="1"/>
  <c r="C127" i="59" a="1"/>
  <c r="CH86" i="59" a="1"/>
  <c r="CH70" i="59" a="1"/>
  <c r="CK38" i="59" a="1"/>
  <c r="CM38" i="59" a="1"/>
  <c r="CN38" i="59" a="1"/>
  <c r="CL38" i="59" a="1"/>
  <c r="CN21" i="59" a="1"/>
  <c r="BT53" i="59" a="1"/>
  <c r="CH53" i="59" a="1"/>
  <c r="DD21" i="59" a="1"/>
  <c r="BV37" i="59" a="1"/>
  <c r="BU21" i="59" a="1"/>
  <c r="BV85" i="59" a="1"/>
  <c r="BV53" i="59" a="1"/>
  <c r="BU53" i="59" a="1"/>
  <c r="BV21" i="59" a="1"/>
  <c r="BU85" i="59" a="1"/>
  <c r="BU37" i="59" a="1"/>
  <c r="CO21" i="59" a="1"/>
  <c r="BV69" i="59" a="1"/>
  <c r="BU69" i="59" a="1"/>
  <c r="CM21" i="59" a="1"/>
  <c r="CH69" i="59" a="1"/>
  <c r="CL21" i="59" a="1"/>
  <c r="CK21" i="59" a="1"/>
  <c r="DF53" i="59"/>
  <c r="CA85" i="59"/>
  <c r="DF85" i="59"/>
  <c r="CB85" i="59"/>
  <c r="CA53" i="59"/>
  <c r="CC69" i="59"/>
  <c r="DF37" i="59"/>
  <c r="CA37" i="59"/>
  <c r="DF69" i="59"/>
  <c r="CB53" i="59"/>
  <c r="CB69" i="59"/>
  <c r="CC21" i="59"/>
  <c r="CC37" i="59"/>
  <c r="CA69" i="59"/>
  <c r="CC85" i="59"/>
  <c r="CC53" i="59"/>
  <c r="CB21" i="59"/>
  <c r="CB37" i="59"/>
  <c r="DF21" i="59"/>
  <c r="CA21" i="59"/>
  <c r="C126" i="59" a="1"/>
  <c r="CJ21" i="59" a="1"/>
  <c r="CH37" i="59" a="1"/>
  <c r="CO20" i="59" a="1"/>
  <c r="CN20" i="59" a="1"/>
  <c r="CM20" i="59" a="1"/>
  <c r="CH52" i="59" a="1"/>
  <c r="CH20" i="59" a="1"/>
  <c r="CL20" i="59" a="1"/>
  <c r="CK20" i="59" a="1"/>
  <c r="CH84" i="59" a="1"/>
  <c r="CH68" i="59" a="1"/>
  <c r="CC84" i="59"/>
  <c r="CC68" i="59"/>
  <c r="CC52" i="59"/>
  <c r="CB36" i="59"/>
  <c r="CB52" i="59"/>
  <c r="DF20" i="59"/>
  <c r="CA84" i="59"/>
  <c r="CA36" i="59"/>
  <c r="CB84" i="59"/>
  <c r="DF84" i="59"/>
  <c r="DF68" i="59"/>
  <c r="CA20" i="59"/>
  <c r="CB68" i="59"/>
  <c r="CB20" i="59"/>
  <c r="CC20" i="59"/>
  <c r="CA68" i="59"/>
  <c r="CC36" i="59"/>
  <c r="CA52" i="59"/>
  <c r="DF36" i="59"/>
  <c r="DF52" i="59"/>
  <c r="CJ20" i="59" a="1"/>
  <c r="C125" i="59" a="1"/>
  <c r="BY24" i="59" a="1"/>
  <c r="BZ24" i="59" a="1"/>
  <c r="BY23" i="59" a="1"/>
  <c r="BZ23" i="59" a="1"/>
  <c r="BZ22" i="59" a="1"/>
  <c r="BY22" i="59" a="1"/>
  <c r="BZ21" i="59" a="1"/>
  <c r="BY21" i="59" a="1"/>
  <c r="BZ20" i="59" a="1"/>
  <c r="BY20" i="59" a="1"/>
  <c r="CO19" i="59" a="1"/>
  <c r="BZ19" i="59" a="1"/>
  <c r="BY19" i="59" a="1"/>
  <c r="CH67" i="59" a="1"/>
  <c r="CH35" i="59" a="1"/>
  <c r="CH19" i="59" a="1"/>
  <c r="CK19" i="59" a="1"/>
  <c r="CH83" i="59" a="1"/>
  <c r="CC83" i="59"/>
  <c r="CC35" i="59"/>
  <c r="DF35" i="59"/>
  <c r="CA35" i="59"/>
  <c r="CA51" i="59"/>
  <c r="DF19" i="59"/>
  <c r="CB35" i="59"/>
  <c r="DF51" i="59"/>
  <c r="CA83" i="59"/>
  <c r="CC19" i="59"/>
  <c r="CC51" i="59"/>
  <c r="CA19" i="59"/>
  <c r="DF83" i="59"/>
  <c r="CA67" i="59"/>
  <c r="CB83" i="59"/>
  <c r="DF67" i="59"/>
  <c r="CB67" i="59"/>
  <c r="CC67" i="59"/>
  <c r="CB19" i="59"/>
  <c r="CB51" i="59"/>
  <c r="CJ19" i="59" a="1"/>
  <c r="C124" i="59" a="1"/>
  <c r="CH51" i="59" a="1"/>
  <c r="CL35" i="59" a="1"/>
  <c r="CN35" i="59" a="1"/>
  <c r="CM35" i="59" a="1"/>
  <c r="CO18" i="59" a="1"/>
  <c r="CN18" i="59" a="1"/>
  <c r="CM18" i="59" a="1"/>
  <c r="CH34" i="59" a="1"/>
  <c r="CH82" i="59" a="1"/>
  <c r="CL18" i="59" a="1"/>
  <c r="CK18" i="59" a="1"/>
  <c r="CA66" i="59"/>
  <c r="CB18" i="59"/>
  <c r="CC50" i="59"/>
  <c r="CC18" i="59"/>
  <c r="CC82" i="59"/>
  <c r="CC66" i="59"/>
  <c r="CB34" i="59"/>
  <c r="CA50" i="59"/>
  <c r="CA18" i="59"/>
  <c r="DF34" i="59"/>
  <c r="CA82" i="59"/>
  <c r="CB50" i="59"/>
  <c r="DF50" i="59"/>
  <c r="CC34" i="59"/>
  <c r="DF66" i="59"/>
  <c r="DF82" i="59"/>
  <c r="CB66" i="59"/>
  <c r="DF18" i="59"/>
  <c r="CB82" i="59"/>
  <c r="CA34" i="59"/>
  <c r="CJ18" i="59" a="1"/>
  <c r="C123" i="59" a="1"/>
  <c r="CO17" i="59" a="1"/>
  <c r="CN17" i="59" a="1"/>
  <c r="CH49" i="59" a="1"/>
  <c r="CM17" i="59" a="1"/>
  <c r="CL17" i="59" a="1"/>
  <c r="CK17" i="59" a="1"/>
  <c r="DF65" i="59"/>
  <c r="DF33" i="59"/>
  <c r="CC65" i="59"/>
  <c r="CC17" i="59"/>
  <c r="DF49" i="59"/>
  <c r="CC49" i="59"/>
  <c r="CB49" i="59"/>
  <c r="CC81" i="59"/>
  <c r="CA33" i="59"/>
  <c r="CC33" i="59"/>
  <c r="CB17" i="59"/>
  <c r="DF17" i="59"/>
  <c r="CA17" i="59"/>
  <c r="DF81" i="59"/>
  <c r="CA81" i="59"/>
  <c r="CA49" i="59"/>
  <c r="CB81" i="59"/>
  <c r="CB33" i="59"/>
  <c r="CB65" i="59"/>
  <c r="CA65" i="59"/>
  <c r="C122" i="59" a="1"/>
  <c r="CJ17" i="59" a="1"/>
  <c r="CH81" i="59" a="1"/>
  <c r="CO16" i="59" a="1"/>
  <c r="CH80" i="59" a="1"/>
  <c r="CH16" i="59" a="1"/>
  <c r="CH64" i="59" a="1"/>
  <c r="CH32" i="59" a="1"/>
  <c r="DF80" i="59"/>
  <c r="DF64" i="59"/>
  <c r="CB80" i="59"/>
  <c r="CB64" i="59"/>
  <c r="CC80" i="59"/>
  <c r="CA16" i="59"/>
  <c r="CA64" i="59"/>
  <c r="CC64" i="59"/>
  <c r="CC48" i="59"/>
  <c r="CC32" i="59"/>
  <c r="CB48" i="59"/>
  <c r="DF32" i="59"/>
  <c r="CA48" i="59"/>
  <c r="DF48" i="59"/>
  <c r="CC16" i="59"/>
  <c r="CA32" i="59"/>
  <c r="DF16" i="59"/>
  <c r="CB16" i="59"/>
  <c r="CB32" i="59"/>
  <c r="CA80" i="59"/>
  <c r="CJ16" i="59" a="1"/>
  <c r="C121" i="59" a="1"/>
  <c r="CL32" i="59" a="1"/>
  <c r="CN32" i="59" a="1"/>
  <c r="CK32" i="59" a="1"/>
  <c r="CH48" i="59" a="1"/>
  <c r="CM32" i="59" a="1"/>
  <c r="BT79" i="59" a="1"/>
  <c r="CH79" i="59" a="1"/>
  <c r="CL15" i="59" a="1"/>
  <c r="BV31" i="59" a="1"/>
  <c r="BV63" i="59" a="1"/>
  <c r="BU15" i="59" a="1"/>
  <c r="DD15" i="59" a="1"/>
  <c r="BV79" i="59" a="1"/>
  <c r="BU31" i="59" a="1"/>
  <c r="BV15" i="59" a="1"/>
  <c r="CO15" i="59" a="1"/>
  <c r="BV47" i="59" a="1"/>
  <c r="BU63" i="59" a="1"/>
  <c r="BU79" i="59" a="1"/>
  <c r="BU47" i="59" a="1"/>
  <c r="CH15" i="59" a="1"/>
  <c r="CK15" i="59" a="1"/>
  <c r="CH31" i="59" a="1"/>
  <c r="CH47" i="59" a="1"/>
  <c r="CN31" i="59" a="1"/>
  <c r="CH63" i="59" a="1"/>
  <c r="CM31" i="59" a="1"/>
  <c r="CA79" i="59"/>
  <c r="CB31" i="59"/>
  <c r="CC47" i="59"/>
  <c r="DF15" i="59"/>
  <c r="CA15" i="59"/>
  <c r="CA63" i="59"/>
  <c r="CB15" i="59"/>
  <c r="CA31" i="59"/>
  <c r="DF47" i="59"/>
  <c r="CC63" i="59"/>
  <c r="DF63" i="59"/>
  <c r="CB63" i="59"/>
  <c r="CB47" i="59"/>
  <c r="DF79" i="59"/>
  <c r="CB79" i="59"/>
  <c r="CC15" i="59"/>
  <c r="CC79" i="59"/>
  <c r="CC31" i="59"/>
  <c r="CA47" i="59"/>
  <c r="DF31" i="59"/>
  <c r="CJ15" i="59" a="1"/>
  <c r="C120" i="59" a="1"/>
  <c r="CO14" i="59" a="1"/>
  <c r="CH62" i="59" a="1"/>
  <c r="CH78" i="59" a="1"/>
  <c r="CH46" i="59" a="1"/>
  <c r="CH14" i="59" a="1"/>
  <c r="CN30" i="59" a="1"/>
  <c r="CL30" i="59" a="1"/>
  <c r="CM30" i="59" a="1"/>
  <c r="CH30" i="59" a="1"/>
  <c r="CK14" i="59" a="1"/>
  <c r="DF46" i="59"/>
  <c r="CB14" i="59"/>
  <c r="CB46" i="59"/>
  <c r="CB30" i="59"/>
  <c r="DF62" i="59"/>
  <c r="CB62" i="59"/>
  <c r="CC78" i="59"/>
  <c r="DF30" i="59"/>
  <c r="DF78" i="59"/>
  <c r="CB78" i="59"/>
  <c r="CC46" i="59"/>
  <c r="CA62" i="59"/>
  <c r="CA30" i="59"/>
  <c r="DF14" i="59"/>
  <c r="CC14" i="59"/>
  <c r="CA14" i="59"/>
  <c r="CC30" i="59"/>
  <c r="CC62" i="59"/>
  <c r="CA46" i="59"/>
  <c r="CA78" i="59"/>
  <c r="CJ14" i="59" a="1"/>
  <c r="C119" i="59" a="1"/>
  <c r="P2" i="59"/>
  <c r="CO13" i="59" a="1"/>
  <c r="CH13" i="59" a="1"/>
  <c r="CL13" i="59" a="1"/>
  <c r="CK13" i="59" a="1"/>
  <c r="CH77" i="59" a="1"/>
  <c r="DF29" i="59"/>
  <c r="CC29" i="59"/>
  <c r="DF77" i="59"/>
  <c r="CC77" i="59"/>
  <c r="CB13" i="59"/>
  <c r="CC45" i="59"/>
  <c r="CC61" i="59"/>
  <c r="CA77" i="59"/>
  <c r="CB45" i="59"/>
  <c r="CB29" i="59"/>
  <c r="DF61" i="59"/>
  <c r="CA45" i="59"/>
  <c r="CA29" i="59"/>
  <c r="CA13" i="59"/>
  <c r="DF13" i="59"/>
  <c r="DF45" i="59"/>
  <c r="CB61" i="59"/>
  <c r="CC13" i="59" a="1"/>
  <c r="CA61" i="59"/>
  <c r="CB77" i="59"/>
  <c r="C118" i="59" a="1"/>
  <c r="CJ13" i="59" a="1"/>
  <c r="CH45" i="59" a="1"/>
  <c r="CH29" i="59" a="1"/>
  <c r="CH61" i="59" a="1"/>
  <c r="CM29" i="59" a="1"/>
  <c r="CN29" i="59" a="1"/>
  <c r="BZ18" i="59" a="1"/>
  <c r="BY18" i="59" a="1"/>
  <c r="BZ17" i="59" a="1"/>
  <c r="BY17" i="59" a="1"/>
  <c r="BY16" i="59" a="1"/>
  <c r="BZ16" i="59" a="1"/>
  <c r="BZ15" i="59" a="1"/>
  <c r="BY15" i="59" a="1"/>
  <c r="BY14" i="59" a="1"/>
  <c r="BZ14" i="59" a="1"/>
  <c r="CY13" i="59" a="1"/>
  <c r="CZ13" i="59" a="1"/>
  <c r="CZ29" i="59" a="1"/>
  <c r="CY77" i="59" a="1"/>
  <c r="CY45" i="59" a="1"/>
  <c r="CZ77" i="59" a="1"/>
  <c r="CZ61" i="59" a="1"/>
  <c r="L2" i="59"/>
  <c r="CZ45" i="59" a="1"/>
  <c r="J2" i="59"/>
  <c r="CY61" i="59" a="1"/>
  <c r="I2" i="59"/>
  <c r="BY13" i="59" a="1"/>
  <c r="BZ13" i="59" a="1"/>
  <c r="K2" i="59"/>
  <c r="CY29" i="59" a="1"/>
  <c r="CH40" i="58" a="1"/>
  <c r="CN40" i="58" a="1"/>
  <c r="CM40" i="58" a="1"/>
  <c r="CL40" i="58" a="1"/>
  <c r="BY21" i="60" a="1"/>
  <c r="BZ21" i="60" a="1"/>
  <c r="CN21" i="60" a="1"/>
  <c r="CH85" i="60" a="1"/>
  <c r="CM21" i="60" a="1"/>
  <c r="CL21" i="60" a="1"/>
  <c r="BV85" i="60" a="1"/>
  <c r="BU69" i="60" a="1"/>
  <c r="BV37" i="60" a="1"/>
  <c r="BU85" i="60" a="1"/>
  <c r="BU53" i="60" a="1"/>
  <c r="BV21" i="60" a="1"/>
  <c r="CO21" i="60" a="1"/>
  <c r="BU37" i="60" a="1"/>
  <c r="DD21" i="60" a="1"/>
  <c r="BV53" i="60" a="1"/>
  <c r="BU21" i="60" a="1"/>
  <c r="BV69" i="60" a="1"/>
  <c r="CK21" i="60" a="1"/>
  <c r="CH37" i="60" a="1"/>
  <c r="CH69" i="60" a="1"/>
  <c r="CH53" i="60" a="1"/>
  <c r="CA85" i="60"/>
  <c r="CC37" i="60"/>
  <c r="CB21" i="60"/>
  <c r="DF53" i="60"/>
  <c r="DF21" i="60"/>
  <c r="CA53" i="60"/>
  <c r="CB53" i="60"/>
  <c r="CB37" i="60"/>
  <c r="DF85" i="60"/>
  <c r="CB85" i="60"/>
  <c r="CC53" i="60"/>
  <c r="CC21" i="60"/>
  <c r="DF37" i="60"/>
  <c r="CC85" i="60"/>
  <c r="CA21" i="60"/>
  <c r="CA37" i="60"/>
  <c r="C126" i="60" a="1"/>
  <c r="CJ21" i="60" a="1"/>
  <c r="BZ20" i="60" a="1"/>
  <c r="BY20" i="60" a="1"/>
  <c r="CO20" i="60" a="1"/>
  <c r="CN20" i="60" a="1"/>
  <c r="CM20" i="60" a="1"/>
  <c r="CL20" i="60" a="1"/>
  <c r="CK20" i="60" a="1"/>
  <c r="CB20" i="60"/>
  <c r="CB84" i="60"/>
  <c r="CA84" i="60"/>
  <c r="CA52" i="60"/>
  <c r="CB52" i="60"/>
  <c r="CC20" i="60"/>
  <c r="CC36" i="60"/>
  <c r="DF84" i="60"/>
  <c r="DF52" i="60"/>
  <c r="CB36" i="60"/>
  <c r="CA20" i="60"/>
  <c r="DF20" i="60"/>
  <c r="CC84" i="60"/>
  <c r="CC52" i="60"/>
  <c r="DF36" i="60"/>
  <c r="CA36" i="60"/>
  <c r="CJ20" i="60" a="1"/>
  <c r="C125" i="60" a="1"/>
  <c r="CH68" i="60" a="1"/>
  <c r="BZ19" i="60" a="1"/>
  <c r="CH67" i="60" a="1"/>
  <c r="BY19" i="60" a="1"/>
  <c r="BU51" i="60" a="1"/>
  <c r="BU67" i="60" a="1"/>
  <c r="BU83" i="60" a="1"/>
  <c r="BU35" i="60" a="1"/>
  <c r="BV19" i="60" a="1"/>
  <c r="BV35" i="60" a="1"/>
  <c r="BV83" i="60" a="1"/>
  <c r="CO19" i="60" a="1"/>
  <c r="BU19" i="60" a="1"/>
  <c r="BV51" i="60" a="1"/>
  <c r="BV67" i="60" a="1"/>
  <c r="DD19" i="60" a="1"/>
  <c r="CC19" i="60"/>
  <c r="CB19" i="60"/>
  <c r="CA19" i="60"/>
  <c r="CC83" i="60"/>
  <c r="CB83" i="60"/>
  <c r="CB51" i="60"/>
  <c r="DF19" i="60"/>
  <c r="CC51" i="60"/>
  <c r="CA51" i="60"/>
  <c r="CA35" i="60"/>
  <c r="CA83" i="60"/>
  <c r="CC35" i="60"/>
  <c r="DF35" i="60"/>
  <c r="DF83" i="60"/>
  <c r="DF51" i="60"/>
  <c r="CB35" i="60"/>
  <c r="C124" i="60" a="1"/>
  <c r="CJ19" i="60" a="1"/>
  <c r="CH83" i="60" a="1"/>
  <c r="CH35" i="60" a="1"/>
  <c r="CH51" i="60" a="1"/>
  <c r="CL35" i="60" a="1"/>
  <c r="CH19" i="60" a="1"/>
  <c r="CN35" i="60" a="1"/>
  <c r="CK35" i="60" a="1"/>
  <c r="CM35" i="60" a="1"/>
  <c r="BY18" i="60" a="1"/>
  <c r="BZ18" i="60" a="1"/>
  <c r="CO18" i="60" a="1"/>
  <c r="CH34" i="60" a="1"/>
  <c r="CL18" i="60" a="1"/>
  <c r="CH66" i="60" a="1"/>
  <c r="CK18" i="60" a="1"/>
  <c r="CH18" i="60" a="1"/>
  <c r="CH82" i="60" a="1"/>
  <c r="CC34" i="60"/>
  <c r="CB82" i="60"/>
  <c r="CC50" i="60"/>
  <c r="CB34" i="60"/>
  <c r="CB50" i="60"/>
  <c r="CC18" i="60"/>
  <c r="DF18" i="60"/>
  <c r="CA50" i="60"/>
  <c r="CC82" i="60"/>
  <c r="CA18" i="60"/>
  <c r="CB18" i="60"/>
  <c r="DF50" i="60"/>
  <c r="DF34" i="60"/>
  <c r="CA82" i="60"/>
  <c r="CA34" i="60"/>
  <c r="DF82" i="60"/>
  <c r="C123" i="60" a="1"/>
  <c r="CJ18" i="60" a="1"/>
  <c r="CN34" i="60" a="1"/>
  <c r="CH50" i="60" a="1"/>
  <c r="CM34" i="60" a="1"/>
  <c r="BV65" i="60" a="1"/>
  <c r="BU33" i="60" a="1"/>
  <c r="DD17" i="60" a="1"/>
  <c r="BV49" i="60" a="1"/>
  <c r="BV17" i="60" a="1"/>
  <c r="BU49" i="60" a="1"/>
  <c r="BU81" i="60" a="1"/>
  <c r="BU17" i="60" a="1"/>
  <c r="BV81" i="60" a="1"/>
  <c r="BU65" i="60" a="1"/>
  <c r="BV33" i="60" a="1"/>
  <c r="CN17" i="60" a="1"/>
  <c r="BY17" i="60" a="1"/>
  <c r="BZ17" i="60" a="1"/>
  <c r="CO17" i="60" a="1"/>
  <c r="CL17" i="60" a="1"/>
  <c r="CK17" i="60" a="1"/>
  <c r="CC81" i="60"/>
  <c r="CC33" i="60"/>
  <c r="CC49" i="60"/>
  <c r="CC17" i="60"/>
  <c r="CJ17" i="60" a="1"/>
  <c r="C122" i="60" a="1"/>
  <c r="BZ16" i="60" a="1"/>
  <c r="BY16" i="60" a="1"/>
  <c r="CO16" i="60" a="1"/>
  <c r="CN16" i="60" a="1"/>
  <c r="CL16" i="60" a="1"/>
  <c r="CK16" i="60" a="1"/>
  <c r="CH64" i="60" a="1"/>
  <c r="CH16" i="60" a="1"/>
  <c r="CC48" i="60"/>
  <c r="CC80" i="60"/>
  <c r="CB48" i="60"/>
  <c r="DF48" i="60"/>
  <c r="CC16" i="60"/>
  <c r="DF32" i="60"/>
  <c r="CA80" i="60"/>
  <c r="CA48" i="60"/>
  <c r="CA16" i="60"/>
  <c r="CA32" i="60"/>
  <c r="CB32" i="60"/>
  <c r="CB16" i="60"/>
  <c r="DF16" i="60"/>
  <c r="CC32" i="60"/>
  <c r="DF80" i="60"/>
  <c r="CB80" i="60"/>
  <c r="CJ16" i="60" a="1"/>
  <c r="C121" i="60" a="1"/>
  <c r="CH80" i="60" a="1"/>
  <c r="CH32" i="60" a="1"/>
  <c r="CC65" i="60"/>
  <c r="CB66" i="60"/>
  <c r="DF64" i="60"/>
  <c r="CC66" i="60"/>
  <c r="CC61" i="60"/>
  <c r="CB64" i="60"/>
  <c r="CC69" i="60"/>
  <c r="CC63" i="60"/>
  <c r="CC64" i="60"/>
  <c r="CA64" i="60"/>
  <c r="CC68" i="60"/>
  <c r="CB68" i="60"/>
  <c r="CA63" i="60"/>
  <c r="DF62" i="60"/>
  <c r="DF61" i="60"/>
  <c r="CA67" i="60"/>
  <c r="CB63" i="60"/>
  <c r="CC73" i="60"/>
  <c r="CC75" i="60"/>
  <c r="DF67" i="60"/>
  <c r="DF74" i="60"/>
  <c r="DF75" i="60"/>
  <c r="CB67" i="60"/>
  <c r="CA69" i="60"/>
  <c r="CC74" i="60"/>
  <c r="CB74" i="60"/>
  <c r="CB75" i="60"/>
  <c r="CA75" i="60"/>
  <c r="CA66" i="60"/>
  <c r="CB62" i="60"/>
  <c r="DF73" i="60"/>
  <c r="CA73" i="60"/>
  <c r="CA74" i="60"/>
  <c r="DF69" i="60"/>
  <c r="CB73" i="60"/>
  <c r="CB69" i="60"/>
  <c r="CA68" i="60"/>
  <c r="CB61" i="60"/>
  <c r="CA61" i="60"/>
  <c r="CA62" i="60"/>
  <c r="CC62" i="60"/>
  <c r="CC67" i="60"/>
  <c r="DF68" i="60"/>
  <c r="DF66" i="60"/>
  <c r="T116" i="60" a="1"/>
  <c r="DF63" i="60"/>
  <c r="CH24" i="60" a="1"/>
  <c r="DD24" i="60" a="1"/>
  <c r="BV88" i="60" a="1"/>
  <c r="BU40" i="60" a="1"/>
  <c r="BU72" i="60" a="1"/>
  <c r="BV24" i="60" a="1"/>
  <c r="BV40" i="60" a="1"/>
  <c r="BU88" i="60" a="1"/>
  <c r="BU24" i="60" a="1"/>
  <c r="BV56" i="60" a="1"/>
  <c r="BU56" i="60" a="1"/>
  <c r="BV72" i="60" a="1"/>
  <c r="CL24" i="60" a="1"/>
  <c r="CH88" i="60" a="1"/>
  <c r="BT71" i="60" a="1"/>
  <c r="BT87" i="60" a="1"/>
  <c r="CK24" i="60" a="1"/>
  <c r="CB24" i="60"/>
  <c r="CA88" i="60"/>
  <c r="DF24" i="60"/>
  <c r="DF88" i="60"/>
  <c r="DF56" i="60"/>
  <c r="CC56" i="60"/>
  <c r="CA56" i="60"/>
  <c r="CB88" i="60"/>
  <c r="DF72" i="60"/>
  <c r="CB56" i="60"/>
  <c r="CC72" i="60"/>
  <c r="CA40" i="60"/>
  <c r="DF40" i="60"/>
  <c r="CC24" i="60"/>
  <c r="CA72" i="60"/>
  <c r="CB72" i="60"/>
  <c r="CA24" i="60"/>
  <c r="CB40" i="60"/>
  <c r="CC88" i="60"/>
  <c r="CC40" i="60"/>
  <c r="C129" i="60" a="1"/>
  <c r="CJ24" i="60" a="1"/>
  <c r="CH40" i="60" a="1"/>
  <c r="CH56" i="60" a="1"/>
  <c r="CN40" i="60" a="1"/>
  <c r="CM40" i="60" a="1"/>
  <c r="CH72" i="60" a="1"/>
  <c r="CH71" i="60" a="1"/>
  <c r="CH87" i="60" a="1"/>
  <c r="CM23" i="60" a="1"/>
  <c r="BT55" i="60" a="1"/>
  <c r="CH55" i="60" a="1"/>
  <c r="BU71" i="60" a="1"/>
  <c r="BU87" i="60" a="1"/>
  <c r="BV23" i="60" a="1"/>
  <c r="DD23" i="60" a="1"/>
  <c r="BV71" i="60" a="1"/>
  <c r="BV55" i="60" a="1"/>
  <c r="BV39" i="60" a="1"/>
  <c r="BU39" i="60" a="1"/>
  <c r="BV87" i="60" a="1"/>
  <c r="BU55" i="60" a="1"/>
  <c r="BU23" i="60" a="1"/>
  <c r="CL23" i="60" a="1"/>
  <c r="CH39" i="60" a="1"/>
  <c r="CN39" i="60" a="1"/>
  <c r="CH23" i="60" a="1"/>
  <c r="DF65" i="60"/>
  <c r="CA33" i="60"/>
  <c r="CB33" i="60"/>
  <c r="CB49" i="60"/>
  <c r="CA81" i="60"/>
  <c r="DF49" i="60"/>
  <c r="DF17" i="60"/>
  <c r="DF81" i="60"/>
  <c r="CB81" i="60"/>
  <c r="CB65" i="60"/>
  <c r="CA49" i="60"/>
  <c r="CA17" i="60"/>
  <c r="CA65" i="60"/>
  <c r="CB17" i="60"/>
  <c r="DF33" i="60"/>
  <c r="CM17" i="60" a="1"/>
  <c r="CM16" i="60" a="1"/>
  <c r="CK23" i="60" a="1"/>
  <c r="CC55" i="60"/>
  <c r="CC23" i="60"/>
  <c r="CA55" i="60"/>
  <c r="CC71" i="60"/>
  <c r="CA71" i="60"/>
  <c r="CA87" i="60"/>
  <c r="DF39" i="60"/>
  <c r="CB87" i="60"/>
  <c r="DF55" i="60"/>
  <c r="CB39" i="60"/>
  <c r="CB55" i="60"/>
  <c r="CA23" i="60"/>
  <c r="DF87" i="60"/>
  <c r="DF23" i="60"/>
  <c r="CC87" i="60"/>
  <c r="CC39" i="60"/>
  <c r="CB23" i="60"/>
  <c r="DF71" i="60"/>
  <c r="CB71" i="60"/>
  <c r="CA39" i="60"/>
  <c r="C128" i="60" a="1"/>
  <c r="CJ23" i="60" a="1"/>
  <c r="CH86" i="60" a="1"/>
  <c r="CH22" i="60" a="1"/>
  <c r="CH54" i="60" a="1"/>
  <c r="CA38" i="60"/>
  <c r="CC54" i="60"/>
  <c r="CA22" i="60"/>
  <c r="CC22" i="60"/>
  <c r="CA86" i="60"/>
  <c r="CZ13" i="60" a="1"/>
  <c r="CB38" i="60"/>
  <c r="CB22" i="60"/>
  <c r="DF86" i="60"/>
  <c r="CB86" i="60"/>
  <c r="DF22" i="60"/>
  <c r="CC38" i="60"/>
  <c r="CY29" i="60" a="1"/>
  <c r="CC86" i="60"/>
  <c r="DF54" i="60"/>
  <c r="CY77" i="60" a="1"/>
  <c r="CZ29" i="60" a="1"/>
  <c r="CZ77" i="60" a="1"/>
  <c r="CA54" i="60"/>
  <c r="CY13" i="60" a="1"/>
  <c r="CB54" i="60"/>
  <c r="DF38" i="60"/>
  <c r="CA70" i="60"/>
  <c r="CB70" i="60"/>
  <c r="CC70" i="60"/>
  <c r="DF70" i="60"/>
  <c r="CJ22" i="60" a="1"/>
  <c r="C127" i="60" a="1"/>
  <c r="CH70" i="60" a="1"/>
  <c r="BY24" i="60" a="1"/>
  <c r="BZ24" i="60" a="1"/>
  <c r="CO24" i="60" a="1"/>
  <c r="CO23" i="60" a="1"/>
  <c r="BY23" i="60" a="1"/>
  <c r="BZ23" i="60" a="1"/>
  <c r="BZ22" i="60" a="1"/>
  <c r="CO22" i="60" a="1"/>
  <c r="J2" i="60"/>
  <c r="K2" i="60"/>
  <c r="P2" i="60"/>
  <c r="I2" i="60"/>
  <c r="L2" i="60"/>
  <c r="BY22" i="60" a="1"/>
  <c r="CM38" i="60" a="1"/>
  <c r="CH38" i="60" a="1"/>
  <c r="CL38" i="60" a="1"/>
  <c r="CN38" i="60" a="1"/>
  <c r="CK38" i="60" a="1"/>
  <c r="CY45" i="60" a="1"/>
  <c r="CZ45" i="60" a="1"/>
  <c r="CZ61" i="60" a="1"/>
  <c r="CY61" i="60" a="1"/>
  <c r="A111" i="60" a="1"/>
  <c r="A111" i="58" a="1"/>
  <c r="A111" i="57" a="1"/>
  <c r="A111" i="59" a="1"/>
  <c r="DD24" i="60" l="1"/>
  <c r="CL24" i="60"/>
  <c r="BT71" i="60"/>
  <c r="BT87" i="60"/>
  <c r="CK24" i="60"/>
  <c r="CJ24" i="60"/>
  <c r="CM23" i="60"/>
  <c r="BT55" i="60"/>
  <c r="DD23" i="60"/>
  <c r="CL23" i="60"/>
  <c r="CK23" i="60"/>
  <c r="CJ23" i="60"/>
  <c r="CJ22" i="60"/>
  <c r="CN21" i="60"/>
  <c r="CM21" i="60"/>
  <c r="CL21" i="60"/>
  <c r="DD21" i="60"/>
  <c r="CK21" i="60"/>
  <c r="CJ21" i="60"/>
  <c r="AO8" i="60"/>
  <c r="AO9" i="60"/>
  <c r="CN20" i="60"/>
  <c r="CM20" i="60"/>
  <c r="CL20" i="60"/>
  <c r="CK20" i="60"/>
  <c r="CJ20" i="60"/>
  <c r="DD19" i="60"/>
  <c r="CJ19" i="60"/>
  <c r="CL18" i="60"/>
  <c r="CK18" i="60"/>
  <c r="CJ18" i="60"/>
  <c r="T2" i="60"/>
  <c r="AO7" i="60"/>
  <c r="DD17" i="60"/>
  <c r="CN17" i="60"/>
  <c r="CM17" i="60"/>
  <c r="CL17" i="60"/>
  <c r="CK17" i="60"/>
  <c r="CJ17" i="60"/>
  <c r="AO6" i="60"/>
  <c r="CN16" i="60"/>
  <c r="CM16" i="60"/>
  <c r="CL16" i="60"/>
  <c r="CK16" i="60"/>
  <c r="CJ16" i="60"/>
  <c r="AO5" i="60"/>
  <c r="CK15" i="60"/>
  <c r="CJ15" i="60"/>
  <c r="CK14" i="60"/>
  <c r="CJ14" i="60"/>
  <c r="CN13" i="60"/>
  <c r="DD13" i="60"/>
  <c r="CM13" i="60"/>
  <c r="CL13" i="60"/>
  <c r="CK13" i="60"/>
  <c r="CJ13" i="60"/>
  <c r="CL24" i="59"/>
  <c r="CK24" i="59"/>
  <c r="CJ24" i="59"/>
  <c r="CN23" i="59"/>
  <c r="DD23" i="59"/>
  <c r="CM23" i="59"/>
  <c r="CL23" i="59"/>
  <c r="CK23" i="59"/>
  <c r="CJ23" i="59"/>
  <c r="CJ22" i="59"/>
  <c r="CN21" i="59"/>
  <c r="BT53" i="59"/>
  <c r="DD21" i="59"/>
  <c r="CM21" i="59"/>
  <c r="CL21" i="59"/>
  <c r="CK21" i="59"/>
  <c r="CJ21" i="59"/>
  <c r="CN20" i="59"/>
  <c r="CM20" i="59"/>
  <c r="CL20" i="59"/>
  <c r="CK20" i="59"/>
  <c r="CJ20" i="59"/>
  <c r="AO6" i="59"/>
  <c r="CK19" i="59"/>
  <c r="CJ19" i="59"/>
  <c r="AO7" i="59"/>
  <c r="CN18" i="59"/>
  <c r="CM18" i="59"/>
  <c r="CL18" i="59"/>
  <c r="CK18" i="59"/>
  <c r="CJ18" i="59"/>
  <c r="CN17" i="59"/>
  <c r="CM17" i="59"/>
  <c r="CL17" i="59"/>
  <c r="CK17" i="59"/>
  <c r="CJ17" i="59"/>
  <c r="AO9" i="59"/>
  <c r="AO8" i="59"/>
  <c r="CJ16" i="59"/>
  <c r="BT79" i="59"/>
  <c r="CL15" i="59"/>
  <c r="DD15" i="59"/>
  <c r="CK15" i="59"/>
  <c r="CJ15" i="59"/>
  <c r="CK14" i="59"/>
  <c r="CJ14" i="59"/>
  <c r="AO5" i="59"/>
  <c r="AK8" i="59"/>
  <c r="AK5" i="59"/>
  <c r="AK6" i="59"/>
  <c r="CL13" i="59"/>
  <c r="CK13" i="59"/>
  <c r="CJ13" i="59"/>
  <c r="CK24" i="58"/>
  <c r="CJ24" i="58"/>
  <c r="CN23" i="58"/>
  <c r="CM23" i="58"/>
  <c r="CL23" i="58"/>
  <c r="CK23" i="58"/>
  <c r="CJ23" i="58"/>
  <c r="CL22" i="58"/>
  <c r="CK22" i="58"/>
  <c r="CJ22" i="58"/>
  <c r="AO9" i="58"/>
  <c r="CK21" i="58"/>
  <c r="CJ21" i="58"/>
  <c r="CK20" i="58"/>
  <c r="CJ20" i="58"/>
  <c r="CM19" i="58"/>
  <c r="CL19" i="58"/>
  <c r="CK19" i="58"/>
  <c r="CJ19" i="58"/>
  <c r="CN18" i="58"/>
  <c r="CM18" i="58"/>
  <c r="CL18" i="58"/>
  <c r="CK18" i="58"/>
  <c r="CJ18" i="58"/>
  <c r="CN17" i="58"/>
  <c r="CM17" i="58"/>
  <c r="CL17" i="58"/>
  <c r="CK17" i="58"/>
  <c r="CJ17" i="58"/>
  <c r="AO7" i="58"/>
  <c r="AO8" i="58"/>
  <c r="CN16" i="58"/>
  <c r="CM16" i="58"/>
  <c r="CL16" i="58"/>
  <c r="CK16" i="58"/>
  <c r="CJ16" i="58"/>
  <c r="AO6" i="58"/>
  <c r="AO5" i="58"/>
  <c r="CN15" i="58"/>
  <c r="CM15" i="58"/>
  <c r="CL15" i="58"/>
  <c r="CK15" i="58"/>
  <c r="CJ15" i="58"/>
  <c r="CN14" i="58"/>
  <c r="CM14" i="58"/>
  <c r="CL14" i="58"/>
  <c r="CK14" i="58"/>
  <c r="CJ14" i="58"/>
  <c r="CM13" i="58"/>
  <c r="CL13" i="58"/>
  <c r="CK13" i="58"/>
  <c r="CJ13" i="58"/>
  <c r="CZ29" i="60"/>
  <c r="AU6" i="60" s="1"/>
  <c r="AY6" i="60" s="1"/>
  <c r="CY29" i="60"/>
  <c r="AC6" i="60" s="1"/>
  <c r="AG6" i="60" s="1"/>
  <c r="CZ61" i="60"/>
  <c r="AU8" i="60" s="1"/>
  <c r="AY8" i="60" s="1"/>
  <c r="CY61" i="60"/>
  <c r="AC8" i="60" s="1"/>
  <c r="AG8" i="60" s="1"/>
  <c r="CY45" i="60"/>
  <c r="AC7" i="60" s="1"/>
  <c r="AG7" i="60" s="1"/>
  <c r="CZ45" i="60"/>
  <c r="AU7" i="60" s="1"/>
  <c r="AY7" i="60" s="1"/>
  <c r="BU39" i="60"/>
  <c r="F2" i="60"/>
  <c r="CY13" i="60"/>
  <c r="AC5" i="60" s="1"/>
  <c r="AG5" i="60" s="1"/>
  <c r="BU19" i="60"/>
  <c r="CH20" i="60"/>
  <c r="CL30" i="60"/>
  <c r="BU32" i="60"/>
  <c r="CH42" i="60"/>
  <c r="CZ13" i="60"/>
  <c r="AU5" i="60" s="1"/>
  <c r="AY5" i="60" s="1"/>
  <c r="BU18" i="60"/>
  <c r="CO18" i="60"/>
  <c r="BZ26" i="60"/>
  <c r="BY19" i="60"/>
  <c r="CH13" i="60"/>
  <c r="BV21" i="60"/>
  <c r="CM35" i="60"/>
  <c r="BV52" i="60"/>
  <c r="CO14" i="60"/>
  <c r="BZ18" i="60"/>
  <c r="BU41" i="60"/>
  <c r="BY24" i="60"/>
  <c r="CO25" i="60"/>
  <c r="V122" i="60"/>
  <c r="P7" i="60"/>
  <c r="BU13" i="60"/>
  <c r="BU27" i="60"/>
  <c r="CK41" i="60"/>
  <c r="P5" i="60"/>
  <c r="BY15" i="60"/>
  <c r="CH21" i="60"/>
  <c r="CH36" i="60"/>
  <c r="BZ17" i="60"/>
  <c r="BV37" i="60"/>
  <c r="F6" i="60"/>
  <c r="BY13" i="60"/>
  <c r="CO13" i="60"/>
  <c r="BY16" i="60"/>
  <c r="CM43" i="60"/>
  <c r="G2" i="60"/>
  <c r="P6" i="60"/>
  <c r="BZ13" i="60"/>
  <c r="BV20" i="60"/>
  <c r="CO26" i="60"/>
  <c r="D6" i="60"/>
  <c r="BY20" i="60"/>
  <c r="BV30" i="60"/>
  <c r="CO16" i="60"/>
  <c r="BY22" i="60"/>
  <c r="BZ24" i="60"/>
  <c r="BU25" i="60"/>
  <c r="BV27" i="60"/>
  <c r="CH27" i="60"/>
  <c r="CN35" i="60"/>
  <c r="CH38" i="60"/>
  <c r="BV39" i="60"/>
  <c r="CL41" i="60"/>
  <c r="CN43" i="60"/>
  <c r="CH45" i="60"/>
  <c r="BU47" i="60"/>
  <c r="BV13" i="60"/>
  <c r="BZ15" i="60"/>
  <c r="BU16" i="60"/>
  <c r="BV18" i="60"/>
  <c r="CH18" i="60"/>
  <c r="CO23" i="60"/>
  <c r="CM30" i="60"/>
  <c r="CH31" i="60"/>
  <c r="BV32" i="60"/>
  <c r="BU34" i="60"/>
  <c r="BV41" i="60"/>
  <c r="CM41" i="60"/>
  <c r="BU81" i="60"/>
  <c r="C124" i="60"/>
  <c r="BZ22" i="60"/>
  <c r="BU23" i="60"/>
  <c r="BX23" i="60" s="1"/>
  <c r="BV25" i="60"/>
  <c r="CH25" i="60"/>
  <c r="CH40" i="60"/>
  <c r="CJ42" i="60"/>
  <c r="BR45" i="60"/>
  <c r="AQ7" i="60" s="1"/>
  <c r="BV47" i="60"/>
  <c r="BU14" i="60"/>
  <c r="BV16" i="60"/>
  <c r="CH16" i="60"/>
  <c r="CO21" i="60"/>
  <c r="BY27" i="60"/>
  <c r="BR29" i="60"/>
  <c r="AQ6" i="60" s="1"/>
  <c r="CH29" i="60"/>
  <c r="CN30" i="60"/>
  <c r="CH33" i="60"/>
  <c r="BV34" i="60"/>
  <c r="BU36" i="60"/>
  <c r="CN41" i="60"/>
  <c r="BV83" i="60"/>
  <c r="BY18" i="60"/>
  <c r="BZ20" i="60"/>
  <c r="BU21" i="60"/>
  <c r="BV23" i="60"/>
  <c r="CH23" i="60"/>
  <c r="G6" i="60"/>
  <c r="CN39" i="60"/>
  <c r="CK42" i="60"/>
  <c r="BU48" i="60"/>
  <c r="P9" i="60"/>
  <c r="BV14" i="60"/>
  <c r="CH14" i="60"/>
  <c r="CO19" i="60"/>
  <c r="BY25" i="60"/>
  <c r="BZ27" i="60"/>
  <c r="CM34" i="60"/>
  <c r="CH35" i="60"/>
  <c r="BV36" i="60"/>
  <c r="BU38" i="60"/>
  <c r="CK38" i="60"/>
  <c r="BU42" i="60"/>
  <c r="BU31" i="60"/>
  <c r="CL42" i="60"/>
  <c r="CH43" i="60"/>
  <c r="BV48" i="60"/>
  <c r="CY77" i="60"/>
  <c r="AC9" i="60" s="1"/>
  <c r="AG9" i="60" s="1"/>
  <c r="P8" i="60"/>
  <c r="CO17" i="60"/>
  <c r="BY23" i="60"/>
  <c r="BZ25" i="60"/>
  <c r="BU26" i="60"/>
  <c r="CN34" i="60"/>
  <c r="CH37" i="60"/>
  <c r="BV38" i="60"/>
  <c r="CL38" i="60"/>
  <c r="BU40" i="60"/>
  <c r="BX40" i="60" s="1"/>
  <c r="BV42" i="60"/>
  <c r="BU45" i="60"/>
  <c r="CH47" i="60"/>
  <c r="CI47" i="60" s="1"/>
  <c r="BU64" i="60"/>
  <c r="CH75" i="60"/>
  <c r="CI75" i="60" s="1"/>
  <c r="Z5" i="60"/>
  <c r="C5" i="60"/>
  <c r="BY14" i="60"/>
  <c r="BZ16" i="60"/>
  <c r="BU17" i="60"/>
  <c r="BV19" i="60"/>
  <c r="CH19" i="60"/>
  <c r="CO24" i="60"/>
  <c r="BU29" i="60"/>
  <c r="CH30" i="60"/>
  <c r="BV31" i="60"/>
  <c r="CL31" i="60"/>
  <c r="BU33" i="60"/>
  <c r="CM42" i="60"/>
  <c r="D5" i="60"/>
  <c r="G5" i="60"/>
  <c r="CO15" i="60"/>
  <c r="BY21" i="60"/>
  <c r="BZ23" i="60"/>
  <c r="BU24" i="60"/>
  <c r="BV26" i="60"/>
  <c r="CH26" i="60"/>
  <c r="CM38" i="60"/>
  <c r="CH39" i="60"/>
  <c r="BV40" i="60"/>
  <c r="CH41" i="60"/>
  <c r="CJ43" i="60"/>
  <c r="BV45" i="60"/>
  <c r="BU46" i="60"/>
  <c r="BV66" i="60"/>
  <c r="BR13" i="60"/>
  <c r="AQ5" i="60" s="1"/>
  <c r="CC13" i="60"/>
  <c r="F5" i="60" s="1"/>
  <c r="BZ14" i="60"/>
  <c r="BU15" i="60"/>
  <c r="BV17" i="60"/>
  <c r="CH17" i="60"/>
  <c r="CO22" i="60"/>
  <c r="BV29" i="60"/>
  <c r="CM31" i="60"/>
  <c r="CH32" i="60"/>
  <c r="BV33" i="60"/>
  <c r="BU35" i="60"/>
  <c r="CK35" i="60"/>
  <c r="CN42" i="60"/>
  <c r="BV49" i="60"/>
  <c r="BZ21" i="60"/>
  <c r="BU22" i="60"/>
  <c r="BV24" i="60"/>
  <c r="CH24" i="60"/>
  <c r="CN38" i="60"/>
  <c r="CM40" i="60"/>
  <c r="CK43" i="60"/>
  <c r="BV46" i="60"/>
  <c r="CH55" i="60"/>
  <c r="CI55" i="60" s="1"/>
  <c r="BV15" i="60"/>
  <c r="CH15" i="60"/>
  <c r="CO20" i="60"/>
  <c r="BY26" i="60"/>
  <c r="CN31" i="60"/>
  <c r="CH34" i="60"/>
  <c r="BV35" i="60"/>
  <c r="CL35" i="60"/>
  <c r="BU37" i="60"/>
  <c r="CJ41" i="60"/>
  <c r="BU43" i="60"/>
  <c r="CL43" i="60"/>
  <c r="C7" i="60"/>
  <c r="Z7" i="60"/>
  <c r="BU50" i="60"/>
  <c r="BY17" i="60"/>
  <c r="BZ19" i="60"/>
  <c r="BU20" i="60"/>
  <c r="BV22" i="60"/>
  <c r="CH22" i="60"/>
  <c r="CO27" i="60"/>
  <c r="C6" i="60"/>
  <c r="Z6" i="60"/>
  <c r="BU30" i="60"/>
  <c r="CN40" i="60"/>
  <c r="BV43" i="60"/>
  <c r="F7" i="60"/>
  <c r="BV50" i="60"/>
  <c r="CH58" i="60"/>
  <c r="CI58" i="60" s="1"/>
  <c r="CZ77" i="60"/>
  <c r="AU9" i="60" s="1"/>
  <c r="AY9" i="60" s="1"/>
  <c r="CH59" i="60"/>
  <c r="CI59" i="60" s="1"/>
  <c r="BU65" i="60"/>
  <c r="BV67" i="60"/>
  <c r="F9" i="60"/>
  <c r="BU82" i="60"/>
  <c r="BV84" i="60"/>
  <c r="I116" i="60"/>
  <c r="CH57" i="60"/>
  <c r="CI57" i="60" s="1"/>
  <c r="BU63" i="60"/>
  <c r="BV65" i="60"/>
  <c r="CH74" i="60"/>
  <c r="CI74" i="60" s="1"/>
  <c r="BU80" i="60"/>
  <c r="BV82" i="60"/>
  <c r="CH91" i="60"/>
  <c r="T116" i="60"/>
  <c r="C121" i="60"/>
  <c r="C131" i="60"/>
  <c r="CH56" i="60"/>
  <c r="CI56" i="60" s="1"/>
  <c r="BR61" i="60"/>
  <c r="AQ8" i="60" s="1"/>
  <c r="CH61" i="60"/>
  <c r="BU62" i="60"/>
  <c r="BV64" i="60"/>
  <c r="CH73" i="60"/>
  <c r="CI73" i="60" s="1"/>
  <c r="BU79" i="60"/>
  <c r="BV81" i="60"/>
  <c r="CH90" i="60"/>
  <c r="C122" i="60"/>
  <c r="BV63" i="60"/>
  <c r="CH72" i="60"/>
  <c r="CI72" i="60" s="1"/>
  <c r="BR77" i="60"/>
  <c r="AQ9" i="60" s="1"/>
  <c r="CH77" i="60"/>
  <c r="BU78" i="60"/>
  <c r="BV80" i="60"/>
  <c r="CH89" i="60"/>
  <c r="H117" i="60"/>
  <c r="C129" i="60"/>
  <c r="CH54" i="60"/>
  <c r="CI54" i="60" s="1"/>
  <c r="BU59" i="60"/>
  <c r="BV62" i="60"/>
  <c r="CH71" i="60"/>
  <c r="CI71" i="60" s="1"/>
  <c r="BV79" i="60"/>
  <c r="CH88" i="60"/>
  <c r="CH53" i="60"/>
  <c r="CI53" i="60" s="1"/>
  <c r="BU58" i="60"/>
  <c r="CH70" i="60"/>
  <c r="CI70" i="60" s="1"/>
  <c r="BU75" i="60"/>
  <c r="BV78" i="60"/>
  <c r="CH87" i="60"/>
  <c r="I117" i="60"/>
  <c r="C127" i="60"/>
  <c r="CH52" i="60"/>
  <c r="CI52" i="60" s="1"/>
  <c r="BU57" i="60"/>
  <c r="BV59" i="60"/>
  <c r="CH69" i="60"/>
  <c r="CI69" i="60" s="1"/>
  <c r="BU74" i="60"/>
  <c r="CH86" i="60"/>
  <c r="BU91" i="60"/>
  <c r="CH51" i="60"/>
  <c r="CI51" i="60" s="1"/>
  <c r="BU56" i="60"/>
  <c r="BX56" i="60" s="1"/>
  <c r="BV58" i="60"/>
  <c r="BU61" i="60"/>
  <c r="CH68" i="60"/>
  <c r="CI68" i="60" s="1"/>
  <c r="BU73" i="60"/>
  <c r="BV75" i="60"/>
  <c r="CH85" i="60"/>
  <c r="BU90" i="60"/>
  <c r="J117" i="60"/>
  <c r="C119" i="60"/>
  <c r="C125" i="60"/>
  <c r="G7" i="60"/>
  <c r="CH50" i="60"/>
  <c r="CI50" i="60" s="1"/>
  <c r="BU55" i="60"/>
  <c r="BX55" i="60" s="1"/>
  <c r="BV57" i="60"/>
  <c r="CH67" i="60"/>
  <c r="CI67" i="60" s="1"/>
  <c r="BU72" i="60"/>
  <c r="BX72" i="60" s="1"/>
  <c r="BV74" i="60"/>
  <c r="BU77" i="60"/>
  <c r="CH84" i="60"/>
  <c r="BU89" i="60"/>
  <c r="BV91" i="60"/>
  <c r="R122" i="60"/>
  <c r="C132" i="60"/>
  <c r="CH49" i="60"/>
  <c r="CI49" i="60" s="1"/>
  <c r="BU54" i="60"/>
  <c r="BV56" i="60"/>
  <c r="BV61" i="60"/>
  <c r="G8" i="60"/>
  <c r="CH66" i="60"/>
  <c r="CI66" i="60" s="1"/>
  <c r="BU71" i="60"/>
  <c r="BX71" i="60" s="1"/>
  <c r="BV73" i="60"/>
  <c r="CH83" i="60"/>
  <c r="BU88" i="60"/>
  <c r="BX88" i="60" s="1"/>
  <c r="BV90" i="60"/>
  <c r="K117" i="60"/>
  <c r="C123" i="60"/>
  <c r="CH48" i="60"/>
  <c r="CI48" i="60" s="1"/>
  <c r="BU53" i="60"/>
  <c r="BV55" i="60"/>
  <c r="CH65" i="60"/>
  <c r="CI65" i="60" s="1"/>
  <c r="BU70" i="60"/>
  <c r="BV72" i="60"/>
  <c r="BV77" i="60"/>
  <c r="G9" i="60"/>
  <c r="CH82" i="60"/>
  <c r="BU87" i="60"/>
  <c r="BX87" i="60" s="1"/>
  <c r="BV89" i="60"/>
  <c r="C120" i="60"/>
  <c r="S122" i="60"/>
  <c r="C130" i="60"/>
  <c r="BU52" i="60"/>
  <c r="BV54" i="60"/>
  <c r="CH64" i="60"/>
  <c r="CI64" i="60" s="1"/>
  <c r="BU69" i="60"/>
  <c r="BV71" i="60"/>
  <c r="CH81" i="60"/>
  <c r="BU86" i="60"/>
  <c r="BV88" i="60"/>
  <c r="L117" i="60"/>
  <c r="D7" i="60"/>
  <c r="CH46" i="60"/>
  <c r="CI46" i="60" s="1"/>
  <c r="BU51" i="60"/>
  <c r="BV53" i="60"/>
  <c r="Z8" i="60"/>
  <c r="C8" i="60"/>
  <c r="CH63" i="60"/>
  <c r="CI63" i="60" s="1"/>
  <c r="BU68" i="60"/>
  <c r="BV70" i="60"/>
  <c r="CH80" i="60"/>
  <c r="BU85" i="60"/>
  <c r="BV87" i="60"/>
  <c r="T122" i="60"/>
  <c r="C128" i="60"/>
  <c r="D8" i="60"/>
  <c r="CH62" i="60"/>
  <c r="CI62" i="60" s="1"/>
  <c r="BU67" i="60"/>
  <c r="BV69" i="60"/>
  <c r="C9" i="60"/>
  <c r="Z9" i="60"/>
  <c r="CH79" i="60"/>
  <c r="BU84" i="60"/>
  <c r="BV86" i="60"/>
  <c r="A111" i="60"/>
  <c r="BU49" i="60"/>
  <c r="BV51" i="60"/>
  <c r="F8" i="60"/>
  <c r="BU66" i="60"/>
  <c r="BV68" i="60"/>
  <c r="D9" i="60"/>
  <c r="CH78" i="60"/>
  <c r="BU83" i="60"/>
  <c r="BV85" i="60"/>
  <c r="C118" i="60"/>
  <c r="U122" i="60"/>
  <c r="C126" i="60"/>
  <c r="AK7" i="59"/>
  <c r="U6" i="60"/>
  <c r="U9" i="60"/>
  <c r="AK9" i="59"/>
  <c r="U8" i="60"/>
  <c r="U5" i="60"/>
  <c r="AK6" i="58"/>
  <c r="AK7" i="58"/>
  <c r="U7" i="60"/>
  <c r="CZ61" i="59"/>
  <c r="AU8" i="59" s="1"/>
  <c r="AY8" i="59" s="1"/>
  <c r="CY61" i="59"/>
  <c r="AC8" i="59" s="1"/>
  <c r="AG8" i="59" s="1"/>
  <c r="CZ77" i="59"/>
  <c r="AU9" i="59" s="1"/>
  <c r="AY9" i="59" s="1"/>
  <c r="CY77" i="59"/>
  <c r="AC9" i="59" s="1"/>
  <c r="AG9" i="59" s="1"/>
  <c r="CY45" i="59"/>
  <c r="AC7" i="59" s="1"/>
  <c r="AG7" i="59" s="1"/>
  <c r="CZ29" i="59"/>
  <c r="AU6" i="59" s="1"/>
  <c r="AY6" i="59" s="1"/>
  <c r="CY29" i="59"/>
  <c r="AC6" i="59" s="1"/>
  <c r="AG6" i="59" s="1"/>
  <c r="BU39" i="59"/>
  <c r="CL42" i="59"/>
  <c r="CO19" i="59"/>
  <c r="BY22" i="59"/>
  <c r="CH22" i="59"/>
  <c r="Z6" i="59"/>
  <c r="C6" i="59"/>
  <c r="CH36" i="59"/>
  <c r="P6" i="59"/>
  <c r="BU13" i="59"/>
  <c r="D6" i="59"/>
  <c r="CZ13" i="59"/>
  <c r="AU5" i="59" s="1"/>
  <c r="AY5" i="59" s="1"/>
  <c r="BV14" i="59"/>
  <c r="BZ19" i="59"/>
  <c r="BU41" i="59"/>
  <c r="BV13" i="59"/>
  <c r="CO18" i="59"/>
  <c r="CO27" i="59"/>
  <c r="CN29" i="59"/>
  <c r="BY14" i="59"/>
  <c r="BZ26" i="59"/>
  <c r="BY18" i="59"/>
  <c r="CL41" i="59"/>
  <c r="P5" i="59"/>
  <c r="BY13" i="59"/>
  <c r="BZ14" i="59"/>
  <c r="BY17" i="59"/>
  <c r="BU27" i="59"/>
  <c r="CM35" i="59"/>
  <c r="CM41" i="59"/>
  <c r="CO16" i="59"/>
  <c r="CY13" i="59"/>
  <c r="AC5" i="59" s="1"/>
  <c r="AG5" i="59" s="1"/>
  <c r="CN43" i="59"/>
  <c r="P7" i="59"/>
  <c r="C5" i="59"/>
  <c r="Z5" i="59"/>
  <c r="BY15" i="59"/>
  <c r="F2" i="59"/>
  <c r="D5" i="59"/>
  <c r="CO13" i="59"/>
  <c r="BV37" i="59"/>
  <c r="G2" i="59"/>
  <c r="P8" i="59"/>
  <c r="CC13" i="59"/>
  <c r="F5" i="59" s="1"/>
  <c r="G5" i="59"/>
  <c r="BU20" i="59"/>
  <c r="BY24" i="59"/>
  <c r="BU30" i="59"/>
  <c r="BV22" i="59"/>
  <c r="CH59" i="59"/>
  <c r="CI59" i="59" s="1"/>
  <c r="P9" i="59"/>
  <c r="BR13" i="59"/>
  <c r="AQ5" i="59" s="1"/>
  <c r="CH14" i="59"/>
  <c r="BZ17" i="59"/>
  <c r="BU18" i="59"/>
  <c r="BV20" i="59"/>
  <c r="CH20" i="59"/>
  <c r="CO25" i="59"/>
  <c r="F6" i="59"/>
  <c r="BV30" i="59"/>
  <c r="CL30" i="59"/>
  <c r="BU32" i="59"/>
  <c r="CK32" i="59"/>
  <c r="BV41" i="59"/>
  <c r="CN41" i="59"/>
  <c r="CZ45" i="59"/>
  <c r="AU7" i="59" s="1"/>
  <c r="AY7" i="59" s="1"/>
  <c r="BV58" i="59"/>
  <c r="BV67" i="59"/>
  <c r="F9" i="59"/>
  <c r="I116" i="59"/>
  <c r="BZ24" i="59"/>
  <c r="BU25" i="59"/>
  <c r="BV27" i="59"/>
  <c r="CH27" i="59"/>
  <c r="CN35" i="59"/>
  <c r="CH38" i="59"/>
  <c r="BV39" i="59"/>
  <c r="BU42" i="59"/>
  <c r="CM42" i="59"/>
  <c r="BU45" i="59"/>
  <c r="BV84" i="59"/>
  <c r="BZ15" i="59"/>
  <c r="BU16" i="59"/>
  <c r="BV18" i="59"/>
  <c r="CH18" i="59"/>
  <c r="CO23" i="59"/>
  <c r="CM30" i="59"/>
  <c r="CH31" i="59"/>
  <c r="BV32" i="59"/>
  <c r="CL32" i="59"/>
  <c r="BU34" i="59"/>
  <c r="BV43" i="59"/>
  <c r="BU64" i="59"/>
  <c r="CH13" i="59"/>
  <c r="CO14" i="59"/>
  <c r="BY20" i="59"/>
  <c r="BZ22" i="59"/>
  <c r="BU23" i="59"/>
  <c r="BV25" i="59"/>
  <c r="CH25" i="59"/>
  <c r="CH40" i="59"/>
  <c r="BV42" i="59"/>
  <c r="CN42" i="59"/>
  <c r="BV52" i="59"/>
  <c r="CH58" i="59"/>
  <c r="CI58" i="59" s="1"/>
  <c r="BU81" i="59"/>
  <c r="BU14" i="59"/>
  <c r="BV16" i="59"/>
  <c r="CH16" i="59"/>
  <c r="CO21" i="59"/>
  <c r="BY27" i="59"/>
  <c r="BR29" i="59"/>
  <c r="AQ6" i="59" s="1"/>
  <c r="CH29" i="59"/>
  <c r="CN30" i="59"/>
  <c r="CM32" i="59"/>
  <c r="CH33" i="59"/>
  <c r="BV34" i="59"/>
  <c r="BU36" i="59"/>
  <c r="Z7" i="59"/>
  <c r="C7" i="59"/>
  <c r="BU50" i="59"/>
  <c r="CH75" i="59"/>
  <c r="CI75" i="59" s="1"/>
  <c r="BZ20" i="59"/>
  <c r="BU21" i="59"/>
  <c r="BV23" i="59"/>
  <c r="CH23" i="59"/>
  <c r="G6" i="59"/>
  <c r="F7" i="59"/>
  <c r="BV50" i="59"/>
  <c r="BU56" i="59"/>
  <c r="BY25" i="59"/>
  <c r="BZ27" i="59"/>
  <c r="CN32" i="59"/>
  <c r="CH35" i="59"/>
  <c r="BV36" i="59"/>
  <c r="BU38" i="59"/>
  <c r="CK38" i="59"/>
  <c r="V122" i="59"/>
  <c r="BZ13" i="59"/>
  <c r="BY16" i="59"/>
  <c r="BZ18" i="59"/>
  <c r="BU19" i="59"/>
  <c r="BV21" i="59"/>
  <c r="CH21" i="59"/>
  <c r="CO26" i="59"/>
  <c r="BU31" i="59"/>
  <c r="CH41" i="59"/>
  <c r="BV49" i="59"/>
  <c r="BV66" i="59"/>
  <c r="CO17" i="59"/>
  <c r="BY23" i="59"/>
  <c r="BZ25" i="59"/>
  <c r="BU26" i="59"/>
  <c r="CH37" i="59"/>
  <c r="BV38" i="59"/>
  <c r="CL38" i="59"/>
  <c r="BU40" i="59"/>
  <c r="CH43" i="59"/>
  <c r="CH45" i="59"/>
  <c r="BU48" i="59"/>
  <c r="BV83" i="59"/>
  <c r="BZ16" i="59"/>
  <c r="BU17" i="59"/>
  <c r="BV19" i="59"/>
  <c r="CH19" i="59"/>
  <c r="CO24" i="59"/>
  <c r="BU29" i="59"/>
  <c r="CH30" i="59"/>
  <c r="BV31" i="59"/>
  <c r="BU33" i="59"/>
  <c r="CH51" i="59"/>
  <c r="CI51" i="59" s="1"/>
  <c r="CO15" i="59"/>
  <c r="BY21" i="59"/>
  <c r="BZ23" i="59"/>
  <c r="BU24" i="59"/>
  <c r="BV26" i="59"/>
  <c r="CH26" i="59"/>
  <c r="CM38" i="59"/>
  <c r="CH39" i="59"/>
  <c r="BV40" i="59"/>
  <c r="CJ41" i="59"/>
  <c r="CH42" i="59"/>
  <c r="BU65" i="59"/>
  <c r="C124" i="59"/>
  <c r="BU15" i="59"/>
  <c r="BV17" i="59"/>
  <c r="CH17" i="59"/>
  <c r="CO22" i="59"/>
  <c r="BV29" i="59"/>
  <c r="CM31" i="59"/>
  <c r="CH32" i="59"/>
  <c r="BV33" i="59"/>
  <c r="BU35" i="59"/>
  <c r="CM40" i="59"/>
  <c r="CJ43" i="59"/>
  <c r="BU82" i="59"/>
  <c r="BY19" i="59"/>
  <c r="BZ21" i="59"/>
  <c r="BU22" i="59"/>
  <c r="BV24" i="59"/>
  <c r="CH24" i="59"/>
  <c r="CN38" i="59"/>
  <c r="CK41" i="59"/>
  <c r="CL43" i="59"/>
  <c r="BV46" i="59"/>
  <c r="BU47" i="59"/>
  <c r="BV15" i="59"/>
  <c r="CH15" i="59"/>
  <c r="CO20" i="59"/>
  <c r="BY26" i="59"/>
  <c r="CM29" i="59"/>
  <c r="CN31" i="59"/>
  <c r="CH34" i="59"/>
  <c r="BV35" i="59"/>
  <c r="CL35" i="59"/>
  <c r="BU37" i="59"/>
  <c r="CN40" i="59"/>
  <c r="CK42" i="59"/>
  <c r="CM43" i="59"/>
  <c r="BR45" i="59"/>
  <c r="AQ7" i="59" s="1"/>
  <c r="BU46" i="59"/>
  <c r="BV48" i="59"/>
  <c r="CH57" i="59"/>
  <c r="CI57" i="59" s="1"/>
  <c r="BU63" i="59"/>
  <c r="BV65" i="59"/>
  <c r="CH74" i="59"/>
  <c r="CI74" i="59" s="1"/>
  <c r="BU80" i="59"/>
  <c r="BV82" i="59"/>
  <c r="CH91" i="59"/>
  <c r="T116" i="59"/>
  <c r="C121" i="59"/>
  <c r="C131" i="59"/>
  <c r="BV47" i="59"/>
  <c r="CH56" i="59"/>
  <c r="CI56" i="59" s="1"/>
  <c r="BR61" i="59"/>
  <c r="AQ8" i="59" s="1"/>
  <c r="CH61" i="59"/>
  <c r="BU62" i="59"/>
  <c r="BV64" i="59"/>
  <c r="CH73" i="59"/>
  <c r="CI73" i="59" s="1"/>
  <c r="BU79" i="59"/>
  <c r="BV81" i="59"/>
  <c r="CH90" i="59"/>
  <c r="C122" i="59"/>
  <c r="CH55" i="59"/>
  <c r="CI55" i="59" s="1"/>
  <c r="BV63" i="59"/>
  <c r="CH72" i="59"/>
  <c r="CI72" i="59" s="1"/>
  <c r="BR77" i="59"/>
  <c r="AQ9" i="59" s="1"/>
  <c r="CH77" i="59"/>
  <c r="BU78" i="59"/>
  <c r="BV80" i="59"/>
  <c r="CH89" i="59"/>
  <c r="H117" i="59"/>
  <c r="C129" i="59"/>
  <c r="CH54" i="59"/>
  <c r="CI54" i="59" s="1"/>
  <c r="BU59" i="59"/>
  <c r="BV62" i="59"/>
  <c r="CH71" i="59"/>
  <c r="CI71" i="59" s="1"/>
  <c r="BV79" i="59"/>
  <c r="CH88" i="59"/>
  <c r="CH53" i="59"/>
  <c r="CI53" i="59" s="1"/>
  <c r="BU58" i="59"/>
  <c r="CH70" i="59"/>
  <c r="CI70" i="59" s="1"/>
  <c r="BU75" i="59"/>
  <c r="BV78" i="59"/>
  <c r="CH87" i="59"/>
  <c r="I117" i="59"/>
  <c r="C127" i="59"/>
  <c r="CH52" i="59"/>
  <c r="CI52" i="59" s="1"/>
  <c r="BU57" i="59"/>
  <c r="BV59" i="59"/>
  <c r="CH69" i="59"/>
  <c r="CI69" i="59" s="1"/>
  <c r="BU74" i="59"/>
  <c r="CH86" i="59"/>
  <c r="BU91" i="59"/>
  <c r="BU61" i="59"/>
  <c r="CH68" i="59"/>
  <c r="CI68" i="59" s="1"/>
  <c r="BU73" i="59"/>
  <c r="BV75" i="59"/>
  <c r="CH85" i="59"/>
  <c r="BU90" i="59"/>
  <c r="J117" i="59"/>
  <c r="C119" i="59"/>
  <c r="C125" i="59"/>
  <c r="BV45" i="59"/>
  <c r="G7" i="59"/>
  <c r="CH50" i="59"/>
  <c r="CI50" i="59" s="1"/>
  <c r="BU55" i="59"/>
  <c r="BV57" i="59"/>
  <c r="CH67" i="59"/>
  <c r="CI67" i="59" s="1"/>
  <c r="BU72" i="59"/>
  <c r="BV74" i="59"/>
  <c r="BU77" i="59"/>
  <c r="CH84" i="59"/>
  <c r="BU89" i="59"/>
  <c r="BV91" i="59"/>
  <c r="R122" i="59"/>
  <c r="C132" i="59"/>
  <c r="BU43" i="59"/>
  <c r="CK43" i="59"/>
  <c r="CH49" i="59"/>
  <c r="CI49" i="59" s="1"/>
  <c r="BU54" i="59"/>
  <c r="BV56" i="59"/>
  <c r="BV61" i="59"/>
  <c r="G8" i="59"/>
  <c r="CH66" i="59"/>
  <c r="CI66" i="59" s="1"/>
  <c r="BU71" i="59"/>
  <c r="BV73" i="59"/>
  <c r="CH83" i="59"/>
  <c r="BU88" i="59"/>
  <c r="BV90" i="59"/>
  <c r="K117" i="59"/>
  <c r="C123" i="59"/>
  <c r="CH48" i="59"/>
  <c r="CI48" i="59" s="1"/>
  <c r="BU53" i="59"/>
  <c r="BV55" i="59"/>
  <c r="CH65" i="59"/>
  <c r="CI65" i="59" s="1"/>
  <c r="BU70" i="59"/>
  <c r="BV72" i="59"/>
  <c r="BV77" i="59"/>
  <c r="G9" i="59"/>
  <c r="CH82" i="59"/>
  <c r="BU87" i="59"/>
  <c r="BV89" i="59"/>
  <c r="C120" i="59"/>
  <c r="S122" i="59"/>
  <c r="C130" i="59"/>
  <c r="CH47" i="59"/>
  <c r="CI47" i="59" s="1"/>
  <c r="BU52" i="59"/>
  <c r="BV54" i="59"/>
  <c r="CH64" i="59"/>
  <c r="CI64" i="59" s="1"/>
  <c r="BU69" i="59"/>
  <c r="BV71" i="59"/>
  <c r="CH81" i="59"/>
  <c r="BU86" i="59"/>
  <c r="BV88" i="59"/>
  <c r="L117" i="59"/>
  <c r="D7" i="59"/>
  <c r="CH46" i="59"/>
  <c r="CI46" i="59" s="1"/>
  <c r="BU51" i="59"/>
  <c r="BV53" i="59"/>
  <c r="Z8" i="59"/>
  <c r="C8" i="59"/>
  <c r="U8" i="59"/>
  <c r="CH63" i="59"/>
  <c r="CI63" i="59" s="1"/>
  <c r="BU68" i="59"/>
  <c r="BV70" i="59"/>
  <c r="CH80" i="59"/>
  <c r="BU85" i="59"/>
  <c r="BV87" i="59"/>
  <c r="T122" i="59"/>
  <c r="C128" i="59"/>
  <c r="D8" i="59"/>
  <c r="CH62" i="59"/>
  <c r="CI62" i="59" s="1"/>
  <c r="BU67" i="59"/>
  <c r="BV69" i="59"/>
  <c r="Z9" i="59"/>
  <c r="C9" i="59"/>
  <c r="CH79" i="59"/>
  <c r="BU84" i="59"/>
  <c r="BV86" i="59"/>
  <c r="A111" i="59"/>
  <c r="CJ42" i="59"/>
  <c r="BU49" i="59"/>
  <c r="BV51" i="59"/>
  <c r="F8" i="59"/>
  <c r="BU66" i="59"/>
  <c r="BV68" i="59"/>
  <c r="D9" i="59"/>
  <c r="CH78" i="59"/>
  <c r="BU83" i="59"/>
  <c r="BV85" i="59"/>
  <c r="C118" i="59"/>
  <c r="U122" i="59"/>
  <c r="C126" i="59"/>
  <c r="S2" i="59"/>
  <c r="AK8" i="58"/>
  <c r="U6" i="59"/>
  <c r="U9" i="59"/>
  <c r="U5" i="59"/>
  <c r="U7" i="59"/>
  <c r="CZ45" i="58"/>
  <c r="AU7" i="58" s="1"/>
  <c r="AY7" i="58" s="1"/>
  <c r="CY45" i="58"/>
  <c r="AC7" i="58" s="1"/>
  <c r="AG7" i="58" s="1"/>
  <c r="CZ29" i="58"/>
  <c r="AU6" i="58" s="1"/>
  <c r="AY6" i="58" s="1"/>
  <c r="CY29" i="58"/>
  <c r="AC6" i="58" s="1"/>
  <c r="AG6" i="58" s="1"/>
  <c r="CZ61" i="58"/>
  <c r="AU8" i="58" s="1"/>
  <c r="AY8" i="58" s="1"/>
  <c r="CY61" i="58"/>
  <c r="AC8" i="58" s="1"/>
  <c r="AG8" i="58" s="1"/>
  <c r="CZ13" i="58"/>
  <c r="AU5" i="58" s="1"/>
  <c r="AY5" i="58" s="1"/>
  <c r="CY13" i="58"/>
  <c r="AC5" i="58" s="1"/>
  <c r="AG5" i="58" s="1"/>
  <c r="CY77" i="58"/>
  <c r="AC9" i="58" s="1"/>
  <c r="AG9" i="58" s="1"/>
  <c r="BU32" i="58"/>
  <c r="P7" i="58"/>
  <c r="CO14" i="58"/>
  <c r="BV34" i="58"/>
  <c r="CN37" i="58"/>
  <c r="CL41" i="58"/>
  <c r="F6" i="58"/>
  <c r="F2" i="58"/>
  <c r="CH29" i="58"/>
  <c r="BV54" i="58"/>
  <c r="P5" i="58"/>
  <c r="BZ18" i="58"/>
  <c r="BV14" i="58"/>
  <c r="CO18" i="58"/>
  <c r="BV67" i="58"/>
  <c r="CO16" i="58"/>
  <c r="BR13" i="58"/>
  <c r="AQ5" i="58" s="1"/>
  <c r="BY22" i="58"/>
  <c r="BY24" i="58"/>
  <c r="BZ14" i="58"/>
  <c r="CO13" i="58"/>
  <c r="BV30" i="58"/>
  <c r="CC13" i="58"/>
  <c r="F5" i="58" s="1"/>
  <c r="BY18" i="58"/>
  <c r="BZ22" i="58"/>
  <c r="BU25" i="58"/>
  <c r="CH40" i="58"/>
  <c r="CM41" i="58"/>
  <c r="CH64" i="58"/>
  <c r="CI64" i="58" s="1"/>
  <c r="P6" i="58"/>
  <c r="CH15" i="58"/>
  <c r="BY16" i="58"/>
  <c r="BV20" i="58"/>
  <c r="BV25" i="58"/>
  <c r="CO25" i="58"/>
  <c r="CH38" i="58"/>
  <c r="BU79" i="58"/>
  <c r="BY20" i="58"/>
  <c r="BZ24" i="58"/>
  <c r="BY25" i="58"/>
  <c r="CM37" i="58"/>
  <c r="CZ77" i="58"/>
  <c r="AU9" i="58" s="1"/>
  <c r="AY9" i="58" s="1"/>
  <c r="G2" i="58"/>
  <c r="CH13" i="58"/>
  <c r="BU15" i="58"/>
  <c r="BZ20" i="58"/>
  <c r="CH33" i="58"/>
  <c r="CN35" i="58"/>
  <c r="BU46" i="58"/>
  <c r="CH56" i="58"/>
  <c r="CI56" i="58" s="1"/>
  <c r="BV71" i="58"/>
  <c r="P9" i="58"/>
  <c r="BV15" i="58"/>
  <c r="BZ17" i="58"/>
  <c r="BU19" i="58"/>
  <c r="CO20" i="58"/>
  <c r="CH73" i="58"/>
  <c r="CI73" i="58" s="1"/>
  <c r="BU13" i="58"/>
  <c r="CH16" i="58"/>
  <c r="CH25" i="58"/>
  <c r="BV27" i="58"/>
  <c r="BY15" i="58"/>
  <c r="BU21" i="58"/>
  <c r="BU45" i="58"/>
  <c r="CH90" i="58"/>
  <c r="CH14" i="58"/>
  <c r="CO17" i="58"/>
  <c r="BY27" i="58"/>
  <c r="BU41" i="58"/>
  <c r="CH43" i="58"/>
  <c r="CH42" i="58"/>
  <c r="BY13" i="58"/>
  <c r="BU18" i="58"/>
  <c r="CH20" i="58"/>
  <c r="CH27" i="58"/>
  <c r="Z7" i="58"/>
  <c r="U7" i="58"/>
  <c r="C7" i="58"/>
  <c r="P8" i="58"/>
  <c r="BU14" i="58"/>
  <c r="CO21" i="58"/>
  <c r="CJ42" i="58"/>
  <c r="BZ13" i="58"/>
  <c r="BV16" i="58"/>
  <c r="CO19" i="58"/>
  <c r="BU23" i="58"/>
  <c r="BR29" i="58"/>
  <c r="AQ6" i="58" s="1"/>
  <c r="BU36" i="58"/>
  <c r="BV39" i="58"/>
  <c r="BU62" i="58"/>
  <c r="BR61" i="58"/>
  <c r="AQ8" i="58" s="1"/>
  <c r="BV13" i="58"/>
  <c r="BZ15" i="58"/>
  <c r="BU16" i="58"/>
  <c r="BV18" i="58"/>
  <c r="CH18" i="58"/>
  <c r="CO23" i="58"/>
  <c r="CH31" i="58"/>
  <c r="BV32" i="58"/>
  <c r="BU34" i="58"/>
  <c r="BV41" i="58"/>
  <c r="BV46" i="58"/>
  <c r="BU86" i="58"/>
  <c r="BV23" i="58"/>
  <c r="CH23" i="58"/>
  <c r="G6" i="58"/>
  <c r="CN41" i="58"/>
  <c r="F7" i="58"/>
  <c r="D8" i="58"/>
  <c r="BU82" i="58"/>
  <c r="BZ27" i="58"/>
  <c r="CH35" i="58"/>
  <c r="BV36" i="58"/>
  <c r="CL36" i="58"/>
  <c r="BU38" i="58"/>
  <c r="CL42" i="58"/>
  <c r="CJ43" i="58"/>
  <c r="BV21" i="58"/>
  <c r="CH21" i="58"/>
  <c r="CO26" i="58"/>
  <c r="BU31" i="58"/>
  <c r="CK43" i="58"/>
  <c r="CH53" i="58"/>
  <c r="CI53" i="58" s="1"/>
  <c r="CH61" i="58"/>
  <c r="CH62" i="58"/>
  <c r="CI62" i="58" s="1"/>
  <c r="I116" i="58"/>
  <c r="BY23" i="58"/>
  <c r="BZ25" i="58"/>
  <c r="BU26" i="58"/>
  <c r="CM36" i="58"/>
  <c r="CH37" i="58"/>
  <c r="BV38" i="58"/>
  <c r="BU40" i="58"/>
  <c r="CM42" i="58"/>
  <c r="CL43" i="58"/>
  <c r="CH45" i="58"/>
  <c r="BV47" i="58"/>
  <c r="Z5" i="58"/>
  <c r="C5" i="58"/>
  <c r="BY14" i="58"/>
  <c r="BZ16" i="58"/>
  <c r="BU17" i="58"/>
  <c r="BV19" i="58"/>
  <c r="CH19" i="58"/>
  <c r="CO24" i="58"/>
  <c r="BU29" i="58"/>
  <c r="CH30" i="58"/>
  <c r="BV31" i="58"/>
  <c r="BU33" i="58"/>
  <c r="BV42" i="58"/>
  <c r="BU65" i="58"/>
  <c r="BU69" i="58"/>
  <c r="BV88" i="58"/>
  <c r="L117" i="58"/>
  <c r="D5" i="58"/>
  <c r="G5" i="58"/>
  <c r="CO15" i="58"/>
  <c r="BY21" i="58"/>
  <c r="BZ23" i="58"/>
  <c r="BU24" i="58"/>
  <c r="BV26" i="58"/>
  <c r="CH26" i="58"/>
  <c r="CN36" i="58"/>
  <c r="CM38" i="58"/>
  <c r="CH39" i="58"/>
  <c r="BV40" i="58"/>
  <c r="CL40" i="58"/>
  <c r="CH41" i="58"/>
  <c r="CN42" i="58"/>
  <c r="BU43" i="58"/>
  <c r="CM43" i="58"/>
  <c r="BU48" i="58"/>
  <c r="BU50" i="58"/>
  <c r="BV69" i="58"/>
  <c r="BV17" i="58"/>
  <c r="CH17" i="58"/>
  <c r="CO22" i="58"/>
  <c r="BV29" i="58"/>
  <c r="CH32" i="58"/>
  <c r="BV33" i="58"/>
  <c r="BU35" i="58"/>
  <c r="BV43" i="58"/>
  <c r="BR45" i="58"/>
  <c r="AQ7" i="58" s="1"/>
  <c r="BV48" i="58"/>
  <c r="BV50" i="58"/>
  <c r="CH59" i="58"/>
  <c r="CI59" i="58" s="1"/>
  <c r="BV81" i="58"/>
  <c r="BY19" i="58"/>
  <c r="BZ21" i="58"/>
  <c r="BU22" i="58"/>
  <c r="BV24" i="58"/>
  <c r="CH24" i="58"/>
  <c r="CN38" i="58"/>
  <c r="CM40" i="58"/>
  <c r="CN43" i="58"/>
  <c r="Z9" i="58"/>
  <c r="C9" i="58"/>
  <c r="BV84" i="58"/>
  <c r="C122" i="58"/>
  <c r="BY26" i="58"/>
  <c r="CH34" i="58"/>
  <c r="BV35" i="58"/>
  <c r="BU37" i="58"/>
  <c r="CJ41" i="58"/>
  <c r="BU52" i="58"/>
  <c r="F9" i="58"/>
  <c r="CH81" i="58"/>
  <c r="BY17" i="58"/>
  <c r="BZ19" i="58"/>
  <c r="BU20" i="58"/>
  <c r="BV22" i="58"/>
  <c r="CH22" i="58"/>
  <c r="CO27" i="58"/>
  <c r="Z6" i="58"/>
  <c r="U6" i="58"/>
  <c r="C6" i="58"/>
  <c r="BU30" i="58"/>
  <c r="CN40" i="58"/>
  <c r="CH47" i="58"/>
  <c r="CI47" i="58" s="1"/>
  <c r="BV52" i="58"/>
  <c r="BV64" i="58"/>
  <c r="BZ26" i="58"/>
  <c r="BU27" i="58"/>
  <c r="D6" i="58"/>
  <c r="CN29" i="58"/>
  <c r="CH36" i="58"/>
  <c r="BV37" i="58"/>
  <c r="CL37" i="58"/>
  <c r="BU39" i="58"/>
  <c r="CK41" i="58"/>
  <c r="BU67" i="58"/>
  <c r="BU42" i="58"/>
  <c r="CK42" i="58"/>
  <c r="BU47" i="58"/>
  <c r="BV49" i="58"/>
  <c r="CH58" i="58"/>
  <c r="CI58" i="58" s="1"/>
  <c r="BU64" i="58"/>
  <c r="BV66" i="58"/>
  <c r="CH75" i="58"/>
  <c r="CI75" i="58" s="1"/>
  <c r="BU81" i="58"/>
  <c r="BV83" i="58"/>
  <c r="V122" i="58"/>
  <c r="C124" i="58"/>
  <c r="CH57" i="58"/>
  <c r="CI57" i="58" s="1"/>
  <c r="BU63" i="58"/>
  <c r="BV65" i="58"/>
  <c r="CH74" i="58"/>
  <c r="CI74" i="58" s="1"/>
  <c r="BU80" i="58"/>
  <c r="BV82" i="58"/>
  <c r="CH91" i="58"/>
  <c r="T116" i="58"/>
  <c r="C121" i="58"/>
  <c r="C131" i="58"/>
  <c r="CH55" i="58"/>
  <c r="CI55" i="58" s="1"/>
  <c r="BV63" i="58"/>
  <c r="CH72" i="58"/>
  <c r="CI72" i="58" s="1"/>
  <c r="BR77" i="58"/>
  <c r="AQ9" i="58" s="1"/>
  <c r="CH77" i="58"/>
  <c r="BU78" i="58"/>
  <c r="BV80" i="58"/>
  <c r="CH89" i="58"/>
  <c r="H117" i="58"/>
  <c r="C129" i="58"/>
  <c r="CH54" i="58"/>
  <c r="CI54" i="58" s="1"/>
  <c r="BU59" i="58"/>
  <c r="BV62" i="58"/>
  <c r="CH71" i="58"/>
  <c r="CI71" i="58" s="1"/>
  <c r="BV79" i="58"/>
  <c r="CH88" i="58"/>
  <c r="BU58" i="58"/>
  <c r="CH70" i="58"/>
  <c r="CI70" i="58" s="1"/>
  <c r="BU75" i="58"/>
  <c r="BV78" i="58"/>
  <c r="CH87" i="58"/>
  <c r="I117" i="58"/>
  <c r="C127" i="58"/>
  <c r="CH52" i="58"/>
  <c r="CI52" i="58" s="1"/>
  <c r="BU57" i="58"/>
  <c r="BV59" i="58"/>
  <c r="CH69" i="58"/>
  <c r="CI69" i="58" s="1"/>
  <c r="BU74" i="58"/>
  <c r="CH86" i="58"/>
  <c r="BU91" i="58"/>
  <c r="CH51" i="58"/>
  <c r="CI51" i="58" s="1"/>
  <c r="BU56" i="58"/>
  <c r="BV58" i="58"/>
  <c r="BU61" i="58"/>
  <c r="CH68" i="58"/>
  <c r="CI68" i="58" s="1"/>
  <c r="BU73" i="58"/>
  <c r="BV75" i="58"/>
  <c r="CH85" i="58"/>
  <c r="BU90" i="58"/>
  <c r="J117" i="58"/>
  <c r="C119" i="58"/>
  <c r="C125" i="58"/>
  <c r="BV45" i="58"/>
  <c r="G7" i="58"/>
  <c r="CH50" i="58"/>
  <c r="CI50" i="58" s="1"/>
  <c r="BU55" i="58"/>
  <c r="BV57" i="58"/>
  <c r="CH67" i="58"/>
  <c r="CI67" i="58" s="1"/>
  <c r="BU72" i="58"/>
  <c r="BV74" i="58"/>
  <c r="BU77" i="58"/>
  <c r="CH84" i="58"/>
  <c r="BU89" i="58"/>
  <c r="BV91" i="58"/>
  <c r="R122" i="58"/>
  <c r="C132" i="58"/>
  <c r="CH49" i="58"/>
  <c r="CI49" i="58" s="1"/>
  <c r="BU54" i="58"/>
  <c r="BV56" i="58"/>
  <c r="BV61" i="58"/>
  <c r="G8" i="58"/>
  <c r="CH66" i="58"/>
  <c r="CI66" i="58" s="1"/>
  <c r="BU71" i="58"/>
  <c r="BV73" i="58"/>
  <c r="CH83" i="58"/>
  <c r="BU88" i="58"/>
  <c r="BV90" i="58"/>
  <c r="K117" i="58"/>
  <c r="C123" i="58"/>
  <c r="CH48" i="58"/>
  <c r="CI48" i="58" s="1"/>
  <c r="BU53" i="58"/>
  <c r="BV55" i="58"/>
  <c r="CH65" i="58"/>
  <c r="CI65" i="58" s="1"/>
  <c r="BU70" i="58"/>
  <c r="BV72" i="58"/>
  <c r="BV77" i="58"/>
  <c r="G9" i="58"/>
  <c r="CH82" i="58"/>
  <c r="BU87" i="58"/>
  <c r="BV89" i="58"/>
  <c r="C120" i="58"/>
  <c r="S122" i="58"/>
  <c r="C130" i="58"/>
  <c r="D7" i="58"/>
  <c r="CH46" i="58"/>
  <c r="CI46" i="58" s="1"/>
  <c r="BU51" i="58"/>
  <c r="BV53" i="58"/>
  <c r="Z8" i="58"/>
  <c r="C8" i="58"/>
  <c r="U8" i="58"/>
  <c r="CH63" i="58"/>
  <c r="CI63" i="58" s="1"/>
  <c r="BU68" i="58"/>
  <c r="BV70" i="58"/>
  <c r="CH80" i="58"/>
  <c r="BU85" i="58"/>
  <c r="BV87" i="58"/>
  <c r="T122" i="58"/>
  <c r="C128" i="58"/>
  <c r="CH79" i="58"/>
  <c r="BU84" i="58"/>
  <c r="BV86" i="58"/>
  <c r="A111" i="58"/>
  <c r="BU49" i="58"/>
  <c r="BV51" i="58"/>
  <c r="F8" i="58"/>
  <c r="BU66" i="58"/>
  <c r="BV68" i="58"/>
  <c r="D9" i="58"/>
  <c r="CH78" i="58"/>
  <c r="BU83" i="58"/>
  <c r="BV85" i="58"/>
  <c r="C118" i="58"/>
  <c r="U122" i="58"/>
  <c r="C126" i="58"/>
  <c r="T2" i="58"/>
  <c r="AK5" i="58"/>
  <c r="AK9" i="58"/>
  <c r="U5" i="58"/>
  <c r="U9" i="58"/>
  <c r="CN24" i="57"/>
  <c r="CM24" i="57"/>
  <c r="CL24" i="57"/>
  <c r="CJ25" i="57"/>
  <c r="CK24" i="57"/>
  <c r="CJ24" i="57"/>
  <c r="CN23" i="57"/>
  <c r="CM23" i="57"/>
  <c r="CL23" i="57"/>
  <c r="CK23" i="57"/>
  <c r="CJ23" i="57"/>
  <c r="CK22" i="57"/>
  <c r="CL22" i="57"/>
  <c r="CM22" i="57"/>
  <c r="CN22" i="57"/>
  <c r="CJ22" i="57"/>
  <c r="CN21" i="57"/>
  <c r="CM21" i="57"/>
  <c r="CL21" i="57"/>
  <c r="CK21" i="57"/>
  <c r="CJ21" i="57"/>
  <c r="CJ20" i="57"/>
  <c r="AO8" i="57"/>
  <c r="CK19" i="57"/>
  <c r="CJ19" i="57"/>
  <c r="DD18" i="57"/>
  <c r="CM18" i="57"/>
  <c r="CL18" i="57"/>
  <c r="CK18" i="57"/>
  <c r="CJ18" i="57"/>
  <c r="AO6" i="57"/>
  <c r="CN17" i="57"/>
  <c r="DD17" i="57"/>
  <c r="CM17" i="57"/>
  <c r="CL17" i="57"/>
  <c r="CK17" i="57"/>
  <c r="CJ17" i="57"/>
  <c r="CN16" i="57"/>
  <c r="DD16" i="57"/>
  <c r="T2" i="57"/>
  <c r="CM16" i="57"/>
  <c r="CL16" i="57"/>
  <c r="CK16" i="57"/>
  <c r="CJ16" i="57"/>
  <c r="CN15" i="57"/>
  <c r="DD15" i="57"/>
  <c r="CM15" i="57"/>
  <c r="CL15" i="57"/>
  <c r="CK15" i="57"/>
  <c r="CJ15" i="57"/>
  <c r="AO5" i="57"/>
  <c r="AO7" i="57"/>
  <c r="CL14" i="57"/>
  <c r="CK14" i="57"/>
  <c r="CJ14" i="57"/>
  <c r="AO9" i="57"/>
  <c r="CK13" i="57"/>
  <c r="CJ13" i="57"/>
  <c r="CZ29" i="57"/>
  <c r="AU6" i="57" s="1"/>
  <c r="AY6" i="57" s="1"/>
  <c r="CY29" i="57"/>
  <c r="AC6" i="57" s="1"/>
  <c r="AG6" i="57" s="1"/>
  <c r="CZ45" i="57"/>
  <c r="AU7" i="57" s="1"/>
  <c r="AY7" i="57" s="1"/>
  <c r="CY45" i="57"/>
  <c r="AC7" i="57" s="1"/>
  <c r="AG7" i="57" s="1"/>
  <c r="CZ13" i="57"/>
  <c r="AU5" i="57" s="1"/>
  <c r="AY5" i="57" s="1"/>
  <c r="CY13" i="57"/>
  <c r="AC5" i="57" s="1"/>
  <c r="AG5" i="57" s="1"/>
  <c r="CY61" i="57"/>
  <c r="AC8" i="57" s="1"/>
  <c r="AG8" i="57" s="1"/>
  <c r="CZ77" i="57"/>
  <c r="AU9" i="57" s="1"/>
  <c r="AY9" i="57" s="1"/>
  <c r="BU35" i="57"/>
  <c r="BU50" i="57"/>
  <c r="BX50" i="57" s="1"/>
  <c r="P8" i="57"/>
  <c r="BY19" i="57"/>
  <c r="C8" i="57"/>
  <c r="Z8" i="57"/>
  <c r="CH32" i="57"/>
  <c r="BZ14" i="57"/>
  <c r="BY16" i="57"/>
  <c r="BR13" i="57"/>
  <c r="AQ5" i="57" s="1"/>
  <c r="G2" i="57"/>
  <c r="BV17" i="57"/>
  <c r="BV24" i="57"/>
  <c r="BV84" i="57"/>
  <c r="BU15" i="57"/>
  <c r="CO22" i="57"/>
  <c r="BU47" i="57"/>
  <c r="P7" i="57"/>
  <c r="CH17" i="57"/>
  <c r="BV33" i="57"/>
  <c r="BZ21" i="57"/>
  <c r="CH24" i="57"/>
  <c r="BZ13" i="57"/>
  <c r="CL29" i="57"/>
  <c r="BV29" i="57"/>
  <c r="CC13" i="57"/>
  <c r="F5" i="57" s="1"/>
  <c r="P5" i="57"/>
  <c r="F2" i="57"/>
  <c r="P6" i="57"/>
  <c r="BU22" i="57"/>
  <c r="BV15" i="57"/>
  <c r="CH15" i="57"/>
  <c r="CO20" i="57"/>
  <c r="BY26" i="57"/>
  <c r="CM29" i="57"/>
  <c r="CH34" i="57"/>
  <c r="BV35" i="57"/>
  <c r="CL35" i="57"/>
  <c r="BU37" i="57"/>
  <c r="CH42" i="57"/>
  <c r="D8" i="57"/>
  <c r="CH62" i="57"/>
  <c r="CI62" i="57" s="1"/>
  <c r="BU67" i="57"/>
  <c r="I116" i="57"/>
  <c r="BY17" i="57"/>
  <c r="BZ19" i="57"/>
  <c r="BU20" i="57"/>
  <c r="BV22" i="57"/>
  <c r="CH22" i="57"/>
  <c r="CO27" i="57"/>
  <c r="C6" i="57"/>
  <c r="Z6" i="57"/>
  <c r="U6" i="57"/>
  <c r="BU30" i="57"/>
  <c r="BX30" i="57" s="1"/>
  <c r="CK41" i="57"/>
  <c r="BU45" i="57"/>
  <c r="BV50" i="57"/>
  <c r="BV67" i="57"/>
  <c r="CO18" i="57"/>
  <c r="BY24" i="57"/>
  <c r="BZ26" i="57"/>
  <c r="BU27" i="57"/>
  <c r="D6" i="57"/>
  <c r="CN29" i="57"/>
  <c r="CM35" i="57"/>
  <c r="CH36" i="57"/>
  <c r="BV37" i="57"/>
  <c r="BU39" i="57"/>
  <c r="BX39" i="57" s="1"/>
  <c r="BU13" i="57"/>
  <c r="BX13" i="57" s="1"/>
  <c r="CO13" i="57"/>
  <c r="BY15" i="57"/>
  <c r="BZ17" i="57"/>
  <c r="BU18" i="57"/>
  <c r="BV20" i="57"/>
  <c r="CH20" i="57"/>
  <c r="CO25" i="57"/>
  <c r="F6" i="57"/>
  <c r="BV30" i="57"/>
  <c r="BU32" i="57"/>
  <c r="BX32" i="57" s="1"/>
  <c r="BU41" i="57"/>
  <c r="CL41" i="57"/>
  <c r="CJ42" i="57"/>
  <c r="BU51" i="57"/>
  <c r="CO16" i="57"/>
  <c r="BY22" i="57"/>
  <c r="BZ24" i="57"/>
  <c r="BU25" i="57"/>
  <c r="BV27" i="57"/>
  <c r="CH27" i="57"/>
  <c r="CN35" i="57"/>
  <c r="CH38" i="57"/>
  <c r="BV39" i="57"/>
  <c r="CM41" i="57"/>
  <c r="BV13" i="57"/>
  <c r="BZ15" i="57"/>
  <c r="BU16" i="57"/>
  <c r="BV18" i="57"/>
  <c r="CH18" i="57"/>
  <c r="CO23" i="57"/>
  <c r="CM30" i="57"/>
  <c r="CH31" i="57"/>
  <c r="BV32" i="57"/>
  <c r="BU34" i="57"/>
  <c r="BV41" i="57"/>
  <c r="CK42" i="57"/>
  <c r="C7" i="57"/>
  <c r="Z7" i="57"/>
  <c r="U7" i="57"/>
  <c r="BU48" i="57"/>
  <c r="BV51" i="57"/>
  <c r="CH59" i="57"/>
  <c r="CI59" i="57" s="1"/>
  <c r="BV70" i="57"/>
  <c r="CH13" i="57"/>
  <c r="CO14" i="57"/>
  <c r="BY20" i="57"/>
  <c r="BZ22" i="57"/>
  <c r="BU23" i="57"/>
  <c r="BV25" i="57"/>
  <c r="CH25" i="57"/>
  <c r="CH40" i="57"/>
  <c r="CN41" i="57"/>
  <c r="CJ43" i="57"/>
  <c r="D7" i="57"/>
  <c r="BU46" i="57"/>
  <c r="CH47" i="57"/>
  <c r="CI47" i="57" s="1"/>
  <c r="BU14" i="57"/>
  <c r="BV16" i="57"/>
  <c r="CH16" i="57"/>
  <c r="CO21" i="57"/>
  <c r="BY27" i="57"/>
  <c r="BR29" i="57"/>
  <c r="AQ6" i="57" s="1"/>
  <c r="CH29" i="57"/>
  <c r="CN30" i="57"/>
  <c r="CH33" i="57"/>
  <c r="BV34" i="57"/>
  <c r="BU36" i="57"/>
  <c r="CK36" i="57"/>
  <c r="BU42" i="57"/>
  <c r="CL42" i="57"/>
  <c r="CK43" i="57"/>
  <c r="F7" i="57"/>
  <c r="BV48" i="57"/>
  <c r="BU52" i="57"/>
  <c r="BY13" i="57"/>
  <c r="BY18" i="57"/>
  <c r="BZ20" i="57"/>
  <c r="BU21" i="57"/>
  <c r="BX21" i="57" s="1"/>
  <c r="BV23" i="57"/>
  <c r="CH23" i="57"/>
  <c r="G6" i="57"/>
  <c r="CL43" i="57"/>
  <c r="BV46" i="57"/>
  <c r="P9" i="57"/>
  <c r="BV14" i="57"/>
  <c r="CH14" i="57"/>
  <c r="CO19" i="57"/>
  <c r="BY25" i="57"/>
  <c r="BZ27" i="57"/>
  <c r="CH35" i="57"/>
  <c r="BV36" i="57"/>
  <c r="CL36" i="57"/>
  <c r="BU38" i="57"/>
  <c r="BX38" i="57" s="1"/>
  <c r="BV42" i="57"/>
  <c r="BV52" i="57"/>
  <c r="BV53" i="57"/>
  <c r="BV69" i="57"/>
  <c r="BZ18" i="57"/>
  <c r="BU19" i="57"/>
  <c r="BV21" i="57"/>
  <c r="CH21" i="57"/>
  <c r="CO26" i="57"/>
  <c r="BU31" i="57"/>
  <c r="CN42" i="57"/>
  <c r="BU43" i="57"/>
  <c r="CM43" i="57"/>
  <c r="BU49" i="57"/>
  <c r="CH63" i="57"/>
  <c r="CI63" i="57" s="1"/>
  <c r="CO17" i="57"/>
  <c r="BY23" i="57"/>
  <c r="BZ25" i="57"/>
  <c r="BU26" i="57"/>
  <c r="CN34" i="57"/>
  <c r="CM36" i="57"/>
  <c r="CH37" i="57"/>
  <c r="BV38" i="57"/>
  <c r="BU40" i="57"/>
  <c r="BV43" i="57"/>
  <c r="CH45" i="57"/>
  <c r="CH51" i="57"/>
  <c r="CI51" i="57" s="1"/>
  <c r="CH80" i="57"/>
  <c r="BU82" i="57"/>
  <c r="BX82" i="57" s="1"/>
  <c r="U5" i="57"/>
  <c r="Z5" i="57"/>
  <c r="C5" i="57"/>
  <c r="BY14" i="57"/>
  <c r="BZ16" i="57"/>
  <c r="BU17" i="57"/>
  <c r="BX17" i="57" s="1"/>
  <c r="BV19" i="57"/>
  <c r="CH19" i="57"/>
  <c r="CO24" i="57"/>
  <c r="BU29" i="57"/>
  <c r="BX29" i="57" s="1"/>
  <c r="CH30" i="57"/>
  <c r="BV31" i="57"/>
  <c r="BU33" i="57"/>
  <c r="CN43" i="57"/>
  <c r="BR45" i="57"/>
  <c r="AQ7" i="57" s="1"/>
  <c r="BV49" i="57"/>
  <c r="BU65" i="57"/>
  <c r="BU68" i="57"/>
  <c r="F9" i="57"/>
  <c r="D5" i="57"/>
  <c r="G5" i="57"/>
  <c r="CO15" i="57"/>
  <c r="BY21" i="57"/>
  <c r="BZ23" i="57"/>
  <c r="BU24" i="57"/>
  <c r="BX24" i="57" s="1"/>
  <c r="BV26" i="57"/>
  <c r="CH26" i="57"/>
  <c r="CN36" i="57"/>
  <c r="CH39" i="57"/>
  <c r="BV40" i="57"/>
  <c r="CH41" i="57"/>
  <c r="CH46" i="57"/>
  <c r="CI46" i="57" s="1"/>
  <c r="CH58" i="57"/>
  <c r="CI58" i="57" s="1"/>
  <c r="BU64" i="57"/>
  <c r="BX64" i="57" s="1"/>
  <c r="BV66" i="57"/>
  <c r="CH75" i="57"/>
  <c r="CI75" i="57" s="1"/>
  <c r="BU81" i="57"/>
  <c r="BX81" i="57" s="1"/>
  <c r="BV83" i="57"/>
  <c r="V122" i="57"/>
  <c r="C124" i="57"/>
  <c r="CH57" i="57"/>
  <c r="CI57" i="57" s="1"/>
  <c r="BU63" i="57"/>
  <c r="BV65" i="57"/>
  <c r="CH74" i="57"/>
  <c r="CI74" i="57" s="1"/>
  <c r="BU80" i="57"/>
  <c r="BV82" i="57"/>
  <c r="CH91" i="57"/>
  <c r="T116" i="57"/>
  <c r="C121" i="57"/>
  <c r="C131" i="57"/>
  <c r="BV47" i="57"/>
  <c r="CH56" i="57"/>
  <c r="CI56" i="57" s="1"/>
  <c r="BR61" i="57"/>
  <c r="AQ8" i="57" s="1"/>
  <c r="CH61" i="57"/>
  <c r="BU62" i="57"/>
  <c r="BV64" i="57"/>
  <c r="CH73" i="57"/>
  <c r="CI73" i="57" s="1"/>
  <c r="BU79" i="57"/>
  <c r="BV81" i="57"/>
  <c r="CH90" i="57"/>
  <c r="C122" i="57"/>
  <c r="CH55" i="57"/>
  <c r="CI55" i="57" s="1"/>
  <c r="BV63" i="57"/>
  <c r="CH72" i="57"/>
  <c r="CI72" i="57" s="1"/>
  <c r="BR77" i="57"/>
  <c r="AQ9" i="57" s="1"/>
  <c r="CH77" i="57"/>
  <c r="BU78" i="57"/>
  <c r="BV80" i="57"/>
  <c r="CH89" i="57"/>
  <c r="H117" i="57"/>
  <c r="C129" i="57"/>
  <c r="CM42" i="57"/>
  <c r="CH43" i="57"/>
  <c r="CH54" i="57"/>
  <c r="CI54" i="57" s="1"/>
  <c r="BU59" i="57"/>
  <c r="BV62" i="57"/>
  <c r="CH71" i="57"/>
  <c r="CI71" i="57" s="1"/>
  <c r="BV79" i="57"/>
  <c r="CH88" i="57"/>
  <c r="CH53" i="57"/>
  <c r="CI53" i="57" s="1"/>
  <c r="BU58" i="57"/>
  <c r="CH70" i="57"/>
  <c r="CI70" i="57" s="1"/>
  <c r="BU75" i="57"/>
  <c r="BV78" i="57"/>
  <c r="CH87" i="57"/>
  <c r="I117" i="57"/>
  <c r="C127" i="57"/>
  <c r="CH52" i="57"/>
  <c r="CI52" i="57" s="1"/>
  <c r="BU57" i="57"/>
  <c r="BV59" i="57"/>
  <c r="CH69" i="57"/>
  <c r="CI69" i="57" s="1"/>
  <c r="BU74" i="57"/>
  <c r="CH86" i="57"/>
  <c r="BU91" i="57"/>
  <c r="BU56" i="57"/>
  <c r="BV58" i="57"/>
  <c r="BU61" i="57"/>
  <c r="CH68" i="57"/>
  <c r="CI68" i="57" s="1"/>
  <c r="BU73" i="57"/>
  <c r="BV75" i="57"/>
  <c r="CH85" i="57"/>
  <c r="BU90" i="57"/>
  <c r="J117" i="57"/>
  <c r="C119" i="57"/>
  <c r="C125" i="57"/>
  <c r="BV45" i="57"/>
  <c r="G7" i="57"/>
  <c r="CH50" i="57"/>
  <c r="CI50" i="57" s="1"/>
  <c r="BU55" i="57"/>
  <c r="BX55" i="57" s="1"/>
  <c r="BV57" i="57"/>
  <c r="CH67" i="57"/>
  <c r="CI67" i="57" s="1"/>
  <c r="BU72" i="57"/>
  <c r="BX72" i="57" s="1"/>
  <c r="BV74" i="57"/>
  <c r="BU77" i="57"/>
  <c r="CH84" i="57"/>
  <c r="BU89" i="57"/>
  <c r="BV91" i="57"/>
  <c r="R122" i="57"/>
  <c r="C132" i="57"/>
  <c r="CH49" i="57"/>
  <c r="CI49" i="57" s="1"/>
  <c r="BU54" i="57"/>
  <c r="BV56" i="57"/>
  <c r="BV61" i="57"/>
  <c r="G8" i="57"/>
  <c r="CH66" i="57"/>
  <c r="CI66" i="57" s="1"/>
  <c r="BU71" i="57"/>
  <c r="BV73" i="57"/>
  <c r="CH83" i="57"/>
  <c r="BU88" i="57"/>
  <c r="BX88" i="57" s="1"/>
  <c r="BV90" i="57"/>
  <c r="K117" i="57"/>
  <c r="C123" i="57"/>
  <c r="CH48" i="57"/>
  <c r="CI48" i="57" s="1"/>
  <c r="BU53" i="57"/>
  <c r="BX53" i="57" s="1"/>
  <c r="BV55" i="57"/>
  <c r="CH65" i="57"/>
  <c r="CI65" i="57" s="1"/>
  <c r="BU70" i="57"/>
  <c r="BV72" i="57"/>
  <c r="BV77" i="57"/>
  <c r="G9" i="57"/>
  <c r="CH82" i="57"/>
  <c r="BU87" i="57"/>
  <c r="BV89" i="57"/>
  <c r="C120" i="57"/>
  <c r="S122" i="57"/>
  <c r="C130" i="57"/>
  <c r="BV54" i="57"/>
  <c r="CH64" i="57"/>
  <c r="CI64" i="57" s="1"/>
  <c r="BU69" i="57"/>
  <c r="BX69" i="57" s="1"/>
  <c r="BV71" i="57"/>
  <c r="CH81" i="57"/>
  <c r="BU86" i="57"/>
  <c r="BV88" i="57"/>
  <c r="L117" i="57"/>
  <c r="BU85" i="57"/>
  <c r="BV87" i="57"/>
  <c r="T122" i="57"/>
  <c r="C128" i="57"/>
  <c r="C9" i="57"/>
  <c r="Z9" i="57"/>
  <c r="CH79" i="57"/>
  <c r="BU84" i="57"/>
  <c r="BX84" i="57" s="1"/>
  <c r="BV86" i="57"/>
  <c r="A111" i="57"/>
  <c r="F8" i="57"/>
  <c r="BU66" i="57"/>
  <c r="BV68" i="57"/>
  <c r="D9" i="57"/>
  <c r="CH78" i="57"/>
  <c r="BU83" i="57"/>
  <c r="BV85" i="57"/>
  <c r="C118" i="57"/>
  <c r="U122" i="57"/>
  <c r="C126" i="57"/>
  <c r="U8" i="57"/>
  <c r="U9" i="57"/>
  <c r="CC13" i="56"/>
  <c r="D150" i="56" a="1"/>
  <c r="D150" i="56" s="1"/>
  <c r="C150" i="56" a="1"/>
  <c r="C150" i="56" s="1"/>
  <c r="B150" i="56" a="1"/>
  <c r="B150" i="56" s="1"/>
  <c r="D148" i="56"/>
  <c r="D147" i="56"/>
  <c r="D146" i="56"/>
  <c r="D145" i="56"/>
  <c r="D144" i="56"/>
  <c r="D143" i="56"/>
  <c r="D142" i="56"/>
  <c r="D141" i="56"/>
  <c r="D140" i="56"/>
  <c r="D139" i="56"/>
  <c r="D138" i="56"/>
  <c r="D137" i="56"/>
  <c r="D136" i="56"/>
  <c r="D135" i="56"/>
  <c r="D134" i="56"/>
  <c r="G132" i="56"/>
  <c r="F132" i="56"/>
  <c r="G131" i="56"/>
  <c r="F131" i="56"/>
  <c r="G130" i="56"/>
  <c r="F130" i="56"/>
  <c r="F129" i="56"/>
  <c r="F128" i="56"/>
  <c r="F127" i="56"/>
  <c r="F126" i="56"/>
  <c r="F125" i="56"/>
  <c r="F124" i="56"/>
  <c r="F123" i="56"/>
  <c r="F122" i="56"/>
  <c r="F121" i="56"/>
  <c r="F120" i="56"/>
  <c r="F119" i="56"/>
  <c r="F118" i="56"/>
  <c r="A107" i="56" a="1"/>
  <c r="A107" i="56" s="1"/>
  <c r="A106" i="56" a="1"/>
  <c r="A106" i="56" s="1"/>
  <c r="A105" i="56" a="1"/>
  <c r="A105" i="56" s="1"/>
  <c r="A104" i="56" a="1"/>
  <c r="A104" i="56" s="1"/>
  <c r="A103" i="56" a="1"/>
  <c r="A103" i="56" s="1"/>
  <c r="A102" i="56" a="1"/>
  <c r="A102" i="56" s="1"/>
  <c r="A101" i="56" a="1"/>
  <c r="A101" i="56" s="1"/>
  <c r="A100" i="56" a="1"/>
  <c r="A100" i="56" s="1"/>
  <c r="A99" i="56" a="1"/>
  <c r="A99" i="56" s="1"/>
  <c r="A98" i="56" a="1"/>
  <c r="A98" i="56" s="1"/>
  <c r="A97" i="56" a="1"/>
  <c r="A97" i="56" s="1"/>
  <c r="A96" i="56" a="1"/>
  <c r="A96" i="56" s="1"/>
  <c r="A95" i="56" a="1"/>
  <c r="A95" i="56" s="1"/>
  <c r="A94" i="56" a="1"/>
  <c r="A94" i="56" s="1"/>
  <c r="A93" i="56" a="1"/>
  <c r="A93" i="56" s="1"/>
  <c r="A92" i="56" a="1"/>
  <c r="A92" i="56" s="1"/>
  <c r="CQ91" i="56"/>
  <c r="CP91" i="56"/>
  <c r="BX91" i="56"/>
  <c r="BT91" i="56" a="1"/>
  <c r="BT91" i="56" s="1"/>
  <c r="BS91" i="56"/>
  <c r="A91" i="56" a="1"/>
  <c r="A91" i="56" s="1"/>
  <c r="CQ90" i="56"/>
  <c r="CP90" i="56"/>
  <c r="BX90" i="56"/>
  <c r="BT90" i="56" a="1"/>
  <c r="BT90" i="56" s="1"/>
  <c r="BS90" i="56"/>
  <c r="A90" i="56" a="1"/>
  <c r="A90" i="56" s="1"/>
  <c r="CQ89" i="56"/>
  <c r="CP89" i="56"/>
  <c r="BX89" i="56"/>
  <c r="BT89" i="56" a="1"/>
  <c r="BT89" i="56" s="1"/>
  <c r="BS89" i="56"/>
  <c r="A89" i="56" a="1"/>
  <c r="A89" i="56" s="1"/>
  <c r="CQ88" i="56"/>
  <c r="CP88" i="56"/>
  <c r="BT88" i="56" a="1"/>
  <c r="BT88" i="56" s="1"/>
  <c r="BS88" i="56"/>
  <c r="A88" i="56" a="1"/>
  <c r="A88" i="56" s="1"/>
  <c r="CQ87" i="56"/>
  <c r="CP87" i="56"/>
  <c r="BT87" i="56" a="1"/>
  <c r="BT87" i="56" s="1"/>
  <c r="BS87" i="56"/>
  <c r="A87" i="56" a="1"/>
  <c r="A87" i="56" s="1"/>
  <c r="CQ86" i="56"/>
  <c r="CP86" i="56"/>
  <c r="BT86" i="56" a="1"/>
  <c r="BT86" i="56" s="1"/>
  <c r="BS86" i="56"/>
  <c r="A86" i="56" a="1"/>
  <c r="A86" i="56" s="1"/>
  <c r="CQ85" i="56"/>
  <c r="CP85" i="56"/>
  <c r="BS85" i="56"/>
  <c r="A85" i="56" a="1"/>
  <c r="A85" i="56" s="1"/>
  <c r="CQ84" i="56"/>
  <c r="CP84" i="56"/>
  <c r="BT84" i="56" a="1"/>
  <c r="BT84" i="56" s="1"/>
  <c r="BS84" i="56"/>
  <c r="A84" i="56" a="1"/>
  <c r="A84" i="56" s="1"/>
  <c r="CQ83" i="56"/>
  <c r="CP83" i="56"/>
  <c r="BT83" i="56" a="1"/>
  <c r="BT83" i="56" s="1"/>
  <c r="BS83" i="56"/>
  <c r="A83" i="56" a="1"/>
  <c r="A83" i="56" s="1"/>
  <c r="CQ82" i="56"/>
  <c r="CP82" i="56"/>
  <c r="BT82" i="56" a="1"/>
  <c r="BT82" i="56" s="1"/>
  <c r="BS82" i="56"/>
  <c r="A82" i="56" a="1"/>
  <c r="A82" i="56" s="1"/>
  <c r="CQ81" i="56"/>
  <c r="CP81" i="56"/>
  <c r="BT81" i="56" a="1"/>
  <c r="BT81" i="56" s="1"/>
  <c r="BS81" i="56"/>
  <c r="A81" i="56" a="1"/>
  <c r="A81" i="56" s="1"/>
  <c r="CQ80" i="56"/>
  <c r="CP80" i="56"/>
  <c r="BT80" i="56" a="1"/>
  <c r="BT80" i="56" s="1"/>
  <c r="BS80" i="56"/>
  <c r="A80" i="56" a="1"/>
  <c r="A80" i="56" s="1"/>
  <c r="CQ79" i="56"/>
  <c r="CP79" i="56"/>
  <c r="BT79" i="56" a="1"/>
  <c r="BT79" i="56" s="1"/>
  <c r="BS79" i="56"/>
  <c r="A79" i="56" a="1"/>
  <c r="A79" i="56" s="1"/>
  <c r="CQ78" i="56"/>
  <c r="CP78" i="56"/>
  <c r="BT78" i="56" a="1"/>
  <c r="BT78" i="56" s="1"/>
  <c r="BS78" i="56"/>
  <c r="A78" i="56" a="1"/>
  <c r="A78" i="56" s="1"/>
  <c r="CQ77" i="56"/>
  <c r="CP77" i="56"/>
  <c r="BT77" i="56" a="1"/>
  <c r="BT77" i="56" s="1"/>
  <c r="BS77" i="56"/>
  <c r="A77" i="56" a="1"/>
  <c r="A77" i="56" s="1"/>
  <c r="A76" i="56" a="1"/>
  <c r="A76" i="56" s="1"/>
  <c r="CQ75" i="56"/>
  <c r="CP75" i="56"/>
  <c r="BX75" i="56"/>
  <c r="BT75" i="56" a="1"/>
  <c r="BT75" i="56" s="1"/>
  <c r="BS75" i="56"/>
  <c r="A75" i="56" a="1"/>
  <c r="A75" i="56" s="1"/>
  <c r="CQ74" i="56"/>
  <c r="CP74" i="56"/>
  <c r="BX74" i="56"/>
  <c r="BT74" i="56" a="1"/>
  <c r="BT74" i="56" s="1"/>
  <c r="BS74" i="56"/>
  <c r="A74" i="56" a="1"/>
  <c r="A74" i="56" s="1"/>
  <c r="CQ73" i="56"/>
  <c r="CP73" i="56"/>
  <c r="BX73" i="56"/>
  <c r="BT73" i="56" a="1"/>
  <c r="BT73" i="56" s="1"/>
  <c r="BS73" i="56"/>
  <c r="A73" i="56" a="1"/>
  <c r="A73" i="56" s="1"/>
  <c r="CQ72" i="56"/>
  <c r="CP72" i="56"/>
  <c r="BT72" i="56" a="1"/>
  <c r="BT72" i="56" s="1"/>
  <c r="BS72" i="56"/>
  <c r="A72" i="56" a="1"/>
  <c r="A72" i="56" s="1"/>
  <c r="CQ71" i="56"/>
  <c r="CP71" i="56"/>
  <c r="BT71" i="56" a="1"/>
  <c r="BT71" i="56" s="1"/>
  <c r="BS71" i="56"/>
  <c r="A71" i="56" a="1"/>
  <c r="A71" i="56" s="1"/>
  <c r="CQ70" i="56"/>
  <c r="CP70" i="56"/>
  <c r="BT70" i="56" a="1"/>
  <c r="BT70" i="56" s="1"/>
  <c r="BS70" i="56"/>
  <c r="A70" i="56" a="1"/>
  <c r="A70" i="56" s="1"/>
  <c r="CQ69" i="56"/>
  <c r="CP69" i="56"/>
  <c r="BT69" i="56" a="1"/>
  <c r="BT69" i="56" s="1"/>
  <c r="BS69" i="56"/>
  <c r="A69" i="56" a="1"/>
  <c r="A69" i="56" s="1"/>
  <c r="CQ68" i="56"/>
  <c r="CP68" i="56"/>
  <c r="BT68" i="56" a="1"/>
  <c r="BT68" i="56" s="1"/>
  <c r="BS68" i="56"/>
  <c r="A68" i="56" a="1"/>
  <c r="A68" i="56" s="1"/>
  <c r="CQ67" i="56"/>
  <c r="CP67" i="56"/>
  <c r="BT67" i="56" a="1"/>
  <c r="BT67" i="56" s="1"/>
  <c r="BS67" i="56"/>
  <c r="A67" i="56" a="1"/>
  <c r="A67" i="56" s="1"/>
  <c r="CQ66" i="56"/>
  <c r="CP66" i="56"/>
  <c r="BT66" i="56" a="1"/>
  <c r="BT66" i="56" s="1"/>
  <c r="BS66" i="56"/>
  <c r="A66" i="56" a="1"/>
  <c r="A66" i="56" s="1"/>
  <c r="CQ65" i="56"/>
  <c r="CP65" i="56"/>
  <c r="BT65" i="56" a="1"/>
  <c r="BT65" i="56" s="1"/>
  <c r="BS65" i="56"/>
  <c r="A65" i="56" a="1"/>
  <c r="A65" i="56" s="1"/>
  <c r="CQ64" i="56"/>
  <c r="CP64" i="56"/>
  <c r="BT64" i="56" a="1"/>
  <c r="BT64" i="56" s="1"/>
  <c r="BS64" i="56"/>
  <c r="A64" i="56" a="1"/>
  <c r="A64" i="56" s="1"/>
  <c r="CQ63" i="56"/>
  <c r="CP63" i="56"/>
  <c r="BT63" i="56" a="1"/>
  <c r="BT63" i="56" s="1"/>
  <c r="BS63" i="56"/>
  <c r="A63" i="56" a="1"/>
  <c r="A63" i="56" s="1"/>
  <c r="CQ62" i="56"/>
  <c r="CP62" i="56"/>
  <c r="BT62" i="56"/>
  <c r="BT62" i="56" a="1"/>
  <c r="BS62" i="56"/>
  <c r="A62" i="56" a="1"/>
  <c r="A62" i="56" s="1"/>
  <c r="CQ61" i="56"/>
  <c r="CP61" i="56"/>
  <c r="BT61" i="56" a="1"/>
  <c r="BT61" i="56" s="1"/>
  <c r="BS61" i="56"/>
  <c r="A61" i="56" a="1"/>
  <c r="A61" i="56" s="1"/>
  <c r="A60" i="56" a="1"/>
  <c r="A60" i="56" s="1"/>
  <c r="CQ59" i="56"/>
  <c r="CP59" i="56"/>
  <c r="BX59" i="56"/>
  <c r="BT59" i="56" a="1"/>
  <c r="BT59" i="56" s="1"/>
  <c r="BS59" i="56"/>
  <c r="A59" i="56" a="1"/>
  <c r="A59" i="56" s="1"/>
  <c r="CQ58" i="56"/>
  <c r="CP58" i="56"/>
  <c r="BX58" i="56"/>
  <c r="BT58" i="56" a="1"/>
  <c r="BT58" i="56" s="1"/>
  <c r="BS58" i="56"/>
  <c r="A58" i="56" a="1"/>
  <c r="A58" i="56" s="1"/>
  <c r="CQ57" i="56"/>
  <c r="CP57" i="56"/>
  <c r="BX57" i="56"/>
  <c r="BT57" i="56" a="1"/>
  <c r="BT57" i="56" s="1"/>
  <c r="BS57" i="56"/>
  <c r="A57" i="56" a="1"/>
  <c r="A57" i="56" s="1"/>
  <c r="CQ56" i="56"/>
  <c r="CP56" i="56"/>
  <c r="BT56" i="56" a="1"/>
  <c r="BT56" i="56" s="1"/>
  <c r="BS56" i="56"/>
  <c r="A56" i="56" a="1"/>
  <c r="A56" i="56" s="1"/>
  <c r="CQ55" i="56"/>
  <c r="CP55" i="56"/>
  <c r="BT55" i="56" a="1"/>
  <c r="BT55" i="56" s="1"/>
  <c r="BS55" i="56"/>
  <c r="A55" i="56" a="1"/>
  <c r="A55" i="56" s="1"/>
  <c r="CQ54" i="56"/>
  <c r="CP54" i="56"/>
  <c r="BT54" i="56" a="1"/>
  <c r="BT54" i="56" s="1"/>
  <c r="BS54" i="56"/>
  <c r="A54" i="56" a="1"/>
  <c r="A54" i="56" s="1"/>
  <c r="CQ53" i="56"/>
  <c r="CP53" i="56"/>
  <c r="BS53" i="56"/>
  <c r="A53" i="56" a="1"/>
  <c r="A53" i="56" s="1"/>
  <c r="CQ52" i="56"/>
  <c r="CP52" i="56"/>
  <c r="BT52" i="56" a="1"/>
  <c r="BT52" i="56" s="1"/>
  <c r="BS52" i="56"/>
  <c r="A52" i="56" a="1"/>
  <c r="A52" i="56" s="1"/>
  <c r="CQ51" i="56"/>
  <c r="CP51" i="56"/>
  <c r="BT51" i="56" a="1"/>
  <c r="BT51" i="56" s="1"/>
  <c r="BS51" i="56"/>
  <c r="A51" i="56" a="1"/>
  <c r="A51" i="56" s="1"/>
  <c r="CQ50" i="56"/>
  <c r="CP50" i="56"/>
  <c r="BT50" i="56" a="1"/>
  <c r="BT50" i="56" s="1"/>
  <c r="BS50" i="56"/>
  <c r="A50" i="56" a="1"/>
  <c r="A50" i="56" s="1"/>
  <c r="CQ49" i="56"/>
  <c r="CP49" i="56"/>
  <c r="BT49" i="56"/>
  <c r="BT49" i="56" a="1"/>
  <c r="BS49" i="56"/>
  <c r="A49" i="56" a="1"/>
  <c r="A49" i="56" s="1"/>
  <c r="CQ48" i="56"/>
  <c r="CP48" i="56"/>
  <c r="BT48" i="56" a="1"/>
  <c r="BT48" i="56" s="1"/>
  <c r="BS48" i="56"/>
  <c r="A48" i="56" a="1"/>
  <c r="A48" i="56" s="1"/>
  <c r="CQ47" i="56"/>
  <c r="CP47" i="56"/>
  <c r="BT47" i="56" a="1"/>
  <c r="BT47" i="56" s="1"/>
  <c r="BS47" i="56"/>
  <c r="A47" i="56" a="1"/>
  <c r="A47" i="56" s="1"/>
  <c r="CQ46" i="56"/>
  <c r="CP46" i="56"/>
  <c r="BT46" i="56" a="1"/>
  <c r="BT46" i="56" s="1"/>
  <c r="BS46" i="56"/>
  <c r="A46" i="56" a="1"/>
  <c r="A46" i="56" s="1"/>
  <c r="CQ45" i="56"/>
  <c r="CP45" i="56"/>
  <c r="BT45" i="56"/>
  <c r="BT45" i="56" a="1"/>
  <c r="BS45" i="56"/>
  <c r="A45" i="56" a="1"/>
  <c r="A45" i="56" s="1"/>
  <c r="A44" i="56" a="1"/>
  <c r="A44" i="56" s="1"/>
  <c r="CQ43" i="56"/>
  <c r="CP43" i="56"/>
  <c r="BX43" i="56"/>
  <c r="BT43" i="56" a="1"/>
  <c r="BT43" i="56" s="1"/>
  <c r="BS43" i="56"/>
  <c r="A43" i="56" a="1"/>
  <c r="A43" i="56" s="1"/>
  <c r="CQ42" i="56"/>
  <c r="CP42" i="56"/>
  <c r="BX42" i="56"/>
  <c r="BT42" i="56" a="1"/>
  <c r="BT42" i="56" s="1"/>
  <c r="BS42" i="56"/>
  <c r="A42" i="56" a="1"/>
  <c r="A42" i="56" s="1"/>
  <c r="CQ41" i="56"/>
  <c r="CP41" i="56"/>
  <c r="BX41" i="56"/>
  <c r="BT41" i="56" a="1"/>
  <c r="BT41" i="56" s="1"/>
  <c r="BS41" i="56"/>
  <c r="A41" i="56" a="1"/>
  <c r="A41" i="56" s="1"/>
  <c r="CQ40" i="56"/>
  <c r="CP40" i="56"/>
  <c r="BT40" i="56" a="1"/>
  <c r="BT40" i="56" s="1"/>
  <c r="BS40" i="56"/>
  <c r="A40" i="56" a="1"/>
  <c r="A40" i="56" s="1"/>
  <c r="CQ39" i="56"/>
  <c r="CP39" i="56"/>
  <c r="BT39" i="56" a="1"/>
  <c r="BT39" i="56" s="1"/>
  <c r="BS39" i="56"/>
  <c r="A39" i="56" a="1"/>
  <c r="A39" i="56" s="1"/>
  <c r="CQ38" i="56"/>
  <c r="CP38" i="56"/>
  <c r="BT38" i="56" a="1"/>
  <c r="BT38" i="56" s="1"/>
  <c r="BS38" i="56"/>
  <c r="A38" i="56" a="1"/>
  <c r="A38" i="56" s="1"/>
  <c r="CQ37" i="56"/>
  <c r="CP37" i="56"/>
  <c r="BT37" i="56" a="1"/>
  <c r="BT37" i="56" s="1"/>
  <c r="BS37" i="56"/>
  <c r="A37" i="56" a="1"/>
  <c r="A37" i="56" s="1"/>
  <c r="CQ36" i="56"/>
  <c r="CP36" i="56"/>
  <c r="BT36" i="56" a="1"/>
  <c r="BT36" i="56" s="1"/>
  <c r="BS36" i="56"/>
  <c r="A36" i="56" a="1"/>
  <c r="A36" i="56" s="1"/>
  <c r="CQ35" i="56"/>
  <c r="CP35" i="56"/>
  <c r="BT35" i="56" a="1"/>
  <c r="BT35" i="56" s="1"/>
  <c r="BS35" i="56"/>
  <c r="A35" i="56" a="1"/>
  <c r="A35" i="56" s="1"/>
  <c r="CQ34" i="56"/>
  <c r="CP34" i="56"/>
  <c r="BT34" i="56" a="1"/>
  <c r="BT34" i="56" s="1"/>
  <c r="BS34" i="56"/>
  <c r="A34" i="56" a="1"/>
  <c r="A34" i="56" s="1"/>
  <c r="CQ33" i="56"/>
  <c r="CP33" i="56"/>
  <c r="BT33" i="56" a="1"/>
  <c r="BT33" i="56" s="1"/>
  <c r="BS33" i="56"/>
  <c r="A33" i="56" a="1"/>
  <c r="A33" i="56" s="1"/>
  <c r="CQ32" i="56"/>
  <c r="CP32" i="56"/>
  <c r="BT32" i="56" a="1"/>
  <c r="BT32" i="56" s="1"/>
  <c r="BS32" i="56"/>
  <c r="A32" i="56" a="1"/>
  <c r="A32" i="56" s="1"/>
  <c r="CQ31" i="56"/>
  <c r="CP31" i="56"/>
  <c r="BT31" i="56" a="1"/>
  <c r="BT31" i="56" s="1"/>
  <c r="BS31" i="56"/>
  <c r="A31" i="56" a="1"/>
  <c r="A31" i="56" s="1"/>
  <c r="CQ30" i="56"/>
  <c r="CP30" i="56"/>
  <c r="BT30" i="56" a="1"/>
  <c r="BT30" i="56" s="1"/>
  <c r="BS30" i="56"/>
  <c r="A30" i="56" a="1"/>
  <c r="A30" i="56" s="1"/>
  <c r="CQ29" i="56"/>
  <c r="CP29" i="56"/>
  <c r="BT29" i="56" a="1"/>
  <c r="BT29" i="56" s="1"/>
  <c r="BS29" i="56"/>
  <c r="A29" i="56" a="1"/>
  <c r="A29" i="56" s="1"/>
  <c r="A28" i="56" a="1"/>
  <c r="A28" i="56" s="1"/>
  <c r="DD27" i="56"/>
  <c r="DD27" i="56" a="1"/>
  <c r="CQ27" i="56"/>
  <c r="CP27" i="56"/>
  <c r="CN27" i="56" a="1"/>
  <c r="CN27" i="56" s="1"/>
  <c r="CM27" i="56" a="1"/>
  <c r="CM27" i="56" s="1"/>
  <c r="CL27" i="56" a="1"/>
  <c r="CL27" i="56" s="1"/>
  <c r="CK27" i="56" a="1"/>
  <c r="CK27" i="56" s="1"/>
  <c r="CJ27" i="56" a="1"/>
  <c r="CJ27" i="56" s="1"/>
  <c r="BX27" i="56"/>
  <c r="BT27" i="56" a="1"/>
  <c r="BT27" i="56" s="1"/>
  <c r="BS27" i="56"/>
  <c r="AP27" i="56"/>
  <c r="A27" i="56" a="1"/>
  <c r="A27" i="56" s="1"/>
  <c r="DD26" i="56" a="1"/>
  <c r="DD26" i="56" s="1"/>
  <c r="CQ26" i="56"/>
  <c r="CP26" i="56"/>
  <c r="CN26" i="56" a="1"/>
  <c r="CN26" i="56" s="1"/>
  <c r="CM26" i="56" a="1"/>
  <c r="CM26" i="56" s="1"/>
  <c r="CL26" i="56" a="1"/>
  <c r="CL26" i="56" s="1"/>
  <c r="CK26" i="56" a="1"/>
  <c r="CK26" i="56" s="1"/>
  <c r="CJ26" i="56" a="1"/>
  <c r="CJ26" i="56" s="1"/>
  <c r="BX26" i="56"/>
  <c r="BT26" i="56" a="1"/>
  <c r="BT26" i="56" s="1"/>
  <c r="BS26" i="56"/>
  <c r="AP26" i="56"/>
  <c r="A26" i="56" a="1"/>
  <c r="A26" i="56" s="1"/>
  <c r="DD25" i="56" a="1"/>
  <c r="DD25" i="56" s="1"/>
  <c r="CQ25" i="56"/>
  <c r="CP25" i="56"/>
  <c r="CN25" i="56" a="1"/>
  <c r="CN25" i="56" s="1"/>
  <c r="CM25" i="56" a="1"/>
  <c r="CM25" i="56" s="1"/>
  <c r="CL25" i="56" a="1"/>
  <c r="CL25" i="56" s="1"/>
  <c r="CK25" i="56" a="1"/>
  <c r="CK25" i="56" s="1"/>
  <c r="CJ25" i="56" a="1"/>
  <c r="CJ25" i="56" s="1"/>
  <c r="BX25" i="56"/>
  <c r="BT25" i="56" a="1"/>
  <c r="BT25" i="56" s="1"/>
  <c r="BS25" i="56"/>
  <c r="AP25" i="56"/>
  <c r="A25" i="56" a="1"/>
  <c r="A25" i="56" s="1"/>
  <c r="DD24" i="56" a="1"/>
  <c r="DD24" i="56" s="1"/>
  <c r="CQ24" i="56"/>
  <c r="CP24" i="56"/>
  <c r="CN24" i="56" a="1"/>
  <c r="CN24" i="56" s="1"/>
  <c r="CM24" i="56" a="1"/>
  <c r="CM24" i="56" s="1"/>
  <c r="CL24" i="56" a="1"/>
  <c r="CL24" i="56" s="1"/>
  <c r="BT24" i="56" a="1"/>
  <c r="BT24" i="56" s="1"/>
  <c r="BS24" i="56"/>
  <c r="AP24" i="56"/>
  <c r="A24" i="56" a="1"/>
  <c r="A24" i="56" s="1"/>
  <c r="DD23" i="56" a="1"/>
  <c r="DD23" i="56" s="1"/>
  <c r="CQ23" i="56"/>
  <c r="CP23" i="56"/>
  <c r="BT23" i="56" a="1"/>
  <c r="BT23" i="56" s="1"/>
  <c r="BS23" i="56"/>
  <c r="AP23" i="56"/>
  <c r="A23" i="56" a="1"/>
  <c r="A23" i="56" s="1"/>
  <c r="DD22" i="56" a="1"/>
  <c r="DD22" i="56" s="1"/>
  <c r="CQ22" i="56"/>
  <c r="CP22" i="56"/>
  <c r="CN22" i="56"/>
  <c r="CN22" i="56" a="1"/>
  <c r="CM22" i="56" a="1"/>
  <c r="CM22" i="56" s="1"/>
  <c r="CL22" i="56" a="1"/>
  <c r="CL22" i="56" s="1"/>
  <c r="BT22" i="56" a="1"/>
  <c r="BT22" i="56" s="1"/>
  <c r="BS22" i="56"/>
  <c r="AP22" i="56"/>
  <c r="A22" i="56" a="1"/>
  <c r="A22" i="56" s="1"/>
  <c r="CQ21" i="56"/>
  <c r="CP21" i="56"/>
  <c r="CN21" i="56" a="1"/>
  <c r="CN21" i="56" s="1"/>
  <c r="BT21" i="56" a="1"/>
  <c r="BT21" i="56" s="1"/>
  <c r="BS21" i="56"/>
  <c r="AP21" i="56"/>
  <c r="A21" i="56" a="1"/>
  <c r="A21" i="56" s="1"/>
  <c r="CQ20" i="56"/>
  <c r="CP20" i="56"/>
  <c r="CN20" i="56" a="1"/>
  <c r="CN20" i="56" s="1"/>
  <c r="CM20" i="56" a="1"/>
  <c r="CM20" i="56" s="1"/>
  <c r="CL20" i="56" a="1"/>
  <c r="CL20" i="56" s="1"/>
  <c r="BT20" i="56" a="1"/>
  <c r="BT20" i="56" s="1"/>
  <c r="BS20" i="56"/>
  <c r="AP20" i="56"/>
  <c r="A20" i="56" a="1"/>
  <c r="A20" i="56" s="1"/>
  <c r="DD19" i="56" a="1"/>
  <c r="DD19" i="56" s="1"/>
  <c r="CQ19" i="56"/>
  <c r="CP19" i="56"/>
  <c r="CN19" i="56" a="1"/>
  <c r="CN19" i="56" s="1"/>
  <c r="CM19" i="56" a="1"/>
  <c r="CM19" i="56" s="1"/>
  <c r="BT19" i="56" a="1"/>
  <c r="BT19" i="56" s="1"/>
  <c r="BS19" i="56"/>
  <c r="AP19" i="56"/>
  <c r="A19" i="56" a="1"/>
  <c r="A19" i="56" s="1"/>
  <c r="DD18" i="56" a="1"/>
  <c r="DD18" i="56" s="1"/>
  <c r="CQ18" i="56"/>
  <c r="CP18" i="56"/>
  <c r="BT18" i="56" a="1"/>
  <c r="BT18" i="56" s="1"/>
  <c r="BS18" i="56"/>
  <c r="AP18" i="56"/>
  <c r="A18" i="56" a="1"/>
  <c r="A18" i="56" s="1"/>
  <c r="DD17" i="56" a="1"/>
  <c r="DD17" i="56" s="1"/>
  <c r="CQ17" i="56"/>
  <c r="CP17" i="56"/>
  <c r="BT17" i="56" a="1"/>
  <c r="BT17" i="56" s="1"/>
  <c r="BS17" i="56"/>
  <c r="AP17" i="56"/>
  <c r="A17" i="56" a="1"/>
  <c r="A17" i="56" s="1"/>
  <c r="DD16" i="56" a="1"/>
  <c r="DD16" i="56" s="1"/>
  <c r="CQ16" i="56"/>
  <c r="CP16" i="56"/>
  <c r="CN16" i="56" a="1"/>
  <c r="CN16" i="56" s="1"/>
  <c r="CM16" i="56" a="1"/>
  <c r="CM16" i="56" s="1"/>
  <c r="CL16" i="56" a="1"/>
  <c r="CL16" i="56" s="1"/>
  <c r="CK16" i="56" a="1"/>
  <c r="CK16" i="56" s="1"/>
  <c r="BT16" i="56" a="1"/>
  <c r="BT16" i="56" s="1"/>
  <c r="BS16" i="56"/>
  <c r="AP16" i="56"/>
  <c r="A16" i="56" a="1"/>
  <c r="A16" i="56" s="1"/>
  <c r="DD15" i="56" a="1"/>
  <c r="DD15" i="56" s="1"/>
  <c r="CQ15" i="56"/>
  <c r="CP15" i="56"/>
  <c r="CN15" i="56" a="1"/>
  <c r="CN15" i="56" s="1"/>
  <c r="CM15" i="56" a="1"/>
  <c r="CM15" i="56" s="1"/>
  <c r="BT15" i="56" a="1"/>
  <c r="BT15" i="56" s="1"/>
  <c r="BS15" i="56"/>
  <c r="AP15" i="56"/>
  <c r="A15" i="56" a="1"/>
  <c r="A15" i="56" s="1"/>
  <c r="DD14" i="56" a="1"/>
  <c r="DD14" i="56" s="1"/>
  <c r="CQ14" i="56"/>
  <c r="CP14" i="56"/>
  <c r="CN14" i="56" a="1"/>
  <c r="CN14" i="56" s="1"/>
  <c r="BT14" i="56" a="1"/>
  <c r="BT14" i="56" s="1"/>
  <c r="BS14" i="56"/>
  <c r="AP14" i="56"/>
  <c r="A14" i="56" a="1"/>
  <c r="A14" i="56" s="1"/>
  <c r="DD13" i="56" a="1"/>
  <c r="DD13" i="56" s="1"/>
  <c r="CQ13" i="56"/>
  <c r="CP13" i="56"/>
  <c r="CN13" i="56" a="1"/>
  <c r="CN13" i="56" s="1"/>
  <c r="CM13" i="56" a="1"/>
  <c r="CM13" i="56" s="1"/>
  <c r="CL13" i="56" a="1"/>
  <c r="CL13" i="56" s="1"/>
  <c r="CK13" i="56" a="1"/>
  <c r="CK13" i="56" s="1"/>
  <c r="BT13" i="56" a="1"/>
  <c r="BT13" i="56" s="1"/>
  <c r="BS13" i="56"/>
  <c r="AP13" i="56"/>
  <c r="A13" i="56" a="1"/>
  <c r="A13" i="56" s="1"/>
  <c r="AN9" i="56"/>
  <c r="AI9" i="56"/>
  <c r="T9" i="56"/>
  <c r="AO8" i="56"/>
  <c r="AN8" i="56"/>
  <c r="AI8" i="56"/>
  <c r="T8" i="56"/>
  <c r="AN7" i="56"/>
  <c r="AI7" i="56"/>
  <c r="T7" i="56"/>
  <c r="AN6" i="56"/>
  <c r="AI6" i="56"/>
  <c r="T6" i="56"/>
  <c r="AI5" i="56"/>
  <c r="T5" i="56"/>
  <c r="W2" i="56"/>
  <c r="V2" i="56"/>
  <c r="U2" i="56"/>
  <c r="N2" i="56"/>
  <c r="M2" i="56"/>
  <c r="H2" i="56"/>
  <c r="D150" i="55" a="1"/>
  <c r="D150" i="55" s="1"/>
  <c r="C150" i="55" a="1"/>
  <c r="C150" i="55" s="1"/>
  <c r="B150" i="55" a="1"/>
  <c r="B150" i="55" s="1"/>
  <c r="D148" i="55"/>
  <c r="D147" i="55"/>
  <c r="D146" i="55"/>
  <c r="D145" i="55"/>
  <c r="D144" i="55"/>
  <c r="D143" i="55"/>
  <c r="D142" i="55"/>
  <c r="D141" i="55"/>
  <c r="D140" i="55"/>
  <c r="D139" i="55"/>
  <c r="D138" i="55"/>
  <c r="D137" i="55"/>
  <c r="D136" i="55"/>
  <c r="D135" i="55"/>
  <c r="D134" i="55"/>
  <c r="G132" i="55"/>
  <c r="F132" i="55"/>
  <c r="G131" i="55"/>
  <c r="F131" i="55"/>
  <c r="G130" i="55"/>
  <c r="F130" i="55"/>
  <c r="G129" i="55"/>
  <c r="F129" i="55"/>
  <c r="F128" i="55"/>
  <c r="F127" i="55"/>
  <c r="F126" i="55"/>
  <c r="F125" i="55"/>
  <c r="F124" i="55"/>
  <c r="F123" i="55"/>
  <c r="F122" i="55"/>
  <c r="F121" i="55"/>
  <c r="F120" i="55"/>
  <c r="F119" i="55"/>
  <c r="F118" i="55"/>
  <c r="A107" i="55" a="1"/>
  <c r="A107" i="55" s="1"/>
  <c r="A106" i="55" a="1"/>
  <c r="A106" i="55" s="1"/>
  <c r="A105" i="55" a="1"/>
  <c r="A105" i="55" s="1"/>
  <c r="A104" i="55" a="1"/>
  <c r="A104" i="55" s="1"/>
  <c r="A103" i="55" a="1"/>
  <c r="A103" i="55" s="1"/>
  <c r="A102" i="55" a="1"/>
  <c r="A102" i="55" s="1"/>
  <c r="A101" i="55" a="1"/>
  <c r="A101" i="55" s="1"/>
  <c r="A100" i="55" a="1"/>
  <c r="A100" i="55" s="1"/>
  <c r="A99" i="55" a="1"/>
  <c r="A99" i="55" s="1"/>
  <c r="A98" i="55" a="1"/>
  <c r="A98" i="55" s="1"/>
  <c r="A97" i="55" a="1"/>
  <c r="A97" i="55" s="1"/>
  <c r="A96" i="55" a="1"/>
  <c r="A96" i="55" s="1"/>
  <c r="A95" i="55" a="1"/>
  <c r="A95" i="55" s="1"/>
  <c r="A94" i="55" a="1"/>
  <c r="A94" i="55" s="1"/>
  <c r="A93" i="55" a="1"/>
  <c r="A93" i="55" s="1"/>
  <c r="A92" i="55" a="1"/>
  <c r="A92" i="55" s="1"/>
  <c r="CQ91" i="55"/>
  <c r="CP91" i="55"/>
  <c r="BX91" i="55"/>
  <c r="BT91" i="55" a="1"/>
  <c r="BT91" i="55" s="1"/>
  <c r="BS91" i="55"/>
  <c r="A91" i="55" a="1"/>
  <c r="A91" i="55" s="1"/>
  <c r="CQ90" i="55"/>
  <c r="CP90" i="55"/>
  <c r="BX90" i="55"/>
  <c r="BT90" i="55" a="1"/>
  <c r="BT90" i="55" s="1"/>
  <c r="BS90" i="55"/>
  <c r="A90" i="55" a="1"/>
  <c r="A90" i="55" s="1"/>
  <c r="CQ89" i="55"/>
  <c r="CP89" i="55"/>
  <c r="BX89" i="55"/>
  <c r="BT89" i="55" a="1"/>
  <c r="BT89" i="55" s="1"/>
  <c r="BS89" i="55"/>
  <c r="A89" i="55" a="1"/>
  <c r="A89" i="55" s="1"/>
  <c r="CQ88" i="55"/>
  <c r="CP88" i="55"/>
  <c r="BX88" i="55"/>
  <c r="BT88" i="55" a="1"/>
  <c r="BT88" i="55" s="1"/>
  <c r="BS88" i="55"/>
  <c r="A88" i="55" a="1"/>
  <c r="A88" i="55" s="1"/>
  <c r="CQ87" i="55"/>
  <c r="CP87" i="55"/>
  <c r="BT87" i="55" a="1"/>
  <c r="BT87" i="55" s="1"/>
  <c r="BS87" i="55"/>
  <c r="A87" i="55" a="1"/>
  <c r="A87" i="55" s="1"/>
  <c r="CQ86" i="55"/>
  <c r="CP86" i="55"/>
  <c r="BT86" i="55" a="1"/>
  <c r="BT86" i="55" s="1"/>
  <c r="BS86" i="55"/>
  <c r="A86" i="55" a="1"/>
  <c r="A86" i="55" s="1"/>
  <c r="CQ85" i="55"/>
  <c r="CP85" i="55"/>
  <c r="BT85" i="55" a="1"/>
  <c r="BT85" i="55" s="1"/>
  <c r="BS85" i="55"/>
  <c r="A85" i="55" a="1"/>
  <c r="A85" i="55" s="1"/>
  <c r="CQ84" i="55"/>
  <c r="CP84" i="55"/>
  <c r="BT84" i="55" a="1"/>
  <c r="BT84" i="55" s="1"/>
  <c r="BS84" i="55"/>
  <c r="A84" i="55" a="1"/>
  <c r="A84" i="55" s="1"/>
  <c r="CQ83" i="55"/>
  <c r="CP83" i="55"/>
  <c r="BT83" i="55" a="1"/>
  <c r="BT83" i="55" s="1"/>
  <c r="BS83" i="55"/>
  <c r="A83" i="55" a="1"/>
  <c r="A83" i="55" s="1"/>
  <c r="CQ82" i="55"/>
  <c r="CP82" i="55"/>
  <c r="BT82" i="55" a="1"/>
  <c r="BT82" i="55" s="1"/>
  <c r="BS82" i="55"/>
  <c r="A82" i="55" a="1"/>
  <c r="A82" i="55" s="1"/>
  <c r="CQ81" i="55"/>
  <c r="CP81" i="55"/>
  <c r="BT81" i="55" a="1"/>
  <c r="BT81" i="55" s="1"/>
  <c r="BS81" i="55"/>
  <c r="A81" i="55" a="1"/>
  <c r="A81" i="55" s="1"/>
  <c r="CQ80" i="55"/>
  <c r="CP80" i="55"/>
  <c r="BS80" i="55"/>
  <c r="A80" i="55" a="1"/>
  <c r="A80" i="55" s="1"/>
  <c r="CQ79" i="55"/>
  <c r="CP79" i="55"/>
  <c r="BT79" i="55" a="1"/>
  <c r="BT79" i="55" s="1"/>
  <c r="BS79" i="55"/>
  <c r="A79" i="55" a="1"/>
  <c r="A79" i="55" s="1"/>
  <c r="CQ78" i="55"/>
  <c r="CP78" i="55"/>
  <c r="BT78" i="55" a="1"/>
  <c r="BT78" i="55" s="1"/>
  <c r="BS78" i="55"/>
  <c r="A78" i="55" a="1"/>
  <c r="A78" i="55" s="1"/>
  <c r="CQ77" i="55"/>
  <c r="CP77" i="55"/>
  <c r="BT77" i="55" a="1"/>
  <c r="BT77" i="55" s="1"/>
  <c r="BS77" i="55"/>
  <c r="A77" i="55" a="1"/>
  <c r="A77" i="55" s="1"/>
  <c r="A76" i="55" a="1"/>
  <c r="A76" i="55" s="1"/>
  <c r="CQ75" i="55"/>
  <c r="CP75" i="55"/>
  <c r="BX75" i="55"/>
  <c r="BT75" i="55" a="1"/>
  <c r="BT75" i="55" s="1"/>
  <c r="BS75" i="55"/>
  <c r="A75" i="55" a="1"/>
  <c r="A75" i="55" s="1"/>
  <c r="CQ74" i="55"/>
  <c r="CP74" i="55"/>
  <c r="BX74" i="55"/>
  <c r="BT74" i="55" a="1"/>
  <c r="BT74" i="55" s="1"/>
  <c r="BS74" i="55"/>
  <c r="A74" i="55" a="1"/>
  <c r="A74" i="55" s="1"/>
  <c r="CQ73" i="55"/>
  <c r="CP73" i="55"/>
  <c r="BX73" i="55"/>
  <c r="BT73" i="55" a="1"/>
  <c r="BT73" i="55" s="1"/>
  <c r="BS73" i="55"/>
  <c r="A73" i="55" a="1"/>
  <c r="A73" i="55" s="1"/>
  <c r="CQ72" i="55"/>
  <c r="CP72" i="55"/>
  <c r="BX72" i="55"/>
  <c r="BT72" i="55" a="1"/>
  <c r="BT72" i="55" s="1"/>
  <c r="BS72" i="55"/>
  <c r="A72" i="55" a="1"/>
  <c r="A72" i="55" s="1"/>
  <c r="CQ71" i="55"/>
  <c r="CP71" i="55"/>
  <c r="BT71" i="55" a="1"/>
  <c r="BT71" i="55" s="1"/>
  <c r="BS71" i="55"/>
  <c r="A71" i="55" a="1"/>
  <c r="A71" i="55" s="1"/>
  <c r="CQ70" i="55"/>
  <c r="CP70" i="55"/>
  <c r="BT70" i="55" a="1"/>
  <c r="BT70" i="55" s="1"/>
  <c r="BS70" i="55"/>
  <c r="A70" i="55" a="1"/>
  <c r="A70" i="55" s="1"/>
  <c r="CQ69" i="55"/>
  <c r="CP69" i="55"/>
  <c r="BT69" i="55" a="1"/>
  <c r="BT69" i="55" s="1"/>
  <c r="BS69" i="55"/>
  <c r="A69" i="55" a="1"/>
  <c r="A69" i="55" s="1"/>
  <c r="CQ68" i="55"/>
  <c r="CP68" i="55"/>
  <c r="BT68" i="55" a="1"/>
  <c r="BT68" i="55" s="1"/>
  <c r="BS68" i="55"/>
  <c r="A68" i="55" a="1"/>
  <c r="A68" i="55" s="1"/>
  <c r="CQ67" i="55"/>
  <c r="CP67" i="55"/>
  <c r="BT67" i="55" a="1"/>
  <c r="BT67" i="55" s="1"/>
  <c r="BS67" i="55"/>
  <c r="A67" i="55" a="1"/>
  <c r="A67" i="55" s="1"/>
  <c r="CQ66" i="55"/>
  <c r="CP66" i="55"/>
  <c r="BT66" i="55" a="1"/>
  <c r="BT66" i="55" s="1"/>
  <c r="BS66" i="55"/>
  <c r="A66" i="55" a="1"/>
  <c r="A66" i="55" s="1"/>
  <c r="CQ65" i="55"/>
  <c r="CP65" i="55"/>
  <c r="BT65" i="55" a="1"/>
  <c r="BT65" i="55" s="1"/>
  <c r="BS65" i="55"/>
  <c r="A65" i="55" a="1"/>
  <c r="A65" i="55" s="1"/>
  <c r="CQ64" i="55"/>
  <c r="CP64" i="55"/>
  <c r="BT64" i="55" a="1"/>
  <c r="BT64" i="55" s="1"/>
  <c r="BS64" i="55"/>
  <c r="A64" i="55" a="1"/>
  <c r="A64" i="55" s="1"/>
  <c r="CQ63" i="55"/>
  <c r="CP63" i="55"/>
  <c r="BT63" i="55" a="1"/>
  <c r="BT63" i="55" s="1"/>
  <c r="BS63" i="55"/>
  <c r="A63" i="55" a="1"/>
  <c r="A63" i="55" s="1"/>
  <c r="CQ62" i="55"/>
  <c r="CP62" i="55"/>
  <c r="BT62" i="55" a="1"/>
  <c r="BT62" i="55" s="1"/>
  <c r="BS62" i="55"/>
  <c r="A62" i="55" a="1"/>
  <c r="A62" i="55" s="1"/>
  <c r="CQ61" i="55"/>
  <c r="CP61" i="55"/>
  <c r="BT61" i="55" a="1"/>
  <c r="BT61" i="55" s="1"/>
  <c r="BS61" i="55"/>
  <c r="A61" i="55" a="1"/>
  <c r="A61" i="55" s="1"/>
  <c r="A60" i="55" a="1"/>
  <c r="A60" i="55" s="1"/>
  <c r="CQ59" i="55"/>
  <c r="CP59" i="55"/>
  <c r="BX59" i="55"/>
  <c r="BT59" i="55" a="1"/>
  <c r="BT59" i="55" s="1"/>
  <c r="BS59" i="55"/>
  <c r="A59" i="55" a="1"/>
  <c r="A59" i="55" s="1"/>
  <c r="CQ58" i="55"/>
  <c r="CP58" i="55"/>
  <c r="BX58" i="55"/>
  <c r="BT58" i="55" a="1"/>
  <c r="BT58" i="55" s="1"/>
  <c r="BS58" i="55"/>
  <c r="A58" i="55" a="1"/>
  <c r="A58" i="55" s="1"/>
  <c r="CQ57" i="55"/>
  <c r="CP57" i="55"/>
  <c r="BX57" i="55"/>
  <c r="BT57" i="55" a="1"/>
  <c r="BT57" i="55" s="1"/>
  <c r="BS57" i="55"/>
  <c r="A57" i="55" a="1"/>
  <c r="A57" i="55" s="1"/>
  <c r="CQ56" i="55"/>
  <c r="CP56" i="55"/>
  <c r="BX56" i="55"/>
  <c r="BT56" i="55" a="1"/>
  <c r="BT56" i="55" s="1"/>
  <c r="BS56" i="55"/>
  <c r="A56" i="55" a="1"/>
  <c r="A56" i="55" s="1"/>
  <c r="CQ55" i="55"/>
  <c r="CP55" i="55"/>
  <c r="BT55" i="55" a="1"/>
  <c r="BT55" i="55" s="1"/>
  <c r="BS55" i="55"/>
  <c r="A55" i="55" a="1"/>
  <c r="A55" i="55" s="1"/>
  <c r="CQ54" i="55"/>
  <c r="CP54" i="55"/>
  <c r="BT54" i="55" a="1"/>
  <c r="BT54" i="55" s="1"/>
  <c r="BS54" i="55"/>
  <c r="A54" i="55" a="1"/>
  <c r="A54" i="55" s="1"/>
  <c r="CQ53" i="55"/>
  <c r="CP53" i="55"/>
  <c r="BT53" i="55"/>
  <c r="BT53" i="55" a="1"/>
  <c r="BS53" i="55"/>
  <c r="A53" i="55" a="1"/>
  <c r="A53" i="55" s="1"/>
  <c r="CQ52" i="55"/>
  <c r="CP52" i="55"/>
  <c r="BT52" i="55" a="1"/>
  <c r="BT52" i="55" s="1"/>
  <c r="BS52" i="55"/>
  <c r="A52" i="55" a="1"/>
  <c r="A52" i="55" s="1"/>
  <c r="CQ51" i="55"/>
  <c r="CP51" i="55"/>
  <c r="BT51" i="55" a="1"/>
  <c r="BT51" i="55" s="1"/>
  <c r="BS51" i="55"/>
  <c r="A51" i="55" a="1"/>
  <c r="A51" i="55" s="1"/>
  <c r="CQ50" i="55"/>
  <c r="CP50" i="55"/>
  <c r="BT50" i="55" a="1"/>
  <c r="BT50" i="55" s="1"/>
  <c r="BS50" i="55"/>
  <c r="A50" i="55" a="1"/>
  <c r="A50" i="55" s="1"/>
  <c r="CQ49" i="55"/>
  <c r="CP49" i="55"/>
  <c r="BT49" i="55" a="1"/>
  <c r="BT49" i="55" s="1"/>
  <c r="BS49" i="55"/>
  <c r="A49" i="55" a="1"/>
  <c r="A49" i="55" s="1"/>
  <c r="CQ48" i="55"/>
  <c r="CP48" i="55"/>
  <c r="BT48" i="55" a="1"/>
  <c r="BT48" i="55" s="1"/>
  <c r="BS48" i="55"/>
  <c r="A48" i="55" a="1"/>
  <c r="A48" i="55" s="1"/>
  <c r="CQ47" i="55"/>
  <c r="CP47" i="55"/>
  <c r="BT47" i="55" a="1"/>
  <c r="BT47" i="55" s="1"/>
  <c r="BS47" i="55"/>
  <c r="A47" i="55" a="1"/>
  <c r="A47" i="55" s="1"/>
  <c r="CQ46" i="55"/>
  <c r="CP46" i="55"/>
  <c r="BT46" i="55" a="1"/>
  <c r="BT46" i="55" s="1"/>
  <c r="BS46" i="55"/>
  <c r="A46" i="55" a="1"/>
  <c r="A46" i="55" s="1"/>
  <c r="CQ45" i="55"/>
  <c r="CP45" i="55"/>
  <c r="BT45" i="55" a="1"/>
  <c r="BT45" i="55" s="1"/>
  <c r="BS45" i="55"/>
  <c r="A45" i="55" a="1"/>
  <c r="A45" i="55" s="1"/>
  <c r="A44" i="55" a="1"/>
  <c r="A44" i="55" s="1"/>
  <c r="CQ43" i="55"/>
  <c r="CP43" i="55"/>
  <c r="BX43" i="55"/>
  <c r="BT43" i="55" a="1"/>
  <c r="BT43" i="55" s="1"/>
  <c r="BS43" i="55"/>
  <c r="A43" i="55" a="1"/>
  <c r="A43" i="55" s="1"/>
  <c r="CQ42" i="55"/>
  <c r="CP42" i="55"/>
  <c r="BX42" i="55"/>
  <c r="BT42" i="55" a="1"/>
  <c r="BT42" i="55" s="1"/>
  <c r="BS42" i="55"/>
  <c r="A42" i="55" a="1"/>
  <c r="A42" i="55" s="1"/>
  <c r="CQ41" i="55"/>
  <c r="CP41" i="55"/>
  <c r="BX41" i="55"/>
  <c r="BT41" i="55" a="1"/>
  <c r="BT41" i="55" s="1"/>
  <c r="BS41" i="55"/>
  <c r="A41" i="55" a="1"/>
  <c r="A41" i="55" s="1"/>
  <c r="CQ40" i="55"/>
  <c r="CP40" i="55"/>
  <c r="BX40" i="55"/>
  <c r="BT40" i="55" a="1"/>
  <c r="BT40" i="55" s="1"/>
  <c r="BS40" i="55"/>
  <c r="A40" i="55" a="1"/>
  <c r="A40" i="55" s="1"/>
  <c r="CQ39" i="55"/>
  <c r="CP39" i="55"/>
  <c r="BT39" i="55" a="1"/>
  <c r="BT39" i="55" s="1"/>
  <c r="BS39" i="55"/>
  <c r="A39" i="55" a="1"/>
  <c r="A39" i="55" s="1"/>
  <c r="CQ38" i="55"/>
  <c r="CP38" i="55"/>
  <c r="BT38" i="55" a="1"/>
  <c r="BT38" i="55" s="1"/>
  <c r="BS38" i="55"/>
  <c r="A38" i="55" a="1"/>
  <c r="A38" i="55" s="1"/>
  <c r="CQ37" i="55"/>
  <c r="CP37" i="55"/>
  <c r="BT37" i="55" a="1"/>
  <c r="BT37" i="55" s="1"/>
  <c r="BS37" i="55"/>
  <c r="A37" i="55" a="1"/>
  <c r="A37" i="55" s="1"/>
  <c r="CQ36" i="55"/>
  <c r="CP36" i="55"/>
  <c r="BT36" i="55" a="1"/>
  <c r="BT36" i="55" s="1"/>
  <c r="BS36" i="55"/>
  <c r="A36" i="55" a="1"/>
  <c r="A36" i="55" s="1"/>
  <c r="CQ35" i="55"/>
  <c r="CP35" i="55"/>
  <c r="BT35" i="55"/>
  <c r="BT35" i="55" a="1"/>
  <c r="BS35" i="55"/>
  <c r="A35" i="55" a="1"/>
  <c r="A35" i="55" s="1"/>
  <c r="CQ34" i="55"/>
  <c r="CP34" i="55"/>
  <c r="BT34" i="55" a="1"/>
  <c r="BT34" i="55" s="1"/>
  <c r="BS34" i="55"/>
  <c r="A34" i="55" a="1"/>
  <c r="A34" i="55" s="1"/>
  <c r="CQ33" i="55"/>
  <c r="CP33" i="55"/>
  <c r="BT33" i="55" a="1"/>
  <c r="BT33" i="55" s="1"/>
  <c r="BS33" i="55"/>
  <c r="A33" i="55" a="1"/>
  <c r="A33" i="55" s="1"/>
  <c r="CQ32" i="55"/>
  <c r="CP32" i="55"/>
  <c r="BT32" i="55" a="1"/>
  <c r="BT32" i="55" s="1"/>
  <c r="BS32" i="55"/>
  <c r="A32" i="55" a="1"/>
  <c r="A32" i="55" s="1"/>
  <c r="CQ31" i="55"/>
  <c r="CP31" i="55"/>
  <c r="BT31" i="55" a="1"/>
  <c r="BT31" i="55" s="1"/>
  <c r="BS31" i="55"/>
  <c r="A31" i="55" a="1"/>
  <c r="A31" i="55" s="1"/>
  <c r="CQ30" i="55"/>
  <c r="CP30" i="55"/>
  <c r="BT30" i="55" a="1"/>
  <c r="BT30" i="55" s="1"/>
  <c r="BS30" i="55"/>
  <c r="A30" i="55" a="1"/>
  <c r="A30" i="55" s="1"/>
  <c r="CQ29" i="55"/>
  <c r="CP29" i="55"/>
  <c r="BT29" i="55" a="1"/>
  <c r="BT29" i="55" s="1"/>
  <c r="BS29" i="55"/>
  <c r="A29" i="55" a="1"/>
  <c r="A29" i="55" s="1"/>
  <c r="A28" i="55" a="1"/>
  <c r="A28" i="55" s="1"/>
  <c r="DD27" i="55" a="1"/>
  <c r="DD27" i="55" s="1"/>
  <c r="CQ27" i="55"/>
  <c r="CP27" i="55"/>
  <c r="CN27" i="55" a="1"/>
  <c r="CN27" i="55" s="1"/>
  <c r="CM27" i="55" a="1"/>
  <c r="CM27" i="55" s="1"/>
  <c r="CL27" i="55" a="1"/>
  <c r="CL27" i="55" s="1"/>
  <c r="CK27" i="55" a="1"/>
  <c r="CK27" i="55" s="1"/>
  <c r="CJ27" i="55" a="1"/>
  <c r="CJ27" i="55" s="1"/>
  <c r="BX27" i="55"/>
  <c r="BT27" i="55" a="1"/>
  <c r="BT27" i="55" s="1"/>
  <c r="BS27" i="55"/>
  <c r="AP27" i="55"/>
  <c r="A27" i="55" a="1"/>
  <c r="A27" i="55" s="1"/>
  <c r="DD26" i="55" a="1"/>
  <c r="DD26" i="55" s="1"/>
  <c r="CQ26" i="55"/>
  <c r="CP26" i="55"/>
  <c r="CN26" i="55"/>
  <c r="CN26" i="55" a="1"/>
  <c r="CM26" i="55" a="1"/>
  <c r="CM26" i="55" s="1"/>
  <c r="CL26" i="55" a="1"/>
  <c r="CL26" i="55" s="1"/>
  <c r="CK26" i="55" a="1"/>
  <c r="CK26" i="55" s="1"/>
  <c r="CJ26" i="55" a="1"/>
  <c r="CJ26" i="55" s="1"/>
  <c r="BX26" i="55"/>
  <c r="BT26" i="55" a="1"/>
  <c r="BT26" i="55" s="1"/>
  <c r="BS26" i="55"/>
  <c r="AP26" i="55"/>
  <c r="A26" i="55" a="1"/>
  <c r="A26" i="55" s="1"/>
  <c r="DD25" i="55" a="1"/>
  <c r="DD25" i="55" s="1"/>
  <c r="CQ25" i="55"/>
  <c r="CP25" i="55"/>
  <c r="CN25" i="55" a="1"/>
  <c r="CN25" i="55" s="1"/>
  <c r="CM25" i="55" a="1"/>
  <c r="CM25" i="55" s="1"/>
  <c r="CL25" i="55" a="1"/>
  <c r="CL25" i="55" s="1"/>
  <c r="CK25" i="55" a="1"/>
  <c r="CK25" i="55" s="1"/>
  <c r="CJ25" i="55" a="1"/>
  <c r="CJ25" i="55" s="1"/>
  <c r="BX25" i="55"/>
  <c r="BT25" i="55" a="1"/>
  <c r="BT25" i="55" s="1"/>
  <c r="BS25" i="55"/>
  <c r="AP25" i="55"/>
  <c r="A25" i="55" a="1"/>
  <c r="A25" i="55" s="1"/>
  <c r="DD24" i="55" a="1"/>
  <c r="DD24" i="55" s="1"/>
  <c r="CQ24" i="55"/>
  <c r="CP24" i="55"/>
  <c r="BX24" i="55"/>
  <c r="BT24" i="55" a="1"/>
  <c r="BT24" i="55" s="1"/>
  <c r="BS24" i="55"/>
  <c r="AP24" i="55"/>
  <c r="A24" i="55" a="1"/>
  <c r="A24" i="55" s="1"/>
  <c r="DD23" i="55" a="1"/>
  <c r="DD23" i="55" s="1"/>
  <c r="CQ23" i="55"/>
  <c r="CP23" i="55"/>
  <c r="CN23" i="55" a="1"/>
  <c r="CN23" i="55" s="1"/>
  <c r="CM23" i="55" a="1"/>
  <c r="CM23" i="55" s="1"/>
  <c r="BT23" i="55" a="1"/>
  <c r="BT23" i="55" s="1"/>
  <c r="BS23" i="55"/>
  <c r="AP23" i="55"/>
  <c r="A23" i="55" a="1"/>
  <c r="A23" i="55" s="1"/>
  <c r="DD22" i="55" a="1"/>
  <c r="DD22" i="55" s="1"/>
  <c r="CQ22" i="55"/>
  <c r="CP22" i="55"/>
  <c r="CN22" i="55" a="1"/>
  <c r="CN22" i="55" s="1"/>
  <c r="CM22" i="55" a="1"/>
  <c r="CM22" i="55" s="1"/>
  <c r="BT22" i="55" a="1"/>
  <c r="BT22" i="55" s="1"/>
  <c r="BS22" i="55"/>
  <c r="AP22" i="55"/>
  <c r="A22" i="55" a="1"/>
  <c r="A22" i="55" s="1"/>
  <c r="DD21" i="55" a="1"/>
  <c r="DD21" i="55" s="1"/>
  <c r="CQ21" i="55"/>
  <c r="CP21" i="55"/>
  <c r="CN21" i="55" a="1"/>
  <c r="CN21" i="55" s="1"/>
  <c r="CM21" i="55" a="1"/>
  <c r="CM21" i="55" s="1"/>
  <c r="CL21" i="55" a="1"/>
  <c r="CL21" i="55" s="1"/>
  <c r="CK21" i="55" a="1"/>
  <c r="CK21" i="55" s="1"/>
  <c r="BT21" i="55" a="1"/>
  <c r="BT21" i="55" s="1"/>
  <c r="BS21" i="55"/>
  <c r="AP21" i="55"/>
  <c r="A21" i="55" a="1"/>
  <c r="A21" i="55" s="1"/>
  <c r="DD20" i="55" a="1"/>
  <c r="DD20" i="55" s="1"/>
  <c r="CQ20" i="55"/>
  <c r="CP20" i="55"/>
  <c r="CN20" i="55" a="1"/>
  <c r="CN20" i="55" s="1"/>
  <c r="CM20" i="55" a="1"/>
  <c r="CM20" i="55" s="1"/>
  <c r="CL20" i="55" a="1"/>
  <c r="CL20" i="55" s="1"/>
  <c r="CK20" i="55" a="1"/>
  <c r="CK20" i="55" s="1"/>
  <c r="BT20" i="55" a="1"/>
  <c r="BT20" i="55" s="1"/>
  <c r="BS20" i="55"/>
  <c r="AP20" i="55"/>
  <c r="A20" i="55" a="1"/>
  <c r="A20" i="55" s="1"/>
  <c r="DD19" i="55" a="1"/>
  <c r="DD19" i="55" s="1"/>
  <c r="CQ19" i="55"/>
  <c r="CP19" i="55"/>
  <c r="BT19" i="55" a="1"/>
  <c r="BT19" i="55" s="1"/>
  <c r="BS19" i="55"/>
  <c r="AP19" i="55"/>
  <c r="A19" i="55" a="1"/>
  <c r="A19" i="55" s="1"/>
  <c r="DD18" i="55" a="1"/>
  <c r="DD18" i="55" s="1"/>
  <c r="CQ18" i="55"/>
  <c r="CP18" i="55"/>
  <c r="CN18" i="55" a="1"/>
  <c r="CN18" i="55" s="1"/>
  <c r="CM18" i="55" a="1"/>
  <c r="CM18" i="55" s="1"/>
  <c r="CL18" i="55" a="1"/>
  <c r="CL18" i="55" s="1"/>
  <c r="BT18" i="55" a="1"/>
  <c r="BT18" i="55" s="1"/>
  <c r="BS18" i="55"/>
  <c r="AP18" i="55"/>
  <c r="A18" i="55" a="1"/>
  <c r="A18" i="55" s="1"/>
  <c r="DD17" i="55" a="1"/>
  <c r="DD17" i="55" s="1"/>
  <c r="CQ17" i="55"/>
  <c r="CP17" i="55"/>
  <c r="CN17" i="55" a="1"/>
  <c r="CN17" i="55" s="1"/>
  <c r="CM17" i="55" a="1"/>
  <c r="CM17" i="55" s="1"/>
  <c r="CL17" i="55" a="1"/>
  <c r="CL17" i="55" s="1"/>
  <c r="CK17" i="55" a="1"/>
  <c r="CK17" i="55" s="1"/>
  <c r="BT17" i="55" a="1"/>
  <c r="BT17" i="55" s="1"/>
  <c r="BS17" i="55"/>
  <c r="AP17" i="55"/>
  <c r="A17" i="55" a="1"/>
  <c r="A17" i="55" s="1"/>
  <c r="CQ16" i="55"/>
  <c r="CP16" i="55"/>
  <c r="CN16" i="55" a="1"/>
  <c r="CN16" i="55" s="1"/>
  <c r="CM16" i="55" a="1"/>
  <c r="CM16" i="55" s="1"/>
  <c r="CL16" i="55" a="1"/>
  <c r="CL16" i="55" s="1"/>
  <c r="BT16" i="55" a="1"/>
  <c r="BT16" i="55" s="1"/>
  <c r="BS16" i="55"/>
  <c r="AP16" i="55"/>
  <c r="A16" i="55" a="1"/>
  <c r="A16" i="55" s="1"/>
  <c r="DD15" i="55" a="1"/>
  <c r="DD15" i="55" s="1"/>
  <c r="CQ15" i="55"/>
  <c r="CP15" i="55"/>
  <c r="CN15" i="55" a="1"/>
  <c r="CN15" i="55" s="1"/>
  <c r="CM15" i="55" a="1"/>
  <c r="CM15" i="55" s="1"/>
  <c r="CL15" i="55" a="1"/>
  <c r="CL15" i="55" s="1"/>
  <c r="BT15" i="55" a="1"/>
  <c r="BT15" i="55" s="1"/>
  <c r="BS15" i="55"/>
  <c r="AP15" i="55"/>
  <c r="A15" i="55" a="1"/>
  <c r="A15" i="55" s="1"/>
  <c r="DD14" i="55" a="1"/>
  <c r="DD14" i="55" s="1"/>
  <c r="CQ14" i="55"/>
  <c r="CP14" i="55"/>
  <c r="BT14" i="55" a="1"/>
  <c r="BT14" i="55" s="1"/>
  <c r="BS14" i="55"/>
  <c r="AP14" i="55"/>
  <c r="A14" i="55" a="1"/>
  <c r="A14" i="55" s="1"/>
  <c r="DD13" i="55" a="1"/>
  <c r="DD13" i="55" s="1"/>
  <c r="CQ13" i="55"/>
  <c r="CP13" i="55"/>
  <c r="CN13" i="55" a="1"/>
  <c r="CN13" i="55" s="1"/>
  <c r="CM13" i="55" a="1"/>
  <c r="CM13" i="55" s="1"/>
  <c r="CL13" i="55" a="1"/>
  <c r="CL13" i="55" s="1"/>
  <c r="CK13" i="55" a="1"/>
  <c r="CK13" i="55" s="1"/>
  <c r="BT13" i="55" a="1"/>
  <c r="BT13" i="55" s="1"/>
  <c r="BS13" i="55"/>
  <c r="AP13" i="55"/>
  <c r="A13" i="55" a="1"/>
  <c r="A13" i="55" s="1"/>
  <c r="AN9" i="55"/>
  <c r="AI9" i="55"/>
  <c r="T9" i="55"/>
  <c r="AN8" i="55"/>
  <c r="AI8" i="55"/>
  <c r="T8" i="55"/>
  <c r="T2" i="55" s="1"/>
  <c r="AN7" i="55"/>
  <c r="AI7" i="55"/>
  <c r="T7" i="55"/>
  <c r="AN6" i="55"/>
  <c r="AI6" i="55"/>
  <c r="T6" i="55"/>
  <c r="AI5" i="55"/>
  <c r="T5" i="55"/>
  <c r="W2" i="55"/>
  <c r="V2" i="55"/>
  <c r="U2" i="55"/>
  <c r="N2" i="55"/>
  <c r="M2" i="55"/>
  <c r="H2" i="55"/>
  <c r="D150" i="54" a="1"/>
  <c r="D150" i="54" s="1"/>
  <c r="C150" i="54" a="1"/>
  <c r="C150" i="54" s="1"/>
  <c r="B150" i="54" a="1"/>
  <c r="B150" i="54" s="1"/>
  <c r="D148" i="54"/>
  <c r="D147" i="54"/>
  <c r="D146" i="54"/>
  <c r="D145" i="54"/>
  <c r="D144" i="54"/>
  <c r="D143" i="54"/>
  <c r="D142" i="54"/>
  <c r="D141" i="54"/>
  <c r="D140" i="54"/>
  <c r="D139" i="54"/>
  <c r="D138" i="54"/>
  <c r="D137" i="54"/>
  <c r="D136" i="54"/>
  <c r="D135" i="54"/>
  <c r="D134" i="54"/>
  <c r="G132" i="54"/>
  <c r="F132" i="54"/>
  <c r="G131" i="54"/>
  <c r="F131" i="54"/>
  <c r="G130" i="54"/>
  <c r="F130" i="54"/>
  <c r="G129" i="54"/>
  <c r="F129" i="54"/>
  <c r="G128" i="54"/>
  <c r="F128" i="54"/>
  <c r="G127" i="54"/>
  <c r="F127" i="54"/>
  <c r="F126" i="54"/>
  <c r="F125" i="54"/>
  <c r="F124" i="54"/>
  <c r="F123" i="54"/>
  <c r="F122" i="54"/>
  <c r="F121" i="54"/>
  <c r="F120" i="54"/>
  <c r="F119" i="54"/>
  <c r="F118" i="54"/>
  <c r="A107" i="54" a="1"/>
  <c r="A107" i="54" s="1"/>
  <c r="A106" i="54" a="1"/>
  <c r="A106" i="54" s="1"/>
  <c r="A105" i="54" a="1"/>
  <c r="A105" i="54" s="1"/>
  <c r="A104" i="54" a="1"/>
  <c r="A104" i="54" s="1"/>
  <c r="A103" i="54" a="1"/>
  <c r="A103" i="54" s="1"/>
  <c r="A102" i="54" a="1"/>
  <c r="A102" i="54" s="1"/>
  <c r="A101" i="54" a="1"/>
  <c r="A101" i="54" s="1"/>
  <c r="A100" i="54" a="1"/>
  <c r="A100" i="54" s="1"/>
  <c r="A99" i="54" a="1"/>
  <c r="A99" i="54" s="1"/>
  <c r="A98" i="54" a="1"/>
  <c r="A98" i="54" s="1"/>
  <c r="A97" i="54" a="1"/>
  <c r="A97" i="54" s="1"/>
  <c r="A96" i="54" a="1"/>
  <c r="A96" i="54" s="1"/>
  <c r="A95" i="54" a="1"/>
  <c r="A95" i="54" s="1"/>
  <c r="A94" i="54" a="1"/>
  <c r="A94" i="54" s="1"/>
  <c r="A93" i="54" a="1"/>
  <c r="A93" i="54" s="1"/>
  <c r="A92" i="54" a="1"/>
  <c r="A92" i="54" s="1"/>
  <c r="CQ91" i="54"/>
  <c r="CP91" i="54"/>
  <c r="BX91" i="54"/>
  <c r="BT91" i="54" a="1"/>
  <c r="BT91" i="54" s="1"/>
  <c r="BS91" i="54"/>
  <c r="A91" i="54" a="1"/>
  <c r="A91" i="54" s="1"/>
  <c r="CQ90" i="54"/>
  <c r="CP90" i="54"/>
  <c r="BX90" i="54"/>
  <c r="BT90" i="54" a="1"/>
  <c r="BT90" i="54" s="1"/>
  <c r="BS90" i="54"/>
  <c r="A90" i="54" a="1"/>
  <c r="A90" i="54" s="1"/>
  <c r="CQ89" i="54"/>
  <c r="CP89" i="54"/>
  <c r="BX89" i="54"/>
  <c r="BT89" i="54" a="1"/>
  <c r="BT89" i="54" s="1"/>
  <c r="BS89" i="54"/>
  <c r="A89" i="54" a="1"/>
  <c r="A89" i="54" s="1"/>
  <c r="CQ88" i="54"/>
  <c r="CP88" i="54"/>
  <c r="BX88" i="54"/>
  <c r="BT88" i="54" a="1"/>
  <c r="BT88" i="54" s="1"/>
  <c r="BS88" i="54"/>
  <c r="A88" i="54" a="1"/>
  <c r="A88" i="54" s="1"/>
  <c r="CQ87" i="54"/>
  <c r="CP87" i="54"/>
  <c r="BX87" i="54"/>
  <c r="BT87" i="54" a="1"/>
  <c r="BT87" i="54" s="1"/>
  <c r="BS87" i="54"/>
  <c r="A87" i="54" a="1"/>
  <c r="A87" i="54" s="1"/>
  <c r="CQ86" i="54"/>
  <c r="CP86" i="54"/>
  <c r="BX86" i="54"/>
  <c r="BT86" i="54" a="1"/>
  <c r="BT86" i="54" s="1"/>
  <c r="BS86" i="54"/>
  <c r="A86" i="54" a="1"/>
  <c r="A86" i="54" s="1"/>
  <c r="CQ85" i="54"/>
  <c r="CP85" i="54"/>
  <c r="BT85" i="54" a="1"/>
  <c r="BT85" i="54" s="1"/>
  <c r="BS85" i="54"/>
  <c r="A85" i="54" a="1"/>
  <c r="A85" i="54" s="1"/>
  <c r="CQ84" i="54"/>
  <c r="CP84" i="54"/>
  <c r="BT84" i="54" a="1"/>
  <c r="BT84" i="54" s="1"/>
  <c r="BS84" i="54"/>
  <c r="A84" i="54" a="1"/>
  <c r="A84" i="54" s="1"/>
  <c r="CQ83" i="54"/>
  <c r="CP83" i="54"/>
  <c r="BT83" i="54" a="1"/>
  <c r="BT83" i="54" s="1"/>
  <c r="BS83" i="54"/>
  <c r="A83" i="54" a="1"/>
  <c r="A83" i="54" s="1"/>
  <c r="CQ82" i="54"/>
  <c r="CP82" i="54"/>
  <c r="BT82" i="54" a="1"/>
  <c r="BT82" i="54" s="1"/>
  <c r="BS82" i="54"/>
  <c r="A82" i="54" a="1"/>
  <c r="A82" i="54" s="1"/>
  <c r="CQ81" i="54"/>
  <c r="CP81" i="54"/>
  <c r="BT81" i="54" a="1"/>
  <c r="BT81" i="54" s="1"/>
  <c r="BS81" i="54"/>
  <c r="A81" i="54" a="1"/>
  <c r="A81" i="54" s="1"/>
  <c r="CQ80" i="54"/>
  <c r="CP80" i="54"/>
  <c r="BT80" i="54" a="1"/>
  <c r="BT80" i="54" s="1"/>
  <c r="BS80" i="54"/>
  <c r="A80" i="54" a="1"/>
  <c r="A80" i="54" s="1"/>
  <c r="CQ79" i="54"/>
  <c r="CP79" i="54"/>
  <c r="BS79" i="54"/>
  <c r="A79" i="54" a="1"/>
  <c r="A79" i="54" s="1"/>
  <c r="CQ78" i="54"/>
  <c r="CP78" i="54"/>
  <c r="BT78" i="54" a="1"/>
  <c r="BT78" i="54" s="1"/>
  <c r="BS78" i="54"/>
  <c r="A78" i="54" a="1"/>
  <c r="A78" i="54" s="1"/>
  <c r="CQ77" i="54"/>
  <c r="CP77" i="54"/>
  <c r="BT77" i="54" a="1"/>
  <c r="BT77" i="54" s="1"/>
  <c r="BS77" i="54"/>
  <c r="A77" i="54" a="1"/>
  <c r="A77" i="54" s="1"/>
  <c r="A76" i="54" a="1"/>
  <c r="A76" i="54" s="1"/>
  <c r="CQ75" i="54"/>
  <c r="CP75" i="54"/>
  <c r="BX75" i="54"/>
  <c r="BT75" i="54" a="1"/>
  <c r="BT75" i="54" s="1"/>
  <c r="BS75" i="54"/>
  <c r="A75" i="54" a="1"/>
  <c r="A75" i="54" s="1"/>
  <c r="CQ74" i="54"/>
  <c r="CP74" i="54"/>
  <c r="BX74" i="54"/>
  <c r="BT74" i="54" a="1"/>
  <c r="BT74" i="54" s="1"/>
  <c r="BS74" i="54"/>
  <c r="A74" i="54" a="1"/>
  <c r="A74" i="54" s="1"/>
  <c r="CQ73" i="54"/>
  <c r="CP73" i="54"/>
  <c r="BX73" i="54"/>
  <c r="BT73" i="54" a="1"/>
  <c r="BT73" i="54" s="1"/>
  <c r="BS73" i="54"/>
  <c r="A73" i="54" a="1"/>
  <c r="A73" i="54" s="1"/>
  <c r="CQ72" i="54"/>
  <c r="CP72" i="54"/>
  <c r="BX72" i="54"/>
  <c r="BT72" i="54" a="1"/>
  <c r="BT72" i="54" s="1"/>
  <c r="BS72" i="54"/>
  <c r="A72" i="54" a="1"/>
  <c r="A72" i="54" s="1"/>
  <c r="CQ71" i="54"/>
  <c r="CP71" i="54"/>
  <c r="BX71" i="54"/>
  <c r="BT71" i="54" a="1"/>
  <c r="BT71" i="54" s="1"/>
  <c r="BS71" i="54"/>
  <c r="A71" i="54" a="1"/>
  <c r="A71" i="54" s="1"/>
  <c r="CQ70" i="54"/>
  <c r="CP70" i="54"/>
  <c r="BX70" i="54"/>
  <c r="BT70" i="54" a="1"/>
  <c r="BT70" i="54" s="1"/>
  <c r="BS70" i="54"/>
  <c r="A70" i="54" a="1"/>
  <c r="A70" i="54" s="1"/>
  <c r="CQ69" i="54"/>
  <c r="CP69" i="54"/>
  <c r="BT69" i="54" a="1"/>
  <c r="BT69" i="54" s="1"/>
  <c r="BS69" i="54"/>
  <c r="A69" i="54" a="1"/>
  <c r="A69" i="54" s="1"/>
  <c r="CQ68" i="54"/>
  <c r="CP68" i="54"/>
  <c r="BT68" i="54" a="1"/>
  <c r="BT68" i="54" s="1"/>
  <c r="BS68" i="54"/>
  <c r="A68" i="54" a="1"/>
  <c r="A68" i="54" s="1"/>
  <c r="CQ67" i="54"/>
  <c r="CP67" i="54"/>
  <c r="BT67" i="54" a="1"/>
  <c r="BT67" i="54" s="1"/>
  <c r="BS67" i="54"/>
  <c r="A67" i="54" a="1"/>
  <c r="A67" i="54" s="1"/>
  <c r="CQ66" i="54"/>
  <c r="CP66" i="54"/>
  <c r="BT66" i="54" a="1"/>
  <c r="BT66" i="54" s="1"/>
  <c r="BS66" i="54"/>
  <c r="A66" i="54" a="1"/>
  <c r="A66" i="54" s="1"/>
  <c r="CQ65" i="54"/>
  <c r="CP65" i="54"/>
  <c r="BT65" i="54" a="1"/>
  <c r="BT65" i="54" s="1"/>
  <c r="BS65" i="54"/>
  <c r="A65" i="54" a="1"/>
  <c r="A65" i="54" s="1"/>
  <c r="CQ64" i="54"/>
  <c r="CP64" i="54"/>
  <c r="BT64" i="54" a="1"/>
  <c r="BT64" i="54" s="1"/>
  <c r="BS64" i="54"/>
  <c r="A64" i="54" a="1"/>
  <c r="A64" i="54" s="1"/>
  <c r="CQ63" i="54"/>
  <c r="CP63" i="54"/>
  <c r="BT63" i="54" a="1"/>
  <c r="BT63" i="54" s="1"/>
  <c r="BS63" i="54"/>
  <c r="A63" i="54" a="1"/>
  <c r="A63" i="54" s="1"/>
  <c r="CQ62" i="54"/>
  <c r="CP62" i="54"/>
  <c r="BT62" i="54" a="1"/>
  <c r="BT62" i="54" s="1"/>
  <c r="BS62" i="54"/>
  <c r="A62" i="54" a="1"/>
  <c r="A62" i="54" s="1"/>
  <c r="CQ61" i="54"/>
  <c r="CP61" i="54"/>
  <c r="BT61" i="54" a="1"/>
  <c r="BT61" i="54" s="1"/>
  <c r="BS61" i="54"/>
  <c r="A61" i="54" a="1"/>
  <c r="A61" i="54" s="1"/>
  <c r="A60" i="54" a="1"/>
  <c r="A60" i="54" s="1"/>
  <c r="CQ59" i="54"/>
  <c r="CP59" i="54"/>
  <c r="BX59" i="54"/>
  <c r="BT59" i="54" a="1"/>
  <c r="BT59" i="54" s="1"/>
  <c r="BS59" i="54"/>
  <c r="A59" i="54" a="1"/>
  <c r="A59" i="54" s="1"/>
  <c r="CQ58" i="54"/>
  <c r="CP58" i="54"/>
  <c r="BX58" i="54"/>
  <c r="BT58" i="54" a="1"/>
  <c r="BT58" i="54" s="1"/>
  <c r="BS58" i="54"/>
  <c r="A58" i="54" a="1"/>
  <c r="A58" i="54" s="1"/>
  <c r="CQ57" i="54"/>
  <c r="CP57" i="54"/>
  <c r="BX57" i="54"/>
  <c r="BT57" i="54" a="1"/>
  <c r="BT57" i="54" s="1"/>
  <c r="BS57" i="54"/>
  <c r="A57" i="54" a="1"/>
  <c r="A57" i="54" s="1"/>
  <c r="CQ56" i="54"/>
  <c r="CP56" i="54"/>
  <c r="BX56" i="54"/>
  <c r="BT56" i="54" a="1"/>
  <c r="BT56" i="54" s="1"/>
  <c r="BS56" i="54"/>
  <c r="A56" i="54" a="1"/>
  <c r="A56" i="54" s="1"/>
  <c r="CQ55" i="54"/>
  <c r="CP55" i="54"/>
  <c r="BX55" i="54"/>
  <c r="BT55" i="54" a="1"/>
  <c r="BT55" i="54" s="1"/>
  <c r="BS55" i="54"/>
  <c r="A55" i="54" a="1"/>
  <c r="A55" i="54" s="1"/>
  <c r="CQ54" i="54"/>
  <c r="CP54" i="54"/>
  <c r="BX54" i="54"/>
  <c r="BT54" i="54" a="1"/>
  <c r="BT54" i="54" s="1"/>
  <c r="BS54" i="54"/>
  <c r="A54" i="54" a="1"/>
  <c r="A54" i="54" s="1"/>
  <c r="CQ53" i="54"/>
  <c r="CP53" i="54"/>
  <c r="BT53" i="54" a="1"/>
  <c r="BT53" i="54" s="1"/>
  <c r="BS53" i="54"/>
  <c r="A53" i="54" a="1"/>
  <c r="A53" i="54" s="1"/>
  <c r="CQ52" i="54"/>
  <c r="CP52" i="54"/>
  <c r="BT52" i="54" a="1"/>
  <c r="BT52" i="54" s="1"/>
  <c r="BS52" i="54"/>
  <c r="A52" i="54" a="1"/>
  <c r="A52" i="54" s="1"/>
  <c r="CQ51" i="54"/>
  <c r="CP51" i="54"/>
  <c r="BT51" i="54" a="1"/>
  <c r="BT51" i="54" s="1"/>
  <c r="BS51" i="54"/>
  <c r="A51" i="54" a="1"/>
  <c r="A51" i="54" s="1"/>
  <c r="CQ50" i="54"/>
  <c r="CP50" i="54"/>
  <c r="BT50" i="54" a="1"/>
  <c r="BT50" i="54" s="1"/>
  <c r="BS50" i="54"/>
  <c r="A50" i="54" a="1"/>
  <c r="A50" i="54" s="1"/>
  <c r="CQ49" i="54"/>
  <c r="CP49" i="54"/>
  <c r="BT49" i="54" a="1"/>
  <c r="BT49" i="54" s="1"/>
  <c r="BS49" i="54"/>
  <c r="A49" i="54" a="1"/>
  <c r="A49" i="54" s="1"/>
  <c r="CQ48" i="54"/>
  <c r="CP48" i="54"/>
  <c r="BT48" i="54" a="1"/>
  <c r="BT48" i="54" s="1"/>
  <c r="BS48" i="54"/>
  <c r="A48" i="54" a="1"/>
  <c r="A48" i="54" s="1"/>
  <c r="CQ47" i="54"/>
  <c r="CP47" i="54"/>
  <c r="BS47" i="54"/>
  <c r="A47" i="54" a="1"/>
  <c r="A47" i="54" s="1"/>
  <c r="CQ46" i="54"/>
  <c r="CP46" i="54"/>
  <c r="BT46" i="54" a="1"/>
  <c r="BT46" i="54" s="1"/>
  <c r="BS46" i="54"/>
  <c r="A46" i="54" a="1"/>
  <c r="A46" i="54" s="1"/>
  <c r="CQ45" i="54"/>
  <c r="CP45" i="54"/>
  <c r="BT45" i="54" a="1"/>
  <c r="BT45" i="54" s="1"/>
  <c r="BS45" i="54"/>
  <c r="A45" i="54" a="1"/>
  <c r="A45" i="54" s="1"/>
  <c r="A44" i="54" a="1"/>
  <c r="A44" i="54" s="1"/>
  <c r="CQ43" i="54"/>
  <c r="CP43" i="54"/>
  <c r="BX43" i="54"/>
  <c r="BT43" i="54" a="1"/>
  <c r="BT43" i="54" s="1"/>
  <c r="BS43" i="54"/>
  <c r="A43" i="54" a="1"/>
  <c r="A43" i="54" s="1"/>
  <c r="CQ42" i="54"/>
  <c r="CP42" i="54"/>
  <c r="BX42" i="54"/>
  <c r="BT42" i="54" a="1"/>
  <c r="BT42" i="54" s="1"/>
  <c r="BS42" i="54"/>
  <c r="A42" i="54" a="1"/>
  <c r="A42" i="54" s="1"/>
  <c r="CQ41" i="54"/>
  <c r="CP41" i="54"/>
  <c r="BX41" i="54"/>
  <c r="BT41" i="54" a="1"/>
  <c r="BT41" i="54" s="1"/>
  <c r="BS41" i="54"/>
  <c r="A41" i="54" a="1"/>
  <c r="A41" i="54" s="1"/>
  <c r="CQ40" i="54"/>
  <c r="CP40" i="54"/>
  <c r="BX40" i="54"/>
  <c r="BT40" i="54" a="1"/>
  <c r="BT40" i="54" s="1"/>
  <c r="BS40" i="54"/>
  <c r="A40" i="54" a="1"/>
  <c r="A40" i="54" s="1"/>
  <c r="CQ39" i="54"/>
  <c r="CP39" i="54"/>
  <c r="BX39" i="54"/>
  <c r="BT39" i="54" a="1"/>
  <c r="BT39" i="54" s="1"/>
  <c r="BS39" i="54"/>
  <c r="A39" i="54" a="1"/>
  <c r="A39" i="54" s="1"/>
  <c r="CQ38" i="54"/>
  <c r="CP38" i="54"/>
  <c r="BX38" i="54"/>
  <c r="BT38" i="54" a="1"/>
  <c r="BT38" i="54" s="1"/>
  <c r="BS38" i="54"/>
  <c r="A38" i="54" a="1"/>
  <c r="A38" i="54" s="1"/>
  <c r="CQ37" i="54"/>
  <c r="CP37" i="54"/>
  <c r="BT37" i="54" a="1"/>
  <c r="BT37" i="54" s="1"/>
  <c r="BS37" i="54"/>
  <c r="A37" i="54" a="1"/>
  <c r="A37" i="54" s="1"/>
  <c r="CQ36" i="54"/>
  <c r="CP36" i="54"/>
  <c r="BT36" i="54" a="1"/>
  <c r="BT36" i="54" s="1"/>
  <c r="BS36" i="54"/>
  <c r="A36" i="54" a="1"/>
  <c r="A36" i="54" s="1"/>
  <c r="CQ35" i="54"/>
  <c r="CP35" i="54"/>
  <c r="BT35" i="54" a="1"/>
  <c r="BT35" i="54" s="1"/>
  <c r="BS35" i="54"/>
  <c r="A35" i="54" a="1"/>
  <c r="A35" i="54" s="1"/>
  <c r="CQ34" i="54"/>
  <c r="CP34" i="54"/>
  <c r="BT34" i="54" a="1"/>
  <c r="BT34" i="54" s="1"/>
  <c r="BS34" i="54"/>
  <c r="A34" i="54" a="1"/>
  <c r="A34" i="54" s="1"/>
  <c r="CQ33" i="54"/>
  <c r="CP33" i="54"/>
  <c r="BT33" i="54" a="1"/>
  <c r="BT33" i="54" s="1"/>
  <c r="BS33" i="54"/>
  <c r="A33" i="54" a="1"/>
  <c r="A33" i="54" s="1"/>
  <c r="CQ32" i="54"/>
  <c r="CP32" i="54"/>
  <c r="BT32" i="54" a="1"/>
  <c r="BT32" i="54" s="1"/>
  <c r="BS32" i="54"/>
  <c r="A32" i="54" a="1"/>
  <c r="A32" i="54" s="1"/>
  <c r="CQ31" i="54"/>
  <c r="CP31" i="54"/>
  <c r="BT31" i="54" a="1"/>
  <c r="BT31" i="54" s="1"/>
  <c r="BS31" i="54"/>
  <c r="A31" i="54" a="1"/>
  <c r="A31" i="54" s="1"/>
  <c r="CQ30" i="54"/>
  <c r="CP30" i="54"/>
  <c r="BT30" i="54" a="1"/>
  <c r="BT30" i="54" s="1"/>
  <c r="BS30" i="54"/>
  <c r="A30" i="54" a="1"/>
  <c r="A30" i="54" s="1"/>
  <c r="CQ29" i="54"/>
  <c r="CP29" i="54"/>
  <c r="BT29" i="54" a="1"/>
  <c r="BT29" i="54" s="1"/>
  <c r="BS29" i="54"/>
  <c r="A29" i="54" a="1"/>
  <c r="A29" i="54" s="1"/>
  <c r="A28" i="54" a="1"/>
  <c r="A28" i="54" s="1"/>
  <c r="DD27" i="54" a="1"/>
  <c r="DD27" i="54" s="1"/>
  <c r="CQ27" i="54"/>
  <c r="CP27" i="54"/>
  <c r="CN27" i="54" a="1"/>
  <c r="CN27" i="54" s="1"/>
  <c r="CM27" i="54" a="1"/>
  <c r="CM27" i="54" s="1"/>
  <c r="CL27" i="54" a="1"/>
  <c r="CL27" i="54" s="1"/>
  <c r="CK27" i="54" a="1"/>
  <c r="CK27" i="54" s="1"/>
  <c r="CJ27" i="54" a="1"/>
  <c r="CJ27" i="54" s="1"/>
  <c r="BX27" i="54"/>
  <c r="BT27" i="54" a="1"/>
  <c r="BT27" i="54" s="1"/>
  <c r="BS27" i="54"/>
  <c r="AP27" i="54"/>
  <c r="A27" i="54" a="1"/>
  <c r="A27" i="54" s="1"/>
  <c r="DD26" i="54" a="1"/>
  <c r="DD26" i="54" s="1"/>
  <c r="CQ26" i="54"/>
  <c r="CP26" i="54"/>
  <c r="CN26" i="54" a="1"/>
  <c r="CN26" i="54" s="1"/>
  <c r="CM26" i="54" a="1"/>
  <c r="CM26" i="54" s="1"/>
  <c r="CL26" i="54" a="1"/>
  <c r="CL26" i="54" s="1"/>
  <c r="CK26" i="54" a="1"/>
  <c r="CK26" i="54" s="1"/>
  <c r="CJ26" i="54" a="1"/>
  <c r="CJ26" i="54" s="1"/>
  <c r="BX26" i="54"/>
  <c r="BT26" i="54" a="1"/>
  <c r="BT26" i="54" s="1"/>
  <c r="BS26" i="54"/>
  <c r="AP26" i="54"/>
  <c r="A26" i="54" a="1"/>
  <c r="A26" i="54" s="1"/>
  <c r="DD25" i="54" a="1"/>
  <c r="DD25" i="54" s="1"/>
  <c r="CQ25" i="54"/>
  <c r="CP25" i="54"/>
  <c r="CN25" i="54" a="1"/>
  <c r="CN25" i="54" s="1"/>
  <c r="CM25" i="54" a="1"/>
  <c r="CM25" i="54" s="1"/>
  <c r="CL25" i="54" a="1"/>
  <c r="CL25" i="54" s="1"/>
  <c r="CK25" i="54" a="1"/>
  <c r="CK25" i="54" s="1"/>
  <c r="CJ25" i="54" a="1"/>
  <c r="CJ25" i="54" s="1"/>
  <c r="BX25" i="54"/>
  <c r="BT25" i="54" a="1"/>
  <c r="BT25" i="54" s="1"/>
  <c r="BS25" i="54"/>
  <c r="AP25" i="54"/>
  <c r="A25" i="54" a="1"/>
  <c r="A25" i="54" s="1"/>
  <c r="DD24" i="54" a="1"/>
  <c r="DD24" i="54" s="1"/>
  <c r="CQ24" i="54"/>
  <c r="CP24" i="54"/>
  <c r="CN24" i="54" a="1"/>
  <c r="CN24" i="54" s="1"/>
  <c r="CM24" i="54" a="1"/>
  <c r="CM24" i="54" s="1"/>
  <c r="CL24" i="54" a="1"/>
  <c r="CL24" i="54" s="1"/>
  <c r="CK24" i="54" a="1"/>
  <c r="CK24" i="54" s="1"/>
  <c r="CJ24" i="54" a="1"/>
  <c r="CJ24" i="54" s="1"/>
  <c r="BX24" i="54"/>
  <c r="BT24" i="54" a="1"/>
  <c r="BT24" i="54" s="1"/>
  <c r="BS24" i="54"/>
  <c r="AP24" i="54"/>
  <c r="A24" i="54" a="1"/>
  <c r="A24" i="54" s="1"/>
  <c r="DD23" i="54" a="1"/>
  <c r="DD23" i="54" s="1"/>
  <c r="CQ23" i="54"/>
  <c r="CP23" i="54"/>
  <c r="CN23" i="54" a="1"/>
  <c r="CN23" i="54" s="1"/>
  <c r="CM23" i="54" a="1"/>
  <c r="CM23" i="54" s="1"/>
  <c r="CL23" i="54" a="1"/>
  <c r="CL23" i="54" s="1"/>
  <c r="CK23" i="54" a="1"/>
  <c r="CK23" i="54" s="1"/>
  <c r="CJ23" i="54" a="1"/>
  <c r="CJ23" i="54" s="1"/>
  <c r="BX23" i="54"/>
  <c r="BT23" i="54" a="1"/>
  <c r="BT23" i="54" s="1"/>
  <c r="BS23" i="54"/>
  <c r="AP23" i="54"/>
  <c r="A23" i="54" a="1"/>
  <c r="A23" i="54" s="1"/>
  <c r="DD22" i="54" a="1"/>
  <c r="DD22" i="54" s="1"/>
  <c r="CQ22" i="54"/>
  <c r="CP22" i="54"/>
  <c r="CN22" i="54" a="1"/>
  <c r="CN22" i="54" s="1"/>
  <c r="CM22" i="54" a="1"/>
  <c r="CM22" i="54" s="1"/>
  <c r="CL22" i="54" a="1"/>
  <c r="CL22" i="54" s="1"/>
  <c r="CK22" i="54" a="1"/>
  <c r="CK22" i="54" s="1"/>
  <c r="CJ22" i="54" a="1"/>
  <c r="CJ22" i="54" s="1"/>
  <c r="BX22" i="54"/>
  <c r="BT22" i="54" a="1"/>
  <c r="BT22" i="54" s="1"/>
  <c r="BS22" i="54"/>
  <c r="AP22" i="54"/>
  <c r="A22" i="54" a="1"/>
  <c r="A22" i="54" s="1"/>
  <c r="DD21" i="54" a="1"/>
  <c r="DD21" i="54" s="1"/>
  <c r="CQ21" i="54"/>
  <c r="CP21" i="54"/>
  <c r="BT21" i="54" a="1"/>
  <c r="BT21" i="54" s="1"/>
  <c r="BS21" i="54"/>
  <c r="AP21" i="54"/>
  <c r="A21" i="54" a="1"/>
  <c r="A21" i="54" s="1"/>
  <c r="DD20" i="54" a="1"/>
  <c r="DD20" i="54" s="1"/>
  <c r="CQ20" i="54"/>
  <c r="CP20" i="54"/>
  <c r="CN20" i="54" a="1"/>
  <c r="CN20" i="54" s="1"/>
  <c r="CM20" i="54" a="1"/>
  <c r="CM20" i="54" s="1"/>
  <c r="CL20" i="54" a="1"/>
  <c r="CL20" i="54" s="1"/>
  <c r="BT20" i="54" a="1"/>
  <c r="BT20" i="54" s="1"/>
  <c r="BS20" i="54"/>
  <c r="AP20" i="54"/>
  <c r="A20" i="54" a="1"/>
  <c r="A20" i="54" s="1"/>
  <c r="DD19" i="54" a="1"/>
  <c r="DD19" i="54" s="1"/>
  <c r="CQ19" i="54"/>
  <c r="CP19" i="54"/>
  <c r="BT19" i="54" a="1"/>
  <c r="BT19" i="54" s="1"/>
  <c r="BS19" i="54"/>
  <c r="AP19" i="54"/>
  <c r="A19" i="54" a="1"/>
  <c r="A19" i="54" s="1"/>
  <c r="DD18" i="54" a="1"/>
  <c r="DD18" i="54" s="1"/>
  <c r="CQ18" i="54"/>
  <c r="CP18" i="54"/>
  <c r="BT18" i="54" a="1"/>
  <c r="BT18" i="54" s="1"/>
  <c r="BS18" i="54"/>
  <c r="AP18" i="54"/>
  <c r="A18" i="54" a="1"/>
  <c r="A18" i="54" s="1"/>
  <c r="DD17" i="54" a="1"/>
  <c r="DD17" i="54" s="1"/>
  <c r="CQ17" i="54"/>
  <c r="CP17" i="54"/>
  <c r="CN17" i="54" a="1"/>
  <c r="CN17" i="54" s="1"/>
  <c r="CM17" i="54" a="1"/>
  <c r="CM17" i="54" s="1"/>
  <c r="CL17" i="54" a="1"/>
  <c r="CL17" i="54" s="1"/>
  <c r="BT17" i="54" a="1"/>
  <c r="BT17" i="54" s="1"/>
  <c r="BS17" i="54"/>
  <c r="AP17" i="54"/>
  <c r="A17" i="54" a="1"/>
  <c r="A17" i="54" s="1"/>
  <c r="DD16" i="54" a="1"/>
  <c r="DD16" i="54" s="1"/>
  <c r="CQ16" i="54"/>
  <c r="CP16" i="54"/>
  <c r="BT16" i="54" a="1"/>
  <c r="BT16" i="54" s="1"/>
  <c r="BS16" i="54"/>
  <c r="AP16" i="54"/>
  <c r="A16" i="54" a="1"/>
  <c r="A16" i="54" s="1"/>
  <c r="CQ15" i="54"/>
  <c r="CP15" i="54"/>
  <c r="BT15" i="54" a="1"/>
  <c r="BT15" i="54" s="1"/>
  <c r="BS15" i="54"/>
  <c r="AP15" i="54"/>
  <c r="A15" i="54" a="1"/>
  <c r="A15" i="54" s="1"/>
  <c r="DD14" i="54" a="1"/>
  <c r="DD14" i="54" s="1"/>
  <c r="CQ14" i="54"/>
  <c r="CP14" i="54"/>
  <c r="BT14" i="54" a="1"/>
  <c r="BT14" i="54" s="1"/>
  <c r="BS14" i="54"/>
  <c r="AP14" i="54"/>
  <c r="A14" i="54" a="1"/>
  <c r="A14" i="54" s="1"/>
  <c r="DD13" i="54" a="1"/>
  <c r="DD13" i="54" s="1"/>
  <c r="CQ13" i="54"/>
  <c r="CP13" i="54"/>
  <c r="BT13" i="54" a="1"/>
  <c r="BT13" i="54" s="1"/>
  <c r="BS13" i="54"/>
  <c r="AP13" i="54"/>
  <c r="A13" i="54" a="1"/>
  <c r="A13" i="54" s="1"/>
  <c r="AO9" i="54"/>
  <c r="AN9" i="54"/>
  <c r="AI9" i="54"/>
  <c r="T9" i="54"/>
  <c r="AO8" i="54"/>
  <c r="AN8" i="54"/>
  <c r="AI8" i="54"/>
  <c r="T8" i="54"/>
  <c r="AN7" i="54"/>
  <c r="AI7" i="54"/>
  <c r="T7" i="54"/>
  <c r="AN6" i="54"/>
  <c r="AI6" i="54"/>
  <c r="T6" i="54"/>
  <c r="AI5" i="54"/>
  <c r="T5" i="54"/>
  <c r="W2" i="54"/>
  <c r="V2" i="54"/>
  <c r="U2" i="54"/>
  <c r="T2" i="54"/>
  <c r="N2" i="54"/>
  <c r="M2" i="54"/>
  <c r="H2" i="54"/>
  <c r="D150" i="53" a="1"/>
  <c r="D150" i="53" s="1"/>
  <c r="C150" i="53" a="1"/>
  <c r="C150" i="53" s="1"/>
  <c r="B150" i="53" a="1"/>
  <c r="B150" i="53" s="1"/>
  <c r="D148" i="53"/>
  <c r="D147" i="53"/>
  <c r="D146" i="53"/>
  <c r="D145" i="53"/>
  <c r="D144" i="53"/>
  <c r="D143" i="53"/>
  <c r="D142" i="53"/>
  <c r="D141" i="53"/>
  <c r="D140" i="53"/>
  <c r="D139" i="53"/>
  <c r="D138" i="53"/>
  <c r="D137" i="53"/>
  <c r="D136" i="53"/>
  <c r="D135" i="53"/>
  <c r="D134" i="53"/>
  <c r="G132" i="53"/>
  <c r="F132" i="53"/>
  <c r="F131" i="53"/>
  <c r="F130" i="53"/>
  <c r="F129" i="53"/>
  <c r="F128" i="53"/>
  <c r="F127" i="53"/>
  <c r="F126" i="53"/>
  <c r="F125" i="53"/>
  <c r="F124" i="53"/>
  <c r="F123" i="53"/>
  <c r="F122" i="53"/>
  <c r="F121" i="53"/>
  <c r="F120" i="53"/>
  <c r="G119" i="53"/>
  <c r="F119" i="53"/>
  <c r="F118" i="53"/>
  <c r="A107" i="53" a="1"/>
  <c r="A107" i="53" s="1"/>
  <c r="A106" i="53" a="1"/>
  <c r="A106" i="53" s="1"/>
  <c r="A105" i="53" a="1"/>
  <c r="A105" i="53" s="1"/>
  <c r="A104" i="53" a="1"/>
  <c r="A104" i="53" s="1"/>
  <c r="A103" i="53" a="1"/>
  <c r="A103" i="53" s="1"/>
  <c r="A102" i="53" a="1"/>
  <c r="A102" i="53" s="1"/>
  <c r="A101" i="53" a="1"/>
  <c r="A101" i="53" s="1"/>
  <c r="A100" i="53" a="1"/>
  <c r="A100" i="53" s="1"/>
  <c r="A99" i="53" a="1"/>
  <c r="A99" i="53" s="1"/>
  <c r="A98" i="53" a="1"/>
  <c r="A98" i="53" s="1"/>
  <c r="A97" i="53" a="1"/>
  <c r="A97" i="53" s="1"/>
  <c r="A96" i="53" a="1"/>
  <c r="A96" i="53" s="1"/>
  <c r="A95" i="53" a="1"/>
  <c r="A95" i="53" s="1"/>
  <c r="A94" i="53" a="1"/>
  <c r="A94" i="53" s="1"/>
  <c r="A93" i="53" a="1"/>
  <c r="A93" i="53" s="1"/>
  <c r="A92" i="53" a="1"/>
  <c r="A92" i="53" s="1"/>
  <c r="CQ91" i="53"/>
  <c r="CP91" i="53"/>
  <c r="BX91" i="53"/>
  <c r="BT91" i="53" a="1"/>
  <c r="BT91" i="53" s="1"/>
  <c r="BS91" i="53"/>
  <c r="A91" i="53" a="1"/>
  <c r="A91" i="53" s="1"/>
  <c r="CQ90" i="53"/>
  <c r="CP90" i="53"/>
  <c r="BT90" i="53" a="1"/>
  <c r="BT90" i="53" s="1"/>
  <c r="BS90" i="53"/>
  <c r="A90" i="53" a="1"/>
  <c r="A90" i="53" s="1"/>
  <c r="CQ89" i="53"/>
  <c r="CP89" i="53"/>
  <c r="BT89" i="53" a="1"/>
  <c r="BT89" i="53" s="1"/>
  <c r="BS89" i="53"/>
  <c r="A89" i="53" a="1"/>
  <c r="A89" i="53" s="1"/>
  <c r="CQ88" i="53"/>
  <c r="CP88" i="53"/>
  <c r="BT88" i="53" a="1"/>
  <c r="BT88" i="53" s="1"/>
  <c r="BS88" i="53"/>
  <c r="A88" i="53" a="1"/>
  <c r="A88" i="53" s="1"/>
  <c r="CQ87" i="53"/>
  <c r="CP87" i="53"/>
  <c r="BT87" i="53" a="1"/>
  <c r="BT87" i="53" s="1"/>
  <c r="BS87" i="53"/>
  <c r="A87" i="53" a="1"/>
  <c r="A87" i="53" s="1"/>
  <c r="CQ86" i="53"/>
  <c r="CP86" i="53"/>
  <c r="BT86" i="53" a="1"/>
  <c r="BT86" i="53" s="1"/>
  <c r="BS86" i="53"/>
  <c r="A86" i="53" a="1"/>
  <c r="A86" i="53" s="1"/>
  <c r="CQ85" i="53"/>
  <c r="CP85" i="53"/>
  <c r="BT85" i="53" a="1"/>
  <c r="BT85" i="53" s="1"/>
  <c r="BS85" i="53"/>
  <c r="A85" i="53" a="1"/>
  <c r="A85" i="53" s="1"/>
  <c r="CQ84" i="53"/>
  <c r="CP84" i="53"/>
  <c r="BT84" i="53" a="1"/>
  <c r="BT84" i="53" s="1"/>
  <c r="BS84" i="53"/>
  <c r="A84" i="53" a="1"/>
  <c r="A84" i="53" s="1"/>
  <c r="CQ83" i="53"/>
  <c r="CP83" i="53"/>
  <c r="BT83" i="53" a="1"/>
  <c r="BT83" i="53" s="1"/>
  <c r="BS83" i="53"/>
  <c r="A83" i="53" a="1"/>
  <c r="A83" i="53" s="1"/>
  <c r="CQ82" i="53"/>
  <c r="CP82" i="53"/>
  <c r="BT82" i="53" a="1"/>
  <c r="BT82" i="53" s="1"/>
  <c r="BS82" i="53"/>
  <c r="A82" i="53" a="1"/>
  <c r="A82" i="53" s="1"/>
  <c r="CQ81" i="53"/>
  <c r="CP81" i="53"/>
  <c r="BT81" i="53" a="1"/>
  <c r="BT81" i="53" s="1"/>
  <c r="BS81" i="53"/>
  <c r="A81" i="53" a="1"/>
  <c r="A81" i="53" s="1"/>
  <c r="CQ80" i="53"/>
  <c r="CP80" i="53"/>
  <c r="BT80" i="53" a="1"/>
  <c r="BT80" i="53" s="1"/>
  <c r="BS80" i="53"/>
  <c r="A80" i="53" a="1"/>
  <c r="A80" i="53" s="1"/>
  <c r="CQ79" i="53"/>
  <c r="CP79" i="53"/>
  <c r="BS79" i="53"/>
  <c r="A79" i="53" a="1"/>
  <c r="A79" i="53" s="1"/>
  <c r="CQ78" i="53"/>
  <c r="CP78" i="53"/>
  <c r="BT78" i="53" a="1"/>
  <c r="BT78" i="53" s="1"/>
  <c r="BS78" i="53"/>
  <c r="A78" i="53" a="1"/>
  <c r="A78" i="53" s="1"/>
  <c r="CQ77" i="53"/>
  <c r="CP77" i="53"/>
  <c r="BT77" i="53" a="1"/>
  <c r="BT77" i="53" s="1"/>
  <c r="BS77" i="53"/>
  <c r="A77" i="53" a="1"/>
  <c r="A77" i="53" s="1"/>
  <c r="A76" i="53" a="1"/>
  <c r="A76" i="53" s="1"/>
  <c r="CQ75" i="53"/>
  <c r="CP75" i="53"/>
  <c r="BX75" i="53"/>
  <c r="BT75" i="53" a="1"/>
  <c r="BT75" i="53" s="1"/>
  <c r="BS75" i="53"/>
  <c r="A75" i="53" a="1"/>
  <c r="A75" i="53" s="1"/>
  <c r="CQ74" i="53"/>
  <c r="CP74" i="53"/>
  <c r="BT74" i="53" a="1"/>
  <c r="BT74" i="53" s="1"/>
  <c r="BS74" i="53"/>
  <c r="A74" i="53" a="1"/>
  <c r="A74" i="53" s="1"/>
  <c r="CQ73" i="53"/>
  <c r="CP73" i="53"/>
  <c r="BT73" i="53" a="1"/>
  <c r="BT73" i="53" s="1"/>
  <c r="BS73" i="53"/>
  <c r="A73" i="53" a="1"/>
  <c r="A73" i="53" s="1"/>
  <c r="CQ72" i="53"/>
  <c r="CP72" i="53"/>
  <c r="BT72" i="53" a="1"/>
  <c r="BT72" i="53" s="1"/>
  <c r="BS72" i="53"/>
  <c r="A72" i="53" a="1"/>
  <c r="A72" i="53" s="1"/>
  <c r="CQ71" i="53"/>
  <c r="CP71" i="53"/>
  <c r="BT71" i="53" a="1"/>
  <c r="BT71" i="53" s="1"/>
  <c r="BS71" i="53"/>
  <c r="A71" i="53" a="1"/>
  <c r="A71" i="53" s="1"/>
  <c r="CQ70" i="53"/>
  <c r="CP70" i="53"/>
  <c r="BT70" i="53" a="1"/>
  <c r="BT70" i="53" s="1"/>
  <c r="BS70" i="53"/>
  <c r="A70" i="53" a="1"/>
  <c r="A70" i="53" s="1"/>
  <c r="CQ69" i="53"/>
  <c r="CP69" i="53"/>
  <c r="BT69" i="53" a="1"/>
  <c r="BT69" i="53" s="1"/>
  <c r="BS69" i="53"/>
  <c r="A69" i="53" a="1"/>
  <c r="A69" i="53" s="1"/>
  <c r="CQ68" i="53"/>
  <c r="CP68" i="53"/>
  <c r="BT68" i="53" a="1"/>
  <c r="BT68" i="53" s="1"/>
  <c r="BS68" i="53"/>
  <c r="A68" i="53" a="1"/>
  <c r="A68" i="53" s="1"/>
  <c r="CQ67" i="53"/>
  <c r="CP67" i="53"/>
  <c r="BT67" i="53" a="1"/>
  <c r="BT67" i="53" s="1"/>
  <c r="BS67" i="53"/>
  <c r="A67" i="53" a="1"/>
  <c r="A67" i="53" s="1"/>
  <c r="CQ66" i="53"/>
  <c r="CP66" i="53"/>
  <c r="BT66" i="53" a="1"/>
  <c r="BT66" i="53" s="1"/>
  <c r="BS66" i="53"/>
  <c r="A66" i="53" a="1"/>
  <c r="A66" i="53" s="1"/>
  <c r="CQ65" i="53"/>
  <c r="CP65" i="53"/>
  <c r="BT65" i="53" a="1"/>
  <c r="BT65" i="53" s="1"/>
  <c r="BS65" i="53"/>
  <c r="A65" i="53" a="1"/>
  <c r="A65" i="53" s="1"/>
  <c r="CQ64" i="53"/>
  <c r="CP64" i="53"/>
  <c r="BS64" i="53"/>
  <c r="A64" i="53" a="1"/>
  <c r="A64" i="53" s="1"/>
  <c r="CQ63" i="53"/>
  <c r="CP63" i="53"/>
  <c r="BT63" i="53" a="1"/>
  <c r="BT63" i="53" s="1"/>
  <c r="BS63" i="53"/>
  <c r="A63" i="53" a="1"/>
  <c r="A63" i="53" s="1"/>
  <c r="CQ62" i="53"/>
  <c r="CP62" i="53"/>
  <c r="BT62" i="53" a="1"/>
  <c r="BT62" i="53" s="1"/>
  <c r="BS62" i="53"/>
  <c r="A62" i="53" a="1"/>
  <c r="A62" i="53" s="1"/>
  <c r="CQ61" i="53"/>
  <c r="CP61" i="53"/>
  <c r="BT61" i="53" a="1"/>
  <c r="BT61" i="53" s="1"/>
  <c r="BS61" i="53"/>
  <c r="A61" i="53" a="1"/>
  <c r="A61" i="53" s="1"/>
  <c r="A60" i="53" a="1"/>
  <c r="A60" i="53" s="1"/>
  <c r="CQ59" i="53"/>
  <c r="CP59" i="53"/>
  <c r="BX59" i="53"/>
  <c r="BT59" i="53" a="1"/>
  <c r="BT59" i="53" s="1"/>
  <c r="BS59" i="53"/>
  <c r="A59" i="53" a="1"/>
  <c r="A59" i="53" s="1"/>
  <c r="CQ58" i="53"/>
  <c r="CP58" i="53"/>
  <c r="BT58" i="53" a="1"/>
  <c r="BT58" i="53" s="1"/>
  <c r="BS58" i="53"/>
  <c r="A58" i="53" a="1"/>
  <c r="A58" i="53" s="1"/>
  <c r="CQ57" i="53"/>
  <c r="CP57" i="53"/>
  <c r="BT57" i="53" a="1"/>
  <c r="BT57" i="53" s="1"/>
  <c r="BS57" i="53"/>
  <c r="A57" i="53" a="1"/>
  <c r="A57" i="53" s="1"/>
  <c r="CQ56" i="53"/>
  <c r="CP56" i="53"/>
  <c r="BT56" i="53" a="1"/>
  <c r="BT56" i="53" s="1"/>
  <c r="BS56" i="53"/>
  <c r="A56" i="53" a="1"/>
  <c r="A56" i="53" s="1"/>
  <c r="CQ55" i="53"/>
  <c r="CP55" i="53"/>
  <c r="BT55" i="53" a="1"/>
  <c r="BT55" i="53" s="1"/>
  <c r="BS55" i="53"/>
  <c r="A55" i="53" a="1"/>
  <c r="A55" i="53" s="1"/>
  <c r="CQ54" i="53"/>
  <c r="CP54" i="53"/>
  <c r="BT54" i="53" a="1"/>
  <c r="BT54" i="53" s="1"/>
  <c r="BS54" i="53"/>
  <c r="A54" i="53" a="1"/>
  <c r="A54" i="53" s="1"/>
  <c r="CQ53" i="53"/>
  <c r="CP53" i="53"/>
  <c r="BT53" i="53" a="1"/>
  <c r="BT53" i="53" s="1"/>
  <c r="BS53" i="53"/>
  <c r="A53" i="53" a="1"/>
  <c r="A53" i="53" s="1"/>
  <c r="CQ52" i="53"/>
  <c r="CP52" i="53"/>
  <c r="BT52" i="53" a="1"/>
  <c r="BT52" i="53" s="1"/>
  <c r="BS52" i="53"/>
  <c r="A52" i="53" a="1"/>
  <c r="A52" i="53" s="1"/>
  <c r="CQ51" i="53"/>
  <c r="CP51" i="53"/>
  <c r="BT51" i="53" a="1"/>
  <c r="BT51" i="53" s="1"/>
  <c r="BS51" i="53"/>
  <c r="A51" i="53" a="1"/>
  <c r="A51" i="53" s="1"/>
  <c r="CQ50" i="53"/>
  <c r="CP50" i="53"/>
  <c r="BS50" i="53"/>
  <c r="A50" i="53" a="1"/>
  <c r="A50" i="53" s="1"/>
  <c r="CQ49" i="53"/>
  <c r="CP49" i="53"/>
  <c r="BT49" i="53" a="1"/>
  <c r="BT49" i="53" s="1"/>
  <c r="BS49" i="53"/>
  <c r="A49" i="53" a="1"/>
  <c r="A49" i="53" s="1"/>
  <c r="CQ48" i="53"/>
  <c r="CP48" i="53"/>
  <c r="BT48" i="53" a="1"/>
  <c r="BT48" i="53" s="1"/>
  <c r="BS48" i="53"/>
  <c r="A48" i="53" a="1"/>
  <c r="A48" i="53" s="1"/>
  <c r="CQ47" i="53"/>
  <c r="CP47" i="53"/>
  <c r="BS47" i="53"/>
  <c r="A47" i="53" a="1"/>
  <c r="A47" i="53" s="1"/>
  <c r="CQ46" i="53"/>
  <c r="CP46" i="53"/>
  <c r="BT46" i="53" a="1"/>
  <c r="BT46" i="53" s="1"/>
  <c r="BS46" i="53"/>
  <c r="A46" i="53" a="1"/>
  <c r="A46" i="53" s="1"/>
  <c r="CQ45" i="53"/>
  <c r="CP45" i="53"/>
  <c r="BT45" i="53" a="1"/>
  <c r="BT45" i="53" s="1"/>
  <c r="BS45" i="53"/>
  <c r="A45" i="53" a="1"/>
  <c r="A45" i="53" s="1"/>
  <c r="A44" i="53" a="1"/>
  <c r="A44" i="53" s="1"/>
  <c r="CQ43" i="53"/>
  <c r="CP43" i="53"/>
  <c r="BX43" i="53"/>
  <c r="BT43" i="53" a="1"/>
  <c r="BT43" i="53" s="1"/>
  <c r="BS43" i="53"/>
  <c r="A43" i="53" a="1"/>
  <c r="A43" i="53" s="1"/>
  <c r="CQ42" i="53"/>
  <c r="CP42" i="53"/>
  <c r="BT42" i="53" a="1"/>
  <c r="BT42" i="53" s="1"/>
  <c r="BS42" i="53"/>
  <c r="A42" i="53" a="1"/>
  <c r="A42" i="53" s="1"/>
  <c r="CQ41" i="53"/>
  <c r="CP41" i="53"/>
  <c r="BT41" i="53" a="1"/>
  <c r="BT41" i="53" s="1"/>
  <c r="BS41" i="53"/>
  <c r="A41" i="53" a="1"/>
  <c r="A41" i="53" s="1"/>
  <c r="CQ40" i="53"/>
  <c r="CP40" i="53"/>
  <c r="BT40" i="53" a="1"/>
  <c r="BT40" i="53" s="1"/>
  <c r="BS40" i="53"/>
  <c r="A40" i="53" a="1"/>
  <c r="A40" i="53" s="1"/>
  <c r="CQ39" i="53"/>
  <c r="CP39" i="53"/>
  <c r="BT39" i="53" a="1"/>
  <c r="BT39" i="53" s="1"/>
  <c r="BS39" i="53"/>
  <c r="A39" i="53" a="1"/>
  <c r="A39" i="53" s="1"/>
  <c r="CQ38" i="53"/>
  <c r="CP38" i="53"/>
  <c r="BT38" i="53" a="1"/>
  <c r="BT38" i="53" s="1"/>
  <c r="BS38" i="53"/>
  <c r="A38" i="53" a="1"/>
  <c r="A38" i="53" s="1"/>
  <c r="CQ37" i="53"/>
  <c r="CP37" i="53"/>
  <c r="BT37" i="53" a="1"/>
  <c r="BT37" i="53" s="1"/>
  <c r="BS37" i="53"/>
  <c r="A37" i="53" a="1"/>
  <c r="A37" i="53" s="1"/>
  <c r="CQ36" i="53"/>
  <c r="CP36" i="53"/>
  <c r="BT36" i="53" a="1"/>
  <c r="BT36" i="53" s="1"/>
  <c r="BS36" i="53"/>
  <c r="A36" i="53" a="1"/>
  <c r="A36" i="53" s="1"/>
  <c r="CQ35" i="53"/>
  <c r="CP35" i="53"/>
  <c r="BT35" i="53" a="1"/>
  <c r="BT35" i="53" s="1"/>
  <c r="BS35" i="53"/>
  <c r="A35" i="53" a="1"/>
  <c r="A35" i="53" s="1"/>
  <c r="CQ34" i="53"/>
  <c r="CP34" i="53"/>
  <c r="BT34" i="53" a="1"/>
  <c r="BT34" i="53" s="1"/>
  <c r="BS34" i="53"/>
  <c r="A34" i="53" a="1"/>
  <c r="A34" i="53" s="1"/>
  <c r="CQ33" i="53"/>
  <c r="CP33" i="53"/>
  <c r="BT33" i="53" a="1"/>
  <c r="BT33" i="53" s="1"/>
  <c r="BS33" i="53"/>
  <c r="A33" i="53" a="1"/>
  <c r="A33" i="53" s="1"/>
  <c r="CQ32" i="53"/>
  <c r="CP32" i="53"/>
  <c r="BT32" i="53" a="1"/>
  <c r="BT32" i="53" s="1"/>
  <c r="BS32" i="53"/>
  <c r="A32" i="53" a="1"/>
  <c r="A32" i="53" s="1"/>
  <c r="CQ31" i="53"/>
  <c r="CP31" i="53"/>
  <c r="BT31" i="53" a="1"/>
  <c r="BT31" i="53" s="1"/>
  <c r="BS31" i="53"/>
  <c r="A31" i="53" a="1"/>
  <c r="A31" i="53" s="1"/>
  <c r="CQ30" i="53"/>
  <c r="CP30" i="53"/>
  <c r="BT30" i="53" a="1"/>
  <c r="BT30" i="53" s="1"/>
  <c r="BS30" i="53"/>
  <c r="A30" i="53" a="1"/>
  <c r="A30" i="53" s="1"/>
  <c r="CQ29" i="53"/>
  <c r="CP29" i="53"/>
  <c r="BT29" i="53" a="1"/>
  <c r="BT29" i="53" s="1"/>
  <c r="BS29" i="53"/>
  <c r="A29" i="53" a="1"/>
  <c r="A29" i="53" s="1"/>
  <c r="A28" i="53" a="1"/>
  <c r="A28" i="53" s="1"/>
  <c r="DD27" i="53" a="1"/>
  <c r="DD27" i="53" s="1"/>
  <c r="CQ27" i="53"/>
  <c r="CP27" i="53"/>
  <c r="CN27" i="53" a="1"/>
  <c r="CN27" i="53" s="1"/>
  <c r="CM27" i="53" a="1"/>
  <c r="CM27" i="53" s="1"/>
  <c r="CL27" i="53" a="1"/>
  <c r="CL27" i="53" s="1"/>
  <c r="CK27" i="53" a="1"/>
  <c r="CK27" i="53" s="1"/>
  <c r="CJ27" i="53" a="1"/>
  <c r="CJ27" i="53" s="1"/>
  <c r="BX27" i="53"/>
  <c r="BT27" i="53" a="1"/>
  <c r="BT27" i="53" s="1"/>
  <c r="BS27" i="53"/>
  <c r="AP27" i="53"/>
  <c r="A27" i="53" a="1"/>
  <c r="A27" i="53" s="1"/>
  <c r="DD26" i="53" a="1"/>
  <c r="DD26" i="53" s="1"/>
  <c r="CQ26" i="53"/>
  <c r="CP26" i="53"/>
  <c r="BT26" i="53" a="1"/>
  <c r="BT26" i="53" s="1"/>
  <c r="BS26" i="53"/>
  <c r="AP26" i="53"/>
  <c r="A26" i="53" a="1"/>
  <c r="A26" i="53" s="1"/>
  <c r="DD25" i="53" a="1"/>
  <c r="DD25" i="53" s="1"/>
  <c r="CQ25" i="53"/>
  <c r="CP25" i="53"/>
  <c r="BT25" i="53" a="1"/>
  <c r="BT25" i="53" s="1"/>
  <c r="BS25" i="53"/>
  <c r="AP25" i="53"/>
  <c r="A25" i="53" a="1"/>
  <c r="A25" i="53" s="1"/>
  <c r="DD24" i="53" a="1"/>
  <c r="DD24" i="53" s="1"/>
  <c r="CQ24" i="53"/>
  <c r="CP24" i="53"/>
  <c r="CN24" i="53" a="1"/>
  <c r="CN24" i="53" s="1"/>
  <c r="CM24" i="53" a="1"/>
  <c r="CM24" i="53" s="1"/>
  <c r="CL24" i="53" a="1"/>
  <c r="CL24" i="53" s="1"/>
  <c r="BT24" i="53" a="1"/>
  <c r="BT24" i="53" s="1"/>
  <c r="BS24" i="53"/>
  <c r="AP24" i="53"/>
  <c r="A24" i="53" a="1"/>
  <c r="A24" i="53" s="1"/>
  <c r="CQ23" i="53"/>
  <c r="CP23" i="53"/>
  <c r="BT23" i="53" a="1"/>
  <c r="BT23" i="53" s="1"/>
  <c r="BS23" i="53"/>
  <c r="AP23" i="53"/>
  <c r="A23" i="53" a="1"/>
  <c r="A23" i="53" s="1"/>
  <c r="CQ22" i="53"/>
  <c r="CP22" i="53"/>
  <c r="BS22" i="53"/>
  <c r="AP22" i="53"/>
  <c r="A22" i="53" a="1"/>
  <c r="A22" i="53" s="1"/>
  <c r="DD21" i="53" a="1"/>
  <c r="DD21" i="53" s="1"/>
  <c r="CQ21" i="53"/>
  <c r="CP21" i="53"/>
  <c r="BT21" i="53" a="1"/>
  <c r="BT21" i="53" s="1"/>
  <c r="BS21" i="53"/>
  <c r="AP21" i="53"/>
  <c r="A21" i="53" a="1"/>
  <c r="A21" i="53" s="1"/>
  <c r="DD20" i="53" a="1"/>
  <c r="DD20" i="53" s="1"/>
  <c r="CQ20" i="53"/>
  <c r="CP20" i="53"/>
  <c r="BT20" i="53" a="1"/>
  <c r="BT20" i="53" s="1"/>
  <c r="BS20" i="53"/>
  <c r="AP20" i="53"/>
  <c r="A20" i="53" a="1"/>
  <c r="A20" i="53" s="1"/>
  <c r="DD19" i="53" a="1"/>
  <c r="DD19" i="53" s="1"/>
  <c r="CQ19" i="53"/>
  <c r="CP19" i="53"/>
  <c r="CN19" i="53" a="1"/>
  <c r="CN19" i="53" s="1"/>
  <c r="CM19" i="53" a="1"/>
  <c r="CM19" i="53" s="1"/>
  <c r="CL19" i="53" a="1"/>
  <c r="CL19" i="53" s="1"/>
  <c r="CK19" i="53" a="1"/>
  <c r="CK19" i="53" s="1"/>
  <c r="BT19" i="53" a="1"/>
  <c r="BT19" i="53" s="1"/>
  <c r="BS19" i="53"/>
  <c r="AP19" i="53"/>
  <c r="A19" i="53" a="1"/>
  <c r="A19" i="53" s="1"/>
  <c r="CQ18" i="53"/>
  <c r="CP18" i="53"/>
  <c r="CN18" i="53" a="1"/>
  <c r="CN18" i="53" s="1"/>
  <c r="CM18" i="53" a="1"/>
  <c r="CM18" i="53" s="1"/>
  <c r="CL18" i="53" a="1"/>
  <c r="CL18" i="53" s="1"/>
  <c r="CK18" i="53" a="1"/>
  <c r="CK18" i="53" s="1"/>
  <c r="BT18" i="53" a="1"/>
  <c r="BT18" i="53" s="1"/>
  <c r="BS18" i="53"/>
  <c r="AP18" i="53"/>
  <c r="A18" i="53" a="1"/>
  <c r="A18" i="53" s="1"/>
  <c r="DD17" i="53" a="1"/>
  <c r="DD17" i="53" s="1"/>
  <c r="CQ17" i="53"/>
  <c r="CP17" i="53"/>
  <c r="BT17" i="53" a="1"/>
  <c r="BT17" i="53" s="1"/>
  <c r="BS17" i="53"/>
  <c r="AP17" i="53"/>
  <c r="A17" i="53" a="1"/>
  <c r="A17" i="53" s="1"/>
  <c r="DD16" i="53" a="1"/>
  <c r="DD16" i="53" s="1"/>
  <c r="CQ16" i="53"/>
  <c r="CP16" i="53"/>
  <c r="CN16" i="53" a="1"/>
  <c r="CN16" i="53" s="1"/>
  <c r="CM16" i="53" a="1"/>
  <c r="CM16" i="53" s="1"/>
  <c r="BT16" i="53" a="1"/>
  <c r="BT16" i="53" s="1"/>
  <c r="BS16" i="53"/>
  <c r="AP16" i="53"/>
  <c r="A16" i="53" a="1"/>
  <c r="A16" i="53" s="1"/>
  <c r="CQ15" i="53"/>
  <c r="CP15" i="53"/>
  <c r="CN15" i="53" a="1"/>
  <c r="CN15" i="53" s="1"/>
  <c r="CM15" i="53" a="1"/>
  <c r="CM15" i="53" s="1"/>
  <c r="CL15" i="53" a="1"/>
  <c r="CL15" i="53" s="1"/>
  <c r="BT15" i="53" a="1"/>
  <c r="BT15" i="53" s="1"/>
  <c r="BS15" i="53"/>
  <c r="AP15" i="53"/>
  <c r="A15" i="53" a="1"/>
  <c r="A15" i="53" s="1"/>
  <c r="DD14" i="53" a="1"/>
  <c r="DD14" i="53" s="1"/>
  <c r="CQ14" i="53"/>
  <c r="CP14" i="53"/>
  <c r="CN14" i="53" a="1"/>
  <c r="CN14" i="53" s="1"/>
  <c r="CM14" i="53" a="1"/>
  <c r="CM14" i="53" s="1"/>
  <c r="CL14" i="53" a="1"/>
  <c r="CL14" i="53" s="1"/>
  <c r="CK14" i="53" a="1"/>
  <c r="CK14" i="53" s="1"/>
  <c r="CJ14" i="53" a="1"/>
  <c r="CJ14" i="53" s="1"/>
  <c r="BT14" i="53" a="1"/>
  <c r="BT14" i="53" s="1"/>
  <c r="BS14" i="53"/>
  <c r="AP14" i="53"/>
  <c r="A14" i="53" a="1"/>
  <c r="A14" i="53" s="1"/>
  <c r="DD13" i="53" a="1"/>
  <c r="DD13" i="53" s="1"/>
  <c r="CQ13" i="53"/>
  <c r="CP13" i="53"/>
  <c r="BT13" i="53" a="1"/>
  <c r="BT13" i="53" s="1"/>
  <c r="BS13" i="53"/>
  <c r="AP13" i="53"/>
  <c r="A13" i="53" a="1"/>
  <c r="A13" i="53" s="1"/>
  <c r="AN9" i="53"/>
  <c r="AI9" i="53"/>
  <c r="T9" i="53"/>
  <c r="AN8" i="53"/>
  <c r="AI8" i="53"/>
  <c r="T8" i="53"/>
  <c r="AN7" i="53"/>
  <c r="AI7" i="53"/>
  <c r="T7" i="53"/>
  <c r="AN6" i="53"/>
  <c r="AI6" i="53"/>
  <c r="T6" i="53"/>
  <c r="AI5" i="53"/>
  <c r="T5" i="53"/>
  <c r="W2" i="53"/>
  <c r="V2" i="53"/>
  <c r="U2" i="53"/>
  <c r="T2" i="53"/>
  <c r="N2" i="53"/>
  <c r="M2" i="53"/>
  <c r="H2" i="53"/>
  <c r="D150" i="52" a="1"/>
  <c r="D150" i="52" s="1"/>
  <c r="C150" i="52" a="1"/>
  <c r="C150" i="52" s="1"/>
  <c r="B150" i="52" a="1"/>
  <c r="B150" i="52" s="1"/>
  <c r="D148" i="52"/>
  <c r="D147" i="52"/>
  <c r="D146" i="52"/>
  <c r="D145" i="52"/>
  <c r="D144" i="52"/>
  <c r="D143" i="52"/>
  <c r="D142" i="52"/>
  <c r="D141" i="52"/>
  <c r="D140" i="52"/>
  <c r="D139" i="52"/>
  <c r="D138" i="52"/>
  <c r="D137" i="52"/>
  <c r="D136" i="52"/>
  <c r="D135" i="52"/>
  <c r="D134" i="52"/>
  <c r="G132" i="52"/>
  <c r="F132" i="52"/>
  <c r="F131" i="52"/>
  <c r="F130" i="52"/>
  <c r="F129" i="52"/>
  <c r="F128" i="52"/>
  <c r="F127" i="52"/>
  <c r="F126" i="52"/>
  <c r="F125" i="52"/>
  <c r="F124" i="52"/>
  <c r="G123" i="52"/>
  <c r="F123" i="52"/>
  <c r="F122" i="52"/>
  <c r="F121" i="52"/>
  <c r="F120" i="52"/>
  <c r="F119" i="52"/>
  <c r="F118" i="52"/>
  <c r="A107" i="52" a="1"/>
  <c r="A107" i="52" s="1"/>
  <c r="A106" i="52" a="1"/>
  <c r="A106" i="52" s="1"/>
  <c r="A105" i="52" a="1"/>
  <c r="A105" i="52" s="1"/>
  <c r="A104" i="52" a="1"/>
  <c r="A104" i="52" s="1"/>
  <c r="A103" i="52" a="1"/>
  <c r="A103" i="52" s="1"/>
  <c r="A102" i="52" a="1"/>
  <c r="A102" i="52" s="1"/>
  <c r="A101" i="52" a="1"/>
  <c r="A101" i="52" s="1"/>
  <c r="A100" i="52" a="1"/>
  <c r="A100" i="52" s="1"/>
  <c r="A99" i="52" a="1"/>
  <c r="A99" i="52" s="1"/>
  <c r="A98" i="52" a="1"/>
  <c r="A98" i="52" s="1"/>
  <c r="A97" i="52" a="1"/>
  <c r="A97" i="52" s="1"/>
  <c r="A96" i="52" a="1"/>
  <c r="A96" i="52" s="1"/>
  <c r="A95" i="52" a="1"/>
  <c r="A95" i="52" s="1"/>
  <c r="A94" i="52" a="1"/>
  <c r="A94" i="52" s="1"/>
  <c r="A93" i="52" a="1"/>
  <c r="A93" i="52" s="1"/>
  <c r="A92" i="52" a="1"/>
  <c r="A92" i="52" s="1"/>
  <c r="CQ91" i="52"/>
  <c r="CP91" i="52"/>
  <c r="BX91" i="52"/>
  <c r="BT91" i="52" a="1"/>
  <c r="BT91" i="52" s="1"/>
  <c r="BS91" i="52"/>
  <c r="A91" i="52" a="1"/>
  <c r="A91" i="52" s="1"/>
  <c r="CQ90" i="52"/>
  <c r="CP90" i="52"/>
  <c r="BT90" i="52" a="1"/>
  <c r="BT90" i="52" s="1"/>
  <c r="BS90" i="52"/>
  <c r="A90" i="52" a="1"/>
  <c r="A90" i="52" s="1"/>
  <c r="CQ89" i="52"/>
  <c r="CP89" i="52"/>
  <c r="BT89" i="52" a="1"/>
  <c r="BT89" i="52" s="1"/>
  <c r="BS89" i="52"/>
  <c r="A89" i="52" a="1"/>
  <c r="A89" i="52" s="1"/>
  <c r="CQ88" i="52"/>
  <c r="CP88" i="52"/>
  <c r="BT88" i="52" a="1"/>
  <c r="BT88" i="52" s="1"/>
  <c r="BS88" i="52"/>
  <c r="A88" i="52" a="1"/>
  <c r="A88" i="52" s="1"/>
  <c r="CQ87" i="52"/>
  <c r="CP87" i="52"/>
  <c r="BT87" i="52" a="1"/>
  <c r="BT87" i="52" s="1"/>
  <c r="BS87" i="52"/>
  <c r="A87" i="52" a="1"/>
  <c r="A87" i="52" s="1"/>
  <c r="CQ86" i="52"/>
  <c r="CP86" i="52"/>
  <c r="BT86" i="52" a="1"/>
  <c r="BT86" i="52" s="1"/>
  <c r="BS86" i="52"/>
  <c r="A86" i="52" a="1"/>
  <c r="A86" i="52" s="1"/>
  <c r="CQ85" i="52"/>
  <c r="CP85" i="52"/>
  <c r="BT85" i="52" a="1"/>
  <c r="BT85" i="52" s="1"/>
  <c r="BS85" i="52"/>
  <c r="A85" i="52" a="1"/>
  <c r="A85" i="52" s="1"/>
  <c r="CQ84" i="52"/>
  <c r="CP84" i="52"/>
  <c r="BT84" i="52" a="1"/>
  <c r="BT84" i="52" s="1"/>
  <c r="BS84" i="52"/>
  <c r="A84" i="52" a="1"/>
  <c r="A84" i="52" s="1"/>
  <c r="CQ83" i="52"/>
  <c r="CP83" i="52"/>
  <c r="BT83" i="52" a="1"/>
  <c r="BT83" i="52" s="1"/>
  <c r="BS83" i="52"/>
  <c r="A83" i="52" a="1"/>
  <c r="A83" i="52" s="1"/>
  <c r="CQ82" i="52"/>
  <c r="CP82" i="52"/>
  <c r="BT82" i="52" a="1"/>
  <c r="BT82" i="52" s="1"/>
  <c r="BS82" i="52"/>
  <c r="A82" i="52" a="1"/>
  <c r="A82" i="52" s="1"/>
  <c r="CQ81" i="52"/>
  <c r="CP81" i="52"/>
  <c r="BT81" i="52" a="1"/>
  <c r="BT81" i="52" s="1"/>
  <c r="BS81" i="52"/>
  <c r="A81" i="52" a="1"/>
  <c r="A81" i="52" s="1"/>
  <c r="CQ80" i="52"/>
  <c r="CP80" i="52"/>
  <c r="BT80" i="52" a="1"/>
  <c r="BT80" i="52" s="1"/>
  <c r="BS80" i="52"/>
  <c r="A80" i="52" a="1"/>
  <c r="A80" i="52" s="1"/>
  <c r="CQ79" i="52"/>
  <c r="CP79" i="52"/>
  <c r="BT79" i="52" a="1"/>
  <c r="BT79" i="52" s="1"/>
  <c r="BS79" i="52"/>
  <c r="A79" i="52" a="1"/>
  <c r="A79" i="52" s="1"/>
  <c r="CQ78" i="52"/>
  <c r="CP78" i="52"/>
  <c r="BT78" i="52" a="1"/>
  <c r="BT78" i="52" s="1"/>
  <c r="BS78" i="52"/>
  <c r="A78" i="52" a="1"/>
  <c r="A78" i="52" s="1"/>
  <c r="CQ77" i="52"/>
  <c r="CP77" i="52"/>
  <c r="BS77" i="52"/>
  <c r="A77" i="52" a="1"/>
  <c r="A77" i="52" s="1"/>
  <c r="A76" i="52" a="1"/>
  <c r="A76" i="52" s="1"/>
  <c r="CQ75" i="52"/>
  <c r="CP75" i="52"/>
  <c r="BX75" i="52"/>
  <c r="BT75" i="52" a="1"/>
  <c r="BT75" i="52" s="1"/>
  <c r="BS75" i="52"/>
  <c r="A75" i="52" a="1"/>
  <c r="A75" i="52" s="1"/>
  <c r="CQ74" i="52"/>
  <c r="CP74" i="52"/>
  <c r="BT74" i="52" a="1"/>
  <c r="BT74" i="52" s="1"/>
  <c r="BS74" i="52"/>
  <c r="A74" i="52" a="1"/>
  <c r="A74" i="52" s="1"/>
  <c r="CQ73" i="52"/>
  <c r="CP73" i="52"/>
  <c r="BT73" i="52" a="1"/>
  <c r="BT73" i="52" s="1"/>
  <c r="BS73" i="52"/>
  <c r="A73" i="52" a="1"/>
  <c r="A73" i="52" s="1"/>
  <c r="CQ72" i="52"/>
  <c r="CP72" i="52"/>
  <c r="BT72" i="52" a="1"/>
  <c r="BT72" i="52" s="1"/>
  <c r="BS72" i="52"/>
  <c r="A72" i="52" a="1"/>
  <c r="A72" i="52" s="1"/>
  <c r="CQ71" i="52"/>
  <c r="CP71" i="52"/>
  <c r="BT71" i="52" a="1"/>
  <c r="BT71" i="52" s="1"/>
  <c r="BS71" i="52"/>
  <c r="A71" i="52" a="1"/>
  <c r="A71" i="52" s="1"/>
  <c r="CQ70" i="52"/>
  <c r="CP70" i="52"/>
  <c r="BT70" i="52" a="1"/>
  <c r="BT70" i="52" s="1"/>
  <c r="BS70" i="52"/>
  <c r="A70" i="52" a="1"/>
  <c r="A70" i="52" s="1"/>
  <c r="CQ69" i="52"/>
  <c r="CP69" i="52"/>
  <c r="BT69" i="52" a="1"/>
  <c r="BT69" i="52" s="1"/>
  <c r="BS69" i="52"/>
  <c r="A69" i="52" a="1"/>
  <c r="A69" i="52" s="1"/>
  <c r="CQ68" i="52"/>
  <c r="CP68" i="52"/>
  <c r="BT68" i="52" a="1"/>
  <c r="BT68" i="52" s="1"/>
  <c r="BS68" i="52"/>
  <c r="A68" i="52" a="1"/>
  <c r="A68" i="52" s="1"/>
  <c r="CQ67" i="52"/>
  <c r="CP67" i="52"/>
  <c r="BT67" i="52" a="1"/>
  <c r="BT67" i="52" s="1"/>
  <c r="BS67" i="52"/>
  <c r="A67" i="52" a="1"/>
  <c r="A67" i="52" s="1"/>
  <c r="CQ66" i="52"/>
  <c r="CP66" i="52"/>
  <c r="BT66" i="52" a="1"/>
  <c r="BT66" i="52" s="1"/>
  <c r="BS66" i="52"/>
  <c r="A66" i="52" a="1"/>
  <c r="A66" i="52" s="1"/>
  <c r="CQ65" i="52"/>
  <c r="CP65" i="52"/>
  <c r="BT65" i="52" a="1"/>
  <c r="BT65" i="52" s="1"/>
  <c r="BS65" i="52"/>
  <c r="A65" i="52" a="1"/>
  <c r="A65" i="52" s="1"/>
  <c r="CQ64" i="52"/>
  <c r="CP64" i="52"/>
  <c r="BT64" i="52" a="1"/>
  <c r="BT64" i="52" s="1"/>
  <c r="BS64" i="52"/>
  <c r="A64" i="52" a="1"/>
  <c r="A64" i="52" s="1"/>
  <c r="CQ63" i="52"/>
  <c r="CP63" i="52"/>
  <c r="BT63" i="52" a="1"/>
  <c r="BT63" i="52" s="1"/>
  <c r="BS63" i="52"/>
  <c r="A63" i="52" a="1"/>
  <c r="A63" i="52" s="1"/>
  <c r="CQ62" i="52"/>
  <c r="CP62" i="52"/>
  <c r="BT62" i="52" a="1"/>
  <c r="BT62" i="52" s="1"/>
  <c r="BS62" i="52"/>
  <c r="A62" i="52" a="1"/>
  <c r="A62" i="52" s="1"/>
  <c r="CQ61" i="52"/>
  <c r="CP61" i="52"/>
  <c r="BT61" i="52" a="1"/>
  <c r="BT61" i="52" s="1"/>
  <c r="BS61" i="52"/>
  <c r="A61" i="52" a="1"/>
  <c r="A61" i="52" s="1"/>
  <c r="A60" i="52" a="1"/>
  <c r="A60" i="52" s="1"/>
  <c r="CQ59" i="52"/>
  <c r="CP59" i="52"/>
  <c r="BX59" i="52"/>
  <c r="BT59" i="52" a="1"/>
  <c r="BT59" i="52" s="1"/>
  <c r="BS59" i="52"/>
  <c r="A59" i="52" a="1"/>
  <c r="A59" i="52" s="1"/>
  <c r="CQ58" i="52"/>
  <c r="CP58" i="52"/>
  <c r="BT58" i="52" a="1"/>
  <c r="BT58" i="52" s="1"/>
  <c r="BS58" i="52"/>
  <c r="A58" i="52" a="1"/>
  <c r="A58" i="52" s="1"/>
  <c r="CQ57" i="52"/>
  <c r="CP57" i="52"/>
  <c r="BT57" i="52" a="1"/>
  <c r="BT57" i="52" s="1"/>
  <c r="BS57" i="52"/>
  <c r="A57" i="52" a="1"/>
  <c r="A57" i="52" s="1"/>
  <c r="CQ56" i="52"/>
  <c r="CP56" i="52"/>
  <c r="BT56" i="52" a="1"/>
  <c r="BT56" i="52" s="1"/>
  <c r="BS56" i="52"/>
  <c r="A56" i="52" a="1"/>
  <c r="A56" i="52" s="1"/>
  <c r="CQ55" i="52"/>
  <c r="CP55" i="52"/>
  <c r="BT55" i="52" a="1"/>
  <c r="BT55" i="52" s="1"/>
  <c r="BS55" i="52"/>
  <c r="A55" i="52" a="1"/>
  <c r="A55" i="52" s="1"/>
  <c r="CQ54" i="52"/>
  <c r="CP54" i="52"/>
  <c r="BT54" i="52" a="1"/>
  <c r="BT54" i="52" s="1"/>
  <c r="BS54" i="52"/>
  <c r="A54" i="52" a="1"/>
  <c r="A54" i="52" s="1"/>
  <c r="CQ53" i="52"/>
  <c r="CP53" i="52"/>
  <c r="BT53" i="52" a="1"/>
  <c r="BT53" i="52" s="1"/>
  <c r="BS53" i="52"/>
  <c r="A53" i="52" a="1"/>
  <c r="A53" i="52" s="1"/>
  <c r="CQ52" i="52"/>
  <c r="CP52" i="52"/>
  <c r="BT52" i="52" a="1"/>
  <c r="BT52" i="52" s="1"/>
  <c r="BS52" i="52"/>
  <c r="A52" i="52" a="1"/>
  <c r="A52" i="52" s="1"/>
  <c r="CQ51" i="52"/>
  <c r="CP51" i="52"/>
  <c r="BT51" i="52" a="1"/>
  <c r="BT51" i="52" s="1"/>
  <c r="BS51" i="52"/>
  <c r="A51" i="52" a="1"/>
  <c r="A51" i="52" s="1"/>
  <c r="CQ50" i="52"/>
  <c r="CP50" i="52"/>
  <c r="BT50" i="52" a="1"/>
  <c r="BT50" i="52" s="1"/>
  <c r="BS50" i="52"/>
  <c r="A50" i="52" a="1"/>
  <c r="A50" i="52" s="1"/>
  <c r="CQ49" i="52"/>
  <c r="CP49" i="52"/>
  <c r="BT49" i="52" a="1"/>
  <c r="BT49" i="52" s="1"/>
  <c r="BS49" i="52"/>
  <c r="A49" i="52" a="1"/>
  <c r="A49" i="52" s="1"/>
  <c r="CQ48" i="52"/>
  <c r="CP48" i="52"/>
  <c r="BT48" i="52" a="1"/>
  <c r="BT48" i="52" s="1"/>
  <c r="BS48" i="52"/>
  <c r="A48" i="52" a="1"/>
  <c r="A48" i="52" s="1"/>
  <c r="CQ47" i="52"/>
  <c r="CP47" i="52"/>
  <c r="BT47" i="52" a="1"/>
  <c r="BT47" i="52" s="1"/>
  <c r="BS47" i="52"/>
  <c r="A47" i="52" a="1"/>
  <c r="A47" i="52" s="1"/>
  <c r="CQ46" i="52"/>
  <c r="CP46" i="52"/>
  <c r="BT46" i="52" a="1"/>
  <c r="BT46" i="52" s="1"/>
  <c r="BS46" i="52"/>
  <c r="A46" i="52" a="1"/>
  <c r="A46" i="52" s="1"/>
  <c r="CQ45" i="52"/>
  <c r="CP45" i="52"/>
  <c r="BS45" i="52"/>
  <c r="A45" i="52" a="1"/>
  <c r="A45" i="52" s="1"/>
  <c r="A44" i="52" a="1"/>
  <c r="A44" i="52" s="1"/>
  <c r="CQ43" i="52"/>
  <c r="CP43" i="52"/>
  <c r="BX43" i="52"/>
  <c r="BT43" i="52" a="1"/>
  <c r="BT43" i="52" s="1"/>
  <c r="BS43" i="52"/>
  <c r="A43" i="52" a="1"/>
  <c r="A43" i="52" s="1"/>
  <c r="CQ42" i="52"/>
  <c r="CP42" i="52"/>
  <c r="BT42" i="52" a="1"/>
  <c r="BT42" i="52" s="1"/>
  <c r="BS42" i="52"/>
  <c r="A42" i="52" a="1"/>
  <c r="A42" i="52" s="1"/>
  <c r="CQ41" i="52"/>
  <c r="CP41" i="52"/>
  <c r="BT41" i="52" a="1"/>
  <c r="BT41" i="52" s="1"/>
  <c r="BS41" i="52"/>
  <c r="A41" i="52" a="1"/>
  <c r="A41" i="52" s="1"/>
  <c r="CQ40" i="52"/>
  <c r="CP40" i="52"/>
  <c r="BT40" i="52" a="1"/>
  <c r="BT40" i="52" s="1"/>
  <c r="BS40" i="52"/>
  <c r="A40" i="52" a="1"/>
  <c r="A40" i="52" s="1"/>
  <c r="CQ39" i="52"/>
  <c r="CP39" i="52"/>
  <c r="BT39" i="52" a="1"/>
  <c r="BT39" i="52" s="1"/>
  <c r="BS39" i="52"/>
  <c r="A39" i="52" a="1"/>
  <c r="A39" i="52" s="1"/>
  <c r="CQ38" i="52"/>
  <c r="CP38" i="52"/>
  <c r="BT38" i="52" a="1"/>
  <c r="BT38" i="52" s="1"/>
  <c r="BS38" i="52"/>
  <c r="A38" i="52" a="1"/>
  <c r="A38" i="52" s="1"/>
  <c r="CQ37" i="52"/>
  <c r="CP37" i="52"/>
  <c r="BT37" i="52" a="1"/>
  <c r="BT37" i="52" s="1"/>
  <c r="BS37" i="52"/>
  <c r="A37" i="52" a="1"/>
  <c r="A37" i="52" s="1"/>
  <c r="CQ36" i="52"/>
  <c r="CP36" i="52"/>
  <c r="BT36" i="52" a="1"/>
  <c r="BT36" i="52" s="1"/>
  <c r="BS36" i="52"/>
  <c r="A36" i="52" a="1"/>
  <c r="A36" i="52" s="1"/>
  <c r="CQ35" i="52"/>
  <c r="CP35" i="52"/>
  <c r="BT35" i="52" a="1"/>
  <c r="BT35" i="52" s="1"/>
  <c r="BS35" i="52"/>
  <c r="A35" i="52" a="1"/>
  <c r="A35" i="52" s="1"/>
  <c r="CQ34" i="52"/>
  <c r="CP34" i="52"/>
  <c r="BT34" i="52" a="1"/>
  <c r="BT34" i="52" s="1"/>
  <c r="BS34" i="52"/>
  <c r="A34" i="52" a="1"/>
  <c r="A34" i="52" s="1"/>
  <c r="CQ33" i="52"/>
  <c r="CP33" i="52"/>
  <c r="BT33" i="52" a="1"/>
  <c r="BT33" i="52" s="1"/>
  <c r="BS33" i="52"/>
  <c r="A33" i="52" a="1"/>
  <c r="A33" i="52" s="1"/>
  <c r="CQ32" i="52"/>
  <c r="CP32" i="52"/>
  <c r="BT32" i="52" a="1"/>
  <c r="BT32" i="52" s="1"/>
  <c r="BS32" i="52"/>
  <c r="A32" i="52" a="1"/>
  <c r="A32" i="52" s="1"/>
  <c r="CQ31" i="52"/>
  <c r="CP31" i="52"/>
  <c r="BT31" i="52" a="1"/>
  <c r="BT31" i="52" s="1"/>
  <c r="BS31" i="52"/>
  <c r="A31" i="52" a="1"/>
  <c r="A31" i="52" s="1"/>
  <c r="CQ30" i="52"/>
  <c r="CP30" i="52"/>
  <c r="BT30" i="52" a="1"/>
  <c r="BT30" i="52" s="1"/>
  <c r="BS30" i="52"/>
  <c r="A30" i="52" a="1"/>
  <c r="A30" i="52" s="1"/>
  <c r="CQ29" i="52"/>
  <c r="CP29" i="52"/>
  <c r="BT29" i="52" a="1"/>
  <c r="BT29" i="52" s="1"/>
  <c r="BS29" i="52"/>
  <c r="A29" i="52" a="1"/>
  <c r="A29" i="52" s="1"/>
  <c r="A28" i="52" a="1"/>
  <c r="A28" i="52" s="1"/>
  <c r="DD27" i="52" a="1"/>
  <c r="DD27" i="52" s="1"/>
  <c r="CQ27" i="52"/>
  <c r="CP27" i="52"/>
  <c r="CN27" i="52" a="1"/>
  <c r="CN27" i="52" s="1"/>
  <c r="CM27" i="52" a="1"/>
  <c r="CM27" i="52" s="1"/>
  <c r="CL27" i="52" a="1"/>
  <c r="CL27" i="52" s="1"/>
  <c r="CK27" i="52" a="1"/>
  <c r="CK27" i="52" s="1"/>
  <c r="CJ27" i="52" a="1"/>
  <c r="CJ27" i="52" s="1"/>
  <c r="BX27" i="52"/>
  <c r="BT27" i="52" a="1"/>
  <c r="BT27" i="52" s="1"/>
  <c r="BS27" i="52"/>
  <c r="AP27" i="52"/>
  <c r="A27" i="52" a="1"/>
  <c r="A27" i="52" s="1"/>
  <c r="DD26" i="52" a="1"/>
  <c r="DD26" i="52" s="1"/>
  <c r="CQ26" i="52"/>
  <c r="CP26" i="52"/>
  <c r="BT26" i="52" a="1"/>
  <c r="BT26" i="52" s="1"/>
  <c r="BS26" i="52"/>
  <c r="AP26" i="52"/>
  <c r="A26" i="52" a="1"/>
  <c r="A26" i="52" s="1"/>
  <c r="DD25" i="52" a="1"/>
  <c r="DD25" i="52" s="1"/>
  <c r="CQ25" i="52"/>
  <c r="CP25" i="52"/>
  <c r="BT25" i="52" a="1"/>
  <c r="BT25" i="52" s="1"/>
  <c r="BS25" i="52"/>
  <c r="AP25" i="52"/>
  <c r="A25" i="52" a="1"/>
  <c r="A25" i="52" s="1"/>
  <c r="DD24" i="52" a="1"/>
  <c r="DD24" i="52" s="1"/>
  <c r="CQ24" i="52"/>
  <c r="CP24" i="52"/>
  <c r="CN24" i="52" a="1"/>
  <c r="CN24" i="52" s="1"/>
  <c r="CM24" i="52" a="1"/>
  <c r="CM24" i="52" s="1"/>
  <c r="CL24" i="52" a="1"/>
  <c r="CL24" i="52" s="1"/>
  <c r="BT24" i="52" a="1"/>
  <c r="BT24" i="52" s="1"/>
  <c r="BS24" i="52"/>
  <c r="AP24" i="52"/>
  <c r="A24" i="52" a="1"/>
  <c r="A24" i="52" s="1"/>
  <c r="DD23" i="52" a="1"/>
  <c r="DD23" i="52" s="1"/>
  <c r="CQ23" i="52"/>
  <c r="CP23" i="52"/>
  <c r="BT23" i="52" a="1"/>
  <c r="BT23" i="52" s="1"/>
  <c r="BS23" i="52"/>
  <c r="AP23" i="52"/>
  <c r="A23" i="52" a="1"/>
  <c r="A23" i="52" s="1"/>
  <c r="DD22" i="52" a="1"/>
  <c r="DD22" i="52" s="1"/>
  <c r="CQ22" i="52"/>
  <c r="CP22" i="52"/>
  <c r="BT22" i="52" a="1"/>
  <c r="BT22" i="52" s="1"/>
  <c r="BS22" i="52"/>
  <c r="AP22" i="52"/>
  <c r="A22" i="52" a="1"/>
  <c r="A22" i="52" s="1"/>
  <c r="DD21" i="52" a="1"/>
  <c r="DD21" i="52" s="1"/>
  <c r="CQ21" i="52"/>
  <c r="CP21" i="52"/>
  <c r="CN21" i="52" a="1"/>
  <c r="CN21" i="52" s="1"/>
  <c r="CM21" i="52" a="1"/>
  <c r="CM21" i="52" s="1"/>
  <c r="BT21" i="52" a="1"/>
  <c r="BT21" i="52" s="1"/>
  <c r="BS21" i="52"/>
  <c r="AP21" i="52"/>
  <c r="A21" i="52" a="1"/>
  <c r="A21" i="52" s="1"/>
  <c r="CQ20" i="52"/>
  <c r="CP20" i="52"/>
  <c r="BT20" i="52" a="1"/>
  <c r="BT20" i="52" s="1"/>
  <c r="BS20" i="52"/>
  <c r="AP20" i="52"/>
  <c r="A20" i="52" a="1"/>
  <c r="A20" i="52" s="1"/>
  <c r="CQ19" i="52"/>
  <c r="CP19" i="52"/>
  <c r="BT19" i="52" a="1"/>
  <c r="BT19" i="52" s="1"/>
  <c r="BS19" i="52"/>
  <c r="AP19" i="52"/>
  <c r="A19" i="52" a="1"/>
  <c r="A19" i="52" s="1"/>
  <c r="DD18" i="52" a="1"/>
  <c r="DD18" i="52" s="1"/>
  <c r="CQ18" i="52"/>
  <c r="CP18" i="52"/>
  <c r="CN18" i="52" a="1"/>
  <c r="CN18" i="52" s="1"/>
  <c r="CM18" i="52" a="1"/>
  <c r="CM18" i="52" s="1"/>
  <c r="CL18" i="52" a="1"/>
  <c r="CL18" i="52" s="1"/>
  <c r="CK18" i="52" a="1"/>
  <c r="CK18" i="52" s="1"/>
  <c r="CJ18" i="52" a="1"/>
  <c r="CJ18" i="52" s="1"/>
  <c r="BT18" i="52" a="1"/>
  <c r="BT18" i="52" s="1"/>
  <c r="BS18" i="52"/>
  <c r="AP18" i="52"/>
  <c r="A18" i="52" a="1"/>
  <c r="A18" i="52" s="1"/>
  <c r="DD17" i="52" a="1"/>
  <c r="DD17" i="52" s="1"/>
  <c r="CQ17" i="52"/>
  <c r="CP17" i="52"/>
  <c r="CN17" i="52" a="1"/>
  <c r="CN17" i="52" s="1"/>
  <c r="CM17" i="52" a="1"/>
  <c r="CM17" i="52" s="1"/>
  <c r="CL17" i="52" a="1"/>
  <c r="CL17" i="52" s="1"/>
  <c r="CK17" i="52" a="1"/>
  <c r="CK17" i="52" s="1"/>
  <c r="BT17" i="52" a="1"/>
  <c r="BT17" i="52" s="1"/>
  <c r="BS17" i="52"/>
  <c r="AP17" i="52"/>
  <c r="A17" i="52" a="1"/>
  <c r="A17" i="52" s="1"/>
  <c r="DD16" i="52" a="1"/>
  <c r="DD16" i="52" s="1"/>
  <c r="CQ16" i="52"/>
  <c r="CP16" i="52"/>
  <c r="BT16" i="52" a="1"/>
  <c r="BT16" i="52" s="1"/>
  <c r="BS16" i="52"/>
  <c r="AP16" i="52"/>
  <c r="A16" i="52" a="1"/>
  <c r="A16" i="52" s="1"/>
  <c r="DD15" i="52" a="1"/>
  <c r="DD15" i="52" s="1"/>
  <c r="CQ15" i="52"/>
  <c r="CP15" i="52"/>
  <c r="CN15" i="52" a="1"/>
  <c r="CN15" i="52" s="1"/>
  <c r="CM15" i="52" a="1"/>
  <c r="CM15" i="52" s="1"/>
  <c r="CL15" i="52" a="1"/>
  <c r="CL15" i="52" s="1"/>
  <c r="CK15" i="52" a="1"/>
  <c r="CK15" i="52" s="1"/>
  <c r="BT15" i="52" a="1"/>
  <c r="BT15" i="52" s="1"/>
  <c r="BS15" i="52"/>
  <c r="AP15" i="52"/>
  <c r="A15" i="52" a="1"/>
  <c r="A15" i="52" s="1"/>
  <c r="DD14" i="52" a="1"/>
  <c r="DD14" i="52" s="1"/>
  <c r="CQ14" i="52"/>
  <c r="CP14" i="52"/>
  <c r="BT14" i="52" a="1"/>
  <c r="BT14" i="52" s="1"/>
  <c r="BS14" i="52"/>
  <c r="AP14" i="52"/>
  <c r="A14" i="52" a="1"/>
  <c r="A14" i="52" s="1"/>
  <c r="CQ13" i="52"/>
  <c r="CP13" i="52"/>
  <c r="CN13" i="52" a="1"/>
  <c r="CN13" i="52" s="1"/>
  <c r="CL13" i="52" a="1"/>
  <c r="CL13" i="52" s="1"/>
  <c r="BT13" i="52" a="1"/>
  <c r="BT13" i="52" s="1"/>
  <c r="BS13" i="52"/>
  <c r="AP13" i="52"/>
  <c r="A13" i="52" a="1"/>
  <c r="A13" i="52" s="1"/>
  <c r="AO9" i="52"/>
  <c r="AN9" i="52"/>
  <c r="AI9" i="52"/>
  <c r="T9" i="52"/>
  <c r="AN8" i="52"/>
  <c r="AI8" i="52"/>
  <c r="T8" i="52"/>
  <c r="AN7" i="52"/>
  <c r="AI7" i="52"/>
  <c r="T7" i="52"/>
  <c r="AN6" i="52"/>
  <c r="AI6" i="52"/>
  <c r="T6" i="52"/>
  <c r="AI5" i="52"/>
  <c r="T5" i="52"/>
  <c r="W2" i="52"/>
  <c r="V2" i="52"/>
  <c r="U2" i="52"/>
  <c r="T2" i="52"/>
  <c r="N2" i="52"/>
  <c r="M2" i="52"/>
  <c r="H2" i="52"/>
  <c r="D150" i="51" a="1"/>
  <c r="D150" i="51" s="1"/>
  <c r="C150" i="51" a="1"/>
  <c r="C150" i="51" s="1"/>
  <c r="B150" i="51" a="1"/>
  <c r="B150" i="51" s="1"/>
  <c r="D148" i="51"/>
  <c r="D147" i="51"/>
  <c r="D146" i="51"/>
  <c r="D145" i="51"/>
  <c r="D144" i="51"/>
  <c r="D143" i="51"/>
  <c r="D142" i="51"/>
  <c r="D141" i="51"/>
  <c r="D140" i="51"/>
  <c r="D139" i="51"/>
  <c r="D138" i="51"/>
  <c r="D137" i="51"/>
  <c r="D136" i="51"/>
  <c r="D135" i="51"/>
  <c r="D134" i="51"/>
  <c r="G132" i="51"/>
  <c r="F132" i="51"/>
  <c r="G131" i="51"/>
  <c r="F131" i="51"/>
  <c r="G130" i="51"/>
  <c r="F130" i="51"/>
  <c r="G129" i="51"/>
  <c r="F129" i="51"/>
  <c r="F128" i="51"/>
  <c r="F127" i="51"/>
  <c r="F126" i="51"/>
  <c r="F125" i="51"/>
  <c r="F124" i="51"/>
  <c r="F123" i="51"/>
  <c r="F122" i="51"/>
  <c r="G121" i="51"/>
  <c r="F121" i="51"/>
  <c r="F120" i="51"/>
  <c r="F119" i="51"/>
  <c r="F118" i="51"/>
  <c r="A107" i="51" a="1"/>
  <c r="A107" i="51" s="1"/>
  <c r="A106" i="51" a="1"/>
  <c r="A106" i="51" s="1"/>
  <c r="A105" i="51" a="1"/>
  <c r="A105" i="51" s="1"/>
  <c r="A104" i="51" a="1"/>
  <c r="A104" i="51" s="1"/>
  <c r="A103" i="51" a="1"/>
  <c r="A103" i="51" s="1"/>
  <c r="A102" i="51" a="1"/>
  <c r="A102" i="51" s="1"/>
  <c r="A101" i="51" a="1"/>
  <c r="A101" i="51" s="1"/>
  <c r="A100" i="51" a="1"/>
  <c r="A100" i="51" s="1"/>
  <c r="A99" i="51" a="1"/>
  <c r="A99" i="51" s="1"/>
  <c r="A98" i="51" a="1"/>
  <c r="A98" i="51" s="1"/>
  <c r="A97" i="51" a="1"/>
  <c r="A97" i="51" s="1"/>
  <c r="A96" i="51" a="1"/>
  <c r="A96" i="51" s="1"/>
  <c r="A95" i="51" a="1"/>
  <c r="A95" i="51" s="1"/>
  <c r="A94" i="51" a="1"/>
  <c r="A94" i="51" s="1"/>
  <c r="A93" i="51" a="1"/>
  <c r="A93" i="51" s="1"/>
  <c r="A92" i="51" a="1"/>
  <c r="A92" i="51" s="1"/>
  <c r="CQ91" i="51"/>
  <c r="CP91" i="51"/>
  <c r="BX91" i="51"/>
  <c r="BT91" i="51" a="1"/>
  <c r="BT91" i="51" s="1"/>
  <c r="BS91" i="51"/>
  <c r="A91" i="51" a="1"/>
  <c r="A91" i="51" s="1"/>
  <c r="CQ90" i="51"/>
  <c r="CP90" i="51"/>
  <c r="BX90" i="51"/>
  <c r="BT90" i="51" a="1"/>
  <c r="BT90" i="51" s="1"/>
  <c r="BS90" i="51"/>
  <c r="A90" i="51" a="1"/>
  <c r="A90" i="51" s="1"/>
  <c r="CQ89" i="51"/>
  <c r="CP89" i="51"/>
  <c r="BX89" i="51"/>
  <c r="BT89" i="51" a="1"/>
  <c r="BT89" i="51" s="1"/>
  <c r="BS89" i="51"/>
  <c r="A89" i="51" a="1"/>
  <c r="A89" i="51" s="1"/>
  <c r="CQ88" i="51"/>
  <c r="CP88" i="51"/>
  <c r="BX88" i="51"/>
  <c r="BT88" i="51" a="1"/>
  <c r="BT88" i="51" s="1"/>
  <c r="BS88" i="51"/>
  <c r="A88" i="51" a="1"/>
  <c r="A88" i="51" s="1"/>
  <c r="CQ87" i="51"/>
  <c r="CP87" i="51"/>
  <c r="BT87" i="51" a="1"/>
  <c r="BT87" i="51" s="1"/>
  <c r="BS87" i="51"/>
  <c r="AO9" i="51" s="1"/>
  <c r="A87" i="51" a="1"/>
  <c r="A87" i="51" s="1"/>
  <c r="CQ86" i="51"/>
  <c r="CP86" i="51"/>
  <c r="BT86" i="51" a="1"/>
  <c r="BT86" i="51" s="1"/>
  <c r="BS86" i="51"/>
  <c r="A86" i="51" a="1"/>
  <c r="A86" i="51" s="1"/>
  <c r="CQ85" i="51"/>
  <c r="CP85" i="51"/>
  <c r="BT85" i="51" a="1"/>
  <c r="BT85" i="51" s="1"/>
  <c r="BS85" i="51"/>
  <c r="A85" i="51" a="1"/>
  <c r="A85" i="51" s="1"/>
  <c r="CQ84" i="51"/>
  <c r="CP84" i="51"/>
  <c r="BT84" i="51" a="1"/>
  <c r="BT84" i="51" s="1"/>
  <c r="BS84" i="51"/>
  <c r="A84" i="51" a="1"/>
  <c r="A84" i="51" s="1"/>
  <c r="CQ83" i="51"/>
  <c r="CP83" i="51"/>
  <c r="BT83" i="51" a="1"/>
  <c r="BT83" i="51" s="1"/>
  <c r="BS83" i="51"/>
  <c r="A83" i="51" a="1"/>
  <c r="A83" i="51" s="1"/>
  <c r="CQ82" i="51"/>
  <c r="CP82" i="51"/>
  <c r="BT82" i="51" a="1"/>
  <c r="BT82" i="51" s="1"/>
  <c r="BS82" i="51"/>
  <c r="A82" i="51" a="1"/>
  <c r="A82" i="51" s="1"/>
  <c r="CQ81" i="51"/>
  <c r="CP81" i="51"/>
  <c r="BT81" i="51" a="1"/>
  <c r="BT81" i="51" s="1"/>
  <c r="BS81" i="51"/>
  <c r="A81" i="51" a="1"/>
  <c r="A81" i="51" s="1"/>
  <c r="CQ80" i="51"/>
  <c r="CP80" i="51"/>
  <c r="BT80" i="51" a="1"/>
  <c r="BT80" i="51" s="1"/>
  <c r="BS80" i="51"/>
  <c r="A80" i="51" a="1"/>
  <c r="A80" i="51" s="1"/>
  <c r="CQ79" i="51"/>
  <c r="CP79" i="51"/>
  <c r="BT79" i="51" a="1"/>
  <c r="BT79" i="51" s="1"/>
  <c r="BS79" i="51"/>
  <c r="A79" i="51" a="1"/>
  <c r="A79" i="51" s="1"/>
  <c r="CQ78" i="51"/>
  <c r="CP78" i="51"/>
  <c r="BT78" i="51" a="1"/>
  <c r="BT78" i="51" s="1"/>
  <c r="BS78" i="51"/>
  <c r="A78" i="51" a="1"/>
  <c r="A78" i="51" s="1"/>
  <c r="CQ77" i="51"/>
  <c r="CP77" i="51"/>
  <c r="BT77" i="51" a="1"/>
  <c r="BT77" i="51" s="1"/>
  <c r="BS77" i="51"/>
  <c r="A77" i="51" a="1"/>
  <c r="A77" i="51" s="1"/>
  <c r="A76" i="51" a="1"/>
  <c r="A76" i="51" s="1"/>
  <c r="CQ75" i="51"/>
  <c r="CP75" i="51"/>
  <c r="BX75" i="51"/>
  <c r="BT75" i="51" a="1"/>
  <c r="BT75" i="51" s="1"/>
  <c r="BS75" i="51"/>
  <c r="A75" i="51" a="1"/>
  <c r="A75" i="51" s="1"/>
  <c r="CQ74" i="51"/>
  <c r="CP74" i="51"/>
  <c r="BX74" i="51"/>
  <c r="BT74" i="51" a="1"/>
  <c r="BT74" i="51" s="1"/>
  <c r="BS74" i="51"/>
  <c r="A74" i="51" a="1"/>
  <c r="A74" i="51" s="1"/>
  <c r="CQ73" i="51"/>
  <c r="CP73" i="51"/>
  <c r="BX73" i="51"/>
  <c r="BT73" i="51" a="1"/>
  <c r="BT73" i="51" s="1"/>
  <c r="BS73" i="51"/>
  <c r="A73" i="51" a="1"/>
  <c r="A73" i="51" s="1"/>
  <c r="CQ72" i="51"/>
  <c r="CP72" i="51"/>
  <c r="BX72" i="51"/>
  <c r="BT72" i="51" a="1"/>
  <c r="BT72" i="51" s="1"/>
  <c r="BS72" i="51"/>
  <c r="A72" i="51" a="1"/>
  <c r="A72" i="51" s="1"/>
  <c r="CQ71" i="51"/>
  <c r="CP71" i="51"/>
  <c r="BT71" i="51" a="1"/>
  <c r="BT71" i="51" s="1"/>
  <c r="BS71" i="51"/>
  <c r="A71" i="51" a="1"/>
  <c r="A71" i="51" s="1"/>
  <c r="CQ70" i="51"/>
  <c r="CP70" i="51"/>
  <c r="BT70" i="51" a="1"/>
  <c r="BT70" i="51" s="1"/>
  <c r="BS70" i="51"/>
  <c r="A70" i="51" a="1"/>
  <c r="A70" i="51" s="1"/>
  <c r="CQ69" i="51"/>
  <c r="CP69" i="51"/>
  <c r="BT69" i="51" a="1"/>
  <c r="BT69" i="51" s="1"/>
  <c r="BS69" i="51"/>
  <c r="A69" i="51" a="1"/>
  <c r="A69" i="51" s="1"/>
  <c r="CQ68" i="51"/>
  <c r="CP68" i="51"/>
  <c r="BT68" i="51" a="1"/>
  <c r="BT68" i="51" s="1"/>
  <c r="BS68" i="51"/>
  <c r="A68" i="51" a="1"/>
  <c r="A68" i="51" s="1"/>
  <c r="CQ67" i="51"/>
  <c r="CP67" i="51"/>
  <c r="BT67" i="51" a="1"/>
  <c r="BT67" i="51" s="1"/>
  <c r="BS67" i="51"/>
  <c r="A67" i="51" a="1"/>
  <c r="A67" i="51" s="1"/>
  <c r="CQ66" i="51"/>
  <c r="CP66" i="51"/>
  <c r="BT66" i="51" a="1"/>
  <c r="BT66" i="51" s="1"/>
  <c r="BS66" i="51"/>
  <c r="A66" i="51" a="1"/>
  <c r="A66" i="51" s="1"/>
  <c r="CQ65" i="51"/>
  <c r="CP65" i="51"/>
  <c r="BT65" i="51" a="1"/>
  <c r="BT65" i="51" s="1"/>
  <c r="BS65" i="51"/>
  <c r="A65" i="51" a="1"/>
  <c r="A65" i="51" s="1"/>
  <c r="CQ64" i="51"/>
  <c r="CP64" i="51"/>
  <c r="BT64" i="51" a="1"/>
  <c r="BT64" i="51" s="1"/>
  <c r="BS64" i="51"/>
  <c r="A64" i="51" a="1"/>
  <c r="A64" i="51" s="1"/>
  <c r="CQ63" i="51"/>
  <c r="CP63" i="51"/>
  <c r="BT63" i="51" a="1"/>
  <c r="BT63" i="51" s="1"/>
  <c r="BS63" i="51"/>
  <c r="A63" i="51" a="1"/>
  <c r="A63" i="51" s="1"/>
  <c r="CQ62" i="51"/>
  <c r="CP62" i="51"/>
  <c r="BT62" i="51" a="1"/>
  <c r="BT62" i="51" s="1"/>
  <c r="BS62" i="51"/>
  <c r="A62" i="51" a="1"/>
  <c r="A62" i="51" s="1"/>
  <c r="CQ61" i="51"/>
  <c r="CP61" i="51"/>
  <c r="BT61" i="51" a="1"/>
  <c r="BT61" i="51" s="1"/>
  <c r="BS61" i="51"/>
  <c r="A61" i="51" a="1"/>
  <c r="A61" i="51" s="1"/>
  <c r="A60" i="51" a="1"/>
  <c r="A60" i="51" s="1"/>
  <c r="CQ59" i="51"/>
  <c r="CP59" i="51"/>
  <c r="BX59" i="51"/>
  <c r="BT59" i="51" a="1"/>
  <c r="BT59" i="51" s="1"/>
  <c r="BS59" i="51"/>
  <c r="A59" i="51" a="1"/>
  <c r="A59" i="51" s="1"/>
  <c r="CQ58" i="51"/>
  <c r="CP58" i="51"/>
  <c r="BX58" i="51"/>
  <c r="BT58" i="51" a="1"/>
  <c r="BT58" i="51" s="1"/>
  <c r="BS58" i="51"/>
  <c r="A58" i="51" a="1"/>
  <c r="A58" i="51" s="1"/>
  <c r="CQ57" i="51"/>
  <c r="CP57" i="51"/>
  <c r="BX57" i="51"/>
  <c r="BT57" i="51" a="1"/>
  <c r="BT57" i="51" s="1"/>
  <c r="BS57" i="51"/>
  <c r="A57" i="51" a="1"/>
  <c r="A57" i="51" s="1"/>
  <c r="CQ56" i="51"/>
  <c r="CP56" i="51"/>
  <c r="BX56" i="51"/>
  <c r="BT56" i="51" a="1"/>
  <c r="BT56" i="51" s="1"/>
  <c r="BS56" i="51"/>
  <c r="A56" i="51" a="1"/>
  <c r="A56" i="51" s="1"/>
  <c r="CQ55" i="51"/>
  <c r="CP55" i="51"/>
  <c r="BT55" i="51" a="1"/>
  <c r="BT55" i="51" s="1"/>
  <c r="BS55" i="51"/>
  <c r="A55" i="51" a="1"/>
  <c r="A55" i="51" s="1"/>
  <c r="CQ54" i="51"/>
  <c r="CP54" i="51"/>
  <c r="BT54" i="51" a="1"/>
  <c r="BT54" i="51" s="1"/>
  <c r="BS54" i="51"/>
  <c r="A54" i="51" a="1"/>
  <c r="A54" i="51" s="1"/>
  <c r="CQ53" i="51"/>
  <c r="CP53" i="51"/>
  <c r="BT53" i="51" a="1"/>
  <c r="BT53" i="51" s="1"/>
  <c r="BS53" i="51"/>
  <c r="A53" i="51" a="1"/>
  <c r="A53" i="51" s="1"/>
  <c r="CQ52" i="51"/>
  <c r="CP52" i="51"/>
  <c r="BT52" i="51" a="1"/>
  <c r="BT52" i="51" s="1"/>
  <c r="BS52" i="51"/>
  <c r="A52" i="51" a="1"/>
  <c r="A52" i="51" s="1"/>
  <c r="CQ51" i="51"/>
  <c r="CP51" i="51"/>
  <c r="BT51" i="51" a="1"/>
  <c r="BT51" i="51" s="1"/>
  <c r="BS51" i="51"/>
  <c r="A51" i="51" a="1"/>
  <c r="A51" i="51" s="1"/>
  <c r="CQ50" i="51"/>
  <c r="CP50" i="51"/>
  <c r="BT50" i="51" a="1"/>
  <c r="BT50" i="51" s="1"/>
  <c r="BS50" i="51"/>
  <c r="A50" i="51" a="1"/>
  <c r="A50" i="51" s="1"/>
  <c r="CQ49" i="51"/>
  <c r="CP49" i="51"/>
  <c r="BT49" i="51" a="1"/>
  <c r="BT49" i="51" s="1"/>
  <c r="BS49" i="51"/>
  <c r="A49" i="51" a="1"/>
  <c r="A49" i="51" s="1"/>
  <c r="CQ48" i="51"/>
  <c r="CP48" i="51"/>
  <c r="BT48" i="51" a="1"/>
  <c r="BT48" i="51" s="1"/>
  <c r="BS48" i="51"/>
  <c r="A48" i="51" a="1"/>
  <c r="A48" i="51" s="1"/>
  <c r="CQ47" i="51"/>
  <c r="CP47" i="51"/>
  <c r="BT47" i="51" a="1"/>
  <c r="BT47" i="51" s="1"/>
  <c r="BS47" i="51"/>
  <c r="A47" i="51" a="1"/>
  <c r="A47" i="51" s="1"/>
  <c r="CQ46" i="51"/>
  <c r="CP46" i="51"/>
  <c r="BT46" i="51" a="1"/>
  <c r="BT46" i="51" s="1"/>
  <c r="BS46" i="51"/>
  <c r="A46" i="51" a="1"/>
  <c r="A46" i="51" s="1"/>
  <c r="CQ45" i="51"/>
  <c r="CP45" i="51"/>
  <c r="BT45" i="51" a="1"/>
  <c r="BT45" i="51" s="1"/>
  <c r="BS45" i="51"/>
  <c r="A45" i="51" a="1"/>
  <c r="A45" i="51" s="1"/>
  <c r="A44" i="51" a="1"/>
  <c r="A44" i="51" s="1"/>
  <c r="CQ43" i="51"/>
  <c r="CP43" i="51"/>
  <c r="BX43" i="51"/>
  <c r="BT43" i="51" a="1"/>
  <c r="BT43" i="51" s="1"/>
  <c r="BS43" i="51"/>
  <c r="A43" i="51" a="1"/>
  <c r="A43" i="51" s="1"/>
  <c r="CQ42" i="51"/>
  <c r="CP42" i="51"/>
  <c r="BX42" i="51"/>
  <c r="BT42" i="51" a="1"/>
  <c r="BT42" i="51" s="1"/>
  <c r="BS42" i="51"/>
  <c r="A42" i="51" a="1"/>
  <c r="A42" i="51" s="1"/>
  <c r="CQ41" i="51"/>
  <c r="CP41" i="51"/>
  <c r="BX41" i="51"/>
  <c r="BT41" i="51" a="1"/>
  <c r="BT41" i="51" s="1"/>
  <c r="BS41" i="51"/>
  <c r="A41" i="51" a="1"/>
  <c r="A41" i="51" s="1"/>
  <c r="CQ40" i="51"/>
  <c r="CP40" i="51"/>
  <c r="BX40" i="51"/>
  <c r="BT40" i="51" a="1"/>
  <c r="BT40" i="51" s="1"/>
  <c r="BS40" i="51"/>
  <c r="A40" i="51" a="1"/>
  <c r="A40" i="51" s="1"/>
  <c r="CQ39" i="51"/>
  <c r="CP39" i="51"/>
  <c r="BT39" i="51" a="1"/>
  <c r="BT39" i="51" s="1"/>
  <c r="BS39" i="51"/>
  <c r="A39" i="51" a="1"/>
  <c r="A39" i="51" s="1"/>
  <c r="CQ38" i="51"/>
  <c r="CP38" i="51"/>
  <c r="BT38" i="51" a="1"/>
  <c r="BT38" i="51" s="1"/>
  <c r="BS38" i="51"/>
  <c r="A38" i="51" a="1"/>
  <c r="A38" i="51" s="1"/>
  <c r="CQ37" i="51"/>
  <c r="CP37" i="51"/>
  <c r="BT37" i="51" a="1"/>
  <c r="BT37" i="51" s="1"/>
  <c r="BS37" i="51"/>
  <c r="A37" i="51" a="1"/>
  <c r="A37" i="51" s="1"/>
  <c r="CQ36" i="51"/>
  <c r="CP36" i="51"/>
  <c r="BT36" i="51" a="1"/>
  <c r="BT36" i="51" s="1"/>
  <c r="BS36" i="51"/>
  <c r="A36" i="51" a="1"/>
  <c r="A36" i="51" s="1"/>
  <c r="CQ35" i="51"/>
  <c r="CP35" i="51"/>
  <c r="BT35" i="51" a="1"/>
  <c r="BT35" i="51" s="1"/>
  <c r="BS35" i="51"/>
  <c r="A35" i="51" a="1"/>
  <c r="A35" i="51" s="1"/>
  <c r="CQ34" i="51"/>
  <c r="CP34" i="51"/>
  <c r="BT34" i="51" a="1"/>
  <c r="BT34" i="51" s="1"/>
  <c r="BS34" i="51"/>
  <c r="A34" i="51" a="1"/>
  <c r="A34" i="51" s="1"/>
  <c r="CQ33" i="51"/>
  <c r="CP33" i="51"/>
  <c r="BT33" i="51" a="1"/>
  <c r="BT33" i="51" s="1"/>
  <c r="BS33" i="51"/>
  <c r="A33" i="51" a="1"/>
  <c r="A33" i="51" s="1"/>
  <c r="CQ32" i="51"/>
  <c r="CP32" i="51"/>
  <c r="BT32" i="51" a="1"/>
  <c r="BT32" i="51" s="1"/>
  <c r="BS32" i="51"/>
  <c r="A32" i="51" a="1"/>
  <c r="A32" i="51" s="1"/>
  <c r="CQ31" i="51"/>
  <c r="CP31" i="51"/>
  <c r="BT31" i="51" a="1"/>
  <c r="BT31" i="51" s="1"/>
  <c r="BS31" i="51"/>
  <c r="A31" i="51" a="1"/>
  <c r="A31" i="51" s="1"/>
  <c r="CQ30" i="51"/>
  <c r="CP30" i="51"/>
  <c r="BT30" i="51" a="1"/>
  <c r="BT30" i="51" s="1"/>
  <c r="BS30" i="51"/>
  <c r="A30" i="51" a="1"/>
  <c r="A30" i="51" s="1"/>
  <c r="CQ29" i="51"/>
  <c r="CP29" i="51"/>
  <c r="BT29" i="51" a="1"/>
  <c r="BT29" i="51" s="1"/>
  <c r="BS29" i="51"/>
  <c r="A29" i="51" a="1"/>
  <c r="A29" i="51" s="1"/>
  <c r="A28" i="51" a="1"/>
  <c r="A28" i="51" s="1"/>
  <c r="DD27" i="51" a="1"/>
  <c r="DD27" i="51" s="1"/>
  <c r="CQ27" i="51"/>
  <c r="CP27" i="51"/>
  <c r="CN27" i="51" a="1"/>
  <c r="CN27" i="51" s="1"/>
  <c r="CM27" i="51" a="1"/>
  <c r="CM27" i="51" s="1"/>
  <c r="CL27" i="51" a="1"/>
  <c r="CL27" i="51" s="1"/>
  <c r="CK27" i="51" a="1"/>
  <c r="CK27" i="51" s="1"/>
  <c r="CJ27" i="51" a="1"/>
  <c r="CJ27" i="51" s="1"/>
  <c r="BX27" i="51"/>
  <c r="BT27" i="51" a="1"/>
  <c r="BT27" i="51" s="1"/>
  <c r="BS27" i="51"/>
  <c r="AP27" i="51"/>
  <c r="A27" i="51" a="1"/>
  <c r="A27" i="51" s="1"/>
  <c r="DD26" i="51" a="1"/>
  <c r="DD26" i="51" s="1"/>
  <c r="CQ26" i="51"/>
  <c r="CP26" i="51"/>
  <c r="CN26" i="51" a="1"/>
  <c r="CN26" i="51" s="1"/>
  <c r="CM26" i="51" a="1"/>
  <c r="CM26" i="51" s="1"/>
  <c r="CL26" i="51" a="1"/>
  <c r="CL26" i="51" s="1"/>
  <c r="CK26" i="51" a="1"/>
  <c r="CK26" i="51" s="1"/>
  <c r="CJ26" i="51" a="1"/>
  <c r="CJ26" i="51" s="1"/>
  <c r="BX26" i="51"/>
  <c r="BT26" i="51" a="1"/>
  <c r="BT26" i="51" s="1"/>
  <c r="BS26" i="51"/>
  <c r="AP26" i="51"/>
  <c r="A26" i="51" a="1"/>
  <c r="A26" i="51" s="1"/>
  <c r="DD25" i="51" a="1"/>
  <c r="DD25" i="51" s="1"/>
  <c r="CQ25" i="51"/>
  <c r="CP25" i="51"/>
  <c r="CN25" i="51" a="1"/>
  <c r="CN25" i="51" s="1"/>
  <c r="CM25" i="51" a="1"/>
  <c r="CM25" i="51" s="1"/>
  <c r="CL25" i="51" a="1"/>
  <c r="CL25" i="51" s="1"/>
  <c r="CK25" i="51" a="1"/>
  <c r="CK25" i="51" s="1"/>
  <c r="CJ25" i="51" a="1"/>
  <c r="CJ25" i="51" s="1"/>
  <c r="BX25" i="51"/>
  <c r="BT25" i="51" a="1"/>
  <c r="BT25" i="51" s="1"/>
  <c r="BS25" i="51"/>
  <c r="AP25" i="51"/>
  <c r="A25" i="51" a="1"/>
  <c r="A25" i="51" s="1"/>
  <c r="DD24" i="51" a="1"/>
  <c r="DD24" i="51" s="1"/>
  <c r="CQ24" i="51"/>
  <c r="CP24" i="51"/>
  <c r="CN24" i="51" a="1"/>
  <c r="CN24" i="51" s="1"/>
  <c r="CM24" i="51" a="1"/>
  <c r="CM24" i="51" s="1"/>
  <c r="CL24" i="51" a="1"/>
  <c r="CL24" i="51" s="1"/>
  <c r="CK24" i="51" a="1"/>
  <c r="CK24" i="51" s="1"/>
  <c r="CJ24" i="51" a="1"/>
  <c r="CJ24" i="51" s="1"/>
  <c r="BX24" i="51"/>
  <c r="BT24" i="51" a="1"/>
  <c r="BT24" i="51" s="1"/>
  <c r="BS24" i="51"/>
  <c r="AP24" i="51"/>
  <c r="A24" i="51" a="1"/>
  <c r="A24" i="51" s="1"/>
  <c r="DD23" i="51" a="1"/>
  <c r="DD23" i="51" s="1"/>
  <c r="CQ23" i="51"/>
  <c r="CP23" i="51"/>
  <c r="CN23" i="51" a="1"/>
  <c r="CN23" i="51" s="1"/>
  <c r="CM23" i="51" a="1"/>
  <c r="CM23" i="51" s="1"/>
  <c r="CL23" i="51" a="1"/>
  <c r="CL23" i="51" s="1"/>
  <c r="CK23" i="51" a="1"/>
  <c r="CK23" i="51" s="1"/>
  <c r="BT23" i="51" a="1"/>
  <c r="BT23" i="51" s="1"/>
  <c r="BS23" i="51"/>
  <c r="AP23" i="51"/>
  <c r="A23" i="51" a="1"/>
  <c r="A23" i="51" s="1"/>
  <c r="DD22" i="51" a="1"/>
  <c r="DD22" i="51" s="1"/>
  <c r="CQ22" i="51"/>
  <c r="CP22" i="51"/>
  <c r="CN22" i="51" a="1"/>
  <c r="CN22" i="51" s="1"/>
  <c r="CM22" i="51" a="1"/>
  <c r="CM22" i="51" s="1"/>
  <c r="BT22" i="51" a="1"/>
  <c r="BT22" i="51" s="1"/>
  <c r="BS22" i="51"/>
  <c r="AP22" i="51"/>
  <c r="A22" i="51" a="1"/>
  <c r="A22" i="51" s="1"/>
  <c r="DD21" i="51" a="1"/>
  <c r="DD21" i="51" s="1"/>
  <c r="CQ21" i="51"/>
  <c r="CP21" i="51"/>
  <c r="CN21" i="51" a="1"/>
  <c r="CN21" i="51" s="1"/>
  <c r="BT21" i="51" a="1"/>
  <c r="BT21" i="51" s="1"/>
  <c r="BS21" i="51"/>
  <c r="AP21" i="51"/>
  <c r="A21" i="51" a="1"/>
  <c r="A21" i="51" s="1"/>
  <c r="DD20" i="51" a="1"/>
  <c r="DD20" i="51" s="1"/>
  <c r="CQ20" i="51"/>
  <c r="CP20" i="51"/>
  <c r="CN20" i="51" a="1"/>
  <c r="CN20" i="51" s="1"/>
  <c r="CM20" i="51" a="1"/>
  <c r="CM20" i="51" s="1"/>
  <c r="BT20" i="51" a="1"/>
  <c r="BT20" i="51" s="1"/>
  <c r="BS20" i="51"/>
  <c r="AP20" i="51"/>
  <c r="A20" i="51" a="1"/>
  <c r="A20" i="51" s="1"/>
  <c r="DD19" i="51" a="1"/>
  <c r="DD19" i="51" s="1"/>
  <c r="CQ19" i="51"/>
  <c r="CP19" i="51"/>
  <c r="CN19" i="51" a="1"/>
  <c r="CN19" i="51" s="1"/>
  <c r="CM19" i="51" a="1"/>
  <c r="CM19" i="51" s="1"/>
  <c r="CL19" i="51" a="1"/>
  <c r="CL19" i="51" s="1"/>
  <c r="CK19" i="51" a="1"/>
  <c r="CK19" i="51" s="1"/>
  <c r="BT19" i="51" a="1"/>
  <c r="BT19" i="51" s="1"/>
  <c r="BS19" i="51"/>
  <c r="AP19" i="51"/>
  <c r="A19" i="51" a="1"/>
  <c r="A19" i="51" s="1"/>
  <c r="DD18" i="51" a="1"/>
  <c r="DD18" i="51" s="1"/>
  <c r="CQ18" i="51"/>
  <c r="CP18" i="51"/>
  <c r="CN18" i="51" a="1"/>
  <c r="CN18" i="51" s="1"/>
  <c r="CM18" i="51" a="1"/>
  <c r="CM18" i="51" s="1"/>
  <c r="CL18" i="51" a="1"/>
  <c r="CL18" i="51" s="1"/>
  <c r="CK18" i="51" a="1"/>
  <c r="CK18" i="51" s="1"/>
  <c r="BT18" i="51" a="1"/>
  <c r="BT18" i="51" s="1"/>
  <c r="BS18" i="51"/>
  <c r="AP18" i="51"/>
  <c r="A18" i="51" a="1"/>
  <c r="A18" i="51" s="1"/>
  <c r="DD17" i="51" a="1"/>
  <c r="DD17" i="51" s="1"/>
  <c r="CQ17" i="51"/>
  <c r="CP17" i="51"/>
  <c r="CN17" i="51" a="1"/>
  <c r="CN17" i="51" s="1"/>
  <c r="CM17" i="51" a="1"/>
  <c r="CM17" i="51" s="1"/>
  <c r="BT17" i="51" a="1"/>
  <c r="BT17" i="51" s="1"/>
  <c r="BS17" i="51"/>
  <c r="AP17" i="51"/>
  <c r="A17" i="51" a="1"/>
  <c r="A17" i="51" s="1"/>
  <c r="DD16" i="51" a="1"/>
  <c r="DD16" i="51" s="1"/>
  <c r="CQ16" i="51"/>
  <c r="CP16" i="51"/>
  <c r="CN16" i="51" a="1"/>
  <c r="CN16" i="51" s="1"/>
  <c r="CM16" i="51" a="1"/>
  <c r="CM16" i="51" s="1"/>
  <c r="CL16" i="51" a="1"/>
  <c r="CL16" i="51" s="1"/>
  <c r="CK16" i="51" a="1"/>
  <c r="CK16" i="51" s="1"/>
  <c r="CJ16" i="51" a="1"/>
  <c r="CJ16" i="51" s="1"/>
  <c r="BT16" i="51" a="1"/>
  <c r="BT16" i="51" s="1"/>
  <c r="BS16" i="51"/>
  <c r="AP16" i="51"/>
  <c r="A16" i="51" a="1"/>
  <c r="A16" i="51" s="1"/>
  <c r="DD15" i="51" a="1"/>
  <c r="DD15" i="51" s="1"/>
  <c r="CQ15" i="51"/>
  <c r="CP15" i="51"/>
  <c r="CN15" i="51" a="1"/>
  <c r="CN15" i="51" s="1"/>
  <c r="CM15" i="51" a="1"/>
  <c r="CM15" i="51" s="1"/>
  <c r="BT15" i="51" a="1"/>
  <c r="BT15" i="51" s="1"/>
  <c r="BS15" i="51"/>
  <c r="AP15" i="51"/>
  <c r="A15" i="51" a="1"/>
  <c r="A15" i="51" s="1"/>
  <c r="DD14" i="51" a="1"/>
  <c r="DD14" i="51" s="1"/>
  <c r="CQ14" i="51"/>
  <c r="CP14" i="51"/>
  <c r="CN14" i="51" a="1"/>
  <c r="CN14" i="51" s="1"/>
  <c r="CM14" i="51" a="1"/>
  <c r="CM14" i="51" s="1"/>
  <c r="BT14" i="51" a="1"/>
  <c r="BT14" i="51" s="1"/>
  <c r="BS14" i="51"/>
  <c r="AP14" i="51"/>
  <c r="A14" i="51" a="1"/>
  <c r="A14" i="51" s="1"/>
  <c r="DD13" i="51" a="1"/>
  <c r="DD13" i="51" s="1"/>
  <c r="CQ13" i="51"/>
  <c r="CP13" i="51"/>
  <c r="CN13" i="51" a="1"/>
  <c r="CN13" i="51" s="1"/>
  <c r="CM13" i="51" a="1"/>
  <c r="CM13" i="51" s="1"/>
  <c r="CL13" i="51" a="1"/>
  <c r="CL13" i="51" s="1"/>
  <c r="BT13" i="51" a="1"/>
  <c r="BT13" i="51" s="1"/>
  <c r="BS13" i="51"/>
  <c r="AP13" i="51"/>
  <c r="A13" i="51" a="1"/>
  <c r="A13" i="51" s="1"/>
  <c r="AN9" i="51"/>
  <c r="AI9" i="51"/>
  <c r="T9" i="51"/>
  <c r="AN8" i="51"/>
  <c r="AI8" i="51"/>
  <c r="T8" i="51"/>
  <c r="AN7" i="51"/>
  <c r="AI7" i="51"/>
  <c r="T7" i="51"/>
  <c r="AN6" i="51"/>
  <c r="AI6" i="51"/>
  <c r="T6" i="51"/>
  <c r="AI5" i="51"/>
  <c r="T5" i="51"/>
  <c r="T2" i="51" s="1"/>
  <c r="W2" i="51"/>
  <c r="V2" i="51"/>
  <c r="U2" i="51"/>
  <c r="N2" i="51"/>
  <c r="M2" i="51"/>
  <c r="H2" i="51"/>
  <c r="D150" i="50" a="1"/>
  <c r="D150" i="50" s="1"/>
  <c r="C150" i="50" a="1"/>
  <c r="C150" i="50" s="1"/>
  <c r="B150" i="50" a="1"/>
  <c r="B150" i="50" s="1"/>
  <c r="D148" i="50"/>
  <c r="D147" i="50"/>
  <c r="D146" i="50"/>
  <c r="D145" i="50"/>
  <c r="D144" i="50"/>
  <c r="D143" i="50"/>
  <c r="D142" i="50"/>
  <c r="D141" i="50"/>
  <c r="D140" i="50"/>
  <c r="D139" i="50"/>
  <c r="D138" i="50"/>
  <c r="D137" i="50"/>
  <c r="D136" i="50"/>
  <c r="D135" i="50"/>
  <c r="D134" i="50"/>
  <c r="G132" i="50"/>
  <c r="F132" i="50"/>
  <c r="G131" i="50"/>
  <c r="F131" i="50"/>
  <c r="G130" i="50"/>
  <c r="F130" i="50"/>
  <c r="F129" i="50"/>
  <c r="F128" i="50"/>
  <c r="F127" i="50"/>
  <c r="F126" i="50"/>
  <c r="F125" i="50"/>
  <c r="F124" i="50"/>
  <c r="F123" i="50"/>
  <c r="F122" i="50"/>
  <c r="F121" i="50"/>
  <c r="F120" i="50"/>
  <c r="F119" i="50"/>
  <c r="F118" i="50"/>
  <c r="A107" i="50" a="1"/>
  <c r="A107" i="50" s="1"/>
  <c r="A106" i="50" a="1"/>
  <c r="A106" i="50" s="1"/>
  <c r="A105" i="50" a="1"/>
  <c r="A105" i="50" s="1"/>
  <c r="A104" i="50" a="1"/>
  <c r="A104" i="50" s="1"/>
  <c r="A103" i="50" a="1"/>
  <c r="A103" i="50" s="1"/>
  <c r="A102" i="50" a="1"/>
  <c r="A102" i="50" s="1"/>
  <c r="A101" i="50" a="1"/>
  <c r="A101" i="50" s="1"/>
  <c r="A100" i="50" a="1"/>
  <c r="A100" i="50" s="1"/>
  <c r="A99" i="50" a="1"/>
  <c r="A99" i="50" s="1"/>
  <c r="A98" i="50" a="1"/>
  <c r="A98" i="50" s="1"/>
  <c r="A97" i="50" a="1"/>
  <c r="A97" i="50" s="1"/>
  <c r="A96" i="50" a="1"/>
  <c r="A96" i="50" s="1"/>
  <c r="A95" i="50" a="1"/>
  <c r="A95" i="50" s="1"/>
  <c r="A94" i="50" a="1"/>
  <c r="A94" i="50" s="1"/>
  <c r="A93" i="50" a="1"/>
  <c r="A93" i="50" s="1"/>
  <c r="A92" i="50" a="1"/>
  <c r="A92" i="50" s="1"/>
  <c r="CQ91" i="50"/>
  <c r="CP91" i="50"/>
  <c r="BX91" i="50"/>
  <c r="BT91" i="50" a="1"/>
  <c r="BT91" i="50" s="1"/>
  <c r="BS91" i="50"/>
  <c r="A91" i="50" a="1"/>
  <c r="A91" i="50" s="1"/>
  <c r="CQ90" i="50"/>
  <c r="CP90" i="50"/>
  <c r="BX90" i="50"/>
  <c r="BT90" i="50" a="1"/>
  <c r="BT90" i="50" s="1"/>
  <c r="BS90" i="50"/>
  <c r="A90" i="50" a="1"/>
  <c r="A90" i="50" s="1"/>
  <c r="CQ89" i="50"/>
  <c r="CP89" i="50"/>
  <c r="BX89" i="50"/>
  <c r="BT89" i="50" a="1"/>
  <c r="BT89" i="50" s="1"/>
  <c r="BS89" i="50"/>
  <c r="A89" i="50" a="1"/>
  <c r="A89" i="50" s="1"/>
  <c r="CQ88" i="50"/>
  <c r="CP88" i="50"/>
  <c r="BT88" i="50" a="1"/>
  <c r="BT88" i="50" s="1"/>
  <c r="BS88" i="50"/>
  <c r="A88" i="50" a="1"/>
  <c r="A88" i="50" s="1"/>
  <c r="CQ87" i="50"/>
  <c r="CP87" i="50"/>
  <c r="BT87" i="50" a="1"/>
  <c r="BT87" i="50" s="1"/>
  <c r="BS87" i="50"/>
  <c r="A87" i="50" a="1"/>
  <c r="A87" i="50" s="1"/>
  <c r="CQ86" i="50"/>
  <c r="CP86" i="50"/>
  <c r="BT86" i="50" a="1"/>
  <c r="BT86" i="50" s="1"/>
  <c r="BS86" i="50"/>
  <c r="A86" i="50" a="1"/>
  <c r="A86" i="50" s="1"/>
  <c r="CQ85" i="50"/>
  <c r="CP85" i="50"/>
  <c r="BT85" i="50" a="1"/>
  <c r="BT85" i="50" s="1"/>
  <c r="BS85" i="50"/>
  <c r="A85" i="50" a="1"/>
  <c r="A85" i="50" s="1"/>
  <c r="CQ84" i="50"/>
  <c r="CP84" i="50"/>
  <c r="BT84" i="50" a="1"/>
  <c r="BT84" i="50" s="1"/>
  <c r="BS84" i="50"/>
  <c r="A84" i="50" a="1"/>
  <c r="A84" i="50" s="1"/>
  <c r="CQ83" i="50"/>
  <c r="CP83" i="50"/>
  <c r="BT83" i="50" a="1"/>
  <c r="BT83" i="50" s="1"/>
  <c r="BS83" i="50"/>
  <c r="A83" i="50" a="1"/>
  <c r="A83" i="50" s="1"/>
  <c r="CQ82" i="50"/>
  <c r="CP82" i="50"/>
  <c r="BT82" i="50" a="1"/>
  <c r="BT82" i="50" s="1"/>
  <c r="BS82" i="50"/>
  <c r="A82" i="50" a="1"/>
  <c r="A82" i="50" s="1"/>
  <c r="CQ81" i="50"/>
  <c r="CP81" i="50"/>
  <c r="BS81" i="50"/>
  <c r="A81" i="50" a="1"/>
  <c r="A81" i="50" s="1"/>
  <c r="CQ80" i="50"/>
  <c r="CP80" i="50"/>
  <c r="BT80" i="50" a="1"/>
  <c r="BT80" i="50" s="1"/>
  <c r="BS80" i="50"/>
  <c r="A80" i="50" a="1"/>
  <c r="A80" i="50" s="1"/>
  <c r="CQ79" i="50"/>
  <c r="CP79" i="50"/>
  <c r="BT79" i="50" a="1"/>
  <c r="BT79" i="50" s="1"/>
  <c r="BS79" i="50"/>
  <c r="A79" i="50" a="1"/>
  <c r="A79" i="50" s="1"/>
  <c r="CQ78" i="50"/>
  <c r="CP78" i="50"/>
  <c r="BT78" i="50" a="1"/>
  <c r="BT78" i="50" s="1"/>
  <c r="BS78" i="50"/>
  <c r="A78" i="50" a="1"/>
  <c r="A78" i="50" s="1"/>
  <c r="CQ77" i="50"/>
  <c r="CP77" i="50"/>
  <c r="BT77" i="50" a="1"/>
  <c r="BT77" i="50" s="1"/>
  <c r="BS77" i="50"/>
  <c r="A77" i="50" a="1"/>
  <c r="A77" i="50" s="1"/>
  <c r="A76" i="50" a="1"/>
  <c r="A76" i="50" s="1"/>
  <c r="CQ75" i="50"/>
  <c r="CP75" i="50"/>
  <c r="BX75" i="50"/>
  <c r="BT75" i="50" a="1"/>
  <c r="BT75" i="50" s="1"/>
  <c r="BS75" i="50"/>
  <c r="A75" i="50" a="1"/>
  <c r="A75" i="50" s="1"/>
  <c r="CQ74" i="50"/>
  <c r="CP74" i="50"/>
  <c r="BX74" i="50"/>
  <c r="BT74" i="50" a="1"/>
  <c r="BT74" i="50" s="1"/>
  <c r="BS74" i="50"/>
  <c r="A74" i="50" a="1"/>
  <c r="A74" i="50" s="1"/>
  <c r="CQ73" i="50"/>
  <c r="CP73" i="50"/>
  <c r="BX73" i="50"/>
  <c r="BT73" i="50" a="1"/>
  <c r="BT73" i="50" s="1"/>
  <c r="BS73" i="50"/>
  <c r="A73" i="50" a="1"/>
  <c r="A73" i="50" s="1"/>
  <c r="CQ72" i="50"/>
  <c r="CP72" i="50"/>
  <c r="BT72" i="50" a="1"/>
  <c r="BT72" i="50" s="1"/>
  <c r="BS72" i="50"/>
  <c r="A72" i="50" a="1"/>
  <c r="A72" i="50" s="1"/>
  <c r="CQ71" i="50"/>
  <c r="CP71" i="50"/>
  <c r="BT71" i="50" a="1"/>
  <c r="BT71" i="50" s="1"/>
  <c r="BS71" i="50"/>
  <c r="A71" i="50" a="1"/>
  <c r="A71" i="50" s="1"/>
  <c r="CQ70" i="50"/>
  <c r="CP70" i="50"/>
  <c r="BT70" i="50" a="1"/>
  <c r="BT70" i="50" s="1"/>
  <c r="BS70" i="50"/>
  <c r="A70" i="50" a="1"/>
  <c r="A70" i="50" s="1"/>
  <c r="CQ69" i="50"/>
  <c r="CP69" i="50"/>
  <c r="BT69" i="50" a="1"/>
  <c r="BT69" i="50" s="1"/>
  <c r="BS69" i="50"/>
  <c r="A69" i="50" a="1"/>
  <c r="A69" i="50" s="1"/>
  <c r="CQ68" i="50"/>
  <c r="CP68" i="50"/>
  <c r="BT68" i="50" a="1"/>
  <c r="BT68" i="50" s="1"/>
  <c r="BS68" i="50"/>
  <c r="A68" i="50" a="1"/>
  <c r="A68" i="50" s="1"/>
  <c r="CQ67" i="50"/>
  <c r="CP67" i="50"/>
  <c r="BT67" i="50" a="1"/>
  <c r="BT67" i="50" s="1"/>
  <c r="BS67" i="50"/>
  <c r="A67" i="50" a="1"/>
  <c r="A67" i="50" s="1"/>
  <c r="CQ66" i="50"/>
  <c r="CP66" i="50"/>
  <c r="BT66" i="50" a="1"/>
  <c r="BT66" i="50" s="1"/>
  <c r="BS66" i="50"/>
  <c r="A66" i="50" a="1"/>
  <c r="A66" i="50" s="1"/>
  <c r="CQ65" i="50"/>
  <c r="CP65" i="50"/>
  <c r="BT65" i="50" a="1"/>
  <c r="BT65" i="50" s="1"/>
  <c r="BS65" i="50"/>
  <c r="A65" i="50" a="1"/>
  <c r="A65" i="50" s="1"/>
  <c r="CQ64" i="50"/>
  <c r="CP64" i="50"/>
  <c r="BT64" i="50" a="1"/>
  <c r="BT64" i="50" s="1"/>
  <c r="BS64" i="50"/>
  <c r="A64" i="50" a="1"/>
  <c r="A64" i="50" s="1"/>
  <c r="CQ63" i="50"/>
  <c r="CP63" i="50"/>
  <c r="BT63" i="50" a="1"/>
  <c r="BT63" i="50" s="1"/>
  <c r="BS63" i="50"/>
  <c r="A63" i="50" a="1"/>
  <c r="A63" i="50" s="1"/>
  <c r="CQ62" i="50"/>
  <c r="CP62" i="50"/>
  <c r="BT62" i="50" a="1"/>
  <c r="BT62" i="50" s="1"/>
  <c r="BS62" i="50"/>
  <c r="A62" i="50" a="1"/>
  <c r="A62" i="50" s="1"/>
  <c r="CQ61" i="50"/>
  <c r="CP61" i="50"/>
  <c r="BT61" i="50" a="1"/>
  <c r="BT61" i="50" s="1"/>
  <c r="BS61" i="50"/>
  <c r="A61" i="50" a="1"/>
  <c r="A61" i="50" s="1"/>
  <c r="A60" i="50" a="1"/>
  <c r="A60" i="50" s="1"/>
  <c r="CQ59" i="50"/>
  <c r="CP59" i="50"/>
  <c r="BX59" i="50"/>
  <c r="BT59" i="50" a="1"/>
  <c r="BT59" i="50" s="1"/>
  <c r="BS59" i="50"/>
  <c r="A59" i="50" a="1"/>
  <c r="A59" i="50" s="1"/>
  <c r="CQ58" i="50"/>
  <c r="CP58" i="50"/>
  <c r="BX58" i="50"/>
  <c r="BT58" i="50" a="1"/>
  <c r="BT58" i="50" s="1"/>
  <c r="BS58" i="50"/>
  <c r="A58" i="50" a="1"/>
  <c r="A58" i="50" s="1"/>
  <c r="CQ57" i="50"/>
  <c r="CP57" i="50"/>
  <c r="BX57" i="50"/>
  <c r="BT57" i="50" a="1"/>
  <c r="BT57" i="50" s="1"/>
  <c r="BS57" i="50"/>
  <c r="A57" i="50" a="1"/>
  <c r="A57" i="50" s="1"/>
  <c r="CQ56" i="50"/>
  <c r="CP56" i="50"/>
  <c r="BT56" i="50" a="1"/>
  <c r="BT56" i="50" s="1"/>
  <c r="BS56" i="50"/>
  <c r="A56" i="50" a="1"/>
  <c r="A56" i="50" s="1"/>
  <c r="CQ55" i="50"/>
  <c r="CP55" i="50"/>
  <c r="BT55" i="50" a="1"/>
  <c r="BT55" i="50" s="1"/>
  <c r="BS55" i="50"/>
  <c r="A55" i="50" a="1"/>
  <c r="A55" i="50" s="1"/>
  <c r="CQ54" i="50"/>
  <c r="CP54" i="50"/>
  <c r="BT54" i="50" a="1"/>
  <c r="BT54" i="50" s="1"/>
  <c r="BS54" i="50"/>
  <c r="A54" i="50" a="1"/>
  <c r="A54" i="50" s="1"/>
  <c r="CQ53" i="50"/>
  <c r="CP53" i="50"/>
  <c r="BT53" i="50" a="1"/>
  <c r="BT53" i="50" s="1"/>
  <c r="BS53" i="50"/>
  <c r="A53" i="50" a="1"/>
  <c r="A53" i="50" s="1"/>
  <c r="CQ52" i="50"/>
  <c r="CP52" i="50"/>
  <c r="BT52" i="50" a="1"/>
  <c r="BT52" i="50" s="1"/>
  <c r="BS52" i="50"/>
  <c r="A52" i="50" a="1"/>
  <c r="A52" i="50" s="1"/>
  <c r="CQ51" i="50"/>
  <c r="CP51" i="50"/>
  <c r="BT51" i="50" a="1"/>
  <c r="BT51" i="50" s="1"/>
  <c r="BS51" i="50"/>
  <c r="A51" i="50" a="1"/>
  <c r="A51" i="50" s="1"/>
  <c r="CQ50" i="50"/>
  <c r="CP50" i="50"/>
  <c r="BT50" i="50" a="1"/>
  <c r="BT50" i="50" s="1"/>
  <c r="BS50" i="50"/>
  <c r="A50" i="50" a="1"/>
  <c r="A50" i="50" s="1"/>
  <c r="CQ49" i="50"/>
  <c r="CP49" i="50"/>
  <c r="BS49" i="50"/>
  <c r="A49" i="50" a="1"/>
  <c r="A49" i="50" s="1"/>
  <c r="CQ48" i="50"/>
  <c r="CP48" i="50"/>
  <c r="BT48" i="50" a="1"/>
  <c r="BT48" i="50" s="1"/>
  <c r="BS48" i="50"/>
  <c r="A48" i="50" a="1"/>
  <c r="A48" i="50" s="1"/>
  <c r="CQ47" i="50"/>
  <c r="CP47" i="50"/>
  <c r="BT47" i="50" a="1"/>
  <c r="BT47" i="50" s="1"/>
  <c r="BS47" i="50"/>
  <c r="A47" i="50" a="1"/>
  <c r="A47" i="50" s="1"/>
  <c r="CQ46" i="50"/>
  <c r="CP46" i="50"/>
  <c r="BT46" i="50" a="1"/>
  <c r="BT46" i="50" s="1"/>
  <c r="BS46" i="50"/>
  <c r="A46" i="50" a="1"/>
  <c r="A46" i="50" s="1"/>
  <c r="CQ45" i="50"/>
  <c r="CP45" i="50"/>
  <c r="BT45" i="50" a="1"/>
  <c r="BT45" i="50" s="1"/>
  <c r="BS45" i="50"/>
  <c r="A45" i="50" a="1"/>
  <c r="A45" i="50" s="1"/>
  <c r="A44" i="50" a="1"/>
  <c r="A44" i="50" s="1"/>
  <c r="CQ43" i="50"/>
  <c r="CP43" i="50"/>
  <c r="BX43" i="50"/>
  <c r="BT43" i="50" a="1"/>
  <c r="BT43" i="50" s="1"/>
  <c r="BS43" i="50"/>
  <c r="A43" i="50" a="1"/>
  <c r="A43" i="50" s="1"/>
  <c r="CQ42" i="50"/>
  <c r="CP42" i="50"/>
  <c r="BX42" i="50"/>
  <c r="BT42" i="50" a="1"/>
  <c r="BT42" i="50" s="1"/>
  <c r="BS42" i="50"/>
  <c r="A42" i="50" a="1"/>
  <c r="A42" i="50" s="1"/>
  <c r="CQ41" i="50"/>
  <c r="CP41" i="50"/>
  <c r="BX41" i="50"/>
  <c r="BT41" i="50" a="1"/>
  <c r="BT41" i="50" s="1"/>
  <c r="BS41" i="50"/>
  <c r="A41" i="50" a="1"/>
  <c r="A41" i="50" s="1"/>
  <c r="CQ40" i="50"/>
  <c r="CP40" i="50"/>
  <c r="BT40" i="50" a="1"/>
  <c r="BT40" i="50" s="1"/>
  <c r="BS40" i="50"/>
  <c r="A40" i="50" a="1"/>
  <c r="A40" i="50" s="1"/>
  <c r="CQ39" i="50"/>
  <c r="CP39" i="50"/>
  <c r="BT39" i="50" a="1"/>
  <c r="BT39" i="50" s="1"/>
  <c r="BS39" i="50"/>
  <c r="A39" i="50" a="1"/>
  <c r="A39" i="50" s="1"/>
  <c r="CQ38" i="50"/>
  <c r="CP38" i="50"/>
  <c r="BT38" i="50" a="1"/>
  <c r="BT38" i="50" s="1"/>
  <c r="BS38" i="50"/>
  <c r="A38" i="50" a="1"/>
  <c r="A38" i="50" s="1"/>
  <c r="CQ37" i="50"/>
  <c r="CP37" i="50"/>
  <c r="BT37" i="50" a="1"/>
  <c r="BT37" i="50" s="1"/>
  <c r="BS37" i="50"/>
  <c r="A37" i="50" a="1"/>
  <c r="A37" i="50" s="1"/>
  <c r="CQ36" i="50"/>
  <c r="CP36" i="50"/>
  <c r="BT36" i="50" a="1"/>
  <c r="BT36" i="50" s="1"/>
  <c r="BS36" i="50"/>
  <c r="A36" i="50" a="1"/>
  <c r="A36" i="50" s="1"/>
  <c r="CQ35" i="50"/>
  <c r="CP35" i="50"/>
  <c r="BT35" i="50" a="1"/>
  <c r="BT35" i="50" s="1"/>
  <c r="BS35" i="50"/>
  <c r="A35" i="50" a="1"/>
  <c r="A35" i="50" s="1"/>
  <c r="CQ34" i="50"/>
  <c r="CP34" i="50"/>
  <c r="BT34" i="50" a="1"/>
  <c r="BT34" i="50" s="1"/>
  <c r="BS34" i="50"/>
  <c r="A34" i="50" a="1"/>
  <c r="A34" i="50" s="1"/>
  <c r="CQ33" i="50"/>
  <c r="CP33" i="50"/>
  <c r="BS33" i="50"/>
  <c r="A33" i="50" a="1"/>
  <c r="A33" i="50" s="1"/>
  <c r="CQ32" i="50"/>
  <c r="CP32" i="50"/>
  <c r="BT32" i="50" a="1"/>
  <c r="BT32" i="50" s="1"/>
  <c r="BS32" i="50"/>
  <c r="A32" i="50" a="1"/>
  <c r="A32" i="50" s="1"/>
  <c r="CQ31" i="50"/>
  <c r="CP31" i="50"/>
  <c r="BT31" i="50" a="1"/>
  <c r="BT31" i="50" s="1"/>
  <c r="BS31" i="50"/>
  <c r="A31" i="50" a="1"/>
  <c r="A31" i="50" s="1"/>
  <c r="CQ30" i="50"/>
  <c r="CP30" i="50"/>
  <c r="BT30" i="50" a="1"/>
  <c r="BT30" i="50" s="1"/>
  <c r="BS30" i="50"/>
  <c r="A30" i="50" a="1"/>
  <c r="A30" i="50" s="1"/>
  <c r="CQ29" i="50"/>
  <c r="CP29" i="50"/>
  <c r="BT29" i="50" a="1"/>
  <c r="BT29" i="50" s="1"/>
  <c r="BS29" i="50"/>
  <c r="A29" i="50" a="1"/>
  <c r="A29" i="50" s="1"/>
  <c r="A28" i="50" a="1"/>
  <c r="A28" i="50" s="1"/>
  <c r="DD27" i="50" a="1"/>
  <c r="DD27" i="50" s="1"/>
  <c r="CQ27" i="50"/>
  <c r="CP27" i="50"/>
  <c r="CN27" i="50" a="1"/>
  <c r="CN27" i="50" s="1"/>
  <c r="CM27" i="50" a="1"/>
  <c r="CM27" i="50" s="1"/>
  <c r="CL27" i="50" a="1"/>
  <c r="CL27" i="50" s="1"/>
  <c r="CK27" i="50" a="1"/>
  <c r="CK27" i="50" s="1"/>
  <c r="CJ27" i="50" a="1"/>
  <c r="CJ27" i="50" s="1"/>
  <c r="BX27" i="50"/>
  <c r="BT27" i="50" a="1"/>
  <c r="BT27" i="50" s="1"/>
  <c r="BS27" i="50"/>
  <c r="AP27" i="50"/>
  <c r="A27" i="50" a="1"/>
  <c r="A27" i="50" s="1"/>
  <c r="DD26" i="50" a="1"/>
  <c r="DD26" i="50" s="1"/>
  <c r="CQ26" i="50"/>
  <c r="CP26" i="50"/>
  <c r="CN26" i="50" a="1"/>
  <c r="CN26" i="50" s="1"/>
  <c r="CM26" i="50" a="1"/>
  <c r="CM26" i="50" s="1"/>
  <c r="CL26" i="50" a="1"/>
  <c r="CL26" i="50" s="1"/>
  <c r="CK26" i="50" a="1"/>
  <c r="CK26" i="50" s="1"/>
  <c r="CJ26" i="50" a="1"/>
  <c r="CJ26" i="50" s="1"/>
  <c r="BX26" i="50"/>
  <c r="BT26" i="50" a="1"/>
  <c r="BT26" i="50" s="1"/>
  <c r="BS26" i="50"/>
  <c r="AP26" i="50"/>
  <c r="A26" i="50" a="1"/>
  <c r="A26" i="50" s="1"/>
  <c r="DD25" i="50" a="1"/>
  <c r="DD25" i="50" s="1"/>
  <c r="CQ25" i="50"/>
  <c r="CP25" i="50"/>
  <c r="CN25" i="50" a="1"/>
  <c r="CN25" i="50" s="1"/>
  <c r="CM25" i="50" a="1"/>
  <c r="CM25" i="50" s="1"/>
  <c r="CL25" i="50" a="1"/>
  <c r="CL25" i="50" s="1"/>
  <c r="CK25" i="50" a="1"/>
  <c r="CK25" i="50" s="1"/>
  <c r="CJ25" i="50" a="1"/>
  <c r="CJ25" i="50" s="1"/>
  <c r="BX25" i="50"/>
  <c r="BT25" i="50" a="1"/>
  <c r="BT25" i="50" s="1"/>
  <c r="BS25" i="50"/>
  <c r="AP25" i="50"/>
  <c r="A25" i="50" a="1"/>
  <c r="A25" i="50" s="1"/>
  <c r="DD24" i="50" a="1"/>
  <c r="DD24" i="50" s="1"/>
  <c r="CQ24" i="50"/>
  <c r="CP24" i="50"/>
  <c r="CN24" i="50" a="1"/>
  <c r="CN24" i="50" s="1"/>
  <c r="CM24" i="50" a="1"/>
  <c r="CM24" i="50" s="1"/>
  <c r="CL24" i="50" a="1"/>
  <c r="CL24" i="50" s="1"/>
  <c r="BT24" i="50" a="1"/>
  <c r="BT24" i="50" s="1"/>
  <c r="BS24" i="50"/>
  <c r="AP24" i="50"/>
  <c r="A24" i="50" a="1"/>
  <c r="A24" i="50" s="1"/>
  <c r="DD23" i="50" a="1"/>
  <c r="DD23" i="50" s="1"/>
  <c r="CQ23" i="50"/>
  <c r="CP23" i="50"/>
  <c r="CN23" i="50" a="1"/>
  <c r="CN23" i="50" s="1"/>
  <c r="CM23" i="50" a="1"/>
  <c r="CM23" i="50" s="1"/>
  <c r="CL23" i="50" a="1"/>
  <c r="CL23" i="50" s="1"/>
  <c r="BT23" i="50" a="1"/>
  <c r="BT23" i="50" s="1"/>
  <c r="BS23" i="50"/>
  <c r="AP23" i="50"/>
  <c r="A23" i="50" a="1"/>
  <c r="A23" i="50" s="1"/>
  <c r="DD22" i="50" a="1"/>
  <c r="DD22" i="50" s="1"/>
  <c r="CQ22" i="50"/>
  <c r="CP22" i="50"/>
  <c r="BT22" i="50" a="1"/>
  <c r="BT22" i="50" s="1"/>
  <c r="BS22" i="50"/>
  <c r="AP22" i="50"/>
  <c r="A22" i="50" a="1"/>
  <c r="A22" i="50" s="1"/>
  <c r="DD21" i="50" a="1"/>
  <c r="DD21" i="50" s="1"/>
  <c r="CQ21" i="50"/>
  <c r="CP21" i="50"/>
  <c r="CN21" i="50" a="1"/>
  <c r="CN21" i="50" s="1"/>
  <c r="CM21" i="50" a="1"/>
  <c r="CM21" i="50" s="1"/>
  <c r="BT21" i="50" a="1"/>
  <c r="BT21" i="50" s="1"/>
  <c r="BS21" i="50"/>
  <c r="AP21" i="50"/>
  <c r="A21" i="50" a="1"/>
  <c r="A21" i="50" s="1"/>
  <c r="CQ20" i="50"/>
  <c r="CP20" i="50"/>
  <c r="BT20" i="50" a="1"/>
  <c r="BT20" i="50" s="1"/>
  <c r="BS20" i="50"/>
  <c r="AP20" i="50"/>
  <c r="A20" i="50" a="1"/>
  <c r="A20" i="50" s="1"/>
  <c r="DD19" i="50" a="1"/>
  <c r="DD19" i="50" s="1"/>
  <c r="CQ19" i="50"/>
  <c r="CP19" i="50"/>
  <c r="CN19" i="50" a="1"/>
  <c r="CN19" i="50" s="1"/>
  <c r="CM19" i="50" a="1"/>
  <c r="CM19" i="50" s="1"/>
  <c r="BT19" i="50" a="1"/>
  <c r="BT19" i="50" s="1"/>
  <c r="BS19" i="50"/>
  <c r="AP19" i="50"/>
  <c r="A19" i="50" a="1"/>
  <c r="A19" i="50" s="1"/>
  <c r="DD18" i="50" a="1"/>
  <c r="DD18" i="50" s="1"/>
  <c r="CQ18" i="50"/>
  <c r="CP18" i="50"/>
  <c r="CN18" i="50" a="1"/>
  <c r="CN18" i="50" s="1"/>
  <c r="CM18" i="50" a="1"/>
  <c r="CM18" i="50" s="1"/>
  <c r="CL18" i="50" a="1"/>
  <c r="CL18" i="50" s="1"/>
  <c r="BT18" i="50" a="1"/>
  <c r="BT18" i="50" s="1"/>
  <c r="BS18" i="50"/>
  <c r="AP18" i="50"/>
  <c r="A18" i="50" a="1"/>
  <c r="A18" i="50" s="1"/>
  <c r="CQ17" i="50"/>
  <c r="CP17" i="50"/>
  <c r="CN17" i="50" a="1"/>
  <c r="CN17" i="50" s="1"/>
  <c r="CM17" i="50" a="1"/>
  <c r="CM17" i="50" s="1"/>
  <c r="BT17" i="50" a="1"/>
  <c r="BT17" i="50" s="1"/>
  <c r="BS17" i="50"/>
  <c r="AP17" i="50"/>
  <c r="A17" i="50" a="1"/>
  <c r="A17" i="50" s="1"/>
  <c r="DD16" i="50" a="1"/>
  <c r="DD16" i="50" s="1"/>
  <c r="CQ16" i="50"/>
  <c r="CP16" i="50"/>
  <c r="BT16" i="50" a="1"/>
  <c r="BT16" i="50" s="1"/>
  <c r="BS16" i="50"/>
  <c r="AP16" i="50"/>
  <c r="A16" i="50" a="1"/>
  <c r="A16" i="50" s="1"/>
  <c r="DD15" i="50" a="1"/>
  <c r="DD15" i="50" s="1"/>
  <c r="CQ15" i="50"/>
  <c r="CP15" i="50"/>
  <c r="CN15" i="50" a="1"/>
  <c r="CN15" i="50" s="1"/>
  <c r="CM15" i="50" a="1"/>
  <c r="CM15" i="50" s="1"/>
  <c r="CL15" i="50" a="1"/>
  <c r="CL15" i="50" s="1"/>
  <c r="BT15" i="50" a="1"/>
  <c r="BT15" i="50" s="1"/>
  <c r="BS15" i="50"/>
  <c r="AP15" i="50"/>
  <c r="A15" i="50" a="1"/>
  <c r="A15" i="50" s="1"/>
  <c r="DD14" i="50" a="1"/>
  <c r="DD14" i="50" s="1"/>
  <c r="CQ14" i="50"/>
  <c r="CP14" i="50"/>
  <c r="CN14" i="50" a="1"/>
  <c r="CN14" i="50" s="1"/>
  <c r="CM14" i="50" a="1"/>
  <c r="CM14" i="50" s="1"/>
  <c r="CL14" i="50" a="1"/>
  <c r="CL14" i="50" s="1"/>
  <c r="CK14" i="50" a="1"/>
  <c r="CK14" i="50" s="1"/>
  <c r="BT14" i="50" a="1"/>
  <c r="BT14" i="50" s="1"/>
  <c r="BS14" i="50"/>
  <c r="AP14" i="50"/>
  <c r="A14" i="50" a="1"/>
  <c r="A14" i="50" s="1"/>
  <c r="DD13" i="50" a="1"/>
  <c r="DD13" i="50" s="1"/>
  <c r="CQ13" i="50"/>
  <c r="CP13" i="50"/>
  <c r="CN13" i="50" a="1"/>
  <c r="CN13" i="50" s="1"/>
  <c r="CM13" i="50" a="1"/>
  <c r="CM13" i="50" s="1"/>
  <c r="CL13" i="50" a="1"/>
  <c r="CL13" i="50" s="1"/>
  <c r="BT13" i="50" a="1"/>
  <c r="BT13" i="50" s="1"/>
  <c r="BS13" i="50"/>
  <c r="AP13" i="50"/>
  <c r="A13" i="50" a="1"/>
  <c r="A13" i="50" s="1"/>
  <c r="AN9" i="50"/>
  <c r="AI9" i="50"/>
  <c r="T9" i="50"/>
  <c r="AN8" i="50"/>
  <c r="AI8" i="50"/>
  <c r="T8" i="50"/>
  <c r="AN7" i="50"/>
  <c r="AI7" i="50"/>
  <c r="T7" i="50"/>
  <c r="AN6" i="50"/>
  <c r="AI6" i="50"/>
  <c r="T6" i="50"/>
  <c r="AI5" i="50"/>
  <c r="T5" i="50"/>
  <c r="W2" i="50"/>
  <c r="V2" i="50"/>
  <c r="U2" i="50"/>
  <c r="N2" i="50"/>
  <c r="M2" i="50"/>
  <c r="H2" i="50"/>
  <c r="D150" i="49" a="1"/>
  <c r="D150" i="49" s="1"/>
  <c r="C150" i="49" a="1"/>
  <c r="C150" i="49" s="1"/>
  <c r="B150" i="49" a="1"/>
  <c r="B150" i="49" s="1"/>
  <c r="D148" i="49"/>
  <c r="D147" i="49"/>
  <c r="D146" i="49"/>
  <c r="D145" i="49"/>
  <c r="D144" i="49"/>
  <c r="D143" i="49"/>
  <c r="D142" i="49"/>
  <c r="D141" i="49"/>
  <c r="D140" i="49"/>
  <c r="D139" i="49"/>
  <c r="D138" i="49"/>
  <c r="D137" i="49"/>
  <c r="D136" i="49"/>
  <c r="D135" i="49"/>
  <c r="D134" i="49"/>
  <c r="G132" i="49"/>
  <c r="F132" i="49"/>
  <c r="G131" i="49"/>
  <c r="F131" i="49"/>
  <c r="G130" i="49"/>
  <c r="F130" i="49"/>
  <c r="F129" i="49"/>
  <c r="F128" i="49"/>
  <c r="F127" i="49"/>
  <c r="F126" i="49"/>
  <c r="F125" i="49"/>
  <c r="F124" i="49"/>
  <c r="F123" i="49"/>
  <c r="F122" i="49"/>
  <c r="G121" i="49"/>
  <c r="F121" i="49"/>
  <c r="F120" i="49"/>
  <c r="F119" i="49"/>
  <c r="F118" i="49"/>
  <c r="A107" i="49" a="1"/>
  <c r="A107" i="49" s="1"/>
  <c r="A106" i="49" a="1"/>
  <c r="A106" i="49" s="1"/>
  <c r="A105" i="49" a="1"/>
  <c r="A105" i="49" s="1"/>
  <c r="A104" i="49" a="1"/>
  <c r="A104" i="49" s="1"/>
  <c r="A103" i="49" a="1"/>
  <c r="A103" i="49" s="1"/>
  <c r="A102" i="49" a="1"/>
  <c r="A102" i="49" s="1"/>
  <c r="A101" i="49" a="1"/>
  <c r="A101" i="49" s="1"/>
  <c r="A100" i="49" a="1"/>
  <c r="A100" i="49" s="1"/>
  <c r="A99" i="49" a="1"/>
  <c r="A99" i="49" s="1"/>
  <c r="A98" i="49" a="1"/>
  <c r="A98" i="49" s="1"/>
  <c r="A97" i="49" a="1"/>
  <c r="A97" i="49" s="1"/>
  <c r="A96" i="49" a="1"/>
  <c r="A96" i="49" s="1"/>
  <c r="A95" i="49" a="1"/>
  <c r="A95" i="49" s="1"/>
  <c r="A94" i="49" a="1"/>
  <c r="A94" i="49" s="1"/>
  <c r="A93" i="49" a="1"/>
  <c r="A93" i="49" s="1"/>
  <c r="A92" i="49" a="1"/>
  <c r="A92" i="49" s="1"/>
  <c r="CQ91" i="49"/>
  <c r="CP91" i="49"/>
  <c r="BX91" i="49"/>
  <c r="BT91" i="49" a="1"/>
  <c r="BT91" i="49" s="1"/>
  <c r="BS91" i="49"/>
  <c r="A91" i="49" a="1"/>
  <c r="A91" i="49" s="1"/>
  <c r="CQ90" i="49"/>
  <c r="CP90" i="49"/>
  <c r="BX90" i="49"/>
  <c r="BT90" i="49" a="1"/>
  <c r="BT90" i="49" s="1"/>
  <c r="BS90" i="49"/>
  <c r="A90" i="49" a="1"/>
  <c r="A90" i="49" s="1"/>
  <c r="CQ89" i="49"/>
  <c r="CP89" i="49"/>
  <c r="BX89" i="49"/>
  <c r="BT89" i="49" a="1"/>
  <c r="BT89" i="49" s="1"/>
  <c r="BS89" i="49"/>
  <c r="A89" i="49" a="1"/>
  <c r="A89" i="49" s="1"/>
  <c r="CQ88" i="49"/>
  <c r="CP88" i="49"/>
  <c r="BT88" i="49" a="1"/>
  <c r="BT88" i="49" s="1"/>
  <c r="BS88" i="49"/>
  <c r="A88" i="49" a="1"/>
  <c r="A88" i="49" s="1"/>
  <c r="CQ87" i="49"/>
  <c r="CP87" i="49"/>
  <c r="BT87" i="49" a="1"/>
  <c r="BT87" i="49" s="1"/>
  <c r="BS87" i="49"/>
  <c r="A87" i="49" a="1"/>
  <c r="A87" i="49" s="1"/>
  <c r="CQ86" i="49"/>
  <c r="CP86" i="49"/>
  <c r="BT86" i="49" a="1"/>
  <c r="BT86" i="49" s="1"/>
  <c r="BS86" i="49"/>
  <c r="A86" i="49" a="1"/>
  <c r="A86" i="49" s="1"/>
  <c r="CQ85" i="49"/>
  <c r="CP85" i="49"/>
  <c r="BT85" i="49" a="1"/>
  <c r="BT85" i="49" s="1"/>
  <c r="BS85" i="49"/>
  <c r="A85" i="49" a="1"/>
  <c r="A85" i="49" s="1"/>
  <c r="CQ84" i="49"/>
  <c r="CP84" i="49"/>
  <c r="BT84" i="49" a="1"/>
  <c r="BT84" i="49" s="1"/>
  <c r="BS84" i="49"/>
  <c r="A84" i="49" a="1"/>
  <c r="A84" i="49" s="1"/>
  <c r="CQ83" i="49"/>
  <c r="CP83" i="49"/>
  <c r="BT83" i="49" a="1"/>
  <c r="BT83" i="49" s="1"/>
  <c r="BS83" i="49"/>
  <c r="A83" i="49" a="1"/>
  <c r="A83" i="49" s="1"/>
  <c r="CQ82" i="49"/>
  <c r="CP82" i="49"/>
  <c r="BT82" i="49" a="1"/>
  <c r="BT82" i="49" s="1"/>
  <c r="BS82" i="49"/>
  <c r="A82" i="49" a="1"/>
  <c r="A82" i="49" s="1"/>
  <c r="CQ81" i="49"/>
  <c r="CP81" i="49"/>
  <c r="BT81" i="49" a="1"/>
  <c r="BT81" i="49" s="1"/>
  <c r="BS81" i="49"/>
  <c r="A81" i="49" a="1"/>
  <c r="A81" i="49" s="1"/>
  <c r="CQ80" i="49"/>
  <c r="CP80" i="49"/>
  <c r="BT80" i="49" a="1"/>
  <c r="BT80" i="49" s="1"/>
  <c r="BS80" i="49"/>
  <c r="A80" i="49" a="1"/>
  <c r="A80" i="49" s="1"/>
  <c r="CQ79" i="49"/>
  <c r="CP79" i="49"/>
  <c r="BT79" i="49" a="1"/>
  <c r="BT79" i="49" s="1"/>
  <c r="BS79" i="49"/>
  <c r="A79" i="49" a="1"/>
  <c r="A79" i="49" s="1"/>
  <c r="CQ78" i="49"/>
  <c r="CP78" i="49"/>
  <c r="BT78" i="49" a="1"/>
  <c r="BT78" i="49" s="1"/>
  <c r="BS78" i="49"/>
  <c r="A78" i="49" a="1"/>
  <c r="A78" i="49" s="1"/>
  <c r="CQ77" i="49"/>
  <c r="CP77" i="49"/>
  <c r="BT77" i="49" a="1"/>
  <c r="BT77" i="49" s="1"/>
  <c r="BS77" i="49"/>
  <c r="A77" i="49" a="1"/>
  <c r="A77" i="49" s="1"/>
  <c r="A76" i="49" a="1"/>
  <c r="A76" i="49" s="1"/>
  <c r="CQ75" i="49"/>
  <c r="CP75" i="49"/>
  <c r="BX75" i="49"/>
  <c r="BT75" i="49" a="1"/>
  <c r="BT75" i="49" s="1"/>
  <c r="BS75" i="49"/>
  <c r="A75" i="49" a="1"/>
  <c r="A75" i="49" s="1"/>
  <c r="CQ74" i="49"/>
  <c r="CP74" i="49"/>
  <c r="BX74" i="49"/>
  <c r="BT74" i="49" a="1"/>
  <c r="BT74" i="49" s="1"/>
  <c r="BS74" i="49"/>
  <c r="A74" i="49" a="1"/>
  <c r="A74" i="49" s="1"/>
  <c r="CQ73" i="49"/>
  <c r="CP73" i="49"/>
  <c r="BX73" i="49"/>
  <c r="BT73" i="49" a="1"/>
  <c r="BT73" i="49" s="1"/>
  <c r="BS73" i="49"/>
  <c r="A73" i="49" a="1"/>
  <c r="A73" i="49" s="1"/>
  <c r="CQ72" i="49"/>
  <c r="CP72" i="49"/>
  <c r="BT72" i="49" a="1"/>
  <c r="BT72" i="49" s="1"/>
  <c r="BS72" i="49"/>
  <c r="A72" i="49" a="1"/>
  <c r="A72" i="49" s="1"/>
  <c r="CQ71" i="49"/>
  <c r="CP71" i="49"/>
  <c r="BT71" i="49" a="1"/>
  <c r="BT71" i="49" s="1"/>
  <c r="BS71" i="49"/>
  <c r="A71" i="49" a="1"/>
  <c r="A71" i="49" s="1"/>
  <c r="CQ70" i="49"/>
  <c r="CP70" i="49"/>
  <c r="BT70" i="49" a="1"/>
  <c r="BT70" i="49" s="1"/>
  <c r="BS70" i="49"/>
  <c r="A70" i="49" a="1"/>
  <c r="A70" i="49" s="1"/>
  <c r="CQ69" i="49"/>
  <c r="CP69" i="49"/>
  <c r="BT69" i="49" a="1"/>
  <c r="BT69" i="49" s="1"/>
  <c r="BS69" i="49"/>
  <c r="A69" i="49" a="1"/>
  <c r="A69" i="49" s="1"/>
  <c r="CQ68" i="49"/>
  <c r="CP68" i="49"/>
  <c r="BT68" i="49" a="1"/>
  <c r="BT68" i="49" s="1"/>
  <c r="BS68" i="49"/>
  <c r="A68" i="49" a="1"/>
  <c r="A68" i="49" s="1"/>
  <c r="CQ67" i="49"/>
  <c r="CP67" i="49"/>
  <c r="BT67" i="49" a="1"/>
  <c r="BT67" i="49" s="1"/>
  <c r="BS67" i="49"/>
  <c r="A67" i="49" a="1"/>
  <c r="A67" i="49" s="1"/>
  <c r="CQ66" i="49"/>
  <c r="CP66" i="49"/>
  <c r="BT66" i="49" a="1"/>
  <c r="BT66" i="49" s="1"/>
  <c r="BS66" i="49"/>
  <c r="A66" i="49" a="1"/>
  <c r="A66" i="49" s="1"/>
  <c r="CQ65" i="49"/>
  <c r="CP65" i="49"/>
  <c r="BT65" i="49" a="1"/>
  <c r="BT65" i="49" s="1"/>
  <c r="BS65" i="49"/>
  <c r="A65" i="49" a="1"/>
  <c r="A65" i="49" s="1"/>
  <c r="CQ64" i="49"/>
  <c r="CP64" i="49"/>
  <c r="BT64" i="49" a="1"/>
  <c r="BT64" i="49" s="1"/>
  <c r="BS64" i="49"/>
  <c r="A64" i="49" a="1"/>
  <c r="A64" i="49" s="1"/>
  <c r="CQ63" i="49"/>
  <c r="CP63" i="49"/>
  <c r="BT63" i="49" a="1"/>
  <c r="BT63" i="49" s="1"/>
  <c r="BS63" i="49"/>
  <c r="A63" i="49" a="1"/>
  <c r="A63" i="49" s="1"/>
  <c r="CQ62" i="49"/>
  <c r="CP62" i="49"/>
  <c r="BT62" i="49" a="1"/>
  <c r="BT62" i="49" s="1"/>
  <c r="BS62" i="49"/>
  <c r="A62" i="49" a="1"/>
  <c r="A62" i="49" s="1"/>
  <c r="CQ61" i="49"/>
  <c r="CP61" i="49"/>
  <c r="BT61" i="49" a="1"/>
  <c r="BT61" i="49" s="1"/>
  <c r="BS61" i="49"/>
  <c r="A61" i="49" a="1"/>
  <c r="A61" i="49" s="1"/>
  <c r="A60" i="49" a="1"/>
  <c r="A60" i="49" s="1"/>
  <c r="CQ59" i="49"/>
  <c r="CP59" i="49"/>
  <c r="BX59" i="49"/>
  <c r="BT59" i="49" a="1"/>
  <c r="BT59" i="49" s="1"/>
  <c r="BS59" i="49"/>
  <c r="A59" i="49" a="1"/>
  <c r="A59" i="49" s="1"/>
  <c r="CQ58" i="49"/>
  <c r="CP58" i="49"/>
  <c r="BX58" i="49"/>
  <c r="BT58" i="49" a="1"/>
  <c r="BT58" i="49" s="1"/>
  <c r="BS58" i="49"/>
  <c r="A58" i="49" a="1"/>
  <c r="A58" i="49" s="1"/>
  <c r="CQ57" i="49"/>
  <c r="CP57" i="49"/>
  <c r="BX57" i="49"/>
  <c r="BT57" i="49" a="1"/>
  <c r="BT57" i="49" s="1"/>
  <c r="BS57" i="49"/>
  <c r="A57" i="49" a="1"/>
  <c r="A57" i="49" s="1"/>
  <c r="CQ56" i="49"/>
  <c r="CP56" i="49"/>
  <c r="BT56" i="49" a="1"/>
  <c r="BT56" i="49" s="1"/>
  <c r="BS56" i="49"/>
  <c r="A56" i="49" a="1"/>
  <c r="A56" i="49" s="1"/>
  <c r="CQ55" i="49"/>
  <c r="CP55" i="49"/>
  <c r="BT55" i="49" a="1"/>
  <c r="BT55" i="49" s="1"/>
  <c r="BS55" i="49"/>
  <c r="A55" i="49" a="1"/>
  <c r="A55" i="49" s="1"/>
  <c r="CQ54" i="49"/>
  <c r="CP54" i="49"/>
  <c r="BT54" i="49" a="1"/>
  <c r="BT54" i="49" s="1"/>
  <c r="BS54" i="49"/>
  <c r="A54" i="49" a="1"/>
  <c r="A54" i="49" s="1"/>
  <c r="CQ53" i="49"/>
  <c r="CP53" i="49"/>
  <c r="BT53" i="49" a="1"/>
  <c r="BT53" i="49" s="1"/>
  <c r="BS53" i="49"/>
  <c r="A53" i="49" a="1"/>
  <c r="A53" i="49" s="1"/>
  <c r="CQ52" i="49"/>
  <c r="CP52" i="49"/>
  <c r="BT52" i="49" a="1"/>
  <c r="BT52" i="49" s="1"/>
  <c r="BS52" i="49"/>
  <c r="A52" i="49" a="1"/>
  <c r="A52" i="49" s="1"/>
  <c r="CQ51" i="49"/>
  <c r="CP51" i="49"/>
  <c r="BS51" i="49"/>
  <c r="A51" i="49" a="1"/>
  <c r="A51" i="49" s="1"/>
  <c r="CQ50" i="49"/>
  <c r="CP50" i="49"/>
  <c r="BT50" i="49" a="1"/>
  <c r="BT50" i="49" s="1"/>
  <c r="BS50" i="49"/>
  <c r="A50" i="49" a="1"/>
  <c r="A50" i="49" s="1"/>
  <c r="CQ49" i="49"/>
  <c r="CP49" i="49"/>
  <c r="BT49" i="49" a="1"/>
  <c r="BT49" i="49" s="1"/>
  <c r="BS49" i="49"/>
  <c r="A49" i="49" a="1"/>
  <c r="A49" i="49" s="1"/>
  <c r="CQ48" i="49"/>
  <c r="CP48" i="49"/>
  <c r="BT48" i="49" a="1"/>
  <c r="BT48" i="49" s="1"/>
  <c r="BS48" i="49"/>
  <c r="A48" i="49" a="1"/>
  <c r="A48" i="49" s="1"/>
  <c r="CQ47" i="49"/>
  <c r="CP47" i="49"/>
  <c r="BT47" i="49" a="1"/>
  <c r="BT47" i="49" s="1"/>
  <c r="BS47" i="49"/>
  <c r="A47" i="49" a="1"/>
  <c r="A47" i="49" s="1"/>
  <c r="CQ46" i="49"/>
  <c r="CP46" i="49"/>
  <c r="BT46" i="49" a="1"/>
  <c r="BT46" i="49" s="1"/>
  <c r="BS46" i="49"/>
  <c r="A46" i="49" a="1"/>
  <c r="A46" i="49" s="1"/>
  <c r="CQ45" i="49"/>
  <c r="CP45" i="49"/>
  <c r="BT45" i="49" a="1"/>
  <c r="BT45" i="49" s="1"/>
  <c r="BS45" i="49"/>
  <c r="A45" i="49" a="1"/>
  <c r="A45" i="49" s="1"/>
  <c r="A44" i="49" a="1"/>
  <c r="A44" i="49" s="1"/>
  <c r="CQ43" i="49"/>
  <c r="CP43" i="49"/>
  <c r="BX43" i="49"/>
  <c r="BT43" i="49" a="1"/>
  <c r="BT43" i="49" s="1"/>
  <c r="BS43" i="49"/>
  <c r="A43" i="49" a="1"/>
  <c r="A43" i="49" s="1"/>
  <c r="CQ42" i="49"/>
  <c r="CP42" i="49"/>
  <c r="BX42" i="49"/>
  <c r="BT42" i="49" a="1"/>
  <c r="BT42" i="49" s="1"/>
  <c r="BS42" i="49"/>
  <c r="A42" i="49" a="1"/>
  <c r="A42" i="49" s="1"/>
  <c r="CQ41" i="49"/>
  <c r="CP41" i="49"/>
  <c r="BX41" i="49"/>
  <c r="BT41" i="49" a="1"/>
  <c r="BT41" i="49" s="1"/>
  <c r="BS41" i="49"/>
  <c r="A41" i="49" a="1"/>
  <c r="A41" i="49" s="1"/>
  <c r="CQ40" i="49"/>
  <c r="CP40" i="49"/>
  <c r="BT40" i="49" a="1"/>
  <c r="BT40" i="49" s="1"/>
  <c r="BS40" i="49"/>
  <c r="A40" i="49" a="1"/>
  <c r="A40" i="49" s="1"/>
  <c r="CQ39" i="49"/>
  <c r="CP39" i="49"/>
  <c r="BT39" i="49" a="1"/>
  <c r="BT39" i="49" s="1"/>
  <c r="BS39" i="49"/>
  <c r="A39" i="49" a="1"/>
  <c r="A39" i="49" s="1"/>
  <c r="CQ38" i="49"/>
  <c r="CP38" i="49"/>
  <c r="BT38" i="49" a="1"/>
  <c r="BT38" i="49" s="1"/>
  <c r="BS38" i="49"/>
  <c r="A38" i="49" a="1"/>
  <c r="A38" i="49" s="1"/>
  <c r="CQ37" i="49"/>
  <c r="CP37" i="49"/>
  <c r="BT37" i="49" a="1"/>
  <c r="BT37" i="49" s="1"/>
  <c r="BS37" i="49"/>
  <c r="A37" i="49" a="1"/>
  <c r="A37" i="49" s="1"/>
  <c r="CQ36" i="49"/>
  <c r="CP36" i="49"/>
  <c r="BT36" i="49" a="1"/>
  <c r="BT36" i="49" s="1"/>
  <c r="BS36" i="49"/>
  <c r="A36" i="49" a="1"/>
  <c r="A36" i="49" s="1"/>
  <c r="CQ35" i="49"/>
  <c r="CP35" i="49"/>
  <c r="BT35" i="49" a="1"/>
  <c r="BT35" i="49" s="1"/>
  <c r="BS35" i="49"/>
  <c r="A35" i="49" a="1"/>
  <c r="A35" i="49" s="1"/>
  <c r="CQ34" i="49"/>
  <c r="CP34" i="49"/>
  <c r="BT34" i="49" a="1"/>
  <c r="BT34" i="49" s="1"/>
  <c r="BS34" i="49"/>
  <c r="A34" i="49" a="1"/>
  <c r="A34" i="49" s="1"/>
  <c r="CQ33" i="49"/>
  <c r="CP33" i="49"/>
  <c r="BT33" i="49" a="1"/>
  <c r="BT33" i="49" s="1"/>
  <c r="BS33" i="49"/>
  <c r="A33" i="49" a="1"/>
  <c r="A33" i="49" s="1"/>
  <c r="CQ32" i="49"/>
  <c r="CP32" i="49"/>
  <c r="BT32" i="49" a="1"/>
  <c r="BT32" i="49" s="1"/>
  <c r="BS32" i="49"/>
  <c r="A32" i="49" a="1"/>
  <c r="A32" i="49" s="1"/>
  <c r="CQ31" i="49"/>
  <c r="CP31" i="49"/>
  <c r="BT31" i="49" a="1"/>
  <c r="BT31" i="49" s="1"/>
  <c r="BS31" i="49"/>
  <c r="A31" i="49" a="1"/>
  <c r="A31" i="49" s="1"/>
  <c r="CQ30" i="49"/>
  <c r="CP30" i="49"/>
  <c r="BT30" i="49" a="1"/>
  <c r="BT30" i="49" s="1"/>
  <c r="BS30" i="49"/>
  <c r="A30" i="49" a="1"/>
  <c r="A30" i="49" s="1"/>
  <c r="CQ29" i="49"/>
  <c r="CP29" i="49"/>
  <c r="BT29" i="49" a="1"/>
  <c r="BT29" i="49" s="1"/>
  <c r="BS29" i="49"/>
  <c r="A29" i="49" a="1"/>
  <c r="A29" i="49" s="1"/>
  <c r="A28" i="49" a="1"/>
  <c r="A28" i="49" s="1"/>
  <c r="DD27" i="49" a="1"/>
  <c r="DD27" i="49" s="1"/>
  <c r="CQ27" i="49"/>
  <c r="CP27" i="49"/>
  <c r="CN27" i="49" a="1"/>
  <c r="CN27" i="49" s="1"/>
  <c r="CM27" i="49" a="1"/>
  <c r="CM27" i="49" s="1"/>
  <c r="CL27" i="49" a="1"/>
  <c r="CL27" i="49" s="1"/>
  <c r="CK27" i="49" a="1"/>
  <c r="CK27" i="49" s="1"/>
  <c r="CJ27" i="49" a="1"/>
  <c r="CJ27" i="49" s="1"/>
  <c r="BX27" i="49"/>
  <c r="BT27" i="49" a="1"/>
  <c r="BT27" i="49" s="1"/>
  <c r="BS27" i="49"/>
  <c r="AP27" i="49"/>
  <c r="A27" i="49" a="1"/>
  <c r="A27" i="49" s="1"/>
  <c r="DD26" i="49" a="1"/>
  <c r="DD26" i="49" s="1"/>
  <c r="CQ26" i="49"/>
  <c r="CP26" i="49"/>
  <c r="CN26" i="49" a="1"/>
  <c r="CN26" i="49" s="1"/>
  <c r="CM26" i="49" a="1"/>
  <c r="CM26" i="49" s="1"/>
  <c r="CL26" i="49" a="1"/>
  <c r="CL26" i="49" s="1"/>
  <c r="CK26" i="49" a="1"/>
  <c r="CK26" i="49" s="1"/>
  <c r="CJ26" i="49" a="1"/>
  <c r="CJ26" i="49" s="1"/>
  <c r="BX26" i="49"/>
  <c r="BT26" i="49" a="1"/>
  <c r="BT26" i="49" s="1"/>
  <c r="BS26" i="49"/>
  <c r="AP26" i="49"/>
  <c r="A26" i="49" a="1"/>
  <c r="A26" i="49" s="1"/>
  <c r="DD25" i="49" a="1"/>
  <c r="DD25" i="49" s="1"/>
  <c r="CQ25" i="49"/>
  <c r="CP25" i="49"/>
  <c r="CN25" i="49" a="1"/>
  <c r="CN25" i="49" s="1"/>
  <c r="CM25" i="49" a="1"/>
  <c r="CM25" i="49" s="1"/>
  <c r="CL25" i="49" a="1"/>
  <c r="CL25" i="49" s="1"/>
  <c r="CK25" i="49" a="1"/>
  <c r="CK25" i="49" s="1"/>
  <c r="CJ25" i="49" a="1"/>
  <c r="CJ25" i="49" s="1"/>
  <c r="BX25" i="49"/>
  <c r="BT25" i="49" a="1"/>
  <c r="BT25" i="49" s="1"/>
  <c r="BS25" i="49"/>
  <c r="AP25" i="49"/>
  <c r="A25" i="49" a="1"/>
  <c r="A25" i="49" s="1"/>
  <c r="DD24" i="49" a="1"/>
  <c r="DD24" i="49" s="1"/>
  <c r="CQ24" i="49"/>
  <c r="CP24" i="49"/>
  <c r="BT24" i="49" a="1"/>
  <c r="BT24" i="49" s="1"/>
  <c r="BS24" i="49"/>
  <c r="AP24" i="49"/>
  <c r="A24" i="49" a="1"/>
  <c r="A24" i="49" s="1"/>
  <c r="DD23" i="49" a="1"/>
  <c r="DD23" i="49" s="1"/>
  <c r="CQ23" i="49"/>
  <c r="CP23" i="49"/>
  <c r="BT23" i="49" a="1"/>
  <c r="BT23" i="49" s="1"/>
  <c r="BS23" i="49"/>
  <c r="AP23" i="49"/>
  <c r="A23" i="49" a="1"/>
  <c r="A23" i="49" s="1"/>
  <c r="DD22" i="49" a="1"/>
  <c r="DD22" i="49" s="1"/>
  <c r="CQ22" i="49"/>
  <c r="CP22" i="49"/>
  <c r="CN22" i="49" a="1"/>
  <c r="CN22" i="49" s="1"/>
  <c r="CM22" i="49" a="1"/>
  <c r="CM22" i="49" s="1"/>
  <c r="CL22" i="49" a="1"/>
  <c r="CL22" i="49" s="1"/>
  <c r="CK22" i="49" a="1"/>
  <c r="CK22" i="49" s="1"/>
  <c r="BT22" i="49" a="1"/>
  <c r="BT22" i="49" s="1"/>
  <c r="BS22" i="49"/>
  <c r="AP22" i="49"/>
  <c r="A22" i="49" a="1"/>
  <c r="A22" i="49" s="1"/>
  <c r="DD21" i="49" a="1"/>
  <c r="DD21" i="49" s="1"/>
  <c r="CQ21" i="49"/>
  <c r="CP21" i="49"/>
  <c r="CN21" i="49" a="1"/>
  <c r="CN21" i="49" s="1"/>
  <c r="BT21" i="49" a="1"/>
  <c r="BT21" i="49" s="1"/>
  <c r="BS21" i="49"/>
  <c r="AP21" i="49"/>
  <c r="A21" i="49" a="1"/>
  <c r="A21" i="49" s="1"/>
  <c r="CQ20" i="49"/>
  <c r="CP20" i="49"/>
  <c r="CN20" i="49" a="1"/>
  <c r="CN20" i="49" s="1"/>
  <c r="BS20" i="49"/>
  <c r="AP20" i="49"/>
  <c r="A20" i="49" a="1"/>
  <c r="A20" i="49" s="1"/>
  <c r="CQ19" i="49"/>
  <c r="CP19" i="49"/>
  <c r="CN19" i="49" a="1"/>
  <c r="CN19" i="49" s="1"/>
  <c r="CM19" i="49" a="1"/>
  <c r="CM19" i="49" s="1"/>
  <c r="CL19" i="49" a="1"/>
  <c r="CL19" i="49" s="1"/>
  <c r="CK19" i="49" a="1"/>
  <c r="CK19" i="49" s="1"/>
  <c r="BS19" i="49"/>
  <c r="AP19" i="49"/>
  <c r="A19" i="49" a="1"/>
  <c r="A19" i="49" s="1"/>
  <c r="DD18" i="49" a="1"/>
  <c r="DD18" i="49" s="1"/>
  <c r="CQ18" i="49"/>
  <c r="CP18" i="49"/>
  <c r="CN18" i="49" a="1"/>
  <c r="CN18" i="49" s="1"/>
  <c r="CM18" i="49" a="1"/>
  <c r="CM18" i="49" s="1"/>
  <c r="BT18" i="49" a="1"/>
  <c r="BT18" i="49" s="1"/>
  <c r="BS18" i="49"/>
  <c r="AP18" i="49"/>
  <c r="A18" i="49" a="1"/>
  <c r="A18" i="49" s="1"/>
  <c r="DD17" i="49" a="1"/>
  <c r="DD17" i="49" s="1"/>
  <c r="CQ17" i="49"/>
  <c r="CP17" i="49"/>
  <c r="CN17" i="49" a="1"/>
  <c r="CN17" i="49" s="1"/>
  <c r="CM17" i="49" a="1"/>
  <c r="CM17" i="49" s="1"/>
  <c r="BT17" i="49" a="1"/>
  <c r="BT17" i="49" s="1"/>
  <c r="BS17" i="49"/>
  <c r="AP17" i="49"/>
  <c r="A17" i="49" a="1"/>
  <c r="A17" i="49" s="1"/>
  <c r="DD16" i="49" a="1"/>
  <c r="DD16" i="49" s="1"/>
  <c r="CQ16" i="49"/>
  <c r="CP16" i="49"/>
  <c r="CN16" i="49" a="1"/>
  <c r="CN16" i="49" s="1"/>
  <c r="CM16" i="49" a="1"/>
  <c r="CM16" i="49" s="1"/>
  <c r="CL16" i="49" a="1"/>
  <c r="CL16" i="49" s="1"/>
  <c r="CK16" i="49" a="1"/>
  <c r="CK16" i="49" s="1"/>
  <c r="CJ16" i="49" a="1"/>
  <c r="CJ16" i="49" s="1"/>
  <c r="BT16" i="49" a="1"/>
  <c r="BT16" i="49" s="1"/>
  <c r="BS16" i="49"/>
  <c r="AP16" i="49"/>
  <c r="A16" i="49" a="1"/>
  <c r="A16" i="49" s="1"/>
  <c r="DD15" i="49" a="1"/>
  <c r="DD15" i="49" s="1"/>
  <c r="CQ15" i="49"/>
  <c r="CP15" i="49"/>
  <c r="CN15" i="49" a="1"/>
  <c r="CN15" i="49" s="1"/>
  <c r="CM15" i="49" a="1"/>
  <c r="CM15" i="49" s="1"/>
  <c r="CL15" i="49" a="1"/>
  <c r="CL15" i="49" s="1"/>
  <c r="BT15" i="49" a="1"/>
  <c r="BT15" i="49" s="1"/>
  <c r="BS15" i="49"/>
  <c r="AP15" i="49"/>
  <c r="A15" i="49" a="1"/>
  <c r="A15" i="49" s="1"/>
  <c r="DD14" i="49" a="1"/>
  <c r="DD14" i="49" s="1"/>
  <c r="CQ14" i="49"/>
  <c r="CP14" i="49"/>
  <c r="BT14" i="49" a="1"/>
  <c r="BT14" i="49" s="1"/>
  <c r="BS14" i="49"/>
  <c r="AP14" i="49"/>
  <c r="A14" i="49" a="1"/>
  <c r="A14" i="49" s="1"/>
  <c r="DD13" i="49" a="1"/>
  <c r="DD13" i="49" s="1"/>
  <c r="CQ13" i="49"/>
  <c r="CP13" i="49"/>
  <c r="CN13" i="49" a="1"/>
  <c r="CN13" i="49" s="1"/>
  <c r="CM13" i="49" a="1"/>
  <c r="CM13" i="49" s="1"/>
  <c r="CL13" i="49" a="1"/>
  <c r="CL13" i="49" s="1"/>
  <c r="CK13" i="49" a="1"/>
  <c r="CK13" i="49" s="1"/>
  <c r="BT13" i="49" a="1"/>
  <c r="BT13" i="49" s="1"/>
  <c r="BS13" i="49"/>
  <c r="AP13" i="49"/>
  <c r="A13" i="49" a="1"/>
  <c r="A13" i="49" s="1"/>
  <c r="AN9" i="49"/>
  <c r="AI9" i="49"/>
  <c r="T9" i="49"/>
  <c r="T2" i="49" s="1"/>
  <c r="AN8" i="49"/>
  <c r="AI8" i="49"/>
  <c r="T8" i="49"/>
  <c r="AN7" i="49"/>
  <c r="AI7" i="49"/>
  <c r="T7" i="49"/>
  <c r="AN6" i="49"/>
  <c r="AI6" i="49"/>
  <c r="T6" i="49"/>
  <c r="AI5" i="49"/>
  <c r="T5" i="49"/>
  <c r="W2" i="49"/>
  <c r="V2" i="49"/>
  <c r="U2" i="49"/>
  <c r="N2" i="49"/>
  <c r="M2" i="49"/>
  <c r="H2" i="49"/>
  <c r="D150" i="48" a="1"/>
  <c r="D150" i="48" s="1"/>
  <c r="C150" i="48" a="1"/>
  <c r="C150" i="48" s="1"/>
  <c r="B150" i="48" a="1"/>
  <c r="B150" i="48" s="1"/>
  <c r="D148" i="48"/>
  <c r="D147" i="48"/>
  <c r="D146" i="48"/>
  <c r="D145" i="48"/>
  <c r="D144" i="48"/>
  <c r="D143" i="48"/>
  <c r="D142" i="48"/>
  <c r="D141" i="48"/>
  <c r="D140" i="48"/>
  <c r="D139" i="48"/>
  <c r="D138" i="48"/>
  <c r="D137" i="48"/>
  <c r="D136" i="48"/>
  <c r="D135" i="48"/>
  <c r="D134" i="48"/>
  <c r="G132" i="48"/>
  <c r="F132" i="48"/>
  <c r="G131" i="48"/>
  <c r="F131" i="48"/>
  <c r="G130" i="48"/>
  <c r="F130" i="48"/>
  <c r="G129" i="48"/>
  <c r="F129" i="48"/>
  <c r="G128" i="48"/>
  <c r="F128" i="48"/>
  <c r="G127" i="48"/>
  <c r="F127" i="48"/>
  <c r="F126" i="48"/>
  <c r="F125" i="48"/>
  <c r="F124" i="48"/>
  <c r="F123" i="48"/>
  <c r="F122" i="48"/>
  <c r="F121" i="48"/>
  <c r="F120" i="48"/>
  <c r="F119" i="48"/>
  <c r="F118" i="48"/>
  <c r="A107" i="48" a="1"/>
  <c r="A107" i="48" s="1"/>
  <c r="A106" i="48" a="1"/>
  <c r="A106" i="48" s="1"/>
  <c r="A105" i="48" a="1"/>
  <c r="A105" i="48" s="1"/>
  <c r="A104" i="48" a="1"/>
  <c r="A104" i="48" s="1"/>
  <c r="A103" i="48" a="1"/>
  <c r="A103" i="48" s="1"/>
  <c r="A102" i="48" a="1"/>
  <c r="A102" i="48" s="1"/>
  <c r="A101" i="48" a="1"/>
  <c r="A101" i="48" s="1"/>
  <c r="A100" i="48" a="1"/>
  <c r="A100" i="48" s="1"/>
  <c r="A99" i="48" a="1"/>
  <c r="A99" i="48" s="1"/>
  <c r="A98" i="48" a="1"/>
  <c r="A98" i="48" s="1"/>
  <c r="A97" i="48" a="1"/>
  <c r="A97" i="48" s="1"/>
  <c r="A96" i="48" a="1"/>
  <c r="A96" i="48" s="1"/>
  <c r="A95" i="48" a="1"/>
  <c r="A95" i="48" s="1"/>
  <c r="A94" i="48" a="1"/>
  <c r="A94" i="48" s="1"/>
  <c r="A93" i="48" a="1"/>
  <c r="A93" i="48" s="1"/>
  <c r="A92" i="48" a="1"/>
  <c r="A92" i="48" s="1"/>
  <c r="CQ91" i="48"/>
  <c r="CP91" i="48"/>
  <c r="BX91" i="48"/>
  <c r="BT91" i="48" a="1"/>
  <c r="BT91" i="48" s="1"/>
  <c r="BS91" i="48"/>
  <c r="A91" i="48" a="1"/>
  <c r="A91" i="48" s="1"/>
  <c r="CQ90" i="48"/>
  <c r="CP90" i="48"/>
  <c r="BX90" i="48"/>
  <c r="BT90" i="48" a="1"/>
  <c r="BT90" i="48" s="1"/>
  <c r="BS90" i="48"/>
  <c r="A90" i="48" a="1"/>
  <c r="A90" i="48" s="1"/>
  <c r="CQ89" i="48"/>
  <c r="CP89" i="48"/>
  <c r="BX89" i="48"/>
  <c r="BT89" i="48" a="1"/>
  <c r="BT89" i="48" s="1"/>
  <c r="BS89" i="48"/>
  <c r="A89" i="48" a="1"/>
  <c r="A89" i="48" s="1"/>
  <c r="CQ88" i="48"/>
  <c r="CP88" i="48"/>
  <c r="BX88" i="48"/>
  <c r="BT88" i="48" a="1"/>
  <c r="BT88" i="48" s="1"/>
  <c r="BS88" i="48"/>
  <c r="A88" i="48" a="1"/>
  <c r="A88" i="48" s="1"/>
  <c r="CQ87" i="48"/>
  <c r="CP87" i="48"/>
  <c r="BX87" i="48"/>
  <c r="BT87" i="48" a="1"/>
  <c r="BT87" i="48" s="1"/>
  <c r="BS87" i="48"/>
  <c r="A87" i="48" a="1"/>
  <c r="A87" i="48" s="1"/>
  <c r="CQ86" i="48"/>
  <c r="CP86" i="48"/>
  <c r="BX86" i="48"/>
  <c r="BT86" i="48" a="1"/>
  <c r="BT86" i="48" s="1"/>
  <c r="BS86" i="48"/>
  <c r="A86" i="48" a="1"/>
  <c r="A86" i="48" s="1"/>
  <c r="CQ85" i="48"/>
  <c r="CP85" i="48"/>
  <c r="BT85" i="48" a="1"/>
  <c r="BT85" i="48" s="1"/>
  <c r="BS85" i="48"/>
  <c r="A85" i="48" a="1"/>
  <c r="A85" i="48" s="1"/>
  <c r="CQ84" i="48"/>
  <c r="CP84" i="48"/>
  <c r="BT84" i="48" a="1"/>
  <c r="BT84" i="48" s="1"/>
  <c r="BS84" i="48"/>
  <c r="A84" i="48" a="1"/>
  <c r="A84" i="48" s="1"/>
  <c r="CQ83" i="48"/>
  <c r="CP83" i="48"/>
  <c r="BT83" i="48" a="1"/>
  <c r="BT83" i="48" s="1"/>
  <c r="BS83" i="48"/>
  <c r="A83" i="48" a="1"/>
  <c r="A83" i="48" s="1"/>
  <c r="CQ82" i="48"/>
  <c r="CP82" i="48"/>
  <c r="BT82" i="48" a="1"/>
  <c r="BT82" i="48" s="1"/>
  <c r="BS82" i="48"/>
  <c r="A82" i="48" a="1"/>
  <c r="A82" i="48" s="1"/>
  <c r="CQ81" i="48"/>
  <c r="CP81" i="48"/>
  <c r="BT81" i="48" a="1"/>
  <c r="BT81" i="48" s="1"/>
  <c r="BS81" i="48"/>
  <c r="A81" i="48" a="1"/>
  <c r="A81" i="48" s="1"/>
  <c r="CQ80" i="48"/>
  <c r="CP80" i="48"/>
  <c r="BT80" i="48" a="1"/>
  <c r="BT80" i="48" s="1"/>
  <c r="BS80" i="48"/>
  <c r="A80" i="48" a="1"/>
  <c r="A80" i="48" s="1"/>
  <c r="CQ79" i="48"/>
  <c r="CP79" i="48"/>
  <c r="BT79" i="48" a="1"/>
  <c r="BT79" i="48" s="1"/>
  <c r="BS79" i="48"/>
  <c r="A79" i="48" a="1"/>
  <c r="A79" i="48" s="1"/>
  <c r="CQ78" i="48"/>
  <c r="CP78" i="48"/>
  <c r="BT78" i="48" a="1"/>
  <c r="BT78" i="48" s="1"/>
  <c r="BS78" i="48"/>
  <c r="A78" i="48" a="1"/>
  <c r="A78" i="48" s="1"/>
  <c r="CQ77" i="48"/>
  <c r="CP77" i="48"/>
  <c r="BT77" i="48" a="1"/>
  <c r="BT77" i="48" s="1"/>
  <c r="BS77" i="48"/>
  <c r="A77" i="48" a="1"/>
  <c r="A77" i="48" s="1"/>
  <c r="A76" i="48" a="1"/>
  <c r="A76" i="48" s="1"/>
  <c r="CQ75" i="48"/>
  <c r="CP75" i="48"/>
  <c r="BX75" i="48"/>
  <c r="BT75" i="48" a="1"/>
  <c r="BT75" i="48" s="1"/>
  <c r="BS75" i="48"/>
  <c r="A75" i="48" a="1"/>
  <c r="A75" i="48" s="1"/>
  <c r="CQ74" i="48"/>
  <c r="CP74" i="48"/>
  <c r="BX74" i="48"/>
  <c r="BT74" i="48" a="1"/>
  <c r="BT74" i="48" s="1"/>
  <c r="BS74" i="48"/>
  <c r="A74" i="48" a="1"/>
  <c r="A74" i="48" s="1"/>
  <c r="CQ73" i="48"/>
  <c r="CP73" i="48"/>
  <c r="BX73" i="48"/>
  <c r="BT73" i="48" a="1"/>
  <c r="BT73" i="48" s="1"/>
  <c r="BS73" i="48"/>
  <c r="A73" i="48" a="1"/>
  <c r="A73" i="48" s="1"/>
  <c r="CQ72" i="48"/>
  <c r="CP72" i="48"/>
  <c r="BX72" i="48"/>
  <c r="BT72" i="48" a="1"/>
  <c r="BT72" i="48" s="1"/>
  <c r="BS72" i="48"/>
  <c r="A72" i="48" a="1"/>
  <c r="A72" i="48" s="1"/>
  <c r="CQ71" i="48"/>
  <c r="CP71" i="48"/>
  <c r="BX71" i="48"/>
  <c r="BT71" i="48" a="1"/>
  <c r="BT71" i="48" s="1"/>
  <c r="BS71" i="48"/>
  <c r="A71" i="48" a="1"/>
  <c r="A71" i="48" s="1"/>
  <c r="CQ70" i="48"/>
  <c r="CP70" i="48"/>
  <c r="BX70" i="48"/>
  <c r="BT70" i="48" a="1"/>
  <c r="BT70" i="48" s="1"/>
  <c r="BS70" i="48"/>
  <c r="A70" i="48" a="1"/>
  <c r="A70" i="48" s="1"/>
  <c r="CQ69" i="48"/>
  <c r="CP69" i="48"/>
  <c r="BT69" i="48" a="1"/>
  <c r="BT69" i="48" s="1"/>
  <c r="BS69" i="48"/>
  <c r="A69" i="48" a="1"/>
  <c r="A69" i="48" s="1"/>
  <c r="CQ68" i="48"/>
  <c r="CP68" i="48"/>
  <c r="BT68" i="48" a="1"/>
  <c r="BT68" i="48" s="1"/>
  <c r="BS68" i="48"/>
  <c r="A68" i="48" a="1"/>
  <c r="A68" i="48" s="1"/>
  <c r="CQ67" i="48"/>
  <c r="CP67" i="48"/>
  <c r="BT67" i="48" a="1"/>
  <c r="BT67" i="48" s="1"/>
  <c r="BS67" i="48"/>
  <c r="A67" i="48" a="1"/>
  <c r="A67" i="48" s="1"/>
  <c r="CQ66" i="48"/>
  <c r="CP66" i="48"/>
  <c r="BT66" i="48" a="1"/>
  <c r="BT66" i="48" s="1"/>
  <c r="BS66" i="48"/>
  <c r="A66" i="48" a="1"/>
  <c r="A66" i="48" s="1"/>
  <c r="CQ65" i="48"/>
  <c r="CP65" i="48"/>
  <c r="BT65" i="48" a="1"/>
  <c r="BT65" i="48" s="1"/>
  <c r="BS65" i="48"/>
  <c r="A65" i="48" a="1"/>
  <c r="A65" i="48" s="1"/>
  <c r="CQ64" i="48"/>
  <c r="CP64" i="48"/>
  <c r="BT64" i="48" a="1"/>
  <c r="BT64" i="48" s="1"/>
  <c r="BS64" i="48"/>
  <c r="A64" i="48" a="1"/>
  <c r="A64" i="48" s="1"/>
  <c r="CQ63" i="48"/>
  <c r="CP63" i="48"/>
  <c r="BT63" i="48" a="1"/>
  <c r="BT63" i="48" s="1"/>
  <c r="BS63" i="48"/>
  <c r="A63" i="48" a="1"/>
  <c r="A63" i="48" s="1"/>
  <c r="CQ62" i="48"/>
  <c r="CP62" i="48"/>
  <c r="BT62" i="48" a="1"/>
  <c r="BT62" i="48" s="1"/>
  <c r="BS62" i="48"/>
  <c r="A62" i="48" a="1"/>
  <c r="A62" i="48" s="1"/>
  <c r="CQ61" i="48"/>
  <c r="CP61" i="48"/>
  <c r="BT61" i="48" a="1"/>
  <c r="BT61" i="48" s="1"/>
  <c r="BS61" i="48"/>
  <c r="A61" i="48" a="1"/>
  <c r="A61" i="48" s="1"/>
  <c r="A60" i="48" a="1"/>
  <c r="A60" i="48" s="1"/>
  <c r="CQ59" i="48"/>
  <c r="CP59" i="48"/>
  <c r="BX59" i="48"/>
  <c r="BT59" i="48" a="1"/>
  <c r="BT59" i="48" s="1"/>
  <c r="BS59" i="48"/>
  <c r="A59" i="48" a="1"/>
  <c r="A59" i="48" s="1"/>
  <c r="CQ58" i="48"/>
  <c r="CP58" i="48"/>
  <c r="BX58" i="48"/>
  <c r="BT58" i="48" a="1"/>
  <c r="BT58" i="48" s="1"/>
  <c r="BS58" i="48"/>
  <c r="A58" i="48" a="1"/>
  <c r="A58" i="48" s="1"/>
  <c r="CQ57" i="48"/>
  <c r="CP57" i="48"/>
  <c r="BX57" i="48"/>
  <c r="BT57" i="48" a="1"/>
  <c r="BT57" i="48" s="1"/>
  <c r="BS57" i="48"/>
  <c r="A57" i="48" a="1"/>
  <c r="A57" i="48" s="1"/>
  <c r="CQ56" i="48"/>
  <c r="CP56" i="48"/>
  <c r="BX56" i="48"/>
  <c r="BT56" i="48" a="1"/>
  <c r="BT56" i="48" s="1"/>
  <c r="BS56" i="48"/>
  <c r="A56" i="48" a="1"/>
  <c r="A56" i="48" s="1"/>
  <c r="CQ55" i="48"/>
  <c r="CP55" i="48"/>
  <c r="BX55" i="48"/>
  <c r="BT55" i="48" a="1"/>
  <c r="BT55" i="48" s="1"/>
  <c r="BS55" i="48"/>
  <c r="A55" i="48" a="1"/>
  <c r="A55" i="48" s="1"/>
  <c r="CQ54" i="48"/>
  <c r="CP54" i="48"/>
  <c r="BX54" i="48"/>
  <c r="BT54" i="48" a="1"/>
  <c r="BT54" i="48" s="1"/>
  <c r="BS54" i="48"/>
  <c r="A54" i="48" a="1"/>
  <c r="A54" i="48" s="1"/>
  <c r="CQ53" i="48"/>
  <c r="CP53" i="48"/>
  <c r="BT53" i="48" a="1"/>
  <c r="BT53" i="48" s="1"/>
  <c r="BS53" i="48"/>
  <c r="A53" i="48" a="1"/>
  <c r="A53" i="48" s="1"/>
  <c r="CQ52" i="48"/>
  <c r="CP52" i="48"/>
  <c r="BT52" i="48" a="1"/>
  <c r="BT52" i="48" s="1"/>
  <c r="BS52" i="48"/>
  <c r="A52" i="48" a="1"/>
  <c r="A52" i="48" s="1"/>
  <c r="CQ51" i="48"/>
  <c r="CP51" i="48"/>
  <c r="BT51" i="48" a="1"/>
  <c r="BT51" i="48" s="1"/>
  <c r="BS51" i="48"/>
  <c r="A51" i="48" a="1"/>
  <c r="A51" i="48" s="1"/>
  <c r="CQ50" i="48"/>
  <c r="CP50" i="48"/>
  <c r="BT50" i="48" a="1"/>
  <c r="BT50" i="48" s="1"/>
  <c r="BS50" i="48"/>
  <c r="A50" i="48" a="1"/>
  <c r="A50" i="48" s="1"/>
  <c r="CQ49" i="48"/>
  <c r="CP49" i="48"/>
  <c r="BT49" i="48" a="1"/>
  <c r="BT49" i="48" s="1"/>
  <c r="BS49" i="48"/>
  <c r="A49" i="48" a="1"/>
  <c r="A49" i="48" s="1"/>
  <c r="CQ48" i="48"/>
  <c r="CP48" i="48"/>
  <c r="BT48" i="48" a="1"/>
  <c r="BT48" i="48" s="1"/>
  <c r="BS48" i="48"/>
  <c r="A48" i="48" a="1"/>
  <c r="A48" i="48" s="1"/>
  <c r="CQ47" i="48"/>
  <c r="CP47" i="48"/>
  <c r="BT47" i="48" a="1"/>
  <c r="BT47" i="48" s="1"/>
  <c r="BS47" i="48"/>
  <c r="A47" i="48" a="1"/>
  <c r="A47" i="48" s="1"/>
  <c r="CQ46" i="48"/>
  <c r="CP46" i="48"/>
  <c r="BT46" i="48" a="1"/>
  <c r="BT46" i="48" s="1"/>
  <c r="BS46" i="48"/>
  <c r="A46" i="48" a="1"/>
  <c r="A46" i="48" s="1"/>
  <c r="CQ45" i="48"/>
  <c r="CP45" i="48"/>
  <c r="BT45" i="48" a="1"/>
  <c r="BT45" i="48" s="1"/>
  <c r="BS45" i="48"/>
  <c r="A45" i="48" a="1"/>
  <c r="A45" i="48" s="1"/>
  <c r="A44" i="48" a="1"/>
  <c r="A44" i="48" s="1"/>
  <c r="CQ43" i="48"/>
  <c r="CP43" i="48"/>
  <c r="BX43" i="48"/>
  <c r="BT43" i="48" a="1"/>
  <c r="BT43" i="48" s="1"/>
  <c r="BS43" i="48"/>
  <c r="A43" i="48" a="1"/>
  <c r="A43" i="48" s="1"/>
  <c r="CQ42" i="48"/>
  <c r="CP42" i="48"/>
  <c r="BX42" i="48"/>
  <c r="BT42" i="48" a="1"/>
  <c r="BT42" i="48" s="1"/>
  <c r="BS42" i="48"/>
  <c r="A42" i="48" a="1"/>
  <c r="A42" i="48" s="1"/>
  <c r="CQ41" i="48"/>
  <c r="CP41" i="48"/>
  <c r="BX41" i="48"/>
  <c r="BT41" i="48" a="1"/>
  <c r="BT41" i="48" s="1"/>
  <c r="BS41" i="48"/>
  <c r="A41" i="48" a="1"/>
  <c r="A41" i="48" s="1"/>
  <c r="CQ40" i="48"/>
  <c r="CP40" i="48"/>
  <c r="BX40" i="48"/>
  <c r="BT40" i="48" a="1"/>
  <c r="BT40" i="48" s="1"/>
  <c r="BS40" i="48"/>
  <c r="A40" i="48" a="1"/>
  <c r="A40" i="48" s="1"/>
  <c r="CQ39" i="48"/>
  <c r="CP39" i="48"/>
  <c r="BX39" i="48"/>
  <c r="BT39" i="48" a="1"/>
  <c r="BT39" i="48" s="1"/>
  <c r="BS39" i="48"/>
  <c r="A39" i="48" a="1"/>
  <c r="A39" i="48" s="1"/>
  <c r="CQ38" i="48"/>
  <c r="CP38" i="48"/>
  <c r="BX38" i="48"/>
  <c r="BT38" i="48" a="1"/>
  <c r="BT38" i="48" s="1"/>
  <c r="BS38" i="48"/>
  <c r="A38" i="48" a="1"/>
  <c r="A38" i="48" s="1"/>
  <c r="CQ37" i="48"/>
  <c r="CP37" i="48"/>
  <c r="BT37" i="48" a="1"/>
  <c r="BT37" i="48" s="1"/>
  <c r="BS37" i="48"/>
  <c r="A37" i="48" a="1"/>
  <c r="A37" i="48" s="1"/>
  <c r="CQ36" i="48"/>
  <c r="CP36" i="48"/>
  <c r="BT36" i="48" a="1"/>
  <c r="BT36" i="48" s="1"/>
  <c r="BS36" i="48"/>
  <c r="A36" i="48" a="1"/>
  <c r="A36" i="48" s="1"/>
  <c r="CQ35" i="48"/>
  <c r="CP35" i="48"/>
  <c r="BT35" i="48" a="1"/>
  <c r="BT35" i="48" s="1"/>
  <c r="BS35" i="48"/>
  <c r="A35" i="48" a="1"/>
  <c r="A35" i="48" s="1"/>
  <c r="CQ34" i="48"/>
  <c r="CP34" i="48"/>
  <c r="BT34" i="48" a="1"/>
  <c r="BT34" i="48" s="1"/>
  <c r="BS34" i="48"/>
  <c r="A34" i="48" a="1"/>
  <c r="A34" i="48" s="1"/>
  <c r="CQ33" i="48"/>
  <c r="CP33" i="48"/>
  <c r="BT33" i="48" a="1"/>
  <c r="BT33" i="48" s="1"/>
  <c r="BS33" i="48"/>
  <c r="A33" i="48" a="1"/>
  <c r="A33" i="48" s="1"/>
  <c r="CQ32" i="48"/>
  <c r="CP32" i="48"/>
  <c r="BT32" i="48" a="1"/>
  <c r="BT32" i="48" s="1"/>
  <c r="BS32" i="48"/>
  <c r="A32" i="48" a="1"/>
  <c r="A32" i="48" s="1"/>
  <c r="CQ31" i="48"/>
  <c r="CP31" i="48"/>
  <c r="BT31" i="48" a="1"/>
  <c r="BT31" i="48" s="1"/>
  <c r="BS31" i="48"/>
  <c r="A31" i="48" a="1"/>
  <c r="A31" i="48" s="1"/>
  <c r="CQ30" i="48"/>
  <c r="CP30" i="48"/>
  <c r="BT30" i="48" a="1"/>
  <c r="BT30" i="48" s="1"/>
  <c r="BS30" i="48"/>
  <c r="A30" i="48" a="1"/>
  <c r="A30" i="48" s="1"/>
  <c r="CQ29" i="48"/>
  <c r="CP29" i="48"/>
  <c r="BT29" i="48" a="1"/>
  <c r="BT29" i="48" s="1"/>
  <c r="BS29" i="48"/>
  <c r="A29" i="48" a="1"/>
  <c r="A29" i="48" s="1"/>
  <c r="A28" i="48" a="1"/>
  <c r="A28" i="48" s="1"/>
  <c r="DD27" i="48" a="1"/>
  <c r="DD27" i="48" s="1"/>
  <c r="CQ27" i="48"/>
  <c r="CP27" i="48"/>
  <c r="CN27" i="48" a="1"/>
  <c r="CN27" i="48" s="1"/>
  <c r="CM27" i="48" a="1"/>
  <c r="CM27" i="48" s="1"/>
  <c r="CL27" i="48" a="1"/>
  <c r="CL27" i="48" s="1"/>
  <c r="CK27" i="48" a="1"/>
  <c r="CK27" i="48" s="1"/>
  <c r="CJ27" i="48" a="1"/>
  <c r="CJ27" i="48" s="1"/>
  <c r="BX27" i="48"/>
  <c r="BT27" i="48" a="1"/>
  <c r="BT27" i="48" s="1"/>
  <c r="BS27" i="48"/>
  <c r="AP27" i="48"/>
  <c r="A27" i="48" a="1"/>
  <c r="A27" i="48" s="1"/>
  <c r="DD26" i="48" a="1"/>
  <c r="DD26" i="48" s="1"/>
  <c r="CQ26" i="48"/>
  <c r="CP26" i="48"/>
  <c r="CN26" i="48" a="1"/>
  <c r="CN26" i="48" s="1"/>
  <c r="CM26" i="48" a="1"/>
  <c r="CM26" i="48" s="1"/>
  <c r="CL26" i="48" a="1"/>
  <c r="CL26" i="48" s="1"/>
  <c r="CK26" i="48" a="1"/>
  <c r="CK26" i="48" s="1"/>
  <c r="CJ26" i="48" a="1"/>
  <c r="CJ26" i="48" s="1"/>
  <c r="BX26" i="48"/>
  <c r="BT26" i="48" a="1"/>
  <c r="BT26" i="48" s="1"/>
  <c r="BS26" i="48"/>
  <c r="AP26" i="48"/>
  <c r="A26" i="48" a="1"/>
  <c r="A26" i="48" s="1"/>
  <c r="DD25" i="48" a="1"/>
  <c r="DD25" i="48" s="1"/>
  <c r="CQ25" i="48"/>
  <c r="CP25" i="48"/>
  <c r="CN25" i="48" a="1"/>
  <c r="CN25" i="48" s="1"/>
  <c r="CM25" i="48" a="1"/>
  <c r="CM25" i="48" s="1"/>
  <c r="CL25" i="48" a="1"/>
  <c r="CL25" i="48" s="1"/>
  <c r="CK25" i="48" a="1"/>
  <c r="CK25" i="48" s="1"/>
  <c r="CJ25" i="48" a="1"/>
  <c r="CJ25" i="48" s="1"/>
  <c r="BX25" i="48"/>
  <c r="BT25" i="48" a="1"/>
  <c r="BT25" i="48" s="1"/>
  <c r="BS25" i="48"/>
  <c r="AP25" i="48"/>
  <c r="A25" i="48" a="1"/>
  <c r="A25" i="48" s="1"/>
  <c r="DD24" i="48" a="1"/>
  <c r="DD24" i="48" s="1"/>
  <c r="CQ24" i="48"/>
  <c r="CP24" i="48"/>
  <c r="CN24" i="48" a="1"/>
  <c r="CN24" i="48" s="1"/>
  <c r="CM24" i="48" a="1"/>
  <c r="CM24" i="48" s="1"/>
  <c r="CL24" i="48" a="1"/>
  <c r="CL24" i="48" s="1"/>
  <c r="CK24" i="48" a="1"/>
  <c r="CK24" i="48" s="1"/>
  <c r="CJ24" i="48" a="1"/>
  <c r="CJ24" i="48" s="1"/>
  <c r="BX24" i="48"/>
  <c r="BT24" i="48" a="1"/>
  <c r="BT24" i="48" s="1"/>
  <c r="BS24" i="48"/>
  <c r="AP24" i="48"/>
  <c r="A24" i="48" a="1"/>
  <c r="A24" i="48" s="1"/>
  <c r="DD23" i="48" a="1"/>
  <c r="DD23" i="48" s="1"/>
  <c r="CQ23" i="48"/>
  <c r="CP23" i="48"/>
  <c r="CN23" i="48" a="1"/>
  <c r="CN23" i="48" s="1"/>
  <c r="CM23" i="48" a="1"/>
  <c r="CM23" i="48" s="1"/>
  <c r="CL23" i="48" a="1"/>
  <c r="CL23" i="48" s="1"/>
  <c r="CK23" i="48" a="1"/>
  <c r="CK23" i="48" s="1"/>
  <c r="CJ23" i="48" a="1"/>
  <c r="CJ23" i="48" s="1"/>
  <c r="BX23" i="48"/>
  <c r="BT23" i="48" a="1"/>
  <c r="BT23" i="48" s="1"/>
  <c r="BS23" i="48"/>
  <c r="AP23" i="48"/>
  <c r="A23" i="48" a="1"/>
  <c r="A23" i="48" s="1"/>
  <c r="DD22" i="48" a="1"/>
  <c r="DD22" i="48" s="1"/>
  <c r="CQ22" i="48"/>
  <c r="CP22" i="48"/>
  <c r="CN22" i="48" a="1"/>
  <c r="CN22" i="48" s="1"/>
  <c r="CM22" i="48" a="1"/>
  <c r="CM22" i="48" s="1"/>
  <c r="CL22" i="48" a="1"/>
  <c r="CL22" i="48" s="1"/>
  <c r="CK22" i="48" a="1"/>
  <c r="CK22" i="48" s="1"/>
  <c r="CJ22" i="48" a="1"/>
  <c r="CJ22" i="48" s="1"/>
  <c r="BX22" i="48"/>
  <c r="BT22" i="48" a="1"/>
  <c r="BT22" i="48" s="1"/>
  <c r="BS22" i="48"/>
  <c r="AP22" i="48"/>
  <c r="A22" i="48" a="1"/>
  <c r="A22" i="48" s="1"/>
  <c r="DD21" i="48" a="1"/>
  <c r="DD21" i="48" s="1"/>
  <c r="CQ21" i="48"/>
  <c r="CP21" i="48"/>
  <c r="CN21" i="48" a="1"/>
  <c r="CN21" i="48" s="1"/>
  <c r="CM21" i="48" a="1"/>
  <c r="CM21" i="48" s="1"/>
  <c r="CL21" i="48" a="1"/>
  <c r="CL21" i="48" s="1"/>
  <c r="CK21" i="48" a="1"/>
  <c r="CK21" i="48" s="1"/>
  <c r="BT21" i="48" a="1"/>
  <c r="BT21" i="48" s="1"/>
  <c r="BS21" i="48"/>
  <c r="AP21" i="48"/>
  <c r="A21" i="48" a="1"/>
  <c r="A21" i="48" s="1"/>
  <c r="DD20" i="48" a="1"/>
  <c r="DD20" i="48" s="1"/>
  <c r="CQ20" i="48"/>
  <c r="CP20" i="48"/>
  <c r="CN20" i="48" a="1"/>
  <c r="CN20" i="48" s="1"/>
  <c r="CM20" i="48" a="1"/>
  <c r="CM20" i="48" s="1"/>
  <c r="CL20" i="48" a="1"/>
  <c r="CL20" i="48" s="1"/>
  <c r="BT20" i="48" a="1"/>
  <c r="BT20" i="48" s="1"/>
  <c r="BS20" i="48"/>
  <c r="AP20" i="48"/>
  <c r="A20" i="48" a="1"/>
  <c r="A20" i="48" s="1"/>
  <c r="DD19" i="48" a="1"/>
  <c r="DD19" i="48" s="1"/>
  <c r="CQ19" i="48"/>
  <c r="CP19" i="48"/>
  <c r="CN19" i="48" a="1"/>
  <c r="CN19" i="48" s="1"/>
  <c r="BT19" i="48" a="1"/>
  <c r="BT19" i="48" s="1"/>
  <c r="BS19" i="48"/>
  <c r="AP19" i="48"/>
  <c r="A19" i="48" a="1"/>
  <c r="A19" i="48" s="1"/>
  <c r="DD18" i="48" a="1"/>
  <c r="DD18" i="48" s="1"/>
  <c r="CQ18" i="48"/>
  <c r="CP18" i="48"/>
  <c r="BT18" i="48" a="1"/>
  <c r="BT18" i="48" s="1"/>
  <c r="BS18" i="48"/>
  <c r="AP18" i="48"/>
  <c r="A18" i="48" a="1"/>
  <c r="A18" i="48" s="1"/>
  <c r="DD17" i="48" a="1"/>
  <c r="DD17" i="48" s="1"/>
  <c r="CQ17" i="48"/>
  <c r="CP17" i="48"/>
  <c r="CN17" i="48" a="1"/>
  <c r="CN17" i="48" s="1"/>
  <c r="CM17" i="48" a="1"/>
  <c r="CM17" i="48" s="1"/>
  <c r="CL17" i="48" a="1"/>
  <c r="CL17" i="48" s="1"/>
  <c r="BT17" i="48" a="1"/>
  <c r="BT17" i="48" s="1"/>
  <c r="BS17" i="48"/>
  <c r="AP17" i="48"/>
  <c r="A17" i="48" a="1"/>
  <c r="A17" i="48" s="1"/>
  <c r="DD16" i="48" a="1"/>
  <c r="DD16" i="48" s="1"/>
  <c r="CQ16" i="48"/>
  <c r="CP16" i="48"/>
  <c r="CN16" i="48" a="1"/>
  <c r="CN16" i="48" s="1"/>
  <c r="CM16" i="48" a="1"/>
  <c r="CM16" i="48" s="1"/>
  <c r="CL16" i="48" a="1"/>
  <c r="CL16" i="48" s="1"/>
  <c r="CK16" i="48" a="1"/>
  <c r="CK16" i="48" s="1"/>
  <c r="BT16" i="48" a="1"/>
  <c r="BT16" i="48" s="1"/>
  <c r="BS16" i="48"/>
  <c r="AP16" i="48"/>
  <c r="A16" i="48" a="1"/>
  <c r="A16" i="48" s="1"/>
  <c r="CQ15" i="48"/>
  <c r="CP15" i="48"/>
  <c r="CN15" i="48" a="1"/>
  <c r="CN15" i="48" s="1"/>
  <c r="BT15" i="48" a="1"/>
  <c r="BT15" i="48" s="1"/>
  <c r="BS15" i="48"/>
  <c r="AP15" i="48"/>
  <c r="A15" i="48" a="1"/>
  <c r="A15" i="48" s="1"/>
  <c r="DD14" i="48" a="1"/>
  <c r="DD14" i="48" s="1"/>
  <c r="CQ14" i="48"/>
  <c r="CP14" i="48"/>
  <c r="CN14" i="48" a="1"/>
  <c r="CN14" i="48" s="1"/>
  <c r="CM14" i="48" a="1"/>
  <c r="CM14" i="48" s="1"/>
  <c r="CL14" i="48" a="1"/>
  <c r="CL14" i="48" s="1"/>
  <c r="BT14" i="48" a="1"/>
  <c r="BT14" i="48" s="1"/>
  <c r="BS14" i="48"/>
  <c r="AP14" i="48"/>
  <c r="A14" i="48" a="1"/>
  <c r="A14" i="48" s="1"/>
  <c r="DD13" i="48" a="1"/>
  <c r="DD13" i="48" s="1"/>
  <c r="CQ13" i="48"/>
  <c r="CP13" i="48"/>
  <c r="BT13" i="48" a="1"/>
  <c r="BT13" i="48" s="1"/>
  <c r="BS13" i="48"/>
  <c r="AP13" i="48"/>
  <c r="A13" i="48" a="1"/>
  <c r="A13" i="48" s="1"/>
  <c r="AN9" i="48"/>
  <c r="AI9" i="48"/>
  <c r="T9" i="48"/>
  <c r="AN8" i="48"/>
  <c r="AI8" i="48"/>
  <c r="T8" i="48"/>
  <c r="AN7" i="48"/>
  <c r="AI7" i="48"/>
  <c r="T7" i="48"/>
  <c r="AN6" i="48"/>
  <c r="AI6" i="48"/>
  <c r="T6" i="48"/>
  <c r="AI5" i="48"/>
  <c r="T5" i="48"/>
  <c r="T2" i="48" s="1"/>
  <c r="W2" i="48"/>
  <c r="V2" i="48"/>
  <c r="U2" i="48"/>
  <c r="N2" i="48"/>
  <c r="M2" i="48"/>
  <c r="H2" i="48"/>
  <c r="D150" i="47" a="1"/>
  <c r="D150" i="47" s="1"/>
  <c r="C150" i="47" a="1"/>
  <c r="C150" i="47" s="1"/>
  <c r="B150" i="47" a="1"/>
  <c r="B150" i="47" s="1"/>
  <c r="D148" i="47"/>
  <c r="D147" i="47"/>
  <c r="D146" i="47"/>
  <c r="D145" i="47"/>
  <c r="D144" i="47"/>
  <c r="D143" i="47"/>
  <c r="D142" i="47"/>
  <c r="D141" i="47"/>
  <c r="D140" i="47"/>
  <c r="D139" i="47"/>
  <c r="D138" i="47"/>
  <c r="D137" i="47"/>
  <c r="D136" i="47"/>
  <c r="D135" i="47"/>
  <c r="D134" i="47"/>
  <c r="G132" i="47"/>
  <c r="F132" i="47"/>
  <c r="G131" i="47"/>
  <c r="F131" i="47"/>
  <c r="G130" i="47"/>
  <c r="F130" i="47"/>
  <c r="F129" i="47"/>
  <c r="F128" i="47"/>
  <c r="F127" i="47"/>
  <c r="F126" i="47"/>
  <c r="F125" i="47"/>
  <c r="F124" i="47"/>
  <c r="G123" i="47"/>
  <c r="F123" i="47"/>
  <c r="F122" i="47"/>
  <c r="F121" i="47"/>
  <c r="F120" i="47"/>
  <c r="F119" i="47"/>
  <c r="F118" i="47"/>
  <c r="A107" i="47" a="1"/>
  <c r="A107" i="47" s="1"/>
  <c r="A106" i="47" a="1"/>
  <c r="A106" i="47" s="1"/>
  <c r="A105" i="47" a="1"/>
  <c r="A105" i="47" s="1"/>
  <c r="A104" i="47" a="1"/>
  <c r="A104" i="47" s="1"/>
  <c r="A103" i="47" a="1"/>
  <c r="A103" i="47" s="1"/>
  <c r="A102" i="47" a="1"/>
  <c r="A102" i="47" s="1"/>
  <c r="A101" i="47" a="1"/>
  <c r="A101" i="47" s="1"/>
  <c r="A100" i="47" a="1"/>
  <c r="A100" i="47" s="1"/>
  <c r="A99" i="47" a="1"/>
  <c r="A99" i="47" s="1"/>
  <c r="A98" i="47" a="1"/>
  <c r="A98" i="47" s="1"/>
  <c r="A97" i="47" a="1"/>
  <c r="A97" i="47" s="1"/>
  <c r="A96" i="47" a="1"/>
  <c r="A96" i="47" s="1"/>
  <c r="A95" i="47" a="1"/>
  <c r="A95" i="47" s="1"/>
  <c r="A94" i="47" a="1"/>
  <c r="A94" i="47" s="1"/>
  <c r="A93" i="47" a="1"/>
  <c r="A93" i="47" s="1"/>
  <c r="A92" i="47" a="1"/>
  <c r="A92" i="47" s="1"/>
  <c r="CQ91" i="47"/>
  <c r="CP91" i="47"/>
  <c r="BX91" i="47"/>
  <c r="BT91" i="47" a="1"/>
  <c r="BT91" i="47" s="1"/>
  <c r="BS91" i="47"/>
  <c r="A91" i="47" a="1"/>
  <c r="A91" i="47" s="1"/>
  <c r="CQ90" i="47"/>
  <c r="CP90" i="47"/>
  <c r="BX90" i="47"/>
  <c r="BT90" i="47" a="1"/>
  <c r="BT90" i="47" s="1"/>
  <c r="BS90" i="47"/>
  <c r="A90" i="47" a="1"/>
  <c r="A90" i="47" s="1"/>
  <c r="CQ89" i="47"/>
  <c r="CP89" i="47"/>
  <c r="BX89" i="47"/>
  <c r="BT89" i="47" a="1"/>
  <c r="BT89" i="47" s="1"/>
  <c r="BS89" i="47"/>
  <c r="A89" i="47" a="1"/>
  <c r="A89" i="47" s="1"/>
  <c r="CQ88" i="47"/>
  <c r="CP88" i="47"/>
  <c r="BT88" i="47" a="1"/>
  <c r="BT88" i="47" s="1"/>
  <c r="BS88" i="47"/>
  <c r="A88" i="47" a="1"/>
  <c r="A88" i="47" s="1"/>
  <c r="CQ87" i="47"/>
  <c r="CP87" i="47"/>
  <c r="BT87" i="47" a="1"/>
  <c r="BT87" i="47" s="1"/>
  <c r="BS87" i="47"/>
  <c r="A87" i="47" a="1"/>
  <c r="A87" i="47" s="1"/>
  <c r="CQ86" i="47"/>
  <c r="CP86" i="47"/>
  <c r="BT86" i="47" a="1"/>
  <c r="BT86" i="47" s="1"/>
  <c r="BS86" i="47"/>
  <c r="A86" i="47" a="1"/>
  <c r="A86" i="47" s="1"/>
  <c r="CQ85" i="47"/>
  <c r="CP85" i="47"/>
  <c r="BT85" i="47" a="1"/>
  <c r="BT85" i="47" s="1"/>
  <c r="BS85" i="47"/>
  <c r="A85" i="47" a="1"/>
  <c r="A85" i="47" s="1"/>
  <c r="CQ84" i="47"/>
  <c r="CP84" i="47"/>
  <c r="BT84" i="47" a="1"/>
  <c r="BT84" i="47" s="1"/>
  <c r="BS84" i="47"/>
  <c r="A84" i="47" a="1"/>
  <c r="A84" i="47" s="1"/>
  <c r="CQ83" i="47"/>
  <c r="CP83" i="47"/>
  <c r="BT83" i="47" a="1"/>
  <c r="BT83" i="47" s="1"/>
  <c r="BS83" i="47"/>
  <c r="A83" i="47" a="1"/>
  <c r="A83" i="47" s="1"/>
  <c r="CQ82" i="47"/>
  <c r="CP82" i="47"/>
  <c r="BT82" i="47" a="1"/>
  <c r="BT82" i="47" s="1"/>
  <c r="BS82" i="47"/>
  <c r="A82" i="47" a="1"/>
  <c r="A82" i="47" s="1"/>
  <c r="CQ81" i="47"/>
  <c r="CP81" i="47"/>
  <c r="BT81" i="47" a="1"/>
  <c r="BT81" i="47" s="1"/>
  <c r="BS81" i="47"/>
  <c r="A81" i="47" a="1"/>
  <c r="A81" i="47" s="1"/>
  <c r="CQ80" i="47"/>
  <c r="CP80" i="47"/>
  <c r="BT80" i="47" a="1"/>
  <c r="BT80" i="47" s="1"/>
  <c r="BS80" i="47"/>
  <c r="A80" i="47" a="1"/>
  <c r="A80" i="47" s="1"/>
  <c r="CQ79" i="47"/>
  <c r="CP79" i="47"/>
  <c r="BT79" i="47" a="1"/>
  <c r="BT79" i="47" s="1"/>
  <c r="BS79" i="47"/>
  <c r="A79" i="47" a="1"/>
  <c r="A79" i="47" s="1"/>
  <c r="CQ78" i="47"/>
  <c r="CP78" i="47"/>
  <c r="BT78" i="47" a="1"/>
  <c r="BT78" i="47" s="1"/>
  <c r="BS78" i="47"/>
  <c r="A78" i="47" a="1"/>
  <c r="A78" i="47" s="1"/>
  <c r="CQ77" i="47"/>
  <c r="CP77" i="47"/>
  <c r="BT77" i="47" a="1"/>
  <c r="BT77" i="47" s="1"/>
  <c r="BS77" i="47"/>
  <c r="A77" i="47" a="1"/>
  <c r="A77" i="47" s="1"/>
  <c r="A76" i="47" a="1"/>
  <c r="A76" i="47" s="1"/>
  <c r="CQ75" i="47"/>
  <c r="CP75" i="47"/>
  <c r="BX75" i="47"/>
  <c r="BT75" i="47" a="1"/>
  <c r="BT75" i="47" s="1"/>
  <c r="BS75" i="47"/>
  <c r="A75" i="47" a="1"/>
  <c r="A75" i="47" s="1"/>
  <c r="CQ74" i="47"/>
  <c r="CP74" i="47"/>
  <c r="BX74" i="47"/>
  <c r="BT74" i="47" a="1"/>
  <c r="BT74" i="47" s="1"/>
  <c r="BS74" i="47"/>
  <c r="A74" i="47" a="1"/>
  <c r="A74" i="47" s="1"/>
  <c r="CQ73" i="47"/>
  <c r="CP73" i="47"/>
  <c r="BX73" i="47"/>
  <c r="BT73" i="47" a="1"/>
  <c r="BT73" i="47" s="1"/>
  <c r="BS73" i="47"/>
  <c r="A73" i="47" a="1"/>
  <c r="A73" i="47" s="1"/>
  <c r="CQ72" i="47"/>
  <c r="CP72" i="47"/>
  <c r="BT72" i="47" a="1"/>
  <c r="BT72" i="47" s="1"/>
  <c r="BS72" i="47"/>
  <c r="A72" i="47" a="1"/>
  <c r="A72" i="47" s="1"/>
  <c r="CQ71" i="47"/>
  <c r="CP71" i="47"/>
  <c r="BT71" i="47" a="1"/>
  <c r="BT71" i="47" s="1"/>
  <c r="BS71" i="47"/>
  <c r="A71" i="47" a="1"/>
  <c r="A71" i="47" s="1"/>
  <c r="CQ70" i="47"/>
  <c r="CP70" i="47"/>
  <c r="BT70" i="47" a="1"/>
  <c r="BT70" i="47" s="1"/>
  <c r="BS70" i="47"/>
  <c r="A70" i="47" a="1"/>
  <c r="A70" i="47" s="1"/>
  <c r="CQ69" i="47"/>
  <c r="CP69" i="47"/>
  <c r="BT69" i="47" a="1"/>
  <c r="BT69" i="47" s="1"/>
  <c r="BS69" i="47"/>
  <c r="A69" i="47" a="1"/>
  <c r="A69" i="47" s="1"/>
  <c r="CQ68" i="47"/>
  <c r="CP68" i="47"/>
  <c r="BT68" i="47" a="1"/>
  <c r="BT68" i="47" s="1"/>
  <c r="BS68" i="47"/>
  <c r="A68" i="47" a="1"/>
  <c r="A68" i="47" s="1"/>
  <c r="CQ67" i="47"/>
  <c r="CP67" i="47"/>
  <c r="BT67" i="47" a="1"/>
  <c r="BT67" i="47" s="1"/>
  <c r="BS67" i="47"/>
  <c r="A67" i="47" a="1"/>
  <c r="A67" i="47" s="1"/>
  <c r="CQ66" i="47"/>
  <c r="CP66" i="47"/>
  <c r="BS66" i="47"/>
  <c r="A66" i="47" a="1"/>
  <c r="A66" i="47" s="1"/>
  <c r="CQ65" i="47"/>
  <c r="CP65" i="47"/>
  <c r="BT65" i="47" a="1"/>
  <c r="BT65" i="47" s="1"/>
  <c r="BS65" i="47"/>
  <c r="A65" i="47" a="1"/>
  <c r="A65" i="47" s="1"/>
  <c r="CQ64" i="47"/>
  <c r="CP64" i="47"/>
  <c r="BT64" i="47" a="1"/>
  <c r="BT64" i="47" s="1"/>
  <c r="BS64" i="47"/>
  <c r="A64" i="47" a="1"/>
  <c r="A64" i="47" s="1"/>
  <c r="CQ63" i="47"/>
  <c r="CP63" i="47"/>
  <c r="BT63" i="47" a="1"/>
  <c r="BT63" i="47" s="1"/>
  <c r="BS63" i="47"/>
  <c r="A63" i="47" a="1"/>
  <c r="A63" i="47" s="1"/>
  <c r="CQ62" i="47"/>
  <c r="CP62" i="47"/>
  <c r="BT62" i="47" a="1"/>
  <c r="BT62" i="47" s="1"/>
  <c r="BS62" i="47"/>
  <c r="A62" i="47" a="1"/>
  <c r="A62" i="47" s="1"/>
  <c r="CQ61" i="47"/>
  <c r="CP61" i="47"/>
  <c r="BT61" i="47" a="1"/>
  <c r="BT61" i="47" s="1"/>
  <c r="BS61" i="47"/>
  <c r="A61" i="47" a="1"/>
  <c r="A61" i="47" s="1"/>
  <c r="A60" i="47" a="1"/>
  <c r="A60" i="47" s="1"/>
  <c r="CQ59" i="47"/>
  <c r="CP59" i="47"/>
  <c r="BX59" i="47"/>
  <c r="BT59" i="47" a="1"/>
  <c r="BT59" i="47" s="1"/>
  <c r="BS59" i="47"/>
  <c r="A59" i="47" a="1"/>
  <c r="A59" i="47" s="1"/>
  <c r="CQ58" i="47"/>
  <c r="CP58" i="47"/>
  <c r="BX58" i="47"/>
  <c r="BT58" i="47" a="1"/>
  <c r="BT58" i="47" s="1"/>
  <c r="BS58" i="47"/>
  <c r="A58" i="47" a="1"/>
  <c r="A58" i="47" s="1"/>
  <c r="CQ57" i="47"/>
  <c r="CP57" i="47"/>
  <c r="BX57" i="47"/>
  <c r="BT57" i="47" a="1"/>
  <c r="BT57" i="47" s="1"/>
  <c r="BS57" i="47"/>
  <c r="A57" i="47" a="1"/>
  <c r="A57" i="47" s="1"/>
  <c r="CQ56" i="47"/>
  <c r="CP56" i="47"/>
  <c r="BT56" i="47" a="1"/>
  <c r="BT56" i="47" s="1"/>
  <c r="BS56" i="47"/>
  <c r="A56" i="47" a="1"/>
  <c r="A56" i="47" s="1"/>
  <c r="CQ55" i="47"/>
  <c r="CP55" i="47"/>
  <c r="BT55" i="47" a="1"/>
  <c r="BT55" i="47" s="1"/>
  <c r="BS55" i="47"/>
  <c r="A55" i="47" a="1"/>
  <c r="A55" i="47" s="1"/>
  <c r="CQ54" i="47"/>
  <c r="CP54" i="47"/>
  <c r="BT54" i="47" a="1"/>
  <c r="BT54" i="47" s="1"/>
  <c r="BS54" i="47"/>
  <c r="A54" i="47" a="1"/>
  <c r="A54" i="47" s="1"/>
  <c r="CQ53" i="47"/>
  <c r="CP53" i="47"/>
  <c r="BT53" i="47" a="1"/>
  <c r="BT53" i="47" s="1"/>
  <c r="BS53" i="47"/>
  <c r="A53" i="47" a="1"/>
  <c r="A53" i="47" s="1"/>
  <c r="CQ52" i="47"/>
  <c r="CP52" i="47"/>
  <c r="BT52" i="47" a="1"/>
  <c r="BT52" i="47" s="1"/>
  <c r="BS52" i="47"/>
  <c r="A52" i="47" a="1"/>
  <c r="A52" i="47" s="1"/>
  <c r="CQ51" i="47"/>
  <c r="CP51" i="47"/>
  <c r="BT51" i="47" a="1"/>
  <c r="BT51" i="47" s="1"/>
  <c r="BS51" i="47"/>
  <c r="A51" i="47" a="1"/>
  <c r="A51" i="47" s="1"/>
  <c r="CQ50" i="47"/>
  <c r="CP50" i="47"/>
  <c r="BT50" i="47" a="1"/>
  <c r="BT50" i="47" s="1"/>
  <c r="BS50" i="47"/>
  <c r="A50" i="47" a="1"/>
  <c r="A50" i="47" s="1"/>
  <c r="CQ49" i="47"/>
  <c r="CP49" i="47"/>
  <c r="BT49" i="47" a="1"/>
  <c r="BT49" i="47" s="1"/>
  <c r="BS49" i="47"/>
  <c r="A49" i="47" a="1"/>
  <c r="A49" i="47" s="1"/>
  <c r="CQ48" i="47"/>
  <c r="CP48" i="47"/>
  <c r="BT48" i="47" a="1"/>
  <c r="BT48" i="47" s="1"/>
  <c r="BS48" i="47"/>
  <c r="A48" i="47" a="1"/>
  <c r="A48" i="47" s="1"/>
  <c r="CQ47" i="47"/>
  <c r="CP47" i="47"/>
  <c r="BT47" i="47" a="1"/>
  <c r="BT47" i="47" s="1"/>
  <c r="BS47" i="47"/>
  <c r="A47" i="47" a="1"/>
  <c r="A47" i="47" s="1"/>
  <c r="CQ46" i="47"/>
  <c r="CP46" i="47"/>
  <c r="BT46" i="47" a="1"/>
  <c r="BT46" i="47" s="1"/>
  <c r="BS46" i="47"/>
  <c r="A46" i="47" a="1"/>
  <c r="A46" i="47" s="1"/>
  <c r="CQ45" i="47"/>
  <c r="CP45" i="47"/>
  <c r="BT45" i="47" a="1"/>
  <c r="BT45" i="47" s="1"/>
  <c r="BS45" i="47"/>
  <c r="A45" i="47" a="1"/>
  <c r="A45" i="47" s="1"/>
  <c r="A44" i="47" a="1"/>
  <c r="A44" i="47" s="1"/>
  <c r="CQ43" i="47"/>
  <c r="CP43" i="47"/>
  <c r="BX43" i="47"/>
  <c r="BT43" i="47" a="1"/>
  <c r="BT43" i="47" s="1"/>
  <c r="BS43" i="47"/>
  <c r="A43" i="47" a="1"/>
  <c r="A43" i="47" s="1"/>
  <c r="CQ42" i="47"/>
  <c r="CP42" i="47"/>
  <c r="BX42" i="47"/>
  <c r="BT42" i="47" a="1"/>
  <c r="BT42" i="47" s="1"/>
  <c r="BS42" i="47"/>
  <c r="A42" i="47" a="1"/>
  <c r="A42" i="47" s="1"/>
  <c r="CQ41" i="47"/>
  <c r="CP41" i="47"/>
  <c r="BX41" i="47"/>
  <c r="BT41" i="47" a="1"/>
  <c r="BT41" i="47" s="1"/>
  <c r="BS41" i="47"/>
  <c r="A41" i="47" a="1"/>
  <c r="A41" i="47" s="1"/>
  <c r="CQ40" i="47"/>
  <c r="CP40" i="47"/>
  <c r="BT40" i="47" a="1"/>
  <c r="BT40" i="47" s="1"/>
  <c r="BS40" i="47"/>
  <c r="A40" i="47" a="1"/>
  <c r="A40" i="47" s="1"/>
  <c r="CQ39" i="47"/>
  <c r="CP39" i="47"/>
  <c r="BT39" i="47" a="1"/>
  <c r="BT39" i="47" s="1"/>
  <c r="BS39" i="47"/>
  <c r="A39" i="47" a="1"/>
  <c r="A39" i="47" s="1"/>
  <c r="CQ38" i="47"/>
  <c r="CP38" i="47"/>
  <c r="BT38" i="47" a="1"/>
  <c r="BT38" i="47" s="1"/>
  <c r="BS38" i="47"/>
  <c r="A38" i="47" a="1"/>
  <c r="A38" i="47" s="1"/>
  <c r="CQ37" i="47"/>
  <c r="CP37" i="47"/>
  <c r="BT37" i="47" a="1"/>
  <c r="BT37" i="47" s="1"/>
  <c r="BS37" i="47"/>
  <c r="A37" i="47" a="1"/>
  <c r="A37" i="47" s="1"/>
  <c r="CQ36" i="47"/>
  <c r="CP36" i="47"/>
  <c r="BT36" i="47" a="1"/>
  <c r="BT36" i="47" s="1"/>
  <c r="BS36" i="47"/>
  <c r="A36" i="47" a="1"/>
  <c r="A36" i="47" s="1"/>
  <c r="CQ35" i="47"/>
  <c r="CP35" i="47"/>
  <c r="BT35" i="47" a="1"/>
  <c r="BT35" i="47" s="1"/>
  <c r="BS35" i="47"/>
  <c r="A35" i="47" a="1"/>
  <c r="A35" i="47" s="1"/>
  <c r="CQ34" i="47"/>
  <c r="CP34" i="47"/>
  <c r="BT34" i="47" a="1"/>
  <c r="BT34" i="47" s="1"/>
  <c r="BS34" i="47"/>
  <c r="A34" i="47" a="1"/>
  <c r="A34" i="47" s="1"/>
  <c r="CQ33" i="47"/>
  <c r="CP33" i="47"/>
  <c r="BT33" i="47" a="1"/>
  <c r="BT33" i="47" s="1"/>
  <c r="BS33" i="47"/>
  <c r="A33" i="47" a="1"/>
  <c r="A33" i="47" s="1"/>
  <c r="CQ32" i="47"/>
  <c r="CP32" i="47"/>
  <c r="BT32" i="47" a="1"/>
  <c r="BT32" i="47" s="1"/>
  <c r="BS32" i="47"/>
  <c r="A32" i="47" a="1"/>
  <c r="A32" i="47" s="1"/>
  <c r="CQ31" i="47"/>
  <c r="CP31" i="47"/>
  <c r="BT31" i="47" a="1"/>
  <c r="BT31" i="47" s="1"/>
  <c r="BS31" i="47"/>
  <c r="A31" i="47" a="1"/>
  <c r="A31" i="47" s="1"/>
  <c r="CQ30" i="47"/>
  <c r="CP30" i="47"/>
  <c r="BT30" i="47" a="1"/>
  <c r="BT30" i="47" s="1"/>
  <c r="BS30" i="47"/>
  <c r="A30" i="47" a="1"/>
  <c r="A30" i="47" s="1"/>
  <c r="CQ29" i="47"/>
  <c r="CP29" i="47"/>
  <c r="BT29" i="47" a="1"/>
  <c r="BT29" i="47" s="1"/>
  <c r="BS29" i="47"/>
  <c r="A29" i="47" a="1"/>
  <c r="A29" i="47" s="1"/>
  <c r="A28" i="47" a="1"/>
  <c r="A28" i="47" s="1"/>
  <c r="DD27" i="47" a="1"/>
  <c r="DD27" i="47" s="1"/>
  <c r="CQ27" i="47"/>
  <c r="CP27" i="47"/>
  <c r="CN27" i="47" a="1"/>
  <c r="CN27" i="47" s="1"/>
  <c r="CM27" i="47" a="1"/>
  <c r="CM27" i="47" s="1"/>
  <c r="CL27" i="47" a="1"/>
  <c r="CL27" i="47" s="1"/>
  <c r="CK27" i="47" a="1"/>
  <c r="CK27" i="47" s="1"/>
  <c r="CJ27" i="47" a="1"/>
  <c r="CJ27" i="47" s="1"/>
  <c r="BX27" i="47"/>
  <c r="BT27" i="47" a="1"/>
  <c r="BT27" i="47" s="1"/>
  <c r="BS27" i="47"/>
  <c r="AP27" i="47"/>
  <c r="A27" i="47" a="1"/>
  <c r="A27" i="47" s="1"/>
  <c r="DD26" i="47" a="1"/>
  <c r="DD26" i="47" s="1"/>
  <c r="CQ26" i="47"/>
  <c r="CP26" i="47"/>
  <c r="CN26" i="47" a="1"/>
  <c r="CN26" i="47" s="1"/>
  <c r="CM26" i="47" a="1"/>
  <c r="CM26" i="47" s="1"/>
  <c r="CL26" i="47" a="1"/>
  <c r="CL26" i="47" s="1"/>
  <c r="CK26" i="47" a="1"/>
  <c r="CK26" i="47" s="1"/>
  <c r="CJ26" i="47" a="1"/>
  <c r="CJ26" i="47" s="1"/>
  <c r="BX26" i="47"/>
  <c r="BT26" i="47" a="1"/>
  <c r="BT26" i="47" s="1"/>
  <c r="BS26" i="47"/>
  <c r="AP26" i="47"/>
  <c r="A26" i="47" a="1"/>
  <c r="A26" i="47" s="1"/>
  <c r="DD25" i="47" a="1"/>
  <c r="DD25" i="47" s="1"/>
  <c r="CQ25" i="47"/>
  <c r="CP25" i="47"/>
  <c r="CN25" i="47" a="1"/>
  <c r="CN25" i="47" s="1"/>
  <c r="CM25" i="47" a="1"/>
  <c r="CM25" i="47" s="1"/>
  <c r="CL25" i="47" a="1"/>
  <c r="CL25" i="47" s="1"/>
  <c r="CK25" i="47" a="1"/>
  <c r="CK25" i="47" s="1"/>
  <c r="CJ25" i="47" a="1"/>
  <c r="CJ25" i="47" s="1"/>
  <c r="BX25" i="47"/>
  <c r="BT25" i="47" a="1"/>
  <c r="BT25" i="47" s="1"/>
  <c r="BS25" i="47"/>
  <c r="AP25" i="47"/>
  <c r="A25" i="47" a="1"/>
  <c r="A25" i="47" s="1"/>
  <c r="DD24" i="47" a="1"/>
  <c r="DD24" i="47" s="1"/>
  <c r="CQ24" i="47"/>
  <c r="CP24" i="47"/>
  <c r="CN24" i="47" a="1"/>
  <c r="CN24" i="47" s="1"/>
  <c r="CM24" i="47" a="1"/>
  <c r="CM24" i="47" s="1"/>
  <c r="BT24" i="47" a="1"/>
  <c r="BT24" i="47" s="1"/>
  <c r="BS24" i="47"/>
  <c r="AP24" i="47"/>
  <c r="A24" i="47" a="1"/>
  <c r="A24" i="47" s="1"/>
  <c r="DD23" i="47" a="1"/>
  <c r="DD23" i="47" s="1"/>
  <c r="CQ23" i="47"/>
  <c r="CP23" i="47"/>
  <c r="BT23" i="47" a="1"/>
  <c r="BT23" i="47" s="1"/>
  <c r="BS23" i="47"/>
  <c r="AP23" i="47"/>
  <c r="A23" i="47" a="1"/>
  <c r="A23" i="47" s="1"/>
  <c r="DD22" i="47" a="1"/>
  <c r="DD22" i="47" s="1"/>
  <c r="CQ22" i="47"/>
  <c r="CP22" i="47"/>
  <c r="CN22" i="47" a="1"/>
  <c r="CN22" i="47" s="1"/>
  <c r="BT22" i="47" a="1"/>
  <c r="BT22" i="47" s="1"/>
  <c r="BS22" i="47"/>
  <c r="AP22" i="47"/>
  <c r="A22" i="47" a="1"/>
  <c r="A22" i="47" s="1"/>
  <c r="CQ21" i="47"/>
  <c r="CP21" i="47"/>
  <c r="BT21" i="47" a="1"/>
  <c r="BT21" i="47" s="1"/>
  <c r="BS21" i="47"/>
  <c r="AP21" i="47"/>
  <c r="A21" i="47" a="1"/>
  <c r="A21" i="47" s="1"/>
  <c r="DD20" i="47" a="1"/>
  <c r="DD20" i="47" s="1"/>
  <c r="CQ20" i="47"/>
  <c r="CP20" i="47"/>
  <c r="CN20" i="47" a="1"/>
  <c r="CN20" i="47" s="1"/>
  <c r="CM20" i="47" a="1"/>
  <c r="CM20" i="47" s="1"/>
  <c r="BT20" i="47" a="1"/>
  <c r="BT20" i="47" s="1"/>
  <c r="BS20" i="47"/>
  <c r="AP20" i="47"/>
  <c r="A20" i="47" a="1"/>
  <c r="A20" i="47" s="1"/>
  <c r="DD19" i="47" a="1"/>
  <c r="DD19" i="47" s="1"/>
  <c r="CQ19" i="47"/>
  <c r="CP19" i="47"/>
  <c r="CN19" i="47" a="1"/>
  <c r="CN19" i="47" s="1"/>
  <c r="CM19" i="47" a="1"/>
  <c r="CM19" i="47" s="1"/>
  <c r="BT19" i="47" a="1"/>
  <c r="BT19" i="47" s="1"/>
  <c r="BS19" i="47"/>
  <c r="AP19" i="47"/>
  <c r="A19" i="47" a="1"/>
  <c r="A19" i="47" s="1"/>
  <c r="CQ18" i="47"/>
  <c r="CP18" i="47"/>
  <c r="CN18" i="47" a="1"/>
  <c r="CN18" i="47" s="1"/>
  <c r="CM18" i="47" a="1"/>
  <c r="CM18" i="47" s="1"/>
  <c r="CL18" i="47" a="1"/>
  <c r="CL18" i="47" s="1"/>
  <c r="CK18" i="47" a="1"/>
  <c r="CK18" i="47" s="1"/>
  <c r="CJ18" i="47" a="1"/>
  <c r="CJ18" i="47" s="1"/>
  <c r="BT18" i="47" a="1"/>
  <c r="BT18" i="47" s="1"/>
  <c r="BS18" i="47"/>
  <c r="AP18" i="47"/>
  <c r="A18" i="47" a="1"/>
  <c r="A18" i="47" s="1"/>
  <c r="DD17" i="47" a="1"/>
  <c r="DD17" i="47" s="1"/>
  <c r="CQ17" i="47"/>
  <c r="CP17" i="47"/>
  <c r="BT17" i="47" a="1"/>
  <c r="BT17" i="47" s="1"/>
  <c r="BS17" i="47"/>
  <c r="AP17" i="47"/>
  <c r="A17" i="47" a="1"/>
  <c r="A17" i="47" s="1"/>
  <c r="DD16" i="47" a="1"/>
  <c r="DD16" i="47" s="1"/>
  <c r="CQ16" i="47"/>
  <c r="CP16" i="47"/>
  <c r="CN16" i="47" a="1"/>
  <c r="CN16" i="47" s="1"/>
  <c r="CM16" i="47" a="1"/>
  <c r="CM16" i="47" s="1"/>
  <c r="BT16" i="47" a="1"/>
  <c r="BT16" i="47" s="1"/>
  <c r="BS16" i="47"/>
  <c r="AP16" i="47"/>
  <c r="A16" i="47" a="1"/>
  <c r="A16" i="47" s="1"/>
  <c r="CQ15" i="47"/>
  <c r="CP15" i="47"/>
  <c r="BT15" i="47" a="1"/>
  <c r="BT15" i="47" s="1"/>
  <c r="BS15" i="47"/>
  <c r="AP15" i="47"/>
  <c r="A15" i="47" a="1"/>
  <c r="A15" i="47" s="1"/>
  <c r="DD14" i="47" a="1"/>
  <c r="DD14" i="47" s="1"/>
  <c r="CQ14" i="47"/>
  <c r="CP14" i="47"/>
  <c r="BT14" i="47" a="1"/>
  <c r="BT14" i="47" s="1"/>
  <c r="BS14" i="47"/>
  <c r="AP14" i="47"/>
  <c r="A14" i="47" a="1"/>
  <c r="A14" i="47" s="1"/>
  <c r="DD13" i="47" a="1"/>
  <c r="DD13" i="47" s="1"/>
  <c r="CQ13" i="47"/>
  <c r="CP13" i="47"/>
  <c r="BT13" i="47" a="1"/>
  <c r="BT13" i="47" s="1"/>
  <c r="BS13" i="47"/>
  <c r="AP13" i="47"/>
  <c r="A13" i="47" a="1"/>
  <c r="A13" i="47" s="1"/>
  <c r="AN9" i="47"/>
  <c r="AI9" i="47"/>
  <c r="T9" i="47"/>
  <c r="AN8" i="47"/>
  <c r="AI8" i="47"/>
  <c r="T8" i="47"/>
  <c r="AN7" i="47"/>
  <c r="AI7" i="47"/>
  <c r="T7" i="47"/>
  <c r="AN6" i="47"/>
  <c r="AI6" i="47"/>
  <c r="T6" i="47"/>
  <c r="AI5" i="47"/>
  <c r="T5" i="47"/>
  <c r="W2" i="47"/>
  <c r="V2" i="47"/>
  <c r="U2" i="47"/>
  <c r="N2" i="47"/>
  <c r="M2" i="47"/>
  <c r="H2" i="47"/>
  <c r="D150" i="46" a="1"/>
  <c r="D150" i="46" s="1"/>
  <c r="C150" i="46" a="1"/>
  <c r="C150" i="46" s="1"/>
  <c r="B150" i="46" a="1"/>
  <c r="B150" i="46" s="1"/>
  <c r="D148" i="46"/>
  <c r="D147" i="46"/>
  <c r="D146" i="46"/>
  <c r="D145" i="46"/>
  <c r="D144" i="46"/>
  <c r="D143" i="46"/>
  <c r="D142" i="46"/>
  <c r="D141" i="46"/>
  <c r="D140" i="46"/>
  <c r="D139" i="46"/>
  <c r="D138" i="46"/>
  <c r="D137" i="46"/>
  <c r="D136" i="46"/>
  <c r="D135" i="46"/>
  <c r="D134" i="46"/>
  <c r="G132" i="46"/>
  <c r="F132" i="46"/>
  <c r="G131" i="46"/>
  <c r="F131" i="46"/>
  <c r="G130" i="46"/>
  <c r="F130" i="46"/>
  <c r="F129" i="46"/>
  <c r="F128" i="46"/>
  <c r="F127" i="46"/>
  <c r="F126" i="46"/>
  <c r="F125" i="46"/>
  <c r="F124" i="46"/>
  <c r="F123" i="46"/>
  <c r="F122" i="46"/>
  <c r="F121" i="46"/>
  <c r="F120" i="46"/>
  <c r="F119" i="46"/>
  <c r="F118" i="46"/>
  <c r="A107" i="46" a="1"/>
  <c r="A107" i="46" s="1"/>
  <c r="A106" i="46" a="1"/>
  <c r="A106" i="46" s="1"/>
  <c r="A105" i="46" a="1"/>
  <c r="A105" i="46" s="1"/>
  <c r="A104" i="46" a="1"/>
  <c r="A104" i="46" s="1"/>
  <c r="A103" i="46" a="1"/>
  <c r="A103" i="46" s="1"/>
  <c r="A102" i="46" a="1"/>
  <c r="A102" i="46" s="1"/>
  <c r="A101" i="46" a="1"/>
  <c r="A101" i="46" s="1"/>
  <c r="A100" i="46" a="1"/>
  <c r="A100" i="46" s="1"/>
  <c r="A99" i="46" a="1"/>
  <c r="A99" i="46" s="1"/>
  <c r="A98" i="46" a="1"/>
  <c r="A98" i="46" s="1"/>
  <c r="A97" i="46" a="1"/>
  <c r="A97" i="46" s="1"/>
  <c r="A96" i="46" a="1"/>
  <c r="A96" i="46" s="1"/>
  <c r="A95" i="46" a="1"/>
  <c r="A95" i="46" s="1"/>
  <c r="A94" i="46" a="1"/>
  <c r="A94" i="46" s="1"/>
  <c r="A93" i="46" a="1"/>
  <c r="A93" i="46" s="1"/>
  <c r="A92" i="46" a="1"/>
  <c r="A92" i="46" s="1"/>
  <c r="CQ91" i="46"/>
  <c r="CP91" i="46"/>
  <c r="BX91" i="46"/>
  <c r="BT91" i="46" a="1"/>
  <c r="BT91" i="46" s="1"/>
  <c r="BS91" i="46"/>
  <c r="A91" i="46" a="1"/>
  <c r="A91" i="46" s="1"/>
  <c r="CQ90" i="46"/>
  <c r="CP90" i="46"/>
  <c r="BX90" i="46"/>
  <c r="BT90" i="46" a="1"/>
  <c r="BT90" i="46" s="1"/>
  <c r="BS90" i="46"/>
  <c r="A90" i="46" a="1"/>
  <c r="A90" i="46" s="1"/>
  <c r="CQ89" i="46"/>
  <c r="CP89" i="46"/>
  <c r="BX89" i="46"/>
  <c r="BT89" i="46" a="1"/>
  <c r="BT89" i="46" s="1"/>
  <c r="BS89" i="46"/>
  <c r="A89" i="46" a="1"/>
  <c r="A89" i="46" s="1"/>
  <c r="CQ88" i="46"/>
  <c r="CP88" i="46"/>
  <c r="BT88" i="46" a="1"/>
  <c r="BT88" i="46" s="1"/>
  <c r="BS88" i="46"/>
  <c r="A88" i="46" a="1"/>
  <c r="A88" i="46" s="1"/>
  <c r="CQ87" i="46"/>
  <c r="CP87" i="46"/>
  <c r="BT87" i="46" a="1"/>
  <c r="BT87" i="46" s="1"/>
  <c r="BS87" i="46"/>
  <c r="A87" i="46" a="1"/>
  <c r="A87" i="46" s="1"/>
  <c r="CQ86" i="46"/>
  <c r="CP86" i="46"/>
  <c r="BT86" i="46" a="1"/>
  <c r="BT86" i="46" s="1"/>
  <c r="BS86" i="46"/>
  <c r="A86" i="46" a="1"/>
  <c r="A86" i="46" s="1"/>
  <c r="CQ85" i="46"/>
  <c r="CP85" i="46"/>
  <c r="BT85" i="46" a="1"/>
  <c r="BT85" i="46" s="1"/>
  <c r="BS85" i="46"/>
  <c r="A85" i="46" a="1"/>
  <c r="A85" i="46" s="1"/>
  <c r="CQ84" i="46"/>
  <c r="CP84" i="46"/>
  <c r="BT84" i="46" a="1"/>
  <c r="BT84" i="46" s="1"/>
  <c r="BS84" i="46"/>
  <c r="A84" i="46" a="1"/>
  <c r="A84" i="46" s="1"/>
  <c r="CQ83" i="46"/>
  <c r="CP83" i="46"/>
  <c r="BT83" i="46" a="1"/>
  <c r="BT83" i="46" s="1"/>
  <c r="BS83" i="46"/>
  <c r="A83" i="46" a="1"/>
  <c r="A83" i="46" s="1"/>
  <c r="CQ82" i="46"/>
  <c r="CP82" i="46"/>
  <c r="BT82" i="46" a="1"/>
  <c r="BT82" i="46" s="1"/>
  <c r="BS82" i="46"/>
  <c r="A82" i="46" a="1"/>
  <c r="A82" i="46" s="1"/>
  <c r="CQ81" i="46"/>
  <c r="CP81" i="46"/>
  <c r="BT81" i="46" a="1"/>
  <c r="BT81" i="46" s="1"/>
  <c r="BS81" i="46"/>
  <c r="A81" i="46" a="1"/>
  <c r="A81" i="46" s="1"/>
  <c r="CQ80" i="46"/>
  <c r="CP80" i="46"/>
  <c r="BT80" i="46" a="1"/>
  <c r="BT80" i="46" s="1"/>
  <c r="BS80" i="46"/>
  <c r="A80" i="46" a="1"/>
  <c r="A80" i="46" s="1"/>
  <c r="CQ79" i="46"/>
  <c r="CP79" i="46"/>
  <c r="BT79" i="46" a="1"/>
  <c r="BT79" i="46" s="1"/>
  <c r="BS79" i="46"/>
  <c r="A79" i="46" a="1"/>
  <c r="A79" i="46" s="1"/>
  <c r="CQ78" i="46"/>
  <c r="CP78" i="46"/>
  <c r="BS78" i="46"/>
  <c r="A78" i="46" a="1"/>
  <c r="A78" i="46" s="1"/>
  <c r="CQ77" i="46"/>
  <c r="CP77" i="46"/>
  <c r="BT77" i="46" a="1"/>
  <c r="BT77" i="46" s="1"/>
  <c r="BS77" i="46"/>
  <c r="A77" i="46" a="1"/>
  <c r="A77" i="46" s="1"/>
  <c r="A76" i="46" a="1"/>
  <c r="A76" i="46" s="1"/>
  <c r="CQ75" i="46"/>
  <c r="CP75" i="46"/>
  <c r="BX75" i="46"/>
  <c r="BT75" i="46" a="1"/>
  <c r="BT75" i="46" s="1"/>
  <c r="BS75" i="46"/>
  <c r="A75" i="46" a="1"/>
  <c r="A75" i="46" s="1"/>
  <c r="CQ74" i="46"/>
  <c r="CP74" i="46"/>
  <c r="BX74" i="46"/>
  <c r="BT74" i="46" a="1"/>
  <c r="BT74" i="46" s="1"/>
  <c r="BS74" i="46"/>
  <c r="A74" i="46" a="1"/>
  <c r="A74" i="46" s="1"/>
  <c r="CQ73" i="46"/>
  <c r="CP73" i="46"/>
  <c r="BX73" i="46"/>
  <c r="BT73" i="46" a="1"/>
  <c r="BT73" i="46" s="1"/>
  <c r="BS73" i="46"/>
  <c r="A73" i="46" a="1"/>
  <c r="A73" i="46" s="1"/>
  <c r="CQ72" i="46"/>
  <c r="CP72" i="46"/>
  <c r="BT72" i="46" a="1"/>
  <c r="BT72" i="46" s="1"/>
  <c r="BS72" i="46"/>
  <c r="A72" i="46" a="1"/>
  <c r="A72" i="46" s="1"/>
  <c r="CQ71" i="46"/>
  <c r="CP71" i="46"/>
  <c r="BT71" i="46" a="1"/>
  <c r="BT71" i="46" s="1"/>
  <c r="BS71" i="46"/>
  <c r="A71" i="46" a="1"/>
  <c r="A71" i="46" s="1"/>
  <c r="CQ70" i="46"/>
  <c r="CP70" i="46"/>
  <c r="BT70" i="46" a="1"/>
  <c r="BT70" i="46" s="1"/>
  <c r="BS70" i="46"/>
  <c r="A70" i="46" a="1"/>
  <c r="A70" i="46" s="1"/>
  <c r="CQ69" i="46"/>
  <c r="CP69" i="46"/>
  <c r="BT69" i="46" a="1"/>
  <c r="BT69" i="46" s="1"/>
  <c r="BS69" i="46"/>
  <c r="A69" i="46" a="1"/>
  <c r="A69" i="46" s="1"/>
  <c r="CQ68" i="46"/>
  <c r="CP68" i="46"/>
  <c r="BT68" i="46" a="1"/>
  <c r="BT68" i="46" s="1"/>
  <c r="BS68" i="46"/>
  <c r="A68" i="46" a="1"/>
  <c r="A68" i="46" s="1"/>
  <c r="CQ67" i="46"/>
  <c r="CP67" i="46"/>
  <c r="BT67" i="46" a="1"/>
  <c r="BT67" i="46" s="1"/>
  <c r="BS67" i="46"/>
  <c r="A67" i="46" a="1"/>
  <c r="A67" i="46" s="1"/>
  <c r="CQ66" i="46"/>
  <c r="CP66" i="46"/>
  <c r="BT66" i="46" a="1"/>
  <c r="BT66" i="46" s="1"/>
  <c r="BS66" i="46"/>
  <c r="A66" i="46" a="1"/>
  <c r="A66" i="46" s="1"/>
  <c r="CQ65" i="46"/>
  <c r="CP65" i="46"/>
  <c r="BT65" i="46" a="1"/>
  <c r="BT65" i="46" s="1"/>
  <c r="BS65" i="46"/>
  <c r="A65" i="46" a="1"/>
  <c r="A65" i="46" s="1"/>
  <c r="CQ64" i="46"/>
  <c r="CP64" i="46"/>
  <c r="BT64" i="46" a="1"/>
  <c r="BT64" i="46" s="1"/>
  <c r="BS64" i="46"/>
  <c r="A64" i="46" a="1"/>
  <c r="A64" i="46" s="1"/>
  <c r="CQ63" i="46"/>
  <c r="CP63" i="46"/>
  <c r="BT63" i="46" a="1"/>
  <c r="BT63" i="46" s="1"/>
  <c r="BS63" i="46"/>
  <c r="A63" i="46" a="1"/>
  <c r="A63" i="46" s="1"/>
  <c r="CQ62" i="46"/>
  <c r="CP62" i="46"/>
  <c r="BT62" i="46" a="1"/>
  <c r="BT62" i="46" s="1"/>
  <c r="BS62" i="46"/>
  <c r="A62" i="46" a="1"/>
  <c r="A62" i="46" s="1"/>
  <c r="CQ61" i="46"/>
  <c r="CP61" i="46"/>
  <c r="BT61" i="46" a="1"/>
  <c r="BT61" i="46" s="1"/>
  <c r="BS61" i="46"/>
  <c r="A61" i="46" a="1"/>
  <c r="A61" i="46" s="1"/>
  <c r="A60" i="46" a="1"/>
  <c r="A60" i="46" s="1"/>
  <c r="CQ59" i="46"/>
  <c r="CP59" i="46"/>
  <c r="BX59" i="46"/>
  <c r="BT59" i="46" a="1"/>
  <c r="BT59" i="46" s="1"/>
  <c r="BS59" i="46"/>
  <c r="A59" i="46" a="1"/>
  <c r="A59" i="46" s="1"/>
  <c r="CQ58" i="46"/>
  <c r="CP58" i="46"/>
  <c r="BX58" i="46"/>
  <c r="BT58" i="46" a="1"/>
  <c r="BT58" i="46" s="1"/>
  <c r="BS58" i="46"/>
  <c r="A58" i="46" a="1"/>
  <c r="A58" i="46" s="1"/>
  <c r="CQ57" i="46"/>
  <c r="CP57" i="46"/>
  <c r="BX57" i="46"/>
  <c r="BT57" i="46" a="1"/>
  <c r="BT57" i="46" s="1"/>
  <c r="BS57" i="46"/>
  <c r="A57" i="46" a="1"/>
  <c r="A57" i="46" s="1"/>
  <c r="CQ56" i="46"/>
  <c r="CP56" i="46"/>
  <c r="BT56" i="46" a="1"/>
  <c r="BT56" i="46" s="1"/>
  <c r="BS56" i="46"/>
  <c r="A56" i="46" a="1"/>
  <c r="A56" i="46" s="1"/>
  <c r="CQ55" i="46"/>
  <c r="CP55" i="46"/>
  <c r="BT55" i="46" a="1"/>
  <c r="BT55" i="46" s="1"/>
  <c r="BS55" i="46"/>
  <c r="A55" i="46" a="1"/>
  <c r="A55" i="46" s="1"/>
  <c r="CQ54" i="46"/>
  <c r="CP54" i="46"/>
  <c r="BT54" i="46" a="1"/>
  <c r="BT54" i="46" s="1"/>
  <c r="BS54" i="46"/>
  <c r="A54" i="46" a="1"/>
  <c r="A54" i="46" s="1"/>
  <c r="CQ53" i="46"/>
  <c r="CP53" i="46"/>
  <c r="BT53" i="46" a="1"/>
  <c r="BT53" i="46" s="1"/>
  <c r="BS53" i="46"/>
  <c r="A53" i="46" a="1"/>
  <c r="A53" i="46" s="1"/>
  <c r="CQ52" i="46"/>
  <c r="CP52" i="46"/>
  <c r="BT52" i="46" a="1"/>
  <c r="BT52" i="46" s="1"/>
  <c r="BS52" i="46"/>
  <c r="A52" i="46" a="1"/>
  <c r="A52" i="46" s="1"/>
  <c r="CQ51" i="46"/>
  <c r="CP51" i="46"/>
  <c r="BT51" i="46" a="1"/>
  <c r="BT51" i="46" s="1"/>
  <c r="BS51" i="46"/>
  <c r="A51" i="46" a="1"/>
  <c r="A51" i="46" s="1"/>
  <c r="CQ50" i="46"/>
  <c r="CP50" i="46"/>
  <c r="BT50" i="46" a="1"/>
  <c r="BT50" i="46" s="1"/>
  <c r="BS50" i="46"/>
  <c r="A50" i="46" a="1"/>
  <c r="A50" i="46" s="1"/>
  <c r="CQ49" i="46"/>
  <c r="CP49" i="46"/>
  <c r="BT49" i="46" a="1"/>
  <c r="BT49" i="46" s="1"/>
  <c r="BS49" i="46"/>
  <c r="A49" i="46" a="1"/>
  <c r="A49" i="46" s="1"/>
  <c r="CQ48" i="46"/>
  <c r="CP48" i="46"/>
  <c r="BT48" i="46" a="1"/>
  <c r="BT48" i="46" s="1"/>
  <c r="BS48" i="46"/>
  <c r="A48" i="46" a="1"/>
  <c r="A48" i="46" s="1"/>
  <c r="CQ47" i="46"/>
  <c r="CP47" i="46"/>
  <c r="BT47" i="46" a="1"/>
  <c r="BT47" i="46" s="1"/>
  <c r="BS47" i="46"/>
  <c r="A47" i="46" a="1"/>
  <c r="A47" i="46" s="1"/>
  <c r="CQ46" i="46"/>
  <c r="CP46" i="46"/>
  <c r="BT46" i="46" a="1"/>
  <c r="BT46" i="46" s="1"/>
  <c r="BS46" i="46"/>
  <c r="A46" i="46" a="1"/>
  <c r="A46" i="46" s="1"/>
  <c r="CQ45" i="46"/>
  <c r="CP45" i="46"/>
  <c r="BT45" i="46" a="1"/>
  <c r="BT45" i="46" s="1"/>
  <c r="BS45" i="46"/>
  <c r="A45" i="46" a="1"/>
  <c r="A45" i="46" s="1"/>
  <c r="A44" i="46" a="1"/>
  <c r="A44" i="46" s="1"/>
  <c r="CQ43" i="46"/>
  <c r="CP43" i="46"/>
  <c r="BX43" i="46"/>
  <c r="BT43" i="46" a="1"/>
  <c r="BT43" i="46" s="1"/>
  <c r="BS43" i="46"/>
  <c r="A43" i="46" a="1"/>
  <c r="A43" i="46" s="1"/>
  <c r="CQ42" i="46"/>
  <c r="CP42" i="46"/>
  <c r="BX42" i="46"/>
  <c r="BT42" i="46" a="1"/>
  <c r="BT42" i="46" s="1"/>
  <c r="BS42" i="46"/>
  <c r="A42" i="46" a="1"/>
  <c r="A42" i="46" s="1"/>
  <c r="CQ41" i="46"/>
  <c r="CP41" i="46"/>
  <c r="BX41" i="46"/>
  <c r="BT41" i="46" a="1"/>
  <c r="BT41" i="46" s="1"/>
  <c r="BS41" i="46"/>
  <c r="A41" i="46" a="1"/>
  <c r="A41" i="46" s="1"/>
  <c r="CQ40" i="46"/>
  <c r="CP40" i="46"/>
  <c r="BT40" i="46" a="1"/>
  <c r="BT40" i="46" s="1"/>
  <c r="BS40" i="46"/>
  <c r="A40" i="46" a="1"/>
  <c r="A40" i="46" s="1"/>
  <c r="CQ39" i="46"/>
  <c r="CP39" i="46"/>
  <c r="BT39" i="46" a="1"/>
  <c r="BT39" i="46" s="1"/>
  <c r="BS39" i="46"/>
  <c r="A39" i="46" a="1"/>
  <c r="A39" i="46" s="1"/>
  <c r="CQ38" i="46"/>
  <c r="CP38" i="46"/>
  <c r="BT38" i="46" a="1"/>
  <c r="BT38" i="46" s="1"/>
  <c r="BS38" i="46"/>
  <c r="A38" i="46" a="1"/>
  <c r="A38" i="46" s="1"/>
  <c r="CQ37" i="46"/>
  <c r="CP37" i="46"/>
  <c r="BT37" i="46" a="1"/>
  <c r="BT37" i="46" s="1"/>
  <c r="BS37" i="46"/>
  <c r="A37" i="46" a="1"/>
  <c r="A37" i="46" s="1"/>
  <c r="CQ36" i="46"/>
  <c r="CP36" i="46"/>
  <c r="BT36" i="46" a="1"/>
  <c r="BT36" i="46" s="1"/>
  <c r="BS36" i="46"/>
  <c r="A36" i="46" a="1"/>
  <c r="A36" i="46" s="1"/>
  <c r="CQ35" i="46"/>
  <c r="CP35" i="46"/>
  <c r="BT35" i="46" a="1"/>
  <c r="BT35" i="46" s="1"/>
  <c r="BS35" i="46"/>
  <c r="A35" i="46" a="1"/>
  <c r="A35" i="46" s="1"/>
  <c r="CQ34" i="46"/>
  <c r="CP34" i="46"/>
  <c r="BT34" i="46" a="1"/>
  <c r="BT34" i="46" s="1"/>
  <c r="BS34" i="46"/>
  <c r="A34" i="46" a="1"/>
  <c r="A34" i="46" s="1"/>
  <c r="CQ33" i="46"/>
  <c r="CP33" i="46"/>
  <c r="BT33" i="46" a="1"/>
  <c r="BT33" i="46" s="1"/>
  <c r="BS33" i="46"/>
  <c r="A33" i="46" a="1"/>
  <c r="A33" i="46" s="1"/>
  <c r="CQ32" i="46"/>
  <c r="CP32" i="46"/>
  <c r="BT32" i="46" a="1"/>
  <c r="BT32" i="46" s="1"/>
  <c r="BS32" i="46"/>
  <c r="A32" i="46" a="1"/>
  <c r="A32" i="46" s="1"/>
  <c r="CQ31" i="46"/>
  <c r="CP31" i="46"/>
  <c r="BT31" i="46" a="1"/>
  <c r="BT31" i="46" s="1"/>
  <c r="BS31" i="46"/>
  <c r="A31" i="46" a="1"/>
  <c r="A31" i="46" s="1"/>
  <c r="CQ30" i="46"/>
  <c r="CP30" i="46"/>
  <c r="BT30" i="46" a="1"/>
  <c r="BT30" i="46" s="1"/>
  <c r="BS30" i="46"/>
  <c r="A30" i="46" a="1"/>
  <c r="A30" i="46" s="1"/>
  <c r="CQ29" i="46"/>
  <c r="CP29" i="46"/>
  <c r="BT29" i="46" a="1"/>
  <c r="BT29" i="46" s="1"/>
  <c r="BS29" i="46"/>
  <c r="A29" i="46" a="1"/>
  <c r="A29" i="46" s="1"/>
  <c r="A28" i="46" a="1"/>
  <c r="A28" i="46" s="1"/>
  <c r="DD27" i="46" a="1"/>
  <c r="DD27" i="46" s="1"/>
  <c r="CQ27" i="46"/>
  <c r="CP27" i="46"/>
  <c r="CN27" i="46" a="1"/>
  <c r="CN27" i="46" s="1"/>
  <c r="CM27" i="46" a="1"/>
  <c r="CM27" i="46" s="1"/>
  <c r="CL27" i="46" a="1"/>
  <c r="CL27" i="46" s="1"/>
  <c r="CK27" i="46" a="1"/>
  <c r="CK27" i="46" s="1"/>
  <c r="CJ27" i="46" a="1"/>
  <c r="CJ27" i="46" s="1"/>
  <c r="BX27" i="46"/>
  <c r="BT27" i="46" a="1"/>
  <c r="BT27" i="46" s="1"/>
  <c r="BS27" i="46"/>
  <c r="AP27" i="46"/>
  <c r="A27" i="46" a="1"/>
  <c r="A27" i="46" s="1"/>
  <c r="DD26" i="46" a="1"/>
  <c r="DD26" i="46" s="1"/>
  <c r="CQ26" i="46"/>
  <c r="CP26" i="46"/>
  <c r="CN26" i="46" a="1"/>
  <c r="CN26" i="46" s="1"/>
  <c r="CM26" i="46" a="1"/>
  <c r="CM26" i="46" s="1"/>
  <c r="CL26" i="46" a="1"/>
  <c r="CL26" i="46" s="1"/>
  <c r="CK26" i="46" a="1"/>
  <c r="CK26" i="46" s="1"/>
  <c r="CJ26" i="46" a="1"/>
  <c r="CJ26" i="46" s="1"/>
  <c r="BX26" i="46"/>
  <c r="BT26" i="46" a="1"/>
  <c r="BT26" i="46" s="1"/>
  <c r="BS26" i="46"/>
  <c r="AP26" i="46"/>
  <c r="A26" i="46" a="1"/>
  <c r="A26" i="46" s="1"/>
  <c r="DD25" i="46" a="1"/>
  <c r="DD25" i="46" s="1"/>
  <c r="CQ25" i="46"/>
  <c r="CP25" i="46"/>
  <c r="CN25" i="46" a="1"/>
  <c r="CN25" i="46" s="1"/>
  <c r="CM25" i="46" a="1"/>
  <c r="CM25" i="46" s="1"/>
  <c r="CL25" i="46" a="1"/>
  <c r="CL25" i="46" s="1"/>
  <c r="CK25" i="46" a="1"/>
  <c r="CK25" i="46" s="1"/>
  <c r="CJ25" i="46" a="1"/>
  <c r="CJ25" i="46" s="1"/>
  <c r="BX25" i="46"/>
  <c r="BT25" i="46" a="1"/>
  <c r="BT25" i="46" s="1"/>
  <c r="BS25" i="46"/>
  <c r="AP25" i="46"/>
  <c r="A25" i="46" a="1"/>
  <c r="A25" i="46" s="1"/>
  <c r="DD24" i="46" a="1"/>
  <c r="DD24" i="46" s="1"/>
  <c r="CQ24" i="46"/>
  <c r="CP24" i="46"/>
  <c r="CK24" i="46" a="1"/>
  <c r="CK24" i="46" s="1"/>
  <c r="BT24" i="46" a="1"/>
  <c r="BT24" i="46" s="1"/>
  <c r="BS24" i="46"/>
  <c r="AP24" i="46"/>
  <c r="A24" i="46" a="1"/>
  <c r="A24" i="46" s="1"/>
  <c r="DD23" i="46" a="1"/>
  <c r="DD23" i="46" s="1"/>
  <c r="CQ23" i="46"/>
  <c r="CP23" i="46"/>
  <c r="CN23" i="46" a="1"/>
  <c r="CN23" i="46" s="1"/>
  <c r="CM23" i="46" a="1"/>
  <c r="CM23" i="46" s="1"/>
  <c r="BT23" i="46" a="1"/>
  <c r="BT23" i="46" s="1"/>
  <c r="BS23" i="46"/>
  <c r="AP23" i="46"/>
  <c r="A23" i="46" a="1"/>
  <c r="A23" i="46" s="1"/>
  <c r="DD22" i="46" a="1"/>
  <c r="DD22" i="46" s="1"/>
  <c r="CQ22" i="46"/>
  <c r="CP22" i="46"/>
  <c r="CN22" i="46" a="1"/>
  <c r="CN22" i="46" s="1"/>
  <c r="CM22" i="46" a="1"/>
  <c r="CM22" i="46" s="1"/>
  <c r="CL22" i="46" a="1"/>
  <c r="CL22" i="46" s="1"/>
  <c r="BT22" i="46" a="1"/>
  <c r="BT22" i="46" s="1"/>
  <c r="BS22" i="46"/>
  <c r="AP22" i="46"/>
  <c r="A22" i="46" a="1"/>
  <c r="A22" i="46" s="1"/>
  <c r="DD21" i="46" a="1"/>
  <c r="DD21" i="46" s="1"/>
  <c r="CQ21" i="46"/>
  <c r="CP21" i="46"/>
  <c r="CN21" i="46" a="1"/>
  <c r="CN21" i="46" s="1"/>
  <c r="CM21" i="46" a="1"/>
  <c r="CM21" i="46" s="1"/>
  <c r="CL21" i="46" a="1"/>
  <c r="CL21" i="46" s="1"/>
  <c r="CK21" i="46" a="1"/>
  <c r="CK21" i="46" s="1"/>
  <c r="BT21" i="46" a="1"/>
  <c r="BT21" i="46" s="1"/>
  <c r="BS21" i="46"/>
  <c r="AP21" i="46"/>
  <c r="A21" i="46" a="1"/>
  <c r="A21" i="46" s="1"/>
  <c r="CQ20" i="46"/>
  <c r="CP20" i="46"/>
  <c r="BT20" i="46" a="1"/>
  <c r="BT20" i="46" s="1"/>
  <c r="BS20" i="46"/>
  <c r="AP20" i="46"/>
  <c r="A20" i="46" a="1"/>
  <c r="A20" i="46" s="1"/>
  <c r="DD19" i="46" a="1"/>
  <c r="DD19" i="46" s="1"/>
  <c r="CQ19" i="46"/>
  <c r="CP19" i="46"/>
  <c r="BT19" i="46" a="1"/>
  <c r="BT19" i="46" s="1"/>
  <c r="BS19" i="46"/>
  <c r="AP19" i="46"/>
  <c r="A19" i="46" a="1"/>
  <c r="A19" i="46" s="1"/>
  <c r="DD18" i="46" a="1"/>
  <c r="DD18" i="46" s="1"/>
  <c r="CQ18" i="46"/>
  <c r="CP18" i="46"/>
  <c r="CN18" i="46" a="1"/>
  <c r="CN18" i="46" s="1"/>
  <c r="CM18" i="46" a="1"/>
  <c r="CM18" i="46" s="1"/>
  <c r="CL18" i="46" a="1"/>
  <c r="CL18" i="46" s="1"/>
  <c r="CK18" i="46" a="1"/>
  <c r="CK18" i="46" s="1"/>
  <c r="BT18" i="46" a="1"/>
  <c r="BT18" i="46" s="1"/>
  <c r="BS18" i="46"/>
  <c r="AP18" i="46"/>
  <c r="A18" i="46" a="1"/>
  <c r="A18" i="46" s="1"/>
  <c r="DD17" i="46" a="1"/>
  <c r="DD17" i="46" s="1"/>
  <c r="CQ17" i="46"/>
  <c r="CP17" i="46"/>
  <c r="CN17" i="46" a="1"/>
  <c r="CN17" i="46" s="1"/>
  <c r="BT17" i="46" a="1"/>
  <c r="BT17" i="46" s="1"/>
  <c r="BS17" i="46"/>
  <c r="AP17" i="46"/>
  <c r="A17" i="46" a="1"/>
  <c r="A17" i="46" s="1"/>
  <c r="DD16" i="46" a="1"/>
  <c r="DD16" i="46" s="1"/>
  <c r="CQ16" i="46"/>
  <c r="CP16" i="46"/>
  <c r="CN16" i="46" a="1"/>
  <c r="CN16" i="46" s="1"/>
  <c r="CM16" i="46" a="1"/>
  <c r="CM16" i="46" s="1"/>
  <c r="BT16" i="46" a="1"/>
  <c r="BT16" i="46" s="1"/>
  <c r="BS16" i="46"/>
  <c r="AP16" i="46"/>
  <c r="A16" i="46" a="1"/>
  <c r="A16" i="46" s="1"/>
  <c r="DD15" i="46" a="1"/>
  <c r="DD15" i="46" s="1"/>
  <c r="CQ15" i="46"/>
  <c r="CP15" i="46"/>
  <c r="BT15" i="46" a="1"/>
  <c r="BT15" i="46" s="1"/>
  <c r="BS15" i="46"/>
  <c r="AP15" i="46"/>
  <c r="A15" i="46" a="1"/>
  <c r="A15" i="46" s="1"/>
  <c r="CQ14" i="46"/>
  <c r="CP14" i="46"/>
  <c r="BT14" i="46" a="1"/>
  <c r="BT14" i="46" s="1"/>
  <c r="BS14" i="46"/>
  <c r="AP14" i="46"/>
  <c r="A14" i="46" a="1"/>
  <c r="A14" i="46" s="1"/>
  <c r="DD13" i="46" a="1"/>
  <c r="DD13" i="46" s="1"/>
  <c r="CQ13" i="46"/>
  <c r="CP13" i="46"/>
  <c r="BT13" i="46" a="1"/>
  <c r="BT13" i="46" s="1"/>
  <c r="BS13" i="46"/>
  <c r="AP13" i="46"/>
  <c r="A13" i="46" a="1"/>
  <c r="A13" i="46" s="1"/>
  <c r="AN9" i="46"/>
  <c r="AI9" i="46"/>
  <c r="T9" i="46"/>
  <c r="AN8" i="46"/>
  <c r="AI8" i="46"/>
  <c r="T8" i="46"/>
  <c r="AN7" i="46"/>
  <c r="AI7" i="46"/>
  <c r="T7" i="46"/>
  <c r="AN6" i="46"/>
  <c r="AI6" i="46"/>
  <c r="T6" i="46"/>
  <c r="AI5" i="46"/>
  <c r="T5" i="46"/>
  <c r="W2" i="46"/>
  <c r="V2" i="46"/>
  <c r="U2" i="46"/>
  <c r="N2" i="46"/>
  <c r="M2" i="46"/>
  <c r="H2" i="46"/>
  <c r="D150" i="45" a="1"/>
  <c r="D150" i="45" s="1"/>
  <c r="C150" i="45" a="1"/>
  <c r="C150" i="45" s="1"/>
  <c r="B150" i="45" a="1"/>
  <c r="B150" i="45" s="1"/>
  <c r="D148" i="45"/>
  <c r="D147" i="45"/>
  <c r="D146" i="45"/>
  <c r="D145" i="45"/>
  <c r="D144" i="45"/>
  <c r="D143" i="45"/>
  <c r="D142" i="45"/>
  <c r="D141" i="45"/>
  <c r="D140" i="45"/>
  <c r="D139" i="45"/>
  <c r="D138" i="45"/>
  <c r="D137" i="45"/>
  <c r="D136" i="45"/>
  <c r="D135" i="45"/>
  <c r="D134" i="45"/>
  <c r="G132" i="45"/>
  <c r="F132" i="45"/>
  <c r="G131" i="45"/>
  <c r="F131" i="45"/>
  <c r="G130" i="45"/>
  <c r="F130" i="45"/>
  <c r="F129" i="45"/>
  <c r="F128" i="45"/>
  <c r="F127" i="45"/>
  <c r="F126" i="45"/>
  <c r="F125" i="45"/>
  <c r="F124" i="45"/>
  <c r="F123" i="45"/>
  <c r="F122" i="45"/>
  <c r="F121" i="45"/>
  <c r="F120" i="45"/>
  <c r="F119" i="45"/>
  <c r="F118" i="45"/>
  <c r="A107" i="45" a="1"/>
  <c r="A107" i="45" s="1"/>
  <c r="A106" i="45" a="1"/>
  <c r="A106" i="45" s="1"/>
  <c r="A105" i="45" a="1"/>
  <c r="A105" i="45" s="1"/>
  <c r="A104" i="45" a="1"/>
  <c r="A104" i="45" s="1"/>
  <c r="A103" i="45" a="1"/>
  <c r="A103" i="45" s="1"/>
  <c r="A102" i="45" a="1"/>
  <c r="A102" i="45" s="1"/>
  <c r="A101" i="45" a="1"/>
  <c r="A101" i="45" s="1"/>
  <c r="A100" i="45" a="1"/>
  <c r="A100" i="45" s="1"/>
  <c r="A99" i="45" a="1"/>
  <c r="A99" i="45" s="1"/>
  <c r="A98" i="45" a="1"/>
  <c r="A98" i="45" s="1"/>
  <c r="A97" i="45" a="1"/>
  <c r="A97" i="45" s="1"/>
  <c r="A96" i="45" a="1"/>
  <c r="A96" i="45" s="1"/>
  <c r="A95" i="45" a="1"/>
  <c r="A95" i="45" s="1"/>
  <c r="A94" i="45" a="1"/>
  <c r="A94" i="45" s="1"/>
  <c r="A93" i="45" a="1"/>
  <c r="A93" i="45" s="1"/>
  <c r="A92" i="45" a="1"/>
  <c r="A92" i="45" s="1"/>
  <c r="CQ91" i="45"/>
  <c r="CP91" i="45"/>
  <c r="BX91" i="45"/>
  <c r="BT91" i="45" a="1"/>
  <c r="BT91" i="45" s="1"/>
  <c r="BS91" i="45"/>
  <c r="A91" i="45" a="1"/>
  <c r="A91" i="45" s="1"/>
  <c r="CQ90" i="45"/>
  <c r="CP90" i="45"/>
  <c r="BX90" i="45"/>
  <c r="BT90" i="45" a="1"/>
  <c r="BT90" i="45" s="1"/>
  <c r="BS90" i="45"/>
  <c r="A90" i="45" a="1"/>
  <c r="A90" i="45" s="1"/>
  <c r="CQ89" i="45"/>
  <c r="CP89" i="45"/>
  <c r="BX89" i="45"/>
  <c r="BT89" i="45" a="1"/>
  <c r="BT89" i="45" s="1"/>
  <c r="BS89" i="45"/>
  <c r="A89" i="45" a="1"/>
  <c r="A89" i="45" s="1"/>
  <c r="CQ88" i="45"/>
  <c r="CP88" i="45"/>
  <c r="BT88" i="45" a="1"/>
  <c r="BT88" i="45" s="1"/>
  <c r="BS88" i="45"/>
  <c r="A88" i="45" a="1"/>
  <c r="A88" i="45" s="1"/>
  <c r="CQ87" i="45"/>
  <c r="CP87" i="45"/>
  <c r="BT87" i="45" a="1"/>
  <c r="BT87" i="45" s="1"/>
  <c r="BS87" i="45"/>
  <c r="A87" i="45" a="1"/>
  <c r="A87" i="45" s="1"/>
  <c r="CQ86" i="45"/>
  <c r="CP86" i="45"/>
  <c r="BT86" i="45" a="1"/>
  <c r="BT86" i="45" s="1"/>
  <c r="BS86" i="45"/>
  <c r="A86" i="45" a="1"/>
  <c r="A86" i="45" s="1"/>
  <c r="CQ85" i="45"/>
  <c r="CP85" i="45"/>
  <c r="BT85" i="45" a="1"/>
  <c r="BT85" i="45" s="1"/>
  <c r="BS85" i="45"/>
  <c r="A85" i="45" a="1"/>
  <c r="A85" i="45" s="1"/>
  <c r="CQ84" i="45"/>
  <c r="CP84" i="45"/>
  <c r="BT84" i="45" a="1"/>
  <c r="BT84" i="45" s="1"/>
  <c r="BS84" i="45"/>
  <c r="A84" i="45" a="1"/>
  <c r="A84" i="45" s="1"/>
  <c r="CQ83" i="45"/>
  <c r="CP83" i="45"/>
  <c r="BT83" i="45" a="1"/>
  <c r="BT83" i="45" s="1"/>
  <c r="BS83" i="45"/>
  <c r="A83" i="45" a="1"/>
  <c r="A83" i="45" s="1"/>
  <c r="CQ82" i="45"/>
  <c r="CP82" i="45"/>
  <c r="BT82" i="45" a="1"/>
  <c r="BT82" i="45" s="1"/>
  <c r="BS82" i="45"/>
  <c r="A82" i="45" a="1"/>
  <c r="A82" i="45" s="1"/>
  <c r="CQ81" i="45"/>
  <c r="CP81" i="45"/>
  <c r="BT81" i="45" a="1"/>
  <c r="BT81" i="45" s="1"/>
  <c r="BS81" i="45"/>
  <c r="A81" i="45" a="1"/>
  <c r="A81" i="45" s="1"/>
  <c r="CQ80" i="45"/>
  <c r="CP80" i="45"/>
  <c r="BT80" i="45" a="1"/>
  <c r="BT80" i="45" s="1"/>
  <c r="BS80" i="45"/>
  <c r="A80" i="45" a="1"/>
  <c r="A80" i="45" s="1"/>
  <c r="CQ79" i="45"/>
  <c r="CP79" i="45"/>
  <c r="BT79" i="45" a="1"/>
  <c r="BT79" i="45" s="1"/>
  <c r="BS79" i="45"/>
  <c r="A79" i="45" a="1"/>
  <c r="A79" i="45" s="1"/>
  <c r="CQ78" i="45"/>
  <c r="CP78" i="45"/>
  <c r="BT78" i="45" a="1"/>
  <c r="BT78" i="45" s="1"/>
  <c r="BS78" i="45"/>
  <c r="A78" i="45" a="1"/>
  <c r="A78" i="45" s="1"/>
  <c r="CQ77" i="45"/>
  <c r="CP77" i="45"/>
  <c r="BT77" i="45" a="1"/>
  <c r="BT77" i="45" s="1"/>
  <c r="BS77" i="45"/>
  <c r="A77" i="45" a="1"/>
  <c r="A77" i="45" s="1"/>
  <c r="A76" i="45" a="1"/>
  <c r="A76" i="45" s="1"/>
  <c r="CQ75" i="45"/>
  <c r="CP75" i="45"/>
  <c r="BX75" i="45"/>
  <c r="BT75" i="45" a="1"/>
  <c r="BT75" i="45" s="1"/>
  <c r="BS75" i="45"/>
  <c r="A75" i="45" a="1"/>
  <c r="A75" i="45" s="1"/>
  <c r="CQ74" i="45"/>
  <c r="CP74" i="45"/>
  <c r="BX74" i="45"/>
  <c r="BT74" i="45" a="1"/>
  <c r="BT74" i="45" s="1"/>
  <c r="BS74" i="45"/>
  <c r="A74" i="45" a="1"/>
  <c r="A74" i="45" s="1"/>
  <c r="CQ73" i="45"/>
  <c r="CP73" i="45"/>
  <c r="BX73" i="45"/>
  <c r="BT73" i="45" a="1"/>
  <c r="BT73" i="45" s="1"/>
  <c r="BS73" i="45"/>
  <c r="A73" i="45" a="1"/>
  <c r="A73" i="45" s="1"/>
  <c r="CQ72" i="45"/>
  <c r="CP72" i="45"/>
  <c r="BT72" i="45" a="1"/>
  <c r="BT72" i="45" s="1"/>
  <c r="BS72" i="45"/>
  <c r="A72" i="45" a="1"/>
  <c r="A72" i="45" s="1"/>
  <c r="CQ71" i="45"/>
  <c r="CP71" i="45"/>
  <c r="BT71" i="45" a="1"/>
  <c r="BT71" i="45" s="1"/>
  <c r="BS71" i="45"/>
  <c r="A71" i="45" a="1"/>
  <c r="A71" i="45" s="1"/>
  <c r="CQ70" i="45"/>
  <c r="CP70" i="45"/>
  <c r="BT70" i="45" a="1"/>
  <c r="BT70" i="45" s="1"/>
  <c r="BS70" i="45"/>
  <c r="A70" i="45" a="1"/>
  <c r="A70" i="45" s="1"/>
  <c r="CQ69" i="45"/>
  <c r="CP69" i="45"/>
  <c r="BT69" i="45" a="1"/>
  <c r="BT69" i="45" s="1"/>
  <c r="BS69" i="45"/>
  <c r="A69" i="45" a="1"/>
  <c r="A69" i="45" s="1"/>
  <c r="CQ68" i="45"/>
  <c r="CP68" i="45"/>
  <c r="BT68" i="45" a="1"/>
  <c r="BT68" i="45" s="1"/>
  <c r="BS68" i="45"/>
  <c r="A68" i="45" a="1"/>
  <c r="A68" i="45" s="1"/>
  <c r="CQ67" i="45"/>
  <c r="CP67" i="45"/>
  <c r="BT67" i="45" a="1"/>
  <c r="BT67" i="45" s="1"/>
  <c r="BS67" i="45"/>
  <c r="A67" i="45" a="1"/>
  <c r="A67" i="45" s="1"/>
  <c r="CQ66" i="45"/>
  <c r="CP66" i="45"/>
  <c r="BT66" i="45" a="1"/>
  <c r="BT66" i="45" s="1"/>
  <c r="BS66" i="45"/>
  <c r="A66" i="45" a="1"/>
  <c r="A66" i="45" s="1"/>
  <c r="CQ65" i="45"/>
  <c r="CP65" i="45"/>
  <c r="BT65" i="45" a="1"/>
  <c r="BT65" i="45" s="1"/>
  <c r="BS65" i="45"/>
  <c r="A65" i="45" a="1"/>
  <c r="A65" i="45" s="1"/>
  <c r="CQ64" i="45"/>
  <c r="CP64" i="45"/>
  <c r="BT64" i="45" a="1"/>
  <c r="BT64" i="45" s="1"/>
  <c r="BS64" i="45"/>
  <c r="A64" i="45" a="1"/>
  <c r="A64" i="45" s="1"/>
  <c r="CQ63" i="45"/>
  <c r="CP63" i="45"/>
  <c r="BT63" i="45" a="1"/>
  <c r="BT63" i="45" s="1"/>
  <c r="BS63" i="45"/>
  <c r="A63" i="45" a="1"/>
  <c r="A63" i="45" s="1"/>
  <c r="CQ62" i="45"/>
  <c r="CP62" i="45"/>
  <c r="BT62" i="45" a="1"/>
  <c r="BT62" i="45" s="1"/>
  <c r="BS62" i="45"/>
  <c r="A62" i="45" a="1"/>
  <c r="A62" i="45" s="1"/>
  <c r="CQ61" i="45"/>
  <c r="CP61" i="45"/>
  <c r="BT61" i="45" a="1"/>
  <c r="BT61" i="45" s="1"/>
  <c r="BS61" i="45"/>
  <c r="A61" i="45" a="1"/>
  <c r="A61" i="45" s="1"/>
  <c r="A60" i="45" a="1"/>
  <c r="A60" i="45" s="1"/>
  <c r="CQ59" i="45"/>
  <c r="CP59" i="45"/>
  <c r="BX59" i="45"/>
  <c r="BT59" i="45" a="1"/>
  <c r="BT59" i="45" s="1"/>
  <c r="BS59" i="45"/>
  <c r="A59" i="45" a="1"/>
  <c r="A59" i="45" s="1"/>
  <c r="CQ58" i="45"/>
  <c r="CP58" i="45"/>
  <c r="BX58" i="45"/>
  <c r="BT58" i="45" a="1"/>
  <c r="BT58" i="45" s="1"/>
  <c r="BS58" i="45"/>
  <c r="A58" i="45" a="1"/>
  <c r="A58" i="45" s="1"/>
  <c r="CQ57" i="45"/>
  <c r="CP57" i="45"/>
  <c r="BX57" i="45"/>
  <c r="BT57" i="45" a="1"/>
  <c r="BT57" i="45" s="1"/>
  <c r="BS57" i="45"/>
  <c r="A57" i="45" a="1"/>
  <c r="A57" i="45" s="1"/>
  <c r="CQ56" i="45"/>
  <c r="CP56" i="45"/>
  <c r="BT56" i="45" a="1"/>
  <c r="BT56" i="45" s="1"/>
  <c r="BS56" i="45"/>
  <c r="A56" i="45" a="1"/>
  <c r="A56" i="45" s="1"/>
  <c r="CQ55" i="45"/>
  <c r="CP55" i="45"/>
  <c r="BT55" i="45" a="1"/>
  <c r="BT55" i="45" s="1"/>
  <c r="BS55" i="45"/>
  <c r="A55" i="45" a="1"/>
  <c r="A55" i="45" s="1"/>
  <c r="CQ54" i="45"/>
  <c r="CP54" i="45"/>
  <c r="BT54" i="45" a="1"/>
  <c r="BT54" i="45" s="1"/>
  <c r="BS54" i="45"/>
  <c r="A54" i="45" a="1"/>
  <c r="A54" i="45" s="1"/>
  <c r="CQ53" i="45"/>
  <c r="CP53" i="45"/>
  <c r="BT53" i="45" a="1"/>
  <c r="BT53" i="45" s="1"/>
  <c r="BS53" i="45"/>
  <c r="A53" i="45" a="1"/>
  <c r="A53" i="45" s="1"/>
  <c r="CQ52" i="45"/>
  <c r="CP52" i="45"/>
  <c r="BT52" i="45" a="1"/>
  <c r="BT52" i="45" s="1"/>
  <c r="BS52" i="45"/>
  <c r="A52" i="45" a="1"/>
  <c r="A52" i="45" s="1"/>
  <c r="CQ51" i="45"/>
  <c r="CP51" i="45"/>
  <c r="BT51" i="45" a="1"/>
  <c r="BT51" i="45" s="1"/>
  <c r="BS51" i="45"/>
  <c r="A51" i="45" a="1"/>
  <c r="A51" i="45" s="1"/>
  <c r="CQ50" i="45"/>
  <c r="CP50" i="45"/>
  <c r="BT50" i="45" a="1"/>
  <c r="BT50" i="45" s="1"/>
  <c r="BS50" i="45"/>
  <c r="A50" i="45" a="1"/>
  <c r="A50" i="45" s="1"/>
  <c r="CQ49" i="45"/>
  <c r="CP49" i="45"/>
  <c r="BT49" i="45" a="1"/>
  <c r="BT49" i="45" s="1"/>
  <c r="BS49" i="45"/>
  <c r="A49" i="45" a="1"/>
  <c r="A49" i="45" s="1"/>
  <c r="CQ48" i="45"/>
  <c r="CP48" i="45"/>
  <c r="BT48" i="45" a="1"/>
  <c r="BT48" i="45" s="1"/>
  <c r="BS48" i="45"/>
  <c r="A48" i="45" a="1"/>
  <c r="A48" i="45" s="1"/>
  <c r="CQ47" i="45"/>
  <c r="CP47" i="45"/>
  <c r="BT47" i="45" a="1"/>
  <c r="BT47" i="45" s="1"/>
  <c r="BS47" i="45"/>
  <c r="A47" i="45" a="1"/>
  <c r="A47" i="45" s="1"/>
  <c r="CQ46" i="45"/>
  <c r="CP46" i="45"/>
  <c r="BT46" i="45" a="1"/>
  <c r="BT46" i="45" s="1"/>
  <c r="BS46" i="45"/>
  <c r="A46" i="45" a="1"/>
  <c r="A46" i="45" s="1"/>
  <c r="CQ45" i="45"/>
  <c r="CP45" i="45"/>
  <c r="BT45" i="45" a="1"/>
  <c r="BT45" i="45" s="1"/>
  <c r="BS45" i="45"/>
  <c r="A45" i="45" a="1"/>
  <c r="A45" i="45" s="1"/>
  <c r="A44" i="45" a="1"/>
  <c r="A44" i="45" s="1"/>
  <c r="CQ43" i="45"/>
  <c r="CP43" i="45"/>
  <c r="BX43" i="45"/>
  <c r="BT43" i="45" a="1"/>
  <c r="BT43" i="45" s="1"/>
  <c r="BS43" i="45"/>
  <c r="A43" i="45" a="1"/>
  <c r="A43" i="45" s="1"/>
  <c r="CQ42" i="45"/>
  <c r="CP42" i="45"/>
  <c r="BX42" i="45"/>
  <c r="BT42" i="45" a="1"/>
  <c r="BT42" i="45" s="1"/>
  <c r="BS42" i="45"/>
  <c r="A42" i="45" a="1"/>
  <c r="A42" i="45" s="1"/>
  <c r="CQ41" i="45"/>
  <c r="CP41" i="45"/>
  <c r="BX41" i="45"/>
  <c r="BT41" i="45" a="1"/>
  <c r="BT41" i="45" s="1"/>
  <c r="BS41" i="45"/>
  <c r="A41" i="45" a="1"/>
  <c r="A41" i="45" s="1"/>
  <c r="CQ40" i="45"/>
  <c r="CP40" i="45"/>
  <c r="BT40" i="45" a="1"/>
  <c r="BT40" i="45" s="1"/>
  <c r="BS40" i="45"/>
  <c r="A40" i="45" a="1"/>
  <c r="A40" i="45" s="1"/>
  <c r="CQ39" i="45"/>
  <c r="CP39" i="45"/>
  <c r="BT39" i="45" a="1"/>
  <c r="BT39" i="45" s="1"/>
  <c r="BS39" i="45"/>
  <c r="A39" i="45" a="1"/>
  <c r="A39" i="45" s="1"/>
  <c r="CQ38" i="45"/>
  <c r="CP38" i="45"/>
  <c r="BT38" i="45" a="1"/>
  <c r="BT38" i="45" s="1"/>
  <c r="BS38" i="45"/>
  <c r="A38" i="45" a="1"/>
  <c r="A38" i="45" s="1"/>
  <c r="CQ37" i="45"/>
  <c r="CP37" i="45"/>
  <c r="BT37" i="45" a="1"/>
  <c r="BT37" i="45" s="1"/>
  <c r="BS37" i="45"/>
  <c r="A37" i="45" a="1"/>
  <c r="A37" i="45" s="1"/>
  <c r="CQ36" i="45"/>
  <c r="CP36" i="45"/>
  <c r="BT36" i="45" a="1"/>
  <c r="BT36" i="45" s="1"/>
  <c r="BS36" i="45"/>
  <c r="A36" i="45" a="1"/>
  <c r="A36" i="45" s="1"/>
  <c r="CQ35" i="45"/>
  <c r="CP35" i="45"/>
  <c r="BT35" i="45" a="1"/>
  <c r="BT35" i="45" s="1"/>
  <c r="BS35" i="45"/>
  <c r="A35" i="45" a="1"/>
  <c r="A35" i="45" s="1"/>
  <c r="CQ34" i="45"/>
  <c r="CP34" i="45"/>
  <c r="BT34" i="45" a="1"/>
  <c r="BT34" i="45" s="1"/>
  <c r="BS34" i="45"/>
  <c r="A34" i="45" a="1"/>
  <c r="A34" i="45" s="1"/>
  <c r="CQ33" i="45"/>
  <c r="CP33" i="45"/>
  <c r="BT33" i="45" a="1"/>
  <c r="BT33" i="45" s="1"/>
  <c r="BS33" i="45"/>
  <c r="A33" i="45" a="1"/>
  <c r="A33" i="45" s="1"/>
  <c r="CQ32" i="45"/>
  <c r="CP32" i="45"/>
  <c r="BT32" i="45" a="1"/>
  <c r="BT32" i="45" s="1"/>
  <c r="BS32" i="45"/>
  <c r="A32" i="45" a="1"/>
  <c r="A32" i="45" s="1"/>
  <c r="CQ31" i="45"/>
  <c r="CP31" i="45"/>
  <c r="BT31" i="45" a="1"/>
  <c r="BT31" i="45" s="1"/>
  <c r="BS31" i="45"/>
  <c r="A31" i="45" a="1"/>
  <c r="A31" i="45" s="1"/>
  <c r="CQ30" i="45"/>
  <c r="CP30" i="45"/>
  <c r="BT30" i="45" a="1"/>
  <c r="BT30" i="45" s="1"/>
  <c r="BS30" i="45"/>
  <c r="A30" i="45" a="1"/>
  <c r="A30" i="45" s="1"/>
  <c r="CQ29" i="45"/>
  <c r="CP29" i="45"/>
  <c r="BT29" i="45" a="1"/>
  <c r="BT29" i="45" s="1"/>
  <c r="BS29" i="45"/>
  <c r="A29" i="45" a="1"/>
  <c r="A29" i="45" s="1"/>
  <c r="A28" i="45" a="1"/>
  <c r="A28" i="45" s="1"/>
  <c r="DD27" i="45" a="1"/>
  <c r="DD27" i="45" s="1"/>
  <c r="CQ27" i="45"/>
  <c r="CP27" i="45"/>
  <c r="CN27" i="45" a="1"/>
  <c r="CN27" i="45" s="1"/>
  <c r="CM27" i="45" a="1"/>
  <c r="CM27" i="45" s="1"/>
  <c r="CL27" i="45" a="1"/>
  <c r="CL27" i="45" s="1"/>
  <c r="CK27" i="45" a="1"/>
  <c r="CK27" i="45" s="1"/>
  <c r="CJ27" i="45" a="1"/>
  <c r="CJ27" i="45" s="1"/>
  <c r="BX27" i="45"/>
  <c r="BT27" i="45" a="1"/>
  <c r="BT27" i="45" s="1"/>
  <c r="BS27" i="45"/>
  <c r="AP27" i="45"/>
  <c r="A27" i="45" a="1"/>
  <c r="A27" i="45" s="1"/>
  <c r="DD26" i="45" a="1"/>
  <c r="DD26" i="45" s="1"/>
  <c r="CQ26" i="45"/>
  <c r="CP26" i="45"/>
  <c r="CN26" i="45" a="1"/>
  <c r="CN26" i="45" s="1"/>
  <c r="CM26" i="45" a="1"/>
  <c r="CM26" i="45" s="1"/>
  <c r="CL26" i="45" a="1"/>
  <c r="CL26" i="45" s="1"/>
  <c r="CK26" i="45" a="1"/>
  <c r="CK26" i="45" s="1"/>
  <c r="CJ26" i="45" a="1"/>
  <c r="CJ26" i="45" s="1"/>
  <c r="BX26" i="45"/>
  <c r="BT26" i="45" a="1"/>
  <c r="BT26" i="45" s="1"/>
  <c r="BS26" i="45"/>
  <c r="AP26" i="45"/>
  <c r="A26" i="45" a="1"/>
  <c r="A26" i="45" s="1"/>
  <c r="DD25" i="45" a="1"/>
  <c r="DD25" i="45" s="1"/>
  <c r="CQ25" i="45"/>
  <c r="CP25" i="45"/>
  <c r="CN25" i="45" a="1"/>
  <c r="CN25" i="45" s="1"/>
  <c r="CM25" i="45" a="1"/>
  <c r="CM25" i="45" s="1"/>
  <c r="CL25" i="45" a="1"/>
  <c r="CL25" i="45" s="1"/>
  <c r="CK25" i="45" a="1"/>
  <c r="CK25" i="45" s="1"/>
  <c r="CJ25" i="45" a="1"/>
  <c r="CJ25" i="45" s="1"/>
  <c r="BX25" i="45"/>
  <c r="BT25" i="45" a="1"/>
  <c r="BT25" i="45" s="1"/>
  <c r="BS25" i="45"/>
  <c r="AP25" i="45"/>
  <c r="A25" i="45" a="1"/>
  <c r="A25" i="45" s="1"/>
  <c r="DD24" i="45" a="1"/>
  <c r="DD24" i="45" s="1"/>
  <c r="CQ24" i="45"/>
  <c r="CP24" i="45"/>
  <c r="CN24" i="45" a="1"/>
  <c r="CN24" i="45" s="1"/>
  <c r="CM24" i="45" a="1"/>
  <c r="CM24" i="45" s="1"/>
  <c r="BT24" i="45" a="1"/>
  <c r="BT24" i="45" s="1"/>
  <c r="BS24" i="45"/>
  <c r="AP24" i="45"/>
  <c r="A24" i="45" a="1"/>
  <c r="A24" i="45" s="1"/>
  <c r="DD23" i="45" a="1"/>
  <c r="DD23" i="45" s="1"/>
  <c r="CQ23" i="45"/>
  <c r="CP23" i="45"/>
  <c r="CN23" i="45" a="1"/>
  <c r="CN23" i="45" s="1"/>
  <c r="CM23" i="45" a="1"/>
  <c r="CM23" i="45" s="1"/>
  <c r="CL23" i="45" a="1"/>
  <c r="CL23" i="45" s="1"/>
  <c r="BT23" i="45" a="1"/>
  <c r="BT23" i="45" s="1"/>
  <c r="BS23" i="45"/>
  <c r="AP23" i="45"/>
  <c r="A23" i="45" a="1"/>
  <c r="A23" i="45" s="1"/>
  <c r="DD22" i="45" a="1"/>
  <c r="DD22" i="45" s="1"/>
  <c r="CQ22" i="45"/>
  <c r="CP22" i="45"/>
  <c r="BT22" i="45" a="1"/>
  <c r="BT22" i="45" s="1"/>
  <c r="BS22" i="45"/>
  <c r="AP22" i="45"/>
  <c r="A22" i="45" a="1"/>
  <c r="A22" i="45" s="1"/>
  <c r="DD21" i="45" a="1"/>
  <c r="DD21" i="45" s="1"/>
  <c r="CQ21" i="45"/>
  <c r="CP21" i="45"/>
  <c r="CN21" i="45" a="1"/>
  <c r="CN21" i="45" s="1"/>
  <c r="CM21" i="45" a="1"/>
  <c r="CM21" i="45" s="1"/>
  <c r="BT21" i="45" a="1"/>
  <c r="BT21" i="45" s="1"/>
  <c r="BS21" i="45"/>
  <c r="AP21" i="45"/>
  <c r="A21" i="45" a="1"/>
  <c r="A21" i="45" s="1"/>
  <c r="DD20" i="45" a="1"/>
  <c r="DD20" i="45" s="1"/>
  <c r="CQ20" i="45"/>
  <c r="CP20" i="45"/>
  <c r="CN20" i="45" a="1"/>
  <c r="CN20" i="45" s="1"/>
  <c r="CM20" i="45" a="1"/>
  <c r="CM20" i="45" s="1"/>
  <c r="CL20" i="45" a="1"/>
  <c r="CL20" i="45" s="1"/>
  <c r="CK20" i="45" a="1"/>
  <c r="CK20" i="45" s="1"/>
  <c r="BT20" i="45" a="1"/>
  <c r="BT20" i="45" s="1"/>
  <c r="BS20" i="45"/>
  <c r="AP20" i="45"/>
  <c r="A20" i="45" a="1"/>
  <c r="A20" i="45" s="1"/>
  <c r="DD19" i="45" a="1"/>
  <c r="DD19" i="45" s="1"/>
  <c r="CQ19" i="45"/>
  <c r="CP19" i="45"/>
  <c r="BT19" i="45" a="1"/>
  <c r="BT19" i="45" s="1"/>
  <c r="BS19" i="45"/>
  <c r="AP19" i="45"/>
  <c r="A19" i="45" a="1"/>
  <c r="A19" i="45" s="1"/>
  <c r="DD18" i="45" a="1"/>
  <c r="DD18" i="45" s="1"/>
  <c r="CQ18" i="45"/>
  <c r="CP18" i="45"/>
  <c r="BT18" i="45" a="1"/>
  <c r="BT18" i="45" s="1"/>
  <c r="BS18" i="45"/>
  <c r="AP18" i="45"/>
  <c r="A18" i="45" a="1"/>
  <c r="A18" i="45" s="1"/>
  <c r="DD17" i="45" a="1"/>
  <c r="DD17" i="45" s="1"/>
  <c r="CQ17" i="45"/>
  <c r="CP17" i="45"/>
  <c r="CN17" i="45" a="1"/>
  <c r="CN17" i="45" s="1"/>
  <c r="CM17" i="45" a="1"/>
  <c r="CM17" i="45" s="1"/>
  <c r="CL17" i="45" a="1"/>
  <c r="CL17" i="45" s="1"/>
  <c r="CK17" i="45" a="1"/>
  <c r="CK17" i="45" s="1"/>
  <c r="BT17" i="45" a="1"/>
  <c r="BT17" i="45" s="1"/>
  <c r="BS17" i="45"/>
  <c r="AP17" i="45"/>
  <c r="A17" i="45" a="1"/>
  <c r="A17" i="45" s="1"/>
  <c r="DD16" i="45" a="1"/>
  <c r="DD16" i="45" s="1"/>
  <c r="CQ16" i="45"/>
  <c r="CP16" i="45"/>
  <c r="CN16" i="45" a="1"/>
  <c r="CN16" i="45" s="1"/>
  <c r="CM16" i="45" a="1"/>
  <c r="CM16" i="45" s="1"/>
  <c r="BT16" i="45" a="1"/>
  <c r="BT16" i="45" s="1"/>
  <c r="BS16" i="45"/>
  <c r="AP16" i="45"/>
  <c r="A16" i="45" a="1"/>
  <c r="A16" i="45" s="1"/>
  <c r="DD15" i="45" a="1"/>
  <c r="DD15" i="45" s="1"/>
  <c r="CQ15" i="45"/>
  <c r="CP15" i="45"/>
  <c r="BT15" i="45" a="1"/>
  <c r="BT15" i="45" s="1"/>
  <c r="BS15" i="45"/>
  <c r="AP15" i="45"/>
  <c r="A15" i="45" a="1"/>
  <c r="A15" i="45" s="1"/>
  <c r="DD14" i="45" a="1"/>
  <c r="DD14" i="45" s="1"/>
  <c r="CQ14" i="45"/>
  <c r="CP14" i="45"/>
  <c r="CN14" i="45" a="1"/>
  <c r="CN14" i="45" s="1"/>
  <c r="CM14" i="45" a="1"/>
  <c r="CM14" i="45" s="1"/>
  <c r="CL14" i="45" a="1"/>
  <c r="CL14" i="45" s="1"/>
  <c r="CK14" i="45" a="1"/>
  <c r="CK14" i="45" s="1"/>
  <c r="BT14" i="45" a="1"/>
  <c r="BT14" i="45" s="1"/>
  <c r="BS14" i="45"/>
  <c r="AP14" i="45"/>
  <c r="A14" i="45" a="1"/>
  <c r="A14" i="45" s="1"/>
  <c r="DD13" i="45" a="1"/>
  <c r="DD13" i="45" s="1"/>
  <c r="CQ13" i="45"/>
  <c r="CP13" i="45"/>
  <c r="CN13" i="45" a="1"/>
  <c r="CN13" i="45" s="1"/>
  <c r="CM13" i="45" a="1"/>
  <c r="CM13" i="45" s="1"/>
  <c r="BT13" i="45" a="1"/>
  <c r="BT13" i="45" s="1"/>
  <c r="BS13" i="45"/>
  <c r="AP13" i="45"/>
  <c r="A13" i="45" a="1"/>
  <c r="A13" i="45" s="1"/>
  <c r="AN9" i="45"/>
  <c r="AI9" i="45"/>
  <c r="T9" i="45"/>
  <c r="AN8" i="45"/>
  <c r="AI8" i="45"/>
  <c r="T8" i="45"/>
  <c r="AN7" i="45"/>
  <c r="AI7" i="45"/>
  <c r="T7" i="45"/>
  <c r="AN6" i="45"/>
  <c r="AI6" i="45"/>
  <c r="T6" i="45"/>
  <c r="AI5" i="45"/>
  <c r="T5" i="45"/>
  <c r="T2" i="45" s="1"/>
  <c r="W2" i="45"/>
  <c r="V2" i="45"/>
  <c r="U2" i="45"/>
  <c r="N2" i="45"/>
  <c r="M2" i="45"/>
  <c r="H2" i="45"/>
  <c r="D150" i="44" a="1"/>
  <c r="D150" i="44" s="1"/>
  <c r="C150" i="44" a="1"/>
  <c r="C150" i="44" s="1"/>
  <c r="B150" i="44" a="1"/>
  <c r="B150" i="44" s="1"/>
  <c r="D148" i="44"/>
  <c r="D147" i="44"/>
  <c r="D146" i="44"/>
  <c r="D145" i="44"/>
  <c r="D144" i="44"/>
  <c r="D143" i="44"/>
  <c r="D142" i="44"/>
  <c r="D141" i="44"/>
  <c r="D140" i="44"/>
  <c r="D139" i="44"/>
  <c r="D138" i="44"/>
  <c r="D137" i="44"/>
  <c r="D136" i="44"/>
  <c r="D135" i="44"/>
  <c r="D134" i="44"/>
  <c r="G132" i="44"/>
  <c r="F132" i="44"/>
  <c r="G131" i="44"/>
  <c r="F131" i="44"/>
  <c r="G130" i="44"/>
  <c r="F130" i="44"/>
  <c r="F129" i="44"/>
  <c r="F128" i="44"/>
  <c r="F127" i="44"/>
  <c r="F126" i="44"/>
  <c r="F125" i="44"/>
  <c r="F124" i="44"/>
  <c r="F123" i="44"/>
  <c r="F122" i="44"/>
  <c r="G121" i="44"/>
  <c r="F121" i="44"/>
  <c r="F120" i="44"/>
  <c r="F119" i="44"/>
  <c r="F118" i="44"/>
  <c r="A107" i="44" a="1"/>
  <c r="A107" i="44" s="1"/>
  <c r="A106" i="44" a="1"/>
  <c r="A106" i="44" s="1"/>
  <c r="A105" i="44" a="1"/>
  <c r="A105" i="44" s="1"/>
  <c r="A104" i="44" a="1"/>
  <c r="A104" i="44" s="1"/>
  <c r="A103" i="44" a="1"/>
  <c r="A103" i="44" s="1"/>
  <c r="A102" i="44" a="1"/>
  <c r="A102" i="44" s="1"/>
  <c r="A101" i="44" a="1"/>
  <c r="A101" i="44" s="1"/>
  <c r="A100" i="44" a="1"/>
  <c r="A100" i="44" s="1"/>
  <c r="A99" i="44" a="1"/>
  <c r="A99" i="44" s="1"/>
  <c r="A98" i="44" a="1"/>
  <c r="A98" i="44" s="1"/>
  <c r="A97" i="44" a="1"/>
  <c r="A97" i="44" s="1"/>
  <c r="A96" i="44" a="1"/>
  <c r="A96" i="44" s="1"/>
  <c r="A95" i="44" a="1"/>
  <c r="A95" i="44" s="1"/>
  <c r="A94" i="44" a="1"/>
  <c r="A94" i="44" s="1"/>
  <c r="A93" i="44" a="1"/>
  <c r="A93" i="44" s="1"/>
  <c r="A92" i="44" a="1"/>
  <c r="A92" i="44" s="1"/>
  <c r="CQ91" i="44"/>
  <c r="CP91" i="44"/>
  <c r="BX91" i="44"/>
  <c r="BT91" i="44" a="1"/>
  <c r="BT91" i="44" s="1"/>
  <c r="BS91" i="44"/>
  <c r="A91" i="44" a="1"/>
  <c r="A91" i="44" s="1"/>
  <c r="CQ90" i="44"/>
  <c r="CP90" i="44"/>
  <c r="BX90" i="44"/>
  <c r="BT90" i="44" a="1"/>
  <c r="BT90" i="44" s="1"/>
  <c r="BS90" i="44"/>
  <c r="A90" i="44" a="1"/>
  <c r="A90" i="44" s="1"/>
  <c r="CQ89" i="44"/>
  <c r="CP89" i="44"/>
  <c r="BX89" i="44"/>
  <c r="BT89" i="44" a="1"/>
  <c r="BT89" i="44" s="1"/>
  <c r="BS89" i="44"/>
  <c r="A89" i="44" a="1"/>
  <c r="A89" i="44" s="1"/>
  <c r="CQ88" i="44"/>
  <c r="CP88" i="44"/>
  <c r="BT88" i="44" a="1"/>
  <c r="BT88" i="44" s="1"/>
  <c r="BS88" i="44"/>
  <c r="A88" i="44" a="1"/>
  <c r="A88" i="44" s="1"/>
  <c r="CQ87" i="44"/>
  <c r="CP87" i="44"/>
  <c r="BT87" i="44" a="1"/>
  <c r="BT87" i="44" s="1"/>
  <c r="BS87" i="44"/>
  <c r="A87" i="44" a="1"/>
  <c r="A87" i="44" s="1"/>
  <c r="CQ86" i="44"/>
  <c r="CP86" i="44"/>
  <c r="BT86" i="44" a="1"/>
  <c r="BT86" i="44" s="1"/>
  <c r="BS86" i="44"/>
  <c r="A86" i="44" a="1"/>
  <c r="A86" i="44" s="1"/>
  <c r="CQ85" i="44"/>
  <c r="CP85" i="44"/>
  <c r="BT85" i="44" a="1"/>
  <c r="BT85" i="44" s="1"/>
  <c r="BS85" i="44"/>
  <c r="A85" i="44" a="1"/>
  <c r="A85" i="44" s="1"/>
  <c r="CQ84" i="44"/>
  <c r="CP84" i="44"/>
  <c r="BT84" i="44" a="1"/>
  <c r="BT84" i="44" s="1"/>
  <c r="BS84" i="44"/>
  <c r="A84" i="44" a="1"/>
  <c r="A84" i="44" s="1"/>
  <c r="CQ83" i="44"/>
  <c r="CP83" i="44"/>
  <c r="BT83" i="44" a="1"/>
  <c r="BT83" i="44" s="1"/>
  <c r="BS83" i="44"/>
  <c r="A83" i="44" a="1"/>
  <c r="A83" i="44" s="1"/>
  <c r="CQ82" i="44"/>
  <c r="CP82" i="44"/>
  <c r="BT82" i="44" a="1"/>
  <c r="BT82" i="44" s="1"/>
  <c r="BS82" i="44"/>
  <c r="A82" i="44" a="1"/>
  <c r="A82" i="44" s="1"/>
  <c r="CQ81" i="44"/>
  <c r="CP81" i="44"/>
  <c r="BT81" i="44" a="1"/>
  <c r="BT81" i="44" s="1"/>
  <c r="BS81" i="44"/>
  <c r="A81" i="44" a="1"/>
  <c r="A81" i="44" s="1"/>
  <c r="CQ80" i="44"/>
  <c r="CP80" i="44"/>
  <c r="BT80" i="44" a="1"/>
  <c r="BT80" i="44" s="1"/>
  <c r="BS80" i="44"/>
  <c r="A80" i="44" a="1"/>
  <c r="A80" i="44" s="1"/>
  <c r="CQ79" i="44"/>
  <c r="CP79" i="44"/>
  <c r="BT79" i="44" a="1"/>
  <c r="BT79" i="44" s="1"/>
  <c r="BS79" i="44"/>
  <c r="A79" i="44" a="1"/>
  <c r="A79" i="44" s="1"/>
  <c r="CQ78" i="44"/>
  <c r="CP78" i="44"/>
  <c r="BT78" i="44" a="1"/>
  <c r="BT78" i="44" s="1"/>
  <c r="BS78" i="44"/>
  <c r="A78" i="44" a="1"/>
  <c r="A78" i="44" s="1"/>
  <c r="CQ77" i="44"/>
  <c r="CP77" i="44"/>
  <c r="BT77" i="44" a="1"/>
  <c r="BT77" i="44" s="1"/>
  <c r="BS77" i="44"/>
  <c r="A77" i="44" a="1"/>
  <c r="A77" i="44" s="1"/>
  <c r="A76" i="44" a="1"/>
  <c r="A76" i="44" s="1"/>
  <c r="CQ75" i="44"/>
  <c r="CP75" i="44"/>
  <c r="BX75" i="44"/>
  <c r="BT75" i="44" a="1"/>
  <c r="BT75" i="44" s="1"/>
  <c r="BS75" i="44"/>
  <c r="A75" i="44" a="1"/>
  <c r="A75" i="44" s="1"/>
  <c r="CQ74" i="44"/>
  <c r="CP74" i="44"/>
  <c r="BX74" i="44"/>
  <c r="BT74" i="44" a="1"/>
  <c r="BT74" i="44" s="1"/>
  <c r="BS74" i="44"/>
  <c r="A74" i="44" a="1"/>
  <c r="A74" i="44" s="1"/>
  <c r="CQ73" i="44"/>
  <c r="CP73" i="44"/>
  <c r="BX73" i="44"/>
  <c r="BT73" i="44" a="1"/>
  <c r="BT73" i="44" s="1"/>
  <c r="BS73" i="44"/>
  <c r="A73" i="44" a="1"/>
  <c r="A73" i="44" s="1"/>
  <c r="CQ72" i="44"/>
  <c r="CP72" i="44"/>
  <c r="BT72" i="44" a="1"/>
  <c r="BT72" i="44" s="1"/>
  <c r="BS72" i="44"/>
  <c r="A72" i="44" a="1"/>
  <c r="A72" i="44" s="1"/>
  <c r="CQ71" i="44"/>
  <c r="CP71" i="44"/>
  <c r="BT71" i="44" a="1"/>
  <c r="BT71" i="44" s="1"/>
  <c r="BS71" i="44"/>
  <c r="A71" i="44" a="1"/>
  <c r="A71" i="44" s="1"/>
  <c r="CQ70" i="44"/>
  <c r="CP70" i="44"/>
  <c r="BT70" i="44" a="1"/>
  <c r="BT70" i="44" s="1"/>
  <c r="BS70" i="44"/>
  <c r="A70" i="44" a="1"/>
  <c r="A70" i="44" s="1"/>
  <c r="CQ69" i="44"/>
  <c r="CP69" i="44"/>
  <c r="BT69" i="44" a="1"/>
  <c r="BT69" i="44" s="1"/>
  <c r="BS69" i="44"/>
  <c r="A69" i="44" a="1"/>
  <c r="A69" i="44" s="1"/>
  <c r="CQ68" i="44"/>
  <c r="CP68" i="44"/>
  <c r="BT68" i="44" a="1"/>
  <c r="BT68" i="44" s="1"/>
  <c r="BS68" i="44"/>
  <c r="A68" i="44" a="1"/>
  <c r="A68" i="44" s="1"/>
  <c r="CQ67" i="44"/>
  <c r="CP67" i="44"/>
  <c r="BT67" i="44" a="1"/>
  <c r="BT67" i="44" s="1"/>
  <c r="BS67" i="44"/>
  <c r="A67" i="44" a="1"/>
  <c r="A67" i="44" s="1"/>
  <c r="CQ66" i="44"/>
  <c r="CP66" i="44"/>
  <c r="BT66" i="44" a="1"/>
  <c r="BT66" i="44" s="1"/>
  <c r="BS66" i="44"/>
  <c r="A66" i="44" a="1"/>
  <c r="A66" i="44" s="1"/>
  <c r="CQ65" i="44"/>
  <c r="CP65" i="44"/>
  <c r="BS65" i="44"/>
  <c r="A65" i="44" a="1"/>
  <c r="A65" i="44" s="1"/>
  <c r="CQ64" i="44"/>
  <c r="CP64" i="44"/>
  <c r="BT64" i="44" a="1"/>
  <c r="BT64" i="44" s="1"/>
  <c r="BS64" i="44"/>
  <c r="A64" i="44" a="1"/>
  <c r="A64" i="44" s="1"/>
  <c r="CQ63" i="44"/>
  <c r="CP63" i="44"/>
  <c r="BT63" i="44" a="1"/>
  <c r="BT63" i="44" s="1"/>
  <c r="BS63" i="44"/>
  <c r="A63" i="44" a="1"/>
  <c r="A63" i="44" s="1"/>
  <c r="CQ62" i="44"/>
  <c r="CP62" i="44"/>
  <c r="BT62" i="44" a="1"/>
  <c r="BT62" i="44" s="1"/>
  <c r="BS62" i="44"/>
  <c r="A62" i="44" a="1"/>
  <c r="A62" i="44" s="1"/>
  <c r="CQ61" i="44"/>
  <c r="CP61" i="44"/>
  <c r="BT61" i="44" a="1"/>
  <c r="BT61" i="44" s="1"/>
  <c r="BS61" i="44"/>
  <c r="A61" i="44" a="1"/>
  <c r="A61" i="44" s="1"/>
  <c r="A60" i="44" a="1"/>
  <c r="A60" i="44" s="1"/>
  <c r="CQ59" i="44"/>
  <c r="CP59" i="44"/>
  <c r="BX59" i="44"/>
  <c r="BT59" i="44" a="1"/>
  <c r="BT59" i="44" s="1"/>
  <c r="BS59" i="44"/>
  <c r="A59" i="44" a="1"/>
  <c r="A59" i="44" s="1"/>
  <c r="CQ58" i="44"/>
  <c r="CP58" i="44"/>
  <c r="BX58" i="44"/>
  <c r="BT58" i="44" a="1"/>
  <c r="BT58" i="44" s="1"/>
  <c r="BS58" i="44"/>
  <c r="A58" i="44" a="1"/>
  <c r="A58" i="44" s="1"/>
  <c r="CQ57" i="44"/>
  <c r="CP57" i="44"/>
  <c r="BX57" i="44"/>
  <c r="BT57" i="44" a="1"/>
  <c r="BT57" i="44" s="1"/>
  <c r="BS57" i="44"/>
  <c r="A57" i="44" a="1"/>
  <c r="A57" i="44" s="1"/>
  <c r="CQ56" i="44"/>
  <c r="CP56" i="44"/>
  <c r="BT56" i="44" a="1"/>
  <c r="BT56" i="44" s="1"/>
  <c r="BS56" i="44"/>
  <c r="A56" i="44" a="1"/>
  <c r="A56" i="44" s="1"/>
  <c r="CQ55" i="44"/>
  <c r="CP55" i="44"/>
  <c r="BT55" i="44" a="1"/>
  <c r="BT55" i="44" s="1"/>
  <c r="BS55" i="44"/>
  <c r="A55" i="44" a="1"/>
  <c r="A55" i="44" s="1"/>
  <c r="CQ54" i="44"/>
  <c r="CP54" i="44"/>
  <c r="BT54" i="44" a="1"/>
  <c r="BT54" i="44" s="1"/>
  <c r="BS54" i="44"/>
  <c r="A54" i="44" a="1"/>
  <c r="A54" i="44" s="1"/>
  <c r="CQ53" i="44"/>
  <c r="CP53" i="44"/>
  <c r="BT53" i="44" a="1"/>
  <c r="BT53" i="44" s="1"/>
  <c r="BS53" i="44"/>
  <c r="A53" i="44" a="1"/>
  <c r="A53" i="44" s="1"/>
  <c r="CQ52" i="44"/>
  <c r="CP52" i="44"/>
  <c r="BT52" i="44" a="1"/>
  <c r="BT52" i="44" s="1"/>
  <c r="BS52" i="44"/>
  <c r="A52" i="44" a="1"/>
  <c r="A52" i="44" s="1"/>
  <c r="CQ51" i="44"/>
  <c r="CP51" i="44"/>
  <c r="BT51" i="44" a="1"/>
  <c r="BT51" i="44" s="1"/>
  <c r="BS51" i="44"/>
  <c r="A51" i="44" a="1"/>
  <c r="A51" i="44" s="1"/>
  <c r="CQ50" i="44"/>
  <c r="CP50" i="44"/>
  <c r="BT50" i="44" a="1"/>
  <c r="BT50" i="44" s="1"/>
  <c r="BS50" i="44"/>
  <c r="A50" i="44" a="1"/>
  <c r="A50" i="44" s="1"/>
  <c r="CQ49" i="44"/>
  <c r="CP49" i="44"/>
  <c r="BT49" i="44" a="1"/>
  <c r="BT49" i="44" s="1"/>
  <c r="BS49" i="44"/>
  <c r="A49" i="44" a="1"/>
  <c r="A49" i="44" s="1"/>
  <c r="CQ48" i="44"/>
  <c r="CP48" i="44"/>
  <c r="BT48" i="44" a="1"/>
  <c r="BT48" i="44" s="1"/>
  <c r="BS48" i="44"/>
  <c r="A48" i="44" a="1"/>
  <c r="A48" i="44" s="1"/>
  <c r="CQ47" i="44"/>
  <c r="CP47" i="44"/>
  <c r="BT47" i="44" a="1"/>
  <c r="BT47" i="44" s="1"/>
  <c r="BS47" i="44"/>
  <c r="A47" i="44" a="1"/>
  <c r="A47" i="44" s="1"/>
  <c r="CQ46" i="44"/>
  <c r="CP46" i="44"/>
  <c r="BT46" i="44" a="1"/>
  <c r="BT46" i="44" s="1"/>
  <c r="BS46" i="44"/>
  <c r="A46" i="44" a="1"/>
  <c r="A46" i="44" s="1"/>
  <c r="CQ45" i="44"/>
  <c r="CP45" i="44"/>
  <c r="BT45" i="44" a="1"/>
  <c r="BT45" i="44" s="1"/>
  <c r="BS45" i="44"/>
  <c r="A45" i="44" a="1"/>
  <c r="A45" i="44" s="1"/>
  <c r="A44" i="44" a="1"/>
  <c r="A44" i="44" s="1"/>
  <c r="CQ43" i="44"/>
  <c r="CP43" i="44"/>
  <c r="BX43" i="44"/>
  <c r="BT43" i="44" a="1"/>
  <c r="BT43" i="44" s="1"/>
  <c r="BS43" i="44"/>
  <c r="A43" i="44" a="1"/>
  <c r="A43" i="44" s="1"/>
  <c r="CQ42" i="44"/>
  <c r="CP42" i="44"/>
  <c r="BX42" i="44"/>
  <c r="BT42" i="44" a="1"/>
  <c r="BT42" i="44" s="1"/>
  <c r="BS42" i="44"/>
  <c r="A42" i="44" a="1"/>
  <c r="A42" i="44" s="1"/>
  <c r="CQ41" i="44"/>
  <c r="CP41" i="44"/>
  <c r="BX41" i="44"/>
  <c r="BT41" i="44" a="1"/>
  <c r="BT41" i="44" s="1"/>
  <c r="BS41" i="44"/>
  <c r="A41" i="44" a="1"/>
  <c r="A41" i="44" s="1"/>
  <c r="CQ40" i="44"/>
  <c r="CP40" i="44"/>
  <c r="BT40" i="44" a="1"/>
  <c r="BT40" i="44" s="1"/>
  <c r="BS40" i="44"/>
  <c r="A40" i="44" a="1"/>
  <c r="A40" i="44" s="1"/>
  <c r="CQ39" i="44"/>
  <c r="CP39" i="44"/>
  <c r="BT39" i="44" a="1"/>
  <c r="BT39" i="44" s="1"/>
  <c r="BS39" i="44"/>
  <c r="A39" i="44" a="1"/>
  <c r="A39" i="44" s="1"/>
  <c r="CQ38" i="44"/>
  <c r="CP38" i="44"/>
  <c r="BT38" i="44" a="1"/>
  <c r="BT38" i="44" s="1"/>
  <c r="BS38" i="44"/>
  <c r="A38" i="44" a="1"/>
  <c r="A38" i="44" s="1"/>
  <c r="CQ37" i="44"/>
  <c r="CP37" i="44"/>
  <c r="BT37" i="44" a="1"/>
  <c r="BT37" i="44" s="1"/>
  <c r="BS37" i="44"/>
  <c r="A37" i="44" a="1"/>
  <c r="A37" i="44" s="1"/>
  <c r="CQ36" i="44"/>
  <c r="CP36" i="44"/>
  <c r="BT36" i="44" a="1"/>
  <c r="BT36" i="44" s="1"/>
  <c r="BS36" i="44"/>
  <c r="A36" i="44" a="1"/>
  <c r="A36" i="44" s="1"/>
  <c r="CQ35" i="44"/>
  <c r="CP35" i="44"/>
  <c r="BT35" i="44" a="1"/>
  <c r="BT35" i="44" s="1"/>
  <c r="BS35" i="44"/>
  <c r="A35" i="44" a="1"/>
  <c r="A35" i="44" s="1"/>
  <c r="CQ34" i="44"/>
  <c r="CP34" i="44"/>
  <c r="BT34" i="44" a="1"/>
  <c r="BT34" i="44" s="1"/>
  <c r="BS34" i="44"/>
  <c r="A34" i="44" a="1"/>
  <c r="A34" i="44" s="1"/>
  <c r="CQ33" i="44"/>
  <c r="CP33" i="44"/>
  <c r="BT33" i="44" a="1"/>
  <c r="BT33" i="44" s="1"/>
  <c r="BS33" i="44"/>
  <c r="A33" i="44" a="1"/>
  <c r="A33" i="44" s="1"/>
  <c r="CQ32" i="44"/>
  <c r="CP32" i="44"/>
  <c r="BT32" i="44" a="1"/>
  <c r="BT32" i="44" s="1"/>
  <c r="BS32" i="44"/>
  <c r="A32" i="44" a="1"/>
  <c r="A32" i="44" s="1"/>
  <c r="CQ31" i="44"/>
  <c r="CP31" i="44"/>
  <c r="BT31" i="44" a="1"/>
  <c r="BT31" i="44" s="1"/>
  <c r="BS31" i="44"/>
  <c r="A31" i="44" a="1"/>
  <c r="A31" i="44" s="1"/>
  <c r="CQ30" i="44"/>
  <c r="CP30" i="44"/>
  <c r="BT30" i="44" a="1"/>
  <c r="BT30" i="44" s="1"/>
  <c r="BS30" i="44"/>
  <c r="A30" i="44" a="1"/>
  <c r="A30" i="44" s="1"/>
  <c r="CQ29" i="44"/>
  <c r="CP29" i="44"/>
  <c r="BT29" i="44" a="1"/>
  <c r="BT29" i="44" s="1"/>
  <c r="BS29" i="44"/>
  <c r="A29" i="44" a="1"/>
  <c r="A29" i="44" s="1"/>
  <c r="A28" i="44" a="1"/>
  <c r="A28" i="44" s="1"/>
  <c r="DD27" i="44" a="1"/>
  <c r="DD27" i="44" s="1"/>
  <c r="CQ27" i="44"/>
  <c r="CP27" i="44"/>
  <c r="CN27" i="44" a="1"/>
  <c r="CN27" i="44" s="1"/>
  <c r="CM27" i="44" a="1"/>
  <c r="CM27" i="44" s="1"/>
  <c r="CL27" i="44" a="1"/>
  <c r="CL27" i="44" s="1"/>
  <c r="CK27" i="44" a="1"/>
  <c r="CK27" i="44" s="1"/>
  <c r="CJ27" i="44" a="1"/>
  <c r="CJ27" i="44" s="1"/>
  <c r="BX27" i="44"/>
  <c r="BT27" i="44" a="1"/>
  <c r="BT27" i="44" s="1"/>
  <c r="BS27" i="44"/>
  <c r="AP27" i="44"/>
  <c r="A27" i="44" a="1"/>
  <c r="A27" i="44" s="1"/>
  <c r="DD26" i="44" a="1"/>
  <c r="DD26" i="44" s="1"/>
  <c r="CQ26" i="44"/>
  <c r="CP26" i="44"/>
  <c r="CN26" i="44" a="1"/>
  <c r="CN26" i="44" s="1"/>
  <c r="CM26" i="44" a="1"/>
  <c r="CM26" i="44" s="1"/>
  <c r="CL26" i="44" a="1"/>
  <c r="CL26" i="44" s="1"/>
  <c r="CK26" i="44" a="1"/>
  <c r="CK26" i="44" s="1"/>
  <c r="CJ26" i="44" a="1"/>
  <c r="CJ26" i="44" s="1"/>
  <c r="BX26" i="44"/>
  <c r="BT26" i="44" a="1"/>
  <c r="BT26" i="44" s="1"/>
  <c r="BS26" i="44"/>
  <c r="AP26" i="44"/>
  <c r="A26" i="44" a="1"/>
  <c r="A26" i="44" s="1"/>
  <c r="DD25" i="44" a="1"/>
  <c r="DD25" i="44" s="1"/>
  <c r="CQ25" i="44"/>
  <c r="CP25" i="44"/>
  <c r="CN25" i="44" a="1"/>
  <c r="CN25" i="44" s="1"/>
  <c r="CM25" i="44" a="1"/>
  <c r="CM25" i="44" s="1"/>
  <c r="CL25" i="44" a="1"/>
  <c r="CL25" i="44" s="1"/>
  <c r="CK25" i="44" a="1"/>
  <c r="CK25" i="44" s="1"/>
  <c r="CJ25" i="44" a="1"/>
  <c r="CJ25" i="44" s="1"/>
  <c r="BX25" i="44"/>
  <c r="BT25" i="44" a="1"/>
  <c r="BT25" i="44" s="1"/>
  <c r="BS25" i="44"/>
  <c r="AP25" i="44"/>
  <c r="A25" i="44" a="1"/>
  <c r="A25" i="44" s="1"/>
  <c r="DD24" i="44" a="1"/>
  <c r="DD24" i="44" s="1"/>
  <c r="CQ24" i="44"/>
  <c r="CP24" i="44"/>
  <c r="CN24" i="44" a="1"/>
  <c r="CN24" i="44" s="1"/>
  <c r="CM24" i="44" a="1"/>
  <c r="CM24" i="44" s="1"/>
  <c r="CL24" i="44" a="1"/>
  <c r="CL24" i="44" s="1"/>
  <c r="CK24" i="44" a="1"/>
  <c r="CK24" i="44" s="1"/>
  <c r="BT24" i="44" a="1"/>
  <c r="BT24" i="44" s="1"/>
  <c r="BS24" i="44"/>
  <c r="AP24" i="44"/>
  <c r="A24" i="44" a="1"/>
  <c r="A24" i="44" s="1"/>
  <c r="DD23" i="44" a="1"/>
  <c r="DD23" i="44" s="1"/>
  <c r="CQ23" i="44"/>
  <c r="CP23" i="44"/>
  <c r="CN23" i="44" a="1"/>
  <c r="CN23" i="44" s="1"/>
  <c r="CM23" i="44" a="1"/>
  <c r="CM23" i="44" s="1"/>
  <c r="BT23" i="44" a="1"/>
  <c r="BT23" i="44" s="1"/>
  <c r="BS23" i="44"/>
  <c r="AP23" i="44"/>
  <c r="A23" i="44" a="1"/>
  <c r="A23" i="44" s="1"/>
  <c r="DD22" i="44" a="1"/>
  <c r="DD22" i="44" s="1"/>
  <c r="CQ22" i="44"/>
  <c r="CP22" i="44"/>
  <c r="BT22" i="44" a="1"/>
  <c r="BT22" i="44" s="1"/>
  <c r="BS22" i="44"/>
  <c r="AP22" i="44"/>
  <c r="A22" i="44" a="1"/>
  <c r="A22" i="44" s="1"/>
  <c r="DD21" i="44" a="1"/>
  <c r="DD21" i="44" s="1"/>
  <c r="CQ21" i="44"/>
  <c r="CP21" i="44"/>
  <c r="CN21" i="44" a="1"/>
  <c r="CN21" i="44" s="1"/>
  <c r="CM21" i="44" a="1"/>
  <c r="CM21" i="44" s="1"/>
  <c r="CL21" i="44" a="1"/>
  <c r="CL21" i="44" s="1"/>
  <c r="CK21" i="44" a="1"/>
  <c r="CK21" i="44" s="1"/>
  <c r="BT21" i="44" a="1"/>
  <c r="BT21" i="44" s="1"/>
  <c r="BS21" i="44"/>
  <c r="AP21" i="44"/>
  <c r="A21" i="44" a="1"/>
  <c r="A21" i="44" s="1"/>
  <c r="DD20" i="44" a="1"/>
  <c r="DD20" i="44" s="1"/>
  <c r="CQ20" i="44"/>
  <c r="CP20" i="44"/>
  <c r="BT20" i="44" a="1"/>
  <c r="BT20" i="44" s="1"/>
  <c r="BS20" i="44"/>
  <c r="AP20" i="44"/>
  <c r="A20" i="44" a="1"/>
  <c r="A20" i="44" s="1"/>
  <c r="DD19" i="44" a="1"/>
  <c r="DD19" i="44" s="1"/>
  <c r="CQ19" i="44"/>
  <c r="CP19" i="44"/>
  <c r="CN19" i="44" a="1"/>
  <c r="CN19" i="44" s="1"/>
  <c r="CM19" i="44" a="1"/>
  <c r="CM19" i="44" s="1"/>
  <c r="BT19" i="44" a="1"/>
  <c r="BT19" i="44" s="1"/>
  <c r="BS19" i="44"/>
  <c r="AP19" i="44"/>
  <c r="A19" i="44" a="1"/>
  <c r="A19" i="44" s="1"/>
  <c r="DD18" i="44" a="1"/>
  <c r="DD18" i="44" s="1"/>
  <c r="CQ18" i="44"/>
  <c r="CP18" i="44"/>
  <c r="CN18" i="44" a="1"/>
  <c r="CN18" i="44" s="1"/>
  <c r="CM18" i="44" a="1"/>
  <c r="CM18" i="44" s="1"/>
  <c r="CL18" i="44" a="1"/>
  <c r="CL18" i="44" s="1"/>
  <c r="BT18" i="44" a="1"/>
  <c r="BT18" i="44" s="1"/>
  <c r="BS18" i="44"/>
  <c r="AP18" i="44"/>
  <c r="A18" i="44" a="1"/>
  <c r="A18" i="44" s="1"/>
  <c r="CQ17" i="44"/>
  <c r="CP17" i="44"/>
  <c r="CN17" i="44" a="1"/>
  <c r="CN17" i="44" s="1"/>
  <c r="CM17" i="44" a="1"/>
  <c r="CM17" i="44" s="1"/>
  <c r="CL17" i="44" a="1"/>
  <c r="CL17" i="44" s="1"/>
  <c r="CK17" i="44" a="1"/>
  <c r="CK17" i="44" s="1"/>
  <c r="BT17" i="44" a="1"/>
  <c r="BT17" i="44" s="1"/>
  <c r="BS17" i="44"/>
  <c r="AP17" i="44"/>
  <c r="A17" i="44" a="1"/>
  <c r="A17" i="44" s="1"/>
  <c r="DD16" i="44" a="1"/>
  <c r="DD16" i="44" s="1"/>
  <c r="CQ16" i="44"/>
  <c r="CP16" i="44"/>
  <c r="CN16" i="44" a="1"/>
  <c r="CN16" i="44" s="1"/>
  <c r="CM16" i="44" a="1"/>
  <c r="CM16" i="44" s="1"/>
  <c r="CL16" i="44" a="1"/>
  <c r="CL16" i="44" s="1"/>
  <c r="CK16" i="44" a="1"/>
  <c r="CK16" i="44" s="1"/>
  <c r="CJ16" i="44" a="1"/>
  <c r="CJ16" i="44" s="1"/>
  <c r="BT16" i="44" a="1"/>
  <c r="BT16" i="44" s="1"/>
  <c r="BS16" i="44"/>
  <c r="AP16" i="44"/>
  <c r="A16" i="44" a="1"/>
  <c r="A16" i="44" s="1"/>
  <c r="DD15" i="44" a="1"/>
  <c r="DD15" i="44" s="1"/>
  <c r="CQ15" i="44"/>
  <c r="CP15" i="44"/>
  <c r="CN15" i="44" a="1"/>
  <c r="CN15" i="44" s="1"/>
  <c r="CM15" i="44" a="1"/>
  <c r="CM15" i="44" s="1"/>
  <c r="CL15" i="44" a="1"/>
  <c r="CL15" i="44" s="1"/>
  <c r="CK15" i="44" a="1"/>
  <c r="CK15" i="44" s="1"/>
  <c r="BT15" i="44" a="1"/>
  <c r="BT15" i="44" s="1"/>
  <c r="BS15" i="44"/>
  <c r="AP15" i="44"/>
  <c r="A15" i="44" a="1"/>
  <c r="A15" i="44" s="1"/>
  <c r="CQ14" i="44"/>
  <c r="CP14" i="44"/>
  <c r="CN14" i="44" a="1"/>
  <c r="CN14" i="44" s="1"/>
  <c r="CM14" i="44" a="1"/>
  <c r="CM14" i="44" s="1"/>
  <c r="BS14" i="44"/>
  <c r="AP14" i="44"/>
  <c r="A14" i="44" a="1"/>
  <c r="A14" i="44" s="1"/>
  <c r="DD13" i="44" a="1"/>
  <c r="DD13" i="44" s="1"/>
  <c r="CQ13" i="44"/>
  <c r="CP13" i="44"/>
  <c r="BT13" i="44" a="1"/>
  <c r="BT13" i="44" s="1"/>
  <c r="BS13" i="44"/>
  <c r="AP13" i="44"/>
  <c r="A13" i="44" a="1"/>
  <c r="A13" i="44" s="1"/>
  <c r="AO9" i="44"/>
  <c r="AN9" i="44"/>
  <c r="AI9" i="44"/>
  <c r="T9" i="44"/>
  <c r="AN8" i="44"/>
  <c r="AI8" i="44"/>
  <c r="T8" i="44"/>
  <c r="AN7" i="44"/>
  <c r="AI7" i="44"/>
  <c r="T7" i="44"/>
  <c r="AN6" i="44"/>
  <c r="AI6" i="44"/>
  <c r="T6" i="44"/>
  <c r="AI5" i="44"/>
  <c r="T5" i="44"/>
  <c r="W2" i="44"/>
  <c r="V2" i="44"/>
  <c r="U2" i="44"/>
  <c r="T2" i="44"/>
  <c r="N2" i="44"/>
  <c r="M2" i="44"/>
  <c r="H2" i="44"/>
  <c r="D150" i="43" a="1"/>
  <c r="D150" i="43" s="1"/>
  <c r="C150" i="43" a="1"/>
  <c r="C150" i="43" s="1"/>
  <c r="B150" i="43" a="1"/>
  <c r="B150" i="43" s="1"/>
  <c r="D148" i="43"/>
  <c r="D147" i="43"/>
  <c r="D146" i="43"/>
  <c r="D145" i="43"/>
  <c r="D144" i="43"/>
  <c r="D143" i="43"/>
  <c r="D142" i="43"/>
  <c r="D141" i="43"/>
  <c r="D140" i="43"/>
  <c r="D139" i="43"/>
  <c r="D138" i="43"/>
  <c r="D137" i="43"/>
  <c r="D136" i="43"/>
  <c r="D135" i="43"/>
  <c r="D134" i="43"/>
  <c r="G132" i="43"/>
  <c r="F132" i="43"/>
  <c r="G131" i="43"/>
  <c r="F131" i="43"/>
  <c r="G130" i="43"/>
  <c r="F130" i="43"/>
  <c r="F129" i="43"/>
  <c r="F128" i="43"/>
  <c r="F127" i="43"/>
  <c r="G126" i="43"/>
  <c r="F126" i="43"/>
  <c r="F125" i="43"/>
  <c r="F124" i="43"/>
  <c r="F123" i="43"/>
  <c r="F122" i="43"/>
  <c r="F121" i="43"/>
  <c r="F120" i="43"/>
  <c r="F119" i="43"/>
  <c r="F118" i="43"/>
  <c r="A107" i="43" a="1"/>
  <c r="A107" i="43" s="1"/>
  <c r="A106" i="43" a="1"/>
  <c r="A106" i="43" s="1"/>
  <c r="A105" i="43" a="1"/>
  <c r="A105" i="43" s="1"/>
  <c r="A104" i="43" a="1"/>
  <c r="A104" i="43" s="1"/>
  <c r="A103" i="43" a="1"/>
  <c r="A103" i="43" s="1"/>
  <c r="A102" i="43" a="1"/>
  <c r="A102" i="43" s="1"/>
  <c r="A101" i="43" a="1"/>
  <c r="A101" i="43" s="1"/>
  <c r="A100" i="43" a="1"/>
  <c r="A100" i="43" s="1"/>
  <c r="A99" i="43" a="1"/>
  <c r="A99" i="43" s="1"/>
  <c r="A98" i="43" a="1"/>
  <c r="A98" i="43" s="1"/>
  <c r="A97" i="43" a="1"/>
  <c r="A97" i="43" s="1"/>
  <c r="A96" i="43" a="1"/>
  <c r="A96" i="43" s="1"/>
  <c r="A95" i="43" a="1"/>
  <c r="A95" i="43" s="1"/>
  <c r="A94" i="43" a="1"/>
  <c r="A94" i="43" s="1"/>
  <c r="A93" i="43" a="1"/>
  <c r="A93" i="43" s="1"/>
  <c r="A92" i="43" a="1"/>
  <c r="A92" i="43" s="1"/>
  <c r="CQ91" i="43"/>
  <c r="CP91" i="43"/>
  <c r="BX91" i="43"/>
  <c r="BT91" i="43" a="1"/>
  <c r="BT91" i="43" s="1"/>
  <c r="BS91" i="43"/>
  <c r="A91" i="43" a="1"/>
  <c r="A91" i="43" s="1"/>
  <c r="CQ90" i="43"/>
  <c r="CP90" i="43"/>
  <c r="BX90" i="43"/>
  <c r="BT90" i="43" a="1"/>
  <c r="BT90" i="43" s="1"/>
  <c r="BS90" i="43"/>
  <c r="A90" i="43" a="1"/>
  <c r="A90" i="43" s="1"/>
  <c r="CQ89" i="43"/>
  <c r="CP89" i="43"/>
  <c r="BX89" i="43"/>
  <c r="BT89" i="43" a="1"/>
  <c r="BT89" i="43" s="1"/>
  <c r="BS89" i="43"/>
  <c r="A89" i="43" a="1"/>
  <c r="A89" i="43" s="1"/>
  <c r="CQ88" i="43"/>
  <c r="CP88" i="43"/>
  <c r="BT88" i="43" a="1"/>
  <c r="BT88" i="43" s="1"/>
  <c r="BS88" i="43"/>
  <c r="A88" i="43" a="1"/>
  <c r="A88" i="43" s="1"/>
  <c r="CQ87" i="43"/>
  <c r="CP87" i="43"/>
  <c r="BT87" i="43" a="1"/>
  <c r="BT87" i="43" s="1"/>
  <c r="BS87" i="43"/>
  <c r="A87" i="43" a="1"/>
  <c r="A87" i="43" s="1"/>
  <c r="CQ86" i="43"/>
  <c r="CP86" i="43"/>
  <c r="BT86" i="43" a="1"/>
  <c r="BT86" i="43" s="1"/>
  <c r="BS86" i="43"/>
  <c r="A86" i="43" a="1"/>
  <c r="A86" i="43" s="1"/>
  <c r="CQ85" i="43"/>
  <c r="CP85" i="43"/>
  <c r="BT85" i="43" a="1"/>
  <c r="BT85" i="43" s="1"/>
  <c r="BS85" i="43"/>
  <c r="A85" i="43" a="1"/>
  <c r="A85" i="43" s="1"/>
  <c r="CQ84" i="43"/>
  <c r="CP84" i="43"/>
  <c r="BT84" i="43" a="1"/>
  <c r="BT84" i="43" s="1"/>
  <c r="BS84" i="43"/>
  <c r="A84" i="43" a="1"/>
  <c r="A84" i="43" s="1"/>
  <c r="CQ83" i="43"/>
  <c r="CP83" i="43"/>
  <c r="BT83" i="43" a="1"/>
  <c r="BT83" i="43" s="1"/>
  <c r="BS83" i="43"/>
  <c r="A83" i="43" a="1"/>
  <c r="A83" i="43" s="1"/>
  <c r="CQ82" i="43"/>
  <c r="CP82" i="43"/>
  <c r="BT82" i="43" a="1"/>
  <c r="BT82" i="43" s="1"/>
  <c r="BS82" i="43"/>
  <c r="A82" i="43" a="1"/>
  <c r="A82" i="43" s="1"/>
  <c r="CQ81" i="43"/>
  <c r="CP81" i="43"/>
  <c r="BT81" i="43" a="1"/>
  <c r="BT81" i="43" s="1"/>
  <c r="BS81" i="43"/>
  <c r="A81" i="43" a="1"/>
  <c r="A81" i="43" s="1"/>
  <c r="CQ80" i="43"/>
  <c r="CP80" i="43"/>
  <c r="BT80" i="43" a="1"/>
  <c r="BT80" i="43" s="1"/>
  <c r="BS80" i="43"/>
  <c r="A80" i="43" a="1"/>
  <c r="A80" i="43" s="1"/>
  <c r="CQ79" i="43"/>
  <c r="CP79" i="43"/>
  <c r="BT79" i="43" a="1"/>
  <c r="BT79" i="43" s="1"/>
  <c r="BS79" i="43"/>
  <c r="A79" i="43" a="1"/>
  <c r="A79" i="43" s="1"/>
  <c r="CQ78" i="43"/>
  <c r="CP78" i="43"/>
  <c r="BT78" i="43" a="1"/>
  <c r="BT78" i="43" s="1"/>
  <c r="BS78" i="43"/>
  <c r="A78" i="43" a="1"/>
  <c r="A78" i="43" s="1"/>
  <c r="CQ77" i="43"/>
  <c r="CP77" i="43"/>
  <c r="BS77" i="43"/>
  <c r="A77" i="43" a="1"/>
  <c r="A77" i="43" s="1"/>
  <c r="A76" i="43" a="1"/>
  <c r="A76" i="43" s="1"/>
  <c r="CQ75" i="43"/>
  <c r="CP75" i="43"/>
  <c r="BX75" i="43"/>
  <c r="BT75" i="43" a="1"/>
  <c r="BT75" i="43" s="1"/>
  <c r="BS75" i="43"/>
  <c r="A75" i="43" a="1"/>
  <c r="A75" i="43" s="1"/>
  <c r="CQ74" i="43"/>
  <c r="CP74" i="43"/>
  <c r="BX74" i="43"/>
  <c r="BT74" i="43" a="1"/>
  <c r="BT74" i="43" s="1"/>
  <c r="BS74" i="43"/>
  <c r="A74" i="43" a="1"/>
  <c r="A74" i="43" s="1"/>
  <c r="CQ73" i="43"/>
  <c r="CP73" i="43"/>
  <c r="BX73" i="43"/>
  <c r="BT73" i="43" a="1"/>
  <c r="BT73" i="43" s="1"/>
  <c r="BS73" i="43"/>
  <c r="A73" i="43" a="1"/>
  <c r="A73" i="43" s="1"/>
  <c r="CQ72" i="43"/>
  <c r="CP72" i="43"/>
  <c r="BT72" i="43" a="1"/>
  <c r="BT72" i="43" s="1"/>
  <c r="BS72" i="43"/>
  <c r="A72" i="43" a="1"/>
  <c r="A72" i="43" s="1"/>
  <c r="CQ71" i="43"/>
  <c r="CP71" i="43"/>
  <c r="BT71" i="43" a="1"/>
  <c r="BT71" i="43" s="1"/>
  <c r="BS71" i="43"/>
  <c r="A71" i="43" a="1"/>
  <c r="A71" i="43" s="1"/>
  <c r="CQ70" i="43"/>
  <c r="CP70" i="43"/>
  <c r="BT70" i="43" a="1"/>
  <c r="BT70" i="43" s="1"/>
  <c r="BS70" i="43"/>
  <c r="A70" i="43" a="1"/>
  <c r="A70" i="43" s="1"/>
  <c r="CQ69" i="43"/>
  <c r="CP69" i="43"/>
  <c r="BT69" i="43" a="1"/>
  <c r="BT69" i="43" s="1"/>
  <c r="BS69" i="43"/>
  <c r="A69" i="43" a="1"/>
  <c r="A69" i="43" s="1"/>
  <c r="CQ68" i="43"/>
  <c r="CP68" i="43"/>
  <c r="BT68" i="43" a="1"/>
  <c r="BT68" i="43" s="1"/>
  <c r="BS68" i="43"/>
  <c r="A68" i="43" a="1"/>
  <c r="A68" i="43" s="1"/>
  <c r="CQ67" i="43"/>
  <c r="CP67" i="43"/>
  <c r="BT67" i="43" a="1"/>
  <c r="BT67" i="43" s="1"/>
  <c r="BS67" i="43"/>
  <c r="A67" i="43" a="1"/>
  <c r="A67" i="43" s="1"/>
  <c r="CQ66" i="43"/>
  <c r="CP66" i="43"/>
  <c r="BT66" i="43" a="1"/>
  <c r="BT66" i="43" s="1"/>
  <c r="BS66" i="43"/>
  <c r="A66" i="43" a="1"/>
  <c r="A66" i="43" s="1"/>
  <c r="CQ65" i="43"/>
  <c r="CP65" i="43"/>
  <c r="BT65" i="43" a="1"/>
  <c r="BT65" i="43" s="1"/>
  <c r="BS65" i="43"/>
  <c r="A65" i="43" a="1"/>
  <c r="A65" i="43" s="1"/>
  <c r="CQ64" i="43"/>
  <c r="CP64" i="43"/>
  <c r="BT64" i="43" a="1"/>
  <c r="BT64" i="43" s="1"/>
  <c r="BS64" i="43"/>
  <c r="A64" i="43" a="1"/>
  <c r="A64" i="43" s="1"/>
  <c r="CQ63" i="43"/>
  <c r="CP63" i="43"/>
  <c r="BT63" i="43" a="1"/>
  <c r="BT63" i="43" s="1"/>
  <c r="BS63" i="43"/>
  <c r="A63" i="43" a="1"/>
  <c r="A63" i="43" s="1"/>
  <c r="CQ62" i="43"/>
  <c r="CP62" i="43"/>
  <c r="BT62" i="43" a="1"/>
  <c r="BT62" i="43" s="1"/>
  <c r="BS62" i="43"/>
  <c r="A62" i="43" a="1"/>
  <c r="A62" i="43" s="1"/>
  <c r="CQ61" i="43"/>
  <c r="CP61" i="43"/>
  <c r="BT61" i="43" a="1"/>
  <c r="BT61" i="43" s="1"/>
  <c r="BS61" i="43"/>
  <c r="A61" i="43" a="1"/>
  <c r="A61" i="43" s="1"/>
  <c r="A60" i="43" a="1"/>
  <c r="A60" i="43" s="1"/>
  <c r="CQ59" i="43"/>
  <c r="CP59" i="43"/>
  <c r="BX59" i="43"/>
  <c r="BT59" i="43" a="1"/>
  <c r="BT59" i="43" s="1"/>
  <c r="BS59" i="43"/>
  <c r="A59" i="43" a="1"/>
  <c r="A59" i="43" s="1"/>
  <c r="CQ58" i="43"/>
  <c r="CP58" i="43"/>
  <c r="BX58" i="43"/>
  <c r="BT58" i="43" a="1"/>
  <c r="BT58" i="43" s="1"/>
  <c r="BS58" i="43"/>
  <c r="A58" i="43" a="1"/>
  <c r="A58" i="43" s="1"/>
  <c r="CQ57" i="43"/>
  <c r="CP57" i="43"/>
  <c r="BX57" i="43"/>
  <c r="BT57" i="43" a="1"/>
  <c r="BT57" i="43" s="1"/>
  <c r="BS57" i="43"/>
  <c r="A57" i="43" a="1"/>
  <c r="A57" i="43" s="1"/>
  <c r="CQ56" i="43"/>
  <c r="CP56" i="43"/>
  <c r="BT56" i="43" a="1"/>
  <c r="BT56" i="43" s="1"/>
  <c r="BS56" i="43"/>
  <c r="A56" i="43" a="1"/>
  <c r="A56" i="43" s="1"/>
  <c r="CQ55" i="43"/>
  <c r="CP55" i="43"/>
  <c r="BT55" i="43" a="1"/>
  <c r="BT55" i="43" s="1"/>
  <c r="BS55" i="43"/>
  <c r="A55" i="43" a="1"/>
  <c r="A55" i="43" s="1"/>
  <c r="CQ54" i="43"/>
  <c r="CP54" i="43"/>
  <c r="BT54" i="43" a="1"/>
  <c r="BT54" i="43" s="1"/>
  <c r="BS54" i="43"/>
  <c r="A54" i="43" a="1"/>
  <c r="A54" i="43" s="1"/>
  <c r="CQ53" i="43"/>
  <c r="CP53" i="43"/>
  <c r="BT53" i="43" a="1"/>
  <c r="BT53" i="43" s="1"/>
  <c r="BS53" i="43"/>
  <c r="A53" i="43" a="1"/>
  <c r="A53" i="43" s="1"/>
  <c r="CQ52" i="43"/>
  <c r="CP52" i="43"/>
  <c r="BT52" i="43" a="1"/>
  <c r="BT52" i="43" s="1"/>
  <c r="BS52" i="43"/>
  <c r="A52" i="43" a="1"/>
  <c r="A52" i="43" s="1"/>
  <c r="CQ51" i="43"/>
  <c r="CP51" i="43"/>
  <c r="BT51" i="43" a="1"/>
  <c r="BT51" i="43" s="1"/>
  <c r="BS51" i="43"/>
  <c r="A51" i="43" a="1"/>
  <c r="A51" i="43" s="1"/>
  <c r="CQ50" i="43"/>
  <c r="CP50" i="43"/>
  <c r="BT50" i="43" a="1"/>
  <c r="BT50" i="43" s="1"/>
  <c r="BS50" i="43"/>
  <c r="A50" i="43" a="1"/>
  <c r="A50" i="43" s="1"/>
  <c r="CQ49" i="43"/>
  <c r="CP49" i="43"/>
  <c r="BT49" i="43" a="1"/>
  <c r="BT49" i="43" s="1"/>
  <c r="BS49" i="43"/>
  <c r="A49" i="43" a="1"/>
  <c r="A49" i="43" s="1"/>
  <c r="CQ48" i="43"/>
  <c r="CP48" i="43"/>
  <c r="BT48" i="43" a="1"/>
  <c r="BT48" i="43" s="1"/>
  <c r="BS48" i="43"/>
  <c r="A48" i="43" a="1"/>
  <c r="A48" i="43" s="1"/>
  <c r="CQ47" i="43"/>
  <c r="CP47" i="43"/>
  <c r="BT47" i="43" a="1"/>
  <c r="BT47" i="43" s="1"/>
  <c r="BS47" i="43"/>
  <c r="A47" i="43" a="1"/>
  <c r="A47" i="43" s="1"/>
  <c r="CQ46" i="43"/>
  <c r="CP46" i="43"/>
  <c r="BT46" i="43" a="1"/>
  <c r="BT46" i="43" s="1"/>
  <c r="BS46" i="43"/>
  <c r="A46" i="43" a="1"/>
  <c r="A46" i="43" s="1"/>
  <c r="CQ45" i="43"/>
  <c r="CP45" i="43"/>
  <c r="BT45" i="43" a="1"/>
  <c r="BT45" i="43" s="1"/>
  <c r="BS45" i="43"/>
  <c r="A45" i="43" a="1"/>
  <c r="A45" i="43" s="1"/>
  <c r="A44" i="43" a="1"/>
  <c r="A44" i="43" s="1"/>
  <c r="CQ43" i="43"/>
  <c r="CP43" i="43"/>
  <c r="BX43" i="43"/>
  <c r="BT43" i="43" a="1"/>
  <c r="BT43" i="43" s="1"/>
  <c r="BS43" i="43"/>
  <c r="A43" i="43" a="1"/>
  <c r="A43" i="43" s="1"/>
  <c r="CQ42" i="43"/>
  <c r="CP42" i="43"/>
  <c r="BX42" i="43"/>
  <c r="BT42" i="43" a="1"/>
  <c r="BT42" i="43" s="1"/>
  <c r="BS42" i="43"/>
  <c r="A42" i="43" a="1"/>
  <c r="A42" i="43" s="1"/>
  <c r="CQ41" i="43"/>
  <c r="CP41" i="43"/>
  <c r="BX41" i="43"/>
  <c r="BT41" i="43" a="1"/>
  <c r="BT41" i="43" s="1"/>
  <c r="BS41" i="43"/>
  <c r="A41" i="43" a="1"/>
  <c r="A41" i="43" s="1"/>
  <c r="CQ40" i="43"/>
  <c r="CP40" i="43"/>
  <c r="BS40" i="43"/>
  <c r="A40" i="43" a="1"/>
  <c r="A40" i="43" s="1"/>
  <c r="CQ39" i="43"/>
  <c r="CP39" i="43"/>
  <c r="BT39" i="43" a="1"/>
  <c r="BT39" i="43" s="1"/>
  <c r="BS39" i="43"/>
  <c r="A39" i="43" a="1"/>
  <c r="A39" i="43" s="1"/>
  <c r="CQ38" i="43"/>
  <c r="CP38" i="43"/>
  <c r="BT38" i="43" a="1"/>
  <c r="BT38" i="43" s="1"/>
  <c r="BS38" i="43"/>
  <c r="A38" i="43" a="1"/>
  <c r="A38" i="43" s="1"/>
  <c r="CQ37" i="43"/>
  <c r="CP37" i="43"/>
  <c r="BT37" i="43" a="1"/>
  <c r="BT37" i="43" s="1"/>
  <c r="BS37" i="43"/>
  <c r="A37" i="43" a="1"/>
  <c r="A37" i="43" s="1"/>
  <c r="CQ36" i="43"/>
  <c r="CP36" i="43"/>
  <c r="BT36" i="43" a="1"/>
  <c r="BT36" i="43" s="1"/>
  <c r="BS36" i="43"/>
  <c r="A36" i="43" a="1"/>
  <c r="A36" i="43" s="1"/>
  <c r="CQ35" i="43"/>
  <c r="CP35" i="43"/>
  <c r="BT35" i="43" a="1"/>
  <c r="BT35" i="43" s="1"/>
  <c r="BS35" i="43"/>
  <c r="A35" i="43" a="1"/>
  <c r="A35" i="43" s="1"/>
  <c r="CQ34" i="43"/>
  <c r="CP34" i="43"/>
  <c r="BT34" i="43" a="1"/>
  <c r="BT34" i="43" s="1"/>
  <c r="BS34" i="43"/>
  <c r="A34" i="43" a="1"/>
  <c r="A34" i="43" s="1"/>
  <c r="CQ33" i="43"/>
  <c r="CP33" i="43"/>
  <c r="BT33" i="43" a="1"/>
  <c r="BT33" i="43" s="1"/>
  <c r="BS33" i="43"/>
  <c r="A33" i="43" a="1"/>
  <c r="A33" i="43" s="1"/>
  <c r="CQ32" i="43"/>
  <c r="CP32" i="43"/>
  <c r="BT32" i="43" a="1"/>
  <c r="BT32" i="43" s="1"/>
  <c r="BS32" i="43"/>
  <c r="A32" i="43" a="1"/>
  <c r="A32" i="43" s="1"/>
  <c r="CQ31" i="43"/>
  <c r="CP31" i="43"/>
  <c r="BT31" i="43" a="1"/>
  <c r="BT31" i="43" s="1"/>
  <c r="BS31" i="43"/>
  <c r="A31" i="43" a="1"/>
  <c r="A31" i="43" s="1"/>
  <c r="CQ30" i="43"/>
  <c r="CP30" i="43"/>
  <c r="BT30" i="43" a="1"/>
  <c r="BT30" i="43" s="1"/>
  <c r="BS30" i="43"/>
  <c r="A30" i="43" a="1"/>
  <c r="A30" i="43" s="1"/>
  <c r="CQ29" i="43"/>
  <c r="CP29" i="43"/>
  <c r="BT29" i="43" a="1"/>
  <c r="BT29" i="43" s="1"/>
  <c r="BS29" i="43"/>
  <c r="A29" i="43" a="1"/>
  <c r="A29" i="43" s="1"/>
  <c r="A28" i="43" a="1"/>
  <c r="A28" i="43" s="1"/>
  <c r="DD27" i="43" a="1"/>
  <c r="DD27" i="43" s="1"/>
  <c r="CQ27" i="43"/>
  <c r="CP27" i="43"/>
  <c r="CN27" i="43" a="1"/>
  <c r="CN27" i="43" s="1"/>
  <c r="CM27" i="43" a="1"/>
  <c r="CM27" i="43" s="1"/>
  <c r="CL27" i="43" a="1"/>
  <c r="CL27" i="43" s="1"/>
  <c r="CK27" i="43" a="1"/>
  <c r="CK27" i="43" s="1"/>
  <c r="CJ27" i="43" a="1"/>
  <c r="CJ27" i="43" s="1"/>
  <c r="BX27" i="43"/>
  <c r="BT27" i="43" a="1"/>
  <c r="BT27" i="43" s="1"/>
  <c r="BS27" i="43"/>
  <c r="AP27" i="43"/>
  <c r="A27" i="43" a="1"/>
  <c r="A27" i="43" s="1"/>
  <c r="DD26" i="43" a="1"/>
  <c r="DD26" i="43" s="1"/>
  <c r="CQ26" i="43"/>
  <c r="CP26" i="43"/>
  <c r="CN26" i="43" a="1"/>
  <c r="CN26" i="43" s="1"/>
  <c r="CM26" i="43" a="1"/>
  <c r="CM26" i="43" s="1"/>
  <c r="CL26" i="43" a="1"/>
  <c r="CL26" i="43" s="1"/>
  <c r="CK26" i="43" a="1"/>
  <c r="CK26" i="43" s="1"/>
  <c r="CJ26" i="43" a="1"/>
  <c r="CJ26" i="43" s="1"/>
  <c r="BX26" i="43"/>
  <c r="BT26" i="43" a="1"/>
  <c r="BT26" i="43" s="1"/>
  <c r="BS26" i="43"/>
  <c r="AP26" i="43"/>
  <c r="A26" i="43" a="1"/>
  <c r="A26" i="43" s="1"/>
  <c r="DD25" i="43" a="1"/>
  <c r="DD25" i="43" s="1"/>
  <c r="CQ25" i="43"/>
  <c r="CP25" i="43"/>
  <c r="CN25" i="43" a="1"/>
  <c r="CN25" i="43" s="1"/>
  <c r="CM25" i="43" a="1"/>
  <c r="CM25" i="43" s="1"/>
  <c r="CL25" i="43" a="1"/>
  <c r="CL25" i="43" s="1"/>
  <c r="CK25" i="43" a="1"/>
  <c r="CK25" i="43" s="1"/>
  <c r="CJ25" i="43" a="1"/>
  <c r="CJ25" i="43" s="1"/>
  <c r="BX25" i="43"/>
  <c r="BT25" i="43" a="1"/>
  <c r="BT25" i="43" s="1"/>
  <c r="BS25" i="43"/>
  <c r="AP25" i="43"/>
  <c r="A25" i="43" a="1"/>
  <c r="A25" i="43" s="1"/>
  <c r="CQ24" i="43"/>
  <c r="CP24" i="43"/>
  <c r="BT24" i="43" a="1"/>
  <c r="BT24" i="43" s="1"/>
  <c r="BS24" i="43"/>
  <c r="AP24" i="43"/>
  <c r="A24" i="43" a="1"/>
  <c r="A24" i="43" s="1"/>
  <c r="DD23" i="43" a="1"/>
  <c r="DD23" i="43" s="1"/>
  <c r="CQ23" i="43"/>
  <c r="CP23" i="43"/>
  <c r="BT23" i="43" a="1"/>
  <c r="BT23" i="43" s="1"/>
  <c r="BS23" i="43"/>
  <c r="AP23" i="43"/>
  <c r="A23" i="43" a="1"/>
  <c r="A23" i="43" s="1"/>
  <c r="DD22" i="43" a="1"/>
  <c r="DD22" i="43" s="1"/>
  <c r="CQ22" i="43"/>
  <c r="CP22" i="43"/>
  <c r="CN22" i="43" a="1"/>
  <c r="CN22" i="43" s="1"/>
  <c r="CM22" i="43" a="1"/>
  <c r="CM22" i="43" s="1"/>
  <c r="BT22" i="43" a="1"/>
  <c r="BT22" i="43" s="1"/>
  <c r="BS22" i="43"/>
  <c r="AP22" i="43"/>
  <c r="A22" i="43" a="1"/>
  <c r="A22" i="43" s="1"/>
  <c r="DD21" i="43" a="1"/>
  <c r="DD21" i="43" s="1"/>
  <c r="CQ21" i="43"/>
  <c r="CP21" i="43"/>
  <c r="CN21" i="43" a="1"/>
  <c r="CN21" i="43" s="1"/>
  <c r="CM21" i="43" a="1"/>
  <c r="CM21" i="43" s="1"/>
  <c r="CL21" i="43" a="1"/>
  <c r="CL21" i="43" s="1"/>
  <c r="CK21" i="43" a="1"/>
  <c r="CK21" i="43" s="1"/>
  <c r="CJ21" i="43" a="1"/>
  <c r="CJ21" i="43" s="1"/>
  <c r="BT21" i="43" a="1"/>
  <c r="BT21" i="43" s="1"/>
  <c r="BS21" i="43"/>
  <c r="AP21" i="43"/>
  <c r="A21" i="43" a="1"/>
  <c r="A21" i="43" s="1"/>
  <c r="DD20" i="43" a="1"/>
  <c r="DD20" i="43" s="1"/>
  <c r="CQ20" i="43"/>
  <c r="CP20" i="43"/>
  <c r="CN20" i="43" a="1"/>
  <c r="CN20" i="43" s="1"/>
  <c r="CM20" i="43" a="1"/>
  <c r="CM20" i="43" s="1"/>
  <c r="CL20" i="43" a="1"/>
  <c r="CL20" i="43" s="1"/>
  <c r="BT20" i="43" a="1"/>
  <c r="BT20" i="43" s="1"/>
  <c r="BS20" i="43"/>
  <c r="AP20" i="43"/>
  <c r="A20" i="43" a="1"/>
  <c r="A20" i="43" s="1"/>
  <c r="DD19" i="43" a="1"/>
  <c r="DD19" i="43" s="1"/>
  <c r="CQ19" i="43"/>
  <c r="CP19" i="43"/>
  <c r="BT19" i="43" a="1"/>
  <c r="BT19" i="43" s="1"/>
  <c r="BS19" i="43"/>
  <c r="AP19" i="43"/>
  <c r="A19" i="43" a="1"/>
  <c r="A19" i="43" s="1"/>
  <c r="DD18" i="43" a="1"/>
  <c r="DD18" i="43" s="1"/>
  <c r="CQ18" i="43"/>
  <c r="CP18" i="43"/>
  <c r="CN18" i="43" a="1"/>
  <c r="CN18" i="43" s="1"/>
  <c r="CM18" i="43" a="1"/>
  <c r="CM18" i="43" s="1"/>
  <c r="CL18" i="43" a="1"/>
  <c r="CL18" i="43" s="1"/>
  <c r="BT18" i="43" a="1"/>
  <c r="BT18" i="43" s="1"/>
  <c r="BS18" i="43"/>
  <c r="AP18" i="43"/>
  <c r="A18" i="43" a="1"/>
  <c r="A18" i="43" s="1"/>
  <c r="DD17" i="43" a="1"/>
  <c r="DD17" i="43" s="1"/>
  <c r="CQ17" i="43"/>
  <c r="CP17" i="43"/>
  <c r="CN17" i="43" a="1"/>
  <c r="CN17" i="43" s="1"/>
  <c r="CM17" i="43" a="1"/>
  <c r="CM17" i="43" s="1"/>
  <c r="BT17" i="43" a="1"/>
  <c r="BT17" i="43" s="1"/>
  <c r="BS17" i="43"/>
  <c r="AP17" i="43"/>
  <c r="A17" i="43" a="1"/>
  <c r="A17" i="43" s="1"/>
  <c r="DD16" i="43" a="1"/>
  <c r="DD16" i="43" s="1"/>
  <c r="CQ16" i="43"/>
  <c r="CP16" i="43"/>
  <c r="BT16" i="43" a="1"/>
  <c r="BT16" i="43" s="1"/>
  <c r="BS16" i="43"/>
  <c r="AP16" i="43"/>
  <c r="A16" i="43" a="1"/>
  <c r="A16" i="43" s="1"/>
  <c r="DD15" i="43" a="1"/>
  <c r="DD15" i="43" s="1"/>
  <c r="CQ15" i="43"/>
  <c r="CP15" i="43"/>
  <c r="BT15" i="43" a="1"/>
  <c r="BT15" i="43" s="1"/>
  <c r="BS15" i="43"/>
  <c r="AP15" i="43"/>
  <c r="A15" i="43" a="1"/>
  <c r="A15" i="43" s="1"/>
  <c r="DD14" i="43" a="1"/>
  <c r="DD14" i="43" s="1"/>
  <c r="CQ14" i="43"/>
  <c r="CP14" i="43"/>
  <c r="BT14" i="43" a="1"/>
  <c r="BT14" i="43" s="1"/>
  <c r="BS14" i="43"/>
  <c r="AP14" i="43"/>
  <c r="A14" i="43" a="1"/>
  <c r="A14" i="43" s="1"/>
  <c r="CQ13" i="43"/>
  <c r="CP13" i="43"/>
  <c r="CN13" i="43" a="1"/>
  <c r="CN13" i="43" s="1"/>
  <c r="CM13" i="43" a="1"/>
  <c r="CM13" i="43" s="1"/>
  <c r="CL13" i="43" a="1"/>
  <c r="CL13" i="43" s="1"/>
  <c r="BT13" i="43" a="1"/>
  <c r="BT13" i="43" s="1"/>
  <c r="BS13" i="43"/>
  <c r="AP13" i="43"/>
  <c r="A13" i="43" a="1"/>
  <c r="A13" i="43" s="1"/>
  <c r="AN9" i="43"/>
  <c r="AI9" i="43"/>
  <c r="T9" i="43"/>
  <c r="AN8" i="43"/>
  <c r="AI8" i="43"/>
  <c r="T8" i="43"/>
  <c r="AN7" i="43"/>
  <c r="AI7" i="43"/>
  <c r="T7" i="43"/>
  <c r="AN6" i="43"/>
  <c r="AI6" i="43"/>
  <c r="T6" i="43"/>
  <c r="AI5" i="43"/>
  <c r="T5" i="43"/>
  <c r="W2" i="43"/>
  <c r="V2" i="43"/>
  <c r="U2" i="43"/>
  <c r="N2" i="43"/>
  <c r="M2" i="43"/>
  <c r="H2" i="43"/>
  <c r="D150" i="42" a="1"/>
  <c r="D150" i="42" s="1"/>
  <c r="C150" i="42" a="1"/>
  <c r="C150" i="42" s="1"/>
  <c r="B150" i="42" a="1"/>
  <c r="B150" i="42" s="1"/>
  <c r="D148" i="42"/>
  <c r="D147" i="42"/>
  <c r="D146" i="42"/>
  <c r="D145" i="42"/>
  <c r="D144" i="42"/>
  <c r="D143" i="42"/>
  <c r="D142" i="42"/>
  <c r="D141" i="42"/>
  <c r="D140" i="42"/>
  <c r="D139" i="42"/>
  <c r="D138" i="42"/>
  <c r="D137" i="42"/>
  <c r="D136" i="42"/>
  <c r="D135" i="42"/>
  <c r="D134" i="42"/>
  <c r="G132" i="42"/>
  <c r="F132" i="42"/>
  <c r="G131" i="42"/>
  <c r="F131" i="42"/>
  <c r="G130" i="42"/>
  <c r="F130" i="42"/>
  <c r="F129" i="42"/>
  <c r="F128" i="42"/>
  <c r="F127" i="42"/>
  <c r="F126" i="42"/>
  <c r="F125" i="42"/>
  <c r="F124" i="42"/>
  <c r="F123" i="42"/>
  <c r="G123" i="42" s="1"/>
  <c r="F122" i="42"/>
  <c r="F121" i="42"/>
  <c r="F120" i="42"/>
  <c r="F119" i="42"/>
  <c r="F118" i="42"/>
  <c r="A107" i="42" a="1"/>
  <c r="A107" i="42" s="1"/>
  <c r="A106" i="42" a="1"/>
  <c r="A106" i="42" s="1"/>
  <c r="A105" i="42" a="1"/>
  <c r="A105" i="42" s="1"/>
  <c r="A104" i="42" a="1"/>
  <c r="A104" i="42" s="1"/>
  <c r="A103" i="42" a="1"/>
  <c r="A103" i="42" s="1"/>
  <c r="A102" i="42" a="1"/>
  <c r="A102" i="42" s="1"/>
  <c r="A101" i="42" a="1"/>
  <c r="A101" i="42" s="1"/>
  <c r="A100" i="42" a="1"/>
  <c r="A100" i="42" s="1"/>
  <c r="A99" i="42" a="1"/>
  <c r="A99" i="42" s="1"/>
  <c r="A98" i="42" a="1"/>
  <c r="A98" i="42" s="1"/>
  <c r="A97" i="42" a="1"/>
  <c r="A97" i="42" s="1"/>
  <c r="A96" i="42" a="1"/>
  <c r="A96" i="42" s="1"/>
  <c r="A95" i="42" a="1"/>
  <c r="A95" i="42" s="1"/>
  <c r="A94" i="42" a="1"/>
  <c r="A94" i="42" s="1"/>
  <c r="A93" i="42" a="1"/>
  <c r="A93" i="42" s="1"/>
  <c r="A92" i="42" a="1"/>
  <c r="A92" i="42" s="1"/>
  <c r="CQ91" i="42"/>
  <c r="CP91" i="42"/>
  <c r="BX91" i="42"/>
  <c r="BT91" i="42" a="1"/>
  <c r="BT91" i="42" s="1"/>
  <c r="BS91" i="42"/>
  <c r="A91" i="42" a="1"/>
  <c r="A91" i="42" s="1"/>
  <c r="CQ90" i="42"/>
  <c r="CP90" i="42"/>
  <c r="BX90" i="42"/>
  <c r="BT90" i="42" a="1"/>
  <c r="BT90" i="42" s="1"/>
  <c r="BS90" i="42"/>
  <c r="A90" i="42" a="1"/>
  <c r="A90" i="42" s="1"/>
  <c r="CQ89" i="42"/>
  <c r="CP89" i="42"/>
  <c r="BX89" i="42"/>
  <c r="BT89" i="42" a="1"/>
  <c r="BT89" i="42" s="1"/>
  <c r="BS89" i="42"/>
  <c r="A89" i="42" a="1"/>
  <c r="A89" i="42" s="1"/>
  <c r="CQ88" i="42"/>
  <c r="CP88" i="42"/>
  <c r="BT88" i="42" a="1"/>
  <c r="BT88" i="42" s="1"/>
  <c r="BS88" i="42"/>
  <c r="A88" i="42" a="1"/>
  <c r="A88" i="42" s="1"/>
  <c r="CQ87" i="42"/>
  <c r="CP87" i="42"/>
  <c r="BT87" i="42" a="1"/>
  <c r="BT87" i="42" s="1"/>
  <c r="BS87" i="42"/>
  <c r="A87" i="42" a="1"/>
  <c r="A87" i="42" s="1"/>
  <c r="CQ86" i="42"/>
  <c r="CP86" i="42"/>
  <c r="BT86" i="42" a="1"/>
  <c r="BT86" i="42" s="1"/>
  <c r="BS86" i="42"/>
  <c r="A86" i="42" a="1"/>
  <c r="A86" i="42" s="1"/>
  <c r="CQ85" i="42"/>
  <c r="CP85" i="42"/>
  <c r="BT85" i="42" a="1"/>
  <c r="BT85" i="42" s="1"/>
  <c r="BS85" i="42"/>
  <c r="A85" i="42" a="1"/>
  <c r="A85" i="42" s="1"/>
  <c r="CQ84" i="42"/>
  <c r="CP84" i="42"/>
  <c r="BT84" i="42" a="1"/>
  <c r="BT84" i="42" s="1"/>
  <c r="BS84" i="42"/>
  <c r="A84" i="42" a="1"/>
  <c r="A84" i="42" s="1"/>
  <c r="CQ83" i="42"/>
  <c r="CP83" i="42"/>
  <c r="BT83" i="42" a="1"/>
  <c r="BT83" i="42" s="1"/>
  <c r="BS83" i="42"/>
  <c r="A83" i="42" a="1"/>
  <c r="A83" i="42" s="1"/>
  <c r="CQ82" i="42"/>
  <c r="CP82" i="42"/>
  <c r="BT82" i="42" a="1"/>
  <c r="BT82" i="42" s="1"/>
  <c r="BS82" i="42"/>
  <c r="A82" i="42" a="1"/>
  <c r="A82" i="42" s="1"/>
  <c r="CQ81" i="42"/>
  <c r="CP81" i="42"/>
  <c r="BT81" i="42" a="1"/>
  <c r="BT81" i="42" s="1"/>
  <c r="BS81" i="42"/>
  <c r="A81" i="42" a="1"/>
  <c r="A81" i="42" s="1"/>
  <c r="CQ80" i="42"/>
  <c r="CP80" i="42"/>
  <c r="BT80" i="42" a="1"/>
  <c r="BT80" i="42" s="1"/>
  <c r="BS80" i="42"/>
  <c r="A80" i="42" a="1"/>
  <c r="A80" i="42" s="1"/>
  <c r="CQ79" i="42"/>
  <c r="CP79" i="42"/>
  <c r="BT79" i="42" a="1"/>
  <c r="BT79" i="42" s="1"/>
  <c r="BS79" i="42"/>
  <c r="A79" i="42" a="1"/>
  <c r="A79" i="42" s="1"/>
  <c r="CQ78" i="42"/>
  <c r="CP78" i="42"/>
  <c r="BT78" i="42" a="1"/>
  <c r="BT78" i="42" s="1"/>
  <c r="BS78" i="42"/>
  <c r="A78" i="42" a="1"/>
  <c r="A78" i="42" s="1"/>
  <c r="CQ77" i="42"/>
  <c r="CP77" i="42"/>
  <c r="BT77" i="42" a="1"/>
  <c r="BT77" i="42" s="1"/>
  <c r="BS77" i="42"/>
  <c r="A77" i="42" a="1"/>
  <c r="A77" i="42" s="1"/>
  <c r="A76" i="42" a="1"/>
  <c r="A76" i="42" s="1"/>
  <c r="CQ75" i="42"/>
  <c r="CP75" i="42"/>
  <c r="BX75" i="42"/>
  <c r="BT75" i="42" a="1"/>
  <c r="BT75" i="42" s="1"/>
  <c r="BS75" i="42"/>
  <c r="A75" i="42" a="1"/>
  <c r="A75" i="42" s="1"/>
  <c r="CQ74" i="42"/>
  <c r="CP74" i="42"/>
  <c r="BX74" i="42"/>
  <c r="BT74" i="42" a="1"/>
  <c r="BT74" i="42" s="1"/>
  <c r="BS74" i="42"/>
  <c r="A74" i="42" a="1"/>
  <c r="A74" i="42" s="1"/>
  <c r="CQ73" i="42"/>
  <c r="CP73" i="42"/>
  <c r="BX73" i="42"/>
  <c r="BT73" i="42" a="1"/>
  <c r="BT73" i="42" s="1"/>
  <c r="BS73" i="42"/>
  <c r="A73" i="42" a="1"/>
  <c r="A73" i="42" s="1"/>
  <c r="CQ72" i="42"/>
  <c r="CP72" i="42"/>
  <c r="BT72" i="42" a="1"/>
  <c r="BT72" i="42" s="1"/>
  <c r="BS72" i="42"/>
  <c r="A72" i="42" a="1"/>
  <c r="A72" i="42" s="1"/>
  <c r="CQ71" i="42"/>
  <c r="CP71" i="42"/>
  <c r="BT71" i="42" a="1"/>
  <c r="BT71" i="42" s="1"/>
  <c r="BS71" i="42"/>
  <c r="A71" i="42" a="1"/>
  <c r="A71" i="42" s="1"/>
  <c r="CQ70" i="42"/>
  <c r="CP70" i="42"/>
  <c r="BT70" i="42" a="1"/>
  <c r="BT70" i="42" s="1"/>
  <c r="BS70" i="42"/>
  <c r="A70" i="42" a="1"/>
  <c r="A70" i="42" s="1"/>
  <c r="CQ69" i="42"/>
  <c r="CP69" i="42"/>
  <c r="BT69" i="42" a="1"/>
  <c r="BT69" i="42" s="1"/>
  <c r="BS69" i="42"/>
  <c r="A69" i="42" a="1"/>
  <c r="A69" i="42" s="1"/>
  <c r="CQ68" i="42"/>
  <c r="CP68" i="42"/>
  <c r="BT68" i="42" a="1"/>
  <c r="BT68" i="42" s="1"/>
  <c r="BS68" i="42"/>
  <c r="A68" i="42" a="1"/>
  <c r="A68" i="42" s="1"/>
  <c r="CQ67" i="42"/>
  <c r="CP67" i="42"/>
  <c r="BT67" i="42" a="1"/>
  <c r="BT67" i="42" s="1"/>
  <c r="BS67" i="42"/>
  <c r="A67" i="42" a="1"/>
  <c r="A67" i="42" s="1"/>
  <c r="CQ66" i="42"/>
  <c r="CP66" i="42"/>
  <c r="BT66" i="42" a="1"/>
  <c r="BT66" i="42" s="1"/>
  <c r="BS66" i="42"/>
  <c r="A66" i="42" a="1"/>
  <c r="A66" i="42" s="1"/>
  <c r="CQ65" i="42"/>
  <c r="CP65" i="42"/>
  <c r="BT65" i="42" a="1"/>
  <c r="BT65" i="42" s="1"/>
  <c r="BS65" i="42"/>
  <c r="A65" i="42" a="1"/>
  <c r="A65" i="42" s="1"/>
  <c r="CQ64" i="42"/>
  <c r="CP64" i="42"/>
  <c r="BT64" i="42" a="1"/>
  <c r="BT64" i="42" s="1"/>
  <c r="BS64" i="42"/>
  <c r="A64" i="42" a="1"/>
  <c r="A64" i="42" s="1"/>
  <c r="CQ63" i="42"/>
  <c r="CP63" i="42"/>
  <c r="BT63" i="42" a="1"/>
  <c r="BT63" i="42" s="1"/>
  <c r="BS63" i="42"/>
  <c r="A63" i="42" a="1"/>
  <c r="A63" i="42" s="1"/>
  <c r="CQ62" i="42"/>
  <c r="CP62" i="42"/>
  <c r="BT62" i="42" a="1"/>
  <c r="BT62" i="42" s="1"/>
  <c r="BS62" i="42"/>
  <c r="A62" i="42" a="1"/>
  <c r="A62" i="42" s="1"/>
  <c r="CQ61" i="42"/>
  <c r="CP61" i="42"/>
  <c r="BT61" i="42" a="1"/>
  <c r="BT61" i="42" s="1"/>
  <c r="BS61" i="42"/>
  <c r="A61" i="42" a="1"/>
  <c r="A61" i="42" s="1"/>
  <c r="A60" i="42" a="1"/>
  <c r="A60" i="42" s="1"/>
  <c r="CQ59" i="42"/>
  <c r="CP59" i="42"/>
  <c r="BX59" i="42"/>
  <c r="BT59" i="42" a="1"/>
  <c r="BT59" i="42" s="1"/>
  <c r="BS59" i="42"/>
  <c r="A59" i="42" a="1"/>
  <c r="A59" i="42" s="1"/>
  <c r="CQ58" i="42"/>
  <c r="CP58" i="42"/>
  <c r="BX58" i="42"/>
  <c r="BT58" i="42" a="1"/>
  <c r="BT58" i="42" s="1"/>
  <c r="BS58" i="42"/>
  <c r="A58" i="42" a="1"/>
  <c r="A58" i="42" s="1"/>
  <c r="CQ57" i="42"/>
  <c r="CP57" i="42"/>
  <c r="BX57" i="42"/>
  <c r="BT57" i="42" a="1"/>
  <c r="BT57" i="42" s="1"/>
  <c r="BS57" i="42"/>
  <c r="A57" i="42" a="1"/>
  <c r="A57" i="42" s="1"/>
  <c r="CQ56" i="42"/>
  <c r="CP56" i="42"/>
  <c r="BT56" i="42" a="1"/>
  <c r="BT56" i="42" s="1"/>
  <c r="BS56" i="42"/>
  <c r="A56" i="42" a="1"/>
  <c r="A56" i="42" s="1"/>
  <c r="CQ55" i="42"/>
  <c r="CP55" i="42"/>
  <c r="BT55" i="42" a="1"/>
  <c r="BT55" i="42" s="1"/>
  <c r="BS55" i="42"/>
  <c r="A55" i="42" a="1"/>
  <c r="A55" i="42" s="1"/>
  <c r="CQ54" i="42"/>
  <c r="CP54" i="42"/>
  <c r="BT54" i="42" a="1"/>
  <c r="BT54" i="42" s="1"/>
  <c r="BS54" i="42"/>
  <c r="A54" i="42" a="1"/>
  <c r="A54" i="42" s="1"/>
  <c r="CQ53" i="42"/>
  <c r="CP53" i="42"/>
  <c r="BT53" i="42" a="1"/>
  <c r="BT53" i="42" s="1"/>
  <c r="BS53" i="42"/>
  <c r="A53" i="42" a="1"/>
  <c r="A53" i="42" s="1"/>
  <c r="CQ52" i="42"/>
  <c r="CP52" i="42"/>
  <c r="BT52" i="42" a="1"/>
  <c r="BT52" i="42" s="1"/>
  <c r="BS52" i="42"/>
  <c r="A52" i="42" a="1"/>
  <c r="A52" i="42" s="1"/>
  <c r="CQ51" i="42"/>
  <c r="CP51" i="42"/>
  <c r="BT51" i="42" a="1"/>
  <c r="BT51" i="42" s="1"/>
  <c r="BS51" i="42"/>
  <c r="A51" i="42" a="1"/>
  <c r="A51" i="42" s="1"/>
  <c r="CQ50" i="42"/>
  <c r="CP50" i="42"/>
  <c r="BT50" i="42" a="1"/>
  <c r="BT50" i="42" s="1"/>
  <c r="BS50" i="42"/>
  <c r="A50" i="42" a="1"/>
  <c r="A50" i="42" s="1"/>
  <c r="CQ49" i="42"/>
  <c r="CP49" i="42"/>
  <c r="BT49" i="42" a="1"/>
  <c r="BT49" i="42" s="1"/>
  <c r="BS49" i="42"/>
  <c r="A49" i="42" a="1"/>
  <c r="A49" i="42" s="1"/>
  <c r="CQ48" i="42"/>
  <c r="CP48" i="42"/>
  <c r="BT48" i="42" a="1"/>
  <c r="BT48" i="42" s="1"/>
  <c r="BS48" i="42"/>
  <c r="A48" i="42" a="1"/>
  <c r="A48" i="42" s="1"/>
  <c r="CQ47" i="42"/>
  <c r="CP47" i="42"/>
  <c r="BT47" i="42" a="1"/>
  <c r="BT47" i="42" s="1"/>
  <c r="BS47" i="42"/>
  <c r="A47" i="42" a="1"/>
  <c r="A47" i="42" s="1"/>
  <c r="CQ46" i="42"/>
  <c r="CP46" i="42"/>
  <c r="BT46" i="42" a="1"/>
  <c r="BT46" i="42" s="1"/>
  <c r="BS46" i="42"/>
  <c r="A46" i="42" a="1"/>
  <c r="A46" i="42" s="1"/>
  <c r="CQ45" i="42"/>
  <c r="CP45" i="42"/>
  <c r="BT45" i="42" a="1"/>
  <c r="BT45" i="42" s="1"/>
  <c r="BS45" i="42"/>
  <c r="A45" i="42" a="1"/>
  <c r="A45" i="42" s="1"/>
  <c r="A44" i="42" a="1"/>
  <c r="A44" i="42" s="1"/>
  <c r="CQ43" i="42"/>
  <c r="CP43" i="42"/>
  <c r="BX43" i="42"/>
  <c r="BT43" i="42" a="1"/>
  <c r="BT43" i="42" s="1"/>
  <c r="BS43" i="42"/>
  <c r="A43" i="42" a="1"/>
  <c r="A43" i="42" s="1"/>
  <c r="CQ42" i="42"/>
  <c r="CP42" i="42"/>
  <c r="BX42" i="42"/>
  <c r="BT42" i="42" a="1"/>
  <c r="BT42" i="42" s="1"/>
  <c r="BS42" i="42"/>
  <c r="A42" i="42" a="1"/>
  <c r="A42" i="42" s="1"/>
  <c r="CQ41" i="42"/>
  <c r="CP41" i="42"/>
  <c r="BX41" i="42"/>
  <c r="BT41" i="42" a="1"/>
  <c r="BT41" i="42" s="1"/>
  <c r="BS41" i="42"/>
  <c r="A41" i="42" a="1"/>
  <c r="A41" i="42" s="1"/>
  <c r="CQ40" i="42"/>
  <c r="CP40" i="42"/>
  <c r="BT40" i="42" a="1"/>
  <c r="BT40" i="42" s="1"/>
  <c r="BS40" i="42"/>
  <c r="A40" i="42" a="1"/>
  <c r="A40" i="42" s="1"/>
  <c r="CQ39" i="42"/>
  <c r="CP39" i="42"/>
  <c r="BT39" i="42" a="1"/>
  <c r="BT39" i="42" s="1"/>
  <c r="BS39" i="42"/>
  <c r="A39" i="42" a="1"/>
  <c r="A39" i="42" s="1"/>
  <c r="CQ38" i="42"/>
  <c r="CP38" i="42"/>
  <c r="BT38" i="42" a="1"/>
  <c r="BT38" i="42" s="1"/>
  <c r="BS38" i="42"/>
  <c r="A38" i="42" a="1"/>
  <c r="A38" i="42" s="1"/>
  <c r="CQ37" i="42"/>
  <c r="CP37" i="42"/>
  <c r="BT37" i="42" a="1"/>
  <c r="BT37" i="42" s="1"/>
  <c r="BS37" i="42"/>
  <c r="A37" i="42" a="1"/>
  <c r="A37" i="42" s="1"/>
  <c r="CQ36" i="42"/>
  <c r="CP36" i="42"/>
  <c r="BT36" i="42" a="1"/>
  <c r="BT36" i="42" s="1"/>
  <c r="BS36" i="42"/>
  <c r="A36" i="42" a="1"/>
  <c r="A36" i="42" s="1"/>
  <c r="CQ35" i="42"/>
  <c r="CP35" i="42"/>
  <c r="BT35" i="42" a="1"/>
  <c r="BT35" i="42" s="1"/>
  <c r="BS35" i="42"/>
  <c r="A35" i="42" a="1"/>
  <c r="A35" i="42" s="1"/>
  <c r="CQ34" i="42"/>
  <c r="CP34" i="42"/>
  <c r="BT34" i="42" a="1"/>
  <c r="BT34" i="42" s="1"/>
  <c r="BS34" i="42"/>
  <c r="A34" i="42" a="1"/>
  <c r="A34" i="42" s="1"/>
  <c r="CQ33" i="42"/>
  <c r="CP33" i="42"/>
  <c r="BT33" i="42" a="1"/>
  <c r="BT33" i="42" s="1"/>
  <c r="BS33" i="42"/>
  <c r="A33" i="42" a="1"/>
  <c r="A33" i="42" s="1"/>
  <c r="CQ32" i="42"/>
  <c r="CP32" i="42"/>
  <c r="BT32" i="42" a="1"/>
  <c r="BT32" i="42" s="1"/>
  <c r="BS32" i="42"/>
  <c r="A32" i="42" a="1"/>
  <c r="A32" i="42" s="1"/>
  <c r="CQ31" i="42"/>
  <c r="CP31" i="42"/>
  <c r="BT31" i="42" a="1"/>
  <c r="BT31" i="42" s="1"/>
  <c r="BS31" i="42"/>
  <c r="A31" i="42" a="1"/>
  <c r="A31" i="42" s="1"/>
  <c r="CQ30" i="42"/>
  <c r="CP30" i="42"/>
  <c r="BT30" i="42" a="1"/>
  <c r="BT30" i="42" s="1"/>
  <c r="BS30" i="42"/>
  <c r="A30" i="42" a="1"/>
  <c r="A30" i="42" s="1"/>
  <c r="CQ29" i="42"/>
  <c r="CP29" i="42"/>
  <c r="BT29" i="42" a="1"/>
  <c r="BT29" i="42" s="1"/>
  <c r="BS29" i="42"/>
  <c r="A29" i="42" a="1"/>
  <c r="A29" i="42" s="1"/>
  <c r="A28" i="42" a="1"/>
  <c r="A28" i="42" s="1"/>
  <c r="DD27" i="42" a="1"/>
  <c r="DD27" i="42" s="1"/>
  <c r="CQ27" i="42"/>
  <c r="CP27" i="42"/>
  <c r="CN27" i="42" a="1"/>
  <c r="CN27" i="42" s="1"/>
  <c r="CM27" i="42" a="1"/>
  <c r="CM27" i="42" s="1"/>
  <c r="CL27" i="42" a="1"/>
  <c r="CL27" i="42" s="1"/>
  <c r="CK27" i="42" a="1"/>
  <c r="CK27" i="42" s="1"/>
  <c r="CJ27" i="42" a="1"/>
  <c r="CJ27" i="42" s="1"/>
  <c r="BX27" i="42"/>
  <c r="BT27" i="42" a="1"/>
  <c r="BT27" i="42" s="1"/>
  <c r="BS27" i="42"/>
  <c r="AP27" i="42"/>
  <c r="A27" i="42" a="1"/>
  <c r="A27" i="42" s="1"/>
  <c r="DD26" i="42" a="1"/>
  <c r="DD26" i="42" s="1"/>
  <c r="CQ26" i="42"/>
  <c r="CP26" i="42"/>
  <c r="CN26" i="42" a="1"/>
  <c r="CN26" i="42" s="1"/>
  <c r="CM26" i="42" a="1"/>
  <c r="CM26" i="42" s="1"/>
  <c r="CL26" i="42" a="1"/>
  <c r="CL26" i="42" s="1"/>
  <c r="CK26" i="42" a="1"/>
  <c r="CK26" i="42" s="1"/>
  <c r="CJ26" i="42" a="1"/>
  <c r="CJ26" i="42" s="1"/>
  <c r="BX26" i="42"/>
  <c r="BT26" i="42" a="1"/>
  <c r="BT26" i="42" s="1"/>
  <c r="BS26" i="42"/>
  <c r="AP26" i="42"/>
  <c r="A26" i="42" a="1"/>
  <c r="A26" i="42" s="1"/>
  <c r="DD25" i="42" a="1"/>
  <c r="DD25" i="42" s="1"/>
  <c r="CQ25" i="42"/>
  <c r="CP25" i="42"/>
  <c r="CN25" i="42" a="1"/>
  <c r="CN25" i="42" s="1"/>
  <c r="CM25" i="42" a="1"/>
  <c r="CM25" i="42" s="1"/>
  <c r="CL25" i="42" a="1"/>
  <c r="CL25" i="42" s="1"/>
  <c r="CK25" i="42" a="1"/>
  <c r="CK25" i="42" s="1"/>
  <c r="CJ25" i="42" a="1"/>
  <c r="CJ25" i="42" s="1"/>
  <c r="BX25" i="42"/>
  <c r="BT25" i="42" a="1"/>
  <c r="BT25" i="42" s="1"/>
  <c r="BS25" i="42"/>
  <c r="AP25" i="42"/>
  <c r="A25" i="42" a="1"/>
  <c r="A25" i="42" s="1"/>
  <c r="DD24" i="42" a="1"/>
  <c r="DD24" i="42" s="1"/>
  <c r="CQ24" i="42"/>
  <c r="CP24" i="42"/>
  <c r="CN24" i="42" a="1"/>
  <c r="CN24" i="42" s="1"/>
  <c r="CM24" i="42" a="1"/>
  <c r="CM24" i="42" s="1"/>
  <c r="CL24" i="42" a="1"/>
  <c r="CL24" i="42" s="1"/>
  <c r="BT24" i="42" a="1"/>
  <c r="BT24" i="42" s="1"/>
  <c r="BS24" i="42"/>
  <c r="AP24" i="42"/>
  <c r="A24" i="42" a="1"/>
  <c r="A24" i="42" s="1"/>
  <c r="DD23" i="42" a="1"/>
  <c r="DD23" i="42" s="1"/>
  <c r="CQ23" i="42"/>
  <c r="CP23" i="42"/>
  <c r="CN23" i="42" a="1"/>
  <c r="CN23" i="42" s="1"/>
  <c r="CM23" i="42" a="1"/>
  <c r="CM23" i="42" s="1"/>
  <c r="CL23" i="42" a="1"/>
  <c r="CL23" i="42" s="1"/>
  <c r="BT23" i="42" a="1"/>
  <c r="BT23" i="42" s="1"/>
  <c r="BS23" i="42"/>
  <c r="AP23" i="42"/>
  <c r="A23" i="42" a="1"/>
  <c r="A23" i="42" s="1"/>
  <c r="DD22" i="42" a="1"/>
  <c r="DD22" i="42" s="1"/>
  <c r="CQ22" i="42"/>
  <c r="CP22" i="42"/>
  <c r="CN22" i="42" a="1"/>
  <c r="CN22" i="42" s="1"/>
  <c r="CM22" i="42" a="1"/>
  <c r="CM22" i="42" s="1"/>
  <c r="BT22" i="42" a="1"/>
  <c r="BT22" i="42" s="1"/>
  <c r="BS22" i="42"/>
  <c r="AP22" i="42"/>
  <c r="A22" i="42" a="1"/>
  <c r="A22" i="42" s="1"/>
  <c r="DD21" i="42" a="1"/>
  <c r="DD21" i="42" s="1"/>
  <c r="CQ21" i="42"/>
  <c r="CP21" i="42"/>
  <c r="BT21" i="42" a="1"/>
  <c r="BT21" i="42" s="1"/>
  <c r="BS21" i="42"/>
  <c r="AP21" i="42"/>
  <c r="A21" i="42" a="1"/>
  <c r="A21" i="42" s="1"/>
  <c r="DD20" i="42" a="1"/>
  <c r="DD20" i="42" s="1"/>
  <c r="CQ20" i="42"/>
  <c r="CP20" i="42"/>
  <c r="CN20" i="42" a="1"/>
  <c r="CN20" i="42" s="1"/>
  <c r="CM20" i="42" a="1"/>
  <c r="CM20" i="42" s="1"/>
  <c r="CL20" i="42" a="1"/>
  <c r="CL20" i="42" s="1"/>
  <c r="BT20" i="42" a="1"/>
  <c r="BT20" i="42" s="1"/>
  <c r="BS20" i="42"/>
  <c r="AP20" i="42"/>
  <c r="A20" i="42" a="1"/>
  <c r="A20" i="42" s="1"/>
  <c r="DD19" i="42" a="1"/>
  <c r="DD19" i="42" s="1"/>
  <c r="CQ19" i="42"/>
  <c r="CP19" i="42"/>
  <c r="BT19" i="42" a="1"/>
  <c r="BT19" i="42" s="1"/>
  <c r="BS19" i="42"/>
  <c r="AP19" i="42"/>
  <c r="A19" i="42" a="1"/>
  <c r="A19" i="42" s="1"/>
  <c r="DD18" i="42" a="1"/>
  <c r="DD18" i="42" s="1"/>
  <c r="CQ18" i="42"/>
  <c r="CP18" i="42"/>
  <c r="CN18" i="42" a="1"/>
  <c r="CN18" i="42" s="1"/>
  <c r="CM18" i="42" a="1"/>
  <c r="CM18" i="42" s="1"/>
  <c r="CL18" i="42" a="1"/>
  <c r="CL18" i="42" s="1"/>
  <c r="CK18" i="42" a="1"/>
  <c r="CK18" i="42" s="1"/>
  <c r="BT18" i="42" a="1"/>
  <c r="BT18" i="42" s="1"/>
  <c r="BS18" i="42"/>
  <c r="AP18" i="42"/>
  <c r="A18" i="42" a="1"/>
  <c r="A18" i="42" s="1"/>
  <c r="DD17" i="42" a="1"/>
  <c r="DD17" i="42" s="1"/>
  <c r="CQ17" i="42"/>
  <c r="CP17" i="42"/>
  <c r="CN17" i="42" a="1"/>
  <c r="CN17" i="42" s="1"/>
  <c r="CM17" i="42" a="1"/>
  <c r="CM17" i="42" s="1"/>
  <c r="CL17" i="42" a="1"/>
  <c r="CL17" i="42" s="1"/>
  <c r="BT17" i="42" a="1"/>
  <c r="BT17" i="42" s="1"/>
  <c r="BS17" i="42"/>
  <c r="AP17" i="42"/>
  <c r="A17" i="42" a="1"/>
  <c r="A17" i="42" s="1"/>
  <c r="DD16" i="42" a="1"/>
  <c r="DD16" i="42" s="1"/>
  <c r="CQ16" i="42"/>
  <c r="CP16" i="42"/>
  <c r="CN16" i="42" a="1"/>
  <c r="CN16" i="42" s="1"/>
  <c r="CM16" i="42" a="1"/>
  <c r="CM16" i="42" s="1"/>
  <c r="CL16" i="42" a="1"/>
  <c r="CL16" i="42" s="1"/>
  <c r="CK16" i="42" a="1"/>
  <c r="CK16" i="42" s="1"/>
  <c r="BT16" i="42" a="1"/>
  <c r="BT16" i="42" s="1"/>
  <c r="BS16" i="42"/>
  <c r="AP16" i="42"/>
  <c r="A16" i="42" a="1"/>
  <c r="A16" i="42" s="1"/>
  <c r="DD15" i="42" a="1"/>
  <c r="DD15" i="42" s="1"/>
  <c r="CQ15" i="42"/>
  <c r="CP15" i="42"/>
  <c r="CN15" i="42" a="1"/>
  <c r="CN15" i="42" s="1"/>
  <c r="BT15" i="42" a="1"/>
  <c r="BT15" i="42" s="1"/>
  <c r="BS15" i="42"/>
  <c r="AP15" i="42"/>
  <c r="A15" i="42" a="1"/>
  <c r="A15" i="42" s="1"/>
  <c r="DD14" i="42" a="1"/>
  <c r="DD14" i="42" s="1"/>
  <c r="CQ14" i="42"/>
  <c r="CP14" i="42"/>
  <c r="CN14" i="42" a="1"/>
  <c r="CN14" i="42" s="1"/>
  <c r="CM14" i="42" a="1"/>
  <c r="CM14" i="42" s="1"/>
  <c r="CL14" i="42" a="1"/>
  <c r="CL14" i="42" s="1"/>
  <c r="BT14" i="42" a="1"/>
  <c r="BT14" i="42" s="1"/>
  <c r="BS14" i="42"/>
  <c r="AP14" i="42"/>
  <c r="A14" i="42" a="1"/>
  <c r="A14" i="42" s="1"/>
  <c r="DD13" i="42" a="1"/>
  <c r="DD13" i="42" s="1"/>
  <c r="CQ13" i="42"/>
  <c r="CP13" i="42"/>
  <c r="BT13" i="42" a="1"/>
  <c r="BT13" i="42" s="1"/>
  <c r="BS13" i="42"/>
  <c r="AP13" i="42"/>
  <c r="A13" i="42" a="1"/>
  <c r="A13" i="42" s="1"/>
  <c r="AN9" i="42"/>
  <c r="AI9" i="42"/>
  <c r="T9" i="42"/>
  <c r="AN8" i="42"/>
  <c r="AI8" i="42"/>
  <c r="T8" i="42"/>
  <c r="AN7" i="42"/>
  <c r="AI7" i="42"/>
  <c r="T7" i="42"/>
  <c r="AN6" i="42"/>
  <c r="AI6" i="42"/>
  <c r="T6" i="42"/>
  <c r="AI5" i="42"/>
  <c r="T5" i="42"/>
  <c r="W2" i="42"/>
  <c r="V2" i="42"/>
  <c r="U2" i="42"/>
  <c r="T2" i="42"/>
  <c r="N2" i="42"/>
  <c r="M2" i="42"/>
  <c r="H2" i="42"/>
  <c r="D150" i="23" a="1"/>
  <c r="D150" i="23" s="1"/>
  <c r="C150" i="23" a="1"/>
  <c r="C150" i="23" s="1"/>
  <c r="B150" i="23" a="1"/>
  <c r="B150" i="23" s="1"/>
  <c r="CJ18" i="42" a="1"/>
  <c r="CM22" i="47" a="1"/>
  <c r="CN23" i="49" a="1"/>
  <c r="CM23" i="49" a="1"/>
  <c r="CM20" i="49" a="1"/>
  <c r="BT64" i="53" a="1"/>
  <c r="DD19" i="52" a="1"/>
  <c r="CM13" i="52" a="1"/>
  <c r="DD20" i="56" a="1"/>
  <c r="DB73" i="60" a="1"/>
  <c r="DB57" i="60" a="1"/>
  <c r="DE91" i="60" a="1"/>
  <c r="DE42" i="60" a="1"/>
  <c r="DE26" i="60" a="1"/>
  <c r="DE58" i="60" a="1"/>
  <c r="DE74" i="60" a="1"/>
  <c r="DB74" i="60" a="1"/>
  <c r="DE90" i="60" a="1"/>
  <c r="DE89" i="60" a="1"/>
  <c r="DB75" i="60" a="1"/>
  <c r="DE43" i="60" a="1"/>
  <c r="DE27" i="60" a="1"/>
  <c r="DE59" i="60" a="1"/>
  <c r="DE75" i="60" a="1"/>
  <c r="DB58" i="60" a="1"/>
  <c r="DB59" i="60" a="1"/>
  <c r="DE25" i="60" a="1"/>
  <c r="DE41" i="60" a="1"/>
  <c r="DE57" i="60" a="1"/>
  <c r="DE73" i="60" a="1"/>
  <c r="DB57" i="59" a="1"/>
  <c r="DB73" i="59" a="1"/>
  <c r="DB59" i="59" a="1"/>
  <c r="DE91" i="59" a="1"/>
  <c r="DB75" i="59" a="1"/>
  <c r="DB74" i="59" a="1"/>
  <c r="DE26" i="59" a="1"/>
  <c r="DE58" i="59" a="1"/>
  <c r="DE74" i="59" a="1"/>
  <c r="DE42" i="59" a="1"/>
  <c r="DE89" i="59" a="1"/>
  <c r="DE43" i="59" a="1"/>
  <c r="DE27" i="59" a="1"/>
  <c r="DE59" i="59" a="1"/>
  <c r="DE75" i="59" a="1"/>
  <c r="DE41" i="59" a="1"/>
  <c r="DE25" i="59" a="1"/>
  <c r="DE57" i="59" a="1"/>
  <c r="DE73" i="59" a="1"/>
  <c r="DB58" i="59" a="1"/>
  <c r="DE90" i="59" a="1"/>
  <c r="CK24" i="55" a="1"/>
  <c r="CJ18" i="55" a="1"/>
  <c r="DE25" i="57" a="1"/>
  <c r="DB58" i="57" a="1"/>
  <c r="DF73" i="56"/>
  <c r="CB57" i="56"/>
  <c r="C130" i="56" a="1"/>
  <c r="BV73" i="56" a="1"/>
  <c r="CH50" i="56" a="1"/>
  <c r="BV78" i="56" a="1"/>
  <c r="BV81" i="56" a="1"/>
  <c r="BU63" i="56" a="1"/>
  <c r="CH41" i="56" a="1"/>
  <c r="S9" i="56"/>
  <c r="BU29" i="56" a="1"/>
  <c r="CB41" i="56"/>
  <c r="BV23" i="56" a="1"/>
  <c r="BV25" i="56" a="1"/>
  <c r="CH27" i="56" a="1"/>
  <c r="CJ41" i="56" a="1"/>
  <c r="CH34" i="56" a="1"/>
  <c r="CB89" i="55"/>
  <c r="CA54" i="55"/>
  <c r="BV87" i="55" a="1"/>
  <c r="BU51" i="55" a="1"/>
  <c r="DF59" i="55"/>
  <c r="CH66" i="55" a="1"/>
  <c r="BU77" i="55" a="1"/>
  <c r="CC81" i="55"/>
  <c r="CH86" i="55" a="1"/>
  <c r="CB47" i="55"/>
  <c r="BU58" i="55" a="1"/>
  <c r="DF49" i="55"/>
  <c r="CB67" i="55"/>
  <c r="CA67" i="55"/>
  <c r="CH91" i="55" a="1"/>
  <c r="DF52" i="55"/>
  <c r="BV66" i="55" a="1"/>
  <c r="DF71" i="55"/>
  <c r="CA22" i="55"/>
  <c r="CA39" i="55"/>
  <c r="CC17" i="55"/>
  <c r="CA30" i="55"/>
  <c r="CA37" i="55"/>
  <c r="BV13" i="55" a="1"/>
  <c r="BY22" i="55" a="1"/>
  <c r="CO25" i="55" a="1"/>
  <c r="DF39" i="55"/>
  <c r="BV67" i="55" a="1"/>
  <c r="BV22" i="55" a="1"/>
  <c r="BU37" i="55" a="1"/>
  <c r="CH41" i="55" a="1"/>
  <c r="CC57" i="55"/>
  <c r="DF20" i="55"/>
  <c r="CN36" i="55" a="1"/>
  <c r="BU65" i="55" a="1"/>
  <c r="CO24" i="55" a="1"/>
  <c r="CC41" i="55"/>
  <c r="P8" i="55" a="1"/>
  <c r="CN41" i="55" a="1"/>
  <c r="CC15" i="55"/>
  <c r="CH81" i="54" a="1"/>
  <c r="CA88" i="54"/>
  <c r="DF87" i="54"/>
  <c r="CC16" i="54"/>
  <c r="CB27" i="54"/>
  <c r="BU18" i="52" a="1"/>
  <c r="BU19" i="53" a="1"/>
  <c r="CH63" i="54" a="1"/>
  <c r="DF31" i="54"/>
  <c r="DF54" i="54"/>
  <c r="CL22" i="52" a="1"/>
  <c r="BV41" i="51" a="1"/>
  <c r="BV18" i="51" a="1"/>
  <c r="CH82" i="54" a="1"/>
  <c r="DF45" i="54"/>
  <c r="BU23" i="54" a="1"/>
  <c r="BV70" i="52" a="1"/>
  <c r="CB20" i="54"/>
  <c r="CB77" i="54"/>
  <c r="AH6" i="55"/>
  <c r="CC66" i="54"/>
  <c r="CN43" i="54" a="1"/>
  <c r="BY23" i="54" a="1"/>
  <c r="DF62" i="52"/>
  <c r="CB79" i="54"/>
  <c r="CA54" i="54"/>
  <c r="BV38" i="53" a="1"/>
  <c r="BU54" i="53" a="1"/>
  <c r="BU75" i="52" a="1"/>
  <c r="CN19" i="54" a="1"/>
  <c r="CH77" i="54" a="1"/>
  <c r="DF16" i="54"/>
  <c r="BU31" i="53" a="1"/>
  <c r="DF34" i="53"/>
  <c r="BV87" i="54" a="1"/>
  <c r="BV51" i="54" a="1"/>
  <c r="CC18" i="54"/>
  <c r="BU26" i="53" a="1"/>
  <c r="CA66" i="42"/>
  <c r="BV74" i="54" a="1"/>
  <c r="CL41" i="54" a="1"/>
  <c r="I116" i="53" a="1"/>
  <c r="DF33" i="54"/>
  <c r="BV47" i="52" a="1"/>
  <c r="CL15" i="54" a="1"/>
  <c r="BV81" i="54" a="1"/>
  <c r="BV22" i="54" a="1"/>
  <c r="CB64" i="52"/>
  <c r="BU52" i="54" a="1"/>
  <c r="CH14" i="54" a="1"/>
  <c r="BU67" i="53" a="1"/>
  <c r="DF68" i="54"/>
  <c r="CC22" i="54"/>
  <c r="BU51" i="52" a="1"/>
  <c r="CJ26" i="52" a="1"/>
  <c r="BU84" i="53" a="1"/>
  <c r="CM43" i="51" a="1"/>
  <c r="CH58" i="50" a="1"/>
  <c r="DF48" i="49"/>
  <c r="CC77" i="54"/>
  <c r="CB35" i="53"/>
  <c r="CB18" i="52"/>
  <c r="CM37" i="52" a="1"/>
  <c r="BU62" i="53" a="1"/>
  <c r="CH64" i="52" a="1"/>
  <c r="CB78" i="53"/>
  <c r="CJ24" i="49" a="1"/>
  <c r="BV75" i="53" a="1"/>
  <c r="BV64" i="52" a="1"/>
  <c r="CA58" i="51"/>
  <c r="BY26" i="54" a="1"/>
  <c r="CH63" i="49" a="1"/>
  <c r="BZ18" i="53" a="1"/>
  <c r="BZ21" i="52" a="1"/>
  <c r="CM41" i="54" a="1"/>
  <c r="DF70" i="52"/>
  <c r="CC75" i="50"/>
  <c r="CA26" i="54"/>
  <c r="BV41" i="52" a="1"/>
  <c r="CH90" i="49" a="1"/>
  <c r="CL31" i="53" a="1"/>
  <c r="BU82" i="50" a="1"/>
  <c r="BU88" i="49" a="1"/>
  <c r="CH55" i="47" a="1"/>
  <c r="CN32" i="44" a="1"/>
  <c r="BU25" i="54" a="1"/>
  <c r="CC35" i="52"/>
  <c r="CM42" i="49" a="1"/>
  <c r="CO17" i="53" a="1"/>
  <c r="BV58" i="49" a="1"/>
  <c r="BV59" i="48" a="1"/>
  <c r="CH22" i="53" a="1"/>
  <c r="CM22" i="53" a="1"/>
  <c r="CM30" i="53" a="1"/>
  <c r="BV27" i="52" a="1"/>
  <c r="BU17" i="49" a="1"/>
  <c r="BU81" i="54" a="1"/>
  <c r="BT50" i="53" a="1"/>
  <c r="CC26" i="52"/>
  <c r="CB80" i="52"/>
  <c r="BU46" i="53" a="1"/>
  <c r="CB30" i="53"/>
  <c r="BR77" i="48" a="1"/>
  <c r="BU23" i="48" a="1"/>
  <c r="CH58" i="54" a="1"/>
  <c r="CO21" i="53" a="1"/>
  <c r="CL43" i="50" a="1"/>
  <c r="CC45" i="52"/>
  <c r="BV19" i="53" a="1"/>
  <c r="BV53" i="49" a="1"/>
  <c r="CK43" i="54" a="1"/>
  <c r="CN22" i="53" a="1"/>
  <c r="CJ34" i="52" a="1"/>
  <c r="CH14" i="52" a="1"/>
  <c r="DF42" i="51"/>
  <c r="CH47" i="54" a="1"/>
  <c r="CB16" i="53"/>
  <c r="CB65" i="52"/>
  <c r="CH13" i="52" a="1"/>
  <c r="CH67" i="49" a="1"/>
  <c r="BV79" i="51" a="1"/>
  <c r="CH91" i="53" a="1"/>
  <c r="C118" i="54" a="1"/>
  <c r="CO13" i="54" a="1"/>
  <c r="BU20" i="53" a="1"/>
  <c r="CL33" i="52" a="1"/>
  <c r="CB66" i="49"/>
  <c r="BU52" i="51" a="1"/>
  <c r="BV53" i="51" a="1"/>
  <c r="CH52" i="49" a="1"/>
  <c r="CC90" i="54"/>
  <c r="P7" i="54" a="1"/>
  <c r="CB48" i="53"/>
  <c r="DF46" i="52"/>
  <c r="CA45" i="49"/>
  <c r="BU15" i="50" a="1"/>
  <c r="CH73" i="49" a="1"/>
  <c r="BU13" i="51" a="1"/>
  <c r="CA58" i="54"/>
  <c r="CY77" i="57" a="1"/>
  <c r="DB57" i="58" a="1"/>
  <c r="CZ61" i="57" a="1"/>
  <c r="DE73" i="58" a="1"/>
  <c r="DE25" i="58" a="1"/>
  <c r="DE41" i="58" a="1"/>
  <c r="DE57" i="58" a="1"/>
  <c r="CK23" i="55" a="1"/>
  <c r="CK16" i="55" a="1"/>
  <c r="DE73" i="57" a="1"/>
  <c r="DF89" i="56"/>
  <c r="CC57" i="56"/>
  <c r="CA91" i="56"/>
  <c r="BU87" i="56" a="1"/>
  <c r="BV61" i="56" a="1"/>
  <c r="BU90" i="56" a="1"/>
  <c r="BV79" i="56" a="1"/>
  <c r="BV64" i="56" a="1"/>
  <c r="BV83" i="56" a="1"/>
  <c r="BV24" i="56" a="1"/>
  <c r="BV40" i="56" a="1"/>
  <c r="BU17" i="56" a="1"/>
  <c r="BU19" i="56" a="1"/>
  <c r="CJ42" i="56" a="1"/>
  <c r="BU47" i="56" a="1"/>
  <c r="BU25" i="56" a="1"/>
  <c r="BZ26" i="56" a="1"/>
  <c r="S8" i="56"/>
  <c r="BU83" i="55" a="1"/>
  <c r="CC91" i="55"/>
  <c r="CC75" i="55"/>
  <c r="C130" i="55" a="1"/>
  <c r="BV55" i="55" a="1"/>
  <c r="BV61" i="55" a="1"/>
  <c r="CH67" i="55" a="1"/>
  <c r="CA79" i="55"/>
  <c r="CB81" i="55"/>
  <c r="I117" i="55" a="1"/>
  <c r="DF83" i="55"/>
  <c r="H117" i="55" a="1"/>
  <c r="CH55" i="55" a="1"/>
  <c r="CH61" i="55" a="1"/>
  <c r="CB86" i="55"/>
  <c r="C124" i="55" a="1"/>
  <c r="CC54" i="55"/>
  <c r="CC55" i="55"/>
  <c r="BY18" i="55" a="1"/>
  <c r="CK36" i="55" a="1"/>
  <c r="CA15" i="55"/>
  <c r="DE89" i="58" a="1"/>
  <c r="DB74" i="58" a="1"/>
  <c r="CJ23" i="55" a="1"/>
  <c r="DD16" i="55" a="1"/>
  <c r="DE91" i="57" a="1"/>
  <c r="CB89" i="56"/>
  <c r="T122" i="56" a="1"/>
  <c r="BV88" i="56" a="1"/>
  <c r="CH82" i="56" a="1"/>
  <c r="CA59" i="56"/>
  <c r="BV75" i="56" a="1"/>
  <c r="CH71" i="56" a="1"/>
  <c r="BU62" i="56" a="1"/>
  <c r="BU81" i="56" a="1"/>
  <c r="BU22" i="56" a="1"/>
  <c r="CC27" i="56"/>
  <c r="CL43" i="56" a="1"/>
  <c r="CJ43" i="56" a="1"/>
  <c r="CM41" i="56" a="1"/>
  <c r="BU34" i="56" a="1"/>
  <c r="BV46" i="56" a="1"/>
  <c r="CC42" i="56"/>
  <c r="P5" i="56" a="1"/>
  <c r="CH78" i="55" a="1"/>
  <c r="DF90" i="55"/>
  <c r="DF74" i="55"/>
  <c r="CL22" i="55" a="1"/>
  <c r="CJ16" i="55" a="1"/>
  <c r="DB59" i="57" a="1"/>
  <c r="BU83" i="56" a="1"/>
  <c r="DF91" i="56"/>
  <c r="BU86" i="56" a="1"/>
  <c r="BV77" i="56" a="1"/>
  <c r="BV56" i="56" a="1"/>
  <c r="BU73" i="56" a="1"/>
  <c r="BV62" i="56" a="1"/>
  <c r="BR61" i="56" a="1"/>
  <c r="CH75" i="56" a="1"/>
  <c r="R8" i="56"/>
  <c r="CH26" i="56" a="1"/>
  <c r="BU42" i="56" a="1"/>
  <c r="CK42" i="56" a="1"/>
  <c r="BV34" i="56" a="1"/>
  <c r="BV32" i="56" a="1"/>
  <c r="BU45" i="56" a="1"/>
  <c r="BU30" i="56" a="1"/>
  <c r="P9" i="56" a="1"/>
  <c r="CB77" i="55"/>
  <c r="CB90" i="55"/>
  <c r="CB74" i="55"/>
  <c r="C120" i="55" a="1"/>
  <c r="CH48" i="55" a="1"/>
  <c r="BV56" i="55" a="1"/>
  <c r="DF62" i="55"/>
  <c r="BU73" i="55" a="1"/>
  <c r="BU74" i="55" a="1"/>
  <c r="CC83" i="55"/>
  <c r="CA82" i="55"/>
  <c r="CC85" i="55"/>
  <c r="CH90" i="55" a="1"/>
  <c r="CH56" i="55" a="1"/>
  <c r="BV82" i="55" a="1"/>
  <c r="CC88" i="55"/>
  <c r="CB53" i="55"/>
  <c r="BV46" i="55" a="1"/>
  <c r="DF73" i="55"/>
  <c r="CL34" i="55" a="1"/>
  <c r="CH81" i="55" a="1"/>
  <c r="DE43" i="58" a="1"/>
  <c r="DE27" i="58" a="1"/>
  <c r="DE59" i="58" a="1"/>
  <c r="DE75" i="58" a="1"/>
  <c r="DE42" i="58" a="1"/>
  <c r="DE26" i="58" a="1"/>
  <c r="DE58" i="58" a="1"/>
  <c r="DE74" i="58" a="1"/>
  <c r="DB58" i="58" a="1"/>
  <c r="CJ20" i="55" a="1"/>
  <c r="CM14" i="55" a="1"/>
  <c r="DE58" i="57" a="1"/>
  <c r="BU49" i="56" a="1"/>
  <c r="CC75" i="56"/>
  <c r="CA74" i="56"/>
  <c r="DF59" i="56"/>
  <c r="BV91" i="56" a="1"/>
  <c r="CH51" i="56" a="1"/>
  <c r="CH89" i="56" a="1"/>
  <c r="C131" i="56" a="1"/>
  <c r="CC89" i="56"/>
  <c r="BU35" i="56" a="1"/>
  <c r="R9" i="56"/>
  <c r="CA27" i="56"/>
  <c r="BZ27" i="56" a="1"/>
  <c r="BV16" i="56" a="1"/>
  <c r="BU16" i="56" a="1"/>
  <c r="BV30" i="56" a="1"/>
  <c r="AH6" i="56"/>
  <c r="AH5" i="56"/>
  <c r="CA71" i="55"/>
  <c r="CH79" i="55" a="1"/>
  <c r="CH63" i="55" a="1"/>
  <c r="CC78" i="55"/>
  <c r="BU88" i="55" a="1"/>
  <c r="BV91" i="55" a="1"/>
  <c r="CH50" i="55" a="1"/>
  <c r="CB63" i="55"/>
  <c r="CB64" i="55"/>
  <c r="BV78" i="55" a="1"/>
  <c r="DF66" i="55"/>
  <c r="BV80" i="55" a="1"/>
  <c r="CA84" i="55"/>
  <c r="CA50" i="55"/>
  <c r="DF69" i="55"/>
  <c r="BV83" i="55" a="1"/>
  <c r="DF88" i="55"/>
  <c r="CA32" i="55"/>
  <c r="DF50" i="55"/>
  <c r="CB30" i="55"/>
  <c r="DF46" i="55"/>
  <c r="CO14" i="55" a="1"/>
  <c r="DF21" i="55"/>
  <c r="CM37" i="55" a="1"/>
  <c r="DF41" i="55"/>
  <c r="CO13" i="55" a="1"/>
  <c r="BU27" i="55" a="1"/>
  <c r="DF30" i="55"/>
  <c r="DF45" i="55"/>
  <c r="CH62" i="55" a="1"/>
  <c r="BU22" i="55" a="1"/>
  <c r="BV33" i="55" a="1"/>
  <c r="BU47" i="55" a="1"/>
  <c r="CB18" i="55"/>
  <c r="BU33" i="55" a="1"/>
  <c r="CA13" i="55"/>
  <c r="BU26" i="55" a="1"/>
  <c r="DF31" i="55"/>
  <c r="CN32" i="55" a="1"/>
  <c r="R5" i="55"/>
  <c r="H117" i="54" a="1"/>
  <c r="CH68" i="54" a="1"/>
  <c r="CA37" i="54"/>
  <c r="BV66" i="52" a="1"/>
  <c r="BV91" i="53" a="1"/>
  <c r="CB90" i="51"/>
  <c r="P6" i="55" a="1"/>
  <c r="CH71" i="54" a="1"/>
  <c r="CA19" i="54"/>
  <c r="BV73" i="53" a="1"/>
  <c r="BV13" i="52" a="1"/>
  <c r="CA43" i="53"/>
  <c r="CJ17" i="54" a="1"/>
  <c r="DB59" i="58" a="1"/>
  <c r="CM19" i="55" a="1"/>
  <c r="CK14" i="55" a="1"/>
  <c r="DE89" i="57" a="1"/>
  <c r="DF90" i="56"/>
  <c r="CB74" i="56"/>
  <c r="CC59" i="56"/>
  <c r="CA58" i="56"/>
  <c r="BU77" i="56" a="1"/>
  <c r="BU74" i="56" a="1"/>
  <c r="BU78" i="56" a="1"/>
  <c r="CH91" i="56" a="1"/>
  <c r="CH59" i="56" a="1"/>
  <c r="BV29" i="56" a="1"/>
  <c r="P7" i="56" a="1"/>
  <c r="BZ25" i="56" a="1"/>
  <c r="CH14" i="56" a="1"/>
  <c r="BU65" i="56" a="1"/>
  <c r="CC43" i="56"/>
  <c r="BU18" i="56" a="1"/>
  <c r="BY26" i="56" a="1"/>
  <c r="C126" i="55" a="1"/>
  <c r="BU66" i="55" a="1"/>
  <c r="C128" i="55" a="1"/>
  <c r="CC58" i="55"/>
  <c r="BV77" i="55" a="1"/>
  <c r="CC79" i="55"/>
  <c r="CH84" i="55" a="1"/>
  <c r="C125" i="55" a="1"/>
  <c r="BU61" i="55" a="1"/>
  <c r="BV59" i="55" a="1"/>
  <c r="CH70" i="55" a="1"/>
  <c r="CA65" i="55"/>
  <c r="CH77" i="55" a="1"/>
  <c r="BU79" i="55" a="1"/>
  <c r="CL42" i="55" a="1"/>
  <c r="CA68" i="55"/>
  <c r="CH75" i="55" a="1"/>
  <c r="CA87" i="55"/>
  <c r="DF29" i="55"/>
  <c r="BU46" i="55" a="1"/>
  <c r="BR29" i="55" a="1"/>
  <c r="BV41" i="55" a="1"/>
  <c r="S5" i="55"/>
  <c r="CH18" i="55" a="1"/>
  <c r="CH27" i="55" a="1"/>
  <c r="CC33" i="55"/>
  <c r="R6" i="55"/>
  <c r="BY24" i="55" a="1"/>
  <c r="CA29" i="55"/>
  <c r="CC42" i="55"/>
  <c r="CB50" i="55"/>
  <c r="BY19" i="55" a="1"/>
  <c r="CM31" i="55" a="1"/>
  <c r="CN43" i="55" a="1"/>
  <c r="DF13" i="55"/>
  <c r="BV31" i="55" a="1"/>
  <c r="CB54" i="55"/>
  <c r="BY23" i="55" a="1"/>
  <c r="CA91" i="55"/>
  <c r="BZ27" i="55" a="1"/>
  <c r="CJ15" i="54" a="1"/>
  <c r="CB23" i="55"/>
  <c r="CB82" i="54"/>
  <c r="CB19" i="54"/>
  <c r="BV24" i="53" a="1"/>
  <c r="CB55" i="52"/>
  <c r="BV91" i="52" a="1"/>
  <c r="CK17" i="54" a="1"/>
  <c r="DF50" i="54"/>
  <c r="CA33" i="54"/>
  <c r="CK14" i="52" a="1"/>
  <c r="BV27" i="53" a="1"/>
  <c r="CO13" i="52" a="1"/>
  <c r="BU83" i="54" a="1"/>
  <c r="CC58" i="54"/>
  <c r="CO26" i="54" a="1"/>
  <c r="CH45" i="54" a="1"/>
  <c r="CK13" i="52" a="1"/>
  <c r="BV83" i="49" a="1"/>
  <c r="CH70" i="54" a="1"/>
  <c r="BV73" i="54" a="1"/>
  <c r="DF36" i="54"/>
  <c r="CA63" i="53"/>
  <c r="BV21" i="54" a="1"/>
  <c r="CB91" i="54"/>
  <c r="BV65" i="54" a="1"/>
  <c r="CO22" i="54" a="1"/>
  <c r="CC27" i="53"/>
  <c r="CO16" i="49" a="1"/>
  <c r="BZ18" i="52" a="1"/>
  <c r="J117" i="54" a="1"/>
  <c r="CO14" i="54" a="1"/>
  <c r="BU55" i="52" a="1"/>
  <c r="BU19" i="54" a="1"/>
  <c r="DB75" i="58" a="1"/>
  <c r="CL19" i="55" a="1"/>
  <c r="CJ14" i="55" a="1"/>
  <c r="DE43" i="57" a="1"/>
  <c r="CB90" i="56"/>
  <c r="CA73" i="56"/>
  <c r="DF58" i="56"/>
  <c r="BV55" i="56" a="1"/>
  <c r="BV74" i="56" a="1"/>
  <c r="BV59" i="56" a="1"/>
  <c r="BR77" i="56" a="1"/>
  <c r="BV82" i="56" a="1"/>
  <c r="BR45" i="56" a="1"/>
  <c r="CB25" i="56"/>
  <c r="BV49" i="56" a="1"/>
  <c r="AH8" i="56"/>
  <c r="BV67" i="56" a="1"/>
  <c r="CL41" i="56" a="1"/>
  <c r="CH42" i="56" a="1"/>
  <c r="BU13" i="56" a="1"/>
  <c r="BV15" i="56" a="1"/>
  <c r="U122" i="55" a="1"/>
  <c r="CC61" i="55"/>
  <c r="T122" i="55" a="1"/>
  <c r="DF57" i="55"/>
  <c r="CA75" i="55"/>
  <c r="DF78" i="55"/>
  <c r="CC80" i="55"/>
  <c r="C119" i="55" a="1"/>
  <c r="BV58" i="55" a="1"/>
  <c r="BU57" i="55" a="1"/>
  <c r="CC66" i="55"/>
  <c r="BV62" i="55" a="1"/>
  <c r="BR77" i="55" a="1"/>
  <c r="CH73" i="55" a="1"/>
  <c r="BV42" i="55" a="1"/>
  <c r="BV65" i="55" a="1"/>
  <c r="CC71" i="55"/>
  <c r="BV84" i="55" a="1"/>
  <c r="DF26" i="55"/>
  <c r="DF43" i="55"/>
  <c r="BY27" i="55" a="1"/>
  <c r="CH40" i="55" a="1"/>
  <c r="CN24" i="55" a="1"/>
  <c r="CK19" i="55" a="1"/>
  <c r="CJ13" i="55" a="1"/>
  <c r="DE27" i="57" a="1"/>
  <c r="CA89" i="56"/>
  <c r="BV70" i="56" a="1"/>
  <c r="CB58" i="56"/>
  <c r="K117" i="56" a="1"/>
  <c r="BU72" i="56" a="1"/>
  <c r="BU57" i="56" a="1"/>
  <c r="BV63" i="56" a="1"/>
  <c r="BU80" i="56" a="1"/>
  <c r="CN43" i="56" a="1"/>
  <c r="BV17" i="56" a="1"/>
  <c r="CM42" i="56" a="1"/>
  <c r="P8" i="56" a="1"/>
  <c r="BU48" i="56" a="1"/>
  <c r="BV41" i="56" a="1"/>
  <c r="CK41" i="56" a="1"/>
  <c r="I116" i="56" a="1"/>
  <c r="BV14" i="56" a="1"/>
  <c r="C118" i="55" a="1"/>
  <c r="CC56" i="55"/>
  <c r="DF91" i="55"/>
  <c r="CB57" i="55"/>
  <c r="BV72" i="55" a="1"/>
  <c r="CB78" i="55"/>
  <c r="DF79" i="55"/>
  <c r="J117" i="55" a="1"/>
  <c r="BU56" i="55" a="1"/>
  <c r="CH52" i="55" a="1"/>
  <c r="DF65" i="55"/>
  <c r="BU59" i="55" a="1"/>
  <c r="CH72" i="55" a="1"/>
  <c r="CC69" i="55"/>
  <c r="C131" i="55" a="1"/>
  <c r="BU63" i="55" a="1"/>
  <c r="DF70" i="55"/>
  <c r="BU82" i="55" a="1"/>
  <c r="CC24" i="55"/>
  <c r="CJ43" i="55" a="1"/>
  <c r="CB24" i="55"/>
  <c r="CM39" i="55" a="1"/>
  <c r="BV48" i="55" a="1"/>
  <c r="CA17" i="55"/>
  <c r="CA26" i="55"/>
  <c r="BU32" i="55" a="1"/>
  <c r="CC47" i="55"/>
  <c r="CO18" i="55" a="1"/>
  <c r="DF25" i="55"/>
  <c r="CC38" i="55"/>
  <c r="BR45" i="55" a="1"/>
  <c r="R8" i="55"/>
  <c r="BV29" i="55" a="1"/>
  <c r="BV40" i="55" a="1"/>
  <c r="R9" i="55"/>
  <c r="CK29" i="55" a="1"/>
  <c r="BV49" i="55" a="1"/>
  <c r="CO17" i="55" a="1"/>
  <c r="CB22" i="55"/>
  <c r="CB90" i="54"/>
  <c r="CN21" i="54" a="1"/>
  <c r="CH89" i="54" a="1"/>
  <c r="CB33" i="54"/>
  <c r="BV22" i="53" a="1"/>
  <c r="DF64" i="53"/>
  <c r="CM16" i="52" a="1"/>
  <c r="BV85" i="54" a="1"/>
  <c r="CB87" i="54"/>
  <c r="CH15" i="54" a="1"/>
  <c r="BY21" i="54" a="1"/>
  <c r="CN29" i="52" a="1"/>
  <c r="CC15" i="53"/>
  <c r="BU50" i="54" a="1"/>
  <c r="CC78" i="54"/>
  <c r="CC30" i="54"/>
  <c r="CH70" i="53" a="1"/>
  <c r="BZ25" i="52" a="1"/>
  <c r="CJ21" i="54" a="1"/>
  <c r="CA83" i="54"/>
  <c r="C125" i="54" a="1"/>
  <c r="BY20" i="54" a="1"/>
  <c r="BU88" i="52" a="1"/>
  <c r="BV50" i="54" a="1"/>
  <c r="CC59" i="54"/>
  <c r="BY25" i="54" a="1"/>
  <c r="BU26" i="54" a="1"/>
  <c r="CC51" i="52"/>
  <c r="CK42" i="50" a="1"/>
  <c r="BU54" i="50" a="1"/>
  <c r="CC48" i="54"/>
  <c r="BV39" i="54" a="1"/>
  <c r="CH73" i="53" a="1"/>
  <c r="BV14" i="53" a="1"/>
  <c r="CK13" i="54" a="1"/>
  <c r="CB51" i="54"/>
  <c r="BV35" i="54" a="1"/>
  <c r="CH21" i="54" a="1"/>
  <c r="DF49" i="52"/>
  <c r="CA57" i="54"/>
  <c r="DF17" i="54"/>
  <c r="DE91" i="58" a="1"/>
  <c r="DB73" i="58" a="1"/>
  <c r="DE90" i="58" a="1"/>
  <c r="CL24" i="55" a="1"/>
  <c r="CK18" i="55" a="1"/>
  <c r="DE90" i="57" a="1"/>
  <c r="DE75" i="57" a="1"/>
  <c r="CC74" i="56"/>
  <c r="DF57" i="56"/>
  <c r="CL23" i="55" a="1"/>
  <c r="DE42" i="57" a="1"/>
  <c r="DF74" i="56"/>
  <c r="BV90" i="56" a="1"/>
  <c r="I117" i="56" a="1"/>
  <c r="CH74" i="56" a="1"/>
  <c r="BU15" i="56" a="1"/>
  <c r="BV48" i="56" a="1"/>
  <c r="CC26" i="56"/>
  <c r="BU46" i="56" a="1"/>
  <c r="CC90" i="55"/>
  <c r="CB91" i="55"/>
  <c r="DF77" i="55"/>
  <c r="C132" i="55" a="1"/>
  <c r="BV75" i="55" a="1"/>
  <c r="CA46" i="55"/>
  <c r="CH54" i="55" a="1"/>
  <c r="CB85" i="55"/>
  <c r="BU80" i="55" a="1"/>
  <c r="CH58" i="55" a="1"/>
  <c r="BV23" i="55" a="1"/>
  <c r="CH29" i="55" a="1"/>
  <c r="BU23" i="55" a="1"/>
  <c r="CC19" i="55"/>
  <c r="CB19" i="55"/>
  <c r="CA19" i="55"/>
  <c r="BZ26" i="55" a="1"/>
  <c r="CA21" i="55"/>
  <c r="CB31" i="55"/>
  <c r="BZ21" i="55" a="1"/>
  <c r="CC18" i="55"/>
  <c r="CA25" i="55"/>
  <c r="CL31" i="55" a="1"/>
  <c r="DF40" i="55"/>
  <c r="BU42" i="55" a="1"/>
  <c r="CB32" i="55"/>
  <c r="C120" i="54" a="1"/>
  <c r="BV89" i="54" a="1"/>
  <c r="CH91" i="54" a="1"/>
  <c r="BU85" i="53" a="1"/>
  <c r="CH40" i="48" a="1"/>
  <c r="CM21" i="54" a="1"/>
  <c r="CL36" i="54" a="1"/>
  <c r="BV85" i="52" a="1"/>
  <c r="BU75" i="53" a="1"/>
  <c r="CB89" i="51"/>
  <c r="CK21" i="54" a="1"/>
  <c r="BV83" i="54" a="1"/>
  <c r="DF40" i="54"/>
  <c r="CC65" i="53"/>
  <c r="BU69" i="54" a="1"/>
  <c r="DF91" i="54"/>
  <c r="DF26" i="54"/>
  <c r="CC50" i="53"/>
  <c r="CA20" i="55"/>
  <c r="BU78" i="54" a="1"/>
  <c r="CH48" i="54" a="1"/>
  <c r="CO21" i="52" a="1"/>
  <c r="K117" i="53" a="1"/>
  <c r="CA90" i="54"/>
  <c r="CH23" i="54" a="1"/>
  <c r="CO24" i="54" a="1"/>
  <c r="BY14" i="53" a="1"/>
  <c r="BU70" i="54" a="1"/>
  <c r="CH42" i="54" a="1"/>
  <c r="S7" i="54"/>
  <c r="CA81" i="52"/>
  <c r="BU85" i="54" a="1"/>
  <c r="CA22" i="54"/>
  <c r="BU79" i="53" a="1"/>
  <c r="DD22" i="53" a="1"/>
  <c r="CA82" i="53"/>
  <c r="BU67" i="54" a="1"/>
  <c r="CA47" i="54"/>
  <c r="CN36" i="54" a="1"/>
  <c r="CH45" i="52" a="1"/>
  <c r="CH88" i="54" a="1"/>
  <c r="CK39" i="54" a="1"/>
  <c r="CH15" i="55" a="1"/>
  <c r="CB75" i="53"/>
  <c r="BU42" i="53" a="1"/>
  <c r="CH73" i="52" a="1"/>
  <c r="BV49" i="45" a="1"/>
  <c r="BU41" i="49" a="1"/>
  <c r="CB24" i="51"/>
  <c r="CH72" i="44" a="1"/>
  <c r="BV16" i="54" a="1"/>
  <c r="CH49" i="52" a="1"/>
  <c r="DF71" i="43"/>
  <c r="CA21" i="52"/>
  <c r="BV43" i="45" a="1"/>
  <c r="CC72" i="54"/>
  <c r="CB51" i="52"/>
  <c r="BZ14" i="49" a="1"/>
  <c r="DF37" i="53"/>
  <c r="BV30" i="50" a="1"/>
  <c r="BU63" i="54" a="1"/>
  <c r="DF81" i="53"/>
  <c r="CB40" i="51"/>
  <c r="BV74" i="52" a="1"/>
  <c r="CB37" i="54"/>
  <c r="V122" i="52" a="1"/>
  <c r="CC59" i="53"/>
  <c r="CB64" i="53"/>
  <c r="CH40" i="52" a="1"/>
  <c r="C122" i="53" a="1"/>
  <c r="CB15" i="52"/>
  <c r="CB58" i="52"/>
  <c r="BV54" i="47" a="1"/>
  <c r="BZ17" i="49" a="1"/>
  <c r="CA48" i="54"/>
  <c r="BV38" i="54" a="1"/>
  <c r="CC64" i="51"/>
  <c r="CB57" i="49"/>
  <c r="BV84" i="52" a="1"/>
  <c r="CB83" i="49"/>
  <c r="BU13" i="54" a="1"/>
  <c r="BV53" i="52" a="1"/>
  <c r="BU53" i="49" a="1"/>
  <c r="S8" i="49"/>
  <c r="CM34" i="53" a="1"/>
  <c r="BR13" i="54" a="1"/>
  <c r="BY20" i="53" a="1"/>
  <c r="BV15" i="52" a="1"/>
  <c r="BV30" i="52" a="1"/>
  <c r="R122" i="53" a="1"/>
  <c r="CK22" i="55" a="1"/>
  <c r="DE26" i="57" a="1"/>
  <c r="CC58" i="56"/>
  <c r="BU88" i="56" a="1"/>
  <c r="CH87" i="56" a="1"/>
  <c r="BV65" i="56" a="1"/>
  <c r="BR13" i="56" a="1"/>
  <c r="CK43" i="56" a="1"/>
  <c r="CH25" i="56" a="1"/>
  <c r="CA43" i="56"/>
  <c r="DF89" i="55"/>
  <c r="CA90" i="55"/>
  <c r="BU70" i="55" a="1"/>
  <c r="R122" i="55" a="1"/>
  <c r="CH68" i="55" a="1"/>
  <c r="C127" i="55" a="1"/>
  <c r="CC50" i="55"/>
  <c r="BV81" i="55" a="1"/>
  <c r="CH74" i="55" a="1"/>
  <c r="DF53" i="55"/>
  <c r="BU21" i="55" a="1"/>
  <c r="CO21" i="55" a="1"/>
  <c r="BZ22" i="55" a="1"/>
  <c r="BV18" i="55" a="1"/>
  <c r="CO16" i="55" a="1"/>
  <c r="BU18" i="55" a="1"/>
  <c r="CB21" i="55"/>
  <c r="BU20" i="55" a="1"/>
  <c r="CM29" i="55" a="1"/>
  <c r="CB16" i="55"/>
  <c r="CH17" i="55" a="1"/>
  <c r="BU24" i="55" a="1"/>
  <c r="CH30" i="55" a="1"/>
  <c r="BU40" i="55" a="1"/>
  <c r="CB41" i="55"/>
  <c r="BY25" i="55" a="1"/>
  <c r="BV90" i="54" a="1"/>
  <c r="BU88" i="54" a="1"/>
  <c r="BV20" i="54" a="1"/>
  <c r="BU13" i="53" a="1"/>
  <c r="CO16" i="53" a="1"/>
  <c r="CM14" i="54" a="1"/>
  <c r="CB39" i="54"/>
  <c r="BV25" i="52" a="1"/>
  <c r="CA54" i="52"/>
  <c r="BR61" i="50" a="1"/>
  <c r="CN16" i="54" a="1"/>
  <c r="CC43" i="54"/>
  <c r="BU90" i="53" a="1"/>
  <c r="DF33" i="53"/>
  <c r="DF77" i="54"/>
  <c r="CB57" i="54"/>
  <c r="CC55" i="54"/>
  <c r="BU57" i="53" a="1"/>
  <c r="BZ18" i="55" a="1"/>
  <c r="CC86" i="54"/>
  <c r="CB16" i="54"/>
  <c r="DF13" i="54"/>
  <c r="CA46" i="53"/>
  <c r="BV53" i="54" a="1"/>
  <c r="BV34" i="54" a="1"/>
  <c r="BU17" i="54" a="1"/>
  <c r="BV78" i="52" a="1"/>
  <c r="CC62" i="54"/>
  <c r="CH13" i="54" a="1"/>
  <c r="DF69" i="53"/>
  <c r="CM13" i="53" a="1"/>
  <c r="CH46" i="54" a="1"/>
  <c r="CB30" i="54"/>
  <c r="CC65" i="52"/>
  <c r="CA86" i="53"/>
  <c r="R7" i="53"/>
  <c r="CH80" i="54" a="1"/>
  <c r="CJ42" i="54" a="1"/>
  <c r="CL13" i="53" a="1"/>
  <c r="CO17" i="52" a="1"/>
  <c r="CB49" i="54"/>
  <c r="DF46" i="54"/>
  <c r="S7" i="55"/>
  <c r="CB79" i="53"/>
  <c r="C129" i="52" a="1"/>
  <c r="CA45" i="52"/>
  <c r="CH27" i="47" a="1"/>
  <c r="CH42" i="49" a="1"/>
  <c r="BU54" i="51" a="1"/>
  <c r="CB13" i="53"/>
  <c r="BZ15" i="54" a="1"/>
  <c r="CB57" i="51"/>
  <c r="CA36" i="53"/>
  <c r="BU89" i="50" a="1"/>
  <c r="CB19" i="49"/>
  <c r="CC70" i="54"/>
  <c r="CC63" i="53"/>
  <c r="CC25" i="50"/>
  <c r="CB78" i="52"/>
  <c r="BV84" i="49" a="1"/>
  <c r="CM39" i="54" a="1"/>
  <c r="CA50" i="52"/>
  <c r="C118" i="53" a="1"/>
  <c r="L2" i="52"/>
  <c r="CK41" i="54" a="1"/>
  <c r="BU88" i="51" a="1"/>
  <c r="CH14" i="53" a="1"/>
  <c r="CC17" i="53"/>
  <c r="P5" i="51" a="1"/>
  <c r="CK21" i="52" a="1"/>
  <c r="P5" i="52" a="1"/>
  <c r="BU36" i="48" a="1"/>
  <c r="BU52" i="52" a="1"/>
  <c r="CJ22" i="49" a="1"/>
  <c r="CC88" i="54"/>
  <c r="CC54" i="53"/>
  <c r="BV19" i="49" a="1"/>
  <c r="CM20" i="53" a="1"/>
  <c r="DF87" i="49"/>
  <c r="CM18" i="54" a="1"/>
  <c r="BU64" i="53" a="1"/>
  <c r="BZ23" i="52" a="1"/>
  <c r="CJ30" i="53" a="1"/>
  <c r="V122" i="53" a="1"/>
  <c r="CC41" i="50"/>
  <c r="CK13" i="53" a="1"/>
  <c r="CH46" i="52" a="1"/>
  <c r="BU32" i="53" a="1"/>
  <c r="CC43" i="51"/>
  <c r="CC49" i="52"/>
  <c r="BU29" i="51" a="1"/>
  <c r="CJ22" i="55" a="1"/>
  <c r="DE74" i="57" a="1"/>
  <c r="BU51" i="56" a="1"/>
  <c r="BU71" i="56" a="1"/>
  <c r="BU75" i="56" a="1"/>
  <c r="CH57" i="56" a="1"/>
  <c r="BU50" i="56" a="1"/>
  <c r="BU31" i="56" a="1"/>
  <c r="BU23" i="56" a="1"/>
  <c r="BU39" i="56" a="1"/>
  <c r="CA88" i="55"/>
  <c r="BU85" i="55" a="1"/>
  <c r="CH65" i="55" a="1"/>
  <c r="BU89" i="55" a="1"/>
  <c r="CC64" i="55"/>
  <c r="CH87" i="55" a="1"/>
  <c r="CB49" i="55"/>
  <c r="DF68" i="55"/>
  <c r="CC70" i="55"/>
  <c r="CA52" i="55"/>
  <c r="BZ20" i="55" a="1"/>
  <c r="DF19" i="55"/>
  <c r="BY20" i="55" a="1"/>
  <c r="BU16" i="55" a="1"/>
  <c r="DF14" i="55"/>
  <c r="BZ17" i="55" a="1"/>
  <c r="DF16" i="55"/>
  <c r="BZ19" i="55" a="1"/>
  <c r="BY26" i="55" a="1"/>
  <c r="CA74" i="55"/>
  <c r="BV17" i="55" a="1"/>
  <c r="BZ23" i="55" a="1"/>
  <c r="BU29" i="55" a="1"/>
  <c r="BV38" i="55" a="1"/>
  <c r="CA34" i="55"/>
  <c r="CO19" i="55" a="1"/>
  <c r="C132" i="54" a="1"/>
  <c r="R122" i="54" a="1"/>
  <c r="CB40" i="54"/>
  <c r="CK26" i="52" a="1"/>
  <c r="CC91" i="52"/>
  <c r="BV86" i="54" a="1"/>
  <c r="CB46" i="54"/>
  <c r="CH85" i="53" a="1"/>
  <c r="CA88" i="51"/>
  <c r="BV21" i="55" a="1"/>
  <c r="CK14" i="54" a="1"/>
  <c r="BV67" i="54" a="1"/>
  <c r="CO22" i="53" a="1"/>
  <c r="C123" i="52" a="1"/>
  <c r="CB78" i="54"/>
  <c r="CH64" i="54" a="1"/>
  <c r="CH31" i="54" a="1"/>
  <c r="BU29" i="53" a="1"/>
  <c r="AH5" i="55"/>
  <c r="CC52" i="54"/>
  <c r="CL40" i="54" a="1"/>
  <c r="CA20" i="54"/>
  <c r="C131" i="52" a="1"/>
  <c r="DF58" i="54"/>
  <c r="CB43" i="54"/>
  <c r="DF49" i="53"/>
  <c r="BV26" i="52" a="1"/>
  <c r="BU77" i="54" a="1"/>
  <c r="DF21" i="54"/>
  <c r="DF15" i="54"/>
  <c r="BT47" i="53" a="1"/>
  <c r="CH65" i="54" a="1"/>
  <c r="C121" i="54" a="1"/>
  <c r="CN21" i="53" a="1"/>
  <c r="CB43" i="53"/>
  <c r="CJ15" i="53" a="1"/>
  <c r="CB45" i="54"/>
  <c r="CC15" i="54"/>
  <c r="BZ13" i="54" a="1"/>
  <c r="J2" i="55"/>
  <c r="DF67" i="54"/>
  <c r="CA21" i="54"/>
  <c r="R7" i="55"/>
  <c r="DF65" i="52"/>
  <c r="DF17" i="53"/>
  <c r="DF16" i="51"/>
  <c r="BV49" i="51" a="1"/>
  <c r="BV40" i="52" a="1"/>
  <c r="CM42" i="45" a="1"/>
  <c r="CH54" i="49" a="1"/>
  <c r="BU39" i="54" a="1"/>
  <c r="DF72" i="48"/>
  <c r="CH69" i="52" a="1"/>
  <c r="CN19" i="55" a="1"/>
  <c r="U122" i="56" a="1"/>
  <c r="CH81" i="56" a="1"/>
  <c r="BU54" i="56" a="1"/>
  <c r="BU59" i="56" a="1"/>
  <c r="BV66" i="56" a="1"/>
  <c r="BV26" i="56" a="1"/>
  <c r="CN41" i="56" a="1"/>
  <c r="CB26" i="56"/>
  <c r="CO27" i="56" a="1"/>
  <c r="CC73" i="55"/>
  <c r="CA73" i="55"/>
  <c r="CA58" i="55"/>
  <c r="CA78" i="55"/>
  <c r="CA62" i="55"/>
  <c r="CB82" i="55"/>
  <c r="CH89" i="55" a="1"/>
  <c r="BV64" i="55" a="1"/>
  <c r="CH57" i="55" a="1"/>
  <c r="CC89" i="55"/>
  <c r="BV69" i="55" a="1"/>
  <c r="BV16" i="55" a="1"/>
  <c r="CH13" i="55" a="1"/>
  <c r="CH64" i="55" a="1"/>
  <c r="DF48" i="55"/>
  <c r="BU13" i="55" a="1"/>
  <c r="CB56" i="55"/>
  <c r="CB14" i="55"/>
  <c r="CH53" i="55" a="1"/>
  <c r="CA53" i="55"/>
  <c r="BV88" i="55" a="1"/>
  <c r="CO15" i="55" a="1"/>
  <c r="DF22" i="55"/>
  <c r="CM36" i="55" a="1"/>
  <c r="BU31" i="55" a="1"/>
  <c r="CH14" i="55" a="1"/>
  <c r="BU73" i="54" a="1"/>
  <c r="CC65" i="54"/>
  <c r="CH24" i="54" a="1"/>
  <c r="BY21" i="52" a="1"/>
  <c r="BV50" i="53" a="1"/>
  <c r="CB75" i="54"/>
  <c r="BV25" i="54" a="1"/>
  <c r="DF18" i="53"/>
  <c r="CC43" i="50"/>
  <c r="CJ19" i="55" a="1"/>
  <c r="CC90" i="56"/>
  <c r="DF75" i="56"/>
  <c r="C132" i="56" a="1"/>
  <c r="CH43" i="56" a="1"/>
  <c r="BU64" i="56" a="1"/>
  <c r="CA25" i="56"/>
  <c r="CA41" i="56"/>
  <c r="CH18" i="56" a="1"/>
  <c r="DF25" i="56"/>
  <c r="DF72" i="55"/>
  <c r="BV70" i="55" a="1"/>
  <c r="BU53" i="55" a="1"/>
  <c r="BV74" i="55" a="1"/>
  <c r="CH51" i="55" a="1"/>
  <c r="CA81" i="55"/>
  <c r="DF84" i="55"/>
  <c r="BU62" i="55" a="1"/>
  <c r="CC53" i="55"/>
  <c r="CB88" i="55"/>
  <c r="CH59" i="55" a="1"/>
  <c r="BU14" i="55" a="1"/>
  <c r="CC59" i="55"/>
  <c r="CH47" i="55" a="1"/>
  <c r="BU48" i="55" a="1"/>
  <c r="I2" i="55"/>
  <c r="CC51" i="55"/>
  <c r="BU67" i="55" a="1"/>
  <c r="CC49" i="55"/>
  <c r="CA49" i="55"/>
  <c r="DF58" i="55"/>
  <c r="CB13" i="55"/>
  <c r="CC20" i="55"/>
  <c r="CN34" i="55" a="1"/>
  <c r="BV54" i="55" a="1"/>
  <c r="BV14" i="55" a="1"/>
  <c r="CH69" i="54" a="1"/>
  <c r="BV79" i="54" a="1"/>
  <c r="BU35" i="54" a="1"/>
  <c r="CH19" i="54" a="1"/>
  <c r="BV65" i="53" a="1"/>
  <c r="BU87" i="54" a="1"/>
  <c r="CC35" i="54"/>
  <c r="CH58" i="52" a="1"/>
  <c r="BY20" i="43" a="1"/>
  <c r="S8" i="55"/>
  <c r="C128" i="54" a="1"/>
  <c r="CJ17" i="55" a="1"/>
  <c r="CC73" i="56"/>
  <c r="CB75" i="56"/>
  <c r="R122" i="56" a="1"/>
  <c r="H117" i="56" a="1"/>
  <c r="CH58" i="56" a="1"/>
  <c r="BU24" i="56" a="1"/>
  <c r="BU38" i="56" a="1"/>
  <c r="BV18" i="56" a="1"/>
  <c r="BV22" i="56" a="1"/>
  <c r="CB72" i="55"/>
  <c r="BU68" i="55" a="1"/>
  <c r="C123" i="55" a="1"/>
  <c r="BU72" i="55" a="1"/>
  <c r="BU91" i="55" a="1"/>
  <c r="BU75" i="55" a="1"/>
  <c r="CB84" i="55"/>
  <c r="BR61" i="55" a="1"/>
  <c r="CB52" i="55"/>
  <c r="CC77" i="55"/>
  <c r="CA55" i="55"/>
  <c r="CA70" i="55"/>
  <c r="BV45" i="55" a="1"/>
  <c r="CH43" i="55" a="1"/>
  <c r="BU45" i="55" a="1"/>
  <c r="CJ41" i="55" a="1"/>
  <c r="CH49" i="55" a="1"/>
  <c r="CB61" i="55"/>
  <c r="CA43" i="55"/>
  <c r="CA42" i="55"/>
  <c r="CA57" i="55"/>
  <c r="AH7" i="55"/>
  <c r="CH19" i="55" a="1"/>
  <c r="CB34" i="55"/>
  <c r="CC45" i="55"/>
  <c r="AH9" i="55"/>
  <c r="DF82" i="54"/>
  <c r="CC51" i="54"/>
  <c r="S9" i="54"/>
  <c r="CL20" i="53" a="1"/>
  <c r="CC42" i="52"/>
  <c r="CH83" i="54" a="1"/>
  <c r="DF48" i="54"/>
  <c r="BV54" i="53" a="1"/>
  <c r="BU43" i="53" a="1"/>
  <c r="P5" i="55" a="1"/>
  <c r="BV71" i="54" a="1"/>
  <c r="BU34" i="54" a="1"/>
  <c r="CC81" i="53"/>
  <c r="CA58" i="52"/>
  <c r="BV59" i="54" a="1"/>
  <c r="BU57" i="54" a="1"/>
  <c r="CA29" i="54"/>
  <c r="CA79" i="53"/>
  <c r="DF72" i="54"/>
  <c r="CC24" i="54"/>
  <c r="BU33" i="54" a="1"/>
  <c r="CL22" i="53" a="1"/>
  <c r="CA49" i="53"/>
  <c r="BU56" i="54" a="1"/>
  <c r="DF25" i="54"/>
  <c r="DF47" i="53"/>
  <c r="CC75" i="51"/>
  <c r="CA64" i="54"/>
  <c r="CC14" i="54"/>
  <c r="CB34" i="54"/>
  <c r="BT51" i="49" a="1"/>
  <c r="CB47" i="54"/>
  <c r="CC40" i="54"/>
  <c r="CC46" i="53"/>
  <c r="BZ27" i="53" a="1"/>
  <c r="CC33" i="53"/>
  <c r="BU72" i="54" a="1"/>
  <c r="BV82" i="54" a="1"/>
  <c r="CM17" i="53" a="1"/>
  <c r="CC61" i="54"/>
  <c r="CA87" i="54"/>
  <c r="CA16" i="54"/>
  <c r="CC83" i="54"/>
  <c r="CC35" i="53"/>
  <c r="DF18" i="52"/>
  <c r="AH6" i="52"/>
  <c r="C129" i="51" a="1"/>
  <c r="BV45" i="50" a="1"/>
  <c r="CB16" i="52"/>
  <c r="CB75" i="51"/>
  <c r="DF27" i="53"/>
  <c r="DF26" i="52"/>
  <c r="BV34" i="53" a="1"/>
  <c r="CA90" i="51"/>
  <c r="S7" i="51"/>
  <c r="DF35" i="54"/>
  <c r="CA29" i="53"/>
  <c r="CA56" i="49"/>
  <c r="DF40" i="52"/>
  <c r="CH51" i="52" a="1"/>
  <c r="BY27" i="53" a="1"/>
  <c r="CL42" i="51" a="1"/>
  <c r="CH18" i="53" a="1"/>
  <c r="BZ26" i="50" a="1"/>
  <c r="AH5" i="53"/>
  <c r="DF58" i="51"/>
  <c r="DF74" i="54"/>
  <c r="CH88" i="52" a="1"/>
  <c r="BY17" i="53" a="1"/>
  <c r="C120" i="52" a="1"/>
  <c r="CN43" i="53" a="1"/>
  <c r="DF88" i="51"/>
  <c r="BV82" i="51" a="1"/>
  <c r="BU87" i="49" a="1"/>
  <c r="DF18" i="54"/>
  <c r="BV42" i="51" a="1"/>
  <c r="CB22" i="52"/>
  <c r="CB18" i="53"/>
  <c r="P6" i="50" a="1"/>
  <c r="CB41" i="54"/>
  <c r="CA13" i="54"/>
  <c r="CN32" i="49" a="1"/>
  <c r="BT80" i="55" a="1"/>
  <c r="BU66" i="56" a="1"/>
  <c r="BV71" i="56" a="1"/>
  <c r="BU89" i="56" a="1"/>
  <c r="BV80" i="56" a="1"/>
  <c r="BU82" i="56" a="1"/>
  <c r="AH7" i="56"/>
  <c r="BY25" i="56" a="1"/>
  <c r="BV13" i="56" a="1"/>
  <c r="CB42" i="56"/>
  <c r="BV68" i="55" a="1"/>
  <c r="CA61" i="55"/>
  <c r="K117" i="55" a="1"/>
  <c r="CC63" i="55"/>
  <c r="CC82" i="55"/>
  <c r="CB65" i="55"/>
  <c r="CA83" i="55"/>
  <c r="CC52" i="55"/>
  <c r="CA51" i="55"/>
  <c r="CC72" i="55"/>
  <c r="CA48" i="55"/>
  <c r="BU69" i="55" a="1"/>
  <c r="CJ42" i="55" a="1"/>
  <c r="DF42" i="55"/>
  <c r="CH42" i="55" a="1"/>
  <c r="CC40" i="55"/>
  <c r="CA47" i="55"/>
  <c r="DF54" i="55"/>
  <c r="CB42" i="55"/>
  <c r="CA38" i="55"/>
  <c r="BV50" i="55" a="1"/>
  <c r="P7" i="55" a="1"/>
  <c r="BV19" i="55" a="1"/>
  <c r="CA27" i="55"/>
  <c r="CK43" i="55" a="1"/>
  <c r="P9" i="55" a="1"/>
  <c r="CA82" i="54"/>
  <c r="CA67" i="54"/>
  <c r="BU24" i="54" a="1"/>
  <c r="P5" i="54" a="1"/>
  <c r="U122" i="53" a="1"/>
  <c r="BV91" i="54" a="1"/>
  <c r="CO16" i="54" a="1"/>
  <c r="CC14" i="53"/>
  <c r="CB57" i="52"/>
  <c r="CL21" i="54" a="1"/>
  <c r="DF78" i="54"/>
  <c r="DF41" i="54"/>
  <c r="CC18" i="53"/>
  <c r="BU43" i="52" a="1"/>
  <c r="CB66" i="54"/>
  <c r="CA65" i="54"/>
  <c r="CC38" i="54"/>
  <c r="CA16" i="53"/>
  <c r="DF73" i="54"/>
  <c r="BU36" i="54" a="1"/>
  <c r="DF67" i="53"/>
  <c r="BV83" i="53" a="1"/>
  <c r="CJ22" i="52" a="1"/>
  <c r="CB65" i="54"/>
  <c r="BU37" i="54" a="1"/>
  <c r="CC20" i="53"/>
  <c r="DF18" i="55"/>
  <c r="CH54" i="54" a="1"/>
  <c r="CC23" i="54"/>
  <c r="CC84" i="53"/>
  <c r="BU55" i="50" a="1"/>
  <c r="BU58" i="54" a="1"/>
  <c r="DF69" i="54"/>
  <c r="DF63" i="52"/>
  <c r="C122" i="52" a="1"/>
  <c r="C128" i="52" a="1"/>
  <c r="CC81" i="54"/>
  <c r="CH18" i="54" a="1"/>
  <c r="BV32" i="53" a="1"/>
  <c r="CH62" i="54" a="1"/>
  <c r="CC45" i="54"/>
  <c r="CB36" i="54"/>
  <c r="BU82" i="54" a="1"/>
  <c r="CA83" i="52"/>
  <c r="BU83" i="49" a="1"/>
  <c r="BV30" i="53" a="1"/>
  <c r="BV69" i="51" a="1"/>
  <c r="BV80" i="45" a="1"/>
  <c r="BV30" i="49" a="1"/>
  <c r="BU30" i="47" a="1"/>
  <c r="BV77" i="53" a="1"/>
  <c r="CA21" i="53"/>
  <c r="CB86" i="52"/>
  <c r="P5" i="43" a="1"/>
  <c r="DF32" i="42"/>
  <c r="CC78" i="53"/>
  <c r="CA48" i="52"/>
  <c r="R9" i="53"/>
  <c r="AH7" i="51"/>
  <c r="CC18" i="52"/>
  <c r="CC47" i="53"/>
  <c r="CA47" i="53"/>
  <c r="CA24" i="52"/>
  <c r="BV14" i="50" a="1"/>
  <c r="DF65" i="53"/>
  <c r="CH21" i="53" a="1"/>
  <c r="DF62" i="54"/>
  <c r="BU40" i="54" a="1"/>
  <c r="CA64" i="52"/>
  <c r="BV22" i="52" a="1"/>
  <c r="BV72" i="52" a="1"/>
  <c r="CB58" i="49"/>
  <c r="DF30" i="53"/>
  <c r="BV69" i="52" a="1"/>
  <c r="BZ14" i="54" a="1"/>
  <c r="CC22" i="53"/>
  <c r="J2" i="52"/>
  <c r="CA17" i="52"/>
  <c r="BZ19" i="49" a="1"/>
  <c r="BY18" i="54" a="1"/>
  <c r="CA50" i="53"/>
  <c r="BV21" i="51" a="1"/>
  <c r="BV80" i="52" a="1"/>
  <c r="CC71" i="48"/>
  <c r="CA91" i="54"/>
  <c r="CC88" i="52"/>
  <c r="CB47" i="53"/>
  <c r="BV33" i="52" a="1"/>
  <c r="CA62" i="52"/>
  <c r="CJ15" i="55" a="1"/>
  <c r="CC91" i="56"/>
  <c r="BV54" i="56" a="1"/>
  <c r="BU55" i="56" a="1"/>
  <c r="CH90" i="56" a="1"/>
  <c r="CA42" i="56"/>
  <c r="BV31" i="56" a="1"/>
  <c r="CH23" i="56" a="1"/>
  <c r="BV39" i="56" a="1"/>
  <c r="R5" i="56"/>
  <c r="CB55" i="55"/>
  <c r="BV53" i="55" a="1"/>
  <c r="CH83" i="55" a="1"/>
  <c r="BV57" i="55" a="1"/>
  <c r="CA80" i="55"/>
  <c r="CH88" i="55" a="1"/>
  <c r="CC68" i="55"/>
  <c r="CB51" i="55"/>
  <c r="CN14" i="55" a="1"/>
  <c r="BV86" i="56" a="1"/>
  <c r="S122" i="56" a="1"/>
  <c r="BV45" i="56" a="1"/>
  <c r="BU79" i="56" a="1"/>
  <c r="DF27" i="56"/>
  <c r="CB27" i="56"/>
  <c r="DF43" i="56"/>
  <c r="BV27" i="56" a="1"/>
  <c r="S6" i="56"/>
  <c r="BV51" i="55" a="1"/>
  <c r="CH46" i="55" a="1"/>
  <c r="BV73" i="55" a="1"/>
  <c r="BU55" i="55" a="1"/>
  <c r="CH69" i="55" a="1"/>
  <c r="CC84" i="55"/>
  <c r="DF67" i="55"/>
  <c r="BV47" i="55" a="1"/>
  <c r="CB87" i="55"/>
  <c r="CB48" i="55"/>
  <c r="CC37" i="55"/>
  <c r="CN37" i="55" a="1"/>
  <c r="BU34" i="55" a="1"/>
  <c r="BV39" i="55" a="1"/>
  <c r="BV30" i="55" a="1"/>
  <c r="BV37" i="55" a="1"/>
  <c r="CA33" i="55"/>
  <c r="DF37" i="55"/>
  <c r="CA31" i="55"/>
  <c r="BU35" i="55" a="1"/>
  <c r="CH39" i="55" a="1"/>
  <c r="BU43" i="55" a="1"/>
  <c r="BZ16" i="55" a="1"/>
  <c r="DF15" i="55"/>
  <c r="DF38" i="55"/>
  <c r="CH21" i="55" a="1"/>
  <c r="CJ18" i="54" a="1"/>
  <c r="CC32" i="54"/>
  <c r="CO27" i="53" a="1"/>
  <c r="CH59" i="53" a="1"/>
  <c r="R5" i="52"/>
  <c r="DF64" i="54"/>
  <c r="BV24" i="54" a="1"/>
  <c r="S5" i="54"/>
  <c r="BV29" i="53" a="1"/>
  <c r="CA61" i="54"/>
  <c r="CA63" i="54"/>
  <c r="CL14" i="55" a="1"/>
  <c r="CB73" i="56"/>
  <c r="BV89" i="56" a="1"/>
  <c r="J117" i="56" a="1"/>
  <c r="CH73" i="56" a="1"/>
  <c r="CC25" i="56"/>
  <c r="BV19" i="56" a="1"/>
  <c r="DF42" i="56"/>
  <c r="CA26" i="56"/>
  <c r="R6" i="56"/>
  <c r="BU49" i="55" a="1"/>
  <c r="CB45" i="55"/>
  <c r="BU71" i="55" a="1"/>
  <c r="CC46" i="55"/>
  <c r="CC65" i="55"/>
  <c r="CB83" i="55"/>
  <c r="CA66" i="55"/>
  <c r="C121" i="55" a="1"/>
  <c r="CA86" i="55"/>
  <c r="CA45" i="55"/>
  <c r="DF36" i="55"/>
  <c r="CB37" i="55"/>
  <c r="CL32" i="55" a="1"/>
  <c r="CH38" i="55" a="1"/>
  <c r="CC29" i="55"/>
  <c r="CH36" i="55" a="1"/>
  <c r="CC31" i="55"/>
  <c r="CK37" i="55" a="1"/>
  <c r="DF27" i="55"/>
  <c r="CL33" i="55" a="1"/>
  <c r="DB75" i="57" a="1"/>
  <c r="BU67" i="56" a="1"/>
  <c r="CA75" i="56"/>
  <c r="BU61" i="56" a="1"/>
  <c r="BV47" i="56" a="1"/>
  <c r="BV50" i="56" a="1"/>
  <c r="CC41" i="56"/>
  <c r="CH33" i="56" a="1"/>
  <c r="CB43" i="56"/>
  <c r="P6" i="56" a="1"/>
  <c r="CA89" i="55"/>
  <c r="S122" i="55" a="1"/>
  <c r="CC62" i="55"/>
  <c r="BU90" i="55" a="1"/>
  <c r="DF64" i="55"/>
  <c r="BV79" i="55" a="1"/>
  <c r="BV63" i="55" a="1"/>
  <c r="T116" i="55" a="1"/>
  <c r="BU81" i="55" a="1"/>
  <c r="CN39" i="55" a="1"/>
  <c r="BU36" i="55" a="1"/>
  <c r="CC26" i="55"/>
  <c r="BV32" i="55" a="1"/>
  <c r="CB35" i="55"/>
  <c r="DF23" i="55"/>
  <c r="CN33" i="55" a="1"/>
  <c r="BU30" i="55" a="1"/>
  <c r="BV35" i="55" a="1"/>
  <c r="CC25" i="55"/>
  <c r="CH32" i="55" a="1"/>
  <c r="CB36" i="55"/>
  <c r="CA36" i="55"/>
  <c r="BU86" i="55" a="1"/>
  <c r="DF75" i="55"/>
  <c r="CL36" i="55" a="1"/>
  <c r="CK18" i="54" a="1"/>
  <c r="CA89" i="54"/>
  <c r="CN39" i="54" a="1"/>
  <c r="DF79" i="53"/>
  <c r="CJ43" i="51" a="1"/>
  <c r="BU71" i="51" a="1"/>
  <c r="CC85" i="54"/>
  <c r="BZ23" i="54" a="1"/>
  <c r="CB52" i="54"/>
  <c r="CC90" i="52"/>
  <c r="CC79" i="54"/>
  <c r="DF66" i="54"/>
  <c r="DE41" i="57" a="1"/>
  <c r="CB91" i="56"/>
  <c r="BV72" i="56" a="1"/>
  <c r="BV58" i="56" a="1"/>
  <c r="CL42" i="56" a="1"/>
  <c r="BU43" i="56" a="1"/>
  <c r="BU40" i="56" a="1"/>
  <c r="BR29" i="56" a="1"/>
  <c r="DF41" i="56"/>
  <c r="S7" i="56"/>
  <c r="BV86" i="55" a="1"/>
  <c r="BV89" i="55" a="1"/>
  <c r="DF61" i="55"/>
  <c r="CH85" i="55" a="1"/>
  <c r="CA63" i="55"/>
  <c r="CH71" i="55" a="1"/>
  <c r="C122" i="55" a="1"/>
  <c r="CC87" i="55"/>
  <c r="CB70" i="55"/>
  <c r="CB39" i="55"/>
  <c r="BV34" i="55" a="1"/>
  <c r="CH25" i="55" a="1"/>
  <c r="CH31" i="55" a="1"/>
  <c r="BV27" i="55" a="1"/>
  <c r="CC21" i="55"/>
  <c r="CB33" i="55"/>
  <c r="CO27" i="55" a="1"/>
  <c r="CH34" i="55" a="1"/>
  <c r="CH24" i="55" a="1"/>
  <c r="CL29" i="55" a="1"/>
  <c r="CC27" i="55"/>
  <c r="CC34" i="55"/>
  <c r="BU52" i="55" a="1"/>
  <c r="CA72" i="55"/>
  <c r="BV36" i="55" a="1"/>
  <c r="CB89" i="54"/>
  <c r="CA55" i="54"/>
  <c r="BU53" i="54" a="1"/>
  <c r="CA75" i="53"/>
  <c r="BV38" i="50" a="1"/>
  <c r="BU19" i="55" a="1"/>
  <c r="BV64" i="54" a="1"/>
  <c r="BU56" i="53" a="1"/>
  <c r="C125" i="53" a="1"/>
  <c r="CH64" i="53" a="1"/>
  <c r="BU89" i="54" a="1"/>
  <c r="CB84" i="54"/>
  <c r="CM24" i="55" a="1"/>
  <c r="DE57" i="57" a="1"/>
  <c r="CA90" i="56"/>
  <c r="BU70" i="56" a="1"/>
  <c r="BU56" i="56" a="1"/>
  <c r="BV42" i="56" a="1"/>
  <c r="CN42" i="56" a="1"/>
  <c r="BV38" i="56" a="1"/>
  <c r="BY27" i="56" a="1"/>
  <c r="BU32" i="56" a="1"/>
  <c r="R7" i="56"/>
  <c r="BU84" i="55" a="1"/>
  <c r="BU87" i="55" a="1"/>
  <c r="CA59" i="55"/>
  <c r="DF80" i="55"/>
  <c r="CC48" i="55"/>
  <c r="CC67" i="55"/>
  <c r="CC86" i="55"/>
  <c r="DF86" i="55"/>
  <c r="CA69" i="55"/>
  <c r="CC30" i="55"/>
  <c r="CH33" i="55" a="1"/>
  <c r="BV25" i="55" a="1"/>
  <c r="CB26" i="55"/>
  <c r="BU25" i="55" a="1"/>
  <c r="CH20" i="55" a="1"/>
  <c r="CN29" i="55" a="1"/>
  <c r="CC23" i="55"/>
  <c r="CM33" i="55" a="1"/>
  <c r="BV24" i="55" a="1"/>
  <c r="CB25" i="55"/>
  <c r="CH26" i="55" a="1"/>
  <c r="DF33" i="55"/>
  <c r="CB46" i="55"/>
  <c r="CL43" i="55" a="1"/>
  <c r="CH35" i="55" a="1"/>
  <c r="CB56" i="54"/>
  <c r="BU68" i="54" a="1"/>
  <c r="CC17" i="54"/>
  <c r="CN19" i="52" a="1"/>
  <c r="BZ23" i="49" a="1"/>
  <c r="CA16" i="55"/>
  <c r="BV49" i="54" a="1"/>
  <c r="DF78" i="53"/>
  <c r="CH32" i="53" a="1"/>
  <c r="CA84" i="52"/>
  <c r="CC46" i="54"/>
  <c r="CA49" i="54"/>
  <c r="BU22" i="54" a="1"/>
  <c r="CC47" i="54"/>
  <c r="T122" i="54" a="1"/>
  <c r="CC73" i="54"/>
  <c r="CB86" i="54"/>
  <c r="BV31" i="53" a="1"/>
  <c r="AH5" i="54"/>
  <c r="DF65" i="54"/>
  <c r="CO27" i="54" a="1"/>
  <c r="BU91" i="53" a="1"/>
  <c r="CA13" i="53"/>
  <c r="CB72" i="54"/>
  <c r="CA53" i="54"/>
  <c r="CH54" i="53" a="1"/>
  <c r="CA80" i="52"/>
  <c r="BU51" i="54" a="1"/>
  <c r="BV23" i="54" a="1"/>
  <c r="DF38" i="53"/>
  <c r="CA85" i="53"/>
  <c r="BV68" i="54" a="1"/>
  <c r="BV48" i="54" a="1"/>
  <c r="CJ18" i="53" a="1"/>
  <c r="C131" i="51" a="1"/>
  <c r="DF48" i="53"/>
  <c r="C126" i="54" a="1"/>
  <c r="BV66" i="54" a="1"/>
  <c r="C131" i="54" a="1"/>
  <c r="CN32" i="53" a="1"/>
  <c r="DF81" i="54"/>
  <c r="BV27" i="54" a="1"/>
  <c r="DF24" i="55"/>
  <c r="CH30" i="54" a="1"/>
  <c r="C119" i="52" a="1"/>
  <c r="BU52" i="53" a="1"/>
  <c r="CB53" i="52"/>
  <c r="CC64" i="52"/>
  <c r="CH42" i="48" a="1"/>
  <c r="DF25" i="44"/>
  <c r="CB68" i="54"/>
  <c r="CB85" i="52"/>
  <c r="BV33" i="49" a="1"/>
  <c r="DF16" i="53"/>
  <c r="CA25" i="51"/>
  <c r="CC84" i="54"/>
  <c r="CC20" i="54"/>
  <c r="CA74" i="52"/>
  <c r="CB41" i="51"/>
  <c r="CC21" i="52"/>
  <c r="BV42" i="54" a="1"/>
  <c r="CH36" i="53" a="1"/>
  <c r="CB74" i="49"/>
  <c r="BV34" i="52" a="1"/>
  <c r="C124" i="54" a="1"/>
  <c r="CK30" i="53" a="1"/>
  <c r="C123" i="47" a="1"/>
  <c r="CO20" i="54" a="1"/>
  <c r="DF22" i="48"/>
  <c r="BV54" i="52" a="1"/>
  <c r="P7" i="53" a="1"/>
  <c r="J117" i="51" a="1"/>
  <c r="DF15" i="47"/>
  <c r="BU24" i="52" a="1"/>
  <c r="CB74" i="54"/>
  <c r="CB49" i="52"/>
  <c r="BR45" i="53" a="1"/>
  <c r="DF78" i="52"/>
  <c r="CN31" i="53" a="1"/>
  <c r="BU84" i="49" a="1"/>
  <c r="DF90" i="52"/>
  <c r="S6" i="53"/>
  <c r="BU49" i="52" a="1"/>
  <c r="CB26" i="50"/>
  <c r="BZ18" i="42" a="1"/>
  <c r="CM43" i="54" a="1"/>
  <c r="BY14" i="49" a="1"/>
  <c r="DF21" i="52"/>
  <c r="DF68" i="53"/>
  <c r="CA80" i="51"/>
  <c r="CJ21" i="55" a="1"/>
  <c r="BV43" i="56" a="1"/>
  <c r="CA77" i="55"/>
  <c r="C129" i="55" a="1"/>
  <c r="CM41" i="55" a="1"/>
  <c r="DF32" i="55"/>
  <c r="CB38" i="55"/>
  <c r="CB27" i="55"/>
  <c r="BR13" i="55" a="1"/>
  <c r="DF77" i="53"/>
  <c r="CA81" i="54"/>
  <c r="CC47" i="52"/>
  <c r="CC87" i="54"/>
  <c r="BU68" i="53" a="1"/>
  <c r="P2" i="55"/>
  <c r="BU80" i="54" a="1"/>
  <c r="CA65" i="53"/>
  <c r="CB17" i="54"/>
  <c r="DF57" i="52"/>
  <c r="CA14" i="55"/>
  <c r="CC33" i="54"/>
  <c r="DF62" i="53"/>
  <c r="BR77" i="54" a="1"/>
  <c r="CH68" i="52" a="1"/>
  <c r="L2" i="55"/>
  <c r="CB35" i="54"/>
  <c r="DF79" i="52"/>
  <c r="BY24" i="52" a="1"/>
  <c r="CB88" i="54"/>
  <c r="BU36" i="53" a="1"/>
  <c r="CL42" i="54" a="1"/>
  <c r="CJ13" i="53" a="1"/>
  <c r="BV82" i="53" a="1"/>
  <c r="AH9" i="53"/>
  <c r="DF22" i="49"/>
  <c r="CM24" i="43" a="1"/>
  <c r="BV56" i="54" a="1"/>
  <c r="CC86" i="52"/>
  <c r="BU87" i="52" a="1"/>
  <c r="CC74" i="51"/>
  <c r="CA58" i="50"/>
  <c r="CC59" i="52"/>
  <c r="CA69" i="53"/>
  <c r="BV33" i="54" a="1"/>
  <c r="CA37" i="53"/>
  <c r="CB45" i="53"/>
  <c r="BV74" i="53" a="1"/>
  <c r="BV81" i="52" a="1"/>
  <c r="BV35" i="53" a="1"/>
  <c r="CK43" i="50" a="1"/>
  <c r="BV51" i="52" a="1"/>
  <c r="BU40" i="48" a="1"/>
  <c r="BV25" i="51" a="1"/>
  <c r="CC57" i="52"/>
  <c r="CA17" i="53"/>
  <c r="BV82" i="45" a="1"/>
  <c r="CB80" i="54"/>
  <c r="BV61" i="49" a="1"/>
  <c r="BU77" i="52" a="1"/>
  <c r="DF43" i="49"/>
  <c r="CB15" i="54"/>
  <c r="DD15" i="53" a="1"/>
  <c r="CC13" i="53" a="1"/>
  <c r="BV86" i="47" a="1"/>
  <c r="DF80" i="43"/>
  <c r="BV52" i="51" a="1"/>
  <c r="BV88" i="54" a="1"/>
  <c r="CB17" i="52"/>
  <c r="CB26" i="52"/>
  <c r="BV80" i="50" a="1"/>
  <c r="CH39" i="52" a="1"/>
  <c r="CM34" i="43" a="1"/>
  <c r="S5" i="53"/>
  <c r="CA35" i="53"/>
  <c r="CB55" i="49"/>
  <c r="CA59" i="49"/>
  <c r="CA39" i="48"/>
  <c r="CK15" i="55" a="1"/>
  <c r="BV33" i="56" a="1"/>
  <c r="CH80" i="55" a="1"/>
  <c r="BU78" i="55" a="1"/>
  <c r="CM32" i="55" a="1"/>
  <c r="BV20" i="55" a="1"/>
  <c r="CA23" i="55"/>
  <c r="CA18" i="55"/>
  <c r="S9" i="55"/>
  <c r="CK20" i="52" a="1"/>
  <c r="CB71" i="54"/>
  <c r="BY16" i="55" a="1"/>
  <c r="BZ17" i="54" a="1"/>
  <c r="CB48" i="54"/>
  <c r="CK20" i="54" a="1"/>
  <c r="CB21" i="54"/>
  <c r="BU48" i="53" a="1"/>
  <c r="CB26" i="54"/>
  <c r="BU78" i="53" a="1"/>
  <c r="CC13" i="55" a="1"/>
  <c r="CC42" i="54"/>
  <c r="CB85" i="53"/>
  <c r="CB85" i="54"/>
  <c r="CB67" i="53"/>
  <c r="CL19" i="54" a="1"/>
  <c r="BU32" i="54" a="1"/>
  <c r="DF39" i="52"/>
  <c r="BV54" i="51" a="1"/>
  <c r="BU21" i="54" a="1"/>
  <c r="CO17" i="54" a="1"/>
  <c r="BU64" i="54" a="1"/>
  <c r="BY22" i="53" a="1"/>
  <c r="CC58" i="52"/>
  <c r="CB49" i="53"/>
  <c r="CC55" i="52"/>
  <c r="BU26" i="49" a="1"/>
  <c r="BV78" i="54" a="1"/>
  <c r="CC43" i="53"/>
  <c r="CK20" i="53" a="1"/>
  <c r="BU67" i="49" a="1"/>
  <c r="CC21" i="53"/>
  <c r="CH75" i="52" a="1"/>
  <c r="BT45" i="52" a="1"/>
  <c r="CC79" i="53"/>
  <c r="CH85" i="52" a="1"/>
  <c r="BU80" i="52" a="1"/>
  <c r="BU57" i="52" a="1"/>
  <c r="BU46" i="52" a="1"/>
  <c r="CA30" i="52"/>
  <c r="CH38" i="52" a="1"/>
  <c r="BU18" i="50" a="1"/>
  <c r="CO15" i="49" a="1"/>
  <c r="CA89" i="47"/>
  <c r="BU63" i="53" a="1"/>
  <c r="BU81" i="52" a="1"/>
  <c r="BV17" i="49" a="1"/>
  <c r="CH43" i="54" a="1"/>
  <c r="CC36" i="49"/>
  <c r="BU22" i="52" a="1"/>
  <c r="BU66" i="51" a="1"/>
  <c r="BZ22" i="54" a="1"/>
  <c r="CM22" i="52" a="1"/>
  <c r="BY27" i="51" a="1"/>
  <c r="BV72" i="50" a="1"/>
  <c r="CH24" i="48" a="1"/>
  <c r="BV75" i="49" a="1"/>
  <c r="BV75" i="54" a="1"/>
  <c r="CN13" i="53" a="1"/>
  <c r="CB73" i="48"/>
  <c r="BV56" i="53" a="1"/>
  <c r="CH27" i="50" a="1"/>
  <c r="CB73" i="45"/>
  <c r="CC34" i="54"/>
  <c r="CB81" i="52"/>
  <c r="CN20" i="53" a="1"/>
  <c r="BV81" i="42" a="1"/>
  <c r="CB63" i="52"/>
  <c r="CC27" i="54"/>
  <c r="CN22" i="52" a="1"/>
  <c r="S122" i="49" a="1"/>
  <c r="BZ19" i="52" a="1"/>
  <c r="BR61" i="53" a="1"/>
  <c r="CA55" i="48"/>
  <c r="C130" i="54" a="1"/>
  <c r="CA23" i="52"/>
  <c r="DF13" i="53"/>
  <c r="DF68" i="52"/>
  <c r="DF29" i="53"/>
  <c r="AH5" i="42"/>
  <c r="BV23" i="48" a="1"/>
  <c r="BV91" i="50" a="1"/>
  <c r="BU20" i="54" a="1"/>
  <c r="BU62" i="49" a="1"/>
  <c r="CC23" i="52"/>
  <c r="BU37" i="53" a="1"/>
  <c r="BV35" i="50" a="1"/>
  <c r="CB13" i="49"/>
  <c r="DD13" i="52" a="1"/>
  <c r="I117" i="54" a="1"/>
  <c r="CB50" i="52"/>
  <c r="CH66" i="53" a="1"/>
  <c r="BU73" i="53" a="1"/>
  <c r="R7" i="51"/>
  <c r="CJ17" i="49" a="1"/>
  <c r="C121" i="53" a="1"/>
  <c r="I116" i="49" a="1"/>
  <c r="CH66" i="42" a="1"/>
  <c r="BY21" i="53" a="1"/>
  <c r="CA82" i="49"/>
  <c r="CL13" i="47" a="1"/>
  <c r="CB16" i="42"/>
  <c r="BV33" i="48" a="1"/>
  <c r="CA29" i="49"/>
  <c r="CJ21" i="49" a="1"/>
  <c r="CA70" i="48"/>
  <c r="DF84" i="42"/>
  <c r="BZ27" i="49" a="1"/>
  <c r="BU58" i="48" a="1"/>
  <c r="CH24" i="52" a="1"/>
  <c r="CA26" i="50"/>
  <c r="CH62" i="42" a="1"/>
  <c r="CH86" i="42" a="1"/>
  <c r="DF52" i="49"/>
  <c r="BU55" i="43" a="1"/>
  <c r="BZ26" i="48" a="1"/>
  <c r="BV15" i="49" a="1"/>
  <c r="BU40" i="52" a="1"/>
  <c r="BU80" i="49" a="1"/>
  <c r="DB74" i="57" a="1"/>
  <c r="CM43" i="56" a="1"/>
  <c r="CA56" i="55"/>
  <c r="CZ45" i="55" s="1" a="1"/>
  <c r="DF85" i="55"/>
  <c r="CH16" i="55" a="1"/>
  <c r="BY15" i="55" a="1"/>
  <c r="BV71" i="55" a="1"/>
  <c r="BU17" i="55" a="1"/>
  <c r="CB15" i="55"/>
  <c r="CH57" i="52" a="1"/>
  <c r="CH16" i="54" a="1"/>
  <c r="BU15" i="55" a="1"/>
  <c r="BZ26" i="54" a="1"/>
  <c r="CH77" i="53" a="1"/>
  <c r="CL16" i="54" a="1"/>
  <c r="CC49" i="54"/>
  <c r="CC22" i="55"/>
  <c r="CL39" i="54" a="1"/>
  <c r="BV47" i="53" a="1"/>
  <c r="CJ16" i="54" a="1"/>
  <c r="CL43" i="54" a="1"/>
  <c r="DD18" i="53" a="1"/>
  <c r="CB70" i="54"/>
  <c r="BV36" i="53" a="1"/>
  <c r="CM15" i="54" a="1"/>
  <c r="CH22" i="54" a="1"/>
  <c r="CO15" i="54" a="1"/>
  <c r="BT20" i="49" a="1"/>
  <c r="CH29" i="54" a="1"/>
  <c r="BZ18" i="54" a="1"/>
  <c r="CA41" i="54"/>
  <c r="CO20" i="55" a="1"/>
  <c r="BU25" i="51" a="1"/>
  <c r="CH18" i="52" a="1"/>
  <c r="DF27" i="44"/>
  <c r="CH74" i="49" a="1"/>
  <c r="BV14" i="54" a="1"/>
  <c r="DF41" i="52"/>
  <c r="DF15" i="53"/>
  <c r="DF58" i="47"/>
  <c r="BV45" i="52" a="1"/>
  <c r="CO19" i="52" a="1"/>
  <c r="CC89" i="51"/>
  <c r="CH31" i="53" a="1"/>
  <c r="BY25" i="52" a="1"/>
  <c r="CA47" i="52"/>
  <c r="BU49" i="54" a="1"/>
  <c r="DF32" i="51"/>
  <c r="CA66" i="53"/>
  <c r="BU45" i="52" a="1"/>
  <c r="CC66" i="49"/>
  <c r="BV70" i="49" a="1"/>
  <c r="BR29" i="49" a="1"/>
  <c r="I2" i="54"/>
  <c r="DF52" i="53"/>
  <c r="CB68" i="53"/>
  <c r="CA86" i="54"/>
  <c r="CB22" i="53"/>
  <c r="S5" i="52"/>
  <c r="BR29" i="53" a="1"/>
  <c r="BY22" i="54" a="1"/>
  <c r="BV79" i="53" a="1"/>
  <c r="CA45" i="53"/>
  <c r="CM19" i="52" a="1"/>
  <c r="CC37" i="49"/>
  <c r="CA75" i="50"/>
  <c r="DF84" i="54"/>
  <c r="CH82" i="53" a="1"/>
  <c r="CB57" i="47"/>
  <c r="CN30" i="53" a="1"/>
  <c r="C120" i="44" a="1"/>
  <c r="DD15" i="54" a="1"/>
  <c r="BZ19" i="53" a="1"/>
  <c r="BZ27" i="52" a="1"/>
  <c r="CB20" i="53"/>
  <c r="CK17" i="53" a="1"/>
  <c r="CB61" i="52"/>
  <c r="CC80" i="53"/>
  <c r="CB38" i="52"/>
  <c r="CA31" i="53"/>
  <c r="CH86" i="50" a="1"/>
  <c r="CC26" i="50"/>
  <c r="CC90" i="51"/>
  <c r="BU74" i="54" a="1"/>
  <c r="BZ16" i="54" a="1"/>
  <c r="DF25" i="52"/>
  <c r="DF43" i="52"/>
  <c r="BR61" i="52" a="1"/>
  <c r="BV43" i="50" a="1"/>
  <c r="BU46" i="45" a="1"/>
  <c r="BZ20" i="53" a="1"/>
  <c r="CA23" i="54"/>
  <c r="CB81" i="53"/>
  <c r="CA89" i="50"/>
  <c r="BU72" i="52" a="1"/>
  <c r="BU50" i="51" a="1"/>
  <c r="BZ17" i="42" a="1"/>
  <c r="BU16" i="50" a="1"/>
  <c r="CH73" i="54" a="1"/>
  <c r="CC91" i="53"/>
  <c r="CL16" i="52" a="1"/>
  <c r="DF19" i="53"/>
  <c r="CC27" i="47"/>
  <c r="CB27" i="47"/>
  <c r="CJ43" i="48" a="1"/>
  <c r="R9" i="49"/>
  <c r="CB14" i="52"/>
  <c r="CH25" i="50" a="1"/>
  <c r="CB21" i="42"/>
  <c r="CC81" i="42"/>
  <c r="CC52" i="46"/>
  <c r="CB21" i="49"/>
  <c r="CC52" i="52"/>
  <c r="BU14" i="47" a="1"/>
  <c r="BV70" i="47" a="1"/>
  <c r="BV64" i="49" a="1"/>
  <c r="CA56" i="42"/>
  <c r="DE59" i="57" a="1"/>
  <c r="BU33" i="56" a="1"/>
  <c r="CH82" i="55" a="1"/>
  <c r="CB68" i="55"/>
  <c r="DF56" i="55"/>
  <c r="BU39" i="55" a="1"/>
  <c r="CC36" i="55"/>
  <c r="BY14" i="55" a="1"/>
  <c r="BV70" i="54" a="1"/>
  <c r="CA67" i="52"/>
  <c r="CB29" i="54"/>
  <c r="CL14" i="54" a="1"/>
  <c r="DF30" i="54"/>
  <c r="BU30" i="53" a="1"/>
  <c r="CN13" i="54" a="1"/>
  <c r="BY19" i="54" a="1"/>
  <c r="CJ20" i="54" a="1"/>
  <c r="CA35" i="54"/>
  <c r="CA79" i="52"/>
  <c r="CL13" i="54" a="1"/>
  <c r="R8" i="54"/>
  <c r="BU29" i="50" a="1"/>
  <c r="CC89" i="54"/>
  <c r="CC46" i="52"/>
  <c r="CJ13" i="54" a="1"/>
  <c r="CH34" i="54" a="1"/>
  <c r="DF66" i="52"/>
  <c r="BU24" i="51" a="1"/>
  <c r="BV41" i="54" a="1"/>
  <c r="CC51" i="53"/>
  <c r="BZ20" i="54" a="1"/>
  <c r="S6" i="55"/>
  <c r="DF58" i="49"/>
  <c r="BU69" i="51" a="1"/>
  <c r="CC59" i="47"/>
  <c r="BV31" i="45" a="1"/>
  <c r="CA42" i="54"/>
  <c r="CC67" i="53"/>
  <c r="BU78" i="52" a="1"/>
  <c r="CC79" i="42"/>
  <c r="BU22" i="51" a="1"/>
  <c r="DF20" i="52"/>
  <c r="CA74" i="51"/>
  <c r="CC69" i="52"/>
  <c r="R5" i="49"/>
  <c r="CC46" i="49"/>
  <c r="BY16" i="54" a="1"/>
  <c r="CB66" i="53"/>
  <c r="BU53" i="50" a="1"/>
  <c r="CA32" i="51"/>
  <c r="DF71" i="49"/>
  <c r="BV38" i="51" a="1"/>
  <c r="CC75" i="45"/>
  <c r="CB35" i="52"/>
  <c r="CJ16" i="52" a="1"/>
  <c r="DF61" i="52"/>
  <c r="CA24" i="54"/>
  <c r="BV49" i="52" a="1"/>
  <c r="CB77" i="53"/>
  <c r="S8" i="50"/>
  <c r="S8" i="54"/>
  <c r="CH48" i="52" a="1"/>
  <c r="CA52" i="53"/>
  <c r="CC91" i="50"/>
  <c r="CC27" i="52"/>
  <c r="BV84" i="45" a="1"/>
  <c r="BU31" i="54" a="1"/>
  <c r="BV33" i="53" a="1"/>
  <c r="C124" i="49" a="1"/>
  <c r="BV82" i="52" a="1"/>
  <c r="CC51" i="43"/>
  <c r="BU86" i="54" a="1"/>
  <c r="BU20" i="52" a="1"/>
  <c r="DF36" i="53"/>
  <c r="CB83" i="52"/>
  <c r="BV67" i="53" a="1"/>
  <c r="BV87" i="48" a="1"/>
  <c r="BV42" i="52" a="1"/>
  <c r="CA80" i="53"/>
  <c r="CA78" i="52"/>
  <c r="CH75" i="50" a="1"/>
  <c r="DF29" i="49"/>
  <c r="BV77" i="49" a="1"/>
  <c r="BV63" i="54" a="1"/>
  <c r="BV89" i="53" a="1"/>
  <c r="BV55" i="50" a="1"/>
  <c r="BV51" i="56" a="1"/>
  <c r="BU26" i="56" a="1"/>
  <c r="CB59" i="55"/>
  <c r="DF51" i="55"/>
  <c r="CL41" i="55" a="1"/>
  <c r="CL37" i="55" a="1"/>
  <c r="DF35" i="55"/>
  <c r="CM43" i="55" a="1"/>
  <c r="BV57" i="54" a="1"/>
  <c r="CB38" i="53"/>
  <c r="BU43" i="54" a="1"/>
  <c r="BU84" i="54" a="1"/>
  <c r="CA40" i="54"/>
  <c r="BV37" i="50" a="1"/>
  <c r="CC74" i="54"/>
  <c r="CB25" i="54"/>
  <c r="CK16" i="54" a="1"/>
  <c r="BV43" i="54" a="1"/>
  <c r="CB54" i="53"/>
  <c r="CB73" i="54"/>
  <c r="DF20" i="54"/>
  <c r="AH8" i="48"/>
  <c r="BU48" i="54" a="1"/>
  <c r="BV73" i="52" a="1"/>
  <c r="BV69" i="54" a="1"/>
  <c r="CH41" i="54" a="1"/>
  <c r="BV69" i="53" a="1"/>
  <c r="K2" i="55"/>
  <c r="CH27" i="54" a="1"/>
  <c r="C125" i="52" a="1"/>
  <c r="BR29" i="54" a="1"/>
  <c r="CC91" i="54"/>
  <c r="BU31" i="49" a="1"/>
  <c r="BV87" i="52" a="1"/>
  <c r="CC14" i="52"/>
  <c r="BU81" i="47" a="1"/>
  <c r="CC36" i="54"/>
  <c r="K117" i="52" a="1"/>
  <c r="CC20" i="52"/>
  <c r="CB61" i="54"/>
  <c r="BV16" i="51" a="1"/>
  <c r="BV87" i="56" a="1"/>
  <c r="CO26" i="56" a="1"/>
  <c r="BV90" i="55" a="1"/>
  <c r="CA85" i="55"/>
  <c r="CA24" i="55"/>
  <c r="CB29" i="55"/>
  <c r="CO22" i="55" a="1"/>
  <c r="CH37" i="55" a="1"/>
  <c r="CH55" i="54" a="1"/>
  <c r="CA37" i="52"/>
  <c r="CL33" i="54" a="1"/>
  <c r="CA74" i="54"/>
  <c r="CA14" i="54"/>
  <c r="C118" i="49" a="1"/>
  <c r="BV77" i="54" a="1"/>
  <c r="CM42" i="54" a="1"/>
  <c r="CM13" i="54" a="1"/>
  <c r="CO18" i="54" a="1"/>
  <c r="CH86" i="52" a="1"/>
  <c r="BV72" i="54" a="1"/>
  <c r="BV40" i="54" a="1"/>
  <c r="CB86" i="48"/>
  <c r="CO19" i="54" a="1"/>
  <c r="DF23" i="52"/>
  <c r="DF61" i="54"/>
  <c r="P6" i="54" a="1"/>
  <c r="BV70" i="53" a="1"/>
  <c r="CK19" i="54" a="1"/>
  <c r="BV30" i="54" a="1"/>
  <c r="CJ19" i="54" a="1"/>
  <c r="CH40" i="54" a="1"/>
  <c r="K117" i="54" a="1"/>
  <c r="CB86" i="53"/>
  <c r="CA87" i="52"/>
  <c r="CB57" i="48"/>
  <c r="CB40" i="48"/>
  <c r="CH81" i="53" a="1"/>
  <c r="CB20" i="52"/>
  <c r="BV67" i="51" a="1"/>
  <c r="BU54" i="54" a="1"/>
  <c r="H117" i="50" a="1"/>
  <c r="CN14" i="52" a="1"/>
  <c r="DF50" i="52"/>
  <c r="BU61" i="52" a="1"/>
  <c r="BU29" i="52" a="1"/>
  <c r="CB63" i="53"/>
  <c r="CC42" i="50"/>
  <c r="V122" i="54" a="1"/>
  <c r="CH53" i="53" a="1"/>
  <c r="BU69" i="50" a="1"/>
  <c r="DF42" i="50"/>
  <c r="CB33" i="44"/>
  <c r="BU18" i="49" a="1"/>
  <c r="CA90" i="49"/>
  <c r="CH89" i="51" a="1"/>
  <c r="C132" i="48" a="1"/>
  <c r="BR45" i="54" a="1"/>
  <c r="BV17" i="53" a="1"/>
  <c r="DF22" i="52"/>
  <c r="BY14" i="52" a="1"/>
  <c r="CO20" i="53" a="1"/>
  <c r="BR13" i="51" a="1"/>
  <c r="CC41" i="52"/>
  <c r="H117" i="43" a="1"/>
  <c r="CB77" i="42"/>
  <c r="CB73" i="52"/>
  <c r="CB55" i="54"/>
  <c r="DF43" i="51"/>
  <c r="CL21" i="52" a="1"/>
  <c r="BV27" i="50" a="1"/>
  <c r="BU68" i="52" a="1"/>
  <c r="CB67" i="54"/>
  <c r="CA77" i="53"/>
  <c r="CO16" i="52" a="1"/>
  <c r="CB78" i="49"/>
  <c r="CB45" i="52"/>
  <c r="S5" i="51"/>
  <c r="BV26" i="53" a="1"/>
  <c r="BV41" i="53" a="1"/>
  <c r="CH78" i="53" a="1"/>
  <c r="T122" i="49" a="1"/>
  <c r="CA66" i="52"/>
  <c r="AH9" i="45"/>
  <c r="CC39" i="54"/>
  <c r="C119" i="53" a="1"/>
  <c r="BY26" i="51" a="1"/>
  <c r="CN25" i="52" a="1"/>
  <c r="BU23" i="51" a="1"/>
  <c r="BV63" i="52" a="1"/>
  <c r="CB41" i="45"/>
  <c r="BV87" i="51" a="1"/>
  <c r="CK34" i="52" a="1"/>
  <c r="CA68" i="53"/>
  <c r="DF64" i="52"/>
  <c r="CH25" i="48" a="1"/>
  <c r="BV19" i="51" a="1"/>
  <c r="CN43" i="51" a="1"/>
  <c r="BV27" i="45" a="1"/>
  <c r="CB24" i="54"/>
  <c r="L117" i="56" a="1"/>
  <c r="DF26" i="56"/>
  <c r="BU54" i="55" a="1"/>
  <c r="CB69" i="55"/>
  <c r="CB17" i="55"/>
  <c r="CC14" i="55"/>
  <c r="L117" i="55" a="1"/>
  <c r="BZ25" i="55" a="1"/>
  <c r="CC16" i="55"/>
  <c r="C126" i="52" a="1"/>
  <c r="CB31" i="53"/>
  <c r="DF63" i="54"/>
  <c r="CH32" i="54" a="1"/>
  <c r="BY27" i="49" a="1"/>
  <c r="DF79" i="54"/>
  <c r="BU29" i="54" a="1"/>
  <c r="CA56" i="54"/>
  <c r="DF37" i="54"/>
  <c r="BU69" i="52" a="1"/>
  <c r="CH66" i="54" a="1"/>
  <c r="P2" i="54"/>
  <c r="BZ14" i="55" a="1"/>
  <c r="CH33" i="54" a="1"/>
  <c r="CK23" i="49" a="1"/>
  <c r="CH85" i="54" a="1"/>
  <c r="CH17" i="54" a="1"/>
  <c r="CA13" i="52"/>
  <c r="BU66" i="54" a="1"/>
  <c r="DF39" i="54"/>
  <c r="BT47" i="54" a="1"/>
  <c r="CA68" i="54"/>
  <c r="CB32" i="54"/>
  <c r="CM34" i="52" a="1"/>
  <c r="BU58" i="51" a="1"/>
  <c r="CA46" i="47"/>
  <c r="CH61" i="52" a="1"/>
  <c r="DF46" i="53"/>
  <c r="BV43" i="51" a="1"/>
  <c r="R7" i="50"/>
  <c r="BU62" i="54" a="1"/>
  <c r="BU49" i="53" a="1"/>
  <c r="DF32" i="52"/>
  <c r="BY25" i="45" a="1"/>
  <c r="DF91" i="49"/>
  <c r="K2" i="52"/>
  <c r="DF56" i="54"/>
  <c r="CC39" i="49"/>
  <c r="DF43" i="54"/>
  <c r="CO19" i="53" a="1"/>
  <c r="BU56" i="50" a="1"/>
  <c r="CB32" i="49"/>
  <c r="DF91" i="51"/>
  <c r="CN18" i="54" a="1"/>
  <c r="BV14" i="48" a="1"/>
  <c r="BU75" i="50" a="1"/>
  <c r="CC45" i="53"/>
  <c r="BV15" i="54" a="1"/>
  <c r="BV83" i="52" a="1"/>
  <c r="BV86" i="51" a="1"/>
  <c r="DF56" i="48"/>
  <c r="BV40" i="53" a="1"/>
  <c r="DF90" i="45"/>
  <c r="BR45" i="51" a="1"/>
  <c r="CH87" i="48" a="1"/>
  <c r="BU23" i="50" a="1"/>
  <c r="C130" i="48" a="1"/>
  <c r="DF14" i="54"/>
  <c r="CB74" i="48"/>
  <c r="BV39" i="52" a="1"/>
  <c r="C124" i="53" a="1"/>
  <c r="CA88" i="49"/>
  <c r="CC54" i="54"/>
  <c r="BY13" i="53" a="1"/>
  <c r="C130" i="50" a="1"/>
  <c r="CH68" i="53" a="1"/>
  <c r="CA64" i="49"/>
  <c r="BU38" i="47" a="1"/>
  <c r="BV31" i="54" a="1"/>
  <c r="CH23" i="52" a="1"/>
  <c r="BZ13" i="53" a="1"/>
  <c r="DF91" i="53"/>
  <c r="T122" i="50" a="1"/>
  <c r="CB57" i="43"/>
  <c r="CC37" i="54"/>
  <c r="BZ15" i="53" a="1"/>
  <c r="CK14" i="44" a="1"/>
  <c r="BV18" i="52" a="1"/>
  <c r="CH78" i="49" a="1"/>
  <c r="L117" i="50" a="1"/>
  <c r="CC88" i="51"/>
  <c r="BU81" i="48" a="1"/>
  <c r="C126" i="53" a="1"/>
  <c r="BU53" i="52" a="1"/>
  <c r="BU74" i="50" a="1"/>
  <c r="CH79" i="45" a="1"/>
  <c r="CC50" i="47"/>
  <c r="CL42" i="49" a="1"/>
  <c r="CH34" i="53" a="1"/>
  <c r="BV32" i="54" a="1"/>
  <c r="CK23" i="52" a="1"/>
  <c r="DF69" i="49"/>
  <c r="CA51" i="53"/>
  <c r="BU50" i="52" a="1"/>
  <c r="P6" i="49" a="1"/>
  <c r="BV82" i="44" a="1"/>
  <c r="CC63" i="49"/>
  <c r="CL15" i="47" a="1"/>
  <c r="CC72" i="49"/>
  <c r="BV54" i="43" a="1"/>
  <c r="BU34" i="49" a="1"/>
  <c r="CB79" i="52"/>
  <c r="BU73" i="50" a="1"/>
  <c r="CB23" i="49"/>
  <c r="CN33" i="49" a="1"/>
  <c r="DF64" i="49"/>
  <c r="BV62" i="50" a="1"/>
  <c r="BV14" i="49" a="1"/>
  <c r="CH32" i="50" a="1"/>
  <c r="CA61" i="52"/>
  <c r="CB59" i="52"/>
  <c r="CA68" i="49"/>
  <c r="CA57" i="56"/>
  <c r="BU14" i="56" a="1"/>
  <c r="CB79" i="55"/>
  <c r="V122" i="55" a="1"/>
  <c r="CC35" i="55"/>
  <c r="CC43" i="55"/>
  <c r="CH45" i="55" a="1"/>
  <c r="CB20" i="55"/>
  <c r="CN14" i="54" a="1"/>
  <c r="CA27" i="51"/>
  <c r="DF20" i="53"/>
  <c r="CH78" i="54" a="1"/>
  <c r="CA72" i="52"/>
  <c r="CM16" i="54" a="1"/>
  <c r="BU61" i="54" a="1"/>
  <c r="BR77" i="53" a="1"/>
  <c r="CA75" i="54"/>
  <c r="BV81" i="53" a="1"/>
  <c r="P9" i="51" a="1"/>
  <c r="CA78" i="54"/>
  <c r="BU80" i="53" a="1"/>
  <c r="BZ13" i="55" a="1"/>
  <c r="CH38" i="54" a="1"/>
  <c r="DF22" i="54"/>
  <c r="CH86" i="54" a="1"/>
  <c r="CM38" i="54" a="1"/>
  <c r="BV63" i="51" a="1"/>
  <c r="BV54" i="54" a="1"/>
  <c r="DF52" i="54"/>
  <c r="U122" i="54" a="1"/>
  <c r="BV18" i="54" a="1"/>
  <c r="DF19" i="54"/>
  <c r="CH31" i="52" a="1"/>
  <c r="DF59" i="51"/>
  <c r="BV88" i="44" a="1"/>
  <c r="BV18" i="50" a="1"/>
  <c r="CH54" i="52" a="1"/>
  <c r="CH47" i="52" a="1"/>
  <c r="S122" i="53" a="1"/>
  <c r="BU14" i="54" a="1"/>
  <c r="CB87" i="52"/>
  <c r="BV64" i="50" a="1"/>
  <c r="DF58" i="45"/>
  <c r="BV19" i="54" a="1"/>
  <c r="CC48" i="53"/>
  <c r="CC63" i="54"/>
  <c r="CM31" i="53" a="1"/>
  <c r="CA32" i="54"/>
  <c r="BV90" i="53" a="1"/>
  <c r="BV59" i="52" a="1"/>
  <c r="BV88" i="49" a="1"/>
  <c r="CK43" i="49" a="1"/>
  <c r="CB62" i="54"/>
  <c r="DF34" i="52"/>
  <c r="CC38" i="53"/>
  <c r="CA41" i="51"/>
  <c r="CC13" i="54" a="1"/>
  <c r="BU19" i="52" a="1"/>
  <c r="H117" i="53" a="1"/>
  <c r="BV90" i="49" a="1"/>
  <c r="R6" i="54"/>
  <c r="CN40" i="48" a="1"/>
  <c r="DD20" i="52" a="1"/>
  <c r="AH8" i="51"/>
  <c r="BV40" i="47" a="1"/>
  <c r="CH59" i="49" a="1"/>
  <c r="CB42" i="54"/>
  <c r="V122" i="45" a="1"/>
  <c r="DF15" i="52"/>
  <c r="CB72" i="52"/>
  <c r="CC50" i="49"/>
  <c r="DF24" i="54"/>
  <c r="CH83" i="53" a="1"/>
  <c r="BU74" i="43" a="1"/>
  <c r="BU14" i="53" a="1"/>
  <c r="CA75" i="48"/>
  <c r="CK15" i="54" a="1"/>
  <c r="CN31" i="52" a="1"/>
  <c r="CH29" i="53" a="1"/>
  <c r="CB84" i="52"/>
  <c r="BU38" i="53" a="1"/>
  <c r="BU73" i="43" a="1"/>
  <c r="CC70" i="49"/>
  <c r="CA43" i="54"/>
  <c r="BU26" i="52" a="1"/>
  <c r="CB59" i="56"/>
  <c r="S5" i="56"/>
  <c r="CB62" i="55"/>
  <c r="DF87" i="55"/>
  <c r="DF34" i="55"/>
  <c r="CB40" i="55"/>
  <c r="BV43" i="55" a="1"/>
  <c r="AH8" i="55"/>
  <c r="DF75" i="54"/>
  <c r="CB29" i="52"/>
  <c r="CC87" i="52"/>
  <c r="CH79" i="54" a="1"/>
  <c r="BV59" i="53" a="1"/>
  <c r="CJ14" i="54" a="1"/>
  <c r="BV80" i="54" a="1"/>
  <c r="CA36" i="54"/>
  <c r="BU71" i="54" a="1"/>
  <c r="CC66" i="53"/>
  <c r="BU25" i="43" a="1"/>
  <c r="BU59" i="54" a="1"/>
  <c r="CC32" i="53"/>
  <c r="CM19" i="54" a="1"/>
  <c r="DF32" i="54"/>
  <c r="CC64" i="53"/>
  <c r="CC50" i="54"/>
  <c r="BY14" i="54" a="1"/>
  <c r="CB63" i="42"/>
  <c r="DF59" i="54"/>
  <c r="CM33" i="54" a="1"/>
  <c r="CC75" i="54"/>
  <c r="CC29" i="54"/>
  <c r="BU16" i="54" a="1"/>
  <c r="CH69" i="53" a="1"/>
  <c r="CB27" i="53"/>
  <c r="CH41" i="52" a="1"/>
  <c r="CN41" i="51" a="1"/>
  <c r="CL16" i="53" a="1"/>
  <c r="BU77" i="50" a="1"/>
  <c r="CL20" i="52" a="1"/>
  <c r="BV13" i="54" a="1"/>
  <c r="CH13" i="53" a="1"/>
  <c r="CB31" i="52"/>
  <c r="BV41" i="50" a="1"/>
  <c r="DF69" i="52"/>
  <c r="BU21" i="52" a="1"/>
  <c r="CB83" i="54"/>
  <c r="DF87" i="52"/>
  <c r="CA30" i="54"/>
  <c r="CK22" i="52" a="1"/>
  <c r="CK43" i="52" a="1"/>
  <c r="BV81" i="45" a="1"/>
  <c r="CB49" i="49"/>
  <c r="CN41" i="54" a="1"/>
  <c r="BV15" i="50" a="1"/>
  <c r="CM33" i="52" a="1"/>
  <c r="CL40" i="52" a="1"/>
  <c r="CN17" i="53" a="1"/>
  <c r="P8" i="49" a="1"/>
  <c r="CM25" i="52" a="1"/>
  <c r="BZ13" i="49" a="1"/>
  <c r="BU82" i="53" a="1"/>
  <c r="CB43" i="50"/>
  <c r="BV21" i="50" a="1"/>
  <c r="C132" i="50" a="1"/>
  <c r="BV36" i="47" a="1"/>
  <c r="CC82" i="53"/>
  <c r="CB38" i="54"/>
  <c r="AH7" i="53"/>
  <c r="CC32" i="51"/>
  <c r="CB42" i="52"/>
  <c r="BV64" i="53" a="1"/>
  <c r="CB54" i="54"/>
  <c r="BY18" i="53" a="1"/>
  <c r="CB86" i="49"/>
  <c r="CB70" i="52"/>
  <c r="BV69" i="43" a="1"/>
  <c r="CA80" i="54"/>
  <c r="CL38" i="54" a="1"/>
  <c r="BU13" i="52" a="1"/>
  <c r="CO24" i="52" a="1"/>
  <c r="DF67" i="52"/>
  <c r="DF57" i="51"/>
  <c r="BU14" i="49" a="1"/>
  <c r="DF23" i="54"/>
  <c r="DF35" i="49"/>
  <c r="DF91" i="52"/>
  <c r="P6" i="52" a="1"/>
  <c r="CC89" i="52"/>
  <c r="BU89" i="51" a="1"/>
  <c r="DF65" i="42"/>
  <c r="BV91" i="49" a="1"/>
  <c r="CH33" i="53" a="1"/>
  <c r="CL21" i="53" a="1"/>
  <c r="CM32" i="53" a="1"/>
  <c r="CA78" i="53"/>
  <c r="AH9" i="50"/>
  <c r="BV91" i="51" a="1"/>
  <c r="CJ43" i="49" a="1"/>
  <c r="BZ19" i="54" a="1"/>
  <c r="BV17" i="51" a="1"/>
  <c r="CB14" i="53"/>
  <c r="BU32" i="52" a="1"/>
  <c r="CA51" i="49"/>
  <c r="CB85" i="49"/>
  <c r="DF48" i="51"/>
  <c r="BU77" i="42" a="1"/>
  <c r="CN22" i="44" a="1"/>
  <c r="U122" i="51" a="1"/>
  <c r="DF88" i="44"/>
  <c r="BU19" i="43" a="1"/>
  <c r="S9" i="53"/>
  <c r="BU38" i="49" a="1"/>
  <c r="CH56" i="51" a="1"/>
  <c r="CA62" i="49"/>
  <c r="BV43" i="47" a="1"/>
  <c r="DF66" i="47"/>
  <c r="CH18" i="43" a="1"/>
  <c r="CB31" i="44"/>
  <c r="BV62" i="42" a="1"/>
  <c r="CA71" i="49"/>
  <c r="CA36" i="52"/>
  <c r="BR13" i="50" a="1"/>
  <c r="CC71" i="42"/>
  <c r="CH66" i="56" a="1"/>
  <c r="BU41" i="56" a="1"/>
  <c r="CB80" i="55"/>
  <c r="BU64" i="55" a="1"/>
  <c r="CO23" i="55" a="1"/>
  <c r="CH22" i="55" a="1"/>
  <c r="CM38" i="55" a="1"/>
  <c r="CM42" i="55" a="1"/>
  <c r="BU55" i="54" a="1"/>
  <c r="CH89" i="52" a="1"/>
  <c r="CL31" i="52" a="1"/>
  <c r="CH84" i="54" a="1"/>
  <c r="CH30" i="53" a="1"/>
  <c r="CA77" i="54"/>
  <c r="CH90" i="54" a="1"/>
  <c r="BV77" i="52" a="1"/>
  <c r="C119" i="54" a="1"/>
  <c r="R122" i="52" a="1"/>
  <c r="CH66" i="43" a="1"/>
  <c r="DF85" i="54"/>
  <c r="BU89" i="52" a="1"/>
  <c r="CN15" i="54" a="1"/>
  <c r="CJ41" i="54" a="1"/>
  <c r="CB13" i="54"/>
  <c r="CH72" i="54" a="1"/>
  <c r="DF70" i="53"/>
  <c r="CB57" i="50"/>
  <c r="BV61" i="54" a="1"/>
  <c r="CM40" i="54" a="1"/>
  <c r="L117" i="54" a="1"/>
  <c r="CB31" i="54"/>
  <c r="BY15" i="54" a="1"/>
  <c r="CC53" i="52"/>
  <c r="BV79" i="52" a="1"/>
  <c r="BU69" i="48" a="1"/>
  <c r="BU86" i="51" a="1"/>
  <c r="CK19" i="52" a="1"/>
  <c r="BV61" i="53" a="1"/>
  <c r="DF73" i="52"/>
  <c r="BV37" i="54" a="1"/>
  <c r="BZ26" i="52" a="1"/>
  <c r="CA75" i="49"/>
  <c r="CH14" i="49" a="1"/>
  <c r="DF31" i="52"/>
  <c r="CC13" i="52" a="1"/>
  <c r="BU65" i="54" a="1"/>
  <c r="CA91" i="53"/>
  <c r="BU27" i="54" a="1"/>
  <c r="DF27" i="52"/>
  <c r="CH91" i="50" a="1"/>
  <c r="CC49" i="53"/>
  <c r="CB73" i="51"/>
  <c r="DF29" i="54"/>
  <c r="CB17" i="53"/>
  <c r="CA82" i="52"/>
  <c r="BU33" i="44" a="1"/>
  <c r="BU22" i="53" a="1"/>
  <c r="CH52" i="53" a="1"/>
  <c r="CC16" i="52"/>
  <c r="DF73" i="50"/>
  <c r="R9" i="54"/>
  <c r="DF66" i="53"/>
  <c r="CB68" i="49"/>
  <c r="BU49" i="51" a="1"/>
  <c r="P6" i="53" a="1"/>
  <c r="CO20" i="52" a="1"/>
  <c r="BV57" i="56" a="1"/>
  <c r="CO25" i="56" a="1"/>
  <c r="DF63" i="55"/>
  <c r="I116" i="55" a="1"/>
  <c r="BZ15" i="55" a="1"/>
  <c r="BY17" i="55" a="1"/>
  <c r="BV26" i="55" a="1"/>
  <c r="CC32" i="55"/>
  <c r="CA52" i="54"/>
  <c r="CH30" i="52" a="1"/>
  <c r="BT79" i="53" a="1"/>
  <c r="CB63" i="54"/>
  <c r="CA89" i="52"/>
  <c r="DF57" i="54"/>
  <c r="CH56" i="54" a="1"/>
  <c r="BZ24" i="52" a="1"/>
  <c r="BV58" i="54" a="1"/>
  <c r="CB18" i="54"/>
  <c r="CA25" i="52"/>
  <c r="DF51" i="54"/>
  <c r="CK40" i="54" a="1"/>
  <c r="CA71" i="54"/>
  <c r="CN42" i="54" a="1"/>
  <c r="BU47" i="53" a="1"/>
  <c r="CA84" i="54"/>
  <c r="R7" i="54"/>
  <c r="BU61" i="49" a="1"/>
  <c r="CC82" i="54"/>
  <c r="BV17" i="54" a="1"/>
  <c r="CB59" i="54"/>
  <c r="CN38" i="54" a="1"/>
  <c r="CB14" i="54"/>
  <c r="BY17" i="49" a="1"/>
  <c r="J117" i="49" a="1"/>
  <c r="CN34" i="49" a="1"/>
  <c r="BV34" i="50" a="1"/>
  <c r="BR77" i="51" a="1"/>
  <c r="BV50" i="52" a="1"/>
  <c r="CJ19" i="49" a="1"/>
  <c r="CJ39" i="54" a="1"/>
  <c r="CH57" i="53" a="1"/>
  <c r="BV86" i="53" a="1"/>
  <c r="CC57" i="54"/>
  <c r="DF82" i="49"/>
  <c r="DF21" i="53"/>
  <c r="CN33" i="54" a="1"/>
  <c r="BU16" i="53" a="1"/>
  <c r="BU15" i="54" a="1"/>
  <c r="CA43" i="51"/>
  <c r="DF63" i="53"/>
  <c r="CH38" i="50" a="1"/>
  <c r="BU17" i="47" a="1"/>
  <c r="CC26" i="54"/>
  <c r="CH50" i="53" a="1"/>
  <c r="CB54" i="52"/>
  <c r="BU70" i="48" a="1"/>
  <c r="CB67" i="52"/>
  <c r="R6" i="53"/>
  <c r="BV84" i="51" a="1"/>
  <c r="BZ14" i="47" a="1"/>
  <c r="BU24" i="53" a="1"/>
  <c r="CM26" i="52" a="1"/>
  <c r="DD19" i="49" a="1"/>
  <c r="CC13" i="43" a="1"/>
  <c r="BU56" i="49" a="1"/>
  <c r="BU66" i="50" a="1"/>
  <c r="CH62" i="53" a="1"/>
  <c r="L117" i="53" a="1"/>
  <c r="S122" i="52" a="1"/>
  <c r="CC22" i="52"/>
  <c r="AH8" i="50"/>
  <c r="BV55" i="54" a="1"/>
  <c r="BV85" i="50" a="1"/>
  <c r="CK16" i="52" a="1"/>
  <c r="DF54" i="53"/>
  <c r="DF17" i="52"/>
  <c r="DF53" i="54"/>
  <c r="CJ24" i="52" a="1"/>
  <c r="BV74" i="49" a="1"/>
  <c r="I117" i="53" a="1"/>
  <c r="BV73" i="51" a="1"/>
  <c r="CC67" i="46"/>
  <c r="CL14" i="49" a="1"/>
  <c r="CC25" i="54"/>
  <c r="CB62" i="53"/>
  <c r="BU91" i="56" a="1"/>
  <c r="BU27" i="56" a="1"/>
  <c r="DF81" i="55"/>
  <c r="CB71" i="55"/>
  <c r="CK41" i="55" a="1"/>
  <c r="CB43" i="55"/>
  <c r="BY21" i="55" a="1"/>
  <c r="CA41" i="55"/>
  <c r="DF71" i="54"/>
  <c r="CM41" i="48" a="1"/>
  <c r="DF74" i="52"/>
  <c r="BU75" i="54" a="1"/>
  <c r="BV32" i="52" a="1"/>
  <c r="CC80" i="54"/>
  <c r="CH75" i="54" a="1"/>
  <c r="K2" i="54"/>
  <c r="CH52" i="54" a="1"/>
  <c r="CB65" i="53"/>
  <c r="CH17" i="53" a="1"/>
  <c r="DF70" i="54"/>
  <c r="CH37" i="54" a="1"/>
  <c r="CA72" i="54"/>
  <c r="AH6" i="54"/>
  <c r="DF31" i="53"/>
  <c r="CA50" i="54"/>
  <c r="CC69" i="53"/>
  <c r="C123" i="53" a="1"/>
  <c r="CA46" i="54"/>
  <c r="CC70" i="53"/>
  <c r="CA59" i="54"/>
  <c r="CB69" i="54"/>
  <c r="CA38" i="54"/>
  <c r="CN41" i="48" a="1"/>
  <c r="DF84" i="53"/>
  <c r="DF61" i="44"/>
  <c r="CC83" i="52"/>
  <c r="DF86" i="54"/>
  <c r="CM41" i="50" a="1"/>
  <c r="BV40" i="50" a="1"/>
  <c r="CH45" i="53" a="1"/>
  <c r="CC80" i="52"/>
  <c r="CC52" i="53"/>
  <c r="CH49" i="54" a="1"/>
  <c r="DF51" i="53"/>
  <c r="CB77" i="52"/>
  <c r="CB23" i="54"/>
  <c r="DF37" i="52"/>
  <c r="BU18" i="53" a="1"/>
  <c r="BU71" i="49" a="1"/>
  <c r="CO14" i="52" a="1"/>
  <c r="CK18" i="49" a="1"/>
  <c r="R7" i="47"/>
  <c r="BY24" i="54" a="1"/>
  <c r="BV86" i="52" a="1"/>
  <c r="CC80" i="49"/>
  <c r="BU26" i="47" a="1"/>
  <c r="BZ25" i="54" a="1"/>
  <c r="CH25" i="52" a="1"/>
  <c r="CA63" i="47"/>
  <c r="CH74" i="47" a="1"/>
  <c r="BU86" i="53" a="1"/>
  <c r="DF56" i="51"/>
  <c r="CC90" i="48"/>
  <c r="CA57" i="43"/>
  <c r="CJ20" i="49" a="1"/>
  <c r="BU80" i="48" a="1"/>
  <c r="CH77" i="52" a="1"/>
  <c r="CN16" i="52" a="1"/>
  <c r="CH22" i="52" a="1"/>
  <c r="DF72" i="51"/>
  <c r="CK41" i="51" a="1"/>
  <c r="CN40" i="54" a="1"/>
  <c r="C123" i="43" a="1"/>
  <c r="BV78" i="51" a="1"/>
  <c r="BU85" i="52" a="1"/>
  <c r="BV18" i="49" a="1"/>
  <c r="CJ40" i="54" a="1"/>
  <c r="BU89" i="53" a="1"/>
  <c r="CC47" i="42"/>
  <c r="P5" i="53" a="1"/>
  <c r="C118" i="47" a="1"/>
  <c r="BV58" i="52" a="1"/>
  <c r="CA72" i="48"/>
  <c r="BU58" i="56" a="1"/>
  <c r="AH9" i="56"/>
  <c r="DF47" i="55"/>
  <c r="CB58" i="55"/>
  <c r="BU41" i="55" a="1"/>
  <c r="CA40" i="55"/>
  <c r="BV52" i="55" a="1"/>
  <c r="CC39" i="55"/>
  <c r="BU38" i="54" a="1"/>
  <c r="BV15" i="55" a="1"/>
  <c r="CH17" i="52" a="1"/>
  <c r="CH61" i="54" a="1"/>
  <c r="AH9" i="54"/>
  <c r="BV45" i="54" a="1"/>
  <c r="CK42" i="54" a="1"/>
  <c r="T122" i="52" a="1"/>
  <c r="BV62" i="54" a="1"/>
  <c r="CN34" i="53" a="1"/>
  <c r="BU90" i="52" a="1"/>
  <c r="I116" i="54" a="1"/>
  <c r="BU70" i="52" a="1"/>
  <c r="CB58" i="54"/>
  <c r="CH39" i="54" a="1"/>
  <c r="DF33" i="52"/>
  <c r="CA69" i="54"/>
  <c r="CA18" i="54"/>
  <c r="BY23" i="52" a="1"/>
  <c r="CH53" i="54" a="1"/>
  <c r="CC37" i="53"/>
  <c r="CH67" i="54" a="1"/>
  <c r="CJ22" i="53" a="1"/>
  <c r="CB29" i="53"/>
  <c r="BU15" i="53" a="1"/>
  <c r="CJ25" i="52" a="1"/>
  <c r="P6" i="45" a="1"/>
  <c r="C121" i="49" a="1"/>
  <c r="BU53" i="53" a="1"/>
  <c r="CC86" i="53"/>
  <c r="BZ16" i="52" a="1"/>
  <c r="CB70" i="53"/>
  <c r="BU71" i="50" a="1"/>
  <c r="CA64" i="51"/>
  <c r="DF83" i="54"/>
  <c r="CH90" i="52" a="1"/>
  <c r="CB48" i="52"/>
  <c r="BV29" i="54" a="1"/>
  <c r="BV37" i="53" a="1"/>
  <c r="BZ17" i="53" a="1"/>
  <c r="CM40" i="42" a="1"/>
  <c r="BU82" i="49" a="1"/>
  <c r="CA33" i="53"/>
  <c r="CB43" i="48"/>
  <c r="BU59" i="53" a="1"/>
  <c r="CC54" i="52"/>
  <c r="CH87" i="53" a="1"/>
  <c r="DF45" i="53"/>
  <c r="P9" i="54" a="1"/>
  <c r="CA22" i="52"/>
  <c r="CC36" i="53"/>
  <c r="CL18" i="54" a="1"/>
  <c r="BU66" i="53" a="1"/>
  <c r="CB91" i="52"/>
  <c r="BU50" i="53" a="1"/>
  <c r="CO15" i="53" a="1"/>
  <c r="BV78" i="50" a="1"/>
  <c r="CO24" i="44" a="1"/>
  <c r="CK43" i="53" a="1"/>
  <c r="CB50" i="53"/>
  <c r="CB74" i="50"/>
  <c r="BV53" i="50" a="1"/>
  <c r="BV51" i="42" a="1"/>
  <c r="CA31" i="54"/>
  <c r="BV16" i="53" a="1"/>
  <c r="BU90" i="50" a="1"/>
  <c r="DF52" i="52"/>
  <c r="BU51" i="53" a="1"/>
  <c r="CA39" i="54"/>
  <c r="BV25" i="53" a="1"/>
  <c r="BV34" i="48" a="1"/>
  <c r="BY20" i="52" a="1"/>
  <c r="BV48" i="51" a="1"/>
  <c r="DF47" i="52"/>
  <c r="DF86" i="49"/>
  <c r="CH51" i="53" a="1"/>
  <c r="BU48" i="52" a="1"/>
  <c r="CH55" i="56" a="1"/>
  <c r="BV35" i="56" a="1"/>
  <c r="DF82" i="55"/>
  <c r="CH23" i="55" a="1"/>
  <c r="BZ24" i="55" a="1"/>
  <c r="CN31" i="55" a="1"/>
  <c r="BU50" i="55" a="1"/>
  <c r="BU38" i="55" a="1"/>
  <c r="CH25" i="54" a="1"/>
  <c r="BV52" i="54" a="1"/>
  <c r="BU30" i="52" a="1"/>
  <c r="CH35" i="54" a="1"/>
  <c r="DF61" i="53"/>
  <c r="CA62" i="54"/>
  <c r="CH59" i="54" a="1"/>
  <c r="CO23" i="52" a="1"/>
  <c r="CC71" i="54"/>
  <c r="CC79" i="52"/>
  <c r="CA38" i="52"/>
  <c r="CC53" i="54"/>
  <c r="BU65" i="52" a="1"/>
  <c r="BU90" i="54" a="1"/>
  <c r="CK22" i="53" a="1"/>
  <c r="BY27" i="52" a="1"/>
  <c r="DF88" i="54"/>
  <c r="CA27" i="54"/>
  <c r="CA20" i="53"/>
  <c r="DF49" i="54"/>
  <c r="CH70" i="52" a="1"/>
  <c r="DF80" i="54"/>
  <c r="CH75" i="53" a="1"/>
  <c r="CJ21" i="53" a="1"/>
  <c r="CC81" i="52"/>
  <c r="BU86" i="52" a="1"/>
  <c r="BU52" i="47" a="1"/>
  <c r="R5" i="50"/>
  <c r="BV77" i="51" a="1"/>
  <c r="CJ21" i="52" a="1"/>
  <c r="BU17" i="44" a="1"/>
  <c r="CH72" i="52" a="1"/>
  <c r="CK21" i="53" a="1"/>
  <c r="CH41" i="50" a="1"/>
  <c r="CA70" i="54"/>
  <c r="BT22" i="53" a="1"/>
  <c r="BU14" i="52" a="1"/>
  <c r="CH84" i="53" a="1"/>
  <c r="BU74" i="52" a="1"/>
  <c r="BU23" i="52" a="1"/>
  <c r="CC62" i="53"/>
  <c r="DF25" i="49"/>
  <c r="CM21" i="49" a="1"/>
  <c r="R8" i="50"/>
  <c r="CL23" i="52" a="1"/>
  <c r="CH91" i="52" a="1"/>
  <c r="CL41" i="51" a="1"/>
  <c r="BU77" i="51" a="1"/>
  <c r="CA54" i="53"/>
  <c r="DF13" i="52"/>
  <c r="CB62" i="52"/>
  <c r="CA79" i="54"/>
  <c r="CC48" i="52"/>
  <c r="CO18" i="52" a="1"/>
  <c r="I116" i="52" a="1"/>
  <c r="CB89" i="49"/>
  <c r="CJ17" i="42" a="1"/>
  <c r="DF82" i="42"/>
  <c r="BZ22" i="53" a="1"/>
  <c r="CH84" i="52" a="1"/>
  <c r="CA59" i="50"/>
  <c r="CH30" i="47" a="1"/>
  <c r="DF77" i="52"/>
  <c r="DF75" i="53"/>
  <c r="CA40" i="52"/>
  <c r="BU41" i="53" a="1"/>
  <c r="BU26" i="51" a="1"/>
  <c r="R9" i="52"/>
  <c r="BU45" i="54" a="1"/>
  <c r="CH53" i="52" a="1"/>
  <c r="CK34" i="53" a="1"/>
  <c r="BY18" i="52" a="1"/>
  <c r="CB45" i="49"/>
  <c r="CH20" i="49" a="1"/>
  <c r="BU80" i="50" a="1"/>
  <c r="BV65" i="52" a="1"/>
  <c r="DF50" i="53"/>
  <c r="CJ24" i="55" a="1"/>
  <c r="V122" i="56" a="1"/>
  <c r="DF55" i="55"/>
  <c r="CB66" i="55"/>
  <c r="CK42" i="55" a="1"/>
  <c r="CA35" i="55"/>
  <c r="CN38" i="55" a="1"/>
  <c r="CK33" i="55" a="1"/>
  <c r="DF17" i="55"/>
  <c r="J117" i="53" a="1"/>
  <c r="CC64" i="54"/>
  <c r="J117" i="52" a="1"/>
  <c r="CA15" i="54"/>
  <c r="CH62" i="52" a="1"/>
  <c r="BR61" i="54" a="1"/>
  <c r="BU41" i="54" a="1"/>
  <c r="CH48" i="53" a="1"/>
  <c r="CH74" i="54" a="1"/>
  <c r="CJ43" i="54" a="1"/>
  <c r="BV66" i="51" a="1"/>
  <c r="CO23" i="54" a="1"/>
  <c r="R5" i="54"/>
  <c r="DF47" i="54"/>
  <c r="CC68" i="53"/>
  <c r="BY13" i="55" a="1"/>
  <c r="CC19" i="54"/>
  <c r="BV21" i="53" a="1"/>
  <c r="BV31" i="52" a="1"/>
  <c r="BV47" i="54" a="1"/>
  <c r="CB69" i="53"/>
  <c r="BU79" i="54" a="1"/>
  <c r="BV62" i="52" a="1"/>
  <c r="BV36" i="52" a="1"/>
  <c r="BZ25" i="51" a="1"/>
  <c r="DF79" i="47"/>
  <c r="CH39" i="48" a="1"/>
  <c r="DF90" i="54"/>
  <c r="CC82" i="52"/>
  <c r="CC26" i="51"/>
  <c r="CC68" i="52"/>
  <c r="DF72" i="52"/>
  <c r="CC84" i="52"/>
  <c r="C132" i="53" a="1"/>
  <c r="CH36" i="54" a="1"/>
  <c r="CO27" i="52" a="1"/>
  <c r="BV43" i="53" a="1"/>
  <c r="C121" i="52" a="1"/>
  <c r="CH16" i="50" a="1"/>
  <c r="AH8" i="54"/>
  <c r="DF86" i="52"/>
  <c r="CH89" i="53" a="1"/>
  <c r="DF63" i="49"/>
  <c r="DF53" i="52"/>
  <c r="CB21" i="53"/>
  <c r="CB80" i="53"/>
  <c r="CH58" i="51" a="1"/>
  <c r="CA73" i="54"/>
  <c r="CA15" i="52"/>
  <c r="CA16" i="52"/>
  <c r="CA89" i="51"/>
  <c r="CA34" i="54"/>
  <c r="BV19" i="48" a="1"/>
  <c r="CA72" i="51"/>
  <c r="CL43" i="48" a="1"/>
  <c r="BU51" i="50" a="1"/>
  <c r="BV66" i="53" a="1"/>
  <c r="BT79" i="54" a="1"/>
  <c r="BV51" i="53" a="1"/>
  <c r="CH37" i="53" a="1"/>
  <c r="CA63" i="52"/>
  <c r="CH87" i="52" a="1"/>
  <c r="BU41" i="50" a="1"/>
  <c r="T116" i="54" a="1"/>
  <c r="C118" i="52" a="1"/>
  <c r="CH34" i="52" a="1"/>
  <c r="BU87" i="50" a="1"/>
  <c r="CB59" i="49"/>
  <c r="CC31" i="54"/>
  <c r="CH43" i="48" a="1"/>
  <c r="CH81" i="52" a="1"/>
  <c r="CC29" i="53"/>
  <c r="CL43" i="51" a="1"/>
  <c r="BV87" i="50" a="1"/>
  <c r="CA22" i="53"/>
  <c r="CN26" i="52" a="1"/>
  <c r="DF85" i="52"/>
  <c r="CH47" i="53" a="1"/>
  <c r="BU84" i="48" a="1"/>
  <c r="CC43" i="52"/>
  <c r="CH81" i="47" a="1"/>
  <c r="BV55" i="51" a="1"/>
  <c r="DF34" i="54"/>
  <c r="CH35" i="52" a="1"/>
  <c r="CM35" i="53" a="1"/>
  <c r="BV21" i="52" a="1"/>
  <c r="CK14" i="47" a="1"/>
  <c r="BU72" i="47" a="1"/>
  <c r="BU47" i="47" a="1"/>
  <c r="BY15" i="49" a="1"/>
  <c r="P8" i="54" a="1"/>
  <c r="BV48" i="53" a="1"/>
  <c r="DF56" i="52"/>
  <c r="BV65" i="47" a="1"/>
  <c r="CH88" i="51" a="1"/>
  <c r="BV65" i="49" a="1"/>
  <c r="BU22" i="50" a="1"/>
  <c r="CC89" i="50"/>
  <c r="BV21" i="48" a="1"/>
  <c r="CK32" i="49" a="1"/>
  <c r="BU81" i="49" a="1"/>
  <c r="CC21" i="49"/>
  <c r="BU70" i="49" a="1"/>
  <c r="CJ16" i="53" a="1"/>
  <c r="CA17" i="49"/>
  <c r="CA58" i="49"/>
  <c r="DF35" i="43"/>
  <c r="BV53" i="44" a="1"/>
  <c r="BV84" i="47" a="1"/>
  <c r="DF55" i="54"/>
  <c r="CH25" i="43" a="1"/>
  <c r="BV22" i="51" a="1"/>
  <c r="CC70" i="52"/>
  <c r="CH50" i="52" a="1"/>
  <c r="DF80" i="44"/>
  <c r="BU90" i="42" a="1"/>
  <c r="CA90" i="45"/>
  <c r="BV14" i="52" a="1"/>
  <c r="CA32" i="52"/>
  <c r="S8" i="53"/>
  <c r="CC85" i="52"/>
  <c r="CA75" i="42"/>
  <c r="CC78" i="52"/>
  <c r="BZ17" i="52" a="1"/>
  <c r="BV57" i="53" a="1"/>
  <c r="CC27" i="51"/>
  <c r="BV40" i="49" a="1"/>
  <c r="CL38" i="49" a="1"/>
  <c r="CH37" i="49" a="1"/>
  <c r="DF31" i="49"/>
  <c r="CH69" i="49" a="1"/>
  <c r="BU88" i="53" a="1"/>
  <c r="CC34" i="53"/>
  <c r="BY26" i="50" a="1"/>
  <c r="CB82" i="42"/>
  <c r="DF89" i="54"/>
  <c r="CB83" i="53"/>
  <c r="BV72" i="49" a="1"/>
  <c r="BV13" i="49" a="1"/>
  <c r="CC83" i="53"/>
  <c r="CC62" i="52"/>
  <c r="CC89" i="45"/>
  <c r="BU80" i="43" a="1"/>
  <c r="BZ25" i="47" a="1"/>
  <c r="CA42" i="49"/>
  <c r="CH73" i="51" a="1"/>
  <c r="H117" i="49" a="1"/>
  <c r="CC24" i="51"/>
  <c r="BY16" i="42" a="1"/>
  <c r="BU62" i="50" a="1"/>
  <c r="CA73" i="51"/>
  <c r="DF72" i="49"/>
  <c r="BV45" i="43" a="1"/>
  <c r="CA50" i="44"/>
  <c r="CB75" i="49"/>
  <c r="CH52" i="52" a="1"/>
  <c r="BV88" i="43" a="1"/>
  <c r="DF42" i="49"/>
  <c r="CA68" i="52"/>
  <c r="DF26" i="50"/>
  <c r="BU65" i="49" a="1"/>
  <c r="BU21" i="42" a="1"/>
  <c r="CJ19" i="53" a="1"/>
  <c r="CA29" i="52"/>
  <c r="R122" i="49" a="1"/>
  <c r="BV77" i="44" a="1"/>
  <c r="CL42" i="50" a="1"/>
  <c r="CH17" i="43" a="1"/>
  <c r="CB62" i="46"/>
  <c r="P7" i="52" a="1"/>
  <c r="CH26" i="50" a="1"/>
  <c r="CB78" i="47"/>
  <c r="K117" i="48" a="1"/>
  <c r="H117" i="42" a="1"/>
  <c r="C130" i="45" a="1"/>
  <c r="CC46" i="43"/>
  <c r="DF43" i="53"/>
  <c r="BU82" i="52" a="1"/>
  <c r="CB75" i="43"/>
  <c r="CM14" i="47" a="1"/>
  <c r="BV26" i="47" a="1"/>
  <c r="CC59" i="43"/>
  <c r="CC42" i="48"/>
  <c r="L117" i="48" a="1"/>
  <c r="C131" i="49" a="1"/>
  <c r="CH91" i="47" a="1"/>
  <c r="CC14" i="44"/>
  <c r="CC31" i="47"/>
  <c r="BU38" i="51" a="1"/>
  <c r="CC82" i="42"/>
  <c r="CA86" i="49"/>
  <c r="CH55" i="49" a="1"/>
  <c r="BU67" i="45" a="1"/>
  <c r="DF84" i="49"/>
  <c r="BV46" i="51" a="1"/>
  <c r="DF33" i="49"/>
  <c r="CC35" i="43"/>
  <c r="CK24" i="52" a="1"/>
  <c r="DF71" i="52"/>
  <c r="T122" i="48" a="1"/>
  <c r="CA88" i="42"/>
  <c r="CC33" i="44"/>
  <c r="BR61" i="44" a="1"/>
  <c r="BU72" i="53" a="1"/>
  <c r="CK43" i="51" a="1"/>
  <c r="BV74" i="50" a="1"/>
  <c r="DF57" i="44"/>
  <c r="BV22" i="50" a="1"/>
  <c r="CA74" i="45"/>
  <c r="CM35" i="49" a="1"/>
  <c r="CA89" i="43"/>
  <c r="BV48" i="49" a="1"/>
  <c r="CH24" i="51" a="1"/>
  <c r="BU43" i="49" a="1"/>
  <c r="CH69" i="43" a="1"/>
  <c r="CO13" i="42" a="1"/>
  <c r="CA59" i="42"/>
  <c r="CH39" i="53" a="1"/>
  <c r="CA78" i="47"/>
  <c r="BU90" i="51" a="1"/>
  <c r="BV32" i="50" a="1"/>
  <c r="S9" i="45"/>
  <c r="S5" i="46"/>
  <c r="BV82" i="48" a="1"/>
  <c r="CC79" i="47"/>
  <c r="CC56" i="51"/>
  <c r="CH51" i="49" a="1"/>
  <c r="CO13" i="53" a="1"/>
  <c r="BU91" i="49" a="1"/>
  <c r="CA17" i="54"/>
  <c r="CH25" i="47" a="1"/>
  <c r="CK41" i="49" a="1"/>
  <c r="CN23" i="52" a="1"/>
  <c r="CH46" i="53" a="1"/>
  <c r="BV19" i="42" a="1"/>
  <c r="BU17" i="45" a="1"/>
  <c r="BZ24" i="51" a="1"/>
  <c r="CA24" i="46"/>
  <c r="BZ27" i="50" a="1"/>
  <c r="BV25" i="48" a="1"/>
  <c r="CA37" i="45"/>
  <c r="BU59" i="45" a="1"/>
  <c r="DF40" i="43"/>
  <c r="BU47" i="42" a="1"/>
  <c r="BU83" i="43" a="1"/>
  <c r="T116" i="56" a="1"/>
  <c r="BU42" i="54" a="1"/>
  <c r="DF35" i="52"/>
  <c r="BZ21" i="53" a="1"/>
  <c r="BU27" i="53" a="1"/>
  <c r="CB13" i="52"/>
  <c r="DF75" i="52"/>
  <c r="CA35" i="52"/>
  <c r="CH63" i="53" a="1"/>
  <c r="CO23" i="48" a="1"/>
  <c r="DF32" i="53"/>
  <c r="CA74" i="48"/>
  <c r="BZ25" i="48" a="1"/>
  <c r="CC16" i="51"/>
  <c r="DF89" i="52"/>
  <c r="CA59" i="53"/>
  <c r="CH32" i="49" a="1"/>
  <c r="BU53" i="45" a="1"/>
  <c r="DF42" i="54"/>
  <c r="BV55" i="52" a="1"/>
  <c r="CC71" i="52"/>
  <c r="CA90" i="50"/>
  <c r="CH59" i="51" a="1"/>
  <c r="CM40" i="51" a="1"/>
  <c r="CB47" i="47"/>
  <c r="BZ21" i="49" a="1"/>
  <c r="CH89" i="43" a="1"/>
  <c r="BV57" i="50" a="1"/>
  <c r="BY26" i="48" a="1"/>
  <c r="CA73" i="52"/>
  <c r="CC49" i="44"/>
  <c r="DF23" i="48"/>
  <c r="CB39" i="52"/>
  <c r="K117" i="47" a="1"/>
  <c r="DF89" i="50"/>
  <c r="BZ23" i="42" a="1"/>
  <c r="BV84" i="43" a="1"/>
  <c r="CK24" i="42" a="1"/>
  <c r="BY15" i="53" a="1"/>
  <c r="C127" i="52" a="1"/>
  <c r="CB91" i="53"/>
  <c r="BV57" i="52" a="1"/>
  <c r="L2" i="42"/>
  <c r="CJ43" i="44" a="1"/>
  <c r="DF70" i="42"/>
  <c r="BV89" i="50" a="1"/>
  <c r="CC58" i="50"/>
  <c r="CH45" i="49" a="1"/>
  <c r="CA80" i="44"/>
  <c r="BU23" i="49" a="1"/>
  <c r="CH53" i="47" a="1"/>
  <c r="BU69" i="53" a="1"/>
  <c r="BU72" i="50" a="1"/>
  <c r="CO18" i="49" a="1"/>
  <c r="BV48" i="52" a="1"/>
  <c r="DF54" i="52"/>
  <c r="BV41" i="43" a="1"/>
  <c r="CJ42" i="47" a="1"/>
  <c r="C131" i="43" a="1"/>
  <c r="BZ18" i="49" a="1"/>
  <c r="CC34" i="49"/>
  <c r="C132" i="43" a="1"/>
  <c r="CH48" i="50" a="1"/>
  <c r="R8" i="44"/>
  <c r="CH54" i="46" a="1"/>
  <c r="CH21" i="49" a="1"/>
  <c r="C128" i="49" a="1"/>
  <c r="J117" i="50" a="1"/>
  <c r="CA73" i="49"/>
  <c r="BU38" i="50" a="1"/>
  <c r="BV39" i="45" a="1"/>
  <c r="BU26" i="45" a="1"/>
  <c r="CH56" i="52" a="1"/>
  <c r="CA59" i="51"/>
  <c r="DF83" i="43"/>
  <c r="CA13" i="44"/>
  <c r="BV72" i="47" a="1"/>
  <c r="CB61" i="42"/>
  <c r="AH5" i="51"/>
  <c r="CA26" i="49"/>
  <c r="DF14" i="52"/>
  <c r="CA17" i="42"/>
  <c r="C118" i="43" a="1"/>
  <c r="BY13" i="47" a="1"/>
  <c r="BV89" i="47" a="1"/>
  <c r="BU27" i="49" a="1"/>
  <c r="CA89" i="49"/>
  <c r="BV15" i="44" a="1"/>
  <c r="CA77" i="49"/>
  <c r="DF45" i="47"/>
  <c r="CA47" i="44"/>
  <c r="CC41" i="42"/>
  <c r="CO23" i="44" a="1"/>
  <c r="CC72" i="43"/>
  <c r="BV66" i="48" a="1"/>
  <c r="DF48" i="52"/>
  <c r="BU55" i="49" a="1"/>
  <c r="BV61" i="48" a="1"/>
  <c r="BV45" i="46" a="1"/>
  <c r="BV85" i="46" a="1"/>
  <c r="BU45" i="47" a="1"/>
  <c r="CB54" i="49"/>
  <c r="BV78" i="48" a="1"/>
  <c r="CA48" i="51"/>
  <c r="CC70" i="42"/>
  <c r="BU43" i="48" a="1"/>
  <c r="CA53" i="49"/>
  <c r="BU15" i="43" a="1"/>
  <c r="BU57" i="42" a="1"/>
  <c r="CH74" i="52" a="1"/>
  <c r="CO26" i="52" a="1"/>
  <c r="BU86" i="47" a="1"/>
  <c r="CJ19" i="52" a="1"/>
  <c r="CB79" i="47"/>
  <c r="BU59" i="48" a="1"/>
  <c r="BR13" i="52" a="1"/>
  <c r="CB91" i="51"/>
  <c r="DF87" i="46"/>
  <c r="S9" i="48"/>
  <c r="C127" i="48" a="1"/>
  <c r="BV66" i="50" a="1"/>
  <c r="BU74" i="44" a="1"/>
  <c r="CA75" i="46"/>
  <c r="CA26" i="44"/>
  <c r="DF55" i="42"/>
  <c r="R7" i="42"/>
  <c r="DF78" i="47"/>
  <c r="CL43" i="43" a="1"/>
  <c r="BV85" i="55" a="1"/>
  <c r="CH57" i="54" a="1"/>
  <c r="BU18" i="51" a="1"/>
  <c r="CH36" i="49" a="1"/>
  <c r="DF86" i="53"/>
  <c r="CA53" i="52"/>
  <c r="BV46" i="53" a="1"/>
  <c r="CC53" i="53"/>
  <c r="CB90" i="52"/>
  <c r="BU16" i="51" a="1"/>
  <c r="CB21" i="52"/>
  <c r="BV72" i="53" a="1"/>
  <c r="CC31" i="53"/>
  <c r="BV62" i="49" a="1"/>
  <c r="BV58" i="53" a="1"/>
  <c r="CA85" i="52"/>
  <c r="CA43" i="52"/>
  <c r="CC77" i="52"/>
  <c r="CK38" i="54" a="1"/>
  <c r="CK33" i="52" a="1"/>
  <c r="CA91" i="52"/>
  <c r="CN33" i="52" a="1"/>
  <c r="CA57" i="52"/>
  <c r="CC74" i="43"/>
  <c r="DF55" i="52"/>
  <c r="C125" i="49" a="1"/>
  <c r="CC36" i="43"/>
  <c r="BU81" i="53" a="1"/>
  <c r="CL43" i="52" a="1"/>
  <c r="P9" i="50" a="1"/>
  <c r="CH55" i="44" a="1"/>
  <c r="BV18" i="44" a="1"/>
  <c r="CB36" i="52"/>
  <c r="BU47" i="52" a="1"/>
  <c r="BU78" i="48" a="1"/>
  <c r="CM29" i="49" a="1"/>
  <c r="I117" i="44" a="1"/>
  <c r="BU25" i="44" a="1"/>
  <c r="I2" i="49"/>
  <c r="CH26" i="51" a="1"/>
  <c r="DF42" i="52"/>
  <c r="CA34" i="52"/>
  <c r="BV55" i="49" a="1"/>
  <c r="I117" i="49" a="1"/>
  <c r="CB61" i="53"/>
  <c r="BU59" i="47" a="1"/>
  <c r="BY18" i="49" a="1"/>
  <c r="CA19" i="52"/>
  <c r="BU64" i="52" a="1"/>
  <c r="BU55" i="47" a="1"/>
  <c r="CB90" i="45"/>
  <c r="DF14" i="53"/>
  <c r="CB54" i="48"/>
  <c r="R5" i="51"/>
  <c r="CL14" i="47" a="1"/>
  <c r="BU34" i="50" a="1"/>
  <c r="BZ26" i="47" a="1"/>
  <c r="BU78" i="50" a="1"/>
  <c r="CH63" i="52" a="1"/>
  <c r="BV46" i="50" a="1"/>
  <c r="BV56" i="51" a="1"/>
  <c r="CL29" i="52" a="1"/>
  <c r="CH36" i="52" a="1"/>
  <c r="DF64" i="43"/>
  <c r="CA25" i="48"/>
  <c r="R8" i="53"/>
  <c r="R122" i="51" a="1"/>
  <c r="CN14" i="49" a="1"/>
  <c r="CB41" i="48"/>
  <c r="CA23" i="44"/>
  <c r="CB52" i="49"/>
  <c r="BU29" i="47" a="1"/>
  <c r="R6" i="51"/>
  <c r="CB29" i="49"/>
  <c r="CC46" i="47"/>
  <c r="L2" i="44"/>
  <c r="BU14" i="46" a="1"/>
  <c r="CB86" i="44"/>
  <c r="BU36" i="52" a="1"/>
  <c r="CC64" i="42"/>
  <c r="BU65" i="51" a="1"/>
  <c r="BY22" i="49" a="1"/>
  <c r="BV70" i="45" a="1"/>
  <c r="U122" i="43" a="1"/>
  <c r="BU67" i="48" a="1"/>
  <c r="BV77" i="47" a="1"/>
  <c r="CB37" i="49"/>
  <c r="CC31" i="52"/>
  <c r="DF40" i="51"/>
  <c r="BU14" i="50" a="1"/>
  <c r="BV63" i="45" a="1"/>
  <c r="CH38" i="44" a="1"/>
  <c r="BU22" i="48" a="1"/>
  <c r="BV61" i="47" a="1"/>
  <c r="CA47" i="49"/>
  <c r="CN42" i="50" a="1"/>
  <c r="CC51" i="44"/>
  <c r="CA24" i="48"/>
  <c r="BU35" i="47" a="1"/>
  <c r="BU20" i="48" a="1"/>
  <c r="CB58" i="51"/>
  <c r="CA27" i="52"/>
  <c r="DF19" i="49"/>
  <c r="CN41" i="44" a="1"/>
  <c r="BU59" i="50" a="1"/>
  <c r="CO23" i="45" a="1"/>
  <c r="CH43" i="42" a="1"/>
  <c r="CB32" i="53"/>
  <c r="CC29" i="47"/>
  <c r="P8" i="50" a="1"/>
  <c r="CK35" i="49" a="1"/>
  <c r="P8" i="44" a="1"/>
  <c r="DF39" i="49"/>
  <c r="CA31" i="49"/>
  <c r="BZ26" i="49" a="1"/>
  <c r="BU34" i="51" a="1"/>
  <c r="BU43" i="50" a="1"/>
  <c r="BV66" i="42" a="1"/>
  <c r="BU77" i="53" a="1"/>
  <c r="CH69" i="44" a="1"/>
  <c r="BU23" i="42" a="1"/>
  <c r="CB41" i="43"/>
  <c r="CH58" i="46" a="1"/>
  <c r="CH85" i="42" a="1"/>
  <c r="CC17" i="45"/>
  <c r="CO19" i="44" a="1"/>
  <c r="CA66" i="49"/>
  <c r="CA64" i="55"/>
  <c r="BU41" i="52" a="1"/>
  <c r="CJ14" i="52" a="1"/>
  <c r="CB19" i="53"/>
  <c r="DF65" i="49"/>
  <c r="CC80" i="51"/>
  <c r="CB33" i="53"/>
  <c r="CH83" i="52" a="1"/>
  <c r="CH72" i="51" a="1"/>
  <c r="BU91" i="52" a="1"/>
  <c r="BV90" i="51" a="1"/>
  <c r="CH37" i="52" a="1"/>
  <c r="CJ18" i="49" a="1"/>
  <c r="BU52" i="49" a="1"/>
  <c r="S7" i="53"/>
  <c r="CB47" i="52"/>
  <c r="CA15" i="53"/>
  <c r="BU75" i="51" a="1"/>
  <c r="CH20" i="54" a="1"/>
  <c r="BV45" i="53" a="1"/>
  <c r="CC15" i="52"/>
  <c r="CA25" i="49"/>
  <c r="BV40" i="51" a="1"/>
  <c r="CN39" i="48" a="1"/>
  <c r="CC55" i="49"/>
  <c r="CH20" i="44" a="1"/>
  <c r="CB55" i="42"/>
  <c r="CA87" i="42"/>
  <c r="DF52" i="44"/>
  <c r="BU58" i="50" a="1"/>
  <c r="CA26" i="46"/>
  <c r="BU68" i="44" a="1"/>
  <c r="CH52" i="50" a="1"/>
  <c r="BU75" i="49" a="1"/>
  <c r="CA57" i="45"/>
  <c r="BZ15" i="49" a="1"/>
  <c r="CC88" i="42"/>
  <c r="CA15" i="42"/>
  <c r="BU25" i="52" a="1"/>
  <c r="BZ25" i="49" a="1"/>
  <c r="CA25" i="47"/>
  <c r="CH29" i="49" a="1"/>
  <c r="DF71" i="48"/>
  <c r="CB73" i="42"/>
  <c r="CB88" i="52"/>
  <c r="BZ24" i="48" a="1"/>
  <c r="BV68" i="48" a="1"/>
  <c r="CC69" i="49"/>
  <c r="BZ13" i="52" a="1"/>
  <c r="BV19" i="50" a="1"/>
  <c r="CC40" i="52"/>
  <c r="BY16" i="53" a="1"/>
  <c r="CC90" i="47"/>
  <c r="P6" i="51" a="1"/>
  <c r="CB67" i="49"/>
  <c r="CB72" i="51"/>
  <c r="AH5" i="45"/>
  <c r="CJ15" i="49" a="1"/>
  <c r="CC66" i="52"/>
  <c r="CB41" i="49"/>
  <c r="BR45" i="48" a="1"/>
  <c r="CA73" i="44"/>
  <c r="BV67" i="49" a="1"/>
  <c r="CM33" i="43" a="1"/>
  <c r="CC56" i="54"/>
  <c r="CA29" i="47"/>
  <c r="BU13" i="44" a="1"/>
  <c r="BU69" i="45" a="1"/>
  <c r="CN42" i="49" a="1"/>
  <c r="I116" i="50" a="1"/>
  <c r="BZ24" i="43" a="1"/>
  <c r="P9" i="45" a="1"/>
  <c r="BU46" i="49" a="1"/>
  <c r="BV82" i="49" a="1"/>
  <c r="CM40" i="48" a="1"/>
  <c r="CC73" i="48"/>
  <c r="BY25" i="47" a="1"/>
  <c r="CC57" i="43"/>
  <c r="BZ27" i="51" a="1"/>
  <c r="CC29" i="52"/>
  <c r="BU24" i="50" a="1"/>
  <c r="CH20" i="42" a="1"/>
  <c r="S9" i="42"/>
  <c r="CJ18" i="43" a="1"/>
  <c r="CA24" i="42"/>
  <c r="BV91" i="48" a="1"/>
  <c r="CH74" i="50" a="1"/>
  <c r="CB75" i="55"/>
  <c r="CB22" i="54"/>
  <c r="CB73" i="44"/>
  <c r="DF83" i="53"/>
  <c r="CC33" i="52"/>
  <c r="CB68" i="52"/>
  <c r="BU33" i="53" a="1"/>
  <c r="CA55" i="52"/>
  <c r="CA88" i="52"/>
  <c r="BV37" i="45" a="1"/>
  <c r="DF89" i="51"/>
  <c r="AH6" i="51"/>
  <c r="BV36" i="49" a="1"/>
  <c r="S122" i="54" a="1"/>
  <c r="CA14" i="49"/>
  <c r="BV25" i="50" a="1"/>
  <c r="BV38" i="49" a="1"/>
  <c r="CA53" i="44"/>
  <c r="BZ21" i="54" a="1"/>
  <c r="DF81" i="52"/>
  <c r="CM14" i="52" a="1"/>
  <c r="BV13" i="50" a="1"/>
  <c r="R9" i="45"/>
  <c r="BU45" i="53" a="1"/>
  <c r="BV37" i="51" a="1"/>
  <c r="DF65" i="45"/>
  <c r="CC74" i="47"/>
  <c r="CB26" i="49"/>
  <c r="BV27" i="48" a="1"/>
  <c r="BV39" i="47" a="1"/>
  <c r="CH72" i="48" a="1"/>
  <c r="CA32" i="49"/>
  <c r="CA87" i="43"/>
  <c r="DF32" i="49"/>
  <c r="BU31" i="50" a="1"/>
  <c r="CA56" i="43"/>
  <c r="BV67" i="43" a="1"/>
  <c r="CO26" i="45" a="1"/>
  <c r="T116" i="49" a="1"/>
  <c r="CA18" i="53"/>
  <c r="BU21" i="43" a="1"/>
  <c r="CH56" i="49" a="1"/>
  <c r="CH24" i="45" a="1"/>
  <c r="CN21" i="42" a="1"/>
  <c r="BU83" i="53" a="1"/>
  <c r="CB83" i="44"/>
  <c r="CH86" i="48" a="1"/>
  <c r="BV77" i="50" a="1"/>
  <c r="CA25" i="43"/>
  <c r="BU87" i="42" a="1"/>
  <c r="CC25" i="48"/>
  <c r="R7" i="52"/>
  <c r="DF59" i="52"/>
  <c r="BV68" i="52" a="1"/>
  <c r="BV38" i="47" a="1"/>
  <c r="CM33" i="49" a="1"/>
  <c r="S8" i="46"/>
  <c r="BU91" i="48" a="1"/>
  <c r="CL26" i="52" a="1"/>
  <c r="DF64" i="51"/>
  <c r="CH41" i="49" a="1"/>
  <c r="CC40" i="49"/>
  <c r="BU21" i="50" a="1"/>
  <c r="L117" i="43" a="1"/>
  <c r="J2" i="54"/>
  <c r="CH30" i="49" a="1"/>
  <c r="CH19" i="49" a="1"/>
  <c r="CC34" i="52"/>
  <c r="CB23" i="52"/>
  <c r="CH85" i="49" a="1"/>
  <c r="BU70" i="45" a="1"/>
  <c r="CH65" i="52" a="1"/>
  <c r="BR29" i="51" a="1"/>
  <c r="CC67" i="49"/>
  <c r="CB45" i="47"/>
  <c r="BV47" i="51" a="1"/>
  <c r="CC31" i="49"/>
  <c r="BU42" i="45" a="1"/>
  <c r="CJ43" i="43" a="1"/>
  <c r="BV51" i="50" a="1"/>
  <c r="BV26" i="48" a="1"/>
  <c r="BU42" i="51" a="1"/>
  <c r="BU37" i="45" a="1"/>
  <c r="CA77" i="52"/>
  <c r="DF26" i="48"/>
  <c r="BR77" i="44" a="1"/>
  <c r="CB73" i="55"/>
  <c r="CH74" i="51" a="1"/>
  <c r="BV52" i="53" a="1"/>
  <c r="BV23" i="52" a="1"/>
  <c r="CK20" i="49" a="1"/>
  <c r="CH90" i="51" a="1"/>
  <c r="BV88" i="52" a="1"/>
  <c r="CB71" i="52"/>
  <c r="CC17" i="52"/>
  <c r="CK40" i="51" a="1"/>
  <c r="BZ14" i="53" a="1"/>
  <c r="BU63" i="49" a="1"/>
  <c r="BU58" i="49" a="1"/>
  <c r="CB64" i="54"/>
  <c r="U122" i="52" a="1"/>
  <c r="DF85" i="53"/>
  <c r="BY22" i="52" a="1"/>
  <c r="AH5" i="50"/>
  <c r="CA25" i="54"/>
  <c r="CA86" i="52"/>
  <c r="BU19" i="51" a="1"/>
  <c r="CL19" i="52" a="1"/>
  <c r="C120" i="49" a="1"/>
  <c r="CM41" i="51" a="1"/>
  <c r="C126" i="42" a="1"/>
  <c r="BV23" i="42" a="1"/>
  <c r="CH51" i="54" a="1"/>
  <c r="CH19" i="53" a="1"/>
  <c r="BV73" i="47" a="1"/>
  <c r="CC23" i="43"/>
  <c r="BY21" i="43" a="1"/>
  <c r="CN36" i="49" a="1"/>
  <c r="BU72" i="51" a="1"/>
  <c r="BZ16" i="53" a="1"/>
  <c r="CC67" i="52"/>
  <c r="CL22" i="43" a="1"/>
  <c r="CK21" i="49" a="1"/>
  <c r="DF36" i="45"/>
  <c r="CA49" i="49"/>
  <c r="CH22" i="50" a="1"/>
  <c r="BY13" i="49" a="1"/>
  <c r="BU43" i="51" a="1"/>
  <c r="CA33" i="43"/>
  <c r="DF51" i="49"/>
  <c r="BU56" i="51" a="1"/>
  <c r="BT77" i="52" a="1"/>
  <c r="CK25" i="52" a="1"/>
  <c r="CH31" i="49" a="1"/>
  <c r="CH57" i="50" a="1"/>
  <c r="BU47" i="44" a="1"/>
  <c r="CB75" i="45"/>
  <c r="BU42" i="52" a="1"/>
  <c r="CH66" i="49" a="1"/>
  <c r="DF58" i="50"/>
  <c r="BU90" i="48" a="1"/>
  <c r="DF41" i="47"/>
  <c r="CB62" i="47"/>
  <c r="BU82" i="51" a="1"/>
  <c r="L117" i="51" a="1"/>
  <c r="CA51" i="52"/>
  <c r="BV61" i="52" a="1"/>
  <c r="CH39" i="47" a="1"/>
  <c r="CH82" i="48" a="1"/>
  <c r="CH50" i="43" a="1"/>
  <c r="BU40" i="53" a="1"/>
  <c r="CB88" i="42"/>
  <c r="CA59" i="45"/>
  <c r="BU84" i="42" a="1"/>
  <c r="BU75" i="47" a="1"/>
  <c r="CB33" i="43"/>
  <c r="C123" i="54" a="1"/>
  <c r="BU48" i="43" a="1"/>
  <c r="BV57" i="48" a="1"/>
  <c r="CH80" i="53" a="1"/>
  <c r="BV62" i="48" a="1"/>
  <c r="CC15" i="49"/>
  <c r="BU78" i="42" a="1"/>
  <c r="CL23" i="43" a="1"/>
  <c r="CN41" i="50" a="1"/>
  <c r="BU80" i="51" a="1"/>
  <c r="CJ41" i="48" a="1"/>
  <c r="BU20" i="47" a="1"/>
  <c r="BU59" i="44" a="1"/>
  <c r="DF56" i="49"/>
  <c r="CB43" i="46"/>
  <c r="CB69" i="43"/>
  <c r="CH55" i="52" a="1"/>
  <c r="CC74" i="55"/>
  <c r="BU91" i="54" a="1"/>
  <c r="CH29" i="52" a="1"/>
  <c r="CC67" i="54"/>
  <c r="CM34" i="49" a="1"/>
  <c r="BV45" i="51" a="1"/>
  <c r="P8" i="52" a="1"/>
  <c r="BU55" i="51" a="1"/>
  <c r="BV24" i="52" a="1"/>
  <c r="CB53" i="54"/>
  <c r="DF80" i="52"/>
  <c r="CB19" i="52"/>
  <c r="BV32" i="48" a="1"/>
  <c r="CB50" i="54"/>
  <c r="BU58" i="52" a="1"/>
  <c r="CN20" i="52" a="1"/>
  <c r="CB80" i="51"/>
  <c r="CB47" i="44"/>
  <c r="BU25" i="53" a="1"/>
  <c r="CC25" i="52"/>
  <c r="V122" i="50" a="1"/>
  <c r="DF57" i="50"/>
  <c r="CC74" i="49"/>
  <c r="CA65" i="49"/>
  <c r="CA16" i="49"/>
  <c r="AH5" i="44"/>
  <c r="BU61" i="51" a="1"/>
  <c r="CJ42" i="49" a="1"/>
  <c r="CH71" i="52" a="1"/>
  <c r="CL17" i="49" a="1"/>
  <c r="S8" i="45"/>
  <c r="CH53" i="42" a="1"/>
  <c r="CC15" i="47"/>
  <c r="BU59" i="49" a="1"/>
  <c r="CC75" i="52"/>
  <c r="CB61" i="46"/>
  <c r="CJ15" i="47" a="1"/>
  <c r="DF33" i="44"/>
  <c r="BU67" i="47" a="1"/>
  <c r="CH41" i="43" a="1"/>
  <c r="CH90" i="47" a="1"/>
  <c r="CB14" i="44"/>
  <c r="BU90" i="44" a="1"/>
  <c r="BU49" i="42" a="1"/>
  <c r="CA69" i="52"/>
  <c r="BV81" i="51" a="1"/>
  <c r="CH33" i="52" a="1"/>
  <c r="CC39" i="44"/>
  <c r="BV27" i="49" a="1"/>
  <c r="CC78" i="49"/>
  <c r="DF68" i="46"/>
  <c r="BU66" i="52" a="1"/>
  <c r="DF55" i="48"/>
  <c r="BU26" i="50" a="1"/>
  <c r="CC26" i="49"/>
  <c r="AH6" i="44"/>
  <c r="R8" i="46"/>
  <c r="BU48" i="47" a="1"/>
  <c r="BV67" i="52" a="1"/>
  <c r="BV26" i="51" a="1"/>
  <c r="CO15" i="52" a="1"/>
  <c r="DF74" i="51"/>
  <c r="P8" i="47" a="1"/>
  <c r="CC52" i="44"/>
  <c r="DF84" i="52"/>
  <c r="CB53" i="49"/>
  <c r="CC16" i="49"/>
  <c r="BU62" i="45" a="1"/>
  <c r="CB88" i="49"/>
  <c r="CC53" i="46"/>
  <c r="R5" i="53"/>
  <c r="BU45" i="51" a="1"/>
  <c r="CC25" i="45"/>
  <c r="CC39" i="52"/>
  <c r="CA70" i="52"/>
  <c r="CH53" i="44" a="1"/>
  <c r="DF36" i="44"/>
  <c r="DF55" i="44"/>
  <c r="BU56" i="52" a="1"/>
  <c r="CB65" i="49"/>
  <c r="BV22" i="49" a="1"/>
  <c r="CH86" i="44" a="1"/>
  <c r="CA27" i="47"/>
  <c r="BV17" i="47" a="1"/>
  <c r="BU21" i="48" a="1"/>
  <c r="CC69" i="54"/>
  <c r="CC62" i="49"/>
  <c r="CC64" i="49"/>
  <c r="CN35" i="53" a="1"/>
  <c r="DF59" i="53"/>
  <c r="BU77" i="45" a="1"/>
  <c r="BZ15" i="44" a="1"/>
  <c r="DF86" i="43"/>
  <c r="BV78" i="53" a="1"/>
  <c r="CA20" i="43"/>
  <c r="CB22" i="44"/>
  <c r="CK42" i="51" a="1"/>
  <c r="CA24" i="51"/>
  <c r="CH42" i="46" a="1"/>
  <c r="BV36" i="54" a="1"/>
  <c r="CH81" i="49" a="1"/>
  <c r="I116" i="45" a="1"/>
  <c r="P8" i="53" a="1"/>
  <c r="CC61" i="53"/>
  <c r="CB30" i="47"/>
  <c r="BZ14" i="43" a="1"/>
  <c r="BV46" i="47" a="1"/>
  <c r="BU80" i="42" a="1"/>
  <c r="CC16" i="53"/>
  <c r="CB77" i="43"/>
  <c r="CO15" i="47" a="1"/>
  <c r="CC63" i="52"/>
  <c r="BZ14" i="52" a="1"/>
  <c r="CM21" i="42" a="1"/>
  <c r="CA25" i="42"/>
  <c r="V122" i="48" a="1"/>
  <c r="DF41" i="51"/>
  <c r="CB71" i="49"/>
  <c r="BV48" i="47" a="1"/>
  <c r="CM37" i="44" a="1"/>
  <c r="CB63" i="45"/>
  <c r="CL20" i="49" a="1"/>
  <c r="CB74" i="46"/>
  <c r="CK31" i="44" a="1"/>
  <c r="CN42" i="55" a="1"/>
  <c r="CM36" i="54" a="1"/>
  <c r="DF54" i="42"/>
  <c r="CA67" i="53"/>
  <c r="BU32" i="49" a="1"/>
  <c r="CH35" i="49" a="1"/>
  <c r="CH20" i="53" a="1"/>
  <c r="CB66" i="52"/>
  <c r="BU83" i="51" a="1"/>
  <c r="BU30" i="54" a="1"/>
  <c r="CC40" i="51"/>
  <c r="P2" i="43"/>
  <c r="BU62" i="52" a="1"/>
  <c r="BU47" i="54" a="1"/>
  <c r="T116" i="52" a="1"/>
  <c r="CH27" i="52" a="1"/>
  <c r="CC27" i="49"/>
  <c r="BU79" i="51" a="1"/>
  <c r="CA26" i="52"/>
  <c r="BV82" i="50" a="1"/>
  <c r="BY19" i="53" a="1"/>
  <c r="BU27" i="52" a="1"/>
  <c r="BU24" i="47" a="1"/>
  <c r="CB64" i="44"/>
  <c r="CJ20" i="52" a="1"/>
  <c r="CN42" i="45" a="1"/>
  <c r="BZ22" i="52" a="1"/>
  <c r="CM24" i="49" a="1"/>
  <c r="CC48" i="51"/>
  <c r="BU39" i="48" a="1"/>
  <c r="CK15" i="47" a="1"/>
  <c r="DF81" i="43"/>
  <c r="BV16" i="52" a="1"/>
  <c r="S122" i="50" a="1"/>
  <c r="CH68" i="49" a="1"/>
  <c r="CC91" i="44"/>
  <c r="CB66" i="47"/>
  <c r="CC77" i="49"/>
  <c r="BU64" i="49" a="1"/>
  <c r="CO25" i="52" a="1"/>
  <c r="DD15" i="47" a="1"/>
  <c r="BU36" i="45" a="1"/>
  <c r="CA41" i="50"/>
  <c r="C129" i="49" a="1"/>
  <c r="AH6" i="53"/>
  <c r="CC57" i="49"/>
  <c r="BV62" i="51" a="1"/>
  <c r="CK41" i="50" a="1"/>
  <c r="CK23" i="46" a="1"/>
  <c r="BU53" i="43" a="1"/>
  <c r="DF89" i="43"/>
  <c r="CA63" i="49"/>
  <c r="CB38" i="49"/>
  <c r="CB48" i="51"/>
  <c r="BU74" i="42" a="1"/>
  <c r="CC51" i="49"/>
  <c r="CL43" i="45" a="1"/>
  <c r="CA79" i="43"/>
  <c r="CB74" i="52"/>
  <c r="CO27" i="43" a="1"/>
  <c r="BZ16" i="49" a="1"/>
  <c r="BY23" i="42" a="1"/>
  <c r="C132" i="49" a="1"/>
  <c r="CA14" i="46"/>
  <c r="CH61" i="53" a="1"/>
  <c r="CB40" i="52"/>
  <c r="DF82" i="52"/>
  <c r="CA16" i="51"/>
  <c r="CH43" i="45" a="1"/>
  <c r="BU89" i="47" a="1"/>
  <c r="CB37" i="52"/>
  <c r="BV66" i="49" a="1"/>
  <c r="BU39" i="43" a="1"/>
  <c r="CA62" i="42"/>
  <c r="BV14" i="45" a="1"/>
  <c r="CA57" i="42"/>
  <c r="T116" i="45" a="1"/>
  <c r="CH87" i="54" a="1"/>
  <c r="BV20" i="51" a="1"/>
  <c r="CH40" i="51" a="1"/>
  <c r="CA64" i="53"/>
  <c r="CH59" i="45" a="1"/>
  <c r="BV90" i="47" a="1"/>
  <c r="CC68" i="42"/>
  <c r="S6" i="48"/>
  <c r="CL43" i="53" a="1"/>
  <c r="CH74" i="45" a="1"/>
  <c r="CL29" i="49" a="1"/>
  <c r="CC25" i="51"/>
  <c r="CB52" i="52"/>
  <c r="CH56" i="44" a="1"/>
  <c r="DF37" i="46"/>
  <c r="CB33" i="45"/>
  <c r="CC36" i="52"/>
  <c r="CH41" i="47" a="1"/>
  <c r="CC22" i="49"/>
  <c r="CB22" i="49"/>
  <c r="BU13" i="50" a="1"/>
  <c r="CA61" i="47"/>
  <c r="BU54" i="52" a="1"/>
  <c r="CH77" i="49" a="1"/>
  <c r="DF73" i="43"/>
  <c r="BR29" i="52" a="1"/>
  <c r="CO22" i="52" a="1"/>
  <c r="CH50" i="42" a="1"/>
  <c r="DF61" i="43"/>
  <c r="BU59" i="43" a="1"/>
  <c r="CA31" i="52"/>
  <c r="CO25" i="51" a="1"/>
  <c r="BV58" i="50" a="1"/>
  <c r="BV47" i="47" a="1"/>
  <c r="BU49" i="49" a="1"/>
  <c r="CC42" i="49"/>
  <c r="CK16" i="53" a="1"/>
  <c r="BV54" i="49" a="1"/>
  <c r="CB37" i="53"/>
  <c r="BV55" i="48" a="1"/>
  <c r="BU45" i="49" a="1"/>
  <c r="CA70" i="42"/>
  <c r="CN24" i="43" a="1"/>
  <c r="CB26" i="48"/>
  <c r="CK39" i="48" a="1"/>
  <c r="CA37" i="48"/>
  <c r="DF85" i="43"/>
  <c r="T116" i="44" a="1"/>
  <c r="CB21" i="43"/>
  <c r="BU54" i="47" a="1"/>
  <c r="CM34" i="55" a="1"/>
  <c r="CO26" i="55" a="1"/>
  <c r="BV85" i="53" a="1"/>
  <c r="CH40" i="49" a="1"/>
  <c r="BZ24" i="54" a="1"/>
  <c r="CN30" i="42" a="1"/>
  <c r="CB62" i="49"/>
  <c r="DF45" i="52"/>
  <c r="AH5" i="52"/>
  <c r="CH26" i="54" a="1"/>
  <c r="P9" i="53" a="1"/>
  <c r="CH35" i="53" a="1"/>
  <c r="BR29" i="50" a="1"/>
  <c r="DF38" i="54"/>
  <c r="BV13" i="53" a="1"/>
  <c r="CH27" i="51" a="1"/>
  <c r="DF42" i="48"/>
  <c r="BU78" i="47" a="1"/>
  <c r="T122" i="53" a="1"/>
  <c r="BU73" i="49" a="1"/>
  <c r="BU73" i="52" a="1"/>
  <c r="BU40" i="49" a="1"/>
  <c r="DF77" i="44"/>
  <c r="BU47" i="49" a="1"/>
  <c r="BV74" i="51" a="1"/>
  <c r="CA87" i="49"/>
  <c r="CB82" i="53"/>
  <c r="BR29" i="48" a="1"/>
  <c r="CH25" i="49" a="1"/>
  <c r="BV75" i="43" a="1"/>
  <c r="BU67" i="42" a="1"/>
  <c r="CO25" i="45" a="1"/>
  <c r="BY25" i="49" a="1"/>
  <c r="CA21" i="49"/>
  <c r="DF59" i="50"/>
  <c r="P8" i="51" a="1"/>
  <c r="CC91" i="42"/>
  <c r="CA77" i="42"/>
  <c r="CC59" i="45"/>
  <c r="CC19" i="49"/>
  <c r="BV30" i="51" a="1"/>
  <c r="CC37" i="43"/>
  <c r="CB32" i="44"/>
  <c r="DF34" i="49"/>
  <c r="I117" i="50" a="1"/>
  <c r="BU81" i="51" a="1"/>
  <c r="BU48" i="50" a="1"/>
  <c r="BV59" i="45" a="1"/>
  <c r="C130" i="49" a="1"/>
  <c r="S5" i="50"/>
  <c r="CL37" i="43" a="1"/>
  <c r="CC91" i="49"/>
  <c r="BR45" i="52" a="1"/>
  <c r="BV86" i="44" a="1"/>
  <c r="BY15" i="52" a="1"/>
  <c r="BV33" i="47" a="1"/>
  <c r="DF56" i="43"/>
  <c r="S122" i="51" a="1"/>
  <c r="CH83" i="49" a="1"/>
  <c r="BU22" i="47" a="1"/>
  <c r="CH49" i="49" a="1"/>
  <c r="CA91" i="48"/>
  <c r="BU19" i="47" a="1"/>
  <c r="DF67" i="43"/>
  <c r="CH59" i="50" a="1"/>
  <c r="BU72" i="49" a="1"/>
  <c r="BV72" i="51" a="1"/>
  <c r="CC86" i="49"/>
  <c r="P6" i="47" a="1"/>
  <c r="DF42" i="45"/>
  <c r="CC19" i="52"/>
  <c r="CM39" i="48" a="1"/>
  <c r="R6" i="48"/>
  <c r="BU42" i="44" a="1"/>
  <c r="BU41" i="48" a="1"/>
  <c r="BV78" i="43" a="1"/>
  <c r="CK13" i="47" a="1"/>
  <c r="CC74" i="52"/>
  <c r="AH7" i="50"/>
  <c r="BU41" i="51" a="1"/>
  <c r="BV75" i="51" a="1"/>
  <c r="BU17" i="52" a="1"/>
  <c r="BV91" i="45" a="1"/>
  <c r="BV71" i="47" a="1"/>
  <c r="CO23" i="42" a="1"/>
  <c r="CB89" i="52"/>
  <c r="BU27" i="47" a="1"/>
  <c r="BU86" i="50" a="1"/>
  <c r="CB87" i="49"/>
  <c r="CA91" i="51"/>
  <c r="CC65" i="42"/>
  <c r="BV39" i="49" a="1"/>
  <c r="CB68" i="42"/>
  <c r="CK17" i="49" a="1"/>
  <c r="CB79" i="49"/>
  <c r="CB64" i="51"/>
  <c r="CB48" i="49"/>
  <c r="DF26" i="51"/>
  <c r="DF29" i="43"/>
  <c r="S6" i="52"/>
  <c r="AH9" i="43"/>
  <c r="BU23" i="47" a="1"/>
  <c r="CH73" i="50" a="1"/>
  <c r="BU24" i="49" a="1"/>
  <c r="CH70" i="48" a="1"/>
  <c r="CA74" i="49"/>
  <c r="CO21" i="54" a="1"/>
  <c r="CC23" i="49"/>
  <c r="CH56" i="50" a="1"/>
  <c r="CB51" i="53"/>
  <c r="BU35" i="53" a="1"/>
  <c r="BZ22" i="42" a="1"/>
  <c r="BV64" i="45" a="1"/>
  <c r="CH75" i="51" a="1"/>
  <c r="T116" i="48" a="1"/>
  <c r="CK35" i="53" a="1"/>
  <c r="BU82" i="45" a="1"/>
  <c r="DF91" i="48"/>
  <c r="R9" i="42"/>
  <c r="BU59" i="42" a="1"/>
  <c r="DF37" i="49"/>
  <c r="CO27" i="50" a="1"/>
  <c r="CB84" i="49"/>
  <c r="BV16" i="50" a="1"/>
  <c r="CB52" i="42"/>
  <c r="CH75" i="44" a="1"/>
  <c r="BU87" i="51" a="1"/>
  <c r="CA85" i="54"/>
  <c r="CA45" i="54"/>
  <c r="CB34" i="53"/>
  <c r="CL34" i="53" a="1"/>
  <c r="BV52" i="52" a="1"/>
  <c r="CH15" i="49" a="1"/>
  <c r="CC32" i="52"/>
  <c r="CA18" i="49"/>
  <c r="CH82" i="52" a="1"/>
  <c r="CL17" i="53" a="1"/>
  <c r="BU39" i="51" a="1"/>
  <c r="BV85" i="49" a="1"/>
  <c r="DF50" i="49"/>
  <c r="BY27" i="54" a="1"/>
  <c r="BU37" i="52" a="1"/>
  <c r="BY19" i="52" a="1"/>
  <c r="BV70" i="51" a="1"/>
  <c r="CA42" i="51"/>
  <c r="CH78" i="52" a="1"/>
  <c r="BV73" i="50" a="1"/>
  <c r="CM31" i="52" a="1"/>
  <c r="BV26" i="50" a="1"/>
  <c r="CA62" i="53"/>
  <c r="DF49" i="49"/>
  <c r="R9" i="51"/>
  <c r="CC61" i="49"/>
  <c r="K117" i="51" a="1"/>
  <c r="CK31" i="52" a="1"/>
  <c r="CH45" i="47" a="1"/>
  <c r="DF89" i="45"/>
  <c r="CA54" i="48"/>
  <c r="C120" i="53" a="1"/>
  <c r="DF22" i="53"/>
  <c r="CA91" i="50"/>
  <c r="CB87" i="48"/>
  <c r="CA52" i="43"/>
  <c r="CA43" i="49"/>
  <c r="AH9" i="49"/>
  <c r="BU31" i="52" a="1"/>
  <c r="DF79" i="49"/>
  <c r="BU16" i="52" a="1"/>
  <c r="CC50" i="52"/>
  <c r="U122" i="47" a="1"/>
  <c r="BU58" i="42" a="1"/>
  <c r="CB33" i="52"/>
  <c r="CB75" i="52"/>
  <c r="BV13" i="42" a="1"/>
  <c r="BZ15" i="52" a="1"/>
  <c r="BU45" i="50" a="1"/>
  <c r="CC47" i="43"/>
  <c r="DF19" i="44"/>
  <c r="BU30" i="43" a="1"/>
  <c r="CB27" i="51"/>
  <c r="CH38" i="53" a="1"/>
  <c r="C124" i="52" a="1"/>
  <c r="BV25" i="42" a="1"/>
  <c r="CL30" i="42" a="1"/>
  <c r="CO25" i="50" a="1"/>
  <c r="BU46" i="50" a="1"/>
  <c r="CA33" i="52"/>
  <c r="P7" i="43" a="1"/>
  <c r="CB46" i="52"/>
  <c r="BU88" i="50" a="1"/>
  <c r="BV68" i="49" a="1"/>
  <c r="CC72" i="52"/>
  <c r="CC88" i="49"/>
  <c r="S7" i="47"/>
  <c r="CB54" i="43"/>
  <c r="CH91" i="49" a="1"/>
  <c r="CC54" i="48"/>
  <c r="BR13" i="53" a="1"/>
  <c r="CH26" i="52" a="1"/>
  <c r="DF51" i="52"/>
  <c r="CA15" i="49"/>
  <c r="CB66" i="42"/>
  <c r="BU57" i="45" a="1"/>
  <c r="BV24" i="48" a="1"/>
  <c r="DF80" i="53"/>
  <c r="CB58" i="47"/>
  <c r="CC13" i="42" a="1"/>
  <c r="BU91" i="50" a="1"/>
  <c r="CA22" i="43"/>
  <c r="R6" i="44"/>
  <c r="CB63" i="49"/>
  <c r="CO26" i="49" a="1"/>
  <c r="CC58" i="51"/>
  <c r="DF46" i="43"/>
  <c r="DD17" i="44" a="1"/>
  <c r="BU39" i="50" a="1"/>
  <c r="BU51" i="42" a="1"/>
  <c r="CH74" i="48" a="1"/>
  <c r="BU32" i="51" a="1"/>
  <c r="CB89" i="42"/>
  <c r="CN43" i="52" a="1"/>
  <c r="CC41" i="51"/>
  <c r="BY17" i="52" a="1"/>
  <c r="CB91" i="50"/>
  <c r="BV89" i="48" a="1"/>
  <c r="CM33" i="42" a="1"/>
  <c r="CA14" i="52"/>
  <c r="CC70" i="48"/>
  <c r="CA40" i="49"/>
  <c r="DF30" i="47"/>
  <c r="DF73" i="49"/>
  <c r="CB49" i="43"/>
  <c r="CH17" i="44" a="1"/>
  <c r="CA84" i="53"/>
  <c r="DF54" i="49"/>
  <c r="CA91" i="49"/>
  <c r="CA73" i="50"/>
  <c r="T116" i="50" a="1"/>
  <c r="BV37" i="46" a="1"/>
  <c r="DF80" i="49"/>
  <c r="BU87" i="43" a="1"/>
  <c r="BU34" i="52" a="1"/>
  <c r="CH89" i="50" a="1"/>
  <c r="CA78" i="49"/>
  <c r="S8" i="47"/>
  <c r="CC90" i="44"/>
  <c r="BU56" i="46" a="1"/>
  <c r="CL41" i="47" a="1"/>
  <c r="CH22" i="43" a="1"/>
  <c r="R8" i="51"/>
  <c r="CH83" i="46" a="1"/>
  <c r="CH22" i="48" a="1"/>
  <c r="CC55" i="44"/>
  <c r="BV42" i="43" a="1"/>
  <c r="CH50" i="54" a="1"/>
  <c r="CH43" i="53" a="1"/>
  <c r="CB52" i="53"/>
  <c r="CO18" i="53" a="1"/>
  <c r="BU74" i="53" a="1"/>
  <c r="BV25" i="49" a="1"/>
  <c r="CA67" i="49"/>
  <c r="CB25" i="49"/>
  <c r="CA13" i="49"/>
  <c r="CA32" i="53"/>
  <c r="CA48" i="53"/>
  <c r="L2" i="49"/>
  <c r="BV18" i="53" a="1"/>
  <c r="CC21" i="54"/>
  <c r="CB91" i="49"/>
  <c r="CL21" i="49" a="1"/>
  <c r="CH42" i="52" a="1"/>
  <c r="CH75" i="49" a="1"/>
  <c r="CO14" i="53" a="1"/>
  <c r="BV90" i="52" a="1"/>
  <c r="BU40" i="51" a="1"/>
  <c r="CK37" i="43" a="1"/>
  <c r="DF77" i="49"/>
  <c r="BV22" i="48" a="1"/>
  <c r="BV56" i="49" a="1"/>
  <c r="CA83" i="49"/>
  <c r="DF57" i="49"/>
  <c r="CH29" i="47" a="1"/>
  <c r="BU18" i="48" a="1"/>
  <c r="CH33" i="42" a="1"/>
  <c r="DF81" i="42"/>
  <c r="BV48" i="44" a="1"/>
  <c r="CH24" i="44" a="1"/>
  <c r="CK37" i="44" a="1"/>
  <c r="CA26" i="48"/>
  <c r="CA59" i="44"/>
  <c r="T122" i="45" a="1"/>
  <c r="BV52" i="47" a="1"/>
  <c r="CC17" i="43"/>
  <c r="DF43" i="43"/>
  <c r="S9" i="51"/>
  <c r="CB25" i="51"/>
  <c r="CB36" i="43"/>
  <c r="BV51" i="48" a="1"/>
  <c r="CB25" i="52"/>
  <c r="CM32" i="49" a="1"/>
  <c r="CA81" i="53"/>
  <c r="BU59" i="52" a="1"/>
  <c r="CC87" i="49"/>
  <c r="BU16" i="44" a="1"/>
  <c r="CH71" i="48" a="1"/>
  <c r="CA25" i="44"/>
  <c r="BV21" i="49" a="1"/>
  <c r="CL40" i="51" a="1"/>
  <c r="BU15" i="52" a="1"/>
  <c r="R9" i="44"/>
  <c r="CB25" i="43"/>
  <c r="DF61" i="49"/>
  <c r="BU64" i="51" a="1"/>
  <c r="CC65" i="49"/>
  <c r="CA14" i="53"/>
  <c r="DF58" i="52"/>
  <c r="DF82" i="44"/>
  <c r="CN31" i="49" a="1"/>
  <c r="BV80" i="53" a="1"/>
  <c r="BV24" i="44" a="1"/>
  <c r="CH23" i="49" a="1"/>
  <c r="CB50" i="47"/>
  <c r="R5" i="47"/>
  <c r="BU85" i="50" a="1"/>
  <c r="AH9" i="52"/>
  <c r="BV23" i="50" a="1"/>
  <c r="CC27" i="50"/>
  <c r="BU82" i="48" a="1"/>
  <c r="CH41" i="51" a="1"/>
  <c r="CB21" i="45"/>
  <c r="CC13" i="45" a="1"/>
  <c r="CB27" i="52"/>
  <c r="BV19" i="47" a="1"/>
  <c r="CH56" i="43" a="1"/>
  <c r="T122" i="51" a="1"/>
  <c r="CB64" i="42"/>
  <c r="CC56" i="49"/>
  <c r="CH77" i="44" a="1"/>
  <c r="CC59" i="42"/>
  <c r="BV75" i="52" a="1"/>
  <c r="BY13" i="52" a="1"/>
  <c r="BV29" i="51" a="1"/>
  <c r="H117" i="52" a="1"/>
  <c r="BV50" i="49" a="1"/>
  <c r="DF55" i="49"/>
  <c r="BU83" i="52" a="1"/>
  <c r="C126" i="49" a="1"/>
  <c r="CB81" i="54"/>
  <c r="CA66" i="54"/>
  <c r="CA18" i="52"/>
  <c r="CJ15" i="52" a="1"/>
  <c r="CB59" i="51"/>
  <c r="CH66" i="48" a="1"/>
  <c r="CB56" i="51"/>
  <c r="BV26" i="54" a="1"/>
  <c r="CC57" i="51"/>
  <c r="BU91" i="47" a="1"/>
  <c r="S8" i="52"/>
  <c r="CL25" i="52" a="1"/>
  <c r="BU61" i="53" a="1"/>
  <c r="BV35" i="52" a="1"/>
  <c r="DF53" i="44"/>
  <c r="BY17" i="54" a="1"/>
  <c r="BU16" i="49" a="1"/>
  <c r="CC41" i="49"/>
  <c r="R7" i="45"/>
  <c r="CO15" i="44" a="1"/>
  <c r="CA46" i="52"/>
  <c r="CH48" i="49" a="1"/>
  <c r="CH67" i="52" a="1"/>
  <c r="CH22" i="49" a="1"/>
  <c r="CC25" i="43"/>
  <c r="BU62" i="43" a="1"/>
  <c r="BU74" i="51" a="1"/>
  <c r="CB85" i="43"/>
  <c r="BU34" i="45" a="1"/>
  <c r="BR13" i="48" a="1"/>
  <c r="CA49" i="46"/>
  <c r="CB81" i="44"/>
  <c r="BV41" i="48" a="1"/>
  <c r="BU13" i="43" a="1"/>
  <c r="CB26" i="44"/>
  <c r="BV91" i="47" a="1"/>
  <c r="CC74" i="45"/>
  <c r="CH14" i="47" a="1"/>
  <c r="CK41" i="48" a="1"/>
  <c r="CC75" i="49"/>
  <c r="BT19" i="49" a="1"/>
  <c r="CH57" i="51" a="1"/>
  <c r="CM13" i="47" a="1"/>
  <c r="AH9" i="47"/>
  <c r="CO14" i="47" a="1"/>
  <c r="P2" i="52"/>
  <c r="CL34" i="42" a="1"/>
  <c r="DF68" i="49"/>
  <c r="CH42" i="47" a="1"/>
  <c r="CN37" i="43" a="1"/>
  <c r="BU49" i="45" a="1"/>
  <c r="BU61" i="50" a="1"/>
  <c r="BU27" i="48" a="1"/>
  <c r="BU63" i="47" a="1"/>
  <c r="BZ26" i="51" a="1"/>
  <c r="BY25" i="50" a="1"/>
  <c r="CB66" i="44"/>
  <c r="CB47" i="42"/>
  <c r="CN43" i="49" a="1"/>
  <c r="L117" i="52" a="1"/>
  <c r="BU85" i="49" a="1"/>
  <c r="BV29" i="52" a="1"/>
  <c r="DF91" i="50"/>
  <c r="DF13" i="49"/>
  <c r="BV37" i="52" a="1"/>
  <c r="CJ32" i="49" a="1"/>
  <c r="CH54" i="48" a="1"/>
  <c r="CC38" i="48"/>
  <c r="BV30" i="42" a="1"/>
  <c r="BV42" i="42" a="1"/>
  <c r="BV23" i="49" a="1"/>
  <c r="CC73" i="52"/>
  <c r="CN34" i="52" a="1"/>
  <c r="CB43" i="52"/>
  <c r="AH5" i="47"/>
  <c r="BV50" i="50" a="1"/>
  <c r="CC72" i="44"/>
  <c r="DF41" i="42"/>
  <c r="BU83" i="47" a="1"/>
  <c r="CH72" i="49" a="1"/>
  <c r="CA40" i="51"/>
  <c r="CJ38" i="54" a="1"/>
  <c r="CC68" i="54"/>
  <c r="CB59" i="53"/>
  <c r="CC77" i="53"/>
  <c r="CA53" i="53"/>
  <c r="BY13" i="54" a="1"/>
  <c r="BV46" i="54" a="1"/>
  <c r="CO25" i="54" a="1"/>
  <c r="BR77" i="52" a="1"/>
  <c r="BU88" i="47" a="1"/>
  <c r="CA61" i="53"/>
  <c r="CH16" i="52" a="1"/>
  <c r="BV47" i="50" a="1"/>
  <c r="BU34" i="53" a="1"/>
  <c r="AH6" i="50"/>
  <c r="BV53" i="53" a="1"/>
  <c r="BV29" i="50" a="1"/>
  <c r="CA39" i="52"/>
  <c r="BV89" i="52" a="1"/>
  <c r="DF89" i="49"/>
  <c r="CB46" i="53"/>
  <c r="BV86" i="49" a="1"/>
  <c r="CL35" i="53" a="1"/>
  <c r="BV56" i="52" a="1"/>
  <c r="CA43" i="47"/>
  <c r="CC43" i="48"/>
  <c r="CL43" i="47" a="1"/>
  <c r="BV73" i="49" a="1"/>
  <c r="CM20" i="52" a="1"/>
  <c r="R5" i="48"/>
  <c r="AH6" i="47"/>
  <c r="BV63" i="53" a="1"/>
  <c r="J117" i="44" a="1"/>
  <c r="C121" i="51" a="1"/>
  <c r="BR13" i="49" a="1"/>
  <c r="BU47" i="43" a="1"/>
  <c r="CB51" i="43"/>
  <c r="CA19" i="53"/>
  <c r="CA24" i="49"/>
  <c r="CA70" i="53"/>
  <c r="CH71" i="49" a="1"/>
  <c r="C129" i="48" a="1"/>
  <c r="BZ13" i="42" a="1"/>
  <c r="CA89" i="48"/>
  <c r="CC30" i="52"/>
  <c r="BV42" i="48" a="1"/>
  <c r="BV56" i="50" a="1"/>
  <c r="CL42" i="48" a="1"/>
  <c r="DF27" i="46"/>
  <c r="CB75" i="42"/>
  <c r="CB35" i="49"/>
  <c r="BZ25" i="50" a="1"/>
  <c r="CJ13" i="52" a="1"/>
  <c r="CH43" i="50" a="1"/>
  <c r="CH68" i="50" a="1"/>
  <c r="CJ42" i="42" a="1"/>
  <c r="CA73" i="42"/>
  <c r="CB43" i="49"/>
  <c r="CB25" i="50"/>
  <c r="BV27" i="51" a="1"/>
  <c r="S9" i="49"/>
  <c r="CN24" i="49" a="1"/>
  <c r="P6" i="43" a="1"/>
  <c r="CB33" i="46"/>
  <c r="CC90" i="49"/>
  <c r="BV51" i="49" a="1"/>
  <c r="AH8" i="53"/>
  <c r="BU39" i="52" a="1"/>
  <c r="BU19" i="49" a="1"/>
  <c r="CH77" i="42" a="1"/>
  <c r="DF53" i="53"/>
  <c r="CA26" i="51"/>
  <c r="BV24" i="51" a="1"/>
  <c r="BU46" i="51" a="1"/>
  <c r="CB68" i="44"/>
  <c r="CM41" i="47" a="1"/>
  <c r="S6" i="49"/>
  <c r="CH37" i="47" a="1"/>
  <c r="CB16" i="49"/>
  <c r="T116" i="51" a="1"/>
  <c r="BV82" i="42" a="1"/>
  <c r="CH57" i="49" a="1"/>
  <c r="CB73" i="43"/>
  <c r="DF87" i="44"/>
  <c r="BV15" i="53" a="1"/>
  <c r="S6" i="54"/>
  <c r="BU46" i="54" a="1"/>
  <c r="BY16" i="49" a="1"/>
  <c r="BU84" i="52" a="1"/>
  <c r="CA51" i="54"/>
  <c r="BU79" i="52" a="1"/>
  <c r="DF27" i="54"/>
  <c r="CH42" i="45" a="1"/>
  <c r="CJ17" i="52" a="1"/>
  <c r="BU71" i="52" a="1"/>
  <c r="BU25" i="49" a="1"/>
  <c r="BU77" i="48" a="1"/>
  <c r="CJ23" i="52" a="1"/>
  <c r="BV85" i="48" a="1"/>
  <c r="CB69" i="52"/>
  <c r="CB36" i="53"/>
  <c r="DF80" i="51"/>
  <c r="BV62" i="53" a="1"/>
  <c r="CK15" i="53" a="1"/>
  <c r="CB15" i="53"/>
  <c r="CM43" i="53" a="1"/>
  <c r="CB58" i="45"/>
  <c r="CC37" i="52"/>
  <c r="CH80" i="52" a="1"/>
  <c r="CL43" i="49" a="1"/>
  <c r="BV43" i="52" a="1"/>
  <c r="CH15" i="53" a="1"/>
  <c r="C130" i="51" a="1"/>
  <c r="CH65" i="43" a="1"/>
  <c r="BU69" i="43" a="1"/>
  <c r="DF16" i="52"/>
  <c r="CB23" i="43"/>
  <c r="DF83" i="49"/>
  <c r="CH21" i="52" a="1"/>
  <c r="CK38" i="48" a="1"/>
  <c r="BU79" i="43" a="1"/>
  <c r="C132" i="52" a="1"/>
  <c r="CC30" i="53"/>
  <c r="BV31" i="51" a="1"/>
  <c r="BY24" i="43" a="1"/>
  <c r="CC43" i="49"/>
  <c r="CC21" i="43"/>
  <c r="CC58" i="45"/>
  <c r="BU59" i="51" a="1"/>
  <c r="BU21" i="53" a="1"/>
  <c r="BV68" i="51" a="1"/>
  <c r="CH43" i="49" a="1"/>
  <c r="CJ41" i="51" a="1"/>
  <c r="S5" i="48"/>
  <c r="I117" i="51" a="1"/>
  <c r="I117" i="48" a="1"/>
  <c r="CH33" i="49" a="1"/>
  <c r="CO21" i="42" a="1"/>
  <c r="CA82" i="47"/>
  <c r="CB42" i="44"/>
  <c r="CH18" i="46" a="1"/>
  <c r="BV58" i="44" a="1"/>
  <c r="CA15" i="47"/>
  <c r="CH66" i="52" a="1"/>
  <c r="CM31" i="49" a="1"/>
  <c r="CC54" i="49"/>
  <c r="CC87" i="44"/>
  <c r="CH15" i="43" a="1"/>
  <c r="CO22" i="48" a="1"/>
  <c r="DF39" i="48"/>
  <c r="CB30" i="52"/>
  <c r="CA23" i="49"/>
  <c r="BV65" i="48" a="1"/>
  <c r="BU68" i="48" a="1"/>
  <c r="DF67" i="49"/>
  <c r="CB34" i="52"/>
  <c r="BU74" i="48" a="1"/>
  <c r="BU33" i="52" a="1"/>
  <c r="BV61" i="50" a="1"/>
  <c r="BU46" i="42" a="1"/>
  <c r="CH22" i="45" a="1"/>
  <c r="CN40" i="52" a="1"/>
  <c r="DD14" i="44" a="1"/>
  <c r="CA41" i="47"/>
  <c r="CC82" i="49"/>
  <c r="DF49" i="44"/>
  <c r="AH6" i="43"/>
  <c r="CB38" i="48"/>
  <c r="CB68" i="45"/>
  <c r="DF36" i="52"/>
  <c r="C122" i="54" a="1"/>
  <c r="C127" i="54" a="1"/>
  <c r="CH65" i="53" a="1"/>
  <c r="BV43" i="49" a="1"/>
  <c r="P7" i="51" a="1"/>
  <c r="L2" i="54"/>
  <c r="CC41" i="54"/>
  <c r="CM21" i="53" a="1"/>
  <c r="BV87" i="49" a="1"/>
  <c r="CA56" i="52"/>
  <c r="BY26" i="52" a="1"/>
  <c r="CH45" i="43" a="1"/>
  <c r="BV39" i="48" a="1"/>
  <c r="BU35" i="52" a="1"/>
  <c r="C130" i="52" a="1"/>
  <c r="CA41" i="52"/>
  <c r="BV31" i="50" a="1"/>
  <c r="DF41" i="50"/>
  <c r="DF29" i="52"/>
  <c r="CA27" i="53"/>
  <c r="BV71" i="52" a="1"/>
  <c r="CA90" i="52"/>
  <c r="R8" i="45"/>
  <c r="L117" i="49" a="1"/>
  <c r="CJ41" i="44" a="1"/>
  <c r="CB23" i="44"/>
  <c r="CA81" i="49"/>
  <c r="DF45" i="49"/>
  <c r="BY25" i="51" a="1"/>
  <c r="CB90" i="49"/>
  <c r="CL24" i="47" a="1"/>
  <c r="BV84" i="53" a="1"/>
  <c r="CH73" i="44" a="1"/>
  <c r="BU23" i="44" a="1"/>
  <c r="CB70" i="49"/>
  <c r="BV80" i="49" a="1"/>
  <c r="CH72" i="42" a="1"/>
  <c r="BY16" i="52" a="1"/>
  <c r="BV38" i="45" a="1"/>
  <c r="CC68" i="49"/>
  <c r="CA39" i="46"/>
  <c r="CC31" i="44"/>
  <c r="DF15" i="46"/>
  <c r="DF33" i="43"/>
  <c r="CB80" i="49"/>
  <c r="CA79" i="49"/>
  <c r="BV86" i="48" a="1"/>
  <c r="DF70" i="49"/>
  <c r="BR77" i="50" a="1"/>
  <c r="CH18" i="42" a="1"/>
  <c r="CJ23" i="43" a="1"/>
  <c r="BU49" i="47" a="1"/>
  <c r="CL18" i="49" a="1"/>
  <c r="BV31" i="42" a="1"/>
  <c r="CH61" i="45" a="1"/>
  <c r="BV16" i="44" a="1"/>
  <c r="BV21" i="45" a="1"/>
  <c r="BU82" i="46" a="1"/>
  <c r="CH32" i="43" a="1"/>
  <c r="CA74" i="47"/>
  <c r="BV13" i="51" a="1"/>
  <c r="BV67" i="48" a="1"/>
  <c r="CL13" i="44" a="1"/>
  <c r="P5" i="45" a="1"/>
  <c r="BU91" i="51" a="1"/>
  <c r="DF20" i="49"/>
  <c r="BU57" i="50" a="1"/>
  <c r="BU47" i="50" a="1"/>
  <c r="CB59" i="50"/>
  <c r="CH72" i="45" a="1"/>
  <c r="CH47" i="49" a="1"/>
  <c r="CH59" i="47" a="1"/>
  <c r="BU65" i="53" a="1"/>
  <c r="CC38" i="52"/>
  <c r="BU84" i="45" a="1"/>
  <c r="BV90" i="46" a="1"/>
  <c r="CC42" i="44"/>
  <c r="DF88" i="52"/>
  <c r="CC18" i="49"/>
  <c r="CC81" i="49"/>
  <c r="CC75" i="53"/>
  <c r="BU90" i="43" a="1"/>
  <c r="DF24" i="49"/>
  <c r="CB25" i="42"/>
  <c r="BU84" i="43" a="1"/>
  <c r="CJ41" i="50" a="1"/>
  <c r="BU51" i="51" a="1"/>
  <c r="CC66" i="47"/>
  <c r="CB42" i="51"/>
  <c r="BV16" i="42" a="1"/>
  <c r="BR61" i="49" a="1"/>
  <c r="AH7" i="47"/>
  <c r="CA75" i="51"/>
  <c r="AH9" i="51"/>
  <c r="DF59" i="49"/>
  <c r="CA59" i="52"/>
  <c r="CB32" i="52"/>
  <c r="BV70" i="48" a="1"/>
  <c r="CB42" i="46"/>
  <c r="CJ41" i="49" a="1"/>
  <c r="I2" i="52"/>
  <c r="CK13" i="42" a="1"/>
  <c r="CB84" i="53"/>
  <c r="DF24" i="48"/>
  <c r="DF24" i="42"/>
  <c r="BV55" i="45" a="1"/>
  <c r="CB24" i="52"/>
  <c r="BV38" i="48" a="1"/>
  <c r="CA62" i="47"/>
  <c r="BU79" i="49" a="1"/>
  <c r="CB34" i="47"/>
  <c r="CJ42" i="50" a="1"/>
  <c r="AH9" i="48"/>
  <c r="BU17" i="53" a="1"/>
  <c r="CB13" i="43"/>
  <c r="CO26" i="48" a="1"/>
  <c r="CC59" i="50"/>
  <c r="BR61" i="42" a="1"/>
  <c r="DF90" i="48"/>
  <c r="BV16" i="47" a="1"/>
  <c r="BU22" i="49" a="1"/>
  <c r="CH26" i="48" a="1"/>
  <c r="CA27" i="46"/>
  <c r="CA50" i="49"/>
  <c r="CC57" i="45"/>
  <c r="C128" i="46" a="1"/>
  <c r="BV29" i="48" a="1"/>
  <c r="BV54" i="50" a="1"/>
  <c r="BU36" i="42" a="1"/>
  <c r="CA63" i="43"/>
  <c r="BV71" i="43" a="1"/>
  <c r="BU67" i="52" a="1"/>
  <c r="BV70" i="50" a="1"/>
  <c r="CC80" i="44"/>
  <c r="BU57" i="47" a="1"/>
  <c r="BV84" i="54" a="1"/>
  <c r="CB71" i="48"/>
  <c r="CA83" i="53"/>
  <c r="CA73" i="45"/>
  <c r="BV24" i="50" a="1"/>
  <c r="DF26" i="49"/>
  <c r="CB51" i="49"/>
  <c r="BU43" i="44" a="1"/>
  <c r="CH62" i="49" a="1"/>
  <c r="CA35" i="42"/>
  <c r="BV40" i="42" a="1"/>
  <c r="CB65" i="43"/>
  <c r="CC77" i="44"/>
  <c r="CH15" i="42" a="1"/>
  <c r="BV30" i="48" a="1"/>
  <c r="CC34" i="46"/>
  <c r="BV91" i="43" a="1"/>
  <c r="BV38" i="43" a="1"/>
  <c r="CB81" i="49"/>
  <c r="CM40" i="45" a="1"/>
  <c r="BU41" i="45" a="1"/>
  <c r="CC86" i="42"/>
  <c r="BY15" i="47" a="1"/>
  <c r="CH25" i="44" a="1"/>
  <c r="BU15" i="42" a="1"/>
  <c r="BU55" i="45" a="1"/>
  <c r="C130" i="43" a="1"/>
  <c r="BV54" i="42" a="1"/>
  <c r="BU79" i="44" a="1"/>
  <c r="CH79" i="52" a="1"/>
  <c r="BZ20" i="44" a="1"/>
  <c r="BV88" i="42" a="1"/>
  <c r="CH58" i="45" a="1"/>
  <c r="CH39" i="46" a="1"/>
  <c r="CC23" i="46"/>
  <c r="CB63" i="46"/>
  <c r="CB17" i="49"/>
  <c r="BU83" i="48" a="1"/>
  <c r="BU46" i="47" a="1"/>
  <c r="CK17" i="42" a="1"/>
  <c r="BU37" i="42" a="1"/>
  <c r="BY15" i="46" a="1"/>
  <c r="BU63" i="45" a="1"/>
  <c r="BV89" i="43" a="1"/>
  <c r="CH33" i="45" a="1"/>
  <c r="CH13" i="44" a="1"/>
  <c r="CB45" i="42"/>
  <c r="BV87" i="45" a="1"/>
  <c r="CK23" i="43" a="1"/>
  <c r="CC83" i="44"/>
  <c r="CB91" i="44"/>
  <c r="CB80" i="43"/>
  <c r="CH20" i="46" a="1"/>
  <c r="BU66" i="42" a="1"/>
  <c r="S6" i="42"/>
  <c r="BV80" i="43" a="1"/>
  <c r="BV84" i="44" a="1"/>
  <c r="BV26" i="42" a="1"/>
  <c r="CA17" i="46"/>
  <c r="CC69" i="45"/>
  <c r="CN37" i="45" a="1"/>
  <c r="CH79" i="46" a="1"/>
  <c r="DF71" i="47"/>
  <c r="BV20" i="44" a="1"/>
  <c r="BY17" i="43" a="1"/>
  <c r="CJ38" i="48" a="1"/>
  <c r="BV86" i="46" a="1"/>
  <c r="BV16" i="48" a="1"/>
  <c r="CC21" i="45"/>
  <c r="CA53" i="45"/>
  <c r="BV91" i="44" a="1"/>
  <c r="CN38" i="43" a="1"/>
  <c r="CB15" i="47"/>
  <c r="DF89" i="44"/>
  <c r="CA73" i="48"/>
  <c r="DF40" i="45"/>
  <c r="S7" i="49"/>
  <c r="CB35" i="42"/>
  <c r="S122" i="47" a="1"/>
  <c r="CB20" i="44"/>
  <c r="CC18" i="42"/>
  <c r="CH66" i="46" a="1"/>
  <c r="CA22" i="46"/>
  <c r="CC81" i="43"/>
  <c r="R6" i="47"/>
  <c r="BV35" i="43" a="1"/>
  <c r="BV26" i="45" a="1"/>
  <c r="CB71" i="44"/>
  <c r="BV63" i="42" a="1"/>
  <c r="BU66" i="45" a="1"/>
  <c r="DF34" i="45"/>
  <c r="CH29" i="43" a="1"/>
  <c r="CC72" i="46"/>
  <c r="DF84" i="43"/>
  <c r="DF45" i="46"/>
  <c r="BV51" i="51" a="1"/>
  <c r="CN42" i="42" a="1"/>
  <c r="CB33" i="49"/>
  <c r="CA57" i="49"/>
  <c r="DF78" i="42"/>
  <c r="U122" i="50" a="1"/>
  <c r="C125" i="44" a="1"/>
  <c r="BR77" i="46" a="1"/>
  <c r="CC49" i="47"/>
  <c r="BZ16" i="45" a="1"/>
  <c r="BV46" i="43" a="1"/>
  <c r="CA59" i="48"/>
  <c r="BR13" i="45" a="1"/>
  <c r="CC63" i="47"/>
  <c r="BU31" i="44" a="1"/>
  <c r="BV52" i="48" a="1"/>
  <c r="CO20" i="46" a="1"/>
  <c r="CC32" i="44"/>
  <c r="CA14" i="44"/>
  <c r="CA14" i="45"/>
  <c r="CH85" i="45" a="1"/>
  <c r="CB47" i="51"/>
  <c r="CC41" i="45"/>
  <c r="CH84" i="50" a="1"/>
  <c r="CB27" i="50"/>
  <c r="BV42" i="53" a="1"/>
  <c r="CA91" i="45"/>
  <c r="CO23" i="49" a="1"/>
  <c r="CL42" i="47" a="1"/>
  <c r="CH20" i="52" a="1"/>
  <c r="BU54" i="48" a="1"/>
  <c r="BU70" i="44" a="1"/>
  <c r="CH46" i="47" a="1"/>
  <c r="DF21" i="49"/>
  <c r="BV56" i="44" a="1"/>
  <c r="CH32" i="52" a="1"/>
  <c r="CH59" i="52" a="1"/>
  <c r="DF20" i="44"/>
  <c r="CH26" i="43" a="1"/>
  <c r="C126" i="43" a="1"/>
  <c r="CB50" i="49"/>
  <c r="C119" i="43" a="1"/>
  <c r="CL41" i="50" a="1"/>
  <c r="BV88" i="51" a="1"/>
  <c r="CK33" i="44" a="1"/>
  <c r="BV77" i="43" a="1"/>
  <c r="CJ22" i="46" a="1"/>
  <c r="BU68" i="43" a="1"/>
  <c r="BV39" i="42" a="1"/>
  <c r="BU85" i="43" a="1"/>
  <c r="BU21" i="49" a="1"/>
  <c r="CC35" i="42"/>
  <c r="CM19" i="45" a="1"/>
  <c r="CB59" i="43"/>
  <c r="BY15" i="45" a="1"/>
  <c r="BU35" i="43" a="1"/>
  <c r="BU89" i="44" a="1"/>
  <c r="CA25" i="50"/>
  <c r="CC19" i="43"/>
  <c r="CL34" i="43" a="1"/>
  <c r="BR29" i="44" a="1"/>
  <c r="CA74" i="50"/>
  <c r="CM37" i="45" a="1"/>
  <c r="CB29" i="47"/>
  <c r="BV81" i="44" a="1"/>
  <c r="BV73" i="46" a="1"/>
  <c r="DF61" i="46"/>
  <c r="BZ26" i="42" a="1"/>
  <c r="BV69" i="49" a="1"/>
  <c r="BV35" i="47" a="1"/>
  <c r="CH85" i="44" a="1"/>
  <c r="BV22" i="44" a="1"/>
  <c r="CC23" i="42"/>
  <c r="CB18" i="42"/>
  <c r="CJ42" i="48" a="1"/>
  <c r="CH82" i="45" a="1"/>
  <c r="U122" i="42" a="1"/>
  <c r="BY25" i="43" a="1"/>
  <c r="CA49" i="43"/>
  <c r="BU79" i="46" a="1"/>
  <c r="CB86" i="47"/>
  <c r="CH47" i="44" a="1"/>
  <c r="CM29" i="45" a="1"/>
  <c r="CB35" i="44"/>
  <c r="DF57" i="48"/>
  <c r="CA90" i="42"/>
  <c r="BV43" i="43" a="1"/>
  <c r="DF51" i="44"/>
  <c r="CB88" i="43"/>
  <c r="DF73" i="47"/>
  <c r="BU73" i="47" a="1"/>
  <c r="CN41" i="45" a="1"/>
  <c r="CH34" i="43" a="1"/>
  <c r="CA80" i="42"/>
  <c r="BU85" i="51" a="1"/>
  <c r="DF16" i="45"/>
  <c r="CO21" i="44" a="1"/>
  <c r="S6" i="44"/>
  <c r="BV87" i="44" a="1"/>
  <c r="CB57" i="42"/>
  <c r="CA20" i="44"/>
  <c r="CK20" i="44" a="1"/>
  <c r="CH38" i="49" a="1"/>
  <c r="K2" i="44"/>
  <c r="CN41" i="49" a="1"/>
  <c r="BZ21" i="43" a="1"/>
  <c r="CA31" i="47"/>
  <c r="BR61" i="43" a="1"/>
  <c r="BV40" i="48" a="1"/>
  <c r="BV83" i="44" a="1"/>
  <c r="BU21" i="45" a="1"/>
  <c r="BU20" i="43" a="1"/>
  <c r="BU81" i="42" a="1"/>
  <c r="DF59" i="45"/>
  <c r="CC47" i="46"/>
  <c r="BV67" i="42" a="1"/>
  <c r="CH61" i="47" a="1"/>
  <c r="BV66" i="45" a="1"/>
  <c r="CC30" i="47"/>
  <c r="BV32" i="45" a="1"/>
  <c r="CA47" i="45"/>
  <c r="CB18" i="43"/>
  <c r="CM42" i="42" a="1"/>
  <c r="R7" i="49"/>
  <c r="CA72" i="49"/>
  <c r="CB40" i="49"/>
  <c r="CN39" i="44" a="1"/>
  <c r="CA84" i="44"/>
  <c r="CC21" i="48"/>
  <c r="CM13" i="44" a="1"/>
  <c r="U122" i="45" a="1"/>
  <c r="BU48" i="44" a="1"/>
  <c r="H117" i="51" a="1"/>
  <c r="CK37" i="46" a="1"/>
  <c r="BU54" i="49" a="1"/>
  <c r="BU13" i="45" a="1"/>
  <c r="BV85" i="43" a="1"/>
  <c r="CB43" i="43"/>
  <c r="P8" i="45" a="1"/>
  <c r="BV65" i="51" a="1"/>
  <c r="I2" i="43"/>
  <c r="BU63" i="51" a="1"/>
  <c r="CA25" i="45"/>
  <c r="CA52" i="44"/>
  <c r="BV21" i="42" a="1"/>
  <c r="DF30" i="44"/>
  <c r="BV77" i="46" a="1"/>
  <c r="DF54" i="51"/>
  <c r="CA77" i="48"/>
  <c r="C122" i="47" a="1"/>
  <c r="CA74" i="43"/>
  <c r="BZ27" i="54" a="1"/>
  <c r="CH53" i="49" a="1"/>
  <c r="CH86" i="53" a="1"/>
  <c r="DF41" i="43"/>
  <c r="C131" i="48" a="1"/>
  <c r="DF38" i="52"/>
  <c r="BV78" i="49" a="1"/>
  <c r="AH8" i="49"/>
  <c r="DF63" i="44"/>
  <c r="AH8" i="52"/>
  <c r="CB64" i="49"/>
  <c r="DF27" i="49"/>
  <c r="BV45" i="49" a="1"/>
  <c r="CC26" i="47"/>
  <c r="DF79" i="44"/>
  <c r="BU50" i="45" a="1"/>
  <c r="CC90" i="50"/>
  <c r="CH43" i="51" a="1"/>
  <c r="DF46" i="44"/>
  <c r="S9" i="43"/>
  <c r="CB34" i="49"/>
  <c r="BU31" i="46" a="1"/>
  <c r="BV55" i="42" a="1"/>
  <c r="BR45" i="50" a="1"/>
  <c r="DD20" i="46" a="1"/>
  <c r="CC39" i="43"/>
  <c r="CA27" i="48"/>
  <c r="BU89" i="45" a="1"/>
  <c r="CB81" i="42"/>
  <c r="CB63" i="43"/>
  <c r="CO22" i="42" a="1"/>
  <c r="CH54" i="47" a="1"/>
  <c r="CJ20" i="44" a="1"/>
  <c r="R5" i="43"/>
  <c r="DF25" i="45"/>
  <c r="CM24" i="46" a="1"/>
  <c r="BV50" i="42" a="1"/>
  <c r="CH31" i="46" a="1"/>
  <c r="CA33" i="49"/>
  <c r="CH89" i="49" a="1"/>
  <c r="CH34" i="45" a="1"/>
  <c r="DF46" i="47"/>
  <c r="CN43" i="48" a="1"/>
  <c r="BV51" i="45" a="1"/>
  <c r="CC83" i="49"/>
  <c r="BV80" i="44" a="1"/>
  <c r="CC57" i="48"/>
  <c r="S8" i="48"/>
  <c r="CO15" i="42" a="1"/>
  <c r="CH80" i="44" a="1"/>
  <c r="CB43" i="47"/>
  <c r="CJ41" i="42" a="1"/>
  <c r="BV49" i="48" a="1"/>
  <c r="BV42" i="47" a="1"/>
  <c r="S9" i="47"/>
  <c r="BU38" i="44" a="1"/>
  <c r="DF75" i="42"/>
  <c r="DF48" i="46"/>
  <c r="CH83" i="44" a="1"/>
  <c r="CB82" i="47"/>
  <c r="CA81" i="43"/>
  <c r="CA34" i="44"/>
  <c r="CH88" i="43" a="1"/>
  <c r="BU53" i="46" a="1"/>
  <c r="CB90" i="46"/>
  <c r="CB25" i="48"/>
  <c r="BV55" i="47" a="1"/>
  <c r="CC59" i="51"/>
  <c r="DF90" i="51"/>
  <c r="BV47" i="44" a="1"/>
  <c r="CC89" i="47"/>
  <c r="BZ15" i="47" a="1"/>
  <c r="BV15" i="43" a="1"/>
  <c r="BU19" i="50" a="1"/>
  <c r="CJ41" i="47" a="1"/>
  <c r="DF66" i="44"/>
  <c r="CB39" i="47"/>
  <c r="CA21" i="45"/>
  <c r="BU21" i="51" a="1"/>
  <c r="BV38" i="42" a="1"/>
  <c r="BU72" i="44" a="1"/>
  <c r="CC31" i="43"/>
  <c r="CK14" i="49" a="1"/>
  <c r="CC46" i="42"/>
  <c r="CB50" i="42"/>
  <c r="CA61" i="49"/>
  <c r="CH19" i="52" a="1"/>
  <c r="CA38" i="49"/>
  <c r="CO24" i="49" a="1"/>
  <c r="BU66" i="44" a="1"/>
  <c r="CB49" i="46"/>
  <c r="CC73" i="49"/>
  <c r="BU72" i="45" a="1"/>
  <c r="CL16" i="43" a="1"/>
  <c r="BU32" i="50" a="1"/>
  <c r="CA22" i="42"/>
  <c r="CA79" i="44"/>
  <c r="BU24" i="46" a="1"/>
  <c r="BU27" i="46" a="1"/>
  <c r="DF19" i="42"/>
  <c r="BV27" i="43" a="1"/>
  <c r="CC27" i="42"/>
  <c r="CC63" i="42"/>
  <c r="CM19" i="42" a="1"/>
  <c r="BU68" i="47" a="1"/>
  <c r="BV36" i="44" a="1"/>
  <c r="BV69" i="48" a="1"/>
  <c r="CB14" i="42"/>
  <c r="CH41" i="53" a="1"/>
  <c r="BZ22" i="44" a="1"/>
  <c r="DF18" i="46"/>
  <c r="CA90" i="44"/>
  <c r="CB58" i="44"/>
  <c r="CH46" i="44" a="1"/>
  <c r="BU32" i="47" a="1"/>
  <c r="CB82" i="46"/>
  <c r="CH78" i="43" a="1"/>
  <c r="CJ23" i="46" a="1"/>
  <c r="BU64" i="48" a="1"/>
  <c r="CB13" i="44"/>
  <c r="CH85" i="46" a="1"/>
  <c r="CL36" i="45" a="1"/>
  <c r="CH25" i="53" a="1"/>
  <c r="C128" i="42" a="1"/>
  <c r="CN42" i="48" a="1"/>
  <c r="CA69" i="49"/>
  <c r="I117" i="52" a="1"/>
  <c r="BU34" i="48" a="1"/>
  <c r="BU62" i="51" a="1"/>
  <c r="BV50" i="51" a="1"/>
  <c r="CH52" i="44" a="1"/>
  <c r="CH15" i="52" a="1"/>
  <c r="CA35" i="49"/>
  <c r="BV34" i="49" a="1"/>
  <c r="BV32" i="51" a="1"/>
  <c r="CN37" i="49" a="1"/>
  <c r="AH6" i="49"/>
  <c r="BV42" i="44" a="1"/>
  <c r="BY24" i="51" a="1"/>
  <c r="CC14" i="49"/>
  <c r="CJ20" i="45" a="1"/>
  <c r="BU57" i="49" a="1"/>
  <c r="DF43" i="50"/>
  <c r="CA88" i="48"/>
  <c r="CA57" i="50"/>
  <c r="CB75" i="48"/>
  <c r="CH62" i="47" a="1"/>
  <c r="CB91" i="42"/>
  <c r="CH88" i="49" a="1"/>
  <c r="BV13" i="45" a="1"/>
  <c r="CN30" i="44" a="1"/>
  <c r="CM39" i="46" a="1"/>
  <c r="BV17" i="42" a="1"/>
  <c r="CN31" i="44" a="1"/>
  <c r="CK23" i="44" a="1"/>
  <c r="BU41" i="43" a="1"/>
  <c r="CC43" i="45"/>
  <c r="BV70" i="44" a="1"/>
  <c r="CO19" i="45" a="1"/>
  <c r="BU68" i="49" a="1"/>
  <c r="DF14" i="42"/>
  <c r="C130" i="47" a="1"/>
  <c r="CJ16" i="42" a="1"/>
  <c r="CO24" i="43" a="1"/>
  <c r="CH68" i="45" a="1"/>
  <c r="CN22" i="45" a="1"/>
  <c r="CA78" i="48"/>
  <c r="R6" i="45"/>
  <c r="BV22" i="42" a="1"/>
  <c r="BU62" i="48" a="1"/>
  <c r="BV24" i="49" a="1"/>
  <c r="CC33" i="49"/>
  <c r="C123" i="44" a="1"/>
  <c r="DF85" i="49"/>
  <c r="R122" i="46" a="1"/>
  <c r="DF61" i="42"/>
  <c r="BU30" i="46" a="1"/>
  <c r="CC36" i="42"/>
  <c r="CO23" i="46" a="1"/>
  <c r="CA51" i="46"/>
  <c r="DF29" i="47"/>
  <c r="CA71" i="52"/>
  <c r="BU20" i="51" a="1"/>
  <c r="DF23" i="44"/>
  <c r="BV58" i="43" a="1"/>
  <c r="BU46" i="46" a="1"/>
  <c r="BV19" i="46" a="1"/>
  <c r="CL31" i="49" a="1"/>
  <c r="DF16" i="42"/>
  <c r="CN43" i="47" a="1"/>
  <c r="BU35" i="44" a="1"/>
  <c r="DF52" i="45"/>
  <c r="CM39" i="44" a="1"/>
  <c r="C122" i="44" a="1"/>
  <c r="CC84" i="49"/>
  <c r="CB23" i="42"/>
  <c r="BU33" i="49" a="1"/>
  <c r="BV78" i="46" a="1"/>
  <c r="BV53" i="45" a="1"/>
  <c r="CB42" i="47"/>
  <c r="BV88" i="47" a="1"/>
  <c r="CH64" i="49" a="1"/>
  <c r="S9" i="50"/>
  <c r="BV14" i="43" a="1"/>
  <c r="C120" i="47" a="1"/>
  <c r="J117" i="48" a="1"/>
  <c r="DF18" i="42"/>
  <c r="CA36" i="49"/>
  <c r="U122" i="49" a="1"/>
  <c r="CC38" i="43"/>
  <c r="CH26" i="53" a="1"/>
  <c r="CC87" i="48"/>
  <c r="V122" i="51" a="1"/>
  <c r="CL42" i="43" a="1"/>
  <c r="CC88" i="48"/>
  <c r="CH61" i="44" a="1"/>
  <c r="DF36" i="49"/>
  <c r="CO26" i="50" a="1"/>
  <c r="CA45" i="42"/>
  <c r="CB41" i="50"/>
  <c r="CM42" i="43" a="1"/>
  <c r="BV83" i="51" a="1"/>
  <c r="CC56" i="48"/>
  <c r="CB32" i="43"/>
  <c r="BV61" i="44" a="1"/>
  <c r="CH83" i="42" a="1"/>
  <c r="CH53" i="43" a="1"/>
  <c r="BV42" i="49" a="1"/>
  <c r="CC53" i="43"/>
  <c r="CC77" i="42"/>
  <c r="BU62" i="44" a="1"/>
  <c r="CB73" i="49"/>
  <c r="BV48" i="42" a="1"/>
  <c r="BZ20" i="45" a="1"/>
  <c r="CH81" i="43" a="1"/>
  <c r="BU52" i="45" a="1"/>
  <c r="CC91" i="43"/>
  <c r="CA40" i="47"/>
  <c r="BV46" i="45" a="1"/>
  <c r="BV86" i="42" a="1"/>
  <c r="DF19" i="45"/>
  <c r="CK18" i="44" a="1"/>
  <c r="CB89" i="44"/>
  <c r="BU73" i="51" a="1"/>
  <c r="BU50" i="46" a="1"/>
  <c r="DF61" i="47"/>
  <c r="C129" i="45" a="1"/>
  <c r="BV39" i="50" a="1"/>
  <c r="CC71" i="43"/>
  <c r="CH37" i="44" a="1"/>
  <c r="CB41" i="42"/>
  <c r="CA72" i="45"/>
  <c r="CH45" i="42" a="1"/>
  <c r="DF68" i="45"/>
  <c r="BT40" i="43" a="1"/>
  <c r="BU75" i="48" a="1"/>
  <c r="CB63" i="47"/>
  <c r="BV32" i="49" a="1"/>
  <c r="BZ26" i="43" a="1"/>
  <c r="CH40" i="45" a="1"/>
  <c r="CB85" i="44"/>
  <c r="BV35" i="51" a="1"/>
  <c r="CC87" i="46"/>
  <c r="CH71" i="43" a="1"/>
  <c r="P8" i="46" a="1"/>
  <c r="BU52" i="48" a="1"/>
  <c r="CB90" i="47"/>
  <c r="CC38" i="42"/>
  <c r="BV45" i="42" a="1"/>
  <c r="BV48" i="50" a="1"/>
  <c r="CB34" i="44"/>
  <c r="BV58" i="48" a="1"/>
  <c r="BV77" i="42" a="1"/>
  <c r="AH6" i="46"/>
  <c r="DF41" i="49"/>
  <c r="CA74" i="46"/>
  <c r="BV29" i="49" a="1"/>
  <c r="BU20" i="45" a="1"/>
  <c r="CK43" i="44" a="1"/>
  <c r="CH26" i="42" a="1"/>
  <c r="CL20" i="44" a="1"/>
  <c r="CH25" i="51" a="1"/>
  <c r="CB56" i="48"/>
  <c r="CH90" i="48" a="1"/>
  <c r="BZ13" i="47" a="1"/>
  <c r="CJ41" i="45" a="1"/>
  <c r="DF27" i="45"/>
  <c r="DF29" i="45"/>
  <c r="CC62" i="44"/>
  <c r="BV89" i="44" a="1"/>
  <c r="CH41" i="48" a="1"/>
  <c r="CB82" i="44"/>
  <c r="CA63" i="42"/>
  <c r="CL19" i="44" a="1"/>
  <c r="C121" i="43" a="1"/>
  <c r="DF22" i="42"/>
  <c r="CL42" i="44" a="1"/>
  <c r="DF83" i="52"/>
  <c r="C129" i="44" a="1"/>
  <c r="CH67" i="53" a="1"/>
  <c r="BU42" i="48" a="1"/>
  <c r="CC30" i="44"/>
  <c r="CC61" i="52"/>
  <c r="BV67" i="50" a="1"/>
  <c r="BU14" i="42" a="1"/>
  <c r="T116" i="53" a="1"/>
  <c r="S7" i="52"/>
  <c r="CH77" i="47" a="1"/>
  <c r="DF62" i="49"/>
  <c r="CB82" i="52"/>
  <c r="DF26" i="45"/>
  <c r="BV38" i="46" a="1"/>
  <c r="CA39" i="49"/>
  <c r="CB53" i="53"/>
  <c r="C132" i="44" a="1"/>
  <c r="BU74" i="49" a="1"/>
  <c r="CB34" i="42"/>
  <c r="S5" i="47"/>
  <c r="BZ21" i="44" a="1"/>
  <c r="C129" i="42" a="1"/>
  <c r="DF15" i="43"/>
  <c r="CA78" i="44"/>
  <c r="DF17" i="45"/>
  <c r="CA75" i="47"/>
  <c r="CB42" i="49"/>
  <c r="BU88" i="43" a="1"/>
  <c r="CB41" i="46"/>
  <c r="CA75" i="52"/>
  <c r="CC85" i="44"/>
  <c r="BU61" i="48" a="1"/>
  <c r="BZ17" i="44" a="1"/>
  <c r="CC83" i="42"/>
  <c r="CA81" i="42"/>
  <c r="DF90" i="50"/>
  <c r="BU30" i="45" a="1"/>
  <c r="CB24" i="42"/>
  <c r="CB48" i="44"/>
  <c r="CB79" i="43"/>
  <c r="CH34" i="44" a="1"/>
  <c r="CA41" i="44"/>
  <c r="CA73" i="47"/>
  <c r="I117" i="45" a="1"/>
  <c r="DF30" i="46"/>
  <c r="CJ14" i="49" a="1"/>
  <c r="BU65" i="43" a="1"/>
  <c r="BV37" i="48" a="1"/>
  <c r="BU35" i="48" a="1"/>
  <c r="BZ26" i="45" a="1"/>
  <c r="CM43" i="48" a="1"/>
  <c r="BV79" i="45" a="1"/>
  <c r="CB75" i="44"/>
  <c r="CO17" i="44" a="1"/>
  <c r="BV52" i="46" a="1"/>
  <c r="CH47" i="48" a="1"/>
  <c r="CN43" i="46" a="1"/>
  <c r="CB88" i="51"/>
  <c r="P9" i="48" a="1"/>
  <c r="BR45" i="45" a="1"/>
  <c r="CL37" i="44" a="1"/>
  <c r="CA35" i="43"/>
  <c r="CC24" i="52"/>
  <c r="CM32" i="44" a="1"/>
  <c r="CB65" i="42"/>
  <c r="S7" i="46"/>
  <c r="P8" i="48" a="1"/>
  <c r="CN36" i="43" a="1"/>
  <c r="BZ23" i="47" a="1"/>
  <c r="BV33" i="43" a="1"/>
  <c r="CN33" i="44" a="1"/>
  <c r="P6" i="44" a="1"/>
  <c r="BZ20" i="42" a="1"/>
  <c r="DF71" i="42"/>
  <c r="BZ13" i="43" a="1"/>
  <c r="BV71" i="50" a="1"/>
  <c r="BU86" i="48" a="1"/>
  <c r="P2" i="49"/>
  <c r="BU52" i="46" a="1"/>
  <c r="CA57" i="48"/>
  <c r="BV36" i="48" a="1"/>
  <c r="BZ18" i="44" a="1"/>
  <c r="CA43" i="45"/>
  <c r="BU13" i="49" a="1"/>
  <c r="C131" i="44" a="1"/>
  <c r="DF35" i="53"/>
  <c r="C129" i="54" a="1"/>
  <c r="CA52" i="52"/>
  <c r="CM43" i="52" a="1"/>
  <c r="BV46" i="52" a="1"/>
  <c r="CA86" i="48"/>
  <c r="BY20" i="45" a="1"/>
  <c r="DF66" i="42"/>
  <c r="BU33" i="47" a="1"/>
  <c r="AH7" i="45"/>
  <c r="BU42" i="43" a="1"/>
  <c r="CJ39" i="48" a="1"/>
  <c r="BU37" i="44" a="1"/>
  <c r="R122" i="45" a="1"/>
  <c r="CC79" i="49"/>
  <c r="CJ17" i="44" a="1"/>
  <c r="CC75" i="48"/>
  <c r="DF88" i="49"/>
  <c r="CB77" i="49"/>
  <c r="CL30" i="53" a="1"/>
  <c r="CH79" i="53" a="1"/>
  <c r="DF90" i="47"/>
  <c r="BU77" i="49" a="1"/>
  <c r="CB73" i="50"/>
  <c r="C128" i="44" a="1"/>
  <c r="BV30" i="46" a="1"/>
  <c r="CA78" i="45"/>
  <c r="CH38" i="42" a="1"/>
  <c r="CC34" i="42"/>
  <c r="CB61" i="49"/>
  <c r="CA42" i="47"/>
  <c r="BU80" i="44" a="1"/>
  <c r="DD13" i="43" a="1"/>
  <c r="CH57" i="48" a="1"/>
  <c r="BV26" i="43" a="1"/>
  <c r="CM38" i="42" a="1"/>
  <c r="J2" i="43"/>
  <c r="CH23" i="44" a="1"/>
  <c r="CH17" i="47" a="1"/>
  <c r="CH56" i="48" a="1"/>
  <c r="BU35" i="45" a="1"/>
  <c r="CA85" i="44"/>
  <c r="BZ27" i="48" a="1"/>
  <c r="CH48" i="48" a="1"/>
  <c r="CH59" i="46" a="1"/>
  <c r="CJ16" i="43" a="1"/>
  <c r="CK40" i="44" a="1"/>
  <c r="CM42" i="51" a="1"/>
  <c r="DF85" i="46"/>
  <c r="BU47" i="51" a="1"/>
  <c r="BU23" i="46" a="1"/>
  <c r="CB88" i="44"/>
  <c r="P7" i="50" a="1"/>
  <c r="DF23" i="49"/>
  <c r="DF43" i="44"/>
  <c r="DF21" i="43"/>
  <c r="BV73" i="48" a="1"/>
  <c r="CA83" i="44"/>
  <c r="CL14" i="46" a="1"/>
  <c r="CC30" i="45"/>
  <c r="CH27" i="49" a="1"/>
  <c r="BU30" i="51" a="1"/>
  <c r="BV21" i="44" a="1"/>
  <c r="CB89" i="45"/>
  <c r="BT14" i="44" a="1"/>
  <c r="BU69" i="49" a="1"/>
  <c r="BV16" i="45" a="1"/>
  <c r="CH81" i="42" a="1"/>
  <c r="CB15" i="49"/>
  <c r="CH49" i="42" a="1"/>
  <c r="CB36" i="45"/>
  <c r="CH19" i="45" a="1"/>
  <c r="CJ41" i="43" a="1"/>
  <c r="CO25" i="44" a="1"/>
  <c r="CJ24" i="42" a="1"/>
  <c r="BY16" i="44" a="1"/>
  <c r="DF35" i="42"/>
  <c r="BV37" i="44" a="1"/>
  <c r="C128" i="43" a="1"/>
  <c r="CL39" i="42" a="1"/>
  <c r="R6" i="42"/>
  <c r="BV32" i="46" a="1"/>
  <c r="CO25" i="49" a="1"/>
  <c r="CA53" i="43"/>
  <c r="CB79" i="42"/>
  <c r="BV16" i="49" a="1"/>
  <c r="CN38" i="49" a="1"/>
  <c r="BV22" i="47" a="1"/>
  <c r="S6" i="51"/>
  <c r="BU91" i="42" a="1"/>
  <c r="J117" i="43" a="1"/>
  <c r="BU73" i="46" a="1"/>
  <c r="DF82" i="53"/>
  <c r="CN38" i="42" a="1"/>
  <c r="CL14" i="43" a="1"/>
  <c r="DF62" i="44"/>
  <c r="CH21" i="46" a="1"/>
  <c r="CB13" i="42"/>
  <c r="BV79" i="48" a="1"/>
  <c r="BV40" i="43" a="1"/>
  <c r="BV14" i="44" a="1"/>
  <c r="DD20" i="49" a="1"/>
  <c r="CB90" i="48"/>
  <c r="CO13" i="47" a="1"/>
  <c r="CH65" i="44" a="1"/>
  <c r="CJ41" i="46" a="1"/>
  <c r="CJ20" i="53" a="1"/>
  <c r="C118" i="42" a="1"/>
  <c r="CK15" i="49" a="1"/>
  <c r="CO17" i="43" a="1"/>
  <c r="CB59" i="46"/>
  <c r="DF19" i="46"/>
  <c r="BZ15" i="43" a="1"/>
  <c r="BV20" i="43" a="1"/>
  <c r="CA18" i="47"/>
  <c r="DF59" i="43"/>
  <c r="AH8" i="47"/>
  <c r="CB67" i="43"/>
  <c r="DF30" i="52"/>
  <c r="CH49" i="53" a="1"/>
  <c r="BZ20" i="52" a="1"/>
  <c r="CM41" i="49" a="1"/>
  <c r="BU16" i="47" a="1"/>
  <c r="CJ19" i="45" a="1"/>
  <c r="CA26" i="45"/>
  <c r="CH62" i="43" a="1"/>
  <c r="CB17" i="42"/>
  <c r="CN37" i="52" a="1"/>
  <c r="CA30" i="44"/>
  <c r="CB58" i="42"/>
  <c r="CA41" i="48"/>
  <c r="CC39" i="48"/>
  <c r="BV17" i="43" a="1"/>
  <c r="BU51" i="43" a="1"/>
  <c r="CB41" i="52"/>
  <c r="BZ25" i="42" a="1"/>
  <c r="CB26" i="51"/>
  <c r="CH43" i="52" a="1"/>
  <c r="CL32" i="49" a="1"/>
  <c r="BU57" i="43" a="1"/>
  <c r="BY27" i="47" a="1"/>
  <c r="CM36" i="47" a="1"/>
  <c r="CL42" i="42" a="1"/>
  <c r="BU80" i="46" a="1"/>
  <c r="CH51" i="43" a="1"/>
  <c r="CA80" i="49"/>
  <c r="CA91" i="43"/>
  <c r="BU14" i="45" a="1"/>
  <c r="CH22" i="46" a="1"/>
  <c r="BR77" i="49" a="1"/>
  <c r="DF23" i="45"/>
  <c r="CK24" i="45" a="1"/>
  <c r="BV18" i="42" a="1"/>
  <c r="BU69" i="42" a="1"/>
  <c r="BU51" i="45" a="1"/>
  <c r="CB63" i="44"/>
  <c r="CC24" i="49"/>
  <c r="DF31" i="47"/>
  <c r="BU86" i="49" a="1"/>
  <c r="CA42" i="42"/>
  <c r="BV88" i="48" a="1"/>
  <c r="CK19" i="42" a="1"/>
  <c r="BU45" i="44" a="1"/>
  <c r="DF87" i="47"/>
  <c r="BU35" i="50" a="1"/>
  <c r="CJ20" i="43" a="1"/>
  <c r="BU26" i="44" a="1"/>
  <c r="BU24" i="42" a="1"/>
  <c r="BV62" i="43" a="1"/>
  <c r="CC35" i="45"/>
  <c r="BU85" i="45" a="1"/>
  <c r="DF87" i="43"/>
  <c r="DF26" i="47"/>
  <c r="K117" i="45" a="1"/>
  <c r="CO24" i="48" a="1"/>
  <c r="CB21" i="44"/>
  <c r="K117" i="49" a="1"/>
  <c r="CA67" i="44"/>
  <c r="CB59" i="42"/>
  <c r="CC18" i="47"/>
  <c r="CA26" i="47"/>
  <c r="CB24" i="47"/>
  <c r="CA58" i="47"/>
  <c r="CC58" i="44"/>
  <c r="BV39" i="46" a="1"/>
  <c r="CK22" i="42" a="1"/>
  <c r="CB49" i="47"/>
  <c r="CA58" i="45"/>
  <c r="DF83" i="46"/>
  <c r="BV26" i="44" a="1"/>
  <c r="CH73" i="47" a="1"/>
  <c r="BY20" i="42" a="1"/>
  <c r="T116" i="47" a="1"/>
  <c r="CC74" i="48"/>
  <c r="CB86" i="45"/>
  <c r="CA16" i="45"/>
  <c r="BU54" i="45" a="1"/>
  <c r="CN29" i="49" a="1"/>
  <c r="CB20" i="46"/>
  <c r="CH69" i="42" a="1"/>
  <c r="DF81" i="44"/>
  <c r="CC73" i="45"/>
  <c r="CO23" i="47" a="1"/>
  <c r="CB27" i="42"/>
  <c r="CC56" i="42"/>
  <c r="BU91" i="45" a="1"/>
  <c r="CB74" i="47"/>
  <c r="CC14" i="47"/>
  <c r="CH56" i="42" a="1"/>
  <c r="BV15" i="51" a="1"/>
  <c r="CB56" i="52"/>
  <c r="BU53" i="48" a="1"/>
  <c r="CA90" i="47"/>
  <c r="CN39" i="45" a="1"/>
  <c r="CL19" i="45" a="1"/>
  <c r="CA30" i="49"/>
  <c r="CH36" i="43" a="1"/>
  <c r="CB39" i="42"/>
  <c r="BU52" i="43" a="1"/>
  <c r="DF41" i="48"/>
  <c r="BV74" i="43" a="1"/>
  <c r="CH87" i="46" a="1"/>
  <c r="DF30" i="42"/>
  <c r="CB90" i="50"/>
  <c r="CH73" i="42" a="1"/>
  <c r="CH38" i="48" a="1"/>
  <c r="BY13" i="44" a="1"/>
  <c r="BY19" i="48" a="1"/>
  <c r="DF51" i="43"/>
  <c r="CH23" i="43" a="1"/>
  <c r="CO14" i="42" a="1"/>
  <c r="CL24" i="49" a="1"/>
  <c r="CH57" i="43" a="1"/>
  <c r="BU49" i="48" a="1"/>
  <c r="BV49" i="42" a="1"/>
  <c r="CM23" i="47" a="1"/>
  <c r="BU70" i="42" a="1"/>
  <c r="CH15" i="46" a="1"/>
  <c r="CC25" i="46"/>
  <c r="BV45" i="45" a="1"/>
  <c r="CM40" i="52" a="1"/>
  <c r="CC74" i="50"/>
  <c r="CM43" i="50" a="1"/>
  <c r="CB72" i="49"/>
  <c r="BU24" i="48" a="1"/>
  <c r="CA49" i="52"/>
  <c r="BU24" i="45" a="1"/>
  <c r="CA55" i="49"/>
  <c r="CH22" i="44" a="1"/>
  <c r="CB39" i="49"/>
  <c r="BV49" i="53" a="1"/>
  <c r="CC48" i="49"/>
  <c r="CA42" i="52"/>
  <c r="CB55" i="48"/>
  <c r="CB56" i="43"/>
  <c r="CB57" i="44"/>
  <c r="BV71" i="48" a="1"/>
  <c r="DF91" i="44"/>
  <c r="BV33" i="51" a="1"/>
  <c r="BY22" i="48" a="1"/>
  <c r="DF74" i="49"/>
  <c r="CA34" i="53"/>
  <c r="CH69" i="46" a="1"/>
  <c r="BU18" i="45" a="1"/>
  <c r="BV64" i="47" a="1"/>
  <c r="BV20" i="52" a="1"/>
  <c r="CA32" i="46"/>
  <c r="CB17" i="43"/>
  <c r="CJ15" i="46" a="1"/>
  <c r="CC80" i="42"/>
  <c r="BV61" i="42" a="1"/>
  <c r="CA43" i="50"/>
  <c r="BV17" i="44" a="1"/>
  <c r="CC40" i="48"/>
  <c r="CH14" i="44" a="1"/>
  <c r="CA40" i="48"/>
  <c r="CB36" i="48"/>
  <c r="BU87" i="45" a="1"/>
  <c r="C127" i="49" a="1"/>
  <c r="BU48" i="45" a="1"/>
  <c r="C124" i="43" a="1"/>
  <c r="CM35" i="51" a="1"/>
  <c r="CL43" i="44" a="1"/>
  <c r="DF91" i="47"/>
  <c r="CB42" i="42"/>
  <c r="BU71" i="47" a="1"/>
  <c r="CH42" i="44" a="1"/>
  <c r="BU31" i="42" a="1"/>
  <c r="BU36" i="47" a="1"/>
  <c r="DF84" i="44"/>
  <c r="BZ24" i="45" a="1"/>
  <c r="CN43" i="44" a="1"/>
  <c r="BY26" i="45" a="1"/>
  <c r="BV69" i="42" a="1"/>
  <c r="CB42" i="43"/>
  <c r="CA71" i="46"/>
  <c r="BU42" i="47" a="1"/>
  <c r="BV49" i="44" a="1"/>
  <c r="CA54" i="46"/>
  <c r="CH65" i="49" a="1"/>
  <c r="BU45" i="42" a="1"/>
  <c r="BU20" i="49" a="1"/>
  <c r="BZ16" i="46" a="1"/>
  <c r="DF48" i="42"/>
  <c r="DF62" i="47"/>
  <c r="CC24" i="48"/>
  <c r="BU48" i="46" a="1"/>
  <c r="CK15" i="46" a="1"/>
  <c r="CH29" i="45" a="1"/>
  <c r="CC18" i="43"/>
  <c r="CO26" i="43" a="1"/>
  <c r="CH21" i="47" a="1"/>
  <c r="T122" i="42" a="1"/>
  <c r="CC49" i="49"/>
  <c r="BU48" i="42" a="1"/>
  <c r="BY27" i="50" a="1"/>
  <c r="CK36" i="45" a="1"/>
  <c r="DF72" i="46"/>
  <c r="BY22" i="46" a="1"/>
  <c r="CC47" i="49"/>
  <c r="BR29" i="46" a="1"/>
  <c r="CH55" i="43" a="1"/>
  <c r="CO26" i="44" a="1"/>
  <c r="CJ21" i="44" a="1"/>
  <c r="CJ42" i="44" a="1"/>
  <c r="BV56" i="48" a="1"/>
  <c r="BU47" i="45" a="1"/>
  <c r="CM42" i="47" a="1"/>
  <c r="CK43" i="48" a="1"/>
  <c r="DF35" i="46"/>
  <c r="CK20" i="43" a="1"/>
  <c r="I116" i="51" a="1"/>
  <c r="DF57" i="47"/>
  <c r="CB25" i="47"/>
  <c r="CH32" i="44" a="1"/>
  <c r="BU62" i="42" a="1"/>
  <c r="BV57" i="43" a="1"/>
  <c r="BV72" i="45" a="1"/>
  <c r="BU75" i="43" a="1"/>
  <c r="CH84" i="42" a="1"/>
  <c r="CA18" i="43"/>
  <c r="CA72" i="46"/>
  <c r="P8" i="43" a="1"/>
  <c r="BU66" i="47" a="1"/>
  <c r="BV73" i="43" a="1"/>
  <c r="DF74" i="50"/>
  <c r="CH41" i="45" a="1"/>
  <c r="CC71" i="45"/>
  <c r="CA66" i="44"/>
  <c r="DF58" i="44"/>
  <c r="CH26" i="46" a="1"/>
  <c r="CA53" i="48"/>
  <c r="CA49" i="44"/>
  <c r="CA24" i="44"/>
  <c r="CH59" i="48" a="1"/>
  <c r="AH8" i="42"/>
  <c r="CC45" i="43"/>
  <c r="CH82" i="43" a="1"/>
  <c r="CB29" i="46"/>
  <c r="BV31" i="47" a="1"/>
  <c r="DF43" i="46"/>
  <c r="CK22" i="45" a="1"/>
  <c r="BZ27" i="44" a="1"/>
  <c r="CB65" i="44"/>
  <c r="BV88" i="53" a="1"/>
  <c r="DF47" i="49"/>
  <c r="BV71" i="51" a="1"/>
  <c r="C131" i="50" a="1"/>
  <c r="CB31" i="49"/>
  <c r="CH89" i="48" a="1"/>
  <c r="BU51" i="48" a="1"/>
  <c r="BV35" i="42" a="1"/>
  <c r="DF80" i="46"/>
  <c r="CC58" i="49"/>
  <c r="CB24" i="48"/>
  <c r="BZ27" i="47" a="1"/>
  <c r="CH84" i="49" a="1"/>
  <c r="CC32" i="49"/>
  <c r="CA37" i="44"/>
  <c r="CM43" i="49" a="1"/>
  <c r="CM15" i="47" a="1"/>
  <c r="BU53" i="51" a="1"/>
  <c r="CL14" i="52" a="1"/>
  <c r="BU33" i="51" a="1"/>
  <c r="CH49" i="43" a="1"/>
  <c r="CC72" i="42"/>
  <c r="H117" i="48" a="1"/>
  <c r="BU78" i="43" a="1"/>
  <c r="DF90" i="43"/>
  <c r="BV85" i="51" a="1"/>
  <c r="BV70" i="42" a="1"/>
  <c r="CA36" i="44"/>
  <c r="CH43" i="47" a="1"/>
  <c r="CC31" i="42"/>
  <c r="CH78" i="44" a="1"/>
  <c r="CH48" i="42" a="1"/>
  <c r="BU27" i="51" a="1"/>
  <c r="CN34" i="42" a="1"/>
  <c r="CA85" i="49"/>
  <c r="V122" i="43" a="1"/>
  <c r="CB37" i="46"/>
  <c r="CH39" i="49" a="1"/>
  <c r="CA13" i="45"/>
  <c r="BV67" i="47" a="1"/>
  <c r="CA65" i="43"/>
  <c r="BV73" i="42" a="1"/>
  <c r="CB31" i="43"/>
  <c r="CH50" i="45" a="1"/>
  <c r="CH55" i="46" a="1"/>
  <c r="DF56" i="44"/>
  <c r="CA46" i="49"/>
  <c r="CH26" i="49" a="1"/>
  <c r="CH47" i="45" a="1"/>
  <c r="CM35" i="44" a="1"/>
  <c r="BY26" i="44" a="1"/>
  <c r="CA77" i="47"/>
  <c r="BV90" i="48" a="1"/>
  <c r="CB70" i="48"/>
  <c r="BR29" i="43" a="1"/>
  <c r="CH23" i="47" a="1"/>
  <c r="CA21" i="44"/>
  <c r="BU49" i="46" a="1"/>
  <c r="CO27" i="42" a="1"/>
  <c r="CB84" i="44"/>
  <c r="CC45" i="44"/>
  <c r="CC43" i="47"/>
  <c r="CB78" i="42"/>
  <c r="CH32" i="46" a="1"/>
  <c r="CA38" i="48"/>
  <c r="CB27" i="49"/>
  <c r="BU78" i="49" a="1"/>
  <c r="CH91" i="48" a="1"/>
  <c r="CC39" i="47"/>
  <c r="CC91" i="47"/>
  <c r="CA27" i="44"/>
  <c r="CH91" i="51" a="1"/>
  <c r="BU62" i="47" a="1"/>
  <c r="C121" i="44" a="1"/>
  <c r="BU29" i="43" a="1"/>
  <c r="CA81" i="44"/>
  <c r="CC16" i="42"/>
  <c r="BU81" i="46" a="1"/>
  <c r="AH7" i="52"/>
  <c r="BU80" i="47" a="1"/>
  <c r="BY24" i="49" a="1"/>
  <c r="BV23" i="45" a="1"/>
  <c r="BU39" i="46" a="1"/>
  <c r="BY13" i="45" a="1"/>
  <c r="CC58" i="43"/>
  <c r="BY22" i="42" a="1"/>
  <c r="CB14" i="49"/>
  <c r="CH68" i="43" a="1"/>
  <c r="BU15" i="49" a="1"/>
  <c r="C123" i="42" a="1"/>
  <c r="DF37" i="43"/>
  <c r="CC65" i="43"/>
  <c r="CH35" i="43" a="1"/>
  <c r="CA59" i="47"/>
  <c r="CO22" i="43" a="1"/>
  <c r="CO21" i="47" a="1"/>
  <c r="CC85" i="49"/>
  <c r="BZ17" i="45" a="1"/>
  <c r="CH90" i="45" a="1"/>
  <c r="CA13" i="47"/>
  <c r="BU40" i="50" a="1"/>
  <c r="CH79" i="49" a="1"/>
  <c r="R6" i="49"/>
  <c r="CC72" i="51"/>
  <c r="BV65" i="43" a="1"/>
  <c r="DF63" i="43"/>
  <c r="CA70" i="49"/>
  <c r="CC67" i="44"/>
  <c r="CH67" i="42" a="1"/>
  <c r="BU13" i="48" a="1"/>
  <c r="CA34" i="43"/>
  <c r="BU66" i="43" a="1"/>
  <c r="CH90" i="42" a="1"/>
  <c r="CA48" i="49"/>
  <c r="CB51" i="44"/>
  <c r="CB87" i="44"/>
  <c r="BU17" i="51" a="1"/>
  <c r="S122" i="44" a="1"/>
  <c r="CC20" i="47"/>
  <c r="R122" i="48" a="1"/>
  <c r="DF52" i="46"/>
  <c r="CA65" i="44"/>
  <c r="DF69" i="42"/>
  <c r="CA68" i="45"/>
  <c r="CB71" i="50"/>
  <c r="CH21" i="45" a="1"/>
  <c r="CB84" i="42"/>
  <c r="CC89" i="49"/>
  <c r="CJ43" i="45" a="1"/>
  <c r="BU36" i="49" a="1"/>
  <c r="BZ22" i="48" a="1"/>
  <c r="BV86" i="50" a="1"/>
  <c r="BV15" i="47" a="1"/>
  <c r="DF43" i="48"/>
  <c r="CB37" i="44"/>
  <c r="BV90" i="50" a="1"/>
  <c r="CH77" i="48" a="1"/>
  <c r="CL36" i="42" a="1"/>
  <c r="BU56" i="42" a="1"/>
  <c r="CA22" i="48"/>
  <c r="BU63" i="50" a="1"/>
  <c r="CC55" i="46"/>
  <c r="C127" i="53" a="1"/>
  <c r="BV45" i="47" a="1"/>
  <c r="CA34" i="49"/>
  <c r="CB32" i="51"/>
  <c r="BU91" i="44" a="1"/>
  <c r="CC57" i="44"/>
  <c r="CN13" i="42" a="1"/>
  <c r="CN15" i="43" a="1"/>
  <c r="DF78" i="44"/>
  <c r="CH30" i="46" a="1"/>
  <c r="CL39" i="48" a="1"/>
  <c r="CB30" i="49"/>
  <c r="R8" i="48"/>
  <c r="BU66" i="49" a="1"/>
  <c r="CC55" i="48"/>
  <c r="CH71" i="44" a="1"/>
  <c r="CJ14" i="43" a="1"/>
  <c r="CH25" i="42" a="1"/>
  <c r="CC86" i="45"/>
  <c r="BV75" i="48" a="1"/>
  <c r="I2" i="48"/>
  <c r="CB35" i="46"/>
  <c r="CC55" i="42"/>
  <c r="CB31" i="47"/>
  <c r="CA58" i="48"/>
  <c r="CH47" i="46" a="1"/>
  <c r="BV33" i="45" a="1"/>
  <c r="CN23" i="47" a="1"/>
  <c r="DF88" i="43"/>
  <c r="BU69" i="44" a="1"/>
  <c r="CO24" i="51" a="1"/>
  <c r="DF64" i="42"/>
  <c r="CB90" i="44"/>
  <c r="BU87" i="44" a="1"/>
  <c r="R122" i="50" a="1"/>
  <c r="BV63" i="47" a="1"/>
  <c r="BV72" i="48" a="1"/>
  <c r="BV63" i="50" a="1"/>
  <c r="BV47" i="49" a="1"/>
  <c r="BU72" i="48" a="1"/>
  <c r="DF69" i="44"/>
  <c r="CA90" i="46"/>
  <c r="DF24" i="44"/>
  <c r="CA42" i="48"/>
  <c r="CH39" i="42" a="1"/>
  <c r="CB18" i="49"/>
  <c r="DF45" i="44"/>
  <c r="CC73" i="51"/>
  <c r="BV39" i="44" a="1"/>
  <c r="CC87" i="43"/>
  <c r="CC62" i="46"/>
  <c r="BU13" i="47" a="1"/>
  <c r="CO26" i="51" a="1"/>
  <c r="BV15" i="42" a="1"/>
  <c r="C123" i="49" a="1"/>
  <c r="BU18" i="54" a="1"/>
  <c r="BU42" i="50" a="1"/>
  <c r="BY14" i="47" a="1"/>
  <c r="CC39" i="46"/>
  <c r="BZ16" i="43" a="1"/>
  <c r="CH31" i="44" a="1"/>
  <c r="CM13" i="42" a="1"/>
  <c r="BU25" i="47" a="1"/>
  <c r="BU75" i="42" a="1"/>
  <c r="BU61" i="44" a="1"/>
  <c r="CH27" i="48" a="1"/>
  <c r="BU73" i="45" a="1"/>
  <c r="CN37" i="46" a="1"/>
  <c r="BV24" i="45" a="1"/>
  <c r="BV26" i="46" a="1"/>
  <c r="L117" i="42" a="1"/>
  <c r="BV14" i="47" a="1"/>
  <c r="CH20" i="45" a="1"/>
  <c r="CJ13" i="49" a="1"/>
  <c r="AH9" i="44"/>
  <c r="CC19" i="44"/>
  <c r="CA21" i="42"/>
  <c r="BY23" i="48" a="1"/>
  <c r="BV63" i="49" a="1"/>
  <c r="CM38" i="48" a="1"/>
  <c r="CA77" i="46"/>
  <c r="BV79" i="47" a="1"/>
  <c r="CA68" i="43"/>
  <c r="CH27" i="53" a="1"/>
  <c r="BV22" i="43" a="1"/>
  <c r="CB59" i="48"/>
  <c r="CA56" i="51"/>
  <c r="CA65" i="52"/>
  <c r="S9" i="52"/>
  <c r="CJ43" i="52" a="1"/>
  <c r="CA42" i="50"/>
  <c r="BU50" i="49" a="1"/>
  <c r="DF81" i="49"/>
  <c r="BV87" i="43" a="1"/>
  <c r="CB22" i="48"/>
  <c r="BV75" i="47" a="1"/>
  <c r="CK20" i="42" a="1"/>
  <c r="CC48" i="42"/>
  <c r="CH87" i="49" a="1"/>
  <c r="BU27" i="44" a="1"/>
  <c r="BU79" i="42" a="1"/>
  <c r="DF34" i="43"/>
  <c r="J117" i="45" a="1"/>
  <c r="CH27" i="45" a="1"/>
  <c r="CA85" i="43"/>
  <c r="R5" i="46"/>
  <c r="CC41" i="48"/>
  <c r="BU16" i="48" a="1"/>
  <c r="CH57" i="44" a="1"/>
  <c r="CN20" i="44" a="1"/>
  <c r="BV81" i="46" a="1"/>
  <c r="BU38" i="52" a="1"/>
  <c r="BR45" i="42" a="1"/>
  <c r="BU15" i="45" a="1"/>
  <c r="BY21" i="44" a="1"/>
  <c r="BU30" i="44" a="1"/>
  <c r="CB54" i="44"/>
  <c r="BV89" i="51" a="1"/>
  <c r="CL34" i="52" a="1"/>
  <c r="CC82" i="46"/>
  <c r="DF66" i="49"/>
  <c r="BV88" i="45" a="1"/>
  <c r="CH91" i="42" a="1"/>
  <c r="CH23" i="46" a="1"/>
  <c r="CB72" i="45"/>
  <c r="BU79" i="50" a="1"/>
  <c r="BU39" i="47" a="1"/>
  <c r="CH90" i="50" a="1"/>
  <c r="DF25" i="50"/>
  <c r="CC52" i="45"/>
  <c r="CM32" i="47" a="1"/>
  <c r="CO18" i="44" a="1"/>
  <c r="BU89" i="48" a="1"/>
  <c r="CA41" i="49"/>
  <c r="CB70" i="44"/>
  <c r="CB56" i="44"/>
  <c r="CH18" i="45" a="1"/>
  <c r="BV37" i="49" a="1"/>
  <c r="CA31" i="43"/>
  <c r="CB26" i="42"/>
  <c r="CA20" i="42"/>
  <c r="BV25" i="44" a="1"/>
  <c r="BY19" i="42" a="1"/>
  <c r="CO27" i="44" a="1"/>
  <c r="DF38" i="48"/>
  <c r="BZ22" i="49" a="1"/>
  <c r="BV19" i="45" a="1"/>
  <c r="CA31" i="42"/>
  <c r="AH8" i="43"/>
  <c r="CC68" i="47"/>
  <c r="CC64" i="46"/>
  <c r="CA43" i="48"/>
  <c r="DF38" i="44"/>
  <c r="CM43" i="42" a="1"/>
  <c r="CC27" i="43"/>
  <c r="CB41" i="47"/>
  <c r="BV52" i="45" a="1"/>
  <c r="C124" i="42" a="1"/>
  <c r="CA66" i="43"/>
  <c r="BV34" i="44" a="1"/>
  <c r="DF43" i="45"/>
  <c r="DF78" i="49"/>
  <c r="CA54" i="49"/>
  <c r="CA27" i="50"/>
  <c r="DF75" i="50"/>
  <c r="DF70" i="45"/>
  <c r="CH26" i="44" a="1"/>
  <c r="BU58" i="53" a="1"/>
  <c r="BU61" i="43" a="1"/>
  <c r="CB23" i="48"/>
  <c r="C119" i="49" a="1"/>
  <c r="BU70" i="53" a="1"/>
  <c r="DF59" i="48"/>
  <c r="BV83" i="50" a="1"/>
  <c r="CA38" i="53"/>
  <c r="DF75" i="49"/>
  <c r="BU51" i="49" a="1"/>
  <c r="CJ22" i="42" a="1"/>
  <c r="CL24" i="43" a="1"/>
  <c r="CB74" i="51"/>
  <c r="DF58" i="43"/>
  <c r="DF50" i="47"/>
  <c r="BU43" i="43" a="1"/>
  <c r="BV85" i="45" a="1"/>
  <c r="CH82" i="44" a="1"/>
  <c r="CA79" i="51"/>
  <c r="CB67" i="46"/>
  <c r="CC54" i="43"/>
  <c r="BV74" i="48" a="1"/>
  <c r="CC59" i="48"/>
  <c r="BU20" i="46" a="1"/>
  <c r="BV65" i="44" a="1"/>
  <c r="BV35" i="49" a="1"/>
  <c r="CC45" i="47"/>
  <c r="CM23" i="43" a="1"/>
  <c r="CH59" i="44" a="1"/>
  <c r="BV31" i="43" a="1"/>
  <c r="CC56" i="44"/>
  <c r="CH22" i="42" a="1"/>
  <c r="CA82" i="43"/>
  <c r="CC14" i="42"/>
  <c r="P5" i="50" a="1"/>
  <c r="CA70" i="46"/>
  <c r="BU56" i="47" a="1"/>
  <c r="CB53" i="44"/>
  <c r="BY25" i="42" a="1"/>
  <c r="CC78" i="47"/>
  <c r="CC52" i="49"/>
  <c r="CJ13" i="44" a="1"/>
  <c r="CC73" i="42"/>
  <c r="CC29" i="44"/>
  <c r="BR61" i="45" a="1"/>
  <c r="BU50" i="50" a="1"/>
  <c r="CC25" i="44"/>
  <c r="C120" i="42" a="1"/>
  <c r="BV52" i="49" a="1"/>
  <c r="CA17" i="44"/>
  <c r="DF66" i="43"/>
  <c r="CC43" i="44"/>
  <c r="CC33" i="47"/>
  <c r="BV77" i="48" a="1"/>
  <c r="CO17" i="49" a="1"/>
  <c r="BY24" i="47" a="1"/>
  <c r="S6" i="50"/>
  <c r="CM15" i="48" a="1"/>
  <c r="BV51" i="47" a="1"/>
  <c r="CB69" i="42"/>
  <c r="BY27" i="45" a="1"/>
  <c r="CC26" i="45"/>
  <c r="CA78" i="42"/>
  <c r="DF83" i="42"/>
  <c r="R8" i="49"/>
  <c r="BU40" i="42" a="1"/>
  <c r="H117" i="47" a="1"/>
  <c r="BU32" i="48" a="1"/>
  <c r="DF15" i="44"/>
  <c r="CA40" i="46"/>
  <c r="BV49" i="46" a="1"/>
  <c r="CH54" i="44" a="1"/>
  <c r="BV59" i="50" a="1"/>
  <c r="BY17" i="42" a="1"/>
  <c r="BU57" i="44" a="1"/>
  <c r="S5" i="44"/>
  <c r="CB91" i="48"/>
  <c r="CH14" i="45" a="1"/>
  <c r="CA61" i="43"/>
  <c r="CH37" i="43" a="1"/>
  <c r="CA39" i="43"/>
  <c r="S122" i="48" a="1"/>
  <c r="CC53" i="49"/>
  <c r="CB51" i="46"/>
  <c r="BU36" i="51" a="1"/>
  <c r="BY18" i="42" a="1"/>
  <c r="BV64" i="51" a="1"/>
  <c r="BV19" i="52" a="1"/>
  <c r="CB13" i="47"/>
  <c r="BY25" i="48" a="1"/>
  <c r="CC71" i="49"/>
  <c r="BU67" i="51" a="1"/>
  <c r="BU91" i="43" a="1"/>
  <c r="CC30" i="49"/>
  <c r="BV23" i="51" a="1"/>
  <c r="BU64" i="42" a="1"/>
  <c r="CM42" i="50" a="1"/>
  <c r="BV80" i="51" a="1"/>
  <c r="CC37" i="42"/>
  <c r="BV38" i="52" a="1"/>
  <c r="CB47" i="49"/>
  <c r="DF68" i="42"/>
  <c r="K117" i="43" a="1"/>
  <c r="S5" i="45"/>
  <c r="BV43" i="48" a="1"/>
  <c r="CA62" i="45"/>
  <c r="BV57" i="44" a="1"/>
  <c r="CH41" i="46" a="1"/>
  <c r="CH24" i="49" a="1"/>
  <c r="CH68" i="42" a="1"/>
  <c r="BV49" i="47" a="1"/>
  <c r="CH24" i="43" a="1"/>
  <c r="BV75" i="46" a="1"/>
  <c r="CC85" i="53"/>
  <c r="BV20" i="47" a="1"/>
  <c r="DF74" i="43"/>
  <c r="S7" i="42"/>
  <c r="BU31" i="43" a="1"/>
  <c r="BV31" i="49" a="1"/>
  <c r="BV80" i="47" a="1"/>
  <c r="BU36" i="43" a="1"/>
  <c r="CB89" i="43"/>
  <c r="CH24" i="46" a="1"/>
  <c r="DF69" i="43"/>
  <c r="R6" i="43"/>
  <c r="CA17" i="43"/>
  <c r="CA14" i="43"/>
  <c r="BV24" i="47" a="1"/>
  <c r="BV72" i="44" a="1"/>
  <c r="CK43" i="47" a="1"/>
  <c r="CA46" i="46"/>
  <c r="CA24" i="45"/>
  <c r="BU79" i="47" a="1"/>
  <c r="BU14" i="51" a="1"/>
  <c r="CC20" i="44"/>
  <c r="CK14" i="42" a="1"/>
  <c r="BU29" i="48" a="1"/>
  <c r="BV17" i="48" a="1"/>
  <c r="DF47" i="45"/>
  <c r="CC49" i="42"/>
  <c r="P2" i="23"/>
  <c r="CL16" i="46" a="1"/>
  <c r="R7" i="48"/>
  <c r="CC75" i="47"/>
  <c r="BU46" i="48" a="1"/>
  <c r="CB61" i="47"/>
  <c r="BV61" i="51" a="1"/>
  <c r="CK41" i="45" a="1"/>
  <c r="CM31" i="44" a="1"/>
  <c r="CO16" i="42" a="1"/>
  <c r="BV70" i="43" a="1"/>
  <c r="CC56" i="52"/>
  <c r="BU37" i="49" a="1"/>
  <c r="BU65" i="45" a="1"/>
  <c r="DF74" i="48"/>
  <c r="DF83" i="48"/>
  <c r="CJ19" i="46" a="1"/>
  <c r="BU15" i="47" a="1"/>
  <c r="CH57" i="42" a="1"/>
  <c r="BU27" i="50" a="1"/>
  <c r="CN42" i="47" a="1"/>
  <c r="CH35" i="45" a="1"/>
  <c r="BU37" i="43" a="1"/>
  <c r="CO17" i="48" a="1"/>
  <c r="CC36" i="48"/>
  <c r="BU69" i="46" a="1"/>
  <c r="BU37" i="50" a="1"/>
  <c r="DF73" i="42"/>
  <c r="CH58" i="53" a="1"/>
  <c r="BU64" i="43" a="1"/>
  <c r="BU45" i="48" a="1"/>
  <c r="CC47" i="47"/>
  <c r="BV71" i="49" a="1"/>
  <c r="CH70" i="49" a="1"/>
  <c r="CO22" i="49" a="1"/>
  <c r="CJ40" i="51" a="1"/>
  <c r="CA68" i="42"/>
  <c r="BV20" i="49" a="1"/>
  <c r="BV57" i="51" a="1"/>
  <c r="CH34" i="48" a="1"/>
  <c r="BY21" i="49" a="1"/>
  <c r="CB43" i="44"/>
  <c r="BU37" i="51" a="1"/>
  <c r="CN14" i="43" a="1"/>
  <c r="BU78" i="45" a="1"/>
  <c r="CN34" i="44" a="1"/>
  <c r="CO13" i="49" a="1"/>
  <c r="S7" i="50"/>
  <c r="CC91" i="45"/>
  <c r="C132" i="45" a="1"/>
  <c r="CB23" i="45"/>
  <c r="CL42" i="45" a="1"/>
  <c r="CA75" i="44"/>
  <c r="CB43" i="51"/>
  <c r="CH39" i="43" a="1"/>
  <c r="BU42" i="49" a="1"/>
  <c r="DF90" i="49"/>
  <c r="CC40" i="42"/>
  <c r="BU22" i="43" a="1"/>
  <c r="BY13" i="42" a="1"/>
  <c r="CL29" i="43" a="1"/>
  <c r="CA39" i="42"/>
  <c r="BV25" i="45" a="1"/>
  <c r="CM14" i="43" a="1"/>
  <c r="CN16" i="43" a="1"/>
  <c r="CB59" i="45"/>
  <c r="CA29" i="46"/>
  <c r="CB52" i="44"/>
  <c r="CM41" i="42" a="1"/>
  <c r="CC79" i="43"/>
  <c r="BU17" i="48" a="1"/>
  <c r="CA74" i="44"/>
  <c r="DF63" i="47"/>
  <c r="CA41" i="43"/>
  <c r="BU89" i="49" a="1"/>
  <c r="CA46" i="44"/>
  <c r="CJ18" i="44" a="1"/>
  <c r="CA42" i="45"/>
  <c r="CH47" i="42" a="1"/>
  <c r="DF30" i="49"/>
  <c r="CA51" i="43"/>
  <c r="BY27" i="48" a="1"/>
  <c r="CC58" i="48"/>
  <c r="CC90" i="46"/>
  <c r="CC22" i="42"/>
  <c r="BV35" i="44" a="1"/>
  <c r="BU90" i="49" a="1"/>
  <c r="BU70" i="47" a="1"/>
  <c r="J2" i="46"/>
  <c r="BU27" i="45" a="1"/>
  <c r="CB24" i="45"/>
  <c r="BU48" i="49" a="1"/>
  <c r="BV69" i="50" a="1"/>
  <c r="CC42" i="42"/>
  <c r="DF38" i="49"/>
  <c r="CA20" i="49"/>
  <c r="BU18" i="42" a="1"/>
  <c r="CK13" i="44" a="1"/>
  <c r="CC19" i="53"/>
  <c r="CH42" i="51" a="1"/>
  <c r="CL33" i="45" a="1"/>
  <c r="CH73" i="45" a="1"/>
  <c r="CA46" i="43"/>
  <c r="C124" i="47" a="1"/>
  <c r="CN13" i="44" a="1"/>
  <c r="BV50" i="43" a="1"/>
  <c r="CB87" i="43"/>
  <c r="CA89" i="42"/>
  <c r="C127" i="44" a="1"/>
  <c r="CC77" i="47"/>
  <c r="CC25" i="42"/>
  <c r="CH14" i="43" a="1"/>
  <c r="CH68" i="46" a="1"/>
  <c r="BU54" i="43" a="1"/>
  <c r="BU68" i="42" a="1"/>
  <c r="S7" i="44"/>
  <c r="P5" i="49" a="1"/>
  <c r="BV30" i="43" a="1"/>
  <c r="BV54" i="45" a="1"/>
  <c r="BV84" i="48" a="1"/>
  <c r="BY27" i="43" a="1"/>
  <c r="CA38" i="44"/>
  <c r="CC52" i="43"/>
  <c r="CC43" i="46"/>
  <c r="CA52" i="46"/>
  <c r="CL15" i="48" a="1"/>
  <c r="CB79" i="44"/>
  <c r="BU70" i="50" a="1"/>
  <c r="CB31" i="46"/>
  <c r="CJ13" i="47" a="1"/>
  <c r="BV48" i="48" a="1"/>
  <c r="C121" i="45" a="1"/>
  <c r="BV35" i="48" a="1"/>
  <c r="BU16" i="43" a="1"/>
  <c r="CH82" i="49" a="1"/>
  <c r="CH54" i="50" a="1"/>
  <c r="BV83" i="48" a="1"/>
  <c r="CC84" i="44"/>
  <c r="CA48" i="44"/>
  <c r="CH87" i="44" a="1"/>
  <c r="CB34" i="46"/>
  <c r="DF36" i="43"/>
  <c r="BV81" i="47" a="1"/>
  <c r="CA21" i="43"/>
  <c r="BV23" i="43" a="1"/>
  <c r="R122" i="43" a="1"/>
  <c r="BZ24" i="47" a="1"/>
  <c r="BV73" i="44" a="1"/>
  <c r="CB33" i="48"/>
  <c r="BV57" i="45" a="1"/>
  <c r="CJ19" i="44" a="1"/>
  <c r="CA88" i="46"/>
  <c r="CC16" i="47"/>
  <c r="CA69" i="46"/>
  <c r="DF74" i="46"/>
  <c r="CH58" i="49" a="1"/>
  <c r="BU72" i="42" a="1"/>
  <c r="CH75" i="45" a="1"/>
  <c r="CB91" i="47"/>
  <c r="CA88" i="43"/>
  <c r="CH42" i="50" a="1"/>
  <c r="CJ13" i="46" a="1"/>
  <c r="CB27" i="44"/>
  <c r="CA84" i="43"/>
  <c r="CA67" i="43"/>
  <c r="CH51" i="42" a="1"/>
  <c r="CC86" i="48"/>
  <c r="BV24" i="43" a="1"/>
  <c r="DF50" i="46"/>
  <c r="C128" i="48" a="1"/>
  <c r="CH47" i="43" a="1"/>
  <c r="CH31" i="42" a="1"/>
  <c r="DF56" i="46"/>
  <c r="C131" i="47" a="1"/>
  <c r="DF45" i="42"/>
  <c r="C118" i="46" a="1"/>
  <c r="CL16" i="45" a="1"/>
  <c r="DF35" i="44"/>
  <c r="CA89" i="46"/>
  <c r="CH79" i="51" a="1"/>
  <c r="CA32" i="50"/>
  <c r="CH70" i="46" a="1"/>
  <c r="CL37" i="46" a="1"/>
  <c r="CH19" i="46" a="1"/>
  <c r="T116" i="42" a="1"/>
  <c r="CJ24" i="45" a="1"/>
  <c r="BY19" i="45" a="1"/>
  <c r="CN39" i="51" a="1"/>
  <c r="CH32" i="48" a="1"/>
  <c r="CB88" i="47"/>
  <c r="BY15" i="43" a="1"/>
  <c r="CC46" i="44"/>
  <c r="CB16" i="46"/>
  <c r="BV86" i="43" a="1"/>
  <c r="BV72" i="42" a="1"/>
  <c r="DF78" i="48"/>
  <c r="DF71" i="45"/>
  <c r="CH73" i="46" a="1"/>
  <c r="CH23" i="42" a="1"/>
  <c r="CC34" i="45"/>
  <c r="CB36" i="47"/>
  <c r="CA83" i="45"/>
  <c r="CM36" i="45" a="1"/>
  <c r="CH67" i="45" a="1"/>
  <c r="CA20" i="52"/>
  <c r="BU63" i="46" a="1"/>
  <c r="CB42" i="50"/>
  <c r="CH50" i="49" a="1"/>
  <c r="CH63" i="43" a="1"/>
  <c r="CO19" i="49" a="1"/>
  <c r="CB67" i="51"/>
  <c r="C120" i="46" a="1"/>
  <c r="CL41" i="48" a="1"/>
  <c r="BV71" i="44" a="1"/>
  <c r="CK42" i="42" a="1"/>
  <c r="CH34" i="49" a="1"/>
  <c r="BV82" i="47" a="1"/>
  <c r="CB85" i="45"/>
  <c r="CH59" i="43" a="1"/>
  <c r="CA59" i="43"/>
  <c r="CM42" i="46" a="1"/>
  <c r="BU40" i="46" a="1"/>
  <c r="CH64" i="44" a="1"/>
  <c r="DF32" i="47"/>
  <c r="CC20" i="49"/>
  <c r="CA18" i="44"/>
  <c r="DF18" i="49"/>
  <c r="BV24" i="42" a="1"/>
  <c r="CH88" i="44" a="1"/>
  <c r="CN41" i="46" a="1"/>
  <c r="CH66" i="45" a="1"/>
  <c r="CC37" i="44"/>
  <c r="BU18" i="44" a="1"/>
  <c r="CA15" i="44"/>
  <c r="BU77" i="47" a="1"/>
  <c r="BU39" i="42" a="1"/>
  <c r="BV74" i="45" a="1"/>
  <c r="C125" i="43" a="1"/>
  <c r="BV40" i="44" a="1"/>
  <c r="CK34" i="42" a="1"/>
  <c r="CC57" i="47"/>
  <c r="BU20" i="44" a="1"/>
  <c r="CA51" i="42"/>
  <c r="CO13" i="45" a="1"/>
  <c r="CA50" i="48"/>
  <c r="DF78" i="51"/>
  <c r="CC47" i="44"/>
  <c r="BY26" i="47" a="1"/>
  <c r="CB88" i="48"/>
  <c r="CC68" i="46"/>
  <c r="C123" i="45" a="1"/>
  <c r="CM29" i="43" a="1"/>
  <c r="CC17" i="48"/>
  <c r="CH85" i="43" a="1"/>
  <c r="CH16" i="45" a="1"/>
  <c r="BU58" i="45" a="1"/>
  <c r="BU22" i="45" a="1"/>
  <c r="CC75" i="46"/>
  <c r="CK16" i="50" a="1"/>
  <c r="CB17" i="50"/>
  <c r="CN29" i="45" a="1"/>
  <c r="CJ22" i="50" a="1"/>
  <c r="CH29" i="44" a="1"/>
  <c r="CH13" i="49" a="1"/>
  <c r="CH74" i="43" a="1"/>
  <c r="BY14" i="43" a="1"/>
  <c r="DF18" i="50"/>
  <c r="DF16" i="47"/>
  <c r="CB32" i="45"/>
  <c r="BU57" i="48" a="1"/>
  <c r="DF17" i="43"/>
  <c r="CC58" i="42"/>
  <c r="BU72" i="46" a="1"/>
  <c r="CH25" i="46" a="1"/>
  <c r="CB48" i="50"/>
  <c r="CB68" i="46"/>
  <c r="BV37" i="42" a="1"/>
  <c r="CB38" i="43"/>
  <c r="DF17" i="48"/>
  <c r="CL15" i="51" a="1"/>
  <c r="CB47" i="48"/>
  <c r="CH13" i="51" a="1"/>
  <c r="CC85" i="51"/>
  <c r="CB50" i="43"/>
  <c r="CH37" i="45" a="1"/>
  <c r="BU35" i="51" a="1"/>
  <c r="DF66" i="45"/>
  <c r="BR77" i="47" a="1"/>
  <c r="CH33" i="46" a="1"/>
  <c r="CB19" i="44"/>
  <c r="BV57" i="47" a="1"/>
  <c r="CB72" i="44"/>
  <c r="BV47" i="46" a="1"/>
  <c r="CH19" i="43" a="1"/>
  <c r="CH89" i="42" a="1"/>
  <c r="C119" i="42" a="1"/>
  <c r="CJ43" i="50" a="1"/>
  <c r="DF75" i="44"/>
  <c r="CC69" i="44"/>
  <c r="BV34" i="51" a="1"/>
  <c r="DF59" i="42"/>
  <c r="CA37" i="49"/>
  <c r="DF41" i="45"/>
  <c r="BV46" i="42" a="1"/>
  <c r="CA33" i="44"/>
  <c r="BV55" i="43" a="1"/>
  <c r="CH87" i="42" a="1"/>
  <c r="CB82" i="43"/>
  <c r="BZ16" i="44" a="1"/>
  <c r="CB24" i="43"/>
  <c r="BU41" i="42" a="1"/>
  <c r="CH25" i="45" a="1"/>
  <c r="CH46" i="42" a="1"/>
  <c r="CC82" i="44"/>
  <c r="DF81" i="45"/>
  <c r="CC91" i="46"/>
  <c r="CB30" i="50"/>
  <c r="CL19" i="46" a="1"/>
  <c r="CH17" i="48" a="1"/>
  <c r="BV13" i="48" a="1"/>
  <c r="CC16" i="45"/>
  <c r="CA18" i="42"/>
  <c r="CJ18" i="46" a="1"/>
  <c r="CC16" i="48"/>
  <c r="BU34" i="43" a="1"/>
  <c r="BU55" i="44" a="1"/>
  <c r="CC13" i="44" a="1"/>
  <c r="CA40" i="44"/>
  <c r="BV25" i="47" a="1"/>
  <c r="BV59" i="43" a="1"/>
  <c r="CB27" i="46"/>
  <c r="BU75" i="44" a="1"/>
  <c r="CA86" i="50"/>
  <c r="CB50" i="48"/>
  <c r="BR61" i="47" a="1"/>
  <c r="CJ13" i="43" a="1"/>
  <c r="DF39" i="43"/>
  <c r="BU48" i="48" a="1"/>
  <c r="CB56" i="45"/>
  <c r="CJ22" i="51" a="1"/>
  <c r="DF53" i="45"/>
  <c r="BV51" i="43" a="1"/>
  <c r="CA88" i="45"/>
  <c r="CJ17" i="43" a="1"/>
  <c r="CC81" i="46"/>
  <c r="BV80" i="48" a="1"/>
  <c r="BV15" i="48" a="1"/>
  <c r="BU47" i="48" a="1"/>
  <c r="K2" i="49"/>
  <c r="CH31" i="47" a="1"/>
  <c r="CB83" i="43"/>
  <c r="BU88" i="45" a="1"/>
  <c r="BU88" i="42" a="1"/>
  <c r="CA20" i="46"/>
  <c r="C122" i="51" a="1"/>
  <c r="BU29" i="42" a="1"/>
  <c r="CA34" i="42"/>
  <c r="DF72" i="45"/>
  <c r="DF21" i="44"/>
  <c r="CC34" i="50"/>
  <c r="BV13" i="43" a="1"/>
  <c r="CC80" i="45"/>
  <c r="BZ21" i="50" a="1"/>
  <c r="CH61" i="46" a="1"/>
  <c r="BV66" i="44" a="1"/>
  <c r="CC45" i="42"/>
  <c r="CA53" i="46"/>
  <c r="CL21" i="45" a="1"/>
  <c r="CB86" i="51"/>
  <c r="CN38" i="48" a="1"/>
  <c r="CC79" i="44"/>
  <c r="BV63" i="43" a="1"/>
  <c r="C122" i="45" a="1"/>
  <c r="CA81" i="46"/>
  <c r="C129" i="50" a="1"/>
  <c r="P9" i="42" a="1"/>
  <c r="CL31" i="44" a="1"/>
  <c r="DF79" i="43"/>
  <c r="CH81" i="48" a="1"/>
  <c r="BV59" i="44" a="1"/>
  <c r="CL40" i="50" a="1"/>
  <c r="CL31" i="50" a="1"/>
  <c r="CL19" i="42" a="1"/>
  <c r="CA86" i="51"/>
  <c r="CH63" i="47" a="1"/>
  <c r="DF73" i="46"/>
  <c r="CA19" i="45"/>
  <c r="BU71" i="46" a="1"/>
  <c r="DF70" i="50"/>
  <c r="CC57" i="42"/>
  <c r="BZ15" i="48" a="1"/>
  <c r="CB84" i="46"/>
  <c r="CL39" i="45" a="1"/>
  <c r="CA66" i="45"/>
  <c r="CA45" i="45"/>
  <c r="BU21" i="44" a="1"/>
  <c r="CA80" i="45"/>
  <c r="CC49" i="46"/>
  <c r="BV84" i="46" a="1"/>
  <c r="P7" i="48" a="1"/>
  <c r="CH40" i="46" a="1"/>
  <c r="P5" i="46" a="1"/>
  <c r="CC78" i="44"/>
  <c r="CA16" i="43"/>
  <c r="CH32" i="51" a="1"/>
  <c r="CN32" i="45" a="1"/>
  <c r="CC79" i="46"/>
  <c r="DF90" i="42"/>
  <c r="BZ25" i="45" a="1"/>
  <c r="CA32" i="47"/>
  <c r="CC29" i="50"/>
  <c r="R8" i="43"/>
  <c r="CB70" i="50"/>
  <c r="CB26" i="53"/>
  <c r="CC66" i="45"/>
  <c r="BU30" i="50" a="1"/>
  <c r="BV59" i="51" a="1"/>
  <c r="BV29" i="44" a="1"/>
  <c r="DF77" i="47"/>
  <c r="BV78" i="44" a="1"/>
  <c r="CL38" i="48" a="1"/>
  <c r="C126" i="44" a="1"/>
  <c r="CB42" i="48"/>
  <c r="R9" i="50"/>
  <c r="V122" i="47" a="1"/>
  <c r="CA61" i="42"/>
  <c r="BZ25" i="46" a="1"/>
  <c r="CB77" i="47"/>
  <c r="DF52" i="42"/>
  <c r="BU25" i="50" a="1"/>
  <c r="CA30" i="53"/>
  <c r="CB66" i="46"/>
  <c r="BV46" i="46" a="1"/>
  <c r="BU74" i="46" a="1"/>
  <c r="CC26" i="48"/>
  <c r="CB62" i="42"/>
  <c r="CB37" i="43"/>
  <c r="BV68" i="45" a="1"/>
  <c r="BV54" i="44" a="1"/>
  <c r="CB84" i="51"/>
  <c r="CA72" i="42"/>
  <c r="DF16" i="44"/>
  <c r="CK32" i="44" a="1"/>
  <c r="BU73" i="42" a="1"/>
  <c r="BY17" i="45" a="1"/>
  <c r="CJ42" i="45" a="1"/>
  <c r="CC68" i="51"/>
  <c r="CB52" i="48"/>
  <c r="BU29" i="46" a="1"/>
  <c r="CJ22" i="44" a="1"/>
  <c r="C128" i="51" a="1"/>
  <c r="CH88" i="46" a="1"/>
  <c r="CB15" i="44"/>
  <c r="CC79" i="48"/>
  <c r="CA19" i="44"/>
  <c r="CC17" i="42"/>
  <c r="DF50" i="42"/>
  <c r="BU38" i="42" a="1"/>
  <c r="I117" i="46" a="1"/>
  <c r="CN43" i="45" a="1"/>
  <c r="BZ21" i="47" a="1"/>
  <c r="R8" i="42"/>
  <c r="CC13" i="46" a="1"/>
  <c r="BY16" i="48" a="1"/>
  <c r="C130" i="44" a="1"/>
  <c r="BV51" i="44" a="1"/>
  <c r="CH79" i="42" a="1"/>
  <c r="CB86" i="43"/>
  <c r="CA58" i="42"/>
  <c r="BZ16" i="48" a="1"/>
  <c r="DF39" i="42"/>
  <c r="CN32" i="42" a="1"/>
  <c r="CA48" i="45"/>
  <c r="CA82" i="44"/>
  <c r="C124" i="45" a="1"/>
  <c r="CJ21" i="42" a="1"/>
  <c r="C132" i="46" a="1"/>
  <c r="CH36" i="47" a="1"/>
  <c r="CB49" i="44"/>
  <c r="BU42" i="42" a="1"/>
  <c r="CH87" i="45" a="1"/>
  <c r="DF65" i="44"/>
  <c r="BU37" i="46" a="1"/>
  <c r="CC62" i="50"/>
  <c r="BU70" i="43" a="1"/>
  <c r="DF27" i="47"/>
  <c r="DF34" i="48"/>
  <c r="DF54" i="44"/>
  <c r="AH7" i="43"/>
  <c r="DD18" i="47" a="1"/>
  <c r="CB17" i="46"/>
  <c r="CA71" i="45"/>
  <c r="CB14" i="43"/>
  <c r="CH46" i="45" a="1"/>
  <c r="CH62" i="48" a="1"/>
  <c r="CH32" i="42" a="1"/>
  <c r="CA86" i="43"/>
  <c r="CM36" i="51" a="1"/>
  <c r="BV43" i="44" a="1"/>
  <c r="BV55" i="44" a="1"/>
  <c r="CL43" i="46" a="1"/>
  <c r="CK40" i="46" a="1"/>
  <c r="CC83" i="43"/>
  <c r="CA37" i="46"/>
  <c r="CL30" i="50" a="1"/>
  <c r="AH7" i="54"/>
  <c r="BU15" i="51" a="1"/>
  <c r="DF13" i="42"/>
  <c r="CC26" i="43"/>
  <c r="CB30" i="42"/>
  <c r="BV31" i="44" a="1"/>
  <c r="CL23" i="49" a="1"/>
  <c r="BY25" i="44" a="1"/>
  <c r="CO25" i="47" a="1"/>
  <c r="CA38" i="42"/>
  <c r="CA90" i="43"/>
  <c r="CB49" i="48"/>
  <c r="CH51" i="46" a="1"/>
  <c r="I117" i="43" a="1"/>
  <c r="U122" i="46" a="1"/>
  <c r="DF33" i="42"/>
  <c r="CN43" i="50" a="1"/>
  <c r="DF50" i="43"/>
  <c r="BR13" i="42" a="1"/>
  <c r="CB43" i="45"/>
  <c r="BU25" i="48" a="1"/>
  <c r="CH13" i="48" a="1"/>
  <c r="BV67" i="45" a="1"/>
  <c r="CA53" i="42"/>
  <c r="CC57" i="46"/>
  <c r="CB88" i="45"/>
  <c r="CC45" i="50"/>
  <c r="CC16" i="44"/>
  <c r="CB30" i="48"/>
  <c r="CA65" i="48"/>
  <c r="BV71" i="45" a="1"/>
  <c r="CB72" i="43"/>
  <c r="CC63" i="50"/>
  <c r="BU19" i="46" a="1"/>
  <c r="DF73" i="45"/>
  <c r="CL32" i="42" a="1"/>
  <c r="BU72" i="43" a="1"/>
  <c r="DF66" i="46"/>
  <c r="DF77" i="43"/>
  <c r="CH80" i="50" a="1"/>
  <c r="CB64" i="50"/>
  <c r="CC20" i="46"/>
  <c r="BU52" i="44" a="1"/>
  <c r="BV43" i="46" a="1"/>
  <c r="CM33" i="48" a="1"/>
  <c r="CA77" i="44"/>
  <c r="CC22" i="43"/>
  <c r="C118" i="51" a="1"/>
  <c r="CO19" i="46" a="1"/>
  <c r="CC54" i="50"/>
  <c r="BV68" i="44" a="1"/>
  <c r="BU91" i="46" a="1"/>
  <c r="BY21" i="45" a="1"/>
  <c r="BU32" i="45" a="1"/>
  <c r="BU63" i="42" a="1"/>
  <c r="CH38" i="46" a="1"/>
  <c r="CO24" i="45" a="1"/>
  <c r="DD21" i="47" a="1"/>
  <c r="BU86" i="45" a="1"/>
  <c r="CJ42" i="43" a="1"/>
  <c r="BZ20" i="49" a="1"/>
  <c r="CH31" i="43" a="1"/>
  <c r="CB36" i="46"/>
  <c r="CA43" i="43"/>
  <c r="BV87" i="47" a="1"/>
  <c r="CC61" i="47"/>
  <c r="BV62" i="44" a="1"/>
  <c r="CH46" i="46" a="1"/>
  <c r="DF56" i="42"/>
  <c r="CA85" i="48"/>
  <c r="DF63" i="46"/>
  <c r="BV78" i="42" a="1"/>
  <c r="CB29" i="42"/>
  <c r="CC66" i="46"/>
  <c r="DF43" i="47"/>
  <c r="CA86" i="42"/>
  <c r="CA38" i="43"/>
  <c r="CH16" i="47" a="1"/>
  <c r="DF33" i="48"/>
  <c r="CJ43" i="47" a="1"/>
  <c r="CB57" i="46"/>
  <c r="CC53" i="42"/>
  <c r="CK42" i="43" a="1"/>
  <c r="CB56" i="49"/>
  <c r="CB67" i="48"/>
  <c r="CM15" i="43" a="1"/>
  <c r="DF58" i="42"/>
  <c r="BV82" i="43" a="1"/>
  <c r="BV64" i="48" a="1"/>
  <c r="DF53" i="42"/>
  <c r="CB42" i="45"/>
  <c r="DF47" i="44"/>
  <c r="P7" i="45" a="1"/>
  <c r="CC25" i="47"/>
  <c r="CH79" i="47" a="1"/>
  <c r="CO15" i="43" a="1"/>
  <c r="CH38" i="45" a="1"/>
  <c r="BU19" i="42" a="1"/>
  <c r="DF46" i="42"/>
  <c r="DF26" i="42"/>
  <c r="DF91" i="43"/>
  <c r="C122" i="49" a="1"/>
  <c r="CC22" i="48"/>
  <c r="BU54" i="46" a="1"/>
  <c r="CA71" i="48"/>
  <c r="S122" i="43" a="1"/>
  <c r="CB80" i="42"/>
  <c r="CK20" i="46" a="1"/>
  <c r="CO27" i="47" a="1"/>
  <c r="CA91" i="46"/>
  <c r="DF91" i="45"/>
  <c r="BV13" i="47" a="1"/>
  <c r="CO21" i="45" a="1"/>
  <c r="BZ16" i="42" a="1"/>
  <c r="DD14" i="46" a="1"/>
  <c r="AH8" i="44"/>
  <c r="CJ23" i="44" a="1"/>
  <c r="BV78" i="47" a="1"/>
  <c r="CA67" i="45"/>
  <c r="CB74" i="42"/>
  <c r="BU25" i="45" a="1"/>
  <c r="BU33" i="46" a="1"/>
  <c r="CH49" i="45" a="1"/>
  <c r="CA54" i="43"/>
  <c r="BU74" i="45" a="1"/>
  <c r="R122" i="44" a="1"/>
  <c r="CH36" i="42" a="1"/>
  <c r="CC81" i="44"/>
  <c r="CO26" i="42" a="1"/>
  <c r="BU34" i="44" a="1"/>
  <c r="CC81" i="48"/>
  <c r="BU31" i="47" a="1"/>
  <c r="BV68" i="47" a="1"/>
  <c r="CH89" i="44" a="1"/>
  <c r="CA35" i="48"/>
  <c r="BU65" i="42" a="1"/>
  <c r="DF50" i="48"/>
  <c r="DF48" i="48"/>
  <c r="CB78" i="45"/>
  <c r="CH52" i="48" a="1"/>
  <c r="CB77" i="46"/>
  <c r="CC80" i="46"/>
  <c r="CC79" i="45"/>
  <c r="BV34" i="47" a="1"/>
  <c r="DF39" i="47"/>
  <c r="CA52" i="50"/>
  <c r="CC69" i="43"/>
  <c r="BU78" i="46" a="1"/>
  <c r="BV26" i="49" a="1"/>
  <c r="CM36" i="42" a="1"/>
  <c r="BY22" i="47" a="1"/>
  <c r="CB62" i="48"/>
  <c r="CA62" i="46"/>
  <c r="DF45" i="43"/>
  <c r="DF46" i="49"/>
  <c r="CN29" i="43" a="1"/>
  <c r="BU33" i="42" a="1"/>
  <c r="CL40" i="42" a="1"/>
  <c r="C130" i="42" a="1"/>
  <c r="DF42" i="42"/>
  <c r="BV23" i="47" a="1"/>
  <c r="DF35" i="45"/>
  <c r="CC89" i="42"/>
  <c r="DF84" i="51"/>
  <c r="DF31" i="48"/>
  <c r="CC72" i="47"/>
  <c r="BU79" i="48" a="1"/>
  <c r="DF67" i="47"/>
  <c r="CC52" i="42"/>
  <c r="BU66" i="48" a="1"/>
  <c r="CA68" i="44"/>
  <c r="CB88" i="50"/>
  <c r="K2" i="48"/>
  <c r="CN37" i="48" a="1"/>
  <c r="DF61" i="48"/>
  <c r="R7" i="46"/>
  <c r="BZ19" i="44" a="1"/>
  <c r="P7" i="46" a="1"/>
  <c r="CO15" i="48" a="1"/>
  <c r="BU87" i="48" a="1"/>
  <c r="BR61" i="51" a="1"/>
  <c r="BZ24" i="49" a="1"/>
  <c r="BV17" i="45" a="1"/>
  <c r="DF85" i="42"/>
  <c r="CM35" i="47" a="1"/>
  <c r="CA56" i="46"/>
  <c r="CH36" i="45" a="1"/>
  <c r="CA47" i="47"/>
  <c r="BV63" i="44" a="1"/>
  <c r="DF20" i="46"/>
  <c r="BV56" i="46" a="1"/>
  <c r="CK22" i="44" a="1"/>
  <c r="CH55" i="48" a="1"/>
  <c r="CC58" i="46"/>
  <c r="CB29" i="44"/>
  <c r="BV86" i="45" a="1"/>
  <c r="BU79" i="45" a="1"/>
  <c r="BV23" i="44" a="1"/>
  <c r="BU14" i="48" a="1"/>
  <c r="CA23" i="43"/>
  <c r="CC73" i="47"/>
  <c r="DF27" i="48"/>
  <c r="CH72" i="46" a="1"/>
  <c r="BV80" i="42" a="1"/>
  <c r="CH21" i="50" a="1"/>
  <c r="CH80" i="48" a="1"/>
  <c r="BV33" i="44" a="1"/>
  <c r="CA54" i="42"/>
  <c r="BU87" i="47" a="1"/>
  <c r="CN33" i="43" a="1"/>
  <c r="CA53" i="51"/>
  <c r="K2" i="51"/>
  <c r="CC87" i="50"/>
  <c r="DF83" i="44"/>
  <c r="BU83" i="44" a="1"/>
  <c r="CC41" i="47"/>
  <c r="CB13" i="45"/>
  <c r="CM30" i="45" a="1"/>
  <c r="CJ15" i="50" a="1"/>
  <c r="CH53" i="48" a="1"/>
  <c r="CB55" i="46"/>
  <c r="BU58" i="46" a="1"/>
  <c r="BY23" i="49" a="1"/>
  <c r="DF65" i="47"/>
  <c r="CB82" i="45"/>
  <c r="BY15" i="44" a="1"/>
  <c r="BU36" i="46" a="1"/>
  <c r="CC51" i="42"/>
  <c r="CJ24" i="46" a="1"/>
  <c r="CC68" i="45"/>
  <c r="DF88" i="46"/>
  <c r="BU51" i="44" a="1"/>
  <c r="BU15" i="46" a="1"/>
  <c r="CM30" i="44" a="1"/>
  <c r="CC26" i="46"/>
  <c r="CA51" i="50"/>
  <c r="CO25" i="46" a="1"/>
  <c r="BU53" i="44" a="1"/>
  <c r="R122" i="42" a="1"/>
  <c r="BV48" i="46" a="1"/>
  <c r="CJ37" i="43" a="1"/>
  <c r="BY20" i="48" a="1"/>
  <c r="CH61" i="51" a="1"/>
  <c r="BV41" i="42" a="1"/>
  <c r="BV79" i="46" a="1"/>
  <c r="CC49" i="45"/>
  <c r="BU56" i="43" a="1"/>
  <c r="BU69" i="47" a="1"/>
  <c r="DF75" i="43"/>
  <c r="CK23" i="45" a="1"/>
  <c r="CC22" i="46"/>
  <c r="CC38" i="46"/>
  <c r="CL33" i="44" a="1"/>
  <c r="CB87" i="42"/>
  <c r="CB62" i="43"/>
  <c r="CA71" i="47"/>
  <c r="CA69" i="50"/>
  <c r="BZ13" i="46" a="1"/>
  <c r="CA64" i="43"/>
  <c r="CA16" i="42"/>
  <c r="CN34" i="47" a="1"/>
  <c r="BU27" i="42" a="1"/>
  <c r="DF18" i="43"/>
  <c r="R9" i="43"/>
  <c r="CB13" i="46"/>
  <c r="CO14" i="44" a="1"/>
  <c r="CO24" i="42" a="1"/>
  <c r="I116" i="42" a="1"/>
  <c r="DF84" i="48"/>
  <c r="CB77" i="48"/>
  <c r="CK23" i="47" a="1"/>
  <c r="CB38" i="42"/>
  <c r="CA47" i="42"/>
  <c r="P9" i="44" a="1"/>
  <c r="AH7" i="48"/>
  <c r="CH36" i="48" a="1"/>
  <c r="BY18" i="47" a="1"/>
  <c r="CH31" i="50" a="1"/>
  <c r="BU22" i="44" a="1"/>
  <c r="DF49" i="42"/>
  <c r="BU25" i="42" a="1"/>
  <c r="CC62" i="47"/>
  <c r="CA91" i="44"/>
  <c r="CK16" i="46" a="1"/>
  <c r="CC42" i="47"/>
  <c r="CC55" i="47"/>
  <c r="BR77" i="42" a="1"/>
  <c r="BU64" i="47" a="1"/>
  <c r="CB20" i="49"/>
  <c r="BZ19" i="42" a="1"/>
  <c r="BV54" i="46" a="1"/>
  <c r="CB13" i="48"/>
  <c r="CL41" i="42" a="1"/>
  <c r="CA39" i="44"/>
  <c r="CC77" i="45"/>
  <c r="CK21" i="45" a="1"/>
  <c r="CH26" i="45" a="1"/>
  <c r="CA55" i="42"/>
  <c r="CA31" i="45"/>
  <c r="CA33" i="46"/>
  <c r="CA64" i="47"/>
  <c r="CA46" i="42"/>
  <c r="DF69" i="45"/>
  <c r="CB32" i="47"/>
  <c r="DF67" i="46"/>
  <c r="CB51" i="47"/>
  <c r="C121" i="50" a="1"/>
  <c r="CM32" i="51" a="1"/>
  <c r="CA88" i="53"/>
  <c r="CA85" i="46"/>
  <c r="CB73" i="47"/>
  <c r="DF41" i="46"/>
  <c r="CN37" i="44" a="1"/>
  <c r="P9" i="49" a="1"/>
  <c r="CB26" i="45"/>
  <c r="CB39" i="46"/>
  <c r="CH81" i="44" a="1"/>
  <c r="CC68" i="44"/>
  <c r="CH27" i="42" a="1"/>
  <c r="CC54" i="42"/>
  <c r="CA29" i="44"/>
  <c r="DF62" i="42"/>
  <c r="BV42" i="46" a="1"/>
  <c r="BU82" i="44" a="1"/>
  <c r="BU43" i="47" a="1"/>
  <c r="CJ40" i="48" a="1"/>
  <c r="CO21" i="46" a="1"/>
  <c r="CH56" i="45" a="1"/>
  <c r="BR77" i="45" a="1"/>
  <c r="DF17" i="49"/>
  <c r="CH13" i="46" a="1"/>
  <c r="BU20" i="42" a="1"/>
  <c r="CA37" i="51"/>
  <c r="P8" i="42" a="1"/>
  <c r="BV74" i="42" a="1"/>
  <c r="CL15" i="45" a="1"/>
  <c r="BU34" i="46" a="1"/>
  <c r="CB88" i="46"/>
  <c r="CL23" i="46" a="1"/>
  <c r="BU19" i="45" a="1"/>
  <c r="CC34" i="48"/>
  <c r="CJ15" i="48" a="1"/>
  <c r="DF15" i="42"/>
  <c r="S122" i="45" a="1"/>
  <c r="CA23" i="48"/>
  <c r="DF52" i="43"/>
  <c r="CA19" i="46"/>
  <c r="C119" i="44" a="1"/>
  <c r="BZ23" i="45" a="1"/>
  <c r="DF72" i="44"/>
  <c r="CA69" i="48"/>
  <c r="CN34" i="46" a="1"/>
  <c r="CA88" i="47"/>
  <c r="CH43" i="43" a="1"/>
  <c r="BV45" i="44" a="1"/>
  <c r="CH78" i="42" a="1"/>
  <c r="CJ17" i="47" a="1"/>
  <c r="CA64" i="48"/>
  <c r="CJ16" i="48" a="1"/>
  <c r="DF70" i="43"/>
  <c r="DF64" i="45"/>
  <c r="CO25" i="43" a="1"/>
  <c r="CA18" i="46"/>
  <c r="CC61" i="48"/>
  <c r="BV52" i="42" a="1"/>
  <c r="CC63" i="45"/>
  <c r="CC56" i="46"/>
  <c r="CC75" i="44"/>
  <c r="CC42" i="45"/>
  <c r="CC56" i="47"/>
  <c r="CC61" i="43"/>
  <c r="CB50" i="50"/>
  <c r="CM41" i="45" a="1"/>
  <c r="CA70" i="47"/>
  <c r="BR13" i="47" a="1"/>
  <c r="CH61" i="42" a="1"/>
  <c r="CA24" i="43"/>
  <c r="CA33" i="45"/>
  <c r="CH27" i="44" a="1"/>
  <c r="CH87" i="43" a="1"/>
  <c r="CC74" i="46"/>
  <c r="CH15" i="47" a="1"/>
  <c r="CN32" i="46" a="1"/>
  <c r="BR13" i="44" a="1"/>
  <c r="CB85" i="51"/>
  <c r="BZ23" i="43" a="1"/>
  <c r="CC66" i="43"/>
  <c r="DF14" i="46"/>
  <c r="BY14" i="44" a="1"/>
  <c r="CB52" i="46"/>
  <c r="BV17" i="52" a="1"/>
  <c r="P6" i="48" a="1"/>
  <c r="BZ21" i="51" a="1"/>
  <c r="BZ22" i="47" a="1"/>
  <c r="DF17" i="46"/>
  <c r="CC63" i="46"/>
  <c r="BU63" i="52" a="1"/>
  <c r="CB36" i="44"/>
  <c r="CO23" i="51" a="1"/>
  <c r="CK19" i="44" a="1"/>
  <c r="CH24" i="50" a="1"/>
  <c r="BV34" i="42" a="1"/>
  <c r="CL19" i="43" a="1"/>
  <c r="AH6" i="45"/>
  <c r="BU77" i="44" a="1"/>
  <c r="K117" i="44" a="1"/>
  <c r="CB20" i="48"/>
  <c r="CB90" i="43"/>
  <c r="CM23" i="52" a="1"/>
  <c r="CH70" i="44" a="1"/>
  <c r="DF13" i="51"/>
  <c r="BV13" i="44" a="1"/>
  <c r="CA55" i="46"/>
  <c r="CH72" i="50" a="1"/>
  <c r="CB15" i="50"/>
  <c r="S6" i="46"/>
  <c r="CA57" i="51"/>
  <c r="BV64" i="44" a="1"/>
  <c r="BV65" i="46" a="1"/>
  <c r="CN14" i="47" a="1"/>
  <c r="CH24" i="47" a="1"/>
  <c r="CC23" i="44"/>
  <c r="BZ15" i="50" a="1"/>
  <c r="CA82" i="45"/>
  <c r="BV58" i="51" a="1"/>
  <c r="DF29" i="46"/>
  <c r="DF23" i="43"/>
  <c r="CA83" i="43"/>
  <c r="CH64" i="46" a="1"/>
  <c r="DF75" i="51"/>
  <c r="CC23" i="45"/>
  <c r="CA79" i="45"/>
  <c r="CB78" i="44"/>
  <c r="BV50" i="47" a="1"/>
  <c r="CK38" i="49" a="1"/>
  <c r="BU71" i="44" a="1"/>
  <c r="CB50" i="46"/>
  <c r="BZ21" i="42" a="1"/>
  <c r="DF59" i="47"/>
  <c r="CL17" i="46" a="1"/>
  <c r="DF24" i="52"/>
  <c r="BU81" i="44" a="1"/>
  <c r="L2" i="45"/>
  <c r="CJ19" i="42" a="1"/>
  <c r="DF13" i="44"/>
  <c r="CB45" i="44"/>
  <c r="CH45" i="45" a="1"/>
  <c r="DF67" i="45"/>
  <c r="CB54" i="42"/>
  <c r="C132" i="51" a="1"/>
  <c r="K117" i="46" a="1"/>
  <c r="DF22" i="43"/>
  <c r="DF67" i="42"/>
  <c r="BU31" i="48" a="1"/>
  <c r="DF49" i="48"/>
  <c r="CC82" i="51"/>
  <c r="CH16" i="51" a="1"/>
  <c r="BV66" i="47" a="1"/>
  <c r="CA27" i="42"/>
  <c r="BY21" i="46" a="1"/>
  <c r="DF72" i="42"/>
  <c r="BV71" i="46" a="1"/>
  <c r="CK40" i="48" a="1"/>
  <c r="H117" i="45" a="1"/>
  <c r="CH82" i="46" a="1"/>
  <c r="DF57" i="45"/>
  <c r="CM34" i="42" a="1"/>
  <c r="BV46" i="49" a="1"/>
  <c r="DF26" i="46"/>
  <c r="CA40" i="50"/>
  <c r="CC39" i="51"/>
  <c r="CA58" i="44"/>
  <c r="CH16" i="42" a="1"/>
  <c r="C119" i="45" a="1"/>
  <c r="CA56" i="48"/>
  <c r="CB24" i="46"/>
  <c r="CL42" i="46" a="1"/>
  <c r="CC33" i="51"/>
  <c r="CA53" i="47"/>
  <c r="DF84" i="46"/>
  <c r="CC29" i="49"/>
  <c r="DF37" i="42"/>
  <c r="CC46" i="45"/>
  <c r="CH39" i="44" a="1"/>
  <c r="DF91" i="46"/>
  <c r="CH42" i="42" a="1"/>
  <c r="CH62" i="51" a="1"/>
  <c r="BU13" i="46" a="1"/>
  <c r="CB69" i="48"/>
  <c r="BV47" i="45" a="1"/>
  <c r="CC78" i="42"/>
  <c r="CN38" i="51" a="1"/>
  <c r="CA15" i="48"/>
  <c r="CH21" i="44" a="1"/>
  <c r="CN19" i="45" a="1"/>
  <c r="BU78" i="44" a="1"/>
  <c r="CM42" i="48" a="1"/>
  <c r="CH90" i="43" a="1"/>
  <c r="CN35" i="47" a="1"/>
  <c r="CB46" i="50"/>
  <c r="BV81" i="49" a="1"/>
  <c r="CB21" i="47"/>
  <c r="I116" i="48" a="1"/>
  <c r="CK43" i="43" a="1"/>
  <c r="CM36" i="48" a="1"/>
  <c r="CJ21" i="46" a="1"/>
  <c r="CC50" i="51"/>
  <c r="BV49" i="49" a="1"/>
  <c r="CM14" i="49" a="1"/>
  <c r="CB48" i="47"/>
  <c r="CB27" i="45"/>
  <c r="BV77" i="45" a="1"/>
  <c r="CH20" i="47" a="1"/>
  <c r="C123" i="51" a="1"/>
  <c r="CB27" i="43"/>
  <c r="CB46" i="42"/>
  <c r="CA27" i="45"/>
  <c r="CC40" i="47"/>
  <c r="BU82" i="47" a="1"/>
  <c r="BU15" i="48" a="1"/>
  <c r="AH7" i="44"/>
  <c r="CA85" i="42"/>
  <c r="CB70" i="51"/>
  <c r="DF89" i="42"/>
  <c r="CB72" i="46"/>
  <c r="CB52" i="51"/>
  <c r="CB45" i="50"/>
  <c r="CC86" i="47"/>
  <c r="BV42" i="50" a="1"/>
  <c r="CB25" i="44"/>
  <c r="DF48" i="44"/>
  <c r="CA52" i="42"/>
  <c r="CJ13" i="42" a="1"/>
  <c r="CC59" i="44"/>
  <c r="CK37" i="48" a="1"/>
  <c r="DF13" i="48"/>
  <c r="CA27" i="49"/>
  <c r="BU52" i="42" a="1"/>
  <c r="CB36" i="49"/>
  <c r="BV41" i="45" a="1"/>
  <c r="BU13" i="42" a="1"/>
  <c r="BZ14" i="46" a="1"/>
  <c r="CB55" i="51"/>
  <c r="DF14" i="48"/>
  <c r="CO18" i="42" a="1"/>
  <c r="CC30" i="46"/>
  <c r="CC65" i="44"/>
  <c r="BV84" i="42" a="1"/>
  <c r="BV22" i="45" a="1"/>
  <c r="C126" i="47" a="1"/>
  <c r="CA47" i="43"/>
  <c r="S9" i="46"/>
  <c r="CA68" i="46"/>
  <c r="DF85" i="48"/>
  <c r="DF54" i="46"/>
  <c r="CL33" i="48" a="1"/>
  <c r="CB69" i="49"/>
  <c r="CO27" i="49" a="1"/>
  <c r="BR45" i="43" a="1"/>
  <c r="BV59" i="47" a="1"/>
  <c r="CA67" i="42"/>
  <c r="CL13" i="42" a="1"/>
  <c r="CB47" i="43"/>
  <c r="CH16" i="53" a="1"/>
  <c r="BV64" i="42" a="1"/>
  <c r="CH21" i="43" a="1"/>
  <c r="CA87" i="44"/>
  <c r="R6" i="52"/>
  <c r="CO14" i="49" a="1"/>
  <c r="BU70" i="46" a="1"/>
  <c r="CN23" i="43" a="1"/>
  <c r="R9" i="48"/>
  <c r="BU64" i="50" a="1"/>
  <c r="CB46" i="47"/>
  <c r="BV18" i="46" a="1"/>
  <c r="DF24" i="51"/>
  <c r="BV25" i="43" a="1"/>
  <c r="CN15" i="46" a="1"/>
  <c r="C129" i="46" a="1"/>
  <c r="AH9" i="46"/>
  <c r="BV18" i="47" a="1"/>
  <c r="CA82" i="42"/>
  <c r="CB83" i="45"/>
  <c r="CL20" i="46" a="1"/>
  <c r="DF13" i="46"/>
  <c r="BU41" i="46" a="1"/>
  <c r="CH37" i="42" a="1"/>
  <c r="CC52" i="47"/>
  <c r="BV85" i="47" a="1"/>
  <c r="R9" i="47"/>
  <c r="CB48" i="42"/>
  <c r="CK33" i="45" a="1"/>
  <c r="CC13" i="47" a="1"/>
  <c r="CO21" i="43" a="1"/>
  <c r="BZ26" i="44" a="1"/>
  <c r="DF78" i="43"/>
  <c r="BV89" i="42" a="1"/>
  <c r="BU40" i="44" a="1"/>
  <c r="BU51" i="47" a="1"/>
  <c r="BV66" i="43" a="1"/>
  <c r="CA22" i="49"/>
  <c r="CB46" i="43"/>
  <c r="CA87" i="47"/>
  <c r="CB87" i="47"/>
  <c r="CC13" i="51" a="1"/>
  <c r="CA84" i="46"/>
  <c r="CH18" i="44" a="1"/>
  <c r="CB36" i="42"/>
  <c r="CM41" i="43" a="1"/>
  <c r="BU16" i="42" a="1"/>
  <c r="DF77" i="51"/>
  <c r="CB75" i="46"/>
  <c r="CC71" i="47"/>
  <c r="CA39" i="51"/>
  <c r="BU57" i="51" a="1"/>
  <c r="BV29" i="43" a="1"/>
  <c r="CN32" i="47" a="1"/>
  <c r="CK22" i="47" a="1"/>
  <c r="CA84" i="48"/>
  <c r="CO26" i="46" a="1"/>
  <c r="CO25" i="48" a="1"/>
  <c r="CO18" i="46" a="1"/>
  <c r="DF36" i="42"/>
  <c r="CA69" i="43"/>
  <c r="CH74" i="44" a="1"/>
  <c r="J2" i="44"/>
  <c r="BZ23" i="48" a="1"/>
  <c r="BU88" i="44" a="1"/>
  <c r="DF75" i="47"/>
  <c r="CB20" i="45"/>
  <c r="BV46" i="44" a="1"/>
  <c r="CM20" i="44" a="1"/>
  <c r="CA38" i="47"/>
  <c r="CH63" i="46" a="1"/>
  <c r="CK42" i="44" a="1"/>
  <c r="CK41" i="46" a="1"/>
  <c r="DF30" i="43"/>
  <c r="CB80" i="44"/>
  <c r="CC63" i="44"/>
  <c r="CM34" i="44" a="1"/>
  <c r="BY26" i="42" a="1"/>
  <c r="CC89" i="43"/>
  <c r="CM37" i="43" a="1"/>
  <c r="CC39" i="42"/>
  <c r="BV43" i="42" a="1"/>
  <c r="CO17" i="42" a="1"/>
  <c r="CB91" i="46"/>
  <c r="I2" i="44"/>
  <c r="CH91" i="46" a="1"/>
  <c r="CM38" i="49" a="1"/>
  <c r="H117" i="46" a="1"/>
  <c r="BV68" i="43" a="1"/>
  <c r="BY17" i="44" a="1"/>
  <c r="CH40" i="50" a="1"/>
  <c r="CH80" i="42" a="1"/>
  <c r="CH40" i="43" a="1"/>
  <c r="BU59" i="46" a="1"/>
  <c r="CH13" i="43" a="1"/>
  <c r="BV56" i="42" a="1"/>
  <c r="DF45" i="45"/>
  <c r="BY19" i="49" a="1"/>
  <c r="CM41" i="44" a="1"/>
  <c r="CC81" i="47"/>
  <c r="CC40" i="44"/>
  <c r="CH32" i="45" a="1"/>
  <c r="J117" i="47" a="1"/>
  <c r="CA39" i="45"/>
  <c r="DF77" i="42"/>
  <c r="BY17" i="50" a="1"/>
  <c r="DF86" i="47"/>
  <c r="CK22" i="43" a="1"/>
  <c r="CK29" i="49" a="1"/>
  <c r="DF73" i="44"/>
  <c r="BV54" i="48" a="1"/>
  <c r="BV53" i="43" a="1"/>
  <c r="BV33" i="46" a="1"/>
  <c r="CB23" i="46"/>
  <c r="BU64" i="46" a="1"/>
  <c r="BZ15" i="42" a="1"/>
  <c r="CB66" i="43"/>
  <c r="DF82" i="43"/>
  <c r="P6" i="46" a="1"/>
  <c r="CC82" i="50"/>
  <c r="CA89" i="45"/>
  <c r="DF79" i="42"/>
  <c r="BU50" i="48" a="1"/>
  <c r="CC35" i="44"/>
  <c r="CN41" i="42" a="1"/>
  <c r="CK41" i="47" a="1"/>
  <c r="CA32" i="45"/>
  <c r="CJ17" i="53" a="1"/>
  <c r="BV79" i="50" a="1"/>
  <c r="CK17" i="46" a="1"/>
  <c r="BV75" i="44" a="1"/>
  <c r="R8" i="52"/>
  <c r="CC33" i="42"/>
  <c r="CK43" i="45" a="1"/>
  <c r="CA33" i="42"/>
  <c r="BV20" i="53" a="1"/>
  <c r="BU61" i="47" a="1"/>
  <c r="BV69" i="46" a="1"/>
  <c r="BV36" i="51" a="1"/>
  <c r="BU56" i="48" a="1"/>
  <c r="CB72" i="42"/>
  <c r="CB71" i="42"/>
  <c r="CM38" i="43" a="1"/>
  <c r="DF89" i="46"/>
  <c r="CA68" i="51"/>
  <c r="CO14" i="45" a="1"/>
  <c r="BV46" i="48" a="1"/>
  <c r="BV21" i="46" a="1"/>
  <c r="CO27" i="51" a="1"/>
  <c r="CL13" i="46" a="1"/>
  <c r="CB74" i="44"/>
  <c r="DF38" i="50"/>
  <c r="CB61" i="50"/>
  <c r="CH16" i="46" a="1"/>
  <c r="CJ23" i="49" a="1"/>
  <c r="C131" i="42" a="1"/>
  <c r="DF40" i="47"/>
  <c r="BR45" i="47" a="1"/>
  <c r="CJ42" i="46" a="1"/>
  <c r="CH91" i="44" a="1"/>
  <c r="BZ17" i="43" a="1"/>
  <c r="C124" i="44" a="1"/>
  <c r="CM43" i="44" a="1"/>
  <c r="CB46" i="51"/>
  <c r="BU36" i="44" a="1"/>
  <c r="BV18" i="43" a="1"/>
  <c r="DF82" i="46"/>
  <c r="CC67" i="42"/>
  <c r="CA23" i="51"/>
  <c r="CB64" i="45"/>
  <c r="BV61" i="46" a="1"/>
  <c r="CB83" i="47"/>
  <c r="CB19" i="48"/>
  <c r="CA90" i="48"/>
  <c r="CC69" i="47"/>
  <c r="CA18" i="45"/>
  <c r="CL23" i="47" a="1"/>
  <c r="DF31" i="44"/>
  <c r="CN41" i="47" a="1"/>
  <c r="CH49" i="47" a="1"/>
  <c r="CA36" i="45"/>
  <c r="CC57" i="50"/>
  <c r="CA81" i="47"/>
  <c r="BY24" i="44" a="1"/>
  <c r="CC90" i="43"/>
  <c r="CH83" i="45" a="1"/>
  <c r="CC30" i="43"/>
  <c r="CA64" i="42"/>
  <c r="CC37" i="47"/>
  <c r="BV21" i="47" a="1"/>
  <c r="DF25" i="51"/>
  <c r="CC72" i="45"/>
  <c r="CB52" i="43"/>
  <c r="R9" i="46"/>
  <c r="BU65" i="44" a="1"/>
  <c r="CB29" i="45"/>
  <c r="CB71" i="45"/>
  <c r="CH85" i="47" a="1"/>
  <c r="CH46" i="49" a="1"/>
  <c r="CC20" i="45"/>
  <c r="DF16" i="49"/>
  <c r="CC16" i="43"/>
  <c r="DD24" i="43" a="1"/>
  <c r="CL22" i="51" a="1"/>
  <c r="CM33" i="44" a="1"/>
  <c r="CJ16" i="46" a="1"/>
  <c r="CH45" i="44" a="1"/>
  <c r="CK32" i="48" a="1"/>
  <c r="CN40" i="45" a="1"/>
  <c r="DF55" i="51"/>
  <c r="CB55" i="50"/>
  <c r="CC45" i="49"/>
  <c r="CH27" i="46" a="1"/>
  <c r="DF26" i="43"/>
  <c r="CC73" i="44"/>
  <c r="BU82" i="43" a="1"/>
  <c r="CC48" i="50"/>
  <c r="CC15" i="48"/>
  <c r="CL34" i="44" a="1"/>
  <c r="CC13" i="49" a="1"/>
  <c r="BU65" i="46" a="1"/>
  <c r="CJ24" i="43" a="1"/>
  <c r="CC54" i="44"/>
  <c r="CJ14" i="44" a="1"/>
  <c r="CC85" i="42"/>
  <c r="CC88" i="46"/>
  <c r="CC52" i="48"/>
  <c r="CC73" i="50"/>
  <c r="CA13" i="42"/>
  <c r="BU45" i="43" a="1"/>
  <c r="BR29" i="47" a="1"/>
  <c r="CA66" i="46"/>
  <c r="CK19" i="50" a="1"/>
  <c r="BZ14" i="44" a="1"/>
  <c r="CH58" i="48" a="1"/>
  <c r="CH17" i="49" a="1"/>
  <c r="BV52" i="44" a="1"/>
  <c r="BV68" i="46" a="1"/>
  <c r="BU80" i="45" a="1"/>
  <c r="CC82" i="47"/>
  <c r="CC83" i="47"/>
  <c r="CL34" i="46" a="1"/>
  <c r="BV66" i="46" a="1"/>
  <c r="T122" i="47" a="1"/>
  <c r="BV47" i="43" a="1"/>
  <c r="CO20" i="49" a="1"/>
  <c r="CH31" i="51" a="1"/>
  <c r="CH65" i="50" a="1"/>
  <c r="CC69" i="51"/>
  <c r="CH16" i="48" a="1"/>
  <c r="CB39" i="48"/>
  <c r="BT78" i="46" a="1"/>
  <c r="CC35" i="49"/>
  <c r="CB14" i="47"/>
  <c r="S5" i="49"/>
  <c r="C120" i="43" a="1"/>
  <c r="C127" i="42" a="1"/>
  <c r="CC25" i="49"/>
  <c r="BU48" i="51" a="1"/>
  <c r="CK22" i="46" a="1"/>
  <c r="CH71" i="42" a="1"/>
  <c r="CB75" i="50"/>
  <c r="BV79" i="49" a="1"/>
  <c r="BV65" i="45" a="1"/>
  <c r="CC89" i="48"/>
  <c r="CC62" i="42"/>
  <c r="CL21" i="42" a="1"/>
  <c r="BV69" i="45" a="1"/>
  <c r="BU35" i="49" a="1"/>
  <c r="CL19" i="47" a="1"/>
  <c r="R6" i="50"/>
  <c r="CA65" i="47"/>
  <c r="BV50" i="45" a="1"/>
  <c r="R5" i="42"/>
  <c r="DF13" i="43"/>
  <c r="P2" i="51"/>
  <c r="CN39" i="42" a="1"/>
  <c r="BU71" i="42" a="1"/>
  <c r="CC68" i="43"/>
  <c r="CH57" i="47" a="1"/>
  <c r="S7" i="45"/>
  <c r="CB17" i="51"/>
  <c r="CL19" i="50" a="1"/>
  <c r="BV50" i="48" a="1"/>
  <c r="BU26" i="48" a="1"/>
  <c r="CH13" i="42" a="1"/>
  <c r="CH86" i="49" a="1"/>
  <c r="CB62" i="44"/>
  <c r="CH79" i="43" a="1"/>
  <c r="DF20" i="45"/>
  <c r="CA85" i="51"/>
  <c r="CH50" i="48" a="1"/>
  <c r="CB17" i="44"/>
  <c r="CL15" i="42" a="1"/>
  <c r="CC24" i="42"/>
  <c r="CA58" i="43"/>
  <c r="CA21" i="50"/>
  <c r="BZ22" i="45" a="1"/>
  <c r="BU83" i="46" a="1"/>
  <c r="BV16" i="43" a="1"/>
  <c r="CB40" i="46"/>
  <c r="CO24" i="46" a="1"/>
  <c r="BV87" i="42" a="1"/>
  <c r="CK19" i="45" a="1"/>
  <c r="CB48" i="48"/>
  <c r="CC20" i="42"/>
  <c r="CJ18" i="45" a="1"/>
  <c r="CA26" i="42"/>
  <c r="CA49" i="47"/>
  <c r="BU55" i="46" a="1"/>
  <c r="BU50" i="47" a="1"/>
  <c r="DF47" i="47"/>
  <c r="CB34" i="45"/>
  <c r="CH87" i="50" a="1"/>
  <c r="DF68" i="44"/>
  <c r="S8" i="51"/>
  <c r="DF69" i="46"/>
  <c r="CO27" i="48" a="1"/>
  <c r="DF47" i="51"/>
  <c r="CA29" i="48"/>
  <c r="BU37" i="48" a="1"/>
  <c r="P7" i="44" a="1"/>
  <c r="S122" i="46" a="1"/>
  <c r="BU14" i="44" a="1"/>
  <c r="CB19" i="43"/>
  <c r="CC51" i="51"/>
  <c r="CC19" i="48"/>
  <c r="CH51" i="44" a="1"/>
  <c r="BR29" i="45" a="1"/>
  <c r="CA80" i="46"/>
  <c r="DF17" i="42"/>
  <c r="CJ20" i="46" a="1"/>
  <c r="DF63" i="42"/>
  <c r="CB37" i="50"/>
  <c r="BZ19" i="45" a="1"/>
  <c r="BV27" i="46" a="1"/>
  <c r="BV20" i="48" a="1"/>
  <c r="CL41" i="46" a="1"/>
  <c r="CC33" i="46"/>
  <c r="CH37" i="50" a="1"/>
  <c r="CC34" i="47"/>
  <c r="CM43" i="45" a="1"/>
  <c r="BU86" i="44" a="1"/>
  <c r="DF46" i="46"/>
  <c r="BU58" i="43" a="1"/>
  <c r="BU27" i="43" a="1"/>
  <c r="DF75" i="45"/>
  <c r="CN35" i="49" a="1"/>
  <c r="DF43" i="42"/>
  <c r="BV37" i="43" a="1"/>
  <c r="CJ17" i="46" a="1"/>
  <c r="BV58" i="45" a="1"/>
  <c r="I117" i="47" a="1"/>
  <c r="BZ27" i="43" a="1"/>
  <c r="CA16" i="44"/>
  <c r="CA15" i="46"/>
  <c r="DF24" i="46"/>
  <c r="BV87" i="46" a="1"/>
  <c r="CK41" i="44" a="1"/>
  <c r="CB40" i="42"/>
  <c r="U122" i="44" a="1"/>
  <c r="CC24" i="44"/>
  <c r="CB40" i="45"/>
  <c r="CA79" i="46"/>
  <c r="CC21" i="51"/>
  <c r="DF51" i="46"/>
  <c r="CM30" i="48" a="1"/>
  <c r="CH37" i="46" a="1"/>
  <c r="CH59" i="42" a="1"/>
  <c r="CJ24" i="44" a="1"/>
  <c r="CN39" i="46" a="1"/>
  <c r="CH55" i="50" a="1"/>
  <c r="CC22" i="44"/>
  <c r="BV58" i="46" a="1"/>
  <c r="BU55" i="48" a="1"/>
  <c r="BZ13" i="44" a="1"/>
  <c r="BU29" i="49" a="1"/>
  <c r="CC89" i="44"/>
  <c r="CA61" i="46"/>
  <c r="CA83" i="50"/>
  <c r="CA23" i="45"/>
  <c r="DF64" i="48"/>
  <c r="CC75" i="43"/>
  <c r="DF23" i="42"/>
  <c r="CA32" i="44"/>
  <c r="BZ24" i="46" a="1"/>
  <c r="BV72" i="43" a="1"/>
  <c r="CH13" i="45" a="1"/>
  <c r="CJ21" i="45" a="1"/>
  <c r="CA70" i="45"/>
  <c r="CB53" i="42"/>
  <c r="V122" i="49" a="1"/>
  <c r="CH65" i="45" a="1"/>
  <c r="CC66" i="42"/>
  <c r="CK19" i="46" a="1"/>
  <c r="CB64" i="46"/>
  <c r="CL20" i="50" a="1"/>
  <c r="CC38" i="44"/>
  <c r="CA83" i="46"/>
  <c r="DF49" i="46"/>
  <c r="BV36" i="42" a="1"/>
  <c r="BU64" i="44" a="1"/>
  <c r="BY14" i="45" a="1"/>
  <c r="DF50" i="45"/>
  <c r="L117" i="45" a="1"/>
  <c r="DF88" i="45"/>
  <c r="BU67" i="43" a="1"/>
  <c r="CL35" i="49" a="1"/>
  <c r="DF72" i="50"/>
  <c r="CH91" i="45" a="1"/>
  <c r="CH65" i="42" a="1"/>
  <c r="BV30" i="47" a="1"/>
  <c r="CA15" i="43"/>
  <c r="CA30" i="42"/>
  <c r="CK34" i="46" a="1"/>
  <c r="CB48" i="45"/>
  <c r="CL40" i="44" a="1"/>
  <c r="CC35" i="50"/>
  <c r="CJ19" i="43" a="1"/>
  <c r="DF86" i="44"/>
  <c r="CC84" i="45"/>
  <c r="DF40" i="48"/>
  <c r="S7" i="48"/>
  <c r="BV53" i="48" a="1"/>
  <c r="CB45" i="48"/>
  <c r="DF54" i="43"/>
  <c r="CC55" i="43"/>
  <c r="DF19" i="52"/>
  <c r="CH17" i="46" a="1"/>
  <c r="BV17" i="46" a="1"/>
  <c r="CH87" i="47" a="1"/>
  <c r="CH75" i="42" a="1"/>
  <c r="DF27" i="51"/>
  <c r="CH81" i="46" a="1"/>
  <c r="K2" i="43"/>
  <c r="BY27" i="44" a="1"/>
  <c r="CM43" i="47" a="1"/>
  <c r="CJ20" i="42" a="1"/>
  <c r="BU61" i="45" a="1"/>
  <c r="BV41" i="49" a="1"/>
  <c r="CN15" i="45" a="1"/>
  <c r="BU31" i="51" a="1"/>
  <c r="BY26" i="49" a="1"/>
  <c r="CH80" i="49" a="1"/>
  <c r="DF57" i="42"/>
  <c r="CA62" i="43"/>
  <c r="DF53" i="49"/>
  <c r="CC42" i="51"/>
  <c r="CH61" i="49" a="1"/>
  <c r="BU30" i="42" a="1"/>
  <c r="CH16" i="43" a="1"/>
  <c r="CA80" i="48"/>
  <c r="BY22" i="45" a="1"/>
  <c r="P9" i="46" a="1"/>
  <c r="BV34" i="43" a="1"/>
  <c r="CO14" i="46" a="1"/>
  <c r="BV75" i="45" a="1"/>
  <c r="CH80" i="43" a="1"/>
  <c r="P5" i="48" a="1"/>
  <c r="CC19" i="42"/>
  <c r="CA35" i="46"/>
  <c r="DF25" i="42"/>
  <c r="BV59" i="46" a="1"/>
  <c r="BV83" i="43" a="1"/>
  <c r="CH52" i="43" a="1"/>
  <c r="DF39" i="45"/>
  <c r="CC32" i="43"/>
  <c r="CM32" i="46" a="1"/>
  <c r="CA82" i="51"/>
  <c r="CH79" i="44" a="1"/>
  <c r="CC53" i="44"/>
  <c r="CC56" i="43"/>
  <c r="S5" i="42"/>
  <c r="DF29" i="50"/>
  <c r="CB91" i="45"/>
  <c r="CA64" i="44"/>
  <c r="BV61" i="43" a="1"/>
  <c r="CC27" i="46"/>
  <c r="CL17" i="43" a="1"/>
  <c r="DF49" i="43"/>
  <c r="BV59" i="42" a="1"/>
  <c r="CH75" i="43" a="1"/>
  <c r="CA83" i="51"/>
  <c r="CB45" i="45"/>
  <c r="CA32" i="42"/>
  <c r="CB89" i="50"/>
  <c r="CB15" i="42"/>
  <c r="CH24" i="42" a="1"/>
  <c r="BU16" i="46" a="1"/>
  <c r="CB16" i="43"/>
  <c r="CC33" i="50"/>
  <c r="H117" i="44" a="1"/>
  <c r="BV30" i="45" a="1"/>
  <c r="C132" i="47" a="1"/>
  <c r="BU38" i="43" a="1"/>
  <c r="CC55" i="50"/>
  <c r="CA47" i="48"/>
  <c r="BU40" i="43" a="1"/>
  <c r="CC43" i="43"/>
  <c r="CN24" i="46" a="1"/>
  <c r="T122" i="46" a="1"/>
  <c r="DF56" i="50"/>
  <c r="BV67" i="44" a="1"/>
  <c r="CA68" i="47"/>
  <c r="CC24" i="45"/>
  <c r="CH19" i="44" a="1"/>
  <c r="CA21" i="46"/>
  <c r="CO18" i="45" a="1"/>
  <c r="DF38" i="45"/>
  <c r="CJ23" i="45" a="1"/>
  <c r="CH78" i="46" a="1"/>
  <c r="C119" i="48" a="1"/>
  <c r="CA50" i="46"/>
  <c r="DF86" i="42"/>
  <c r="CC89" i="46"/>
  <c r="BZ20" i="43" a="1"/>
  <c r="CA69" i="47"/>
  <c r="CH70" i="50" a="1"/>
  <c r="BU30" i="49" a="1"/>
  <c r="CC42" i="43"/>
  <c r="CC53" i="45"/>
  <c r="CH43" i="44" a="1"/>
  <c r="CK32" i="42" a="1"/>
  <c r="CH47" i="47" a="1"/>
  <c r="CB72" i="48"/>
  <c r="BV91" i="42" a="1"/>
  <c r="DF85" i="45"/>
  <c r="CC50" i="42"/>
  <c r="BU68" i="51" a="1"/>
  <c r="CH91" i="43" a="1"/>
  <c r="CC73" i="46"/>
  <c r="CA19" i="49"/>
  <c r="CA72" i="44"/>
  <c r="C119" i="46" a="1"/>
  <c r="DF52" i="47"/>
  <c r="BU34" i="42" a="1"/>
  <c r="CC17" i="49"/>
  <c r="DF89" i="47"/>
  <c r="BV42" i="45" a="1"/>
  <c r="CK43" i="42" a="1"/>
  <c r="BU62" i="46" a="1"/>
  <c r="BY14" i="46" a="1"/>
  <c r="BZ24" i="44" a="1"/>
  <c r="DF16" i="46"/>
  <c r="CB18" i="47"/>
  <c r="CB69" i="44"/>
  <c r="BV14" i="42" a="1"/>
  <c r="CA52" i="49"/>
  <c r="BZ15" i="51" a="1"/>
  <c r="CH49" i="48" a="1"/>
  <c r="BZ17" i="46" a="1"/>
  <c r="CA27" i="43"/>
  <c r="CH40" i="42" a="1"/>
  <c r="CB50" i="44"/>
  <c r="BU87" i="46" a="1"/>
  <c r="BV62" i="46" a="1"/>
  <c r="CC69" i="42"/>
  <c r="CJ18" i="48" a="1"/>
  <c r="I2" i="47"/>
  <c r="BU85" i="48" a="1"/>
  <c r="BU88" i="48" a="1"/>
  <c r="CH65" i="46" a="1"/>
  <c r="CB65" i="45"/>
  <c r="CM32" i="45" a="1"/>
  <c r="CC31" i="46"/>
  <c r="CB80" i="48"/>
  <c r="CA65" i="51"/>
  <c r="DF75" i="48"/>
  <c r="CC41" i="43"/>
  <c r="BU58" i="47" a="1"/>
  <c r="BU19" i="48" a="1"/>
  <c r="CA41" i="46"/>
  <c r="CB50" i="45"/>
  <c r="CC20" i="43"/>
  <c r="AH6" i="48"/>
  <c r="BV82" i="46" a="1"/>
  <c r="CB89" i="48"/>
  <c r="BZ21" i="46" a="1"/>
  <c r="BY20" i="44" a="1"/>
  <c r="CC14" i="51"/>
  <c r="CA55" i="43"/>
  <c r="BY24" i="42" a="1"/>
  <c r="CC82" i="45"/>
  <c r="CN40" i="51" a="1"/>
  <c r="CM33" i="45" a="1"/>
  <c r="DF87" i="50"/>
  <c r="CL18" i="45" a="1"/>
  <c r="CH88" i="48" a="1"/>
  <c r="DF68" i="43"/>
  <c r="CH74" i="42" a="1"/>
  <c r="CC26" i="42"/>
  <c r="BV27" i="44" a="1"/>
  <c r="CC87" i="45"/>
  <c r="CH84" i="44" a="1"/>
  <c r="CB22" i="42"/>
  <c r="CA59" i="46"/>
  <c r="CO27" i="45" a="1"/>
  <c r="DF16" i="43"/>
  <c r="CH69" i="45" a="1"/>
  <c r="CH86" i="45" a="1"/>
  <c r="CK19" i="47" a="1"/>
  <c r="CA71" i="44"/>
  <c r="BV79" i="42" a="1"/>
  <c r="CA86" i="46"/>
  <c r="S7" i="43"/>
  <c r="CB70" i="42"/>
  <c r="CC67" i="47"/>
  <c r="CC91" i="51"/>
  <c r="BY13" i="43" a="1"/>
  <c r="CB67" i="42"/>
  <c r="BV88" i="50" a="1"/>
  <c r="CK42" i="47" a="1"/>
  <c r="BU39" i="49" a="1"/>
  <c r="BV31" i="46" a="1"/>
  <c r="CC54" i="46"/>
  <c r="CA55" i="44"/>
  <c r="BU32" i="46" a="1"/>
  <c r="BV89" i="49" a="1"/>
  <c r="CH67" i="43" a="1"/>
  <c r="CB24" i="49"/>
  <c r="CO27" i="46" a="1"/>
  <c r="CA19" i="43"/>
  <c r="DF14" i="47"/>
  <c r="CL41" i="49" a="1"/>
  <c r="DF25" i="47"/>
  <c r="CH26" i="47" a="1"/>
  <c r="BU33" i="43" a="1"/>
  <c r="CA55" i="47"/>
  <c r="CJ22" i="43" a="1"/>
  <c r="CH68" i="48" a="1"/>
  <c r="CO20" i="43" a="1"/>
  <c r="BV31" i="48" a="1"/>
  <c r="CJ19" i="51" a="1"/>
  <c r="DF47" i="48"/>
  <c r="CC14" i="48"/>
  <c r="DF79" i="46"/>
  <c r="CO13" i="51" a="1"/>
  <c r="BV15" i="45" a="1"/>
  <c r="DF64" i="47"/>
  <c r="P5" i="42" a="1"/>
  <c r="DF86" i="46"/>
  <c r="CH64" i="45" a="1"/>
  <c r="DF70" i="44"/>
  <c r="BV83" i="42" a="1"/>
  <c r="BV57" i="42" a="1"/>
  <c r="CL22" i="44" a="1"/>
  <c r="CH63" i="48" a="1"/>
  <c r="CC85" i="48"/>
  <c r="CN21" i="47" a="1"/>
  <c r="BR77" i="43" a="1"/>
  <c r="CC32" i="45"/>
  <c r="CA41" i="42"/>
  <c r="CB58" i="50"/>
  <c r="CC38" i="45"/>
  <c r="BY16" i="46" a="1"/>
  <c r="CA56" i="50"/>
  <c r="BU84" i="51" a="1"/>
  <c r="BV35" i="45" a="1"/>
  <c r="DF54" i="48"/>
  <c r="CJ14" i="42" a="1"/>
  <c r="CH50" i="44" a="1"/>
  <c r="CL19" i="48" a="1"/>
  <c r="CC15" i="50"/>
  <c r="BV15" i="46" a="1"/>
  <c r="CA84" i="49"/>
  <c r="BV69" i="47" a="1"/>
  <c r="BU29" i="45" a="1"/>
  <c r="CA29" i="42"/>
  <c r="BU41" i="47" a="1"/>
  <c r="CH67" i="50" a="1"/>
  <c r="CJ24" i="50" a="1"/>
  <c r="BV48" i="43" a="1"/>
  <c r="BU85" i="42" a="1"/>
  <c r="CH17" i="45" a="1"/>
  <c r="CB48" i="43"/>
  <c r="CB37" i="42"/>
  <c r="J2" i="48"/>
  <c r="CB83" i="46"/>
  <c r="BU70" i="51" a="1"/>
  <c r="CB20" i="43"/>
  <c r="CM15" i="42" a="1"/>
  <c r="P2" i="42"/>
  <c r="CH68" i="51" a="1"/>
  <c r="DF33" i="51"/>
  <c r="CH17" i="42" a="1"/>
  <c r="BT65" i="44" a="1"/>
  <c r="DF14" i="44"/>
  <c r="P7" i="49" a="1"/>
  <c r="BU73" i="44" a="1"/>
  <c r="CH85" i="51" a="1"/>
  <c r="CO24" i="50" a="1"/>
  <c r="DF21" i="45"/>
  <c r="BY24" i="46" a="1"/>
  <c r="CB40" i="47"/>
  <c r="DF13" i="47"/>
  <c r="CC80" i="43"/>
  <c r="CA88" i="44"/>
  <c r="CB91" i="43"/>
  <c r="P5" i="47" a="1"/>
  <c r="BU77" i="43" a="1"/>
  <c r="CB46" i="49"/>
  <c r="DF51" i="42"/>
  <c r="CC85" i="43"/>
  <c r="DF23" i="46"/>
  <c r="CO15" i="51" a="1"/>
  <c r="BU19" i="44" a="1"/>
  <c r="CC88" i="47"/>
  <c r="CC63" i="43"/>
  <c r="CO21" i="49" a="1"/>
  <c r="C131" i="45" a="1"/>
  <c r="DF21" i="51"/>
  <c r="CC72" i="50"/>
  <c r="CH55" i="45" a="1"/>
  <c r="CH14" i="48" a="1"/>
  <c r="BV67" i="46" a="1"/>
  <c r="CA67" i="46"/>
  <c r="BV78" i="45" a="1"/>
  <c r="CC90" i="42"/>
  <c r="BZ20" i="51" a="1"/>
  <c r="BV81" i="43" a="1"/>
  <c r="I2" i="46"/>
  <c r="BV63" i="48" a="1"/>
  <c r="CB24" i="44"/>
  <c r="CH33" i="43" a="1"/>
  <c r="CA23" i="42"/>
  <c r="CC45" i="45"/>
  <c r="I116" i="44" a="1"/>
  <c r="DF40" i="42"/>
  <c r="CJ43" i="42" a="1"/>
  <c r="CA63" i="48"/>
  <c r="DF34" i="42"/>
  <c r="CM30" i="42" a="1"/>
  <c r="CB22" i="46"/>
  <c r="K2" i="50"/>
  <c r="BY18" i="51" a="1"/>
  <c r="CB34" i="50"/>
  <c r="CH53" i="45" a="1"/>
  <c r="BU54" i="44" a="1"/>
  <c r="CC21" i="42"/>
  <c r="CC83" i="45"/>
  <c r="CA71" i="43"/>
  <c r="CA91" i="47"/>
  <c r="DF67" i="44"/>
  <c r="P7" i="42" a="1"/>
  <c r="CJ15" i="44" a="1"/>
  <c r="I116" i="46" a="1"/>
  <c r="DF29" i="42"/>
  <c r="I116" i="47" a="1"/>
  <c r="CK14" i="43" a="1"/>
  <c r="CC84" i="48"/>
  <c r="CJ22" i="45" a="1"/>
  <c r="DF64" i="46"/>
  <c r="CA72" i="43"/>
  <c r="CC77" i="48"/>
  <c r="CJ14" i="45" a="1"/>
  <c r="CN43" i="43" a="1"/>
  <c r="CC59" i="49"/>
  <c r="CA18" i="48"/>
  <c r="BZ22" i="43" a="1"/>
  <c r="CA56" i="44"/>
  <c r="DF21" i="46"/>
  <c r="BZ16" i="50" a="1"/>
  <c r="CA32" i="43"/>
  <c r="CH33" i="44" a="1"/>
  <c r="CH57" i="45" a="1"/>
  <c r="DF67" i="50"/>
  <c r="BV36" i="46" a="1"/>
  <c r="CH15" i="44" a="1"/>
  <c r="CB15" i="46"/>
  <c r="BU75" i="45" a="1"/>
  <c r="DF23" i="50"/>
  <c r="BY17" i="48" a="1"/>
  <c r="CH90" i="46" a="1"/>
  <c r="BZ20" i="46" a="1"/>
  <c r="CH66" i="50" a="1"/>
  <c r="CH70" i="42" a="1"/>
  <c r="BU38" i="45" a="1"/>
  <c r="C118" i="50" a="1"/>
  <c r="BZ18" i="43" a="1"/>
  <c r="CB82" i="50"/>
  <c r="CK18" i="50" a="1"/>
  <c r="CL17" i="51" a="1"/>
  <c r="CB38" i="50"/>
  <c r="CB85" i="46"/>
  <c r="CC64" i="43"/>
  <c r="CH64" i="42" a="1"/>
  <c r="CB33" i="47"/>
  <c r="BZ17" i="47" a="1"/>
  <c r="CJ15" i="45" a="1"/>
  <c r="CZ29" i="49" a="1"/>
  <c r="DF85" i="50"/>
  <c r="BV79" i="43" a="1"/>
  <c r="CJ22" i="47" a="1"/>
  <c r="K2" i="46"/>
  <c r="BY20" i="47" a="1"/>
  <c r="CC90" i="45"/>
  <c r="CC71" i="44"/>
  <c r="CB79" i="46"/>
  <c r="DF56" i="45"/>
  <c r="CH70" i="43" a="1"/>
  <c r="CK24" i="47" a="1"/>
  <c r="DF86" i="48"/>
  <c r="CA70" i="50"/>
  <c r="DF18" i="51"/>
  <c r="CH50" i="46" a="1"/>
  <c r="CB30" i="51"/>
  <c r="CC16" i="50"/>
  <c r="DF33" i="45"/>
  <c r="CH22" i="51" a="1"/>
  <c r="CC84" i="46"/>
  <c r="CB70" i="45"/>
  <c r="DF33" i="46"/>
  <c r="DF53" i="46"/>
  <c r="BZ23" i="50" a="1"/>
  <c r="BV71" i="53" a="1"/>
  <c r="BU46" i="44" a="1"/>
  <c r="CB84" i="43"/>
  <c r="CH14" i="51" a="1"/>
  <c r="C125" i="46" a="1"/>
  <c r="CK21" i="50" a="1"/>
  <c r="P9" i="43" a="1"/>
  <c r="DF30" i="48"/>
  <c r="CC85" i="45"/>
  <c r="CB66" i="50"/>
  <c r="DF17" i="44"/>
  <c r="CB84" i="45"/>
  <c r="CN13" i="48" a="1"/>
  <c r="BU89" i="43" a="1"/>
  <c r="BY17" i="46" a="1"/>
  <c r="BV63" i="46" a="1"/>
  <c r="CB18" i="44"/>
  <c r="CC84" i="42"/>
  <c r="CA55" i="45"/>
  <c r="CH72" i="47" a="1"/>
  <c r="DF74" i="53"/>
  <c r="BV53" i="47" a="1"/>
  <c r="CB14" i="46"/>
  <c r="CC42" i="46"/>
  <c r="CB53" i="47"/>
  <c r="CK14" i="51" a="1"/>
  <c r="CM15" i="46" a="1"/>
  <c r="CB69" i="47"/>
  <c r="CB29" i="50"/>
  <c r="CC85" i="47"/>
  <c r="CH19" i="48" a="1"/>
  <c r="CN35" i="50" a="1"/>
  <c r="CA36" i="50"/>
  <c r="T116" i="46" a="1"/>
  <c r="CA17" i="47"/>
  <c r="BY24" i="50" a="1"/>
  <c r="DF14" i="50"/>
  <c r="CH48" i="44" a="1"/>
  <c r="DF18" i="48"/>
  <c r="DF88" i="53"/>
  <c r="CB71" i="47"/>
  <c r="L2" i="47"/>
  <c r="CB80" i="45"/>
  <c r="CC49" i="50"/>
  <c r="CA20" i="51"/>
  <c r="CJ13" i="45" a="1"/>
  <c r="CN36" i="45" a="1"/>
  <c r="C126" i="48" a="1"/>
  <c r="CA35" i="45"/>
  <c r="BU26" i="43" a="1"/>
  <c r="BV56" i="47" a="1"/>
  <c r="CB75" i="47"/>
  <c r="DF14" i="45"/>
  <c r="CM32" i="42" a="1"/>
  <c r="CC17" i="47"/>
  <c r="C127" i="45" a="1"/>
  <c r="CK18" i="43" a="1"/>
  <c r="CA62" i="50"/>
  <c r="CH57" i="46" a="1"/>
  <c r="DF82" i="47"/>
  <c r="CA34" i="45"/>
  <c r="CM39" i="42" a="1"/>
  <c r="CH45" i="48" a="1"/>
  <c r="CA42" i="46"/>
  <c r="CO17" i="46" a="1"/>
  <c r="CB46" i="46"/>
  <c r="BY15" i="48" a="1"/>
  <c r="BT77" i="43" a="1"/>
  <c r="BZ13" i="45" a="1"/>
  <c r="BU84" i="47" a="1"/>
  <c r="C127" i="50" a="1"/>
  <c r="CH75" i="46" a="1"/>
  <c r="CH61" i="43" a="1"/>
  <c r="CY13" i="52" a="1"/>
  <c r="DF49" i="51"/>
  <c r="BZ20" i="47" a="1"/>
  <c r="CB30" i="43"/>
  <c r="C131" i="46" a="1"/>
  <c r="C125" i="42" a="1"/>
  <c r="DF21" i="50"/>
  <c r="CB58" i="48"/>
  <c r="CA54" i="44"/>
  <c r="CH35" i="50" a="1"/>
  <c r="DF38" i="43"/>
  <c r="CH19" i="47" a="1"/>
  <c r="DF33" i="50"/>
  <c r="CC50" i="50"/>
  <c r="CA77" i="50"/>
  <c r="BY21" i="42" a="1"/>
  <c r="CA58" i="46"/>
  <c r="DF20" i="48"/>
  <c r="DF38" i="42"/>
  <c r="CC49" i="51"/>
  <c r="CB35" i="45"/>
  <c r="DF91" i="42"/>
  <c r="CA56" i="45"/>
  <c r="BV35" i="46" a="1"/>
  <c r="BU71" i="48" a="1"/>
  <c r="CB78" i="51"/>
  <c r="CJ16" i="50" a="1"/>
  <c r="CB47" i="50"/>
  <c r="CB62" i="45"/>
  <c r="CC20" i="50"/>
  <c r="CC85" i="46"/>
  <c r="CA78" i="51"/>
  <c r="DF46" i="48"/>
  <c r="I2" i="50"/>
  <c r="CA84" i="50"/>
  <c r="CB15" i="48"/>
  <c r="DF18" i="44"/>
  <c r="CO18" i="48" a="1"/>
  <c r="C122" i="42" a="1"/>
  <c r="CK15" i="50" a="1"/>
  <c r="CA75" i="43"/>
  <c r="BY23" i="43" a="1"/>
  <c r="CC67" i="43"/>
  <c r="CL39" i="51" a="1"/>
  <c r="CA31" i="51"/>
  <c r="CC84" i="50"/>
  <c r="CJ21" i="50" a="1"/>
  <c r="CA67" i="51"/>
  <c r="BU83" i="42" a="1"/>
  <c r="CK13" i="51" a="1"/>
  <c r="L2" i="50"/>
  <c r="DF15" i="50"/>
  <c r="CC66" i="48"/>
  <c r="CC55" i="53"/>
  <c r="DF19" i="43"/>
  <c r="BU33" i="45" a="1"/>
  <c r="C125" i="47" a="1"/>
  <c r="CB61" i="51"/>
  <c r="CA88" i="50"/>
  <c r="DF42" i="46"/>
  <c r="CN42" i="44" a="1"/>
  <c r="CA22" i="44"/>
  <c r="CC88" i="45"/>
  <c r="CH41" i="42" a="1"/>
  <c r="S6" i="47"/>
  <c r="CM30" i="50" a="1"/>
  <c r="CN40" i="44" a="1"/>
  <c r="CC36" i="47"/>
  <c r="BV14" i="46" a="1"/>
  <c r="CC30" i="50"/>
  <c r="CH23" i="51" a="1"/>
  <c r="CB85" i="47"/>
  <c r="CH64" i="43" a="1"/>
  <c r="CK25" i="53" a="1"/>
  <c r="CB53" i="51"/>
  <c r="CO13" i="44" a="1"/>
  <c r="S8" i="44"/>
  <c r="BU53" i="42" a="1"/>
  <c r="CH78" i="50" a="1"/>
  <c r="CA15" i="45"/>
  <c r="DF55" i="50"/>
  <c r="CH30" i="51" a="1"/>
  <c r="DF86" i="45"/>
  <c r="CH14" i="50" a="1"/>
  <c r="CK13" i="50" a="1"/>
  <c r="CB35" i="50"/>
  <c r="CA50" i="51"/>
  <c r="DF31" i="45"/>
  <c r="DF17" i="50"/>
  <c r="CH72" i="53" a="1"/>
  <c r="CA20" i="47"/>
  <c r="DF65" i="48"/>
  <c r="I2" i="53"/>
  <c r="CO17" i="50" a="1"/>
  <c r="CA74" i="53"/>
  <c r="P7" i="47" a="1"/>
  <c r="CC62" i="43"/>
  <c r="CB39" i="53"/>
  <c r="C126" i="45" a="1"/>
  <c r="DF49" i="45"/>
  <c r="CA81" i="48"/>
  <c r="DF68" i="50"/>
  <c r="L2" i="51"/>
  <c r="BV57" i="49" a="1"/>
  <c r="CN33" i="45" a="1"/>
  <c r="CJ14" i="48" a="1"/>
  <c r="CL21" i="50" a="1"/>
  <c r="CH16" i="49" a="1"/>
  <c r="BV29" i="46" a="1"/>
  <c r="DF14" i="43"/>
  <c r="CH58" i="44" a="1"/>
  <c r="BV90" i="45" a="1"/>
  <c r="CH74" i="46" a="1"/>
  <c r="CB55" i="44"/>
  <c r="CB83" i="42"/>
  <c r="CH71" i="47" a="1"/>
  <c r="BT66" i="47" a="1"/>
  <c r="CA73" i="43"/>
  <c r="CH66" i="44" a="1"/>
  <c r="CN43" i="42" a="1"/>
  <c r="CJ32" i="51" a="1"/>
  <c r="CB85" i="42"/>
  <c r="CA30" i="47"/>
  <c r="BU37" i="47" a="1"/>
  <c r="CK42" i="49" a="1"/>
  <c r="C121" i="47" a="1"/>
  <c r="CN13" i="46" a="1"/>
  <c r="DF49" i="50"/>
  <c r="CB33" i="51"/>
  <c r="CC53" i="48"/>
  <c r="CB29" i="48"/>
  <c r="CH77" i="46" a="1"/>
  <c r="DF27" i="42"/>
  <c r="CC18" i="50"/>
  <c r="CH48" i="43" a="1"/>
  <c r="BV50" i="44" a="1"/>
  <c r="BV56" i="45" a="1"/>
  <c r="CC73" i="43"/>
  <c r="CH47" i="51" a="1"/>
  <c r="CN38" i="47" a="1"/>
  <c r="DF83" i="51"/>
  <c r="CM19" i="43" a="1"/>
  <c r="CA43" i="44"/>
  <c r="DF36" i="46"/>
  <c r="CC88" i="44"/>
  <c r="J2" i="47"/>
  <c r="CO22" i="51" a="1"/>
  <c r="C120" i="50" a="1"/>
  <c r="CB52" i="50"/>
  <c r="BV32" i="44" a="1"/>
  <c r="DF59" i="46"/>
  <c r="CM13" i="48" a="1"/>
  <c r="CC18" i="46"/>
  <c r="CC36" i="50"/>
  <c r="CJ18" i="50" a="1"/>
  <c r="CH48" i="51" a="1"/>
  <c r="CC26" i="53"/>
  <c r="CC34" i="44"/>
  <c r="BY18" i="45" a="1"/>
  <c r="CC77" i="43"/>
  <c r="CA46" i="51"/>
  <c r="CB78" i="50"/>
  <c r="CA36" i="47"/>
  <c r="CC36" i="45"/>
  <c r="CJ14" i="50" a="1"/>
  <c r="CC87" i="51"/>
  <c r="BY23" i="45" a="1"/>
  <c r="BU17" i="43" a="1"/>
  <c r="CB15" i="43"/>
  <c r="CN42" i="46" a="1"/>
  <c r="BV40" i="45" a="1"/>
  <c r="CB80" i="46"/>
  <c r="BY17" i="51" a="1"/>
  <c r="BZ19" i="48" a="1"/>
  <c r="CA86" i="47"/>
  <c r="CH39" i="51" a="1"/>
  <c r="DF58" i="48"/>
  <c r="CC68" i="48"/>
  <c r="CA87" i="50"/>
  <c r="DF30" i="45"/>
  <c r="CB71" i="53"/>
  <c r="BV19" i="43" a="1"/>
  <c r="CA63" i="46"/>
  <c r="CB21" i="50"/>
  <c r="DF82" i="48"/>
  <c r="BV83" i="45" a="1"/>
  <c r="AH7" i="42"/>
  <c r="DF37" i="48"/>
  <c r="CJ21" i="48" a="1"/>
  <c r="CB68" i="43"/>
  <c r="CA81" i="50"/>
  <c r="CB20" i="50"/>
  <c r="DF45" i="50"/>
  <c r="CJ15" i="42" a="1"/>
  <c r="DF32" i="44"/>
  <c r="CN19" i="46" a="1"/>
  <c r="DF87" i="45"/>
  <c r="CC64" i="45"/>
  <c r="CB19" i="51"/>
  <c r="CK41" i="42" a="1"/>
  <c r="CA73" i="53"/>
  <c r="BU67" i="46" a="1"/>
  <c r="DF74" i="45"/>
  <c r="CA86" i="45"/>
  <c r="DF62" i="45"/>
  <c r="CB49" i="51"/>
  <c r="CL13" i="48" a="1"/>
  <c r="CB23" i="47"/>
  <c r="BY27" i="46" a="1"/>
  <c r="CB89" i="46"/>
  <c r="CB63" i="50"/>
  <c r="CB54" i="50"/>
  <c r="CK17" i="48" a="1"/>
  <c r="DF16" i="48"/>
  <c r="CB67" i="50"/>
  <c r="CB54" i="46"/>
  <c r="DF58" i="53"/>
  <c r="BY23" i="44" a="1"/>
  <c r="CB34" i="48"/>
  <c r="CB87" i="46"/>
  <c r="C127" i="51" a="1"/>
  <c r="DF41" i="53"/>
  <c r="CN20" i="50" a="1"/>
  <c r="CB23" i="51"/>
  <c r="CH63" i="51" a="1"/>
  <c r="BV75" i="50" a="1"/>
  <c r="CL14" i="44" a="1"/>
  <c r="CC88" i="43"/>
  <c r="CB78" i="43"/>
  <c r="BU83" i="50" a="1"/>
  <c r="CH67" i="48" a="1"/>
  <c r="DF47" i="42"/>
  <c r="CB22" i="43"/>
  <c r="CB46" i="44"/>
  <c r="K2" i="45"/>
  <c r="DF22" i="44"/>
  <c r="CC64" i="48"/>
  <c r="CC53" i="47"/>
  <c r="DF47" i="43"/>
  <c r="DF71" i="44"/>
  <c r="S8" i="42"/>
  <c r="CA83" i="42"/>
  <c r="DF81" i="48"/>
  <c r="BV64" i="46" a="1"/>
  <c r="DF26" i="44"/>
  <c r="CH88" i="42" a="1"/>
  <c r="CC35" i="46"/>
  <c r="DF40" i="46"/>
  <c r="CO17" i="45" a="1"/>
  <c r="CL22" i="42" a="1"/>
  <c r="CJ17" i="51" a="1"/>
  <c r="CO20" i="47" a="1"/>
  <c r="BV32" i="42" a="1"/>
  <c r="DF22" i="47"/>
  <c r="CC64" i="47"/>
  <c r="CC77" i="51"/>
  <c r="CH89" i="47" a="1"/>
  <c r="CA85" i="50"/>
  <c r="CH78" i="47" a="1"/>
  <c r="BY14" i="42" a="1"/>
  <c r="C118" i="48" a="1"/>
  <c r="I2" i="51"/>
  <c r="CA34" i="47"/>
  <c r="CC90" i="53"/>
  <c r="CH43" i="46" a="1"/>
  <c r="CL20" i="47" a="1"/>
  <c r="CA47" i="51"/>
  <c r="S8" i="43"/>
  <c r="DF48" i="50"/>
  <c r="CB32" i="50"/>
  <c r="CA81" i="45"/>
  <c r="BU73" i="48" a="1"/>
  <c r="CC78" i="50"/>
  <c r="CH65" i="48" a="1"/>
  <c r="CH36" i="50" a="1"/>
  <c r="CL16" i="47" a="1"/>
  <c r="CL22" i="50" a="1"/>
  <c r="BR61" i="46" a="1"/>
  <c r="C131" i="53" a="1"/>
  <c r="C120" i="48" a="1"/>
  <c r="CC78" i="48"/>
  <c r="DF19" i="48"/>
  <c r="CA66" i="48"/>
  <c r="CO19" i="50" a="1"/>
  <c r="BZ23" i="46" a="1"/>
  <c r="BZ24" i="42" a="1"/>
  <c r="CL41" i="45" a="1"/>
  <c r="CA21" i="48"/>
  <c r="CH53" i="51" a="1"/>
  <c r="BU58" i="44" a="1"/>
  <c r="CA46" i="45"/>
  <c r="CM34" i="47" a="1"/>
  <c r="CB17" i="48"/>
  <c r="CJ43" i="46" a="1"/>
  <c r="CA64" i="45"/>
  <c r="CM18" i="48" a="1"/>
  <c r="CC41" i="44"/>
  <c r="CA65" i="42"/>
  <c r="CA54" i="51"/>
  <c r="DF80" i="50"/>
  <c r="DD20" i="50" a="1"/>
  <c r="CC40" i="43"/>
  <c r="CZ13" i="54" a="1"/>
  <c r="CH73" i="48" a="1"/>
  <c r="CH88" i="47" a="1"/>
  <c r="CM43" i="43" a="1"/>
  <c r="CA51" i="44"/>
  <c r="CA30" i="50"/>
  <c r="CJ24" i="47" a="1"/>
  <c r="BV68" i="53" a="1"/>
  <c r="CH30" i="42" a="1"/>
  <c r="CA52" i="48"/>
  <c r="BV83" i="46" a="1"/>
  <c r="BV81" i="48" a="1"/>
  <c r="BV29" i="42" a="1"/>
  <c r="DF88" i="42"/>
  <c r="CC40" i="46"/>
  <c r="CB61" i="45"/>
  <c r="BU20" i="50" a="1"/>
  <c r="CO19" i="43" a="1"/>
  <c r="BU86" i="43" a="1"/>
  <c r="CH63" i="44" a="1"/>
  <c r="CL23" i="44" a="1"/>
  <c r="CB53" i="45"/>
  <c r="BV56" i="43" a="1"/>
  <c r="BU50" i="44" a="1"/>
  <c r="CH80" i="45" a="1"/>
  <c r="CH70" i="51" a="1"/>
  <c r="AH5" i="43"/>
  <c r="CN42" i="51" a="1"/>
  <c r="DF81" i="46"/>
  <c r="BV18" i="45" a="1"/>
  <c r="C128" i="45" a="1"/>
  <c r="CC24" i="43"/>
  <c r="CH15" i="48" a="1"/>
  <c r="CB83" i="48"/>
  <c r="BZ21" i="45" a="1"/>
  <c r="CM36" i="43" a="1"/>
  <c r="CC70" i="43"/>
  <c r="CC27" i="48"/>
  <c r="DF79" i="51"/>
  <c r="P9" i="52" a="1"/>
  <c r="DF82" i="51"/>
  <c r="BR45" i="46" a="1"/>
  <c r="DF14" i="51"/>
  <c r="CH38" i="47" a="1"/>
  <c r="CO20" i="45" a="1"/>
  <c r="DF52" i="50"/>
  <c r="CC74" i="53"/>
  <c r="DF61" i="45"/>
  <c r="CA61" i="45"/>
  <c r="CJ17" i="48" a="1"/>
  <c r="T116" i="43" a="1"/>
  <c r="CH81" i="50" a="1"/>
  <c r="DF64" i="50"/>
  <c r="CC52" i="50"/>
  <c r="CK15" i="42" a="1"/>
  <c r="CA68" i="48"/>
  <c r="CC84" i="43"/>
  <c r="DF51" i="47"/>
  <c r="CB18" i="50"/>
  <c r="CA48" i="43"/>
  <c r="CC17" i="51"/>
  <c r="CA89" i="53"/>
  <c r="CA32" i="48"/>
  <c r="CA66" i="47"/>
  <c r="CB36" i="51"/>
  <c r="CC30" i="42"/>
  <c r="DF69" i="47"/>
  <c r="CH71" i="45" a="1"/>
  <c r="BV52" i="50" a="1"/>
  <c r="CB55" i="45"/>
  <c r="K117" i="50" a="1"/>
  <c r="CC51" i="47"/>
  <c r="BU71" i="45" a="1"/>
  <c r="BU75" i="46" a="1"/>
  <c r="CA57" i="47"/>
  <c r="CH72" i="43" a="1"/>
  <c r="CC83" i="51"/>
  <c r="CB35" i="48"/>
  <c r="CM37" i="50" a="1"/>
  <c r="I2" i="45"/>
  <c r="CL34" i="50" a="1"/>
  <c r="CO21" i="48" a="1"/>
  <c r="CN35" i="51" a="1"/>
  <c r="CC24" i="50"/>
  <c r="CK23" i="50" a="1"/>
  <c r="CL15" i="46" a="1"/>
  <c r="C118" i="44" a="1"/>
  <c r="CO22" i="44" a="1"/>
  <c r="P5" i="44" a="1"/>
  <c r="CB82" i="49"/>
  <c r="DF90" i="44"/>
  <c r="CB22" i="45"/>
  <c r="CH36" i="51" a="1"/>
  <c r="CC29" i="42"/>
  <c r="DF34" i="44"/>
  <c r="CB45" i="43"/>
  <c r="DF16" i="50"/>
  <c r="CB39" i="43"/>
  <c r="CC27" i="44"/>
  <c r="CC32" i="48"/>
  <c r="CA21" i="51"/>
  <c r="CH41" i="44" a="1"/>
  <c r="BU50" i="43" a="1"/>
  <c r="DF33" i="47"/>
  <c r="CH15" i="45" a="1"/>
  <c r="CC15" i="42"/>
  <c r="CA73" i="46"/>
  <c r="CM16" i="43" a="1"/>
  <c r="CN14" i="46" a="1"/>
  <c r="CJ14" i="46" a="1"/>
  <c r="CM39" i="51" a="1"/>
  <c r="CA22" i="51"/>
  <c r="DF50" i="50"/>
  <c r="CB26" i="47"/>
  <c r="BU18" i="47" a="1"/>
  <c r="CA78" i="43"/>
  <c r="CC81" i="45"/>
  <c r="CA55" i="51"/>
  <c r="BU90" i="45" a="1"/>
  <c r="CN36" i="51" a="1"/>
  <c r="DF17" i="47"/>
  <c r="BR13" i="46" a="1"/>
  <c r="BV58" i="42" a="1"/>
  <c r="CY61" i="52" a="1"/>
  <c r="BU26" i="46" a="1"/>
  <c r="DF57" i="53"/>
  <c r="CA42" i="44"/>
  <c r="CB84" i="50"/>
  <c r="DF40" i="44"/>
  <c r="CC45" i="46"/>
  <c r="CA43" i="46"/>
  <c r="CL22" i="45" a="1"/>
  <c r="L117" i="44" a="1"/>
  <c r="CH35" i="46" a="1"/>
  <c r="CA19" i="42"/>
  <c r="CH63" i="45" a="1"/>
  <c r="CC67" i="48"/>
  <c r="BU49" i="50" a="1"/>
  <c r="DF53" i="51"/>
  <c r="CH29" i="42" a="1"/>
  <c r="BY25" i="53" a="1"/>
  <c r="CB65" i="46"/>
  <c r="CL18" i="48" a="1"/>
  <c r="C132" i="42" a="1"/>
  <c r="CA16" i="47"/>
  <c r="DF62" i="46"/>
  <c r="BY21" i="50" a="1"/>
  <c r="CC29" i="48"/>
  <c r="CB63" i="51"/>
  <c r="DF69" i="48"/>
  <c r="CB45" i="51"/>
  <c r="CM17" i="46" a="1"/>
  <c r="CK16" i="47" a="1"/>
  <c r="BY27" i="42" a="1"/>
  <c r="CC30" i="51"/>
  <c r="DF24" i="50"/>
  <c r="DF62" i="48"/>
  <c r="BV21" i="43" a="1"/>
  <c r="DF81" i="47"/>
  <c r="BV36" i="45" a="1"/>
  <c r="K2" i="42"/>
  <c r="CY45" i="52" a="1"/>
  <c r="CB83" i="51"/>
  <c r="L2" i="48"/>
  <c r="BV39" i="51" a="1"/>
  <c r="CB30" i="45"/>
  <c r="DF84" i="47"/>
  <c r="CB18" i="45"/>
  <c r="CK17" i="50" a="1"/>
  <c r="CH87" i="51" a="1"/>
  <c r="CM31" i="50" a="1"/>
  <c r="CK20" i="50" a="1"/>
  <c r="BU17" i="42" a="1"/>
  <c r="CH29" i="51" a="1"/>
  <c r="CB79" i="48"/>
  <c r="DF51" i="50"/>
  <c r="BY15" i="51" a="1"/>
  <c r="BY21" i="48" a="1"/>
  <c r="CA45" i="46"/>
  <c r="CB48" i="46"/>
  <c r="CC21" i="46"/>
  <c r="CB81" i="50"/>
  <c r="CA65" i="50"/>
  <c r="CN33" i="51" a="1"/>
  <c r="L2" i="53"/>
  <c r="BY19" i="47" a="1"/>
  <c r="K2" i="47"/>
  <c r="CH79" i="48" a="1"/>
  <c r="CN35" i="48" a="1"/>
  <c r="CN40" i="47" a="1"/>
  <c r="CH83" i="43" a="1"/>
  <c r="BV41" i="47" a="1"/>
  <c r="CA21" i="47"/>
  <c r="CA62" i="44"/>
  <c r="CM34" i="51" a="1"/>
  <c r="CC13" i="48" a="1"/>
  <c r="BV53" i="46" a="1"/>
  <c r="CB58" i="53"/>
  <c r="BY19" i="43" a="1"/>
  <c r="CA61" i="51"/>
  <c r="CJ23" i="53" a="1"/>
  <c r="DF51" i="51"/>
  <c r="BV84" i="50" a="1"/>
  <c r="CB66" i="51"/>
  <c r="BU84" i="44" a="1"/>
  <c r="CN31" i="48" a="1"/>
  <c r="CO16" i="48" a="1"/>
  <c r="CH49" i="50" a="1"/>
  <c r="BU17" i="46" a="1"/>
  <c r="DF65" i="50"/>
  <c r="CB81" i="45"/>
  <c r="CO14" i="43" a="1"/>
  <c r="CO22" i="50" a="1"/>
  <c r="BV14" i="51" a="1"/>
  <c r="CB53" i="46"/>
  <c r="CH64" i="47" a="1"/>
  <c r="CB21" i="46"/>
  <c r="J2" i="49"/>
  <c r="BV37" i="47" a="1"/>
  <c r="CO19" i="42" a="1"/>
  <c r="CA52" i="47"/>
  <c r="CM14" i="46" a="1"/>
  <c r="BV25" i="46" a="1"/>
  <c r="CB37" i="45"/>
  <c r="CC86" i="43"/>
  <c r="BU32" i="43" a="1"/>
  <c r="BU84" i="46" a="1"/>
  <c r="CH64" i="48" a="1"/>
  <c r="BV29" i="45" a="1"/>
  <c r="CK21" i="42" a="1"/>
  <c r="P2" i="44"/>
  <c r="V122" i="46" a="1"/>
  <c r="C124" i="46" a="1"/>
  <c r="CA57" i="44"/>
  <c r="CH51" i="48" a="1"/>
  <c r="BV33" i="42" a="1"/>
  <c r="BU18" i="43" a="1"/>
  <c r="CH86" i="47" a="1"/>
  <c r="CJ21" i="51" a="1"/>
  <c r="DF42" i="53"/>
  <c r="CC70" i="45"/>
  <c r="CO23" i="43" a="1"/>
  <c r="CB83" i="50"/>
  <c r="CH19" i="42" a="1"/>
  <c r="CN22" i="50" a="1"/>
  <c r="BZ23" i="51" a="1"/>
  <c r="AH5" i="46"/>
  <c r="CC17" i="46"/>
  <c r="CK15" i="48" a="1"/>
  <c r="CB46" i="48"/>
  <c r="CA53" i="50"/>
  <c r="CB35" i="51"/>
  <c r="BY26" i="53" a="1"/>
  <c r="BY16" i="47" a="1"/>
  <c r="BU29" i="44" a="1"/>
  <c r="DF24" i="43"/>
  <c r="DF82" i="45"/>
  <c r="DF77" i="45"/>
  <c r="DF86" i="50"/>
  <c r="CC54" i="51"/>
  <c r="R5" i="44"/>
  <c r="DF81" i="51"/>
  <c r="CM22" i="45" a="1"/>
  <c r="CA37" i="47"/>
  <c r="CB58" i="46"/>
  <c r="CC18" i="48"/>
  <c r="CA63" i="51"/>
  <c r="CB40" i="53"/>
  <c r="BY19" i="46" a="1"/>
  <c r="CH46" i="50" a="1"/>
  <c r="CO16" i="46" a="1"/>
  <c r="CB37" i="47"/>
  <c r="U122" i="48" a="1"/>
  <c r="CH18" i="51" a="1"/>
  <c r="CJ13" i="48" a="1"/>
  <c r="CJ20" i="47" a="1"/>
  <c r="CA50" i="42"/>
  <c r="DF79" i="48"/>
  <c r="CB56" i="46"/>
  <c r="CB78" i="46"/>
  <c r="CC48" i="48"/>
  <c r="CA70" i="44"/>
  <c r="CB87" i="50"/>
  <c r="BU39" i="44" a="1"/>
  <c r="CM22" i="50" a="1"/>
  <c r="CN34" i="50" a="1"/>
  <c r="DF23" i="51"/>
  <c r="CA85" i="47"/>
  <c r="DF29" i="51"/>
  <c r="CB36" i="50"/>
  <c r="CC47" i="51"/>
  <c r="S5" i="43"/>
  <c r="CK34" i="47" a="1"/>
  <c r="CO16" i="45" a="1"/>
  <c r="CB45" i="46"/>
  <c r="CC56" i="50"/>
  <c r="CC68" i="50"/>
  <c r="CA61" i="44"/>
  <c r="CA87" i="51"/>
  <c r="BV65" i="42" a="1"/>
  <c r="CB73" i="46"/>
  <c r="CA61" i="50"/>
  <c r="CB37" i="51"/>
  <c r="CA80" i="50"/>
  <c r="CH48" i="47" a="1"/>
  <c r="CC46" i="50"/>
  <c r="CB38" i="45"/>
  <c r="BY18" i="46" a="1"/>
  <c r="CN37" i="50" a="1"/>
  <c r="CH62" i="50" a="1"/>
  <c r="CB40" i="50"/>
  <c r="P2" i="53"/>
  <c r="CA22" i="50"/>
  <c r="CH51" i="47" a="1"/>
  <c r="BY14" i="51" a="1"/>
  <c r="CC31" i="48"/>
  <c r="CA48" i="47"/>
  <c r="CC15" i="43"/>
  <c r="BU22" i="42" a="1"/>
  <c r="CC83" i="46"/>
  <c r="CK39" i="51" a="1"/>
  <c r="CA29" i="51"/>
  <c r="CA82" i="48"/>
  <c r="BU84" i="50" a="1"/>
  <c r="CB25" i="53"/>
  <c r="CB54" i="47"/>
  <c r="BV72" i="46" a="1"/>
  <c r="CB85" i="48"/>
  <c r="CH21" i="51" a="1"/>
  <c r="CA90" i="53"/>
  <c r="CA26" i="43"/>
  <c r="CH22" i="47" a="1"/>
  <c r="CB57" i="53"/>
  <c r="CK16" i="45" a="1"/>
  <c r="CM35" i="50" a="1"/>
  <c r="BY24" i="45" a="1"/>
  <c r="CH55" i="51" a="1"/>
  <c r="BR29" i="42" a="1"/>
  <c r="BV52" i="43" a="1"/>
  <c r="BY20" i="46" a="1"/>
  <c r="BU40" i="45" a="1"/>
  <c r="DF15" i="45"/>
  <c r="CB71" i="46"/>
  <c r="CA49" i="45"/>
  <c r="CK41" i="43" a="1"/>
  <c r="BU38" i="48" a="1"/>
  <c r="CK18" i="48" a="1"/>
  <c r="CL22" i="47" a="1"/>
  <c r="DF31" i="43"/>
  <c r="CM18" i="45" a="1"/>
  <c r="BU33" i="48" a="1"/>
  <c r="DF48" i="47"/>
  <c r="BY26" i="46" a="1"/>
  <c r="CC86" i="44"/>
  <c r="CB65" i="48"/>
  <c r="CH80" i="46" a="1"/>
  <c r="BV24" i="46" a="1"/>
  <c r="J2" i="42"/>
  <c r="BU55" i="42" a="1"/>
  <c r="DF40" i="49"/>
  <c r="CA86" i="44"/>
  <c r="BY16" i="50" a="1"/>
  <c r="CB81" i="43"/>
  <c r="CC57" i="53"/>
  <c r="CB90" i="42"/>
  <c r="DF24" i="47"/>
  <c r="DF89" i="48"/>
  <c r="CH45" i="51" a="1"/>
  <c r="BU52" i="50" a="1"/>
  <c r="CL41" i="44" a="1"/>
  <c r="CM17" i="47" a="1"/>
  <c r="CH13" i="50" a="1"/>
  <c r="CK20" i="47" a="1"/>
  <c r="CA72" i="50"/>
  <c r="CK24" i="50" a="1"/>
  <c r="CB85" i="50"/>
  <c r="CC40" i="53"/>
  <c r="CC24" i="47"/>
  <c r="L117" i="46" a="1"/>
  <c r="CA80" i="43"/>
  <c r="CH14" i="42" a="1"/>
  <c r="CB37" i="48"/>
  <c r="CB30" i="44"/>
  <c r="CO16" i="51" a="1"/>
  <c r="BV40" i="46" a="1"/>
  <c r="BU90" i="47" a="1"/>
  <c r="CA17" i="51"/>
  <c r="DF34" i="47"/>
  <c r="DF65" i="51"/>
  <c r="BY14" i="50" a="1"/>
  <c r="CB53" i="43"/>
  <c r="CM40" i="53" a="1"/>
  <c r="CC50" i="43"/>
  <c r="CH39" i="45" a="1"/>
  <c r="CY29" i="49" a="1"/>
  <c r="DF30" i="51"/>
  <c r="CC22" i="47"/>
  <c r="DF42" i="44"/>
  <c r="CL36" i="48" a="1"/>
  <c r="CH82" i="42" a="1"/>
  <c r="CK13" i="45" a="1"/>
  <c r="CM43" i="46" a="1"/>
  <c r="CC65" i="47"/>
  <c r="BY21" i="47" a="1"/>
  <c r="CC32" i="47"/>
  <c r="J117" i="42" a="1"/>
  <c r="CH84" i="45" a="1"/>
  <c r="CC49" i="48"/>
  <c r="BZ27" i="42" a="1"/>
  <c r="CC47" i="45"/>
  <c r="BU51" i="46" a="1"/>
  <c r="CH47" i="50" a="1"/>
  <c r="CB80" i="50"/>
  <c r="DF20" i="42"/>
  <c r="CA19" i="50"/>
  <c r="BV20" i="45" a="1"/>
  <c r="DF23" i="47"/>
  <c r="BV90" i="44" a="1"/>
  <c r="CH52" i="42" a="1"/>
  <c r="CA19" i="48"/>
  <c r="CH86" i="51" a="1"/>
  <c r="DF37" i="47"/>
  <c r="CA19" i="47"/>
  <c r="CB65" i="47"/>
  <c r="DF36" i="50"/>
  <c r="CL38" i="46" a="1"/>
  <c r="BU83" i="45" a="1"/>
  <c r="CA48" i="46"/>
  <c r="CM34" i="46" a="1"/>
  <c r="DF27" i="43"/>
  <c r="DF34" i="46"/>
  <c r="DF67" i="48"/>
  <c r="BY22" i="51" a="1"/>
  <c r="CC61" i="50"/>
  <c r="DF34" i="51"/>
  <c r="DF39" i="53"/>
  <c r="CA79" i="50"/>
  <c r="CH64" i="51" a="1"/>
  <c r="CC52" i="51"/>
  <c r="DF18" i="45"/>
  <c r="BV81" i="50" a="1"/>
  <c r="CB16" i="50"/>
  <c r="CK13" i="46" a="1"/>
  <c r="CC59" i="46"/>
  <c r="CA56" i="47"/>
  <c r="DF34" i="50"/>
  <c r="CA24" i="50"/>
  <c r="CZ77" i="49" a="1"/>
  <c r="CA57" i="53"/>
  <c r="DF19" i="50"/>
  <c r="CB19" i="50"/>
  <c r="CC70" i="50"/>
  <c r="CH58" i="43" a="1"/>
  <c r="CC73" i="53"/>
  <c r="CB51" i="48"/>
  <c r="CA29" i="50"/>
  <c r="CC41" i="53"/>
  <c r="CM37" i="46" a="1"/>
  <c r="BU42" i="46" a="1"/>
  <c r="CY45" i="54" a="1"/>
  <c r="CA39" i="50"/>
  <c r="CA41" i="53"/>
  <c r="CC61" i="46"/>
  <c r="CN18" i="45" a="1"/>
  <c r="BV36" i="43" a="1"/>
  <c r="P6" i="42" a="1"/>
  <c r="BU89" i="42" a="1"/>
  <c r="CH27" i="43" a="1"/>
  <c r="CH42" i="43" a="1"/>
  <c r="CJ43" i="53" a="1"/>
  <c r="CH20" i="50" a="1"/>
  <c r="CA13" i="43"/>
  <c r="CB47" i="45"/>
  <c r="CC36" i="51"/>
  <c r="CH54" i="43" a="1"/>
  <c r="BR45" i="49" a="1"/>
  <c r="CC65" i="46"/>
  <c r="CB39" i="44"/>
  <c r="BU38" i="46" a="1"/>
  <c r="DF80" i="42"/>
  <c r="CA82" i="46"/>
  <c r="CM15" i="45" a="1"/>
  <c r="CB30" i="46"/>
  <c r="CB20" i="42"/>
  <c r="DF14" i="49"/>
  <c r="CA30" i="45"/>
  <c r="CH58" i="47" a="1"/>
  <c r="BV33" i="50" a="1"/>
  <c r="BU67" i="50" a="1"/>
  <c r="CC65" i="51"/>
  <c r="C130" i="53" a="1"/>
  <c r="DF80" i="47"/>
  <c r="CC61" i="51"/>
  <c r="DF22" i="45"/>
  <c r="BV79" i="44" a="1"/>
  <c r="CC88" i="50"/>
  <c r="DF58" i="46"/>
  <c r="S6" i="43"/>
  <c r="CH83" i="47" a="1"/>
  <c r="CA54" i="47"/>
  <c r="CA30" i="51"/>
  <c r="CB24" i="50"/>
  <c r="BV71" i="42" a="1"/>
  <c r="CJ24" i="53" a="1"/>
  <c r="CA23" i="50"/>
  <c r="DF68" i="47"/>
  <c r="CA67" i="47"/>
  <c r="BV85" i="44" a="1"/>
  <c r="BY18" i="50" a="1"/>
  <c r="CO18" i="51" a="1"/>
  <c r="CA47" i="50"/>
  <c r="CA48" i="48"/>
  <c r="BY20" i="50" a="1"/>
  <c r="AH9" i="42"/>
  <c r="C122" i="48" a="1"/>
  <c r="CN41" i="43" a="1"/>
  <c r="BY15" i="42" a="1"/>
  <c r="DF39" i="50"/>
  <c r="BU39" i="53" a="1"/>
  <c r="CB54" i="45"/>
  <c r="CH52" i="47" a="1"/>
  <c r="CC33" i="45"/>
  <c r="CB33" i="42"/>
  <c r="BY22" i="44" a="1"/>
  <c r="CC67" i="50"/>
  <c r="CA50" i="45"/>
  <c r="CO19" i="48" a="1"/>
  <c r="CC39" i="45"/>
  <c r="CC64" i="50"/>
  <c r="DF30" i="50"/>
  <c r="BV74" i="46" a="1"/>
  <c r="I116" i="43" a="1"/>
  <c r="BV16" i="46" a="1"/>
  <c r="CJ17" i="50" a="1"/>
  <c r="BU78" i="51" a="1"/>
  <c r="CH46" i="43" a="1"/>
  <c r="CH82" i="50" a="1"/>
  <c r="CO16" i="43" a="1"/>
  <c r="CB16" i="44"/>
  <c r="AH6" i="42"/>
  <c r="CB51" i="51"/>
  <c r="C130" i="46" a="1"/>
  <c r="DF79" i="45"/>
  <c r="P2" i="46"/>
  <c r="CA36" i="43"/>
  <c r="CL16" i="50" a="1"/>
  <c r="CC67" i="45"/>
  <c r="CM16" i="50" a="1"/>
  <c r="CA38" i="45"/>
  <c r="BU24" i="44" a="1"/>
  <c r="BV27" i="42" a="1"/>
  <c r="BU57" i="46" a="1"/>
  <c r="L117" i="47" a="1"/>
  <c r="DF61" i="51"/>
  <c r="CB17" i="47"/>
  <c r="DF42" i="47"/>
  <c r="CC61" i="44"/>
  <c r="CA51" i="48"/>
  <c r="DF31" i="50"/>
  <c r="CM29" i="51" a="1"/>
  <c r="CC21" i="47"/>
  <c r="DF70" i="51"/>
  <c r="BV32" i="47" a="1"/>
  <c r="DF57" i="46"/>
  <c r="C127" i="46" a="1"/>
  <c r="CB27" i="48"/>
  <c r="BU16" i="45" a="1"/>
  <c r="CC51" i="48"/>
  <c r="CK30" i="50" a="1"/>
  <c r="CA40" i="45"/>
  <c r="CC78" i="46"/>
  <c r="DF21" i="42"/>
  <c r="BV85" i="42" a="1"/>
  <c r="CC81" i="51"/>
  <c r="CH78" i="51" a="1"/>
  <c r="CA24" i="53"/>
  <c r="CO20" i="44" a="1"/>
  <c r="CB42" i="53"/>
  <c r="BV87" i="53" a="1"/>
  <c r="BZ17" i="51" a="1"/>
  <c r="CH40" i="53" a="1"/>
  <c r="CA54" i="50"/>
  <c r="BY15" i="50" a="1"/>
  <c r="J2" i="53"/>
  <c r="CO23" i="50" a="1"/>
  <c r="DF81" i="50"/>
  <c r="CC29" i="45"/>
  <c r="CH52" i="51" a="1"/>
  <c r="DF74" i="42"/>
  <c r="CA30" i="43"/>
  <c r="CH46" i="48" a="1"/>
  <c r="DF18" i="47"/>
  <c r="CC91" i="48"/>
  <c r="CC37" i="46"/>
  <c r="CC38" i="49"/>
  <c r="CB31" i="48"/>
  <c r="CA87" i="45"/>
  <c r="BV89" i="46" a="1"/>
  <c r="CH34" i="42" a="1"/>
  <c r="CC33" i="48"/>
  <c r="P9" i="47" a="1"/>
  <c r="CA35" i="44"/>
  <c r="CC55" i="45"/>
  <c r="BU85" i="46" a="1"/>
  <c r="CB32" i="42"/>
  <c r="CA65" i="45"/>
  <c r="CO15" i="46" a="1"/>
  <c r="DF52" i="48"/>
  <c r="CC14" i="45"/>
  <c r="CC16" i="46"/>
  <c r="CB20" i="47"/>
  <c r="DF32" i="45"/>
  <c r="BZ17" i="48" a="1"/>
  <c r="CH39" i="50" a="1"/>
  <c r="CB77" i="45"/>
  <c r="CC56" i="53"/>
  <c r="CC38" i="47"/>
  <c r="CC22" i="51"/>
  <c r="DF51" i="48"/>
  <c r="CH37" i="48" a="1"/>
  <c r="CO19" i="51" a="1"/>
  <c r="CB20" i="51"/>
  <c r="CN34" i="51" a="1"/>
  <c r="CB67" i="44"/>
  <c r="BV50" i="46" a="1"/>
  <c r="CA45" i="51"/>
  <c r="BZ23" i="44" a="1"/>
  <c r="CA38" i="50"/>
  <c r="DD23" i="53" a="1"/>
  <c r="CA52" i="45"/>
  <c r="CC19" i="47"/>
  <c r="DF67" i="51"/>
  <c r="CC78" i="43"/>
  <c r="CN33" i="50" a="1"/>
  <c r="CH34" i="50" a="1"/>
  <c r="DF15" i="51"/>
  <c r="CA36" i="48"/>
  <c r="CH81" i="45" a="1"/>
  <c r="CO24" i="47" a="1"/>
  <c r="CL34" i="51" a="1"/>
  <c r="CM32" i="48" a="1"/>
  <c r="CB77" i="50"/>
  <c r="CH62" i="45" a="1"/>
  <c r="CC39" i="53"/>
  <c r="CH83" i="48" a="1"/>
  <c r="CA23" i="47"/>
  <c r="CO14" i="48" a="1"/>
  <c r="CN30" i="48" a="1"/>
  <c r="BZ14" i="51" a="1"/>
  <c r="DF22" i="51"/>
  <c r="CA80" i="47"/>
  <c r="CB56" i="42"/>
  <c r="C120" i="45" a="1"/>
  <c r="DF35" i="50"/>
  <c r="CA71" i="50"/>
  <c r="DF19" i="47"/>
  <c r="DF77" i="48"/>
  <c r="CH23" i="45" a="1"/>
  <c r="CB47" i="46"/>
  <c r="CH13" i="47" a="1"/>
  <c r="CH29" i="48" a="1"/>
  <c r="CC17" i="44"/>
  <c r="CA85" i="45"/>
  <c r="CM40" i="44" a="1"/>
  <c r="DF38" i="51"/>
  <c r="CH15" i="50" a="1"/>
  <c r="BY16" i="51" a="1"/>
  <c r="BU32" i="44" a="1"/>
  <c r="DF22" i="50"/>
  <c r="CL32" i="51" a="1"/>
  <c r="BU71" i="43" a="1"/>
  <c r="CK34" i="51" a="1"/>
  <c r="CA31" i="44"/>
  <c r="CK13" i="43" a="1"/>
  <c r="BU45" i="46" a="1"/>
  <c r="CB74" i="43"/>
  <c r="DF72" i="43"/>
  <c r="CB61" i="48"/>
  <c r="CC71" i="46"/>
  <c r="CH58" i="42" a="1"/>
  <c r="CC40" i="50"/>
  <c r="DF71" i="46"/>
  <c r="BU89" i="46" a="1"/>
  <c r="BU63" i="48" a="1"/>
  <c r="CH40" i="47" a="1"/>
  <c r="R6" i="46"/>
  <c r="BV34" i="46" a="1"/>
  <c r="DF63" i="45"/>
  <c r="BU85" i="44" a="1"/>
  <c r="CA14" i="48"/>
  <c r="BV88" i="46" a="1"/>
  <c r="CH67" i="46" a="1"/>
  <c r="CA13" i="48"/>
  <c r="DF87" i="48"/>
  <c r="BY23" i="46" a="1"/>
  <c r="CA46" i="48"/>
  <c r="C119" i="47" a="1"/>
  <c r="BU55" i="53" a="1"/>
  <c r="CB58" i="43"/>
  <c r="C120" i="51" a="1"/>
  <c r="CM31" i="51" a="1"/>
  <c r="DD15" i="48" a="1"/>
  <c r="CB18" i="46"/>
  <c r="R5" i="45"/>
  <c r="CJ17" i="45" a="1"/>
  <c r="R7" i="43"/>
  <c r="DF15" i="49"/>
  <c r="DF77" i="50"/>
  <c r="CY61" i="49" a="1"/>
  <c r="BV68" i="42" a="1"/>
  <c r="CA39" i="53"/>
  <c r="BY18" i="44" a="1"/>
  <c r="CH61" i="48" a="1"/>
  <c r="CB43" i="42"/>
  <c r="CB55" i="43"/>
  <c r="CC55" i="51"/>
  <c r="BU77" i="46" a="1"/>
  <c r="CH71" i="46" a="1"/>
  <c r="CB35" i="43"/>
  <c r="CO13" i="46" a="1"/>
  <c r="CC74" i="42"/>
  <c r="CA45" i="47"/>
  <c r="T122" i="43" a="1"/>
  <c r="CC63" i="51"/>
  <c r="BV59" i="49" a="1"/>
  <c r="CB55" i="53"/>
  <c r="CJ32" i="44" a="1"/>
  <c r="CJ19" i="47" a="1"/>
  <c r="CC69" i="46"/>
  <c r="DF25" i="48"/>
  <c r="BV80" i="46" a="1"/>
  <c r="DF88" i="47"/>
  <c r="CB29" i="43"/>
  <c r="CA39" i="47"/>
  <c r="CH89" i="46" a="1"/>
  <c r="CC78" i="51"/>
  <c r="CA84" i="42"/>
  <c r="CN30" i="45" a="1"/>
  <c r="CC82" i="48"/>
  <c r="CH56" i="47" a="1"/>
  <c r="CN29" i="51" a="1"/>
  <c r="CC58" i="47"/>
  <c r="V122" i="42" a="1"/>
  <c r="CC15" i="45"/>
  <c r="CM40" i="50" a="1"/>
  <c r="CH50" i="50" a="1"/>
  <c r="CC63" i="48"/>
  <c r="CA19" i="51"/>
  <c r="DF90" i="53"/>
  <c r="CB46" i="45"/>
  <c r="CA25" i="46"/>
  <c r="CB16" i="45"/>
  <c r="CA37" i="43"/>
  <c r="CB62" i="51"/>
  <c r="CA48" i="50"/>
  <c r="DF35" i="47"/>
  <c r="CL33" i="42" a="1"/>
  <c r="CB57" i="45"/>
  <c r="K117" i="42" a="1"/>
  <c r="CK18" i="45" a="1"/>
  <c r="CH38" i="43" a="1"/>
  <c r="DF85" i="44"/>
  <c r="DF73" i="48"/>
  <c r="CB19" i="46"/>
  <c r="CA36" i="46"/>
  <c r="CH21" i="48" a="1"/>
  <c r="CO20" i="42" a="1"/>
  <c r="DF13" i="45"/>
  <c r="CH35" i="44" a="1"/>
  <c r="BU14" i="43" a="1"/>
  <c r="CO16" i="44" a="1"/>
  <c r="CH17" i="51" a="1"/>
  <c r="CN33" i="42" a="1"/>
  <c r="CH75" i="48" a="1"/>
  <c r="CB67" i="45"/>
  <c r="CA37" i="50"/>
  <c r="CL32" i="44" a="1"/>
  <c r="CJ14" i="47" a="1"/>
  <c r="CC84" i="47"/>
  <c r="CH78" i="45" a="1"/>
  <c r="CH17" i="50" a="1"/>
  <c r="C125" i="50" a="1"/>
  <c r="CH54" i="51" a="1"/>
  <c r="CK23" i="53" a="1"/>
  <c r="BU65" i="47" a="1"/>
  <c r="CA51" i="45"/>
  <c r="DF66" i="48"/>
  <c r="CO13" i="48" a="1"/>
  <c r="CK19" i="43" a="1"/>
  <c r="DF83" i="45"/>
  <c r="CH80" i="51" a="1"/>
  <c r="CN31" i="42" a="1"/>
  <c r="CN15" i="47" a="1"/>
  <c r="CA45" i="43"/>
  <c r="CC19" i="45"/>
  <c r="CN31" i="50" a="1"/>
  <c r="CK42" i="48" a="1"/>
  <c r="CB77" i="44"/>
  <c r="CA20" i="50"/>
  <c r="BV55" i="46" a="1"/>
  <c r="DF86" i="51"/>
  <c r="BV36" i="50" a="1"/>
  <c r="C128" i="50" a="1"/>
  <c r="CC65" i="50"/>
  <c r="CB22" i="47"/>
  <c r="CB87" i="45"/>
  <c r="BU35" i="46" a="1"/>
  <c r="DF53" i="47"/>
  <c r="CY13" i="49" a="1"/>
  <c r="CA49" i="48"/>
  <c r="DF36" i="47"/>
  <c r="CZ45" i="54" a="1"/>
  <c r="BU43" i="42" a="1"/>
  <c r="CK14" i="46" a="1"/>
  <c r="DF74" i="47"/>
  <c r="CB52" i="45"/>
  <c r="BV48" i="45" a="1"/>
  <c r="CA34" i="46"/>
  <c r="CB69" i="50"/>
  <c r="CC36" i="44"/>
  <c r="CB21" i="51"/>
  <c r="CB54" i="51"/>
  <c r="CA77" i="51"/>
  <c r="DF65" i="46"/>
  <c r="CC31" i="51"/>
  <c r="CC62" i="48"/>
  <c r="CM41" i="46" a="1"/>
  <c r="CN20" i="46" a="1"/>
  <c r="CA52" i="51"/>
  <c r="CN33" i="48" a="1"/>
  <c r="CC74" i="44"/>
  <c r="T122" i="44" a="1"/>
  <c r="CM33" i="50" a="1"/>
  <c r="CH65" i="51" a="1"/>
  <c r="CN25" i="53" a="1"/>
  <c r="BU47" i="46" a="1"/>
  <c r="DF22" i="46"/>
  <c r="CH84" i="46" a="1"/>
  <c r="CC45" i="48"/>
  <c r="DF20" i="51"/>
  <c r="CA14" i="42"/>
  <c r="CN17" i="47" a="1"/>
  <c r="CB59" i="47"/>
  <c r="CC85" i="50"/>
  <c r="CH84" i="47" a="1"/>
  <c r="DF72" i="47"/>
  <c r="BV69" i="44" a="1"/>
  <c r="CK17" i="43" a="1"/>
  <c r="AH5" i="49"/>
  <c r="BU46" i="43" a="1"/>
  <c r="CB70" i="43"/>
  <c r="BV91" i="46" a="1"/>
  <c r="CB51" i="45"/>
  <c r="DF88" i="48"/>
  <c r="BV83" i="47" a="1"/>
  <c r="CC56" i="45"/>
  <c r="R122" i="47" a="1"/>
  <c r="CK15" i="45" a="1"/>
  <c r="CC27" i="45"/>
  <c r="CA51" i="51"/>
  <c r="CH35" i="47" a="1"/>
  <c r="CA42" i="43"/>
  <c r="CC48" i="45"/>
  <c r="CC37" i="48"/>
  <c r="BZ22" i="46" a="1"/>
  <c r="CA34" i="48"/>
  <c r="BZ13" i="48" a="1"/>
  <c r="CN32" i="51" a="1"/>
  <c r="CA57" i="46"/>
  <c r="CK17" i="51" a="1"/>
  <c r="CC15" i="51"/>
  <c r="CA87" i="48"/>
  <c r="CL15" i="43" a="1"/>
  <c r="CA36" i="42"/>
  <c r="DF35" i="51"/>
  <c r="CC20" i="48"/>
  <c r="BV20" i="46" a="1"/>
  <c r="CH33" i="48" a="1"/>
  <c r="CB33" i="50"/>
  <c r="CM29" i="50" a="1"/>
  <c r="BZ22" i="51" a="1"/>
  <c r="CC70" i="46"/>
  <c r="CC80" i="47"/>
  <c r="CJ14" i="51" a="1"/>
  <c r="CB86" i="46"/>
  <c r="CA63" i="45"/>
  <c r="CC23" i="51"/>
  <c r="CH21" i="42" a="1"/>
  <c r="CB39" i="45"/>
  <c r="CA17" i="48"/>
  <c r="CB70" i="47"/>
  <c r="CC13" i="50" a="1"/>
  <c r="DF49" i="47"/>
  <c r="CH51" i="50" a="1"/>
  <c r="CB82" i="51"/>
  <c r="BU21" i="46" a="1"/>
  <c r="R7" i="44"/>
  <c r="CA54" i="45"/>
  <c r="CC83" i="48"/>
  <c r="CC51" i="45"/>
  <c r="CC22" i="45"/>
  <c r="BU86" i="42" a="1"/>
  <c r="DF80" i="48"/>
  <c r="CC80" i="48"/>
  <c r="CK24" i="43" a="1"/>
  <c r="DF79" i="50"/>
  <c r="DF54" i="50"/>
  <c r="BV29" i="47" a="1"/>
  <c r="DF85" i="47"/>
  <c r="AH5" i="48"/>
  <c r="CH53" i="46" a="1"/>
  <c r="CB13" i="51"/>
  <c r="CH62" i="46" a="1"/>
  <c r="CA75" i="45"/>
  <c r="CH67" i="44" a="1"/>
  <c r="CL13" i="45" a="1"/>
  <c r="CH51" i="45" a="1"/>
  <c r="DF66" i="51"/>
  <c r="CC39" i="50"/>
  <c r="DF25" i="53"/>
  <c r="DF19" i="51"/>
  <c r="C118" i="45" a="1"/>
  <c r="CH48" i="46" a="1"/>
  <c r="BU18" i="46" a="1"/>
  <c r="CL20" i="51" a="1"/>
  <c r="CM19" i="46" a="1"/>
  <c r="CA65" i="46"/>
  <c r="CL24" i="46" a="1"/>
  <c r="CB68" i="47"/>
  <c r="CC48" i="43"/>
  <c r="CJ42" i="51" a="1"/>
  <c r="BV18" i="48" a="1"/>
  <c r="BV58" i="47" a="1"/>
  <c r="CC18" i="44"/>
  <c r="CH31" i="45" a="1"/>
  <c r="BV45" i="48" a="1"/>
  <c r="BU35" i="42" a="1"/>
  <c r="BY13" i="46" a="1"/>
  <c r="CL21" i="47" a="1"/>
  <c r="BY22" i="43" a="1"/>
  <c r="CC34" i="43"/>
  <c r="CH52" i="45" a="1"/>
  <c r="R8" i="47"/>
  <c r="CC70" i="44"/>
  <c r="DF56" i="47"/>
  <c r="CC48" i="47"/>
  <c r="CC64" i="44"/>
  <c r="CC36" i="46"/>
  <c r="BZ19" i="46" a="1"/>
  <c r="DF37" i="45"/>
  <c r="BY18" i="43" a="1"/>
  <c r="CN36" i="48" a="1"/>
  <c r="CA34" i="50"/>
  <c r="BU81" i="45" a="1"/>
  <c r="CB79" i="45"/>
  <c r="CH75" i="47" a="1"/>
  <c r="CC50" i="48"/>
  <c r="BT49" i="50" a="1"/>
  <c r="CN37" i="51" a="1"/>
  <c r="CA45" i="44"/>
  <c r="CY45" i="44" s="1" a="1"/>
  <c r="DF48" i="43"/>
  <c r="CH68" i="47" a="1"/>
  <c r="CH88" i="45" a="1"/>
  <c r="BZ13" i="51" a="1"/>
  <c r="C125" i="48" a="1"/>
  <c r="DF75" i="46"/>
  <c r="BZ14" i="42" a="1"/>
  <c r="CH35" i="42" a="1"/>
  <c r="CC21" i="50"/>
  <c r="DF25" i="46"/>
  <c r="CO20" i="51" a="1"/>
  <c r="DF84" i="50"/>
  <c r="C122" i="43" a="1"/>
  <c r="DF53" i="48"/>
  <c r="CC65" i="45"/>
  <c r="BU86" i="46" a="1"/>
  <c r="CB35" i="47"/>
  <c r="DF62" i="43"/>
  <c r="CH67" i="51" a="1"/>
  <c r="CC65" i="48"/>
  <c r="CC77" i="46"/>
  <c r="BR61" i="48" a="1"/>
  <c r="BU23" i="45" a="1"/>
  <c r="CC35" i="51"/>
  <c r="CC48" i="44"/>
  <c r="BZ21" i="48" a="1"/>
  <c r="CL43" i="42" a="1"/>
  <c r="CB34" i="51"/>
  <c r="DF80" i="45"/>
  <c r="CB32" i="46"/>
  <c r="C127" i="47" a="1"/>
  <c r="CC18" i="45"/>
  <c r="CC54" i="45"/>
  <c r="CK20" i="51" a="1"/>
  <c r="DF32" i="48"/>
  <c r="CA33" i="47"/>
  <c r="CC17" i="50"/>
  <c r="CC49" i="43"/>
  <c r="DF90" i="46"/>
  <c r="CB64" i="47"/>
  <c r="CC86" i="46"/>
  <c r="CB49" i="42"/>
  <c r="BY21" i="51" a="1"/>
  <c r="CC66" i="51"/>
  <c r="BZ24" i="53" a="1"/>
  <c r="CH82" i="51" a="1"/>
  <c r="DF82" i="50"/>
  <c r="CC87" i="47"/>
  <c r="CK22" i="51" a="1"/>
  <c r="CJ18" i="51" a="1"/>
  <c r="BV74" i="44" a="1"/>
  <c r="CH85" i="48" a="1"/>
  <c r="CL29" i="51" a="1"/>
  <c r="CH30" i="45" a="1"/>
  <c r="CK35" i="51" a="1"/>
  <c r="CB14" i="50"/>
  <c r="CM38" i="51" a="1"/>
  <c r="BY16" i="43" a="1"/>
  <c r="CB19" i="42"/>
  <c r="CA49" i="51"/>
  <c r="BZ15" i="46" a="1"/>
  <c r="BZ27" i="46" a="1"/>
  <c r="DF32" i="46"/>
  <c r="CB68" i="51"/>
  <c r="BY13" i="51" a="1"/>
  <c r="CA31" i="46"/>
  <c r="CM34" i="50" a="1"/>
  <c r="CA41" i="45"/>
  <c r="CN36" i="47" a="1"/>
  <c r="CN16" i="50" a="1"/>
  <c r="CL39" i="50" a="1"/>
  <c r="BU85" i="47" a="1"/>
  <c r="BU68" i="46" a="1"/>
  <c r="CC81" i="50"/>
  <c r="CA43" i="42"/>
  <c r="CL14" i="51" a="1"/>
  <c r="BV41" i="46" a="1"/>
  <c r="CA37" i="42"/>
  <c r="CH23" i="53" a="1"/>
  <c r="CM20" i="50" a="1"/>
  <c r="CB23" i="53"/>
  <c r="CA33" i="48"/>
  <c r="CH83" i="50" a="1"/>
  <c r="CH71" i="53" a="1"/>
  <c r="C123" i="46" a="1"/>
  <c r="CN31" i="51" a="1"/>
  <c r="CB51" i="42"/>
  <c r="CA70" i="51"/>
  <c r="CC30" i="48"/>
  <c r="DF74" i="44"/>
  <c r="DF25" i="43"/>
  <c r="DF73" i="51"/>
  <c r="CL34" i="47" a="1"/>
  <c r="CA20" i="45"/>
  <c r="DF54" i="45"/>
  <c r="BV49" i="43" a="1"/>
  <c r="CA29" i="45"/>
  <c r="CK23" i="42" a="1"/>
  <c r="CB89" i="47"/>
  <c r="BV23" i="46" a="1"/>
  <c r="CC54" i="47"/>
  <c r="BY14" i="48" a="1"/>
  <c r="CK42" i="45" a="1"/>
  <c r="BY23" i="47" a="1"/>
  <c r="CN36" i="42" a="1"/>
  <c r="CA84" i="45"/>
  <c r="BV41" i="44" a="1"/>
  <c r="BV32" i="43" a="1"/>
  <c r="J2" i="45"/>
  <c r="CH23" i="50" a="1"/>
  <c r="CC40" i="45"/>
  <c r="BV22" i="46" a="1"/>
  <c r="CA69" i="51"/>
  <c r="DF20" i="50"/>
  <c r="DF55" i="43"/>
  <c r="CH20" i="48" a="1"/>
  <c r="CB66" i="45"/>
  <c r="CA83" i="48"/>
  <c r="BY19" i="51" a="1"/>
  <c r="CC45" i="51"/>
  <c r="CC24" i="46"/>
  <c r="CC35" i="47"/>
  <c r="DF70" i="48"/>
  <c r="CB81" i="46"/>
  <c r="CA31" i="50"/>
  <c r="DF85" i="51"/>
  <c r="BU17" i="50" a="1"/>
  <c r="CB14" i="45"/>
  <c r="CB63" i="48"/>
  <c r="CJ20" i="48" a="1"/>
  <c r="CB87" i="51"/>
  <c r="BV49" i="50" a="1"/>
  <c r="CA61" i="48"/>
  <c r="CH50" i="51" a="1"/>
  <c r="BU39" i="45" a="1"/>
  <c r="BZ16" i="47" a="1"/>
  <c r="CN30" i="50" a="1"/>
  <c r="CH29" i="46" a="1"/>
  <c r="CC29" i="51"/>
  <c r="BZ19" i="47" a="1"/>
  <c r="CC14" i="50"/>
  <c r="BV57" i="46" a="1"/>
  <c r="CB38" i="46"/>
  <c r="CM39" i="45" a="1"/>
  <c r="BV19" i="44" a="1"/>
  <c r="CO18" i="43" a="1"/>
  <c r="CK19" i="48" a="1"/>
  <c r="AH8" i="45"/>
  <c r="CB61" i="44"/>
  <c r="CA23" i="46"/>
  <c r="BU90" i="46" a="1"/>
  <c r="CB59" i="44"/>
  <c r="DF41" i="44"/>
  <c r="DF36" i="48"/>
  <c r="CA49" i="50"/>
  <c r="L2" i="43"/>
  <c r="CA55" i="50"/>
  <c r="DF40" i="50"/>
  <c r="BU81" i="43" a="1"/>
  <c r="CH45" i="46" a="1"/>
  <c r="CB69" i="46"/>
  <c r="BV20" i="42" a="1"/>
  <c r="CN40" i="42" a="1"/>
  <c r="DF69" i="51"/>
  <c r="BY19" i="50" a="1"/>
  <c r="DF72" i="53"/>
  <c r="BU74" i="47" a="1"/>
  <c r="CB56" i="50"/>
  <c r="BZ19" i="43" a="1"/>
  <c r="CA40" i="42"/>
  <c r="BZ22" i="50" a="1"/>
  <c r="BV62" i="47" a="1"/>
  <c r="CH33" i="51" a="1"/>
  <c r="CO25" i="42" a="1"/>
  <c r="CH18" i="49" a="1"/>
  <c r="BU53" i="47" a="1"/>
  <c r="DF37" i="51"/>
  <c r="CA50" i="43"/>
  <c r="CH61" i="50" a="1"/>
  <c r="CA64" i="50"/>
  <c r="CB19" i="45"/>
  <c r="DF63" i="50"/>
  <c r="CA40" i="43"/>
  <c r="CZ61" i="49" a="1"/>
  <c r="CL29" i="50" a="1"/>
  <c r="DF45" i="51"/>
  <c r="S9" i="44"/>
  <c r="CH86" i="46" a="1"/>
  <c r="CB23" i="50"/>
  <c r="BY19" i="44" a="1"/>
  <c r="DF15" i="48"/>
  <c r="CM39" i="50" a="1"/>
  <c r="CM33" i="51" a="1"/>
  <c r="BV70" i="46" a="1"/>
  <c r="CH18" i="48" a="1"/>
  <c r="CO16" i="50" a="1"/>
  <c r="CH24" i="53" a="1"/>
  <c r="CC32" i="42"/>
  <c r="CC19" i="46"/>
  <c r="CC50" i="44"/>
  <c r="BV20" i="50" a="1"/>
  <c r="CC37" i="51"/>
  <c r="CN33" i="46" a="1"/>
  <c r="BZ23" i="53" a="1"/>
  <c r="CB14" i="48"/>
  <c r="BZ18" i="48" a="1"/>
  <c r="BU71" i="53" a="1"/>
  <c r="BV34" i="45" a="1"/>
  <c r="CC46" i="51"/>
  <c r="CA69" i="44"/>
  <c r="CL24" i="45" a="1"/>
  <c r="CY77" i="54" a="1"/>
  <c r="CA77" i="43"/>
  <c r="I117" i="42" a="1"/>
  <c r="CB65" i="50"/>
  <c r="CM25" i="53" a="1"/>
  <c r="CC33" i="43"/>
  <c r="BU65" i="50" a="1"/>
  <c r="CY13" i="55" a="1"/>
  <c r="CH40" i="56" a="1"/>
  <c r="CA24" i="56"/>
  <c r="CH39" i="56" a="1"/>
  <c r="DF23" i="56"/>
  <c r="DF22" i="56"/>
  <c r="DF86" i="56"/>
  <c r="CO21" i="56" a="1"/>
  <c r="CB53" i="56"/>
  <c r="CJ21" i="56" a="1"/>
  <c r="CB84" i="56"/>
  <c r="CO19" i="56" a="1"/>
  <c r="CB35" i="56"/>
  <c r="CN18" i="56" a="1"/>
  <c r="CA66" i="56"/>
  <c r="CH49" i="56" a="1"/>
  <c r="CC17" i="56"/>
  <c r="CL32" i="56" a="1"/>
  <c r="CC48" i="56"/>
  <c r="CB15" i="56"/>
  <c r="CA31" i="56"/>
  <c r="CN30" i="56" a="1"/>
  <c r="DF78" i="56"/>
  <c r="CB29" i="56"/>
  <c r="CJ13" i="56" a="1"/>
  <c r="BZ20" i="56" a="1"/>
  <c r="DE34" i="57" a="1"/>
  <c r="DE64" i="57" a="1"/>
  <c r="DE46" i="57" a="1"/>
  <c r="DE88" i="57" a="1"/>
  <c r="DB53" i="57" a="1"/>
  <c r="DE35" i="57" a="1"/>
  <c r="DE83" i="57" a="1"/>
  <c r="CC86" i="56"/>
  <c r="CC67" i="56"/>
  <c r="CB32" i="56"/>
  <c r="CJ15" i="56" a="1"/>
  <c r="CB13" i="56"/>
  <c r="DE82" i="57" a="1"/>
  <c r="DE40" i="57" a="1"/>
  <c r="DE21" i="57" a="1"/>
  <c r="CA81" i="56"/>
  <c r="DF48" i="56"/>
  <c r="CB14" i="56"/>
  <c r="CK29" i="56" a="1"/>
  <c r="BY13" i="56" a="1"/>
  <c r="DE13" i="57" a="1"/>
  <c r="DE53" i="57" a="1"/>
  <c r="DF33" i="56"/>
  <c r="DF31" i="56"/>
  <c r="CC30" i="56"/>
  <c r="DF45" i="56"/>
  <c r="DE49" i="57" a="1"/>
  <c r="CN40" i="50" a="1"/>
  <c r="CH42" i="53" a="1"/>
  <c r="BZ14" i="45" a="1"/>
  <c r="CB81" i="48"/>
  <c r="DF78" i="50"/>
  <c r="J2" i="51"/>
  <c r="CH14" i="46" a="1"/>
  <c r="CM20" i="46" a="1"/>
  <c r="CN13" i="47" a="1"/>
  <c r="CZ13" i="52" a="1"/>
  <c r="CH23" i="48" a="1"/>
  <c r="CK13" i="48" a="1"/>
  <c r="BU15" i="44" a="1"/>
  <c r="CA63" i="50"/>
  <c r="BV89" i="45" a="1"/>
  <c r="CJ23" i="42" a="1"/>
  <c r="CK22" i="50" a="1"/>
  <c r="DF69" i="50"/>
  <c r="DF50" i="51"/>
  <c r="CO15" i="50" a="1"/>
  <c r="CK26" i="53" a="1"/>
  <c r="CA18" i="51"/>
  <c r="CC19" i="51"/>
  <c r="CA84" i="47"/>
  <c r="CN40" i="53" a="1"/>
  <c r="CA68" i="50"/>
  <c r="BU49" i="44" a="1"/>
  <c r="DF29" i="48"/>
  <c r="CB38" i="51"/>
  <c r="DF87" i="51"/>
  <c r="CO24" i="53" a="1"/>
  <c r="CH45" i="50" a="1"/>
  <c r="CA87" i="53"/>
  <c r="CA79" i="48"/>
  <c r="CA82" i="50"/>
  <c r="C124" i="48" a="1"/>
  <c r="CO26" i="53" a="1"/>
  <c r="CB50" i="51"/>
  <c r="DF53" i="50"/>
  <c r="BU65" i="48" a="1"/>
  <c r="C121" i="42" a="1"/>
  <c r="CH53" i="50" a="1"/>
  <c r="DF37" i="50"/>
  <c r="BZ26" i="53" a="1"/>
  <c r="DF21" i="48"/>
  <c r="BZ24" i="50" a="1"/>
  <c r="CZ13" i="55" a="1"/>
  <c r="CA56" i="56"/>
  <c r="CA88" i="56"/>
  <c r="CK23" i="56" a="1"/>
  <c r="DF55" i="56"/>
  <c r="CA54" i="56"/>
  <c r="CJ22" i="56" a="1"/>
  <c r="BV21" i="56" a="1"/>
  <c r="BU84" i="56" a="1"/>
  <c r="CC21" i="56"/>
  <c r="CH84" i="56" a="1"/>
  <c r="CB52" i="56"/>
  <c r="CL19" i="56" a="1"/>
  <c r="CB83" i="56"/>
  <c r="CM18" i="56" a="1"/>
  <c r="CC18" i="56"/>
  <c r="CA49" i="56"/>
  <c r="CB17" i="56"/>
  <c r="CK32" i="56" a="1"/>
  <c r="DF32" i="56"/>
  <c r="CC79" i="56"/>
  <c r="CB47" i="56"/>
  <c r="CC62" i="56"/>
  <c r="CB78" i="56"/>
  <c r="CB77" i="56"/>
  <c r="CH13" i="56" a="1"/>
  <c r="BZ19" i="56" a="1"/>
  <c r="DE50" i="57" a="1"/>
  <c r="DE80" i="57" a="1"/>
  <c r="DE62" i="57" a="1"/>
  <c r="DE72" i="57" a="1"/>
  <c r="DE37" i="57" a="1"/>
  <c r="DE51" i="57" a="1"/>
  <c r="DB70" i="57" a="1"/>
  <c r="BU21" i="56" a="1"/>
  <c r="CH67" i="56" a="1"/>
  <c r="DF34" i="56"/>
  <c r="CA17" i="56"/>
  <c r="CC15" i="56"/>
  <c r="DF14" i="56"/>
  <c r="CL29" i="56" a="1"/>
  <c r="BY18" i="56" a="1"/>
  <c r="DE77" i="57" a="1"/>
  <c r="CN37" i="57" a="1"/>
  <c r="DF18" i="56"/>
  <c r="CA79" i="56"/>
  <c r="CA78" i="56"/>
  <c r="BZ18" i="56" a="1"/>
  <c r="DE56" i="57" a="1"/>
  <c r="DF80" i="56"/>
  <c r="CJ14" i="56" a="1"/>
  <c r="BZ17" i="56" a="1"/>
  <c r="BZ13" i="56" a="1"/>
  <c r="CL21" i="51" a="1"/>
  <c r="DF13" i="56"/>
  <c r="CB72" i="47"/>
  <c r="C122" i="46" a="1"/>
  <c r="CC69" i="48"/>
  <c r="C121" i="48" a="1"/>
  <c r="K2" i="53"/>
  <c r="CA79" i="47"/>
  <c r="CM40" i="47" a="1"/>
  <c r="CC66" i="50"/>
  <c r="CH69" i="47" a="1"/>
  <c r="CB34" i="43"/>
  <c r="BZ19" i="50" a="1"/>
  <c r="CA69" i="42"/>
  <c r="CB38" i="47"/>
  <c r="CH70" i="45" a="1"/>
  <c r="CB79" i="50"/>
  <c r="CB69" i="51"/>
  <c r="DF77" i="46"/>
  <c r="DF88" i="50"/>
  <c r="CC72" i="53"/>
  <c r="CC25" i="53"/>
  <c r="CN19" i="43" a="1"/>
  <c r="BV38" i="44" a="1"/>
  <c r="CA50" i="47"/>
  <c r="BZ17" i="50" a="1"/>
  <c r="DF47" i="46"/>
  <c r="CC23" i="48"/>
  <c r="CH71" i="51" a="1"/>
  <c r="CZ45" i="45" a="1"/>
  <c r="BU66" i="46" a="1"/>
  <c r="CL30" i="45" a="1"/>
  <c r="C128" i="53" a="1"/>
  <c r="CM37" i="48" a="1"/>
  <c r="CA89" i="44"/>
  <c r="CN18" i="48" a="1"/>
  <c r="CO22" i="45" a="1"/>
  <c r="CC42" i="53"/>
  <c r="BU43" i="45" a="1"/>
  <c r="CC78" i="45"/>
  <c r="CH74" i="53" a="1"/>
  <c r="CH69" i="48" a="1"/>
  <c r="CO25" i="53" a="1"/>
  <c r="CN35" i="44" a="1"/>
  <c r="DF40" i="53"/>
  <c r="CH18" i="47" a="1"/>
  <c r="DF63" i="51"/>
  <c r="CY77" i="55" a="1"/>
  <c r="DF72" i="56"/>
  <c r="CA72" i="56"/>
  <c r="DF87" i="56"/>
  <c r="CB55" i="56"/>
  <c r="CA70" i="56"/>
  <c r="C127" i="56" a="1"/>
  <c r="BU69" i="56" a="1"/>
  <c r="BV52" i="56" a="1"/>
  <c r="DF85" i="56"/>
  <c r="CK20" i="56" a="1"/>
  <c r="DF68" i="56"/>
  <c r="CH19" i="56" a="1"/>
  <c r="CJ19" i="56" a="1"/>
  <c r="CL18" i="56" a="1"/>
  <c r="CA34" i="56"/>
  <c r="CB33" i="56"/>
  <c r="CB49" i="56"/>
  <c r="CB16" i="56"/>
  <c r="CC16" i="56"/>
  <c r="CB79" i="56"/>
  <c r="CA47" i="56"/>
  <c r="CA46" i="56"/>
  <c r="CA30" i="56"/>
  <c r="DF77" i="56"/>
  <c r="CH45" i="56" a="1"/>
  <c r="BY19" i="56" a="1"/>
  <c r="DE66" i="57" a="1"/>
  <c r="DB64" i="57" a="1"/>
  <c r="DE14" i="57" a="1"/>
  <c r="DE24" i="57" a="1"/>
  <c r="DE85" i="57" a="1"/>
  <c r="BV68" i="56" a="1"/>
  <c r="CH20" i="56" a="1"/>
  <c r="CK18" i="56" a="1"/>
  <c r="CB48" i="56"/>
  <c r="CC14" i="56"/>
  <c r="DB48" i="57" a="1"/>
  <c r="DE67" i="57" a="1"/>
  <c r="CA80" i="56"/>
  <c r="CC45" i="56"/>
  <c r="C122" i="56" a="1"/>
  <c r="CN31" i="56" a="1"/>
  <c r="CN29" i="56" a="1"/>
  <c r="DE29" i="57" a="1"/>
  <c r="CC38" i="56"/>
  <c r="CH48" i="45" a="1"/>
  <c r="CC86" i="51"/>
  <c r="CA16" i="46"/>
  <c r="C126" i="51" a="1"/>
  <c r="CC29" i="46"/>
  <c r="CB84" i="48"/>
  <c r="CO26" i="47" a="1"/>
  <c r="CA14" i="50"/>
  <c r="CK20" i="48" a="1"/>
  <c r="CB40" i="44"/>
  <c r="DF21" i="47"/>
  <c r="CH49" i="51" a="1"/>
  <c r="DF61" i="50"/>
  <c r="DF39" i="46"/>
  <c r="CC18" i="51"/>
  <c r="DF24" i="45"/>
  <c r="CB72" i="50"/>
  <c r="CA15" i="50"/>
  <c r="BY23" i="53" a="1"/>
  <c r="BY24" i="53" a="1"/>
  <c r="CJ19" i="50" a="1"/>
  <c r="C122" i="50" a="1"/>
  <c r="CM42" i="44" a="1"/>
  <c r="DF26" i="53"/>
  <c r="CH81" i="51" a="1"/>
  <c r="BU30" i="48" a="1"/>
  <c r="CL26" i="53" a="1"/>
  <c r="DF83" i="50"/>
  <c r="CC82" i="43"/>
  <c r="CA36" i="51"/>
  <c r="J2" i="50"/>
  <c r="CB66" i="48"/>
  <c r="CH35" i="48" a="1"/>
  <c r="CL32" i="48" a="1"/>
  <c r="CB89" i="53"/>
  <c r="CK30" i="45" a="1"/>
  <c r="BU54" i="42" a="1"/>
  <c r="CZ77" i="54" a="1"/>
  <c r="DF71" i="50"/>
  <c r="CH33" i="50" a="1"/>
  <c r="CB82" i="48"/>
  <c r="BV55" i="53" a="1"/>
  <c r="CK42" i="46" a="1"/>
  <c r="BZ14" i="48" a="1"/>
  <c r="CZ77" i="55" a="1"/>
  <c r="CB24" i="56"/>
  <c r="CB88" i="56"/>
  <c r="CB39" i="56"/>
  <c r="DF71" i="56"/>
  <c r="CH70" i="56" a="1"/>
  <c r="CB21" i="56"/>
  <c r="CB68" i="56"/>
  <c r="CC81" i="56"/>
  <c r="DE63" i="57" a="1"/>
  <c r="DF31" i="46"/>
  <c r="CA35" i="47"/>
  <c r="DF38" i="56"/>
  <c r="CC50" i="56"/>
  <c r="C118" i="56" a="1"/>
  <c r="DE19" i="57" a="1"/>
  <c r="BU32" i="42" a="1"/>
  <c r="CC26" i="44"/>
  <c r="DF48" i="45"/>
  <c r="CH84" i="48" a="1"/>
  <c r="CC14" i="43"/>
  <c r="CA33" i="51"/>
  <c r="CB56" i="47"/>
  <c r="CA29" i="43"/>
  <c r="C125" i="51" a="1"/>
  <c r="CN32" i="48" a="1"/>
  <c r="CZ13" i="49" a="1"/>
  <c r="CO17" i="47" a="1"/>
  <c r="CB15" i="45"/>
  <c r="BV64" i="43" a="1"/>
  <c r="CB81" i="51"/>
  <c r="DF32" i="43"/>
  <c r="CA35" i="51"/>
  <c r="CC22" i="50"/>
  <c r="CL23" i="53" a="1"/>
  <c r="C129" i="53" a="1"/>
  <c r="CJ16" i="45" a="1"/>
  <c r="CO18" i="47" a="1"/>
  <c r="DF20" i="47"/>
  <c r="CA25" i="53"/>
  <c r="CB69" i="45"/>
  <c r="DF20" i="43"/>
  <c r="CH77" i="45" a="1"/>
  <c r="CC20" i="51"/>
  <c r="CA22" i="47"/>
  <c r="CZ29" i="52" a="1"/>
  <c r="CZ29" i="45" a="1"/>
  <c r="DF31" i="42"/>
  <c r="CO18" i="50" a="1"/>
  <c r="CA30" i="48"/>
  <c r="CN29" i="50" a="1"/>
  <c r="CA40" i="53"/>
  <c r="CB38" i="44"/>
  <c r="BZ16" i="51" a="1"/>
  <c r="C119" i="50" a="1"/>
  <c r="CK32" i="51" a="1"/>
  <c r="CB86" i="42"/>
  <c r="CA34" i="51"/>
  <c r="CY29" i="54" a="1"/>
  <c r="CC71" i="51"/>
  <c r="CA58" i="53"/>
  <c r="CY29" i="55" a="1"/>
  <c r="CB56" i="56"/>
  <c r="CC40" i="56"/>
  <c r="CB87" i="56"/>
  <c r="CC23" i="56"/>
  <c r="CB86" i="56"/>
  <c r="CM38" i="56" a="1"/>
  <c r="BV69" i="56" a="1"/>
  <c r="BV20" i="56" a="1"/>
  <c r="CB85" i="56"/>
  <c r="CH52" i="56" a="1"/>
  <c r="CC84" i="56"/>
  <c r="CH35" i="56" a="1"/>
  <c r="CA67" i="56"/>
  <c r="CB18" i="56"/>
  <c r="CA33" i="56"/>
  <c r="C120" i="56" a="1"/>
  <c r="CM37" i="57" a="1"/>
  <c r="CL37" i="57" a="1"/>
  <c r="AH8" i="46"/>
  <c r="CA66" i="50"/>
  <c r="CH65" i="47" a="1"/>
  <c r="CZ61" i="55" a="1"/>
  <c r="DF37" i="56"/>
  <c r="DF17" i="56"/>
  <c r="DE48" i="57" a="1"/>
  <c r="CC72" i="48"/>
  <c r="BY18" i="48" a="1"/>
  <c r="CC43" i="42"/>
  <c r="P2" i="47"/>
  <c r="CB81" i="47"/>
  <c r="CA49" i="42"/>
  <c r="L2" i="46"/>
  <c r="CH62" i="44" a="1"/>
  <c r="CH82" i="47" a="1"/>
  <c r="CB18" i="48"/>
  <c r="CM21" i="47" a="1"/>
  <c r="CA62" i="48"/>
  <c r="CA78" i="50"/>
  <c r="CB70" i="46"/>
  <c r="CN38" i="46" a="1"/>
  <c r="CA16" i="50"/>
  <c r="CL41" i="43" a="1"/>
  <c r="V122" i="44" a="1"/>
  <c r="CB13" i="50"/>
  <c r="CB87" i="53"/>
  <c r="BU87" i="53" a="1"/>
  <c r="CH71" i="50" a="1"/>
  <c r="CK15" i="43" a="1"/>
  <c r="CA71" i="53"/>
  <c r="CH88" i="53" a="1"/>
  <c r="CB31" i="50"/>
  <c r="BU22" i="46" a="1"/>
  <c r="BR45" i="44" a="1"/>
  <c r="BV39" i="43" a="1"/>
  <c r="CA67" i="48"/>
  <c r="CN39" i="50" a="1"/>
  <c r="BV51" i="46" a="1"/>
  <c r="CH88" i="50" a="1"/>
  <c r="CK14" i="48" a="1"/>
  <c r="DF70" i="46"/>
  <c r="C124" i="51" a="1"/>
  <c r="BV39" i="53" a="1"/>
  <c r="CA71" i="51"/>
  <c r="CB62" i="50"/>
  <c r="CC23" i="50"/>
  <c r="CO16" i="47" a="1"/>
  <c r="BV30" i="44" a="1"/>
  <c r="CH31" i="48" a="1"/>
  <c r="CY29" i="42" a="1"/>
  <c r="DF55" i="46"/>
  <c r="CL25" i="53" a="1"/>
  <c r="CZ29" i="55" a="1"/>
  <c r="CB72" i="56"/>
  <c r="CJ24" i="56" a="1"/>
  <c r="CA55" i="56"/>
  <c r="CB23" i="56"/>
  <c r="CB22" i="56"/>
  <c r="CN38" i="56" a="1"/>
  <c r="BU53" i="56" a="1"/>
  <c r="CH21" i="56" a="1"/>
  <c r="DF21" i="56"/>
  <c r="CH68" i="56" a="1"/>
  <c r="CC68" i="56"/>
  <c r="CK19" i="56" a="1"/>
  <c r="DF19" i="56"/>
  <c r="CB34" i="56"/>
  <c r="CC66" i="56"/>
  <c r="CA32" i="56"/>
  <c r="DE84" i="57" a="1"/>
  <c r="CH89" i="45" a="1"/>
  <c r="BU68" i="50" a="1"/>
  <c r="CK17" i="56" a="1"/>
  <c r="DE69" i="57" a="1"/>
  <c r="CB53" i="48"/>
  <c r="CH84" i="51" a="1"/>
  <c r="CL17" i="50" a="1"/>
  <c r="CA78" i="46"/>
  <c r="DF54" i="47"/>
  <c r="CA74" i="42"/>
  <c r="CH80" i="47" a="1"/>
  <c r="CB39" i="50"/>
  <c r="C123" i="48" a="1"/>
  <c r="CC79" i="51"/>
  <c r="BU64" i="45" a="1"/>
  <c r="CH86" i="43" a="1"/>
  <c r="CH30" i="48" a="1"/>
  <c r="CB84" i="47"/>
  <c r="BU50" i="42" a="1"/>
  <c r="DF46" i="50"/>
  <c r="BU43" i="46" a="1"/>
  <c r="CM19" i="48" a="1"/>
  <c r="CH69" i="50" a="1"/>
  <c r="DF57" i="43"/>
  <c r="CY45" i="51" a="1"/>
  <c r="CA17" i="50"/>
  <c r="P2" i="48"/>
  <c r="CB71" i="43"/>
  <c r="CL40" i="53" a="1"/>
  <c r="CC79" i="50"/>
  <c r="DF32" i="50"/>
  <c r="DF65" i="43"/>
  <c r="CZ77" i="52" a="1"/>
  <c r="BZ15" i="45" a="1"/>
  <c r="CM30" i="51" a="1"/>
  <c r="CB88" i="53"/>
  <c r="CB22" i="50"/>
  <c r="BZ20" i="48" a="1"/>
  <c r="CY13" i="54" a="1"/>
  <c r="DF52" i="51"/>
  <c r="CZ77" i="53" a="1"/>
  <c r="DF53" i="43"/>
  <c r="CB68" i="50"/>
  <c r="CJ25" i="53" a="1"/>
  <c r="C126" i="50" a="1"/>
  <c r="BY22" i="50" a="1"/>
  <c r="CA62" i="51"/>
  <c r="DF56" i="53"/>
  <c r="CY77" i="52" a="1"/>
  <c r="BZ25" i="53" a="1"/>
  <c r="CZ29" i="47" a="1"/>
  <c r="DF56" i="56"/>
  <c r="C129" i="56" a="1"/>
  <c r="DF39" i="56"/>
  <c r="CJ23" i="56" a="1"/>
  <c r="DF70" i="56"/>
  <c r="CH38" i="56" a="1"/>
  <c r="BV53" i="56" a="1"/>
  <c r="CH69" i="56" a="1"/>
  <c r="CA53" i="56"/>
  <c r="CA20" i="56"/>
  <c r="CA36" i="56"/>
  <c r="CN35" i="56" a="1"/>
  <c r="CA19" i="56"/>
  <c r="CA82" i="56"/>
  <c r="CC82" i="56"/>
  <c r="DF81" i="56"/>
  <c r="CJ17" i="56" a="1"/>
  <c r="CB80" i="56"/>
  <c r="CJ16" i="56" a="1"/>
  <c r="CC31" i="56"/>
  <c r="CM31" i="56" a="1"/>
  <c r="DF62" i="56"/>
  <c r="C119" i="56" a="1"/>
  <c r="CA29" i="56"/>
  <c r="CM29" i="56" a="1"/>
  <c r="BY17" i="56" a="1"/>
  <c r="J2" i="56"/>
  <c r="DE65" i="57" a="1"/>
  <c r="DE31" i="57" a="1"/>
  <c r="DE45" i="57" a="1"/>
  <c r="DE87" i="57" a="1"/>
  <c r="CK37" i="57" a="1"/>
  <c r="DE52" i="57" a="1"/>
  <c r="CB20" i="56"/>
  <c r="DF64" i="56"/>
  <c r="BZ23" i="56" a="1"/>
  <c r="DE47" i="57" a="1"/>
  <c r="CH46" i="56" a="1"/>
  <c r="BZ15" i="56" a="1"/>
  <c r="BY22" i="56" a="1"/>
  <c r="CJ41" i="57" a="1"/>
  <c r="CA64" i="56"/>
  <c r="CC78" i="56"/>
  <c r="DE54" i="57" a="1"/>
  <c r="BZ25" i="44" a="1"/>
  <c r="CA48" i="42"/>
  <c r="CB74" i="45"/>
  <c r="CH79" i="50" a="1"/>
  <c r="CB55" i="47"/>
  <c r="CN42" i="43" a="1"/>
  <c r="CB29" i="51"/>
  <c r="BU36" i="56" a="1"/>
  <c r="CM32" i="56" a="1"/>
  <c r="DB56" i="57" a="1"/>
  <c r="CH52" i="46" a="1"/>
  <c r="CC50" i="46"/>
  <c r="C127" i="43" a="1"/>
  <c r="BU68" i="45" a="1"/>
  <c r="CB79" i="51"/>
  <c r="S6" i="45"/>
  <c r="CC21" i="44"/>
  <c r="CB14" i="51"/>
  <c r="CA84" i="51"/>
  <c r="CL40" i="48" a="1"/>
  <c r="CB16" i="48"/>
  <c r="CC35" i="48"/>
  <c r="CM26" i="53" a="1"/>
  <c r="CH40" i="44" a="1"/>
  <c r="S122" i="42" a="1"/>
  <c r="AH7" i="49"/>
  <c r="BZ27" i="45" a="1"/>
  <c r="BU49" i="43" a="1"/>
  <c r="CH66" i="47" a="1"/>
  <c r="CA77" i="45"/>
  <c r="CA55" i="53"/>
  <c r="BY13" i="50" a="1"/>
  <c r="DF31" i="51"/>
  <c r="CN34" i="43" a="1"/>
  <c r="CH55" i="53" a="1"/>
  <c r="BY23" i="50" a="1"/>
  <c r="CB32" i="48"/>
  <c r="CA64" i="46"/>
  <c r="CB49" i="45"/>
  <c r="BU41" i="44" a="1"/>
  <c r="CA51" i="47"/>
  <c r="BU31" i="45" a="1"/>
  <c r="DF36" i="51"/>
  <c r="CZ77" i="45" a="1"/>
  <c r="CH73" i="43" a="1"/>
  <c r="CC62" i="45"/>
  <c r="CA31" i="48"/>
  <c r="BV17" i="50" a="1"/>
  <c r="CA79" i="42"/>
  <c r="CB71" i="51"/>
  <c r="BU45" i="45" a="1"/>
  <c r="DF39" i="44"/>
  <c r="CZ29" i="54" a="1"/>
  <c r="CC84" i="51"/>
  <c r="BV23" i="53" a="1"/>
  <c r="CY29" i="47" a="1"/>
  <c r="DF88" i="56"/>
  <c r="CH24" i="56" a="1"/>
  <c r="CB71" i="56"/>
  <c r="C128" i="56" a="1"/>
  <c r="CB38" i="56"/>
  <c r="CL38" i="56" a="1"/>
  <c r="DD21" i="56" a="1"/>
  <c r="CL21" i="56" a="1"/>
  <c r="CA85" i="56"/>
  <c r="CB36" i="56"/>
  <c r="CC52" i="56"/>
  <c r="CH83" i="56" a="1"/>
  <c r="DF67" i="56"/>
  <c r="CA18" i="56"/>
  <c r="CB50" i="56"/>
  <c r="CA65" i="56"/>
  <c r="CH17" i="56" a="1"/>
  <c r="CA16" i="56"/>
  <c r="C121" i="56" a="1"/>
  <c r="CC63" i="56"/>
  <c r="CH47" i="56" a="1"/>
  <c r="CB62" i="56"/>
  <c r="P2" i="56"/>
  <c r="CC77" i="56"/>
  <c r="BY24" i="56" a="1"/>
  <c r="BY16" i="56" a="1"/>
  <c r="DE33" i="57" a="1"/>
  <c r="DE79" i="57" a="1"/>
  <c r="DE61" i="57" a="1"/>
  <c r="DE23" i="57" a="1"/>
  <c r="CJ37" i="57" a="1"/>
  <c r="DE36" i="57" a="1"/>
  <c r="CH86" i="56" a="1"/>
  <c r="CB51" i="56"/>
  <c r="CB81" i="56"/>
  <c r="CC47" i="56"/>
  <c r="CH29" i="56" a="1"/>
  <c r="BY15" i="56" a="1"/>
  <c r="DE38" i="57" a="1"/>
  <c r="DF63" i="56"/>
  <c r="DF29" i="56"/>
  <c r="L2" i="56"/>
  <c r="DE55" i="57" a="1"/>
  <c r="DB52" i="57" a="1"/>
  <c r="BZ14" i="56" a="1"/>
  <c r="DB47" i="57" a="1"/>
  <c r="DE22" i="57" a="1"/>
  <c r="DF49" i="56"/>
  <c r="CB63" i="56"/>
  <c r="CB61" i="56"/>
  <c r="CC75" i="42"/>
  <c r="CM13" i="46" a="1"/>
  <c r="BV74" i="47" a="1"/>
  <c r="CB31" i="42"/>
  <c r="CC53" i="50"/>
  <c r="CH50" i="47" a="1"/>
  <c r="CA14" i="51"/>
  <c r="CH34" i="47" a="1"/>
  <c r="BT81" i="50" a="1"/>
  <c r="AH7" i="46"/>
  <c r="CH77" i="43" a="1"/>
  <c r="CB52" i="47"/>
  <c r="CH56" i="46" a="1"/>
  <c r="CK24" i="53" a="1"/>
  <c r="I2" i="42"/>
  <c r="CA38" i="51"/>
  <c r="BU40" i="47" a="1"/>
  <c r="CH16" i="44" a="1"/>
  <c r="C123" i="50" a="1"/>
  <c r="CM22" i="44" a="1"/>
  <c r="CH90" i="44" a="1"/>
  <c r="CA23" i="53"/>
  <c r="CY13" i="42" a="1"/>
  <c r="BY23" i="51" a="1"/>
  <c r="CB25" i="46"/>
  <c r="CC71" i="53"/>
  <c r="BZ18" i="47" a="1"/>
  <c r="CC69" i="50"/>
  <c r="CK43" i="46" a="1"/>
  <c r="CC86" i="50"/>
  <c r="BY16" i="45" a="1"/>
  <c r="CC19" i="50"/>
  <c r="CO20" i="50" a="1"/>
  <c r="BU21" i="47" a="1"/>
  <c r="CC58" i="53"/>
  <c r="CA91" i="42"/>
  <c r="CH19" i="51" a="1"/>
  <c r="CC51" i="46"/>
  <c r="CO19" i="47" a="1"/>
  <c r="DF70" i="47"/>
  <c r="CH67" i="47" a="1"/>
  <c r="CJ34" i="47" a="1"/>
  <c r="CH54" i="42" a="1"/>
  <c r="BT33" i="50" a="1"/>
  <c r="CN19" i="42" a="1"/>
  <c r="DF78" i="46"/>
  <c r="CZ29" i="42" a="1"/>
  <c r="CZ77" i="48" a="1"/>
  <c r="CC56" i="56"/>
  <c r="CH88" i="56" a="1"/>
  <c r="CC71" i="56"/>
  <c r="CO22" i="56" a="1"/>
  <c r="CB70" i="56"/>
  <c r="BT85" i="56" a="1"/>
  <c r="BU37" i="56" a="1"/>
  <c r="CN37" i="56" a="1"/>
  <c r="CC37" i="56"/>
  <c r="CA84" i="56"/>
  <c r="CC36" i="56"/>
  <c r="CM35" i="56" a="1"/>
  <c r="CB19" i="56"/>
  <c r="CA50" i="56"/>
  <c r="CJ18" i="56" a="1"/>
  <c r="CC49" i="56"/>
  <c r="CO16" i="56" a="1"/>
  <c r="CC80" i="56"/>
  <c r="CH63" i="56" a="1"/>
  <c r="DF15" i="56"/>
  <c r="CO14" i="56" a="1"/>
  <c r="CC46" i="56"/>
  <c r="CO13" i="56" a="1"/>
  <c r="CC29" i="56"/>
  <c r="BZ24" i="56" a="1"/>
  <c r="BZ16" i="56" a="1"/>
  <c r="I2" i="56"/>
  <c r="DE81" i="57" a="1"/>
  <c r="DE15" i="57" a="1"/>
  <c r="DE39" i="57" a="1"/>
  <c r="DB54" i="57" a="1"/>
  <c r="DE20" i="57" a="1"/>
  <c r="CC22" i="56"/>
  <c r="CB67" i="56"/>
  <c r="C123" i="56" a="1"/>
  <c r="CH16" i="56" a="1"/>
  <c r="CO15" i="56" a="1"/>
  <c r="CM14" i="56" a="1"/>
  <c r="CA77" i="56"/>
  <c r="DE17" i="57" a="1"/>
  <c r="DE71" i="57" a="1"/>
  <c r="DE68" i="57" a="1"/>
  <c r="DF30" i="56"/>
  <c r="BY23" i="56" a="1"/>
  <c r="DB63" i="57" a="1"/>
  <c r="DE86" i="57" a="1"/>
  <c r="CC61" i="56"/>
  <c r="DB65" i="57" a="1"/>
  <c r="DB71" i="57" a="1"/>
  <c r="CH64" i="56" a="1"/>
  <c r="CK15" i="56" a="1"/>
  <c r="CH30" i="56" a="1"/>
  <c r="CB45" i="56"/>
  <c r="DB55" i="57" a="1"/>
  <c r="CH66" i="51" a="1"/>
  <c r="CA40" i="56"/>
  <c r="BY20" i="56" a="1"/>
  <c r="BY13" i="48" a="1"/>
  <c r="CO20" i="48" a="1"/>
  <c r="CH38" i="51" a="1"/>
  <c r="BV68" i="50" a="1"/>
  <c r="CB18" i="51"/>
  <c r="BY20" i="49" a="1"/>
  <c r="CA22" i="45"/>
  <c r="BZ18" i="51" a="1"/>
  <c r="CA16" i="48"/>
  <c r="BZ25" i="43" a="1"/>
  <c r="CO15" i="45" a="1"/>
  <c r="CJ23" i="51" a="1"/>
  <c r="CC88" i="53"/>
  <c r="DF45" i="48"/>
  <c r="CC23" i="47"/>
  <c r="DF55" i="47"/>
  <c r="DF87" i="42"/>
  <c r="CB17" i="45"/>
  <c r="CH84" i="43" a="1"/>
  <c r="C128" i="47" a="1"/>
  <c r="CC89" i="53"/>
  <c r="CB25" i="45"/>
  <c r="CB80" i="47"/>
  <c r="BZ18" i="46" a="1"/>
  <c r="CC87" i="53"/>
  <c r="CY29" i="52" a="1"/>
  <c r="DF50" i="44"/>
  <c r="CO13" i="43" a="1"/>
  <c r="BV65" i="50" a="1"/>
  <c r="CH18" i="50" a="1"/>
  <c r="CC46" i="46"/>
  <c r="CB72" i="53"/>
  <c r="CB39" i="51"/>
  <c r="DF73" i="53"/>
  <c r="CH55" i="42" a="1"/>
  <c r="CC87" i="42"/>
  <c r="CH90" i="53" a="1"/>
  <c r="BZ19" i="51" a="1"/>
  <c r="CB53" i="50"/>
  <c r="CB56" i="53"/>
  <c r="DF64" i="44"/>
  <c r="DF84" i="45"/>
  <c r="CB49" i="50"/>
  <c r="DF27" i="50"/>
  <c r="CB40" i="43"/>
  <c r="BR13" i="43" a="1"/>
  <c r="CY77" i="48" a="1"/>
  <c r="CC72" i="56"/>
  <c r="CM40" i="56" a="1"/>
  <c r="CA87" i="56"/>
  <c r="CH85" i="56" a="1"/>
  <c r="BU68" i="56" a="1"/>
  <c r="CH37" i="56" a="1"/>
  <c r="CB37" i="56"/>
  <c r="CA68" i="56"/>
  <c r="CC34" i="56"/>
  <c r="CA62" i="56"/>
  <c r="BY14" i="56" a="1"/>
  <c r="CC48" i="46"/>
  <c r="J117" i="46" a="1"/>
  <c r="CC38" i="51"/>
  <c r="CA67" i="50"/>
  <c r="BU85" i="56" a="1"/>
  <c r="DF16" i="56"/>
  <c r="CK24" i="49" a="1"/>
  <c r="CC70" i="47"/>
  <c r="CH69" i="51" a="1"/>
  <c r="DF17" i="51"/>
  <c r="DF62" i="50"/>
  <c r="BY17" i="47" a="1"/>
  <c r="CB31" i="45"/>
  <c r="CJ19" i="48" a="1"/>
  <c r="DF47" i="50"/>
  <c r="BU61" i="42" a="1"/>
  <c r="CH54" i="45" a="1"/>
  <c r="DF68" i="48"/>
  <c r="CA87" i="46"/>
  <c r="CZ77" i="46" s="1" a="1"/>
  <c r="BZ13" i="50" a="1"/>
  <c r="CM38" i="46" a="1"/>
  <c r="CA45" i="48"/>
  <c r="CY45" i="48" s="1" a="1"/>
  <c r="CJ15" i="51" a="1"/>
  <c r="DF38" i="46"/>
  <c r="CA14" i="47"/>
  <c r="CY45" i="49" a="1"/>
  <c r="CO14" i="51" a="1"/>
  <c r="CH56" i="53" a="1"/>
  <c r="CA63" i="44"/>
  <c r="BY20" i="51" a="1"/>
  <c r="DF24" i="53"/>
  <c r="CH29" i="50" a="1"/>
  <c r="CC34" i="51"/>
  <c r="CN30" i="51" a="1"/>
  <c r="DF66" i="50"/>
  <c r="BU36" i="50" a="1"/>
  <c r="CC53" i="51"/>
  <c r="CC32" i="46"/>
  <c r="DF59" i="44"/>
  <c r="CA56" i="53"/>
  <c r="BZ26" i="46" a="1"/>
  <c r="CH83" i="51" a="1"/>
  <c r="DF55" i="53"/>
  <c r="CA70" i="43"/>
  <c r="CN26" i="53" a="1"/>
  <c r="DF29" i="44"/>
  <c r="DF71" i="51"/>
  <c r="CA13" i="50"/>
  <c r="CB86" i="50"/>
  <c r="CB64" i="43"/>
  <c r="CK17" i="47" a="1"/>
  <c r="BV47" i="48" a="1"/>
  <c r="CZ61" i="46" a="1"/>
  <c r="CB40" i="56"/>
  <c r="CL40" i="56" a="1"/>
  <c r="CA71" i="56"/>
  <c r="CK22" i="56" a="1"/>
  <c r="CC70" i="56"/>
  <c r="CM21" i="56" a="1"/>
  <c r="BV36" i="56" a="1"/>
  <c r="CK21" i="56" a="1"/>
  <c r="CC53" i="56"/>
  <c r="DF52" i="56"/>
  <c r="C125" i="56" a="1"/>
  <c r="CA35" i="56"/>
  <c r="CC51" i="56"/>
  <c r="DF66" i="56"/>
  <c r="CO17" i="56" a="1"/>
  <c r="CC33" i="56"/>
  <c r="CH80" i="56" a="1"/>
  <c r="CB64" i="56"/>
  <c r="CL15" i="56" a="1"/>
  <c r="CH61" i="56" a="1"/>
  <c r="DB49" i="57" a="1"/>
  <c r="BZ22" i="56" a="1"/>
  <c r="CC37" i="50"/>
  <c r="CA81" i="51"/>
  <c r="CZ77" i="51" s="1" a="1"/>
  <c r="CB41" i="53"/>
  <c r="CY77" i="50" a="1"/>
  <c r="C126" i="56" a="1"/>
  <c r="CO18" i="56" a="1"/>
  <c r="CH78" i="56" a="1"/>
  <c r="DE18" i="57" a="1"/>
  <c r="CC61" i="45"/>
  <c r="BU25" i="46" a="1"/>
  <c r="DF39" i="51"/>
  <c r="BV61" i="45" a="1"/>
  <c r="CB16" i="51"/>
  <c r="CH70" i="47" a="1"/>
  <c r="BZ20" i="50" a="1"/>
  <c r="CB22" i="51"/>
  <c r="CZ45" i="52" a="1"/>
  <c r="BU67" i="44" a="1"/>
  <c r="CA13" i="46"/>
  <c r="CA47" i="46"/>
  <c r="BU56" i="44" a="1"/>
  <c r="CK16" i="43" a="1"/>
  <c r="CB65" i="51"/>
  <c r="CA17" i="45"/>
  <c r="CB26" i="46"/>
  <c r="BZ14" i="50" a="1"/>
  <c r="CC32" i="50"/>
  <c r="CH30" i="50" a="1"/>
  <c r="CO22" i="47" a="1"/>
  <c r="CM23" i="53" a="1"/>
  <c r="CH34" i="51" a="1"/>
  <c r="BU88" i="46" a="1"/>
  <c r="CH46" i="51" a="1"/>
  <c r="CH35" i="51" a="1"/>
  <c r="CZ61" i="52" a="1"/>
  <c r="CY77" i="49" a="1"/>
  <c r="CC51" i="50"/>
  <c r="CH63" i="50" a="1"/>
  <c r="CH15" i="51" a="1"/>
  <c r="CC50" i="45"/>
  <c r="CY45" i="45" a="1"/>
  <c r="CN23" i="53" a="1"/>
  <c r="CA83" i="47"/>
  <c r="CH30" i="44" a="1"/>
  <c r="CB31" i="51"/>
  <c r="CH30" i="43" a="1"/>
  <c r="CJ26" i="53" a="1"/>
  <c r="BV47" i="42" a="1"/>
  <c r="CO13" i="50" a="1"/>
  <c r="DF46" i="51"/>
  <c r="CA18" i="50"/>
  <c r="CJ23" i="50" a="1"/>
  <c r="CY61" i="48" a="1"/>
  <c r="CO14" i="50" a="1"/>
  <c r="CY29" i="51" a="1"/>
  <c r="CC88" i="56"/>
  <c r="CN40" i="56" a="1"/>
  <c r="CC87" i="56"/>
  <c r="CH22" i="56" a="1"/>
  <c r="DF54" i="56"/>
  <c r="BT53" i="56" a="1"/>
  <c r="BU52" i="56" a="1"/>
  <c r="CA21" i="56"/>
  <c r="CC69" i="56"/>
  <c r="CA52" i="56"/>
  <c r="CJ20" i="56" a="1"/>
  <c r="DF35" i="56"/>
  <c r="CA51" i="56"/>
  <c r="DF82" i="56"/>
  <c r="CN17" i="56" a="1"/>
  <c r="DF65" i="56"/>
  <c r="CH32" i="56" a="1"/>
  <c r="CC64" i="56"/>
  <c r="CH31" i="56" a="1"/>
  <c r="CA15" i="56"/>
  <c r="CL14" i="56" a="1"/>
  <c r="CA14" i="56"/>
  <c r="CH77" i="56" a="1"/>
  <c r="DB68" i="57" a="1"/>
  <c r="DB62" i="57" a="1"/>
  <c r="DF47" i="56"/>
  <c r="BU56" i="45" a="1"/>
  <c r="CJ15" i="43" a="1"/>
  <c r="CB78" i="48"/>
  <c r="CH49" i="46" a="1"/>
  <c r="C119" i="51" a="1"/>
  <c r="CH20" i="51" a="1"/>
  <c r="CC61" i="42"/>
  <c r="DD17" i="50" a="1"/>
  <c r="P2" i="45"/>
  <c r="DF38" i="47"/>
  <c r="CH36" i="46" a="1"/>
  <c r="CH37" i="51" a="1"/>
  <c r="BV90" i="43" a="1"/>
  <c r="BV62" i="45" a="1"/>
  <c r="C124" i="50" a="1"/>
  <c r="CH63" i="42" a="1"/>
  <c r="BV90" i="42" a="1"/>
  <c r="CB64" i="48"/>
  <c r="CC83" i="50"/>
  <c r="CA24" i="47"/>
  <c r="BY24" i="48" a="1"/>
  <c r="DF71" i="53"/>
  <c r="CH51" i="51" a="1"/>
  <c r="BU81" i="50" a="1"/>
  <c r="CA71" i="42"/>
  <c r="CB90" i="53"/>
  <c r="BZ18" i="50" a="1"/>
  <c r="CZ45" i="49" a="1"/>
  <c r="CB74" i="53"/>
  <c r="CA69" i="45"/>
  <c r="CA66" i="51"/>
  <c r="BU23" i="53" a="1"/>
  <c r="CC15" i="46"/>
  <c r="CC23" i="53"/>
  <c r="CB21" i="48"/>
  <c r="BV73" i="45" a="1"/>
  <c r="CA30" i="46"/>
  <c r="CL35" i="51" a="1"/>
  <c r="CB73" i="53"/>
  <c r="C121" i="46" a="1"/>
  <c r="DF62" i="51"/>
  <c r="DF83" i="47"/>
  <c r="CY77" i="45" a="1"/>
  <c r="CB61" i="43"/>
  <c r="BV75" i="42" a="1"/>
  <c r="CO21" i="51" a="1"/>
  <c r="CO24" i="56" a="1"/>
  <c r="CC24" i="56"/>
  <c r="CO23" i="56" a="1"/>
  <c r="CA23" i="56"/>
  <c r="CH54" i="56" a="1"/>
  <c r="CC54" i="56"/>
  <c r="CH53" i="56" a="1"/>
  <c r="BV84" i="56" a="1"/>
  <c r="CC85" i="56"/>
  <c r="DF69" i="56"/>
  <c r="DF20" i="56"/>
  <c r="CL36" i="56" a="1"/>
  <c r="CA83" i="56"/>
  <c r="CC83" i="56"/>
  <c r="CB66" i="56"/>
  <c r="CM17" i="56" a="1"/>
  <c r="DB57" i="57" a="1"/>
  <c r="CJ20" i="50" a="1"/>
  <c r="CC38" i="50"/>
  <c r="CB51" i="50"/>
  <c r="DF87" i="53"/>
  <c r="CA39" i="56"/>
  <c r="CC19" i="56"/>
  <c r="CB46" i="56"/>
  <c r="BZ18" i="45" a="1"/>
  <c r="CH36" i="44" a="1"/>
  <c r="BY26" i="43" a="1"/>
  <c r="DF46" i="45"/>
  <c r="C125" i="45" a="1"/>
  <c r="CA50" i="50"/>
  <c r="BU24" i="43" a="1"/>
  <c r="DF13" i="50"/>
  <c r="CH20" i="43" a="1"/>
  <c r="DF78" i="45"/>
  <c r="C129" i="43" a="1"/>
  <c r="CC80" i="50"/>
  <c r="BU61" i="46" a="1"/>
  <c r="CC29" i="43"/>
  <c r="CB77" i="51"/>
  <c r="CC15" i="44"/>
  <c r="CC41" i="46"/>
  <c r="CH85" i="50" a="1"/>
  <c r="CC37" i="45"/>
  <c r="BU63" i="44" a="1"/>
  <c r="DF42" i="43"/>
  <c r="CZ45" i="51" a="1"/>
  <c r="CA15" i="51"/>
  <c r="CC31" i="50"/>
  <c r="CA38" i="46"/>
  <c r="CH78" i="48" a="1"/>
  <c r="CB68" i="48"/>
  <c r="CJ16" i="47" a="1"/>
  <c r="DF23" i="53"/>
  <c r="CL30" i="48" a="1"/>
  <c r="CA26" i="53"/>
  <c r="CZ13" i="53" s="1" a="1"/>
  <c r="BU26" i="42" a="1"/>
  <c r="CC67" i="51"/>
  <c r="CY13" i="53" a="1"/>
  <c r="CO22" i="46" a="1"/>
  <c r="DF68" i="51"/>
  <c r="CJ20" i="51" a="1"/>
  <c r="CH32" i="47" a="1"/>
  <c r="CB24" i="53"/>
  <c r="DF51" i="45"/>
  <c r="CL17" i="47" a="1"/>
  <c r="C126" i="46" a="1"/>
  <c r="C129" i="47" a="1"/>
  <c r="CK21" i="47" a="1"/>
  <c r="CA72" i="47"/>
  <c r="CA42" i="53"/>
  <c r="CH56" i="56" a="1"/>
  <c r="DF24" i="56"/>
  <c r="CN23" i="56" a="1"/>
  <c r="CC39" i="56"/>
  <c r="CA86" i="56"/>
  <c r="CB54" i="56"/>
  <c r="BV37" i="56" a="1"/>
  <c r="BU20" i="56" a="1"/>
  <c r="DF53" i="56"/>
  <c r="CA69" i="56"/>
  <c r="CC20" i="56"/>
  <c r="CN36" i="56" a="1"/>
  <c r="DF83" i="56"/>
  <c r="DF51" i="56"/>
  <c r="DF50" i="56"/>
  <c r="CL17" i="56" a="1"/>
  <c r="CC65" i="56"/>
  <c r="CH48" i="56" a="1"/>
  <c r="CC32" i="56"/>
  <c r="CH79" i="56" a="1"/>
  <c r="CA63" i="56"/>
  <c r="CH62" i="56" a="1"/>
  <c r="DF46" i="56"/>
  <c r="CA45" i="56"/>
  <c r="DF61" i="56"/>
  <c r="BY21" i="56" a="1"/>
  <c r="DB50" i="57" a="1"/>
  <c r="DE16" i="57" a="1"/>
  <c r="DB46" i="57" a="1"/>
  <c r="DB73" i="57" a="1"/>
  <c r="DE70" i="57" a="1"/>
  <c r="DB67" i="57" a="1"/>
  <c r="BV53" i="42" a="1"/>
  <c r="CB26" i="43"/>
  <c r="CC14" i="46"/>
  <c r="CM21" i="51" a="1"/>
  <c r="CB15" i="51"/>
  <c r="CA72" i="53"/>
  <c r="CK15" i="51" a="1"/>
  <c r="CH49" i="44" a="1"/>
  <c r="CL23" i="56" a="1"/>
  <c r="DF84" i="56"/>
  <c r="DE30" i="57" a="1"/>
  <c r="CB19" i="47"/>
  <c r="CA33" i="50"/>
  <c r="CH34" i="46" a="1"/>
  <c r="BU82" i="42" a="1"/>
  <c r="CB16" i="47"/>
  <c r="P2" i="50"/>
  <c r="BU63" i="43" a="1"/>
  <c r="CK21" i="51" a="1"/>
  <c r="BV27" i="47" a="1"/>
  <c r="BU33" i="50" a="1"/>
  <c r="BY25" i="46" a="1"/>
  <c r="BU23" i="43" a="1"/>
  <c r="CB41" i="44"/>
  <c r="CC66" i="44"/>
  <c r="CJ13" i="50" a="1"/>
  <c r="CJ13" i="51" a="1"/>
  <c r="CO21" i="50" a="1"/>
  <c r="CC71" i="50"/>
  <c r="CH68" i="44" a="1"/>
  <c r="BU34" i="47" a="1"/>
  <c r="CC31" i="45"/>
  <c r="CC77" i="50"/>
  <c r="CZ45" i="43" a="1"/>
  <c r="CL36" i="43" a="1"/>
  <c r="CA20" i="48"/>
  <c r="CL37" i="48" a="1"/>
  <c r="DF37" i="44"/>
  <c r="CC70" i="51"/>
  <c r="CH77" i="50" a="1"/>
  <c r="CH64" i="50" a="1"/>
  <c r="DF89" i="53"/>
  <c r="CJ21" i="47" a="1"/>
  <c r="CC47" i="48"/>
  <c r="CH19" i="50" a="1"/>
  <c r="CH77" i="51" a="1"/>
  <c r="CO17" i="51" a="1"/>
  <c r="CJ23" i="47" a="1"/>
  <c r="CC62" i="51"/>
  <c r="CO23" i="53" a="1"/>
  <c r="CC46" i="48"/>
  <c r="CA45" i="50"/>
  <c r="CA13" i="51"/>
  <c r="CA35" i="50"/>
  <c r="DF55" i="45"/>
  <c r="DF35" i="48"/>
  <c r="CY61" i="55" a="1"/>
  <c r="CZ77" i="50" a="1"/>
  <c r="CH72" i="56" a="1"/>
  <c r="DF40" i="56"/>
  <c r="CM23" i="56" a="1"/>
  <c r="CC55" i="56"/>
  <c r="CA38" i="56"/>
  <c r="CA22" i="56"/>
  <c r="BV85" i="56" a="1"/>
  <c r="CO20" i="56" a="1"/>
  <c r="CA37" i="56"/>
  <c r="CB69" i="56"/>
  <c r="DF36" i="56"/>
  <c r="CM36" i="56" a="1"/>
  <c r="C124" i="56" a="1"/>
  <c r="CC35" i="56"/>
  <c r="CB82" i="56"/>
  <c r="CH65" i="56" a="1"/>
  <c r="CB65" i="56"/>
  <c r="CN32" i="56" a="1"/>
  <c r="CA48" i="56"/>
  <c r="CH15" i="56" a="1"/>
  <c r="CB31" i="56"/>
  <c r="CK14" i="56" a="1"/>
  <c r="CB30" i="56"/>
  <c r="CA61" i="56"/>
  <c r="CA13" i="56"/>
  <c r="BZ21" i="56" a="1"/>
  <c r="K2" i="56"/>
  <c r="DB66" i="57" a="1"/>
  <c r="DE32" i="57" a="1"/>
  <c r="DE78" i="57" a="1"/>
  <c r="DB72" i="57" a="1"/>
  <c r="DB69" i="57" a="1"/>
  <c r="DB51" i="57" a="1"/>
  <c r="DF63" i="48"/>
  <c r="CB67" i="47"/>
  <c r="CH33" i="47" a="1"/>
  <c r="CC24" i="53"/>
  <c r="CA46" i="50"/>
  <c r="BV13" i="46" a="1"/>
  <c r="CC47" i="50"/>
  <c r="CK24" i="56" a="1"/>
  <c r="CH36" i="56" a="1"/>
  <c r="DF79" i="56"/>
  <c r="CY77" i="56" a="1"/>
  <c r="CZ77" i="56" a="1"/>
  <c r="CY61" i="51" a="1"/>
  <c r="CZ61" i="51" a="1"/>
  <c r="CY45" i="47" a="1"/>
  <c r="CZ29" i="48" a="1"/>
  <c r="CY29" i="48" a="1"/>
  <c r="CY29" i="56" a="1"/>
  <c r="CZ29" i="56" a="1"/>
  <c r="CY61" i="50" a="1"/>
  <c r="CZ61" i="50" a="1"/>
  <c r="CZ61" i="56" a="1"/>
  <c r="CY61" i="56" a="1"/>
  <c r="CZ13" i="56" a="1"/>
  <c r="CY13" i="56" a="1"/>
  <c r="CY13" i="51" a="1"/>
  <c r="CZ13" i="51" a="1"/>
  <c r="CY29" i="53" a="1"/>
  <c r="CZ29" i="53" a="1"/>
  <c r="CZ61" i="53" a="1"/>
  <c r="CY61" i="53" a="1"/>
  <c r="CY29" i="50" a="1"/>
  <c r="CZ29" i="50" a="1"/>
  <c r="CZ45" i="56" a="1"/>
  <c r="CY45" i="56" a="1"/>
  <c r="DE13" i="58" a="1"/>
  <c r="DE29" i="58" a="1"/>
  <c r="DE45" i="58" a="1"/>
  <c r="DE61" i="58" a="1"/>
  <c r="DE77" i="58" a="1"/>
  <c r="CN34" i="58" a="1"/>
  <c r="DB66" i="58" a="1"/>
  <c r="DB50" i="58" a="1"/>
  <c r="DE34" i="58" a="1"/>
  <c r="DE50" i="58" a="1"/>
  <c r="DE82" i="58" a="1"/>
  <c r="DE18" i="58" a="1"/>
  <c r="DE66" i="58" a="1"/>
  <c r="CN33" i="58" a="1"/>
  <c r="CM33" i="58" a="1"/>
  <c r="CL33" i="58" a="1"/>
  <c r="DB49" i="58" a="1"/>
  <c r="DB65" i="58" a="1"/>
  <c r="DE17" i="58" a="1"/>
  <c r="DE49" i="58" a="1"/>
  <c r="DE33" i="58" a="1"/>
  <c r="DE65" i="58" a="1"/>
  <c r="DE81" i="58" a="1"/>
  <c r="CN32" i="58" a="1"/>
  <c r="CM32" i="58" a="1"/>
  <c r="CL32" i="58" a="1"/>
  <c r="CK32" i="58" a="1"/>
  <c r="CJ32" i="58" a="1"/>
  <c r="DB64" i="58" a="1"/>
  <c r="DE80" i="58" a="1"/>
  <c r="DE16" i="58" a="1"/>
  <c r="DE48" i="58" a="1"/>
  <c r="DB48" i="58" a="1"/>
  <c r="DE32" i="58" a="1"/>
  <c r="DE64" i="58" a="1"/>
  <c r="CN31" i="58" a="1"/>
  <c r="CM31" i="58" a="1"/>
  <c r="CL31" i="58" a="1"/>
  <c r="CK31" i="58" a="1"/>
  <c r="DE79" i="58" a="1"/>
  <c r="DE15" i="58" a="1"/>
  <c r="DE31" i="58" a="1"/>
  <c r="DE47" i="58" a="1"/>
  <c r="DE63" i="58" a="1"/>
  <c r="DB47" i="58" a="1"/>
  <c r="DB63" i="58" a="1"/>
  <c r="CN30" i="58" a="1"/>
  <c r="CM30" i="58" a="1"/>
  <c r="CL30" i="58" a="1"/>
  <c r="DE14" i="58" a="1"/>
  <c r="DE30" i="58" a="1"/>
  <c r="DE46" i="58" a="1"/>
  <c r="DE62" i="58" a="1"/>
  <c r="DE78" i="58" a="1"/>
  <c r="CK30" i="58" a="1"/>
  <c r="CJ30" i="58" a="1"/>
  <c r="DB46" i="58" a="1"/>
  <c r="DB62" i="58" a="1"/>
  <c r="DE19" i="58" a="1"/>
  <c r="DE35" i="58" a="1"/>
  <c r="DE51" i="58" a="1"/>
  <c r="DE67" i="58" a="1"/>
  <c r="DE83" i="58" a="1"/>
  <c r="DB67" i="58" a="1"/>
  <c r="DB51" i="58" a="1"/>
  <c r="DB54" i="58" a="1"/>
  <c r="DB70" i="58" a="1"/>
  <c r="DE22" i="58" a="1"/>
  <c r="DE54" i="58" a="1"/>
  <c r="DE70" i="58" a="1"/>
  <c r="DE86" i="58" a="1"/>
  <c r="DE38" i="58" a="1"/>
  <c r="CK37" i="58" a="1"/>
  <c r="CJ37" i="58" a="1"/>
  <c r="DB69" i="58" a="1"/>
  <c r="DB53" i="58" a="1"/>
  <c r="DE21" i="58" a="1"/>
  <c r="DE69" i="58" a="1"/>
  <c r="DE37" i="58" a="1"/>
  <c r="DE85" i="58" a="1"/>
  <c r="DE53" i="58" a="1"/>
  <c r="DB52" i="58" a="1"/>
  <c r="DE84" i="58" a="1"/>
  <c r="DE36" i="58" a="1"/>
  <c r="DE52" i="58" a="1"/>
  <c r="DE20" i="58" a="1"/>
  <c r="DE68" i="58" a="1"/>
  <c r="DB68" i="58" a="1"/>
  <c r="DB72" i="58" a="1"/>
  <c r="DB56" i="58" a="1"/>
  <c r="CN39" i="58" a="1"/>
  <c r="DE87" i="58" a="1"/>
  <c r="DE71" i="58" a="1"/>
  <c r="DE39" i="58" a="1"/>
  <c r="DE23" i="58" a="1"/>
  <c r="DE55" i="58" a="1"/>
  <c r="DB71" i="58" a="1"/>
  <c r="DB55" i="58" a="1"/>
  <c r="DE31" i="60" a="1"/>
  <c r="DE15" i="60" a="1"/>
  <c r="DE47" i="60" a="1"/>
  <c r="DE63" i="60" a="1"/>
  <c r="DE79" i="60" a="1"/>
  <c r="DB47" i="60" a="1"/>
  <c r="DB63" i="60" a="1"/>
  <c r="DE78" i="60" a="1"/>
  <c r="DE14" i="60" a="1"/>
  <c r="DE62" i="60" a="1"/>
  <c r="DE46" i="60" a="1"/>
  <c r="DE30" i="60" a="1"/>
  <c r="DB46" i="60" a="1"/>
  <c r="DB62" i="60" a="1"/>
  <c r="CN29" i="60" a="1"/>
  <c r="DE45" i="60" a="1"/>
  <c r="DE29" i="60" a="1"/>
  <c r="DE13" i="60" a="1"/>
  <c r="DE61" i="60" a="1"/>
  <c r="DE77" i="60" a="1"/>
  <c r="CL40" i="59" a="1"/>
  <c r="DE24" i="59" a="1"/>
  <c r="DE56" i="59" a="1"/>
  <c r="DE40" i="59" a="1"/>
  <c r="DE72" i="59" a="1"/>
  <c r="DE88" i="59" a="1"/>
  <c r="DB72" i="59" a="1"/>
  <c r="DB56" i="59" a="1"/>
  <c r="DE71" i="59" a="1"/>
  <c r="DE87" i="59" a="1"/>
  <c r="DE23" i="59" a="1"/>
  <c r="DE55" i="59" a="1"/>
  <c r="DE39" i="59" a="1"/>
  <c r="DB55" i="59" a="1"/>
  <c r="DB71" i="59" a="1"/>
  <c r="DB54" i="59" a="1"/>
  <c r="DE22" i="59" a="1"/>
  <c r="DE70" i="59" a="1"/>
  <c r="DB70" i="59" a="1"/>
  <c r="DE38" i="59" a="1"/>
  <c r="DE54" i="59" a="1"/>
  <c r="DE86" i="59" a="1"/>
  <c r="CN37" i="59" a="1"/>
  <c r="DB69" i="59" a="1"/>
  <c r="DB53" i="59" a="1"/>
  <c r="DE85" i="59" a="1"/>
  <c r="DE69" i="59" a="1"/>
  <c r="DE53" i="59" a="1"/>
  <c r="DE37" i="59" a="1"/>
  <c r="DE21" i="59" a="1"/>
  <c r="CN36" i="59" a="1"/>
  <c r="CM36" i="59" a="1"/>
  <c r="DE36" i="59" a="1"/>
  <c r="DE68" i="59" a="1"/>
  <c r="DE20" i="59" a="1"/>
  <c r="DE52" i="59" a="1"/>
  <c r="DE84" i="59" a="1"/>
  <c r="DB68" i="59" a="1"/>
  <c r="DB52" i="59" a="1"/>
  <c r="DB67" i="59" a="1"/>
  <c r="DB51" i="59" a="1"/>
  <c r="DE51" i="59" a="1"/>
  <c r="DE19" i="59" a="1"/>
  <c r="DE35" i="59" a="1"/>
  <c r="DE67" i="59" a="1"/>
  <c r="DE83" i="59" a="1"/>
  <c r="CN34" i="59" a="1"/>
  <c r="CM34" i="59" a="1"/>
  <c r="DE34" i="59" a="1"/>
  <c r="DE18" i="59" a="1"/>
  <c r="DE50" i="59" a="1"/>
  <c r="DE66" i="59" a="1"/>
  <c r="DE82" i="59" a="1"/>
  <c r="DB66" i="59" a="1"/>
  <c r="DB50" i="59" a="1"/>
  <c r="CN33" i="59" a="1"/>
  <c r="CM33" i="59" a="1"/>
  <c r="CL33" i="59" a="1"/>
  <c r="CK33" i="59" a="1"/>
  <c r="CJ33" i="59" a="1"/>
  <c r="DB49" i="59" a="1"/>
  <c r="DB65" i="59" a="1"/>
  <c r="DE81" i="59" a="1"/>
  <c r="DE49" i="59" a="1"/>
  <c r="DE17" i="59" a="1"/>
  <c r="DE33" i="59" a="1"/>
  <c r="DE65" i="59" a="1"/>
  <c r="DB64" i="59" a="1"/>
  <c r="DE80" i="59" a="1"/>
  <c r="DE32" i="59" a="1"/>
  <c r="DE48" i="59" a="1"/>
  <c r="DB48" i="59" a="1"/>
  <c r="DE16" i="59" a="1"/>
  <c r="DE64" i="59" a="1"/>
  <c r="DE31" i="59" a="1"/>
  <c r="DE47" i="59" a="1"/>
  <c r="DE63" i="59" a="1"/>
  <c r="DE79" i="59" a="1"/>
  <c r="DE15" i="59" a="1"/>
  <c r="DB63" i="59" a="1"/>
  <c r="DB47" i="59" a="1"/>
  <c r="DE14" i="59" a="1"/>
  <c r="DE78" i="59" a="1"/>
  <c r="DE30" i="59" a="1"/>
  <c r="DE46" i="59" a="1"/>
  <c r="DE62" i="59" a="1"/>
  <c r="DB46" i="59" a="1"/>
  <c r="DB62" i="59" a="1"/>
  <c r="DE45" i="59" a="1"/>
  <c r="DE77" i="59" a="1"/>
  <c r="DE61" i="59" a="1"/>
  <c r="DE29" i="59" a="1"/>
  <c r="DE13" i="59" a="1"/>
  <c r="A1" i="28" a="1"/>
  <c r="DE88" i="58" a="1"/>
  <c r="DE24" i="58" a="1"/>
  <c r="DE40" i="58" a="1"/>
  <c r="DE72" i="58" a="1"/>
  <c r="DE56" i="58" a="1"/>
  <c r="CN37" i="60" a="1"/>
  <c r="DE37" i="60" a="1"/>
  <c r="DE69" i="60" a="1"/>
  <c r="DE53" i="60" a="1"/>
  <c r="DE85" i="60" a="1"/>
  <c r="DE21" i="60" a="1"/>
  <c r="DB53" i="60" a="1"/>
  <c r="DB69" i="60" a="1"/>
  <c r="CN36" i="60" a="1"/>
  <c r="CM36" i="60" a="1"/>
  <c r="CL36" i="60" a="1"/>
  <c r="CK36" i="60" a="1"/>
  <c r="CJ36" i="60" a="1"/>
  <c r="DB52" i="60" a="1"/>
  <c r="DE84" i="60" a="1"/>
  <c r="DB68" i="60" a="1"/>
  <c r="DE68" i="60" a="1"/>
  <c r="DE36" i="60" a="1"/>
  <c r="DE52" i="60" a="1"/>
  <c r="DE20" i="60" a="1"/>
  <c r="DB67" i="60" a="1"/>
  <c r="DB51" i="60" a="1"/>
  <c r="DE19" i="60" a="1"/>
  <c r="DE35" i="60" a="1"/>
  <c r="DE51" i="60" a="1"/>
  <c r="DE67" i="60" a="1"/>
  <c r="DE83" i="60" a="1"/>
  <c r="DB66" i="60" a="1"/>
  <c r="DE34" i="60" a="1"/>
  <c r="DE50" i="60" a="1"/>
  <c r="DE18" i="60" a="1"/>
  <c r="DE82" i="60" a="1"/>
  <c r="DE66" i="60" a="1"/>
  <c r="DB50" i="60" a="1"/>
  <c r="DE17" i="60" a="1"/>
  <c r="DE33" i="60" a="1"/>
  <c r="DE49" i="60" a="1"/>
  <c r="DE65" i="60" a="1"/>
  <c r="DE81" i="60" a="1"/>
  <c r="CN32" i="60" a="1"/>
  <c r="CL32" i="60" a="1"/>
  <c r="CK32" i="60" a="1"/>
  <c r="DE48" i="60" a="1"/>
  <c r="DE80" i="60" a="1"/>
  <c r="DE16" i="60" a="1"/>
  <c r="DE32" i="60" a="1"/>
  <c r="DE64" i="60" a="1"/>
  <c r="DB56" i="60" a="1"/>
  <c r="DB72" i="60" a="1"/>
  <c r="CM33" i="60" a="1"/>
  <c r="DB65" i="60" a="1"/>
  <c r="DB49" i="60" a="1"/>
  <c r="DB64" i="60" a="1"/>
  <c r="CM32" i="60" a="1"/>
  <c r="DB48" i="60" a="1"/>
  <c r="DB55" i="60" a="1"/>
  <c r="DB71" i="60" a="1"/>
  <c r="DB54" i="60" a="1"/>
  <c r="DB70" i="60" a="1"/>
  <c r="DE24" i="60" a="1"/>
  <c r="DE40" i="60" a="1"/>
  <c r="DE56" i="60" a="1"/>
  <c r="DE72" i="60" a="1"/>
  <c r="DE88" i="60" a="1"/>
  <c r="DE87" i="60" a="1"/>
  <c r="DE39" i="60" a="1"/>
  <c r="DE23" i="60" a="1"/>
  <c r="DE55" i="60" a="1"/>
  <c r="DE71" i="60" a="1"/>
  <c r="DE54" i="60" a="1"/>
  <c r="DE38" i="60" a="1"/>
  <c r="DE70" i="60" a="1"/>
  <c r="DE86" i="60" a="1"/>
  <c r="DE22" i="60" a="1"/>
  <c r="A111" i="56" a="1"/>
  <c r="A111" i="55" a="1"/>
  <c r="A111" i="48" a="1"/>
  <c r="A111" i="45" a="1"/>
  <c r="A111" i="44" a="1"/>
  <c r="A111" i="42" a="1"/>
  <c r="A111" i="43" a="1"/>
  <c r="A111" i="54" a="1"/>
  <c r="A111" i="46" a="1"/>
  <c r="A111" i="50" a="1"/>
  <c r="A111" i="53" a="1"/>
  <c r="A111" i="49" a="1"/>
  <c r="A111" i="47" a="1"/>
  <c r="A111" i="51" a="1"/>
  <c r="A111" i="52" a="1"/>
  <c r="AL9" i="60" l="1"/>
  <c r="AK9" i="60"/>
  <c r="AK8" i="60"/>
  <c r="AK7" i="60"/>
  <c r="BX24" i="60"/>
  <c r="AK5" i="60" s="1"/>
  <c r="BX39" i="60"/>
  <c r="AK6" i="60" s="1"/>
  <c r="CN37" i="60"/>
  <c r="CN36" i="60"/>
  <c r="CM36" i="60"/>
  <c r="CL36" i="60"/>
  <c r="CK36" i="60"/>
  <c r="CJ36" i="60"/>
  <c r="S2" i="60"/>
  <c r="CM33" i="60"/>
  <c r="CN32" i="60"/>
  <c r="CM32" i="60"/>
  <c r="CL32" i="60"/>
  <c r="CK32" i="60"/>
  <c r="CN29" i="60"/>
  <c r="AZ8" i="60"/>
  <c r="H7" i="60"/>
  <c r="H5" i="60"/>
  <c r="AJ5" i="60"/>
  <c r="AJ6" i="60"/>
  <c r="AZ6" i="60"/>
  <c r="AJ7" i="60"/>
  <c r="AZ7" i="60"/>
  <c r="AJ8" i="60"/>
  <c r="CL40" i="59"/>
  <c r="CN37" i="59"/>
  <c r="CN36" i="59"/>
  <c r="CM36" i="59"/>
  <c r="CN34" i="59"/>
  <c r="CM34" i="59"/>
  <c r="CN33" i="59"/>
  <c r="CM33" i="59"/>
  <c r="CL33" i="59"/>
  <c r="CK33" i="59"/>
  <c r="CJ33" i="59"/>
  <c r="H7" i="59"/>
  <c r="AZ8" i="59"/>
  <c r="AJ9" i="59"/>
  <c r="AZ9" i="59"/>
  <c r="AJ6" i="59"/>
  <c r="AJ8" i="59"/>
  <c r="AZ7" i="59"/>
  <c r="AZ5" i="59"/>
  <c r="CN39" i="58"/>
  <c r="CK37" i="58"/>
  <c r="CJ37" i="58"/>
  <c r="CN34" i="58"/>
  <c r="CN33" i="58"/>
  <c r="CM33" i="58"/>
  <c r="CL33" i="58"/>
  <c r="S2" i="58"/>
  <c r="CN32" i="58"/>
  <c r="CM32" i="58"/>
  <c r="CL32" i="58"/>
  <c r="CK32" i="58"/>
  <c r="CJ32" i="58"/>
  <c r="CN31" i="58"/>
  <c r="CM31" i="58"/>
  <c r="CL31" i="58"/>
  <c r="CK31" i="58"/>
  <c r="CN30" i="58"/>
  <c r="CM30" i="58"/>
  <c r="CL30" i="58"/>
  <c r="CK30" i="58"/>
  <c r="CJ30" i="58"/>
  <c r="H5" i="58"/>
  <c r="AZ8" i="58"/>
  <c r="AJ6" i="58"/>
  <c r="AZ6" i="58"/>
  <c r="AJ8" i="58"/>
  <c r="AZ5" i="58"/>
  <c r="AJ9" i="58"/>
  <c r="AJ5" i="58"/>
  <c r="DE73" i="60"/>
  <c r="DE57" i="60"/>
  <c r="DE41" i="60"/>
  <c r="DE25" i="60"/>
  <c r="DB56" i="60"/>
  <c r="L56" i="60" s="1"/>
  <c r="DE77" i="60"/>
  <c r="DE53" i="60"/>
  <c r="DE69" i="60"/>
  <c r="DE37" i="60"/>
  <c r="DE21" i="60"/>
  <c r="DB59" i="60"/>
  <c r="L59" i="60" s="1"/>
  <c r="DE64" i="60"/>
  <c r="DE32" i="60"/>
  <c r="DE16" i="60"/>
  <c r="DE48" i="60"/>
  <c r="DB64" i="60"/>
  <c r="L64" i="60" s="1"/>
  <c r="DB48" i="60"/>
  <c r="L48" i="60" s="1"/>
  <c r="DE71" i="60"/>
  <c r="DE55" i="60"/>
  <c r="DE23" i="60"/>
  <c r="DE39" i="60"/>
  <c r="DE84" i="60"/>
  <c r="DE61" i="60"/>
  <c r="DE13" i="60"/>
  <c r="DE29" i="60"/>
  <c r="DE45" i="60"/>
  <c r="DB58" i="60"/>
  <c r="L58" i="60" s="1"/>
  <c r="DE83" i="60"/>
  <c r="DE20" i="60"/>
  <c r="DE52" i="60"/>
  <c r="DE36" i="60"/>
  <c r="DE68" i="60"/>
  <c r="DB68" i="60"/>
  <c r="L68" i="60" s="1"/>
  <c r="DE75" i="60"/>
  <c r="DE59" i="60"/>
  <c r="DE27" i="60"/>
  <c r="DE43" i="60"/>
  <c r="E148" i="60" s="1"/>
  <c r="DB63" i="60"/>
  <c r="L63" i="60" s="1"/>
  <c r="DB70" i="60"/>
  <c r="L70" i="60" s="1"/>
  <c r="DB72" i="60"/>
  <c r="L72" i="60" s="1"/>
  <c r="DB75" i="60"/>
  <c r="L75" i="60" s="1"/>
  <c r="DB55" i="60"/>
  <c r="L55" i="60" s="1"/>
  <c r="DE89" i="60"/>
  <c r="DE90" i="60"/>
  <c r="DE63" i="60"/>
  <c r="DE47" i="60"/>
  <c r="DE15" i="60"/>
  <c r="DE31" i="60"/>
  <c r="DE67" i="60"/>
  <c r="DE51" i="60"/>
  <c r="DE35" i="60"/>
  <c r="DE19" i="60"/>
  <c r="DB53" i="60"/>
  <c r="L53" i="60" s="1"/>
  <c r="DB74" i="60"/>
  <c r="L74" i="60" s="1"/>
  <c r="DE80" i="60"/>
  <c r="DB47" i="60"/>
  <c r="L47" i="60" s="1"/>
  <c r="DB67" i="60"/>
  <c r="L67" i="60" s="1"/>
  <c r="DB51" i="60"/>
  <c r="L51" i="60" s="1"/>
  <c r="DE72" i="60"/>
  <c r="DE56" i="60"/>
  <c r="DE40" i="60"/>
  <c r="DE24" i="60"/>
  <c r="DE74" i="60"/>
  <c r="DE58" i="60"/>
  <c r="DE26" i="60"/>
  <c r="DE42" i="60"/>
  <c r="DE91" i="60"/>
  <c r="DE86" i="60"/>
  <c r="DE87" i="60"/>
  <c r="DB46" i="60"/>
  <c r="L46" i="60" s="1"/>
  <c r="DE66" i="60"/>
  <c r="DE18" i="60"/>
  <c r="DE50" i="60"/>
  <c r="DE34" i="60"/>
  <c r="DB66" i="60"/>
  <c r="L66" i="60" s="1"/>
  <c r="DE70" i="60"/>
  <c r="DE38" i="60"/>
  <c r="DE54" i="60"/>
  <c r="DE22" i="60"/>
  <c r="DB71" i="60"/>
  <c r="L71" i="60" s="1"/>
  <c r="DB57" i="60"/>
  <c r="L57" i="60" s="1"/>
  <c r="DE78" i="60"/>
  <c r="DE88" i="60"/>
  <c r="DE79" i="60"/>
  <c r="DB50" i="60"/>
  <c r="L50" i="60" s="1"/>
  <c r="DB73" i="60"/>
  <c r="L73" i="60" s="1"/>
  <c r="DB62" i="60"/>
  <c r="L62" i="60" s="1"/>
  <c r="DB69" i="60"/>
  <c r="L69" i="60" s="1"/>
  <c r="DE62" i="60"/>
  <c r="DE30" i="60"/>
  <c r="DE46" i="60"/>
  <c r="DE14" i="60"/>
  <c r="DB54" i="60"/>
  <c r="L54" i="60" s="1"/>
  <c r="DE81" i="60"/>
  <c r="DE82" i="60"/>
  <c r="DE85" i="60"/>
  <c r="DE65" i="60"/>
  <c r="DE49" i="60"/>
  <c r="DE33" i="60"/>
  <c r="DE17" i="60"/>
  <c r="DB65" i="60"/>
  <c r="L65" i="60" s="1"/>
  <c r="DB49" i="60"/>
  <c r="L49" i="60" s="1"/>
  <c r="DB52" i="60"/>
  <c r="L52" i="60" s="1"/>
  <c r="CI89" i="60"/>
  <c r="CI29" i="60"/>
  <c r="I6" i="60"/>
  <c r="B6" i="60" s="1"/>
  <c r="CI85" i="60"/>
  <c r="B128" i="60"/>
  <c r="CI23" i="60"/>
  <c r="AM5" i="60"/>
  <c r="CI80" i="60"/>
  <c r="CI87" i="60"/>
  <c r="CI36" i="60"/>
  <c r="CI77" i="60"/>
  <c r="I9" i="60"/>
  <c r="B9" i="60" s="1"/>
  <c r="M5" i="60"/>
  <c r="CI35" i="60"/>
  <c r="CI45" i="60"/>
  <c r="I7" i="60"/>
  <c r="B7" i="60" s="1"/>
  <c r="H6" i="60"/>
  <c r="B126" i="60"/>
  <c r="CI21" i="60"/>
  <c r="CI84" i="60"/>
  <c r="CI91" i="60"/>
  <c r="B120" i="60"/>
  <c r="CI15" i="60"/>
  <c r="AM7" i="60"/>
  <c r="B121" i="60"/>
  <c r="CI16" i="60"/>
  <c r="B118" i="60"/>
  <c r="I5" i="60"/>
  <c r="B5" i="60" s="1"/>
  <c r="CI13" i="60"/>
  <c r="AL8" i="60"/>
  <c r="M7" i="60"/>
  <c r="M8" i="60"/>
  <c r="CI41" i="60"/>
  <c r="CI42" i="60"/>
  <c r="AJ9" i="60"/>
  <c r="CI79" i="60"/>
  <c r="CI83" i="60"/>
  <c r="CI32" i="60"/>
  <c r="AJ7" i="59"/>
  <c r="CI88" i="60"/>
  <c r="CI90" i="60"/>
  <c r="AL7" i="60"/>
  <c r="CI43" i="60"/>
  <c r="CI38" i="60"/>
  <c r="AL5" i="60"/>
  <c r="M9" i="60"/>
  <c r="CI39" i="60"/>
  <c r="B119" i="60"/>
  <c r="CI14" i="60"/>
  <c r="CI82" i="60"/>
  <c r="CI86" i="60"/>
  <c r="AM6" i="60"/>
  <c r="CI30" i="60"/>
  <c r="CI40" i="60"/>
  <c r="CI31" i="60"/>
  <c r="B125" i="60"/>
  <c r="CI20" i="60"/>
  <c r="B132" i="60"/>
  <c r="CI27" i="60"/>
  <c r="BX51" i="57"/>
  <c r="AZ6" i="59"/>
  <c r="AM9" i="60"/>
  <c r="AM8" i="60"/>
  <c r="M6" i="60"/>
  <c r="B129" i="60"/>
  <c r="CI24" i="60"/>
  <c r="B122" i="60"/>
  <c r="CI17" i="60"/>
  <c r="CI26" i="60"/>
  <c r="B131" i="60"/>
  <c r="AL6" i="60"/>
  <c r="AN5" i="60"/>
  <c r="AZ5" i="60"/>
  <c r="CI78" i="60"/>
  <c r="H8" i="60"/>
  <c r="CI33" i="60"/>
  <c r="B130" i="60"/>
  <c r="CI25" i="60"/>
  <c r="B123" i="60"/>
  <c r="CI18" i="60"/>
  <c r="O2" i="60"/>
  <c r="BX77" i="57"/>
  <c r="BX68" i="57"/>
  <c r="AZ7" i="58"/>
  <c r="H9" i="60"/>
  <c r="CI61" i="60"/>
  <c r="I8" i="60"/>
  <c r="B8" i="60" s="1"/>
  <c r="B127" i="60"/>
  <c r="CI22" i="60"/>
  <c r="CI34" i="60"/>
  <c r="B124" i="60"/>
  <c r="CI19" i="60"/>
  <c r="CI37" i="60"/>
  <c r="AZ9" i="60"/>
  <c r="BX61" i="57"/>
  <c r="BX65" i="57"/>
  <c r="AL9" i="59"/>
  <c r="CI81" i="60"/>
  <c r="DB50" i="59"/>
  <c r="L50" i="59" s="1"/>
  <c r="DB54" i="59"/>
  <c r="L54" i="59" s="1"/>
  <c r="DE90" i="59"/>
  <c r="DB58" i="59"/>
  <c r="L58" i="59" s="1"/>
  <c r="DE65" i="59"/>
  <c r="DE49" i="59"/>
  <c r="DE33" i="59"/>
  <c r="DE17" i="59"/>
  <c r="DE64" i="59"/>
  <c r="DE16" i="59"/>
  <c r="DE48" i="59"/>
  <c r="DE32" i="59"/>
  <c r="DB65" i="59"/>
  <c r="L65" i="59" s="1"/>
  <c r="DB49" i="59"/>
  <c r="L49" i="59" s="1"/>
  <c r="DB52" i="59"/>
  <c r="L52" i="59" s="1"/>
  <c r="DE85" i="59"/>
  <c r="DE86" i="59"/>
  <c r="DE73" i="59"/>
  <c r="DE57" i="59"/>
  <c r="DE25" i="59"/>
  <c r="DE41" i="59"/>
  <c r="DE87" i="59"/>
  <c r="DE78" i="59"/>
  <c r="DB64" i="59"/>
  <c r="L64" i="59" s="1"/>
  <c r="DB56" i="59"/>
  <c r="L56" i="59" s="1"/>
  <c r="DE88" i="59"/>
  <c r="DB63" i="59"/>
  <c r="L63" i="59" s="1"/>
  <c r="DB48" i="59"/>
  <c r="L48" i="59" s="1"/>
  <c r="DE71" i="59"/>
  <c r="DE55" i="59"/>
  <c r="DE39" i="59"/>
  <c r="DE23" i="59"/>
  <c r="DE81" i="59"/>
  <c r="DE79" i="59"/>
  <c r="DE61" i="59"/>
  <c r="DE45" i="59"/>
  <c r="DE13" i="59"/>
  <c r="DE29" i="59"/>
  <c r="DE80" i="59"/>
  <c r="DE63" i="59"/>
  <c r="DE47" i="59"/>
  <c r="DE31" i="59"/>
  <c r="DE15" i="59"/>
  <c r="DB47" i="59"/>
  <c r="L47" i="59" s="1"/>
  <c r="DE53" i="59"/>
  <c r="DE37" i="59"/>
  <c r="DE69" i="59"/>
  <c r="DE21" i="59"/>
  <c r="DB70" i="59"/>
  <c r="L70" i="59" s="1"/>
  <c r="DB72" i="59"/>
  <c r="L72" i="59" s="1"/>
  <c r="DE77" i="59"/>
  <c r="DE52" i="59"/>
  <c r="DE20" i="59"/>
  <c r="DE36" i="59"/>
  <c r="DE68" i="59"/>
  <c r="DE75" i="59"/>
  <c r="DE59" i="59"/>
  <c r="DE27" i="59"/>
  <c r="DE43" i="59"/>
  <c r="DE67" i="59"/>
  <c r="DE35" i="59"/>
  <c r="DE19" i="59"/>
  <c r="DE51" i="59"/>
  <c r="DB68" i="59"/>
  <c r="L68" i="59" s="1"/>
  <c r="DB53" i="59"/>
  <c r="L53" i="59" s="1"/>
  <c r="DB55" i="59"/>
  <c r="L55" i="59" s="1"/>
  <c r="DB46" i="59"/>
  <c r="L46" i="59" s="1"/>
  <c r="DE72" i="59"/>
  <c r="DE40" i="59"/>
  <c r="DE56" i="59"/>
  <c r="DE24" i="59"/>
  <c r="DE82" i="59"/>
  <c r="DE89" i="59"/>
  <c r="DE62" i="59"/>
  <c r="DE46" i="59"/>
  <c r="DE30" i="59"/>
  <c r="DE14" i="59"/>
  <c r="DB62" i="59"/>
  <c r="L62" i="59" s="1"/>
  <c r="DE42" i="59"/>
  <c r="E147" i="59" s="1"/>
  <c r="DE74" i="59"/>
  <c r="DE58" i="59"/>
  <c r="DE26" i="59"/>
  <c r="DB74" i="59"/>
  <c r="L74" i="59" s="1"/>
  <c r="DB51" i="59"/>
  <c r="L51" i="59" s="1"/>
  <c r="DB75" i="59"/>
  <c r="L75" i="59" s="1"/>
  <c r="DE66" i="59"/>
  <c r="DE50" i="59"/>
  <c r="DE18" i="59"/>
  <c r="DE34" i="59"/>
  <c r="DB66" i="59"/>
  <c r="L66" i="59" s="1"/>
  <c r="DB67" i="59"/>
  <c r="L67" i="59" s="1"/>
  <c r="DE70" i="59"/>
  <c r="DE22" i="59"/>
  <c r="DE54" i="59"/>
  <c r="DE38" i="59"/>
  <c r="DB71" i="59"/>
  <c r="L71" i="59" s="1"/>
  <c r="DE83" i="59"/>
  <c r="DE91" i="59"/>
  <c r="DB59" i="59"/>
  <c r="L59" i="59" s="1"/>
  <c r="DB69" i="59"/>
  <c r="L69" i="59" s="1"/>
  <c r="DB73" i="59"/>
  <c r="L73" i="59" s="1"/>
  <c r="DB57" i="59"/>
  <c r="L57" i="59" s="1"/>
  <c r="DE84" i="59"/>
  <c r="BX66" i="57"/>
  <c r="BX23" i="57"/>
  <c r="CI42" i="59"/>
  <c r="M6" i="59"/>
  <c r="CI81" i="59"/>
  <c r="B120" i="59"/>
  <c r="CI15" i="59"/>
  <c r="CI80" i="59"/>
  <c r="AM7" i="59"/>
  <c r="CI61" i="59"/>
  <c r="I8" i="59"/>
  <c r="B8" i="59" s="1"/>
  <c r="CI37" i="59"/>
  <c r="B126" i="59"/>
  <c r="CI21" i="59"/>
  <c r="CI38" i="59"/>
  <c r="M5" i="59"/>
  <c r="B127" i="59"/>
  <c r="CI22" i="59"/>
  <c r="CI89" i="59"/>
  <c r="CI39" i="59"/>
  <c r="CI30" i="59"/>
  <c r="AN5" i="59"/>
  <c r="CI40" i="59"/>
  <c r="H5" i="59"/>
  <c r="BX49" i="57"/>
  <c r="BX16" i="57"/>
  <c r="CI87" i="59"/>
  <c r="AL6" i="59"/>
  <c r="CI33" i="59"/>
  <c r="CI31" i="59"/>
  <c r="B132" i="59"/>
  <c r="CI27" i="59"/>
  <c r="AM5" i="59"/>
  <c r="BX52" i="57"/>
  <c r="BX20" i="57"/>
  <c r="CI77" i="59"/>
  <c r="I9" i="59"/>
  <c r="B9" i="59" s="1"/>
  <c r="CI32" i="59"/>
  <c r="B131" i="59"/>
  <c r="CI26" i="59"/>
  <c r="BX56" i="57"/>
  <c r="BX14" i="57"/>
  <c r="CI79" i="59"/>
  <c r="M8" i="59"/>
  <c r="CI85" i="59"/>
  <c r="CI19" i="59"/>
  <c r="B124" i="59"/>
  <c r="B130" i="59"/>
  <c r="CI25" i="59"/>
  <c r="B125" i="59"/>
  <c r="CI20" i="59"/>
  <c r="BX87" i="57"/>
  <c r="AJ7" i="58"/>
  <c r="M9" i="59"/>
  <c r="B128" i="59"/>
  <c r="CI23" i="59"/>
  <c r="CI29" i="59"/>
  <c r="I6" i="59"/>
  <c r="B6" i="59" s="1"/>
  <c r="B123" i="59"/>
  <c r="CI18" i="59"/>
  <c r="AJ5" i="59"/>
  <c r="CI84" i="59"/>
  <c r="CI91" i="59"/>
  <c r="B129" i="59"/>
  <c r="CI24" i="59"/>
  <c r="AM6" i="59"/>
  <c r="CI83" i="59"/>
  <c r="AL8" i="59"/>
  <c r="CI88" i="59"/>
  <c r="CI34" i="59"/>
  <c r="B122" i="59"/>
  <c r="CI17" i="59"/>
  <c r="CI41" i="59"/>
  <c r="B119" i="59"/>
  <c r="CI14" i="59"/>
  <c r="CI78" i="59"/>
  <c r="CI90" i="59"/>
  <c r="CI16" i="59"/>
  <c r="B121" i="59"/>
  <c r="O2" i="59"/>
  <c r="H6" i="59"/>
  <c r="H9" i="59"/>
  <c r="H8" i="59"/>
  <c r="CI82" i="59"/>
  <c r="CI86" i="59"/>
  <c r="CI45" i="59"/>
  <c r="I7" i="59"/>
  <c r="B7" i="59" s="1"/>
  <c r="CI35" i="59"/>
  <c r="B118" i="59"/>
  <c r="CI13" i="59"/>
  <c r="I5" i="59"/>
  <c r="B5" i="59" s="1"/>
  <c r="AL7" i="59"/>
  <c r="AL5" i="59"/>
  <c r="CI43" i="59"/>
  <c r="M7" i="59"/>
  <c r="BX62" i="57"/>
  <c r="AM9" i="59"/>
  <c r="AM8" i="59"/>
  <c r="CI36" i="59"/>
  <c r="DB46" i="58"/>
  <c r="L46" i="58" s="1"/>
  <c r="DE55" i="58"/>
  <c r="DE23" i="58"/>
  <c r="DE39" i="58"/>
  <c r="DE71" i="58"/>
  <c r="DE61" i="58"/>
  <c r="DE45" i="58"/>
  <c r="DE29" i="58"/>
  <c r="DE13" i="58"/>
  <c r="DE90" i="58"/>
  <c r="DB73" i="58"/>
  <c r="L73" i="58" s="1"/>
  <c r="DE68" i="58"/>
  <c r="DE20" i="58"/>
  <c r="DE52" i="58"/>
  <c r="DE36" i="58"/>
  <c r="DE84" i="58"/>
  <c r="DE82" i="58"/>
  <c r="DE91" i="58"/>
  <c r="DE77" i="58"/>
  <c r="DE63" i="58"/>
  <c r="DE47" i="58"/>
  <c r="DE31" i="58"/>
  <c r="DE15" i="58"/>
  <c r="DB68" i="58"/>
  <c r="L68" i="58" s="1"/>
  <c r="DB72" i="58"/>
  <c r="L72" i="58" s="1"/>
  <c r="DB70" i="58"/>
  <c r="L70" i="58" s="1"/>
  <c r="DB75" i="58"/>
  <c r="L75" i="58" s="1"/>
  <c r="DE78" i="58"/>
  <c r="DB56" i="58"/>
  <c r="L56" i="58" s="1"/>
  <c r="DE86" i="58"/>
  <c r="DE67" i="58"/>
  <c r="DE51" i="58"/>
  <c r="DE35" i="58"/>
  <c r="DE19" i="58"/>
  <c r="DB55" i="58"/>
  <c r="L55" i="58" s="1"/>
  <c r="DB59" i="58"/>
  <c r="L59" i="58" s="1"/>
  <c r="DE79" i="58"/>
  <c r="DB67" i="58"/>
  <c r="L67" i="58" s="1"/>
  <c r="DE72" i="58"/>
  <c r="DE56" i="58"/>
  <c r="DE40" i="58"/>
  <c r="DE24" i="58"/>
  <c r="DB51" i="58"/>
  <c r="L51" i="58" s="1"/>
  <c r="DB58" i="58"/>
  <c r="L58" i="58" s="1"/>
  <c r="DE85" i="58"/>
  <c r="DE81" i="58"/>
  <c r="DE64" i="58"/>
  <c r="DE32" i="58"/>
  <c r="DE48" i="58"/>
  <c r="DE16" i="58"/>
  <c r="DE66" i="58"/>
  <c r="DE18" i="58"/>
  <c r="DE34" i="58"/>
  <c r="DE50" i="58"/>
  <c r="DB66" i="58"/>
  <c r="L66" i="58" s="1"/>
  <c r="DB71" i="58"/>
  <c r="L71" i="58" s="1"/>
  <c r="DE74" i="58"/>
  <c r="DE58" i="58"/>
  <c r="DE26" i="58"/>
  <c r="DE42" i="58"/>
  <c r="DE62" i="58"/>
  <c r="DE46" i="58"/>
  <c r="DE30" i="58"/>
  <c r="DE14" i="58"/>
  <c r="DB50" i="58"/>
  <c r="L50" i="58" s="1"/>
  <c r="DE70" i="58"/>
  <c r="DE54" i="58"/>
  <c r="DE22" i="58"/>
  <c r="DE38" i="58"/>
  <c r="DE75" i="58"/>
  <c r="DE59" i="58"/>
  <c r="DE27" i="58"/>
  <c r="DE43" i="58"/>
  <c r="DE65" i="58"/>
  <c r="DE33" i="58"/>
  <c r="DE49" i="58"/>
  <c r="DE17" i="58"/>
  <c r="DB63" i="58"/>
  <c r="L63" i="58" s="1"/>
  <c r="DB69" i="58"/>
  <c r="L69" i="58" s="1"/>
  <c r="DB54" i="58"/>
  <c r="L54" i="58" s="1"/>
  <c r="DB47" i="58"/>
  <c r="L47" i="58" s="1"/>
  <c r="DB64" i="58"/>
  <c r="L64" i="58" s="1"/>
  <c r="DB74" i="58"/>
  <c r="L74" i="58" s="1"/>
  <c r="DE89" i="58"/>
  <c r="DB65" i="58"/>
  <c r="L65" i="58" s="1"/>
  <c r="DB49" i="58"/>
  <c r="L49" i="58" s="1"/>
  <c r="DE88" i="58"/>
  <c r="DB52" i="58"/>
  <c r="L52" i="58" s="1"/>
  <c r="DE57" i="58"/>
  <c r="DE41" i="58"/>
  <c r="DE25" i="58"/>
  <c r="DE73" i="58"/>
  <c r="DB62" i="58"/>
  <c r="L62" i="58" s="1"/>
  <c r="CZ61" i="57"/>
  <c r="AU8" i="57" s="1"/>
  <c r="AY8" i="57" s="1"/>
  <c r="DB57" i="58"/>
  <c r="L57" i="58" s="1"/>
  <c r="DE80" i="58"/>
  <c r="DE87" i="58"/>
  <c r="CY77" i="57"/>
  <c r="AC9" i="57" s="1"/>
  <c r="AG9" i="57" s="1"/>
  <c r="DB48" i="58"/>
  <c r="L48" i="58" s="1"/>
  <c r="DE53" i="58"/>
  <c r="DE37" i="58"/>
  <c r="DE69" i="58"/>
  <c r="DE21" i="58"/>
  <c r="DB53" i="58"/>
  <c r="L53" i="58" s="1"/>
  <c r="DE83" i="58"/>
  <c r="BX71" i="57"/>
  <c r="BX48" i="57"/>
  <c r="CI87" i="58"/>
  <c r="CI77" i="58"/>
  <c r="I9" i="58"/>
  <c r="B9" i="58" s="1"/>
  <c r="CI42" i="58"/>
  <c r="AZ9" i="58"/>
  <c r="BX80" i="57"/>
  <c r="BX33" i="57"/>
  <c r="BX31" i="57"/>
  <c r="BX46" i="57"/>
  <c r="H7" i="58"/>
  <c r="CI84" i="58"/>
  <c r="CI36" i="58"/>
  <c r="CI34" i="58"/>
  <c r="AM6" i="58"/>
  <c r="B131" i="58"/>
  <c r="CI26" i="58"/>
  <c r="CI43" i="58"/>
  <c r="CI29" i="58"/>
  <c r="I6" i="58"/>
  <c r="B6" i="58" s="1"/>
  <c r="BX67" i="57"/>
  <c r="CI79" i="58"/>
  <c r="AL9" i="58"/>
  <c r="BX85" i="57"/>
  <c r="BX40" i="57"/>
  <c r="AL8" i="58"/>
  <c r="B127" i="58"/>
  <c r="CI22" i="58"/>
  <c r="B122" i="58"/>
  <c r="CI17" i="58"/>
  <c r="CI30" i="58"/>
  <c r="CI38" i="58"/>
  <c r="AN5" i="58"/>
  <c r="BX83" i="57"/>
  <c r="BX79" i="57"/>
  <c r="BX63" i="57"/>
  <c r="AK8" i="57" s="1"/>
  <c r="BX18" i="57"/>
  <c r="CI83" i="58"/>
  <c r="H8" i="58"/>
  <c r="CI31" i="58"/>
  <c r="BX70" i="57"/>
  <c r="BX54" i="57"/>
  <c r="BX19" i="57"/>
  <c r="BX36" i="57"/>
  <c r="BX45" i="57"/>
  <c r="CI88" i="58"/>
  <c r="H6" i="58"/>
  <c r="AL6" i="58"/>
  <c r="BX86" i="57"/>
  <c r="BX34" i="57"/>
  <c r="BX37" i="57"/>
  <c r="CI37" i="58"/>
  <c r="B126" i="58"/>
  <c r="CI21" i="58"/>
  <c r="B119" i="58"/>
  <c r="CI14" i="58"/>
  <c r="CI33" i="58"/>
  <c r="CI80" i="58"/>
  <c r="CI82" i="58"/>
  <c r="CI19" i="58"/>
  <c r="B124" i="58"/>
  <c r="B123" i="58"/>
  <c r="CI18" i="58"/>
  <c r="CI90" i="58"/>
  <c r="CI78" i="58"/>
  <c r="CI86" i="58"/>
  <c r="CI91" i="58"/>
  <c r="CI81" i="58"/>
  <c r="M9" i="58"/>
  <c r="AL7" i="58"/>
  <c r="B120" i="58"/>
  <c r="CI15" i="58"/>
  <c r="H9" i="58"/>
  <c r="AM9" i="58"/>
  <c r="AM8" i="58"/>
  <c r="M7" i="58"/>
  <c r="AM7" i="58"/>
  <c r="CI23" i="58"/>
  <c r="B128" i="58"/>
  <c r="B118" i="58"/>
  <c r="I5" i="58"/>
  <c r="B5" i="58" s="1"/>
  <c r="CI13" i="58"/>
  <c r="BX78" i="57"/>
  <c r="AK9" i="57" s="1"/>
  <c r="CI41" i="58"/>
  <c r="AM5" i="58"/>
  <c r="BX47" i="57"/>
  <c r="BX35" i="57"/>
  <c r="M8" i="58"/>
  <c r="M5" i="58"/>
  <c r="B132" i="58"/>
  <c r="CI27" i="58"/>
  <c r="CI40" i="58"/>
  <c r="CI89" i="58"/>
  <c r="B125" i="58"/>
  <c r="CI20" i="58"/>
  <c r="B130" i="58"/>
  <c r="CI25" i="58"/>
  <c r="BX15" i="57"/>
  <c r="CI24" i="58"/>
  <c r="B129" i="58"/>
  <c r="CI32" i="58"/>
  <c r="CI39" i="58"/>
  <c r="CI61" i="58"/>
  <c r="I8" i="58"/>
  <c r="B8" i="58" s="1"/>
  <c r="B121" i="58"/>
  <c r="CI16" i="58"/>
  <c r="BX22" i="57"/>
  <c r="CI85" i="58"/>
  <c r="M6" i="58"/>
  <c r="CI45" i="58"/>
  <c r="I7" i="58"/>
  <c r="B7" i="58" s="1"/>
  <c r="CI35" i="58"/>
  <c r="O2" i="58"/>
  <c r="AL5" i="58"/>
  <c r="CJ41" i="57"/>
  <c r="CN37" i="57"/>
  <c r="CM37" i="57"/>
  <c r="CL37" i="57"/>
  <c r="CK37" i="57"/>
  <c r="CJ37" i="57"/>
  <c r="AJ6" i="57"/>
  <c r="AZ7" i="57"/>
  <c r="AZ5" i="57"/>
  <c r="AZ9" i="57"/>
  <c r="AJ5" i="57"/>
  <c r="AZ6" i="57"/>
  <c r="O2" i="57"/>
  <c r="AJ8" i="57"/>
  <c r="AJ9" i="57"/>
  <c r="AJ7" i="57"/>
  <c r="H5" i="57"/>
  <c r="S2" i="57"/>
  <c r="CK24" i="56"/>
  <c r="CJ24" i="56"/>
  <c r="AO9" i="56"/>
  <c r="CN23" i="56"/>
  <c r="CM23" i="56"/>
  <c r="CL23" i="56"/>
  <c r="CK23" i="56"/>
  <c r="CJ23" i="56"/>
  <c r="CK22" i="56"/>
  <c r="CJ22" i="56"/>
  <c r="BT85" i="56"/>
  <c r="CM21" i="56"/>
  <c r="BT53" i="56"/>
  <c r="T2" i="56"/>
  <c r="DD21" i="56"/>
  <c r="DD20" i="56"/>
  <c r="CL21" i="56"/>
  <c r="CK21" i="56"/>
  <c r="CJ21" i="56"/>
  <c r="CK20" i="56"/>
  <c r="CJ20" i="56"/>
  <c r="CL19" i="56"/>
  <c r="CK19" i="56"/>
  <c r="CJ19" i="56"/>
  <c r="CN18" i="56"/>
  <c r="CM18" i="56"/>
  <c r="CL18" i="56"/>
  <c r="CK18" i="56"/>
  <c r="CJ18" i="56"/>
  <c r="CN17" i="56"/>
  <c r="CM17" i="56"/>
  <c r="CL17" i="56"/>
  <c r="CK17" i="56"/>
  <c r="CJ17" i="56"/>
  <c r="CJ16" i="56"/>
  <c r="AO7" i="56"/>
  <c r="AO6" i="56"/>
  <c r="CL15" i="56"/>
  <c r="CK15" i="56"/>
  <c r="CJ15" i="56"/>
  <c r="AO5" i="56"/>
  <c r="CM14" i="56"/>
  <c r="CL14" i="56"/>
  <c r="CK14" i="56"/>
  <c r="CJ14" i="56"/>
  <c r="CJ13" i="56"/>
  <c r="CN24" i="55"/>
  <c r="CM24" i="55"/>
  <c r="CL24" i="55"/>
  <c r="CK24" i="55"/>
  <c r="CJ24" i="55"/>
  <c r="CL23" i="55"/>
  <c r="CK23" i="55"/>
  <c r="CJ23" i="55"/>
  <c r="CL22" i="55"/>
  <c r="CK22" i="55"/>
  <c r="CJ22" i="55"/>
  <c r="CJ21" i="55"/>
  <c r="CJ20" i="55"/>
  <c r="CN19" i="55"/>
  <c r="CM19" i="55"/>
  <c r="CL19" i="55"/>
  <c r="CK19" i="55"/>
  <c r="CJ19" i="55"/>
  <c r="CK18" i="55"/>
  <c r="CJ18" i="55"/>
  <c r="AO8" i="55"/>
  <c r="AO7" i="55"/>
  <c r="CJ17" i="55"/>
  <c r="BT80" i="55"/>
  <c r="CK16" i="55"/>
  <c r="DD16" i="55"/>
  <c r="CJ16" i="55"/>
  <c r="AO9" i="55"/>
  <c r="AO5" i="55"/>
  <c r="AO6" i="55"/>
  <c r="CK15" i="55"/>
  <c r="CJ15" i="55"/>
  <c r="S2" i="55" s="1"/>
  <c r="CN14" i="55"/>
  <c r="CM14" i="55"/>
  <c r="CL14" i="55"/>
  <c r="CK14" i="55"/>
  <c r="CJ14" i="55"/>
  <c r="CJ13" i="55"/>
  <c r="DE68" i="57"/>
  <c r="DE20" i="57"/>
  <c r="DE36" i="57"/>
  <c r="DE52" i="57"/>
  <c r="DE83" i="57"/>
  <c r="DE84" i="57"/>
  <c r="DB68" i="57"/>
  <c r="L68" i="57" s="1"/>
  <c r="DB70" i="57"/>
  <c r="L70" i="57" s="1"/>
  <c r="DE61" i="57"/>
  <c r="DE45" i="57"/>
  <c r="DE13" i="57"/>
  <c r="DE29" i="57"/>
  <c r="DE86" i="57"/>
  <c r="DE63" i="57"/>
  <c r="DE47" i="57"/>
  <c r="DE15" i="57"/>
  <c r="DE31" i="57"/>
  <c r="DB58" i="57"/>
  <c r="L58" i="57" s="1"/>
  <c r="DE85" i="57"/>
  <c r="DE77" i="57"/>
  <c r="DE67" i="57"/>
  <c r="DE51" i="57"/>
  <c r="DE35" i="57"/>
  <c r="DE19" i="57"/>
  <c r="DB53" i="57"/>
  <c r="L53" i="57" s="1"/>
  <c r="DB72" i="57"/>
  <c r="L72" i="57" s="1"/>
  <c r="DB46" i="57"/>
  <c r="L46" i="57" s="1"/>
  <c r="DB67" i="57"/>
  <c r="L67" i="57" s="1"/>
  <c r="DE56" i="57"/>
  <c r="DE40" i="57"/>
  <c r="DE24" i="57"/>
  <c r="DE72" i="57"/>
  <c r="DE75" i="57"/>
  <c r="DE59" i="57"/>
  <c r="DE27" i="57"/>
  <c r="DE43" i="57"/>
  <c r="DE89" i="57"/>
  <c r="DE82" i="57"/>
  <c r="DB55" i="57"/>
  <c r="L55" i="57" s="1"/>
  <c r="DE66" i="57"/>
  <c r="DE50" i="57"/>
  <c r="DE34" i="57"/>
  <c r="DE18" i="57"/>
  <c r="DB66" i="57"/>
  <c r="L66" i="57" s="1"/>
  <c r="DE70" i="57"/>
  <c r="DE54" i="57"/>
  <c r="DE22" i="57"/>
  <c r="DE38" i="57"/>
  <c r="DB71" i="57"/>
  <c r="L71" i="57" s="1"/>
  <c r="DE79" i="57"/>
  <c r="DB50" i="57"/>
  <c r="L50" i="57" s="1"/>
  <c r="DE74" i="57"/>
  <c r="DE58" i="57"/>
  <c r="DE26" i="57"/>
  <c r="DE42" i="57"/>
  <c r="DB74" i="57"/>
  <c r="L74" i="57" s="1"/>
  <c r="DE87" i="57"/>
  <c r="DB69" i="57"/>
  <c r="L69" i="57" s="1"/>
  <c r="DB54" i="57"/>
  <c r="L54" i="57" s="1"/>
  <c r="DB63" i="57"/>
  <c r="L63" i="57" s="1"/>
  <c r="DB47" i="57"/>
  <c r="L47" i="57" s="1"/>
  <c r="DB59" i="57"/>
  <c r="L59" i="57" s="1"/>
  <c r="DE62" i="57"/>
  <c r="DE46" i="57"/>
  <c r="DE14" i="57"/>
  <c r="DE30" i="57"/>
  <c r="DE91" i="57"/>
  <c r="DB73" i="57"/>
  <c r="L73" i="57" s="1"/>
  <c r="DB57" i="57"/>
  <c r="L57" i="57" s="1"/>
  <c r="DE64" i="57"/>
  <c r="DE48" i="57"/>
  <c r="DE32" i="57"/>
  <c r="DE16" i="57"/>
  <c r="DB65" i="57"/>
  <c r="L65" i="57" s="1"/>
  <c r="DB49" i="57"/>
  <c r="L49" i="57" s="1"/>
  <c r="DB52" i="57"/>
  <c r="L52" i="57" s="1"/>
  <c r="DB51" i="57"/>
  <c r="L51" i="57" s="1"/>
  <c r="DE65" i="57"/>
  <c r="DE49" i="57"/>
  <c r="DE33" i="57"/>
  <c r="DE17" i="57"/>
  <c r="DB62" i="57"/>
  <c r="L62" i="57" s="1"/>
  <c r="DE78" i="57"/>
  <c r="DB48" i="57"/>
  <c r="L48" i="57" s="1"/>
  <c r="DE53" i="57"/>
  <c r="DE21" i="57"/>
  <c r="DE37" i="57"/>
  <c r="DE69" i="57"/>
  <c r="DE55" i="57"/>
  <c r="DE71" i="57"/>
  <c r="DE23" i="57"/>
  <c r="DE39" i="57"/>
  <c r="DE73" i="57"/>
  <c r="DE57" i="57"/>
  <c r="DE41" i="57"/>
  <c r="DE25" i="57"/>
  <c r="DE88" i="57"/>
  <c r="DE90" i="57"/>
  <c r="DE80" i="57"/>
  <c r="DB64" i="57"/>
  <c r="L64" i="57" s="1"/>
  <c r="DB56" i="57"/>
  <c r="L56" i="57" s="1"/>
  <c r="DB75" i="57"/>
  <c r="L75" i="57" s="1"/>
  <c r="DE81" i="57"/>
  <c r="CI84" i="57"/>
  <c r="CI35" i="57"/>
  <c r="CI36" i="57"/>
  <c r="AL9" i="57"/>
  <c r="CI77" i="57"/>
  <c r="I9" i="57"/>
  <c r="B9" i="57" s="1"/>
  <c r="B124" i="57"/>
  <c r="CI19" i="57"/>
  <c r="B130" i="57"/>
  <c r="CI25" i="57"/>
  <c r="CI38" i="57"/>
  <c r="M8" i="57"/>
  <c r="CI79" i="57"/>
  <c r="AL8" i="57"/>
  <c r="CI37" i="57"/>
  <c r="CI29" i="57"/>
  <c r="I6" i="57"/>
  <c r="B6" i="57" s="1"/>
  <c r="CI83" i="57"/>
  <c r="B126" i="57"/>
  <c r="CI21" i="57"/>
  <c r="M6" i="57"/>
  <c r="M9" i="57"/>
  <c r="CI88" i="57"/>
  <c r="CI91" i="57"/>
  <c r="CI41" i="57"/>
  <c r="B132" i="57"/>
  <c r="CI27" i="57"/>
  <c r="H6" i="57"/>
  <c r="CI34" i="57"/>
  <c r="B125" i="57"/>
  <c r="CI20" i="57"/>
  <c r="B127" i="57"/>
  <c r="CI22" i="57"/>
  <c r="CI82" i="57"/>
  <c r="CI86" i="57"/>
  <c r="M5" i="57"/>
  <c r="B119" i="57"/>
  <c r="CI14" i="57"/>
  <c r="B121" i="57"/>
  <c r="CI16" i="57"/>
  <c r="CI31" i="57"/>
  <c r="AM6" i="57"/>
  <c r="CI90" i="57"/>
  <c r="CI39" i="57"/>
  <c r="B118" i="57"/>
  <c r="CI13" i="57"/>
  <c r="I5" i="57"/>
  <c r="B5" i="57" s="1"/>
  <c r="AM9" i="57"/>
  <c r="AM8" i="57"/>
  <c r="AM7" i="57"/>
  <c r="B123" i="57"/>
  <c r="CI18" i="57"/>
  <c r="CI78" i="57"/>
  <c r="CI43" i="57"/>
  <c r="B131" i="57"/>
  <c r="CI26" i="57"/>
  <c r="CI80" i="57"/>
  <c r="AN5" i="57"/>
  <c r="B120" i="57"/>
  <c r="CI15" i="57"/>
  <c r="H9" i="57"/>
  <c r="H7" i="57"/>
  <c r="AL5" i="57"/>
  <c r="AL7" i="57"/>
  <c r="B129" i="57"/>
  <c r="CI24" i="57"/>
  <c r="CI81" i="57"/>
  <c r="CI45" i="57"/>
  <c r="I7" i="57"/>
  <c r="B7" i="57" s="1"/>
  <c r="CI61" i="57"/>
  <c r="I8" i="57"/>
  <c r="B8" i="57" s="1"/>
  <c r="CI30" i="57"/>
  <c r="AM5" i="57"/>
  <c r="H8" i="57"/>
  <c r="CI85" i="57"/>
  <c r="CI87" i="57"/>
  <c r="CI89" i="57"/>
  <c r="B128" i="57"/>
  <c r="CI23" i="57"/>
  <c r="CI40" i="57"/>
  <c r="M7" i="57"/>
  <c r="CI42" i="57"/>
  <c r="B122" i="57"/>
  <c r="CI17" i="57"/>
  <c r="CI32" i="57"/>
  <c r="AL6" i="57"/>
  <c r="CI33" i="57"/>
  <c r="CY13" i="56"/>
  <c r="AC5" i="56" s="1"/>
  <c r="AG5" i="56" s="1"/>
  <c r="CZ13" i="56"/>
  <c r="AU5" i="56" s="1"/>
  <c r="AY5" i="56" s="1"/>
  <c r="CZ45" i="56"/>
  <c r="AU7" i="56" s="1"/>
  <c r="AY7" i="56" s="1"/>
  <c r="CY45" i="56"/>
  <c r="AC7" i="56" s="1"/>
  <c r="AG7" i="56" s="1"/>
  <c r="CZ61" i="56"/>
  <c r="AU8" i="56" s="1"/>
  <c r="AY8" i="56" s="1"/>
  <c r="CY61" i="56"/>
  <c r="AC8" i="56" s="1"/>
  <c r="AG8" i="56" s="1"/>
  <c r="CZ77" i="56"/>
  <c r="AU9" i="56" s="1"/>
  <c r="AY9" i="56" s="1"/>
  <c r="CY77" i="56"/>
  <c r="AC9" i="56" s="1"/>
  <c r="AG9" i="56" s="1"/>
  <c r="CZ29" i="56"/>
  <c r="AU6" i="56" s="1"/>
  <c r="AY6" i="56" s="1"/>
  <c r="BV35" i="56"/>
  <c r="CN31" i="56"/>
  <c r="BU37" i="56"/>
  <c r="BX37" i="56" s="1"/>
  <c r="BV52" i="56"/>
  <c r="P6" i="56"/>
  <c r="P9" i="56"/>
  <c r="P5" i="56"/>
  <c r="CH34" i="56"/>
  <c r="BV14" i="56"/>
  <c r="BV15" i="56"/>
  <c r="BY26" i="56"/>
  <c r="CY29" i="56"/>
  <c r="AC6" i="56" s="1"/>
  <c r="AG6" i="56" s="1"/>
  <c r="F2" i="56"/>
  <c r="G2" i="56"/>
  <c r="CH15" i="56"/>
  <c r="CM29" i="56"/>
  <c r="CO20" i="56"/>
  <c r="BY17" i="56"/>
  <c r="BZ19" i="56"/>
  <c r="BU20" i="56"/>
  <c r="BV22" i="56"/>
  <c r="CH22" i="56"/>
  <c r="CO27" i="56"/>
  <c r="Z6" i="56"/>
  <c r="C6" i="56"/>
  <c r="BU30" i="56"/>
  <c r="CN40" i="56"/>
  <c r="BV84" i="56"/>
  <c r="CO18" i="56"/>
  <c r="BY24" i="56"/>
  <c r="BZ26" i="56"/>
  <c r="BU27" i="56"/>
  <c r="D6" i="56"/>
  <c r="CN29" i="56"/>
  <c r="CM35" i="56"/>
  <c r="CH36" i="56"/>
  <c r="BV37" i="56"/>
  <c r="BU39" i="56"/>
  <c r="CJ41" i="56"/>
  <c r="BU46" i="56"/>
  <c r="BX46" i="56" s="1"/>
  <c r="I116" i="56"/>
  <c r="BU13" i="56"/>
  <c r="BX13" i="56" s="1"/>
  <c r="CO13" i="56"/>
  <c r="BY15" i="56"/>
  <c r="BZ17" i="56"/>
  <c r="BU18" i="56"/>
  <c r="BV20" i="56"/>
  <c r="CH20" i="56"/>
  <c r="CO25" i="56"/>
  <c r="F6" i="56"/>
  <c r="BV30" i="56"/>
  <c r="BU32" i="56"/>
  <c r="CK32" i="56"/>
  <c r="BU45" i="56"/>
  <c r="BV46" i="56"/>
  <c r="CH53" i="56"/>
  <c r="CO16" i="56"/>
  <c r="BY22" i="56"/>
  <c r="BZ24" i="56"/>
  <c r="BU25" i="56"/>
  <c r="BV27" i="56"/>
  <c r="CH27" i="56"/>
  <c r="CN35" i="56"/>
  <c r="CH38" i="56"/>
  <c r="BV39" i="56"/>
  <c r="BU41" i="56"/>
  <c r="CK41" i="56"/>
  <c r="CH42" i="56"/>
  <c r="BV13" i="56"/>
  <c r="BZ15" i="56"/>
  <c r="BU16" i="56"/>
  <c r="BV18" i="56"/>
  <c r="CH18" i="56"/>
  <c r="CO23" i="56"/>
  <c r="CH31" i="56"/>
  <c r="BV32" i="56"/>
  <c r="CL32" i="56"/>
  <c r="BU34" i="56"/>
  <c r="BX34" i="56" s="1"/>
  <c r="BU47" i="56"/>
  <c r="CH13" i="56"/>
  <c r="CO14" i="56"/>
  <c r="BY20" i="56"/>
  <c r="BZ22" i="56"/>
  <c r="BU23" i="56"/>
  <c r="BV25" i="56"/>
  <c r="CH25" i="56"/>
  <c r="CN37" i="56"/>
  <c r="CH40" i="56"/>
  <c r="BV41" i="56"/>
  <c r="CL41" i="56"/>
  <c r="BU65" i="56"/>
  <c r="BU14" i="56"/>
  <c r="BV16" i="56"/>
  <c r="CH16" i="56"/>
  <c r="CO21" i="56"/>
  <c r="BY27" i="56"/>
  <c r="BR29" i="56"/>
  <c r="AQ6" i="56" s="1"/>
  <c r="CH29" i="56"/>
  <c r="CN30" i="56"/>
  <c r="CM32" i="56"/>
  <c r="CH33" i="56"/>
  <c r="BV34" i="56"/>
  <c r="BU36" i="56"/>
  <c r="BX36" i="56" s="1"/>
  <c r="CM41" i="56"/>
  <c r="CJ42" i="56"/>
  <c r="Z7" i="56"/>
  <c r="C7" i="56"/>
  <c r="BY13" i="56"/>
  <c r="BY18" i="56"/>
  <c r="BZ20" i="56"/>
  <c r="BU21" i="56"/>
  <c r="BV23" i="56"/>
  <c r="CH23" i="56"/>
  <c r="G6" i="56"/>
  <c r="F7" i="56"/>
  <c r="BU48" i="56"/>
  <c r="BV67" i="56"/>
  <c r="CH14" i="56"/>
  <c r="CO19" i="56"/>
  <c r="BY25" i="56"/>
  <c r="BZ27" i="56"/>
  <c r="CN32" i="56"/>
  <c r="CH35" i="56"/>
  <c r="BV36" i="56"/>
  <c r="CL36" i="56"/>
  <c r="BU38" i="56"/>
  <c r="BX38" i="56" s="1"/>
  <c r="CN41" i="56"/>
  <c r="CK42" i="56"/>
  <c r="CJ43" i="56"/>
  <c r="F9" i="56"/>
  <c r="BZ13" i="56"/>
  <c r="BY16" i="56"/>
  <c r="BZ18" i="56"/>
  <c r="BU19" i="56"/>
  <c r="BV21" i="56"/>
  <c r="CH21" i="56"/>
  <c r="CO26" i="56"/>
  <c r="BU31" i="56"/>
  <c r="BX31" i="56" s="1"/>
  <c r="CK43" i="56"/>
  <c r="BV48" i="56"/>
  <c r="P8" i="56"/>
  <c r="CO17" i="56"/>
  <c r="BY23" i="56"/>
  <c r="BZ25" i="56"/>
  <c r="BU26" i="56"/>
  <c r="CM36" i="56"/>
  <c r="CH37" i="56"/>
  <c r="BV38" i="56"/>
  <c r="CL38" i="56"/>
  <c r="BU40" i="56"/>
  <c r="BU42" i="56"/>
  <c r="CL43" i="56"/>
  <c r="CH47" i="56"/>
  <c r="CI47" i="56" s="1"/>
  <c r="Z5" i="56"/>
  <c r="C5" i="56"/>
  <c r="BY14" i="56"/>
  <c r="BZ16" i="56"/>
  <c r="BU17" i="56"/>
  <c r="BV19" i="56"/>
  <c r="CH19" i="56"/>
  <c r="CO24" i="56"/>
  <c r="BU29" i="56"/>
  <c r="BX29" i="56" s="1"/>
  <c r="CK29" i="56"/>
  <c r="CH30" i="56"/>
  <c r="BV31" i="56"/>
  <c r="BU33" i="56"/>
  <c r="CM42" i="56"/>
  <c r="CH45" i="56"/>
  <c r="BV49" i="56"/>
  <c r="P7" i="56"/>
  <c r="D5" i="56"/>
  <c r="G5" i="56"/>
  <c r="CO15" i="56"/>
  <c r="BY21" i="56"/>
  <c r="BZ23" i="56"/>
  <c r="BU24" i="56"/>
  <c r="BV26" i="56"/>
  <c r="CH26" i="56"/>
  <c r="CN36" i="56"/>
  <c r="CM38" i="56"/>
  <c r="CH39" i="56"/>
  <c r="BV40" i="56"/>
  <c r="CL40" i="56"/>
  <c r="CM43" i="56"/>
  <c r="BU50" i="56"/>
  <c r="BR13" i="56"/>
  <c r="AQ5" i="56" s="1"/>
  <c r="F5" i="56"/>
  <c r="BZ14" i="56"/>
  <c r="BU15" i="56"/>
  <c r="BV17" i="56"/>
  <c r="CH17" i="56"/>
  <c r="CO22" i="56"/>
  <c r="BV29" i="56"/>
  <c r="CL29" i="56"/>
  <c r="CM31" i="56"/>
  <c r="CH32" i="56"/>
  <c r="BV33" i="56"/>
  <c r="BU35" i="56"/>
  <c r="BX35" i="56" s="1"/>
  <c r="CN42" i="56"/>
  <c r="BU43" i="56"/>
  <c r="BV50" i="56"/>
  <c r="BY19" i="56"/>
  <c r="BZ21" i="56"/>
  <c r="BU22" i="56"/>
  <c r="BX22" i="56" s="1"/>
  <c r="BV24" i="56"/>
  <c r="CH24" i="56"/>
  <c r="CN38" i="56"/>
  <c r="CM40" i="56"/>
  <c r="CH41" i="56"/>
  <c r="BV43" i="56"/>
  <c r="CN43" i="56"/>
  <c r="BR45" i="56"/>
  <c r="AQ7" i="56" s="1"/>
  <c r="CH59" i="56"/>
  <c r="CI59" i="56" s="1"/>
  <c r="BU82" i="56"/>
  <c r="CH58" i="56"/>
  <c r="CI58" i="56" s="1"/>
  <c r="BU64" i="56"/>
  <c r="BV66" i="56"/>
  <c r="CH75" i="56"/>
  <c r="CI75" i="56" s="1"/>
  <c r="BU81" i="56"/>
  <c r="BV83" i="56"/>
  <c r="V122" i="56"/>
  <c r="C124" i="56"/>
  <c r="CH57" i="56"/>
  <c r="CI57" i="56" s="1"/>
  <c r="BU63" i="56"/>
  <c r="BV65" i="56"/>
  <c r="CH74" i="56"/>
  <c r="CI74" i="56" s="1"/>
  <c r="BU80" i="56"/>
  <c r="BV82" i="56"/>
  <c r="CH91" i="56"/>
  <c r="T116" i="56"/>
  <c r="C121" i="56"/>
  <c r="C131" i="56"/>
  <c r="BV42" i="56"/>
  <c r="CL42" i="56"/>
  <c r="BV47" i="56"/>
  <c r="CH56" i="56"/>
  <c r="CI56" i="56" s="1"/>
  <c r="BR61" i="56"/>
  <c r="AQ8" i="56" s="1"/>
  <c r="CH61" i="56"/>
  <c r="BU62" i="56"/>
  <c r="BV64" i="56"/>
  <c r="CH73" i="56"/>
  <c r="CI73" i="56" s="1"/>
  <c r="BU79" i="56"/>
  <c r="BX79" i="56" s="1"/>
  <c r="BV81" i="56"/>
  <c r="CH90" i="56"/>
  <c r="C122" i="56"/>
  <c r="CH55" i="56"/>
  <c r="CI55" i="56" s="1"/>
  <c r="BV63" i="56"/>
  <c r="CH72" i="56"/>
  <c r="CI72" i="56" s="1"/>
  <c r="BR77" i="56"/>
  <c r="AQ9" i="56" s="1"/>
  <c r="CH77" i="56"/>
  <c r="BU78" i="56"/>
  <c r="BV80" i="56"/>
  <c r="CH89" i="56"/>
  <c r="H117" i="56"/>
  <c r="C129" i="56"/>
  <c r="CH43" i="56"/>
  <c r="CH54" i="56"/>
  <c r="CI54" i="56" s="1"/>
  <c r="BU59" i="56"/>
  <c r="BV62" i="56"/>
  <c r="CH71" i="56"/>
  <c r="CI71" i="56" s="1"/>
  <c r="BV79" i="56"/>
  <c r="CH88" i="56"/>
  <c r="BU58" i="56"/>
  <c r="CH70" i="56"/>
  <c r="CI70" i="56" s="1"/>
  <c r="BU75" i="56"/>
  <c r="BV78" i="56"/>
  <c r="CH87" i="56"/>
  <c r="I117" i="56"/>
  <c r="C127" i="56"/>
  <c r="CH52" i="56"/>
  <c r="CI52" i="56" s="1"/>
  <c r="BU57" i="56"/>
  <c r="BV59" i="56"/>
  <c r="CH69" i="56"/>
  <c r="CI69" i="56" s="1"/>
  <c r="BU74" i="56"/>
  <c r="CH86" i="56"/>
  <c r="BU91" i="56"/>
  <c r="CH51" i="56"/>
  <c r="CI51" i="56" s="1"/>
  <c r="BU56" i="56"/>
  <c r="BV58" i="56"/>
  <c r="BU61" i="56"/>
  <c r="CH68" i="56"/>
  <c r="CI68" i="56" s="1"/>
  <c r="BU73" i="56"/>
  <c r="BV75" i="56"/>
  <c r="CH85" i="56"/>
  <c r="BU90" i="56"/>
  <c r="J117" i="56"/>
  <c r="C119" i="56"/>
  <c r="C125" i="56"/>
  <c r="BV45" i="56"/>
  <c r="G7" i="56"/>
  <c r="CH50" i="56"/>
  <c r="CI50" i="56" s="1"/>
  <c r="BU55" i="56"/>
  <c r="BV57" i="56"/>
  <c r="CH67" i="56"/>
  <c r="CI67" i="56" s="1"/>
  <c r="BU72" i="56"/>
  <c r="BV74" i="56"/>
  <c r="BU77" i="56"/>
  <c r="CH84" i="56"/>
  <c r="BU89" i="56"/>
  <c r="BV91" i="56"/>
  <c r="R122" i="56"/>
  <c r="C132" i="56"/>
  <c r="CH49" i="56"/>
  <c r="CI49" i="56" s="1"/>
  <c r="BU54" i="56"/>
  <c r="BV56" i="56"/>
  <c r="BV61" i="56"/>
  <c r="G8" i="56"/>
  <c r="CH66" i="56"/>
  <c r="CI66" i="56" s="1"/>
  <c r="BU71" i="56"/>
  <c r="BV73" i="56"/>
  <c r="CH83" i="56"/>
  <c r="BU88" i="56"/>
  <c r="BX88" i="56" s="1"/>
  <c r="BV90" i="56"/>
  <c r="K117" i="56"/>
  <c r="C123" i="56"/>
  <c r="CH48" i="56"/>
  <c r="CI48" i="56" s="1"/>
  <c r="BU53" i="56"/>
  <c r="BV55" i="56"/>
  <c r="CH65" i="56"/>
  <c r="CI65" i="56" s="1"/>
  <c r="BU70" i="56"/>
  <c r="BV72" i="56"/>
  <c r="BV77" i="56"/>
  <c r="G9" i="56"/>
  <c r="CH82" i="56"/>
  <c r="BU87" i="56"/>
  <c r="BV89" i="56"/>
  <c r="C120" i="56"/>
  <c r="S122" i="56"/>
  <c r="C130" i="56"/>
  <c r="BU52" i="56"/>
  <c r="BX52" i="56" s="1"/>
  <c r="BV54" i="56"/>
  <c r="CH64" i="56"/>
  <c r="CI64" i="56" s="1"/>
  <c r="BU69" i="56"/>
  <c r="BV71" i="56"/>
  <c r="CH81" i="56"/>
  <c r="BU86" i="56"/>
  <c r="BV88" i="56"/>
  <c r="L117" i="56"/>
  <c r="D7" i="56"/>
  <c r="CH46" i="56"/>
  <c r="CI46" i="56" s="1"/>
  <c r="BU51" i="56"/>
  <c r="BV53" i="56"/>
  <c r="C8" i="56"/>
  <c r="Z8" i="56"/>
  <c r="CH63" i="56"/>
  <c r="CI63" i="56" s="1"/>
  <c r="BU68" i="56"/>
  <c r="BX68" i="56" s="1"/>
  <c r="BV70" i="56"/>
  <c r="CH80" i="56"/>
  <c r="BU85" i="56"/>
  <c r="BV87" i="56"/>
  <c r="T122" i="56"/>
  <c r="C128" i="56"/>
  <c r="D8" i="56"/>
  <c r="CH62" i="56"/>
  <c r="CI62" i="56" s="1"/>
  <c r="BU67" i="56"/>
  <c r="BX67" i="56" s="1"/>
  <c r="BV69" i="56"/>
  <c r="C9" i="56"/>
  <c r="Z9" i="56"/>
  <c r="CH79" i="56"/>
  <c r="BU84" i="56"/>
  <c r="BX84" i="56" s="1"/>
  <c r="BV86" i="56"/>
  <c r="A111" i="56"/>
  <c r="BU49" i="56"/>
  <c r="BX49" i="56" s="1"/>
  <c r="BV51" i="56"/>
  <c r="F8" i="56"/>
  <c r="BU66" i="56"/>
  <c r="BX66" i="56" s="1"/>
  <c r="BV68" i="56"/>
  <c r="D9" i="56"/>
  <c r="CH78" i="56"/>
  <c r="BU83" i="56"/>
  <c r="BX83" i="56" s="1"/>
  <c r="BV85" i="56"/>
  <c r="C118" i="56"/>
  <c r="U122" i="56"/>
  <c r="C126" i="56"/>
  <c r="U8" i="56"/>
  <c r="U7" i="56"/>
  <c r="U9" i="56"/>
  <c r="U6" i="56"/>
  <c r="U5" i="56"/>
  <c r="CZ29" i="55"/>
  <c r="AU6" i="55" s="1"/>
  <c r="AY6" i="55" s="1"/>
  <c r="CY29" i="55"/>
  <c r="AC6" i="55" s="1"/>
  <c r="AG6" i="55" s="1"/>
  <c r="CZ77" i="55"/>
  <c r="AU9" i="55" s="1"/>
  <c r="AY9" i="55" s="1"/>
  <c r="CY77" i="55"/>
  <c r="AC9" i="55" s="1"/>
  <c r="AG9" i="55" s="1"/>
  <c r="CZ13" i="55"/>
  <c r="AU5" i="55" s="1"/>
  <c r="AY5" i="55" s="1"/>
  <c r="CY13" i="55"/>
  <c r="AC5" i="55" s="1"/>
  <c r="AG5" i="55" s="1"/>
  <c r="CZ61" i="55"/>
  <c r="AU8" i="55" s="1"/>
  <c r="AY8" i="55" s="1"/>
  <c r="CY61" i="55"/>
  <c r="AC8" i="55" s="1"/>
  <c r="AG8" i="55" s="1"/>
  <c r="CH15" i="55"/>
  <c r="CO20" i="55"/>
  <c r="G2" i="55"/>
  <c r="BY13" i="55"/>
  <c r="CO26" i="55"/>
  <c r="BZ13" i="55"/>
  <c r="BZ14" i="55"/>
  <c r="CC13" i="55"/>
  <c r="F5" i="55" s="1"/>
  <c r="BZ18" i="55"/>
  <c r="P5" i="55"/>
  <c r="BU15" i="55"/>
  <c r="BY16" i="55"/>
  <c r="BV21" i="55"/>
  <c r="P6" i="55"/>
  <c r="BV15" i="55"/>
  <c r="BU19" i="55"/>
  <c r="CH21" i="55"/>
  <c r="BR13" i="55"/>
  <c r="AQ5" i="55" s="1"/>
  <c r="P9" i="55"/>
  <c r="BV14" i="55"/>
  <c r="CH14" i="55"/>
  <c r="CO19" i="55"/>
  <c r="BY25" i="55"/>
  <c r="BZ27" i="55"/>
  <c r="CN32" i="55"/>
  <c r="CM34" i="55"/>
  <c r="CH35" i="55"/>
  <c r="BV36" i="55"/>
  <c r="CL36" i="55"/>
  <c r="BU38" i="55"/>
  <c r="CN41" i="55"/>
  <c r="CK43" i="55"/>
  <c r="F7" i="55"/>
  <c r="CZ45" i="55"/>
  <c r="AU7" i="55" s="1"/>
  <c r="AY7" i="55" s="1"/>
  <c r="BV54" i="55"/>
  <c r="BU31" i="55"/>
  <c r="BX31" i="55" s="1"/>
  <c r="BU42" i="55"/>
  <c r="CM42" i="55"/>
  <c r="CL43" i="55"/>
  <c r="P8" i="55"/>
  <c r="CO17" i="55"/>
  <c r="BY23" i="55"/>
  <c r="BZ25" i="55"/>
  <c r="BU26" i="55"/>
  <c r="CN34" i="55"/>
  <c r="CM36" i="55"/>
  <c r="CH37" i="55"/>
  <c r="BV38" i="55"/>
  <c r="BU40" i="55"/>
  <c r="CM43" i="55"/>
  <c r="BV49" i="55"/>
  <c r="BU52" i="55"/>
  <c r="BU86" i="55"/>
  <c r="C5" i="55"/>
  <c r="Z5" i="55"/>
  <c r="BY14" i="55"/>
  <c r="BZ16" i="55"/>
  <c r="BU17" i="55"/>
  <c r="BV19" i="55"/>
  <c r="CH19" i="55"/>
  <c r="CO24" i="55"/>
  <c r="BU29" i="55"/>
  <c r="CK29" i="55"/>
  <c r="CH30" i="55"/>
  <c r="BV31" i="55"/>
  <c r="CL31" i="55"/>
  <c r="BU33" i="55"/>
  <c r="CK33" i="55"/>
  <c r="CN42" i="55"/>
  <c r="BU43" i="55"/>
  <c r="BU50" i="55"/>
  <c r="BV52" i="55"/>
  <c r="BU65" i="55"/>
  <c r="P7" i="55"/>
  <c r="D5" i="55"/>
  <c r="G5" i="55"/>
  <c r="CO15" i="55"/>
  <c r="BY21" i="55"/>
  <c r="BZ23" i="55"/>
  <c r="BU24" i="55"/>
  <c r="BV26" i="55"/>
  <c r="CH26" i="55"/>
  <c r="CN36" i="55"/>
  <c r="CM38" i="55"/>
  <c r="CH39" i="55"/>
  <c r="BV40" i="55"/>
  <c r="BV43" i="55"/>
  <c r="CN43" i="55"/>
  <c r="CH45" i="55"/>
  <c r="BU47" i="55"/>
  <c r="BV50" i="55"/>
  <c r="BV88" i="55"/>
  <c r="L117" i="55"/>
  <c r="BV17" i="55"/>
  <c r="CH17" i="55"/>
  <c r="CO22" i="55"/>
  <c r="BV29" i="55"/>
  <c r="CL29" i="55"/>
  <c r="CM31" i="55"/>
  <c r="CH32" i="55"/>
  <c r="BV33" i="55"/>
  <c r="CL33" i="55"/>
  <c r="BU35" i="55"/>
  <c r="BV71" i="55"/>
  <c r="BY19" i="55"/>
  <c r="BZ21" i="55"/>
  <c r="BU22" i="55"/>
  <c r="BV24" i="55"/>
  <c r="CH24" i="55"/>
  <c r="CN38" i="55"/>
  <c r="CH41" i="55"/>
  <c r="BR45" i="55"/>
  <c r="AQ7" i="55" s="1"/>
  <c r="CH53" i="55"/>
  <c r="CI53" i="55" s="1"/>
  <c r="CH62" i="55"/>
  <c r="CI62" i="55" s="1"/>
  <c r="BY26" i="55"/>
  <c r="CM29" i="55"/>
  <c r="CN31" i="55"/>
  <c r="CM33" i="55"/>
  <c r="CH34" i="55"/>
  <c r="BV35" i="55"/>
  <c r="BU37" i="55"/>
  <c r="CK37" i="55"/>
  <c r="G7" i="55"/>
  <c r="D8" i="55"/>
  <c r="BU67" i="55"/>
  <c r="BY17" i="55"/>
  <c r="BZ19" i="55"/>
  <c r="BU20" i="55"/>
  <c r="BV22" i="55"/>
  <c r="CH22" i="55"/>
  <c r="CO27" i="55"/>
  <c r="Z6" i="55"/>
  <c r="C6" i="55"/>
  <c r="BU30" i="55"/>
  <c r="CH49" i="55"/>
  <c r="CI49" i="55" s="1"/>
  <c r="BV67" i="55"/>
  <c r="CO18" i="55"/>
  <c r="BY24" i="55"/>
  <c r="BZ26" i="55"/>
  <c r="BU27" i="55"/>
  <c r="D6" i="55"/>
  <c r="CN29" i="55"/>
  <c r="CN33" i="55"/>
  <c r="CH36" i="55"/>
  <c r="BV37" i="55"/>
  <c r="CL37" i="55"/>
  <c r="BU39" i="55"/>
  <c r="CJ41" i="55"/>
  <c r="F2" i="55"/>
  <c r="BU13" i="55"/>
  <c r="CO13" i="55"/>
  <c r="BY15" i="55"/>
  <c r="BZ17" i="55"/>
  <c r="BU18" i="55"/>
  <c r="BV20" i="55"/>
  <c r="CH20" i="55"/>
  <c r="CO25" i="55"/>
  <c r="F6" i="55"/>
  <c r="BV30" i="55"/>
  <c r="BU32" i="55"/>
  <c r="CH42" i="55"/>
  <c r="BU45" i="55"/>
  <c r="BX45" i="55" s="1"/>
  <c r="BU48" i="55"/>
  <c r="CO16" i="55"/>
  <c r="BY22" i="55"/>
  <c r="BZ24" i="55"/>
  <c r="BU25" i="55"/>
  <c r="BV27" i="55"/>
  <c r="CH27" i="55"/>
  <c r="CM37" i="55"/>
  <c r="CH38" i="55"/>
  <c r="BV39" i="55"/>
  <c r="BU41" i="55"/>
  <c r="CK41" i="55"/>
  <c r="CH43" i="55"/>
  <c r="CH47" i="55"/>
  <c r="CI47" i="55" s="1"/>
  <c r="CH64" i="55"/>
  <c r="CI64" i="55" s="1"/>
  <c r="BV13" i="55"/>
  <c r="BZ15" i="55"/>
  <c r="BU16" i="55"/>
  <c r="BV18" i="55"/>
  <c r="CH18" i="55"/>
  <c r="CO23" i="55"/>
  <c r="CH31" i="55"/>
  <c r="BV32" i="55"/>
  <c r="CL32" i="55"/>
  <c r="BU34" i="55"/>
  <c r="CJ42" i="55"/>
  <c r="BV45" i="55"/>
  <c r="BV48" i="55"/>
  <c r="CH13" i="55"/>
  <c r="CO14" i="55"/>
  <c r="BY20" i="55"/>
  <c r="BZ22" i="55"/>
  <c r="BU23" i="55"/>
  <c r="BV25" i="55"/>
  <c r="CH25" i="55"/>
  <c r="CN37" i="55"/>
  <c r="CM39" i="55"/>
  <c r="CH40" i="55"/>
  <c r="BV41" i="55"/>
  <c r="CL41" i="55"/>
  <c r="BU69" i="55"/>
  <c r="CH81" i="55"/>
  <c r="BU14" i="55"/>
  <c r="BV16" i="55"/>
  <c r="CH16" i="55"/>
  <c r="CO21" i="55"/>
  <c r="BY27" i="55"/>
  <c r="BR29" i="55"/>
  <c r="AQ6" i="55" s="1"/>
  <c r="CH29" i="55"/>
  <c r="CM32" i="55"/>
  <c r="CH33" i="55"/>
  <c r="BV34" i="55"/>
  <c r="CL34" i="55"/>
  <c r="BU36" i="55"/>
  <c r="BX36" i="55" s="1"/>
  <c r="CK36" i="55"/>
  <c r="CM41" i="55"/>
  <c r="CK42" i="55"/>
  <c r="CJ43" i="55"/>
  <c r="BU46" i="55"/>
  <c r="CH59" i="55"/>
  <c r="CI59" i="55" s="1"/>
  <c r="BV69" i="55"/>
  <c r="BY18" i="55"/>
  <c r="BZ20" i="55"/>
  <c r="BU21" i="55"/>
  <c r="BX21" i="55" s="1"/>
  <c r="BV23" i="55"/>
  <c r="CH23" i="55"/>
  <c r="G6" i="55"/>
  <c r="CN39" i="55"/>
  <c r="C7" i="55"/>
  <c r="Z7" i="55"/>
  <c r="BV46" i="55"/>
  <c r="F9" i="55"/>
  <c r="BU82" i="55"/>
  <c r="BV84" i="55"/>
  <c r="I116" i="55"/>
  <c r="CH58" i="55"/>
  <c r="CI58" i="55" s="1"/>
  <c r="BU64" i="55"/>
  <c r="BV66" i="55"/>
  <c r="CH75" i="55"/>
  <c r="CI75" i="55" s="1"/>
  <c r="BU81" i="55"/>
  <c r="BV83" i="55"/>
  <c r="V122" i="55"/>
  <c r="C124" i="55"/>
  <c r="CH57" i="55"/>
  <c r="CI57" i="55" s="1"/>
  <c r="BU63" i="55"/>
  <c r="BV65" i="55"/>
  <c r="CH74" i="55"/>
  <c r="CI74" i="55" s="1"/>
  <c r="BU80" i="55"/>
  <c r="BV82" i="55"/>
  <c r="CH91" i="55"/>
  <c r="T116" i="55"/>
  <c r="C121" i="55"/>
  <c r="C131" i="55"/>
  <c r="BV42" i="55"/>
  <c r="CL42" i="55"/>
  <c r="BV47" i="55"/>
  <c r="CH56" i="55"/>
  <c r="CI56" i="55" s="1"/>
  <c r="BR61" i="55"/>
  <c r="AQ8" i="55" s="1"/>
  <c r="CH61" i="55"/>
  <c r="BU62" i="55"/>
  <c r="BV64" i="55"/>
  <c r="CH73" i="55"/>
  <c r="CI73" i="55" s="1"/>
  <c r="BU79" i="55"/>
  <c r="BX79" i="55" s="1"/>
  <c r="BV81" i="55"/>
  <c r="CH90" i="55"/>
  <c r="C122" i="55"/>
  <c r="CH55" i="55"/>
  <c r="CI55" i="55" s="1"/>
  <c r="BV63" i="55"/>
  <c r="CH72" i="55"/>
  <c r="CI72" i="55" s="1"/>
  <c r="BR77" i="55"/>
  <c r="AQ9" i="55" s="1"/>
  <c r="CH77" i="55"/>
  <c r="BU78" i="55"/>
  <c r="BV80" i="55"/>
  <c r="CH89" i="55"/>
  <c r="H117" i="55"/>
  <c r="C129" i="55"/>
  <c r="CH54" i="55"/>
  <c r="CI54" i="55" s="1"/>
  <c r="BU59" i="55"/>
  <c r="BV62" i="55"/>
  <c r="CH71" i="55"/>
  <c r="CI71" i="55" s="1"/>
  <c r="BV79" i="55"/>
  <c r="CH88" i="55"/>
  <c r="BU58" i="55"/>
  <c r="CH70" i="55"/>
  <c r="CI70" i="55" s="1"/>
  <c r="BU75" i="55"/>
  <c r="BV78" i="55"/>
  <c r="CH87" i="55"/>
  <c r="I117" i="55"/>
  <c r="C127" i="55"/>
  <c r="CH52" i="55"/>
  <c r="CI52" i="55" s="1"/>
  <c r="BU57" i="55"/>
  <c r="BV59" i="55"/>
  <c r="CH69" i="55"/>
  <c r="CI69" i="55" s="1"/>
  <c r="BU74" i="55"/>
  <c r="CH86" i="55"/>
  <c r="BU91" i="55"/>
  <c r="CH51" i="55"/>
  <c r="CI51" i="55" s="1"/>
  <c r="BU56" i="55"/>
  <c r="BV58" i="55"/>
  <c r="BU61" i="55"/>
  <c r="CH68" i="55"/>
  <c r="CI68" i="55" s="1"/>
  <c r="BU73" i="55"/>
  <c r="BV75" i="55"/>
  <c r="CH85" i="55"/>
  <c r="BU90" i="55"/>
  <c r="J117" i="55"/>
  <c r="C119" i="55"/>
  <c r="C125" i="55"/>
  <c r="CH50" i="55"/>
  <c r="CI50" i="55" s="1"/>
  <c r="BU55" i="55"/>
  <c r="BX55" i="55" s="1"/>
  <c r="BV57" i="55"/>
  <c r="CH67" i="55"/>
  <c r="CI67" i="55" s="1"/>
  <c r="BU72" i="55"/>
  <c r="BV74" i="55"/>
  <c r="BU77" i="55"/>
  <c r="CH84" i="55"/>
  <c r="BU89" i="55"/>
  <c r="BV91" i="55"/>
  <c r="R122" i="55"/>
  <c r="C132" i="55"/>
  <c r="BU54" i="55"/>
  <c r="BX54" i="55" s="1"/>
  <c r="BV56" i="55"/>
  <c r="BV61" i="55"/>
  <c r="G8" i="55"/>
  <c r="CH66" i="55"/>
  <c r="CI66" i="55" s="1"/>
  <c r="BU71" i="55"/>
  <c r="BX71" i="55" s="1"/>
  <c r="BV73" i="55"/>
  <c r="CH83" i="55"/>
  <c r="BU88" i="55"/>
  <c r="BV90" i="55"/>
  <c r="K117" i="55"/>
  <c r="C123" i="55"/>
  <c r="CH48" i="55"/>
  <c r="CI48" i="55" s="1"/>
  <c r="BU53" i="55"/>
  <c r="BV55" i="55"/>
  <c r="CH65" i="55"/>
  <c r="CI65" i="55" s="1"/>
  <c r="BU70" i="55"/>
  <c r="BV72" i="55"/>
  <c r="BV77" i="55"/>
  <c r="G9" i="55"/>
  <c r="CH82" i="55"/>
  <c r="BU87" i="55"/>
  <c r="BV89" i="55"/>
  <c r="C120" i="55"/>
  <c r="S122" i="55"/>
  <c r="C130" i="55"/>
  <c r="D7" i="55"/>
  <c r="CH46" i="55"/>
  <c r="CI46" i="55" s="1"/>
  <c r="BU51" i="55"/>
  <c r="BV53" i="55"/>
  <c r="Z8" i="55"/>
  <c r="C8" i="55"/>
  <c r="CH63" i="55"/>
  <c r="CI63" i="55" s="1"/>
  <c r="BU68" i="55"/>
  <c r="BV70" i="55"/>
  <c r="CH80" i="55"/>
  <c r="BU85" i="55"/>
  <c r="BV87" i="55"/>
  <c r="T122" i="55"/>
  <c r="C128" i="55"/>
  <c r="Z9" i="55"/>
  <c r="C9" i="55"/>
  <c r="CH79" i="55"/>
  <c r="BU84" i="55"/>
  <c r="BV86" i="55"/>
  <c r="A111" i="55"/>
  <c r="BU49" i="55"/>
  <c r="BX49" i="55" s="1"/>
  <c r="BV51" i="55"/>
  <c r="F8" i="55"/>
  <c r="BU66" i="55"/>
  <c r="BV68" i="55"/>
  <c r="D9" i="55"/>
  <c r="CH78" i="55"/>
  <c r="BU83" i="55"/>
  <c r="BX83" i="55" s="1"/>
  <c r="BV85" i="55"/>
  <c r="C118" i="55"/>
  <c r="U122" i="55"/>
  <c r="C126" i="55"/>
  <c r="U5" i="55"/>
  <c r="U6" i="55"/>
  <c r="U9" i="55"/>
  <c r="U7" i="55"/>
  <c r="U8" i="55"/>
  <c r="CN21" i="54"/>
  <c r="CM21" i="54"/>
  <c r="CL21" i="54"/>
  <c r="CK21" i="54"/>
  <c r="CJ21" i="54"/>
  <c r="CK20" i="54"/>
  <c r="CJ20" i="54"/>
  <c r="CN19" i="54"/>
  <c r="CM19" i="54"/>
  <c r="CL19" i="54"/>
  <c r="CK19" i="54"/>
  <c r="CJ19" i="54"/>
  <c r="CN18" i="54"/>
  <c r="CM18" i="54"/>
  <c r="CL18" i="54"/>
  <c r="CK18" i="54"/>
  <c r="CJ18" i="54"/>
  <c r="AO7" i="54"/>
  <c r="CK17" i="54"/>
  <c r="CJ17" i="54"/>
  <c r="CN16" i="54"/>
  <c r="CM16" i="54"/>
  <c r="CL16" i="54"/>
  <c r="CK16" i="54"/>
  <c r="CJ16" i="54"/>
  <c r="CN15" i="54"/>
  <c r="CM15" i="54"/>
  <c r="CL15" i="54"/>
  <c r="BT47" i="54"/>
  <c r="BT79" i="54"/>
  <c r="DD15" i="54"/>
  <c r="CK15" i="54"/>
  <c r="CJ15" i="54"/>
  <c r="CN14" i="54"/>
  <c r="CM14" i="54"/>
  <c r="CL14" i="54"/>
  <c r="CK14" i="54"/>
  <c r="CJ14" i="54"/>
  <c r="AO6" i="54"/>
  <c r="AO5" i="54"/>
  <c r="CN13" i="54"/>
  <c r="CM13" i="54"/>
  <c r="CL13" i="54"/>
  <c r="CK13" i="54"/>
  <c r="CJ13" i="54"/>
  <c r="CZ13" i="54"/>
  <c r="AU5" i="54" s="1"/>
  <c r="AY5" i="54" s="1"/>
  <c r="CY13" i="54"/>
  <c r="AC5" i="54" s="1"/>
  <c r="AG5" i="54" s="1"/>
  <c r="CZ29" i="54"/>
  <c r="AU6" i="54" s="1"/>
  <c r="AY6" i="54" s="1"/>
  <c r="CY29" i="54"/>
  <c r="AC6" i="54" s="1"/>
  <c r="AG6" i="54" s="1"/>
  <c r="CZ45" i="54"/>
  <c r="AU7" i="54" s="1"/>
  <c r="AY7" i="54" s="1"/>
  <c r="CY45" i="54"/>
  <c r="AC7" i="54" s="1"/>
  <c r="AG7" i="54" s="1"/>
  <c r="CZ77" i="54"/>
  <c r="AU9" i="54" s="1"/>
  <c r="AY9" i="54" s="1"/>
  <c r="CY77" i="54"/>
  <c r="AC9" i="54" s="1"/>
  <c r="AG9" i="54" s="1"/>
  <c r="Z5" i="54"/>
  <c r="C5" i="54"/>
  <c r="D5" i="54"/>
  <c r="BU19" i="54"/>
  <c r="BV50" i="54"/>
  <c r="P9" i="54"/>
  <c r="BV38" i="54"/>
  <c r="P5" i="54"/>
  <c r="BY16" i="54"/>
  <c r="BV19" i="54"/>
  <c r="BZ16" i="54"/>
  <c r="CL38" i="54"/>
  <c r="CO15" i="54"/>
  <c r="G5" i="54"/>
  <c r="BV21" i="54"/>
  <c r="BZ25" i="54"/>
  <c r="F2" i="54"/>
  <c r="CH19" i="54"/>
  <c r="BU40" i="54"/>
  <c r="BU49" i="54"/>
  <c r="G2" i="54"/>
  <c r="P8" i="54"/>
  <c r="BZ18" i="54"/>
  <c r="CH37" i="54"/>
  <c r="CJ43" i="54"/>
  <c r="P7" i="54"/>
  <c r="CO13" i="54"/>
  <c r="BY21" i="54"/>
  <c r="BV31" i="54"/>
  <c r="BU13" i="54"/>
  <c r="CO17" i="54"/>
  <c r="CH21" i="54"/>
  <c r="CK40" i="54"/>
  <c r="CH57" i="54"/>
  <c r="CI57" i="54" s="1"/>
  <c r="BU17" i="54"/>
  <c r="BY23" i="54"/>
  <c r="T116" i="54"/>
  <c r="CO24" i="54"/>
  <c r="BU33" i="54"/>
  <c r="BZ13" i="54"/>
  <c r="BY14" i="54"/>
  <c r="CM36" i="54"/>
  <c r="BU26" i="54"/>
  <c r="BU29" i="54"/>
  <c r="CH30" i="54"/>
  <c r="BZ23" i="54"/>
  <c r="BU24" i="54"/>
  <c r="BV26" i="54"/>
  <c r="CH26" i="54"/>
  <c r="CN36" i="54"/>
  <c r="CM38" i="54"/>
  <c r="CH39" i="54"/>
  <c r="BV40" i="54"/>
  <c r="CL40" i="54"/>
  <c r="CM42" i="54"/>
  <c r="CK43" i="54"/>
  <c r="CH45" i="54"/>
  <c r="BR13" i="54"/>
  <c r="AQ5" i="54" s="1"/>
  <c r="CC13" i="54"/>
  <c r="F5" i="54" s="1"/>
  <c r="BZ14" i="54"/>
  <c r="BU15" i="54"/>
  <c r="BV17" i="54"/>
  <c r="CH17" i="54"/>
  <c r="CO22" i="54"/>
  <c r="BV29" i="54"/>
  <c r="CH32" i="54"/>
  <c r="BV33" i="54"/>
  <c r="CL33" i="54"/>
  <c r="BU35" i="54"/>
  <c r="CH51" i="54"/>
  <c r="CI51" i="54" s="1"/>
  <c r="C131" i="54"/>
  <c r="P6" i="54"/>
  <c r="BY19" i="54"/>
  <c r="BZ21" i="54"/>
  <c r="BU22" i="54"/>
  <c r="BV24" i="54"/>
  <c r="CH24" i="54"/>
  <c r="CN38" i="54"/>
  <c r="CM40" i="54"/>
  <c r="CH41" i="54"/>
  <c r="CN42" i="54"/>
  <c r="CL43" i="54"/>
  <c r="CH48" i="54"/>
  <c r="CI48" i="54" s="1"/>
  <c r="BV15" i="54"/>
  <c r="CH15" i="54"/>
  <c r="CO20" i="54"/>
  <c r="BY26" i="54"/>
  <c r="CM33" i="54"/>
  <c r="CH34" i="54"/>
  <c r="BV35" i="54"/>
  <c r="BU37" i="54"/>
  <c r="CJ39" i="54"/>
  <c r="BU43" i="54"/>
  <c r="BY17" i="54"/>
  <c r="BZ19" i="54"/>
  <c r="BU20" i="54"/>
  <c r="BV22" i="54"/>
  <c r="CH22" i="54"/>
  <c r="CO27" i="54"/>
  <c r="Z6" i="54"/>
  <c r="C6" i="54"/>
  <c r="BU30" i="54"/>
  <c r="CN40" i="54"/>
  <c r="CM43" i="54"/>
  <c r="BR45" i="54"/>
  <c r="AQ7" i="54" s="1"/>
  <c r="CO18" i="54"/>
  <c r="BY24" i="54"/>
  <c r="BZ26" i="54"/>
  <c r="BU27" i="54"/>
  <c r="D6" i="54"/>
  <c r="CN33" i="54"/>
  <c r="CH36" i="54"/>
  <c r="BV37" i="54"/>
  <c r="BU39" i="54"/>
  <c r="CK39" i="54"/>
  <c r="CJ41" i="54"/>
  <c r="BV43" i="54"/>
  <c r="BU80" i="54"/>
  <c r="BY15" i="54"/>
  <c r="BZ17" i="54"/>
  <c r="BU18" i="54"/>
  <c r="BV20" i="54"/>
  <c r="CH20" i="54"/>
  <c r="CO25" i="54"/>
  <c r="F6" i="54"/>
  <c r="BV30" i="54"/>
  <c r="BU32" i="54"/>
  <c r="CN43" i="54"/>
  <c r="BV55" i="54"/>
  <c r="CO16" i="54"/>
  <c r="BY22" i="54"/>
  <c r="BZ24" i="54"/>
  <c r="BU25" i="54"/>
  <c r="BV27" i="54"/>
  <c r="CH27" i="54"/>
  <c r="CH38" i="54"/>
  <c r="BV39" i="54"/>
  <c r="CL39" i="54"/>
  <c r="BU41" i="54"/>
  <c r="CK41" i="54"/>
  <c r="BU46" i="54"/>
  <c r="CH91" i="54"/>
  <c r="BV13" i="54"/>
  <c r="BZ15" i="54"/>
  <c r="BU16" i="54"/>
  <c r="BV18" i="54"/>
  <c r="CH18" i="54"/>
  <c r="CO23" i="54"/>
  <c r="CH31" i="54"/>
  <c r="BV32" i="54"/>
  <c r="BU34" i="54"/>
  <c r="BU45" i="54"/>
  <c r="BV46" i="54"/>
  <c r="BV82" i="54"/>
  <c r="C121" i="54"/>
  <c r="CH13" i="54"/>
  <c r="CO14" i="54"/>
  <c r="BY20" i="54"/>
  <c r="BZ22" i="54"/>
  <c r="BU23" i="54"/>
  <c r="BV25" i="54"/>
  <c r="CH25" i="54"/>
  <c r="CM39" i="54"/>
  <c r="CH40" i="54"/>
  <c r="BV41" i="54"/>
  <c r="CL41" i="54"/>
  <c r="CH42" i="54"/>
  <c r="BU14" i="54"/>
  <c r="BV16" i="54"/>
  <c r="CH16" i="54"/>
  <c r="CO21" i="54"/>
  <c r="BY27" i="54"/>
  <c r="BR29" i="54"/>
  <c r="AQ6" i="54" s="1"/>
  <c r="CH29" i="54"/>
  <c r="CH33" i="54"/>
  <c r="BV34" i="54"/>
  <c r="BU36" i="54"/>
  <c r="CJ38" i="54"/>
  <c r="BU53" i="54"/>
  <c r="BY13" i="54"/>
  <c r="BY18" i="54"/>
  <c r="BZ20" i="54"/>
  <c r="BU21" i="54"/>
  <c r="BV23" i="54"/>
  <c r="CH23" i="54"/>
  <c r="G6" i="54"/>
  <c r="CN39" i="54"/>
  <c r="CM41" i="54"/>
  <c r="BU63" i="54"/>
  <c r="BV14" i="54"/>
  <c r="CH14" i="54"/>
  <c r="CO19" i="54"/>
  <c r="BY25" i="54"/>
  <c r="BZ27" i="54"/>
  <c r="CH35" i="54"/>
  <c r="BV36" i="54"/>
  <c r="CL36" i="54"/>
  <c r="BU38" i="54"/>
  <c r="CK38" i="54"/>
  <c r="CJ40" i="54"/>
  <c r="CJ42" i="54"/>
  <c r="Z7" i="54"/>
  <c r="C7" i="54"/>
  <c r="BU48" i="54"/>
  <c r="BX48" i="54" s="1"/>
  <c r="CH74" i="54"/>
  <c r="CI74" i="54" s="1"/>
  <c r="CO26" i="54"/>
  <c r="BU31" i="54"/>
  <c r="CN41" i="54"/>
  <c r="F7" i="54"/>
  <c r="BV48" i="54"/>
  <c r="BV51" i="54"/>
  <c r="BV65" i="54"/>
  <c r="CH59" i="54"/>
  <c r="CI59" i="54" s="1"/>
  <c r="BU65" i="54"/>
  <c r="BV67" i="54"/>
  <c r="F9" i="54"/>
  <c r="BU82" i="54"/>
  <c r="BV84" i="54"/>
  <c r="I116" i="54"/>
  <c r="BU42" i="54"/>
  <c r="CK42" i="54"/>
  <c r="BU47" i="54"/>
  <c r="BV49" i="54"/>
  <c r="CH58" i="54"/>
  <c r="CI58" i="54" s="1"/>
  <c r="BU64" i="54"/>
  <c r="BV66" i="54"/>
  <c r="CH75" i="54"/>
  <c r="CI75" i="54" s="1"/>
  <c r="BU81" i="54"/>
  <c r="BV83" i="54"/>
  <c r="V122" i="54"/>
  <c r="C124" i="54"/>
  <c r="BV42" i="54"/>
  <c r="CL42" i="54"/>
  <c r="BV47" i="54"/>
  <c r="CH56" i="54"/>
  <c r="CI56" i="54" s="1"/>
  <c r="BR61" i="54"/>
  <c r="AQ8" i="54" s="1"/>
  <c r="CH61" i="54"/>
  <c r="BU62" i="54"/>
  <c r="BX62" i="54" s="1"/>
  <c r="BV64" i="54"/>
  <c r="CH73" i="54"/>
  <c r="CI73" i="54" s="1"/>
  <c r="BU79" i="54"/>
  <c r="BV81" i="54"/>
  <c r="CH90" i="54"/>
  <c r="C122" i="54"/>
  <c r="CH55" i="54"/>
  <c r="CI55" i="54" s="1"/>
  <c r="BV63" i="54"/>
  <c r="CH72" i="54"/>
  <c r="CI72" i="54" s="1"/>
  <c r="BR77" i="54"/>
  <c r="AQ9" i="54" s="1"/>
  <c r="CH77" i="54"/>
  <c r="BU78" i="54"/>
  <c r="BV80" i="54"/>
  <c r="CH89" i="54"/>
  <c r="H117" i="54"/>
  <c r="C129" i="54"/>
  <c r="CH43" i="54"/>
  <c r="CH54" i="54"/>
  <c r="CI54" i="54" s="1"/>
  <c r="BU59" i="54"/>
  <c r="BV62" i="54"/>
  <c r="CH71" i="54"/>
  <c r="CI71" i="54" s="1"/>
  <c r="BV79" i="54"/>
  <c r="CH88" i="54"/>
  <c r="CH53" i="54"/>
  <c r="CI53" i="54" s="1"/>
  <c r="BU58" i="54"/>
  <c r="CH70" i="54"/>
  <c r="CI70" i="54" s="1"/>
  <c r="BU75" i="54"/>
  <c r="BV78" i="54"/>
  <c r="CH87" i="54"/>
  <c r="I117" i="54"/>
  <c r="C127" i="54"/>
  <c r="CH52" i="54"/>
  <c r="CI52" i="54" s="1"/>
  <c r="BU57" i="54"/>
  <c r="BV59" i="54"/>
  <c r="CH69" i="54"/>
  <c r="CI69" i="54" s="1"/>
  <c r="BU74" i="54"/>
  <c r="CH86" i="54"/>
  <c r="BU91" i="54"/>
  <c r="BU56" i="54"/>
  <c r="BV58" i="54"/>
  <c r="BU61" i="54"/>
  <c r="CH68" i="54"/>
  <c r="CI68" i="54" s="1"/>
  <c r="BU73" i="54"/>
  <c r="BV75" i="54"/>
  <c r="CH85" i="54"/>
  <c r="BU90" i="54"/>
  <c r="J117" i="54"/>
  <c r="C119" i="54"/>
  <c r="C125" i="54"/>
  <c r="BV45" i="54"/>
  <c r="G7" i="54"/>
  <c r="CH50" i="54"/>
  <c r="CI50" i="54" s="1"/>
  <c r="BU55" i="54"/>
  <c r="BV57" i="54"/>
  <c r="CH67" i="54"/>
  <c r="CI67" i="54" s="1"/>
  <c r="BU72" i="54"/>
  <c r="BV74" i="54"/>
  <c r="BU77" i="54"/>
  <c r="CH84" i="54"/>
  <c r="BU89" i="54"/>
  <c r="BV91" i="54"/>
  <c r="R122" i="54"/>
  <c r="C132" i="54"/>
  <c r="CH49" i="54"/>
  <c r="CI49" i="54" s="1"/>
  <c r="BU54" i="54"/>
  <c r="BV56" i="54"/>
  <c r="BV61" i="54"/>
  <c r="G8" i="54"/>
  <c r="CH66" i="54"/>
  <c r="CI66" i="54" s="1"/>
  <c r="BU71" i="54"/>
  <c r="BV73" i="54"/>
  <c r="CH83" i="54"/>
  <c r="BU88" i="54"/>
  <c r="BV90" i="54"/>
  <c r="K117" i="54"/>
  <c r="C123" i="54"/>
  <c r="CH65" i="54"/>
  <c r="CI65" i="54" s="1"/>
  <c r="BU70" i="54"/>
  <c r="BV72" i="54"/>
  <c r="BV77" i="54"/>
  <c r="G9" i="54"/>
  <c r="CH82" i="54"/>
  <c r="BU87" i="54"/>
  <c r="BV89" i="54"/>
  <c r="C120" i="54"/>
  <c r="S122" i="54"/>
  <c r="C130" i="54"/>
  <c r="CH47" i="54"/>
  <c r="CI47" i="54" s="1"/>
  <c r="BU52" i="54"/>
  <c r="BV54" i="54"/>
  <c r="CH64" i="54"/>
  <c r="CI64" i="54" s="1"/>
  <c r="BU69" i="54"/>
  <c r="BX69" i="54" s="1"/>
  <c r="BV71" i="54"/>
  <c r="CH81" i="54"/>
  <c r="BU86" i="54"/>
  <c r="BV88" i="54"/>
  <c r="L117" i="54"/>
  <c r="D7" i="54"/>
  <c r="CH46" i="54"/>
  <c r="CI46" i="54" s="1"/>
  <c r="BU51" i="54"/>
  <c r="BX51" i="54" s="1"/>
  <c r="BV53" i="54"/>
  <c r="Z8" i="54"/>
  <c r="C8" i="54"/>
  <c r="CH63" i="54"/>
  <c r="CI63" i="54" s="1"/>
  <c r="BU68" i="54"/>
  <c r="BV70" i="54"/>
  <c r="CH80" i="54"/>
  <c r="BU85" i="54"/>
  <c r="BV87" i="54"/>
  <c r="T122" i="54"/>
  <c r="C128" i="54"/>
  <c r="BU50" i="54"/>
  <c r="BX50" i="54" s="1"/>
  <c r="BV52" i="54"/>
  <c r="D8" i="54"/>
  <c r="CH62" i="54"/>
  <c r="CI62" i="54" s="1"/>
  <c r="BU67" i="54"/>
  <c r="BX67" i="54" s="1"/>
  <c r="BV69" i="54"/>
  <c r="C9" i="54"/>
  <c r="Z9" i="54"/>
  <c r="CH79" i="54"/>
  <c r="BU84" i="54"/>
  <c r="BV86" i="54"/>
  <c r="A111" i="54"/>
  <c r="F8" i="54"/>
  <c r="BU66" i="54"/>
  <c r="BV68" i="54"/>
  <c r="D9" i="54"/>
  <c r="CH78" i="54"/>
  <c r="BU83" i="54"/>
  <c r="BX83" i="54" s="1"/>
  <c r="BV85" i="54"/>
  <c r="C118" i="54"/>
  <c r="U122" i="54"/>
  <c r="C126" i="54"/>
  <c r="U5" i="54"/>
  <c r="U9" i="54"/>
  <c r="U6" i="54"/>
  <c r="U8" i="54"/>
  <c r="U7" i="54"/>
  <c r="CN26" i="53"/>
  <c r="CM26" i="53"/>
  <c r="CL26" i="53"/>
  <c r="CK26" i="53"/>
  <c r="CJ26" i="53"/>
  <c r="CN25" i="53"/>
  <c r="CM25" i="53"/>
  <c r="CL25" i="53"/>
  <c r="CK25" i="53"/>
  <c r="CJ25" i="53"/>
  <c r="CK24" i="53"/>
  <c r="CJ24" i="53"/>
  <c r="CN23" i="53"/>
  <c r="DD23" i="53"/>
  <c r="CM23" i="53"/>
  <c r="CL23" i="53"/>
  <c r="CK23" i="53"/>
  <c r="CJ23" i="53"/>
  <c r="CN22" i="53"/>
  <c r="CM22" i="53"/>
  <c r="BT22" i="53"/>
  <c r="DD22" i="53"/>
  <c r="CL22" i="53"/>
  <c r="CK22" i="53"/>
  <c r="CJ22" i="53"/>
  <c r="AO8" i="53"/>
  <c r="CN21" i="53"/>
  <c r="CM21" i="53"/>
  <c r="CL21" i="53"/>
  <c r="CK21" i="53"/>
  <c r="CJ21" i="53"/>
  <c r="CK15" i="53"/>
  <c r="AO7" i="53"/>
  <c r="CN20" i="53"/>
  <c r="CM20" i="53"/>
  <c r="CL20" i="53"/>
  <c r="CK20" i="53"/>
  <c r="CJ20" i="53"/>
  <c r="CJ19" i="53"/>
  <c r="AO6" i="53"/>
  <c r="BT50" i="53"/>
  <c r="DD18" i="53"/>
  <c r="CJ18" i="53"/>
  <c r="CN17" i="53"/>
  <c r="CM17" i="53"/>
  <c r="CL17" i="53"/>
  <c r="CK17" i="53"/>
  <c r="CJ17" i="53"/>
  <c r="AO9" i="53"/>
  <c r="CL16" i="53"/>
  <c r="CK16" i="53"/>
  <c r="CJ16" i="53"/>
  <c r="BT47" i="53"/>
  <c r="BT79" i="53"/>
  <c r="BT64" i="53"/>
  <c r="DD15" i="53"/>
  <c r="CJ15" i="53"/>
  <c r="AO5" i="53"/>
  <c r="CN13" i="53"/>
  <c r="CM13" i="53"/>
  <c r="CL13" i="53"/>
  <c r="CK13" i="53"/>
  <c r="CJ13" i="53"/>
  <c r="CZ61" i="53"/>
  <c r="AU8" i="53" s="1"/>
  <c r="AY8" i="53" s="1"/>
  <c r="CY61" i="53"/>
  <c r="AC8" i="53" s="1"/>
  <c r="AG8" i="53" s="1"/>
  <c r="CZ29" i="53"/>
  <c r="AU6" i="53" s="1"/>
  <c r="AY6" i="53" s="1"/>
  <c r="CY29" i="53"/>
  <c r="AC6" i="53" s="1"/>
  <c r="AG6" i="53" s="1"/>
  <c r="CZ13" i="53"/>
  <c r="AU5" i="53" s="1"/>
  <c r="AY5" i="53" s="1"/>
  <c r="CY13" i="53"/>
  <c r="AC5" i="53" s="1"/>
  <c r="AG5" i="53" s="1"/>
  <c r="CZ77" i="53"/>
  <c r="AU9" i="53" s="1"/>
  <c r="AY9" i="53" s="1"/>
  <c r="BV13" i="53"/>
  <c r="BU16" i="53"/>
  <c r="BX16" i="53" s="1"/>
  <c r="BY13" i="53"/>
  <c r="BV16" i="53"/>
  <c r="D5" i="53"/>
  <c r="BV18" i="53"/>
  <c r="P6" i="53"/>
  <c r="CO15" i="53"/>
  <c r="BV26" i="53"/>
  <c r="P5" i="53"/>
  <c r="CH16" i="53"/>
  <c r="CH18" i="53"/>
  <c r="CO21" i="53"/>
  <c r="BZ23" i="53"/>
  <c r="F2" i="53"/>
  <c r="G5" i="53"/>
  <c r="CH26" i="53"/>
  <c r="G2" i="53"/>
  <c r="BZ15" i="53"/>
  <c r="BR29" i="53"/>
  <c r="AQ6" i="53" s="1"/>
  <c r="BY27" i="53"/>
  <c r="BY21" i="53"/>
  <c r="BU24" i="53"/>
  <c r="P7" i="53"/>
  <c r="BU14" i="53"/>
  <c r="CH29" i="53"/>
  <c r="CH13" i="53"/>
  <c r="CO14" i="53"/>
  <c r="BY20" i="53"/>
  <c r="BZ22" i="53"/>
  <c r="BU23" i="53"/>
  <c r="BV25" i="53"/>
  <c r="CH25" i="53"/>
  <c r="CH40" i="53"/>
  <c r="BV53" i="53"/>
  <c r="BU65" i="53"/>
  <c r="BV84" i="53"/>
  <c r="CN30" i="53"/>
  <c r="CM32" i="53"/>
  <c r="CH33" i="53"/>
  <c r="BV34" i="53"/>
  <c r="CL34" i="53"/>
  <c r="BU36" i="53"/>
  <c r="BU47" i="53"/>
  <c r="BY18" i="53"/>
  <c r="BZ20" i="53"/>
  <c r="BU21" i="53"/>
  <c r="BV23" i="53"/>
  <c r="CH23" i="53"/>
  <c r="G6" i="53"/>
  <c r="D7" i="53"/>
  <c r="I116" i="53"/>
  <c r="P9" i="53"/>
  <c r="BV14" i="53"/>
  <c r="CH14" i="53"/>
  <c r="CO19" i="53"/>
  <c r="BY25" i="53"/>
  <c r="BZ27" i="53"/>
  <c r="CN32" i="53"/>
  <c r="CM34" i="53"/>
  <c r="CH35" i="53"/>
  <c r="BV36" i="53"/>
  <c r="BU38" i="53"/>
  <c r="F7" i="53"/>
  <c r="CH46" i="53"/>
  <c r="CI46" i="53" s="1"/>
  <c r="BV47" i="53"/>
  <c r="BZ13" i="53"/>
  <c r="BY16" i="53"/>
  <c r="BZ18" i="53"/>
  <c r="BU19" i="53"/>
  <c r="BV21" i="53"/>
  <c r="CH21" i="53"/>
  <c r="CO26" i="53"/>
  <c r="BU31" i="53"/>
  <c r="CH41" i="53"/>
  <c r="BU48" i="53"/>
  <c r="BX48" i="53" s="1"/>
  <c r="BV67" i="53"/>
  <c r="P8" i="53"/>
  <c r="CO17" i="53"/>
  <c r="BY23" i="53"/>
  <c r="BZ25" i="53"/>
  <c r="BU26" i="53"/>
  <c r="CN34" i="53"/>
  <c r="CH37" i="53"/>
  <c r="BV38" i="53"/>
  <c r="BU40" i="53"/>
  <c r="C5" i="53"/>
  <c r="Z5" i="53"/>
  <c r="BY14" i="53"/>
  <c r="BZ16" i="53"/>
  <c r="BU17" i="53"/>
  <c r="BV19" i="53"/>
  <c r="CH19" i="53"/>
  <c r="CO24" i="53"/>
  <c r="BU29" i="53"/>
  <c r="CH30" i="53"/>
  <c r="BV31" i="53"/>
  <c r="CL31" i="53"/>
  <c r="BU33" i="53"/>
  <c r="CL40" i="53"/>
  <c r="BV48" i="53"/>
  <c r="BU49" i="53"/>
  <c r="CH53" i="53"/>
  <c r="CI53" i="53" s="1"/>
  <c r="CH56" i="53"/>
  <c r="CI56" i="53" s="1"/>
  <c r="CH39" i="53"/>
  <c r="BV40" i="53"/>
  <c r="CK43" i="53"/>
  <c r="CH45" i="53"/>
  <c r="G7" i="53"/>
  <c r="BU50" i="53"/>
  <c r="BR61" i="53"/>
  <c r="AQ8" i="53" s="1"/>
  <c r="F9" i="53"/>
  <c r="BR13" i="53"/>
  <c r="AQ5" i="53" s="1"/>
  <c r="CC13" i="53"/>
  <c r="F5" i="53" s="1"/>
  <c r="BZ14" i="53"/>
  <c r="BU15" i="53"/>
  <c r="BV17" i="53"/>
  <c r="CH17" i="53"/>
  <c r="CO22" i="53"/>
  <c r="BV29" i="53"/>
  <c r="CM31" i="53"/>
  <c r="CH32" i="53"/>
  <c r="BV33" i="53"/>
  <c r="BU35" i="53"/>
  <c r="CK35" i="53"/>
  <c r="CM40" i="53"/>
  <c r="BV49" i="53"/>
  <c r="BY19" i="53"/>
  <c r="BZ21" i="53"/>
  <c r="BU22" i="53"/>
  <c r="BV24" i="53"/>
  <c r="CH24" i="53"/>
  <c r="CJ30" i="53"/>
  <c r="CM43" i="53"/>
  <c r="BR45" i="53"/>
  <c r="AQ7" i="53" s="1"/>
  <c r="BV50" i="53"/>
  <c r="BU66" i="53"/>
  <c r="BV15" i="53"/>
  <c r="CH15" i="53"/>
  <c r="CO20" i="53"/>
  <c r="BY26" i="53"/>
  <c r="CN31" i="53"/>
  <c r="CH34" i="53"/>
  <c r="BV35" i="53"/>
  <c r="CL35" i="53"/>
  <c r="BU37" i="53"/>
  <c r="BX37" i="53" s="1"/>
  <c r="BU41" i="53"/>
  <c r="BY17" i="53"/>
  <c r="BZ19" i="53"/>
  <c r="BU20" i="53"/>
  <c r="BV22" i="53"/>
  <c r="CH22" i="53"/>
  <c r="CO27" i="53"/>
  <c r="Z6" i="53"/>
  <c r="C6" i="53"/>
  <c r="BU30" i="53"/>
  <c r="CK30" i="53"/>
  <c r="CN43" i="53"/>
  <c r="BU51" i="53"/>
  <c r="Z8" i="53"/>
  <c r="C8" i="53"/>
  <c r="CO18" i="53"/>
  <c r="BY24" i="53"/>
  <c r="BZ26" i="53"/>
  <c r="BU27" i="53"/>
  <c r="D6" i="53"/>
  <c r="CM35" i="53"/>
  <c r="CH36" i="53"/>
  <c r="BV37" i="53"/>
  <c r="BU39" i="53"/>
  <c r="BV41" i="53"/>
  <c r="BU42" i="53"/>
  <c r="BX42" i="53" s="1"/>
  <c r="BU43" i="53"/>
  <c r="F8" i="53"/>
  <c r="BU13" i="53"/>
  <c r="BX13" i="53" s="1"/>
  <c r="CO13" i="53"/>
  <c r="BY15" i="53"/>
  <c r="BZ17" i="53"/>
  <c r="BU18" i="53"/>
  <c r="BV20" i="53"/>
  <c r="CH20" i="53"/>
  <c r="CO25" i="53"/>
  <c r="F6" i="53"/>
  <c r="BV30" i="53"/>
  <c r="CL30" i="53"/>
  <c r="BU32" i="53"/>
  <c r="BV51" i="53"/>
  <c r="CO16" i="53"/>
  <c r="BY22" i="53"/>
  <c r="BZ24" i="53"/>
  <c r="BU25" i="53"/>
  <c r="BV27" i="53"/>
  <c r="CH27" i="53"/>
  <c r="CN35" i="53"/>
  <c r="CH38" i="53"/>
  <c r="BV39" i="53"/>
  <c r="BV42" i="53"/>
  <c r="BU45" i="53"/>
  <c r="BU46" i="53"/>
  <c r="CH61" i="53"/>
  <c r="BU82" i="53"/>
  <c r="CO23" i="53"/>
  <c r="CM30" i="53"/>
  <c r="CH31" i="53"/>
  <c r="BV32" i="53"/>
  <c r="BU34" i="53"/>
  <c r="BX34" i="53" s="1"/>
  <c r="CK34" i="53"/>
  <c r="BV45" i="53"/>
  <c r="BV52" i="53"/>
  <c r="CH59" i="53"/>
  <c r="CI59" i="53" s="1"/>
  <c r="BV68" i="53"/>
  <c r="CH58" i="53"/>
  <c r="CI58" i="53" s="1"/>
  <c r="BU64" i="53"/>
  <c r="BV66" i="53"/>
  <c r="CH75" i="53"/>
  <c r="CI75" i="53" s="1"/>
  <c r="BU81" i="53"/>
  <c r="BV83" i="53"/>
  <c r="V122" i="53"/>
  <c r="C124" i="53"/>
  <c r="CH57" i="53"/>
  <c r="CI57" i="53" s="1"/>
  <c r="BU63" i="53"/>
  <c r="BV65" i="53"/>
  <c r="CH74" i="53"/>
  <c r="CI74" i="53" s="1"/>
  <c r="BU80" i="53"/>
  <c r="BX80" i="53" s="1"/>
  <c r="BV82" i="53"/>
  <c r="CH91" i="53"/>
  <c r="T116" i="53"/>
  <c r="C121" i="53"/>
  <c r="C131" i="53"/>
  <c r="BU62" i="53"/>
  <c r="BV64" i="53"/>
  <c r="CH73" i="53"/>
  <c r="CI73" i="53" s="1"/>
  <c r="BU79" i="53"/>
  <c r="BV81" i="53"/>
  <c r="CH90" i="53"/>
  <c r="C122" i="53"/>
  <c r="BV46" i="53"/>
  <c r="CH55" i="53"/>
  <c r="CI55" i="53" s="1"/>
  <c r="BV63" i="53"/>
  <c r="CH72" i="53"/>
  <c r="CI72" i="53" s="1"/>
  <c r="BR77" i="53"/>
  <c r="AQ9" i="53" s="1"/>
  <c r="CH77" i="53"/>
  <c r="BU78" i="53"/>
  <c r="BV80" i="53"/>
  <c r="CH89" i="53"/>
  <c r="H117" i="53"/>
  <c r="C129" i="53"/>
  <c r="CN40" i="53"/>
  <c r="CH43" i="53"/>
  <c r="CH54" i="53"/>
  <c r="CI54" i="53" s="1"/>
  <c r="BU59" i="53"/>
  <c r="BV62" i="53"/>
  <c r="CH71" i="53"/>
  <c r="CI71" i="53" s="1"/>
  <c r="BV79" i="53"/>
  <c r="CH88" i="53"/>
  <c r="BU58" i="53"/>
  <c r="CH70" i="53"/>
  <c r="CI70" i="53" s="1"/>
  <c r="BU75" i="53"/>
  <c r="BV78" i="53"/>
  <c r="CH87" i="53"/>
  <c r="I117" i="53"/>
  <c r="C127" i="53"/>
  <c r="CH52" i="53"/>
  <c r="CI52" i="53" s="1"/>
  <c r="BU57" i="53"/>
  <c r="BV59" i="53"/>
  <c r="CH69" i="53"/>
  <c r="CI69" i="53" s="1"/>
  <c r="BU74" i="53"/>
  <c r="CH86" i="53"/>
  <c r="BU91" i="53"/>
  <c r="CJ43" i="53"/>
  <c r="CH51" i="53"/>
  <c r="CI51" i="53" s="1"/>
  <c r="BU56" i="53"/>
  <c r="BX56" i="53" s="1"/>
  <c r="BV58" i="53"/>
  <c r="BU61" i="53"/>
  <c r="CH68" i="53"/>
  <c r="CI68" i="53" s="1"/>
  <c r="BU73" i="53"/>
  <c r="BV75" i="53"/>
  <c r="CH85" i="53"/>
  <c r="BU90" i="53"/>
  <c r="J117" i="53"/>
  <c r="C119" i="53"/>
  <c r="C125" i="53"/>
  <c r="CH50" i="53"/>
  <c r="BU55" i="53"/>
  <c r="BV57" i="53"/>
  <c r="CH67" i="53"/>
  <c r="CI67" i="53" s="1"/>
  <c r="BU72" i="53"/>
  <c r="BX72" i="53" s="1"/>
  <c r="BV74" i="53"/>
  <c r="BU77" i="53"/>
  <c r="CH84" i="53"/>
  <c r="BU89" i="53"/>
  <c r="BV91" i="53"/>
  <c r="R122" i="53"/>
  <c r="C132" i="53"/>
  <c r="CH49" i="53"/>
  <c r="CI49" i="53" s="1"/>
  <c r="BU54" i="53"/>
  <c r="BV56" i="53"/>
  <c r="BV61" i="53"/>
  <c r="G8" i="53"/>
  <c r="CH66" i="53"/>
  <c r="CI66" i="53" s="1"/>
  <c r="BU71" i="53"/>
  <c r="BV73" i="53"/>
  <c r="CH83" i="53"/>
  <c r="BU88" i="53"/>
  <c r="BV90" i="53"/>
  <c r="K117" i="53"/>
  <c r="C123" i="53"/>
  <c r="CH48" i="53"/>
  <c r="CI48" i="53" s="1"/>
  <c r="BU53" i="53"/>
  <c r="BX53" i="53" s="1"/>
  <c r="BV55" i="53"/>
  <c r="CH65" i="53"/>
  <c r="CI65" i="53" s="1"/>
  <c r="BU70" i="53"/>
  <c r="BV72" i="53"/>
  <c r="BV77" i="53"/>
  <c r="G9" i="53"/>
  <c r="CH82" i="53"/>
  <c r="BU87" i="53"/>
  <c r="BV89" i="53"/>
  <c r="C120" i="53"/>
  <c r="S122" i="53"/>
  <c r="C130" i="53"/>
  <c r="CH42" i="53"/>
  <c r="BV43" i="53"/>
  <c r="CL43" i="53"/>
  <c r="Z7" i="53"/>
  <c r="C7" i="53"/>
  <c r="CH47" i="53"/>
  <c r="BU52" i="53"/>
  <c r="BV54" i="53"/>
  <c r="CH64" i="53"/>
  <c r="CI64" i="53" s="1"/>
  <c r="BU69" i="53"/>
  <c r="BV71" i="53"/>
  <c r="CH81" i="53"/>
  <c r="BU86" i="53"/>
  <c r="BV88" i="53"/>
  <c r="L117" i="53"/>
  <c r="CH63" i="53"/>
  <c r="CI63" i="53" s="1"/>
  <c r="BU68" i="53"/>
  <c r="BX68" i="53" s="1"/>
  <c r="BV70" i="53"/>
  <c r="CH80" i="53"/>
  <c r="BU85" i="53"/>
  <c r="BV87" i="53"/>
  <c r="T122" i="53"/>
  <c r="C128" i="53"/>
  <c r="D8" i="53"/>
  <c r="CH62" i="53"/>
  <c r="CI62" i="53" s="1"/>
  <c r="BU67" i="53"/>
  <c r="BV69" i="53"/>
  <c r="Z9" i="53"/>
  <c r="C9" i="53"/>
  <c r="CH79" i="53"/>
  <c r="BU84" i="53"/>
  <c r="BX84" i="53" s="1"/>
  <c r="BV86" i="53"/>
  <c r="A111" i="53"/>
  <c r="D9" i="53"/>
  <c r="CH78" i="53"/>
  <c r="BU83" i="53"/>
  <c r="BX83" i="53" s="1"/>
  <c r="BV85" i="53"/>
  <c r="C118" i="53"/>
  <c r="U122" i="53"/>
  <c r="C126" i="53"/>
  <c r="U7" i="53"/>
  <c r="U9" i="53"/>
  <c r="U8" i="53"/>
  <c r="U6" i="53"/>
  <c r="U5" i="53"/>
  <c r="CN26" i="52"/>
  <c r="CM26" i="52"/>
  <c r="CL26" i="52"/>
  <c r="CK26" i="52"/>
  <c r="CJ26" i="52"/>
  <c r="CN25" i="52"/>
  <c r="CM25" i="52"/>
  <c r="CL25" i="52"/>
  <c r="CK25" i="52"/>
  <c r="CJ25" i="52"/>
  <c r="CK24" i="52"/>
  <c r="CJ24" i="52"/>
  <c r="AO7" i="52"/>
  <c r="CN23" i="52"/>
  <c r="CM23" i="52"/>
  <c r="CL23" i="52"/>
  <c r="CK23" i="52"/>
  <c r="CJ23" i="52"/>
  <c r="CN22" i="52"/>
  <c r="CM22" i="52"/>
  <c r="CL22" i="52"/>
  <c r="CK22" i="52"/>
  <c r="CJ22" i="52"/>
  <c r="CL21" i="52"/>
  <c r="CK21" i="52"/>
  <c r="CJ21" i="52"/>
  <c r="CN20" i="52"/>
  <c r="DD20" i="52"/>
  <c r="DD19" i="52"/>
  <c r="CM20" i="52"/>
  <c r="CL20" i="52"/>
  <c r="CK20" i="52"/>
  <c r="CJ20" i="52"/>
  <c r="CN19" i="52"/>
  <c r="CM19" i="52"/>
  <c r="CL19" i="52"/>
  <c r="CK19" i="52"/>
  <c r="CJ19" i="52"/>
  <c r="CJ17" i="52"/>
  <c r="CN16" i="52"/>
  <c r="CM16" i="52"/>
  <c r="CL16" i="52"/>
  <c r="CK16" i="52"/>
  <c r="CJ16" i="52"/>
  <c r="AO8" i="52"/>
  <c r="CJ15" i="52"/>
  <c r="AO6" i="52"/>
  <c r="AO5" i="52"/>
  <c r="CN14" i="52"/>
  <c r="CM14" i="52"/>
  <c r="CM13" i="52"/>
  <c r="CL14" i="52"/>
  <c r="CK14" i="52"/>
  <c r="CJ14" i="52"/>
  <c r="BT45" i="52"/>
  <c r="CK13" i="52"/>
  <c r="BT77" i="52"/>
  <c r="DD13" i="52"/>
  <c r="CJ13" i="52"/>
  <c r="CZ45" i="52"/>
  <c r="AU7" i="52" s="1"/>
  <c r="AY7" i="52" s="1"/>
  <c r="CY45" i="52"/>
  <c r="AC7" i="52" s="1"/>
  <c r="AG7" i="52" s="1"/>
  <c r="CZ77" i="52"/>
  <c r="AU9" i="52" s="1"/>
  <c r="AY9" i="52" s="1"/>
  <c r="CY77" i="52"/>
  <c r="AC9" i="52" s="1"/>
  <c r="AG9" i="52" s="1"/>
  <c r="CZ29" i="52"/>
  <c r="AU6" i="52" s="1"/>
  <c r="AY6" i="52" s="1"/>
  <c r="CY29" i="52"/>
  <c r="AC6" i="52" s="1"/>
  <c r="AG6" i="52" s="1"/>
  <c r="CZ61" i="52"/>
  <c r="AU8" i="52" s="1"/>
  <c r="AY8" i="52" s="1"/>
  <c r="CY61" i="52"/>
  <c r="AC8" i="52" s="1"/>
  <c r="AG8" i="52" s="1"/>
  <c r="CZ13" i="52"/>
  <c r="AU5" i="52" s="1"/>
  <c r="AY5" i="52" s="1"/>
  <c r="CY13" i="52"/>
  <c r="AC5" i="52" s="1"/>
  <c r="AG5" i="52" s="1"/>
  <c r="P7" i="52"/>
  <c r="CH16" i="52"/>
  <c r="CH17" i="52"/>
  <c r="BZ13" i="52"/>
  <c r="BZ14" i="52"/>
  <c r="BU15" i="52"/>
  <c r="BV34" i="52"/>
  <c r="P6" i="52"/>
  <c r="BV15" i="52"/>
  <c r="BU31" i="52"/>
  <c r="D8" i="52"/>
  <c r="D5" i="52"/>
  <c r="CH21" i="52"/>
  <c r="P5" i="52"/>
  <c r="CC13" i="52"/>
  <c r="F5" i="52" s="1"/>
  <c r="G5" i="52"/>
  <c r="CL34" i="52"/>
  <c r="CO15" i="52"/>
  <c r="CK31" i="52"/>
  <c r="F2" i="52"/>
  <c r="CH14" i="52"/>
  <c r="G2" i="52"/>
  <c r="BV16" i="52"/>
  <c r="BU36" i="52"/>
  <c r="P9" i="52"/>
  <c r="BR13" i="52"/>
  <c r="AQ5" i="52" s="1"/>
  <c r="BY27" i="52"/>
  <c r="CH33" i="52"/>
  <c r="CH13" i="52"/>
  <c r="BY16" i="52"/>
  <c r="CO16" i="52"/>
  <c r="BV17" i="52"/>
  <c r="BR29" i="52"/>
  <c r="AQ6" i="52" s="1"/>
  <c r="CH15" i="52"/>
  <c r="CO17" i="52"/>
  <c r="P8" i="52"/>
  <c r="BU14" i="52"/>
  <c r="BU19" i="52"/>
  <c r="CO22" i="52"/>
  <c r="CO26" i="52"/>
  <c r="BV14" i="52"/>
  <c r="BV21" i="52"/>
  <c r="CH29" i="52"/>
  <c r="BU45" i="52"/>
  <c r="BZ18" i="52"/>
  <c r="CO20" i="52"/>
  <c r="CO21" i="52"/>
  <c r="BU67" i="52"/>
  <c r="BY13" i="52"/>
  <c r="BY18" i="52"/>
  <c r="BZ20" i="52"/>
  <c r="BU21" i="52"/>
  <c r="BV23" i="52"/>
  <c r="CH23" i="52"/>
  <c r="G6" i="52"/>
  <c r="BU50" i="52"/>
  <c r="BX50" i="52" s="1"/>
  <c r="BV67" i="52"/>
  <c r="CO19" i="52"/>
  <c r="BY25" i="52"/>
  <c r="BZ27" i="52"/>
  <c r="CM34" i="52"/>
  <c r="CH35" i="52"/>
  <c r="BV36" i="52"/>
  <c r="BU38" i="52"/>
  <c r="CH43" i="52"/>
  <c r="BV88" i="52"/>
  <c r="BV50" i="52"/>
  <c r="BV54" i="52"/>
  <c r="BU82" i="52"/>
  <c r="BY23" i="52"/>
  <c r="BZ25" i="52"/>
  <c r="BU26" i="52"/>
  <c r="BX26" i="52" s="1"/>
  <c r="CN34" i="52"/>
  <c r="CH37" i="52"/>
  <c r="BV38" i="52"/>
  <c r="BU40" i="52"/>
  <c r="Z7" i="52"/>
  <c r="C7" i="52"/>
  <c r="BU46" i="52"/>
  <c r="CH64" i="52"/>
  <c r="CI64" i="52" s="1"/>
  <c r="Z5" i="52"/>
  <c r="C5" i="52"/>
  <c r="BY14" i="52"/>
  <c r="BZ16" i="52"/>
  <c r="BU17" i="52"/>
  <c r="BX17" i="52" s="1"/>
  <c r="BV19" i="52"/>
  <c r="CH19" i="52"/>
  <c r="CO24" i="52"/>
  <c r="BU29" i="52"/>
  <c r="CH30" i="52"/>
  <c r="BV31" i="52"/>
  <c r="CL31" i="52"/>
  <c r="BU33" i="52"/>
  <c r="BX33" i="52" s="1"/>
  <c r="CK33" i="52"/>
  <c r="CJ43" i="52"/>
  <c r="D7" i="52"/>
  <c r="BV46" i="52"/>
  <c r="BY21" i="52"/>
  <c r="BZ23" i="52"/>
  <c r="BU24" i="52"/>
  <c r="BV26" i="52"/>
  <c r="CH26" i="52"/>
  <c r="CH39" i="52"/>
  <c r="BV40" i="52"/>
  <c r="CL40" i="52"/>
  <c r="BU42" i="52"/>
  <c r="CK43" i="52"/>
  <c r="F7" i="52"/>
  <c r="CH47" i="52"/>
  <c r="CI47" i="52" s="1"/>
  <c r="BU58" i="52"/>
  <c r="BU69" i="52"/>
  <c r="CH79" i="52"/>
  <c r="I116" i="52"/>
  <c r="BV29" i="52"/>
  <c r="CL29" i="52"/>
  <c r="CM31" i="52"/>
  <c r="CH32" i="52"/>
  <c r="BV33" i="52"/>
  <c r="CL33" i="52"/>
  <c r="BU35" i="52"/>
  <c r="CL43" i="52"/>
  <c r="BU48" i="52"/>
  <c r="BX48" i="52" s="1"/>
  <c r="CH53" i="52"/>
  <c r="CI53" i="52" s="1"/>
  <c r="CH59" i="52"/>
  <c r="CI59" i="52" s="1"/>
  <c r="BV69" i="52"/>
  <c r="BU84" i="52"/>
  <c r="L117" i="52"/>
  <c r="BY19" i="52"/>
  <c r="BZ21" i="52"/>
  <c r="BU22" i="52"/>
  <c r="BV24" i="52"/>
  <c r="CH24" i="52"/>
  <c r="CM40" i="52"/>
  <c r="CH41" i="52"/>
  <c r="BV84" i="52"/>
  <c r="BY26" i="52"/>
  <c r="CN31" i="52"/>
  <c r="CM33" i="52"/>
  <c r="CH34" i="52"/>
  <c r="BV35" i="52"/>
  <c r="BU37" i="52"/>
  <c r="BX37" i="52" s="1"/>
  <c r="BU43" i="52"/>
  <c r="CM43" i="52"/>
  <c r="BV48" i="52"/>
  <c r="BV51" i="52"/>
  <c r="BY17" i="52"/>
  <c r="BZ19" i="52"/>
  <c r="BU20" i="52"/>
  <c r="BV22" i="52"/>
  <c r="CH22" i="52"/>
  <c r="CO27" i="52"/>
  <c r="Z6" i="52"/>
  <c r="C6" i="52"/>
  <c r="BU30" i="52"/>
  <c r="BX30" i="52" s="1"/>
  <c r="CN40" i="52"/>
  <c r="BV43" i="52"/>
  <c r="CH45" i="52"/>
  <c r="CO18" i="52"/>
  <c r="BY24" i="52"/>
  <c r="BZ26" i="52"/>
  <c r="BU27" i="52"/>
  <c r="D6" i="52"/>
  <c r="CN29" i="52"/>
  <c r="CN33" i="52"/>
  <c r="CH36" i="52"/>
  <c r="BV37" i="52"/>
  <c r="BU39" i="52"/>
  <c r="CN43" i="52"/>
  <c r="BU49" i="52"/>
  <c r="BX49" i="52" s="1"/>
  <c r="CH81" i="52"/>
  <c r="BU13" i="52"/>
  <c r="CO13" i="52"/>
  <c r="BY15" i="52"/>
  <c r="BZ17" i="52"/>
  <c r="BU18" i="52"/>
  <c r="BV20" i="52"/>
  <c r="CH20" i="52"/>
  <c r="CO25" i="52"/>
  <c r="F6" i="52"/>
  <c r="BV30" i="52"/>
  <c r="BU32" i="52"/>
  <c r="CJ34" i="52"/>
  <c r="BR45" i="52"/>
  <c r="AQ7" i="52" s="1"/>
  <c r="CH46" i="52"/>
  <c r="CI46" i="52" s="1"/>
  <c r="BU52" i="52"/>
  <c r="BX52" i="52" s="1"/>
  <c r="BU65" i="52"/>
  <c r="BY22" i="52"/>
  <c r="BZ24" i="52"/>
  <c r="BU25" i="52"/>
  <c r="BV27" i="52"/>
  <c r="CH27" i="52"/>
  <c r="CM37" i="52"/>
  <c r="CH38" i="52"/>
  <c r="BV39" i="52"/>
  <c r="BU41" i="52"/>
  <c r="BV49" i="52"/>
  <c r="BV52" i="52"/>
  <c r="C9" i="52"/>
  <c r="Z9" i="52"/>
  <c r="BU86" i="52"/>
  <c r="BV13" i="52"/>
  <c r="BZ15" i="52"/>
  <c r="BU16" i="52"/>
  <c r="BV18" i="52"/>
  <c r="CH18" i="52"/>
  <c r="CO23" i="52"/>
  <c r="CH31" i="52"/>
  <c r="BV32" i="52"/>
  <c r="BU34" i="52"/>
  <c r="CK34" i="52"/>
  <c r="BU47" i="52"/>
  <c r="BX47" i="52" s="1"/>
  <c r="F9" i="52"/>
  <c r="CO14" i="52"/>
  <c r="BY20" i="52"/>
  <c r="BZ22" i="52"/>
  <c r="BU23" i="52"/>
  <c r="BX23" i="52" s="1"/>
  <c r="BV25" i="52"/>
  <c r="CH25" i="52"/>
  <c r="CN37" i="52"/>
  <c r="CH40" i="52"/>
  <c r="BV41" i="52"/>
  <c r="CH42" i="52"/>
  <c r="CH51" i="52"/>
  <c r="CI51" i="52" s="1"/>
  <c r="CH62" i="52"/>
  <c r="CI62" i="52" s="1"/>
  <c r="BV71" i="52"/>
  <c r="CH58" i="52"/>
  <c r="CI58" i="52" s="1"/>
  <c r="BU64" i="52"/>
  <c r="BV66" i="52"/>
  <c r="CH75" i="52"/>
  <c r="CI75" i="52" s="1"/>
  <c r="BU81" i="52"/>
  <c r="BV83" i="52"/>
  <c r="V122" i="52"/>
  <c r="C124" i="52"/>
  <c r="CH57" i="52"/>
  <c r="CI57" i="52" s="1"/>
  <c r="BU63" i="52"/>
  <c r="BX63" i="52" s="1"/>
  <c r="BV65" i="52"/>
  <c r="CH74" i="52"/>
  <c r="CI74" i="52" s="1"/>
  <c r="BU80" i="52"/>
  <c r="BV82" i="52"/>
  <c r="CH91" i="52"/>
  <c r="T116" i="52"/>
  <c r="C121" i="52"/>
  <c r="C131" i="52"/>
  <c r="BV42" i="52"/>
  <c r="BV47" i="52"/>
  <c r="CH56" i="52"/>
  <c r="CI56" i="52" s="1"/>
  <c r="BR61" i="52"/>
  <c r="AQ8" i="52" s="1"/>
  <c r="CH61" i="52"/>
  <c r="BU62" i="52"/>
  <c r="BV64" i="52"/>
  <c r="CH73" i="52"/>
  <c r="CI73" i="52" s="1"/>
  <c r="BU79" i="52"/>
  <c r="BV81" i="52"/>
  <c r="CH90" i="52"/>
  <c r="C122" i="52"/>
  <c r="CH55" i="52"/>
  <c r="CI55" i="52" s="1"/>
  <c r="BV63" i="52"/>
  <c r="CH72" i="52"/>
  <c r="CI72" i="52" s="1"/>
  <c r="BR77" i="52"/>
  <c r="AQ9" i="52" s="1"/>
  <c r="CH77" i="52"/>
  <c r="BU78" i="52"/>
  <c r="BV80" i="52"/>
  <c r="CH89" i="52"/>
  <c r="H117" i="52"/>
  <c r="C129" i="52"/>
  <c r="CH54" i="52"/>
  <c r="CI54" i="52" s="1"/>
  <c r="BU59" i="52"/>
  <c r="BV62" i="52"/>
  <c r="CH71" i="52"/>
  <c r="CI71" i="52" s="1"/>
  <c r="BV79" i="52"/>
  <c r="CH88" i="52"/>
  <c r="CH70" i="52"/>
  <c r="CI70" i="52" s="1"/>
  <c r="BU75" i="52"/>
  <c r="BV78" i="52"/>
  <c r="CH87" i="52"/>
  <c r="I117" i="52"/>
  <c r="C127" i="52"/>
  <c r="CH52" i="52"/>
  <c r="CI52" i="52" s="1"/>
  <c r="BU57" i="52"/>
  <c r="BV59" i="52"/>
  <c r="CH69" i="52"/>
  <c r="CI69" i="52" s="1"/>
  <c r="BU74" i="52"/>
  <c r="CH86" i="52"/>
  <c r="BU91" i="52"/>
  <c r="BU56" i="52"/>
  <c r="BV58" i="52"/>
  <c r="BU61" i="52"/>
  <c r="CH68" i="52"/>
  <c r="CI68" i="52" s="1"/>
  <c r="BU73" i="52"/>
  <c r="BV75" i="52"/>
  <c r="CH85" i="52"/>
  <c r="BU90" i="52"/>
  <c r="J117" i="52"/>
  <c r="C119" i="52"/>
  <c r="C125" i="52"/>
  <c r="BV45" i="52"/>
  <c r="G7" i="52"/>
  <c r="CH50" i="52"/>
  <c r="CI50" i="52" s="1"/>
  <c r="BU55" i="52"/>
  <c r="BX55" i="52" s="1"/>
  <c r="BV57" i="52"/>
  <c r="CH67" i="52"/>
  <c r="CI67" i="52" s="1"/>
  <c r="BU72" i="52"/>
  <c r="BV74" i="52"/>
  <c r="BU77" i="52"/>
  <c r="CH84" i="52"/>
  <c r="BU89" i="52"/>
  <c r="BV91" i="52"/>
  <c r="R122" i="52"/>
  <c r="C132" i="52"/>
  <c r="CH49" i="52"/>
  <c r="CI49" i="52" s="1"/>
  <c r="BU54" i="52"/>
  <c r="BX54" i="52" s="1"/>
  <c r="BV56" i="52"/>
  <c r="BV61" i="52"/>
  <c r="G8" i="52"/>
  <c r="CH66" i="52"/>
  <c r="CI66" i="52" s="1"/>
  <c r="BU71" i="52"/>
  <c r="BX71" i="52" s="1"/>
  <c r="BV73" i="52"/>
  <c r="CH83" i="52"/>
  <c r="BU88" i="52"/>
  <c r="BX88" i="52" s="1"/>
  <c r="BV90" i="52"/>
  <c r="K117" i="52"/>
  <c r="C123" i="52"/>
  <c r="CH48" i="52"/>
  <c r="CI48" i="52" s="1"/>
  <c r="BU53" i="52"/>
  <c r="BV55" i="52"/>
  <c r="CH65" i="52"/>
  <c r="CI65" i="52" s="1"/>
  <c r="BU70" i="52"/>
  <c r="BV72" i="52"/>
  <c r="BV77" i="52"/>
  <c r="G9" i="52"/>
  <c r="CH82" i="52"/>
  <c r="BU87" i="52"/>
  <c r="BV89" i="52"/>
  <c r="C120" i="52"/>
  <c r="S122" i="52"/>
  <c r="C130" i="52"/>
  <c r="BU51" i="52"/>
  <c r="BX51" i="52" s="1"/>
  <c r="BV53" i="52"/>
  <c r="C8" i="52"/>
  <c r="Z8" i="52"/>
  <c r="CH63" i="52"/>
  <c r="CI63" i="52" s="1"/>
  <c r="BU68" i="52"/>
  <c r="BV70" i="52"/>
  <c r="CH80" i="52"/>
  <c r="BU85" i="52"/>
  <c r="BV87" i="52"/>
  <c r="T122" i="52"/>
  <c r="C128" i="52"/>
  <c r="BV86" i="52"/>
  <c r="A111" i="52"/>
  <c r="F8" i="52"/>
  <c r="BU66" i="52"/>
  <c r="BX66" i="52" s="1"/>
  <c r="BV68" i="52"/>
  <c r="D9" i="52"/>
  <c r="CH78" i="52"/>
  <c r="BU83" i="52"/>
  <c r="BV85" i="52"/>
  <c r="C118" i="52"/>
  <c r="U122" i="52"/>
  <c r="C126" i="52"/>
  <c r="U8" i="52"/>
  <c r="U7" i="52"/>
  <c r="U6" i="52"/>
  <c r="U5" i="52"/>
  <c r="U9" i="52"/>
  <c r="CK24" i="50"/>
  <c r="CL14" i="51"/>
  <c r="CL15" i="51"/>
  <c r="CL20" i="51"/>
  <c r="CJ23" i="51"/>
  <c r="CL22" i="51"/>
  <c r="CK22" i="51"/>
  <c r="CJ22" i="51"/>
  <c r="CM21" i="51"/>
  <c r="CL21" i="51"/>
  <c r="CK21" i="51"/>
  <c r="CJ21" i="51"/>
  <c r="CK20" i="51"/>
  <c r="CJ20" i="51"/>
  <c r="CJ19" i="51"/>
  <c r="CJ18" i="51"/>
  <c r="CL17" i="51"/>
  <c r="CK17" i="51"/>
  <c r="CJ17" i="51"/>
  <c r="CK15" i="51"/>
  <c r="CJ15" i="51"/>
  <c r="CK14" i="51"/>
  <c r="CJ14" i="51"/>
  <c r="CK13" i="51"/>
  <c r="CJ13" i="51"/>
  <c r="AO8" i="51"/>
  <c r="AO6" i="51"/>
  <c r="AO5" i="51"/>
  <c r="AO7" i="51"/>
  <c r="CJ24" i="50"/>
  <c r="CK23" i="50"/>
  <c r="CJ23" i="50"/>
  <c r="CN22" i="50"/>
  <c r="CM22" i="50"/>
  <c r="CL22" i="50"/>
  <c r="CK22" i="50"/>
  <c r="CJ22" i="50"/>
  <c r="CL21" i="50"/>
  <c r="CK21" i="50"/>
  <c r="CJ21" i="50"/>
  <c r="CN20" i="50"/>
  <c r="CM20" i="50"/>
  <c r="DD20" i="50"/>
  <c r="T2" i="50"/>
  <c r="CL20" i="50"/>
  <c r="CK20" i="50"/>
  <c r="CJ20" i="50"/>
  <c r="CL19" i="50"/>
  <c r="CK19" i="50"/>
  <c r="CJ19" i="50"/>
  <c r="CK18" i="50"/>
  <c r="CJ18" i="50"/>
  <c r="BT81" i="50"/>
  <c r="BT33" i="50"/>
  <c r="BT49" i="50"/>
  <c r="CL17" i="50"/>
  <c r="DD17" i="50"/>
  <c r="CK17" i="50"/>
  <c r="CJ17" i="50"/>
  <c r="CN16" i="50"/>
  <c r="CM16" i="50"/>
  <c r="CL16" i="50"/>
  <c r="CK16" i="50"/>
  <c r="CJ16" i="50"/>
  <c r="AO7" i="50"/>
  <c r="CK15" i="50"/>
  <c r="CJ15" i="50"/>
  <c r="AO9" i="50"/>
  <c r="AO8" i="50"/>
  <c r="AO5" i="50"/>
  <c r="CJ14" i="50"/>
  <c r="AO6" i="50"/>
  <c r="CK13" i="50"/>
  <c r="CJ13" i="50"/>
  <c r="CN24" i="49"/>
  <c r="CM24" i="49"/>
  <c r="CL24" i="49"/>
  <c r="CN23" i="49"/>
  <c r="CM23" i="49"/>
  <c r="CK24" i="49"/>
  <c r="CJ24" i="49"/>
  <c r="CL23" i="49"/>
  <c r="CK23" i="49"/>
  <c r="CJ23" i="49"/>
  <c r="CJ22" i="49"/>
  <c r="CM21" i="49"/>
  <c r="CL21" i="49"/>
  <c r="CM20" i="49"/>
  <c r="CK21" i="49"/>
  <c r="CJ21" i="49"/>
  <c r="BT20" i="49"/>
  <c r="DD20" i="49"/>
  <c r="CL20" i="49"/>
  <c r="CK20" i="49"/>
  <c r="CJ20" i="49"/>
  <c r="BT51" i="49"/>
  <c r="BT19" i="49"/>
  <c r="DD19" i="49"/>
  <c r="CJ19" i="49"/>
  <c r="CL18" i="49"/>
  <c r="CK18" i="49"/>
  <c r="CJ18" i="49"/>
  <c r="AO6" i="49"/>
  <c r="CL17" i="49"/>
  <c r="CK17" i="49"/>
  <c r="CJ17" i="49"/>
  <c r="AO7" i="49"/>
  <c r="AO8" i="49"/>
  <c r="AO9" i="49"/>
  <c r="CK15" i="49"/>
  <c r="CJ15" i="49"/>
  <c r="CN14" i="49"/>
  <c r="CM14" i="49"/>
  <c r="CL14" i="49"/>
  <c r="CK14" i="49"/>
  <c r="CJ14" i="49"/>
  <c r="AO5" i="49"/>
  <c r="CJ13" i="49"/>
  <c r="CZ13" i="51"/>
  <c r="AU5" i="51" s="1"/>
  <c r="AY5" i="51" s="1"/>
  <c r="CY13" i="51"/>
  <c r="AC5" i="51" s="1"/>
  <c r="AG5" i="51" s="1"/>
  <c r="CY29" i="51"/>
  <c r="AC6" i="51" s="1"/>
  <c r="AG6" i="51" s="1"/>
  <c r="CY45" i="51"/>
  <c r="AC7" i="51" s="1"/>
  <c r="AG7" i="51" s="1"/>
  <c r="CZ45" i="51"/>
  <c r="AU7" i="51" s="1"/>
  <c r="AY7" i="51" s="1"/>
  <c r="CZ61" i="51"/>
  <c r="AU8" i="51" s="1"/>
  <c r="AY8" i="51" s="1"/>
  <c r="CY61" i="51"/>
  <c r="AC8" i="51" s="1"/>
  <c r="AG8" i="51" s="1"/>
  <c r="CZ77" i="51"/>
  <c r="AU9" i="51" s="1"/>
  <c r="AY9" i="51" s="1"/>
  <c r="P6" i="51"/>
  <c r="P9" i="51"/>
  <c r="BR13" i="51"/>
  <c r="AQ5" i="51" s="1"/>
  <c r="BZ14" i="51"/>
  <c r="CL29" i="51"/>
  <c r="BU35" i="51"/>
  <c r="P5" i="51"/>
  <c r="BU16" i="51"/>
  <c r="CH32" i="51"/>
  <c r="BU62" i="51"/>
  <c r="BV16" i="51"/>
  <c r="CH17" i="51"/>
  <c r="CK35" i="51"/>
  <c r="F2" i="51"/>
  <c r="CH15" i="51"/>
  <c r="G2" i="51"/>
  <c r="BU13" i="51"/>
  <c r="BV31" i="51"/>
  <c r="BU47" i="51"/>
  <c r="BX47" i="51" s="1"/>
  <c r="BU15" i="51"/>
  <c r="BZ16" i="51"/>
  <c r="CJ43" i="51"/>
  <c r="BV47" i="51"/>
  <c r="BV13" i="51"/>
  <c r="CL43" i="51"/>
  <c r="BV15" i="51"/>
  <c r="CO16" i="51"/>
  <c r="BV19" i="51"/>
  <c r="CO19" i="51"/>
  <c r="CO22" i="51"/>
  <c r="BZ27" i="51"/>
  <c r="CM31" i="51"/>
  <c r="CH40" i="51"/>
  <c r="BR61" i="51"/>
  <c r="AQ8" i="51" s="1"/>
  <c r="BY13" i="51"/>
  <c r="BU17" i="51"/>
  <c r="BY25" i="51"/>
  <c r="BV65" i="51"/>
  <c r="CH14" i="51"/>
  <c r="BV17" i="51"/>
  <c r="BY19" i="51"/>
  <c r="CH30" i="51"/>
  <c r="BU33" i="51"/>
  <c r="Z5" i="51"/>
  <c r="C5" i="51"/>
  <c r="BU14" i="51"/>
  <c r="BX14" i="51" s="1"/>
  <c r="BY15" i="51"/>
  <c r="BV33" i="51"/>
  <c r="CC13" i="51"/>
  <c r="F5" i="51" s="1"/>
  <c r="CO24" i="51"/>
  <c r="BU29" i="51"/>
  <c r="BX29" i="51" s="1"/>
  <c r="BU46" i="51"/>
  <c r="BV14" i="51"/>
  <c r="BZ15" i="51"/>
  <c r="BY17" i="51"/>
  <c r="CH19" i="51"/>
  <c r="BV29" i="51"/>
  <c r="BV46" i="51"/>
  <c r="BU48" i="51"/>
  <c r="P7" i="51"/>
  <c r="CL39" i="51"/>
  <c r="BV48" i="51"/>
  <c r="CO13" i="51"/>
  <c r="BY14" i="51"/>
  <c r="D5" i="51"/>
  <c r="G5" i="51"/>
  <c r="CO15" i="51"/>
  <c r="BY21" i="51"/>
  <c r="BZ23" i="51"/>
  <c r="BU24" i="51"/>
  <c r="BV26" i="51"/>
  <c r="CH26" i="51"/>
  <c r="CN36" i="51"/>
  <c r="CM38" i="51"/>
  <c r="CK39" i="51"/>
  <c r="CH42" i="51"/>
  <c r="BR45" i="51"/>
  <c r="AQ7" i="51" s="1"/>
  <c r="CH90" i="51"/>
  <c r="BZ21" i="51"/>
  <c r="BU22" i="51"/>
  <c r="BV24" i="51"/>
  <c r="CH24" i="51"/>
  <c r="CN38" i="51"/>
  <c r="CH41" i="51"/>
  <c r="CM43" i="51"/>
  <c r="BV49" i="51"/>
  <c r="CH57" i="51"/>
  <c r="CI57" i="51" s="1"/>
  <c r="CH73" i="51"/>
  <c r="CI73" i="51" s="1"/>
  <c r="I116" i="51"/>
  <c r="CO20" i="51"/>
  <c r="BY26" i="51"/>
  <c r="CM29" i="51"/>
  <c r="CN31" i="51"/>
  <c r="CM33" i="51"/>
  <c r="CH34" i="51"/>
  <c r="BV35" i="51"/>
  <c r="CL35" i="51"/>
  <c r="BU37" i="51"/>
  <c r="BU39" i="51"/>
  <c r="CM39" i="51"/>
  <c r="CK40" i="51"/>
  <c r="CK42" i="51"/>
  <c r="CN43" i="51"/>
  <c r="BV81" i="51"/>
  <c r="T116" i="51"/>
  <c r="C121" i="51"/>
  <c r="BZ19" i="51"/>
  <c r="BU20" i="51"/>
  <c r="BV22" i="51"/>
  <c r="CH22" i="51"/>
  <c r="CO27" i="51"/>
  <c r="Z6" i="51"/>
  <c r="C6" i="51"/>
  <c r="BU30" i="51"/>
  <c r="CJ32" i="51"/>
  <c r="BV39" i="51"/>
  <c r="CJ41" i="51"/>
  <c r="CO18" i="51"/>
  <c r="BY24" i="51"/>
  <c r="BZ26" i="51"/>
  <c r="BU27" i="51"/>
  <c r="D6" i="51"/>
  <c r="CN29" i="51"/>
  <c r="CN33" i="51"/>
  <c r="CM35" i="51"/>
  <c r="CH36" i="51"/>
  <c r="BV37" i="51"/>
  <c r="CN39" i="51"/>
  <c r="CL40" i="51"/>
  <c r="CK41" i="51"/>
  <c r="CL42" i="51"/>
  <c r="CH61" i="51"/>
  <c r="BV64" i="51"/>
  <c r="BV84" i="51"/>
  <c r="BZ17" i="51"/>
  <c r="BU18" i="51"/>
  <c r="BV20" i="51"/>
  <c r="CH20" i="51"/>
  <c r="CO25" i="51"/>
  <c r="F6" i="51"/>
  <c r="BV30" i="51"/>
  <c r="BU32" i="51"/>
  <c r="BX32" i="51" s="1"/>
  <c r="CK32" i="51"/>
  <c r="BU40" i="51"/>
  <c r="CH56" i="51"/>
  <c r="CI56" i="51" s="1"/>
  <c r="BU80" i="51"/>
  <c r="C131" i="51"/>
  <c r="BY22" i="51"/>
  <c r="BZ24" i="51"/>
  <c r="BU25" i="51"/>
  <c r="BV27" i="51"/>
  <c r="CH27" i="51"/>
  <c r="CN35" i="51"/>
  <c r="CH38" i="51"/>
  <c r="CM40" i="51"/>
  <c r="BU42" i="51"/>
  <c r="BV43" i="51"/>
  <c r="F7" i="51"/>
  <c r="CH59" i="51"/>
  <c r="CI59" i="51" s="1"/>
  <c r="BV67" i="51"/>
  <c r="F9" i="51"/>
  <c r="BV18" i="51"/>
  <c r="CH18" i="51"/>
  <c r="CO23" i="51"/>
  <c r="CM30" i="51"/>
  <c r="CH31" i="51"/>
  <c r="BV32" i="51"/>
  <c r="CL32" i="51"/>
  <c r="BU34" i="51"/>
  <c r="CK34" i="51"/>
  <c r="BV40" i="51"/>
  <c r="CM41" i="51"/>
  <c r="CH13" i="51"/>
  <c r="CO14" i="51"/>
  <c r="BY20" i="51"/>
  <c r="BZ22" i="51"/>
  <c r="BU23" i="51"/>
  <c r="BV25" i="51"/>
  <c r="CH25" i="51"/>
  <c r="CN37" i="51"/>
  <c r="BU41" i="51"/>
  <c r="CN41" i="51"/>
  <c r="BV42" i="51"/>
  <c r="BU63" i="51"/>
  <c r="C122" i="51"/>
  <c r="CH16" i="51"/>
  <c r="CO21" i="51"/>
  <c r="BY27" i="51"/>
  <c r="BR29" i="51"/>
  <c r="AQ6" i="51" s="1"/>
  <c r="CH29" i="51"/>
  <c r="CN30" i="51"/>
  <c r="CM32" i="51"/>
  <c r="CH33" i="51"/>
  <c r="BV34" i="51"/>
  <c r="CL34" i="51"/>
  <c r="BU36" i="51"/>
  <c r="CH45" i="51"/>
  <c r="BY18" i="51"/>
  <c r="BZ20" i="51"/>
  <c r="BU21" i="51"/>
  <c r="BX21" i="51" s="1"/>
  <c r="BV23" i="51"/>
  <c r="CH23" i="51"/>
  <c r="G6" i="51"/>
  <c r="BV41" i="51"/>
  <c r="CN32" i="51"/>
  <c r="CM34" i="51"/>
  <c r="CH35" i="51"/>
  <c r="BV36" i="51"/>
  <c r="BU38" i="51"/>
  <c r="CH39" i="51"/>
  <c r="BU82" i="51"/>
  <c r="CH91" i="51"/>
  <c r="BZ13" i="51"/>
  <c r="BY16" i="51"/>
  <c r="BZ18" i="51"/>
  <c r="BU19" i="51"/>
  <c r="BV21" i="51"/>
  <c r="CH21" i="51"/>
  <c r="CO26" i="51"/>
  <c r="BU31" i="51"/>
  <c r="BV50" i="51"/>
  <c r="BU79" i="51"/>
  <c r="BV82" i="51"/>
  <c r="P8" i="51"/>
  <c r="CO17" i="51"/>
  <c r="BY23" i="51"/>
  <c r="BZ25" i="51"/>
  <c r="BU26" i="51"/>
  <c r="CN34" i="51"/>
  <c r="CM36" i="51"/>
  <c r="CH37" i="51"/>
  <c r="BV38" i="51"/>
  <c r="BU65" i="51"/>
  <c r="BX65" i="51" s="1"/>
  <c r="CH74" i="51"/>
  <c r="CI74" i="51" s="1"/>
  <c r="CH58" i="51"/>
  <c r="CI58" i="51" s="1"/>
  <c r="BU64" i="51"/>
  <c r="BX64" i="51" s="1"/>
  <c r="BV66" i="51"/>
  <c r="CH75" i="51"/>
  <c r="CI75" i="51" s="1"/>
  <c r="BU81" i="51"/>
  <c r="BX81" i="51" s="1"/>
  <c r="BV83" i="51"/>
  <c r="V122" i="51"/>
  <c r="C124" i="51"/>
  <c r="CH55" i="51"/>
  <c r="CI55" i="51" s="1"/>
  <c r="BV63" i="51"/>
  <c r="CH72" i="51"/>
  <c r="CI72" i="51" s="1"/>
  <c r="BR77" i="51"/>
  <c r="AQ9" i="51" s="1"/>
  <c r="CH77" i="51"/>
  <c r="BU78" i="51"/>
  <c r="BV80" i="51"/>
  <c r="CH89" i="51"/>
  <c r="H117" i="51"/>
  <c r="C129" i="51"/>
  <c r="CN40" i="51"/>
  <c r="CM42" i="51"/>
  <c r="CH43" i="51"/>
  <c r="CH54" i="51"/>
  <c r="CI54" i="51" s="1"/>
  <c r="BU59" i="51"/>
  <c r="BV62" i="51"/>
  <c r="CH71" i="51"/>
  <c r="CI71" i="51" s="1"/>
  <c r="BV79" i="51"/>
  <c r="CH88" i="51"/>
  <c r="CH53" i="51"/>
  <c r="CI53" i="51" s="1"/>
  <c r="BU58" i="51"/>
  <c r="CH70" i="51"/>
  <c r="CI70" i="51" s="1"/>
  <c r="BU75" i="51"/>
  <c r="BV78" i="51"/>
  <c r="CH87" i="51"/>
  <c r="I117" i="51"/>
  <c r="C127" i="51"/>
  <c r="CN42" i="51"/>
  <c r="BU45" i="51"/>
  <c r="CH52" i="51"/>
  <c r="CI52" i="51" s="1"/>
  <c r="BU57" i="51"/>
  <c r="BV59" i="51"/>
  <c r="CH69" i="51"/>
  <c r="CI69" i="51" s="1"/>
  <c r="BU74" i="51"/>
  <c r="CH86" i="51"/>
  <c r="BU91" i="51"/>
  <c r="CH51" i="51"/>
  <c r="CI51" i="51" s="1"/>
  <c r="BU56" i="51"/>
  <c r="BV58" i="51"/>
  <c r="BU61" i="51"/>
  <c r="CH68" i="51"/>
  <c r="CI68" i="51" s="1"/>
  <c r="BU73" i="51"/>
  <c r="BV75" i="51"/>
  <c r="CH85" i="51"/>
  <c r="BU90" i="51"/>
  <c r="J117" i="51"/>
  <c r="C119" i="51"/>
  <c r="C125" i="51"/>
  <c r="BV45" i="51"/>
  <c r="G7" i="51"/>
  <c r="CH50" i="51"/>
  <c r="CI50" i="51" s="1"/>
  <c r="BU55" i="51"/>
  <c r="BV57" i="51"/>
  <c r="CH67" i="51"/>
  <c r="CI67" i="51" s="1"/>
  <c r="BU72" i="51"/>
  <c r="BV74" i="51"/>
  <c r="BU77" i="51"/>
  <c r="CH84" i="51"/>
  <c r="BU89" i="51"/>
  <c r="BV91" i="51"/>
  <c r="R122" i="51"/>
  <c r="C132" i="51"/>
  <c r="CL41" i="51"/>
  <c r="BU43" i="51"/>
  <c r="CK43" i="51"/>
  <c r="CH49" i="51"/>
  <c r="CI49" i="51" s="1"/>
  <c r="BU54" i="51"/>
  <c r="BV56" i="51"/>
  <c r="BV61" i="51"/>
  <c r="G8" i="51"/>
  <c r="CH66" i="51"/>
  <c r="CI66" i="51" s="1"/>
  <c r="BU71" i="51"/>
  <c r="BV73" i="51"/>
  <c r="CH83" i="51"/>
  <c r="BU88" i="51"/>
  <c r="BV90" i="51"/>
  <c r="K117" i="51"/>
  <c r="C123" i="51"/>
  <c r="CH48" i="51"/>
  <c r="CI48" i="51" s="1"/>
  <c r="BU53" i="51"/>
  <c r="BV55" i="51"/>
  <c r="CH65" i="51"/>
  <c r="CI65" i="51" s="1"/>
  <c r="BU70" i="51"/>
  <c r="BV72" i="51"/>
  <c r="BV77" i="51"/>
  <c r="G9" i="51"/>
  <c r="CH82" i="51"/>
  <c r="BU87" i="51"/>
  <c r="BV89" i="51"/>
  <c r="C120" i="51"/>
  <c r="S122" i="51"/>
  <c r="C130" i="51"/>
  <c r="Z7" i="51"/>
  <c r="C7" i="51"/>
  <c r="CH47" i="51"/>
  <c r="CI47" i="51" s="1"/>
  <c r="BU52" i="51"/>
  <c r="BV54" i="51"/>
  <c r="CH64" i="51"/>
  <c r="CI64" i="51" s="1"/>
  <c r="BU69" i="51"/>
  <c r="BV71" i="51"/>
  <c r="CH81" i="51"/>
  <c r="BU86" i="51"/>
  <c r="BV88" i="51"/>
  <c r="L117" i="51"/>
  <c r="CJ40" i="51"/>
  <c r="D7" i="51"/>
  <c r="CH46" i="51"/>
  <c r="CI46" i="51" s="1"/>
  <c r="BU51" i="51"/>
  <c r="BV53" i="51"/>
  <c r="C8" i="51"/>
  <c r="Z8" i="51"/>
  <c r="CH63" i="51"/>
  <c r="CI63" i="51" s="1"/>
  <c r="BU68" i="51"/>
  <c r="BV70" i="51"/>
  <c r="CH80" i="51"/>
  <c r="BU85" i="51"/>
  <c r="BV87" i="51"/>
  <c r="T122" i="51"/>
  <c r="C128" i="51"/>
  <c r="BU50" i="51"/>
  <c r="BV52" i="51"/>
  <c r="D8" i="51"/>
  <c r="CH62" i="51"/>
  <c r="CI62" i="51" s="1"/>
  <c r="BU67" i="51"/>
  <c r="BV69" i="51"/>
  <c r="C9" i="51"/>
  <c r="Z9" i="51"/>
  <c r="CH79" i="51"/>
  <c r="BU84" i="51"/>
  <c r="BX84" i="51" s="1"/>
  <c r="BV86" i="51"/>
  <c r="A111" i="51"/>
  <c r="CJ42" i="51"/>
  <c r="BU49" i="51"/>
  <c r="BX49" i="51" s="1"/>
  <c r="BV51" i="51"/>
  <c r="F8" i="51"/>
  <c r="BU66" i="51"/>
  <c r="BV68" i="51"/>
  <c r="D9" i="51"/>
  <c r="CH78" i="51"/>
  <c r="BU83" i="51"/>
  <c r="BV85" i="51"/>
  <c r="C118" i="51"/>
  <c r="U122" i="51"/>
  <c r="C126" i="51"/>
  <c r="U7" i="51"/>
  <c r="U9" i="51"/>
  <c r="U6" i="51"/>
  <c r="U5" i="51"/>
  <c r="U8" i="51"/>
  <c r="CZ29" i="50"/>
  <c r="AU6" i="50" s="1"/>
  <c r="AY6" i="50" s="1"/>
  <c r="CY29" i="50"/>
  <c r="AC6" i="50" s="1"/>
  <c r="AG6" i="50" s="1"/>
  <c r="CZ61" i="50"/>
  <c r="AU8" i="50" s="1"/>
  <c r="AY8" i="50" s="1"/>
  <c r="CY61" i="50"/>
  <c r="AC8" i="50" s="1"/>
  <c r="AG8" i="50" s="1"/>
  <c r="CZ77" i="50"/>
  <c r="AU9" i="50" s="1"/>
  <c r="AY9" i="50" s="1"/>
  <c r="CY77" i="50"/>
  <c r="AC9" i="50" s="1"/>
  <c r="AG9" i="50" s="1"/>
  <c r="P5" i="50"/>
  <c r="P7" i="50"/>
  <c r="P8" i="50"/>
  <c r="CO17" i="50"/>
  <c r="CH37" i="50"/>
  <c r="F2" i="50"/>
  <c r="G2" i="50"/>
  <c r="BY23" i="50"/>
  <c r="P9" i="50"/>
  <c r="CL43" i="50"/>
  <c r="BZ25" i="50"/>
  <c r="BU26" i="50"/>
  <c r="CN34" i="50"/>
  <c r="P6" i="50"/>
  <c r="BV38" i="50"/>
  <c r="BU40" i="50"/>
  <c r="Z5" i="50"/>
  <c r="C5" i="50"/>
  <c r="BY14" i="50"/>
  <c r="BZ16" i="50"/>
  <c r="BU17" i="50"/>
  <c r="BV19" i="50"/>
  <c r="CH19" i="50"/>
  <c r="CO24" i="50"/>
  <c r="BU29" i="50"/>
  <c r="CH30" i="50"/>
  <c r="BV31" i="50"/>
  <c r="CL31" i="50"/>
  <c r="BU33" i="50"/>
  <c r="BU42" i="50"/>
  <c r="CM43" i="50"/>
  <c r="BV84" i="50"/>
  <c r="D5" i="50"/>
  <c r="G5" i="50"/>
  <c r="CO15" i="50"/>
  <c r="BY21" i="50"/>
  <c r="BZ23" i="50"/>
  <c r="BU24" i="50"/>
  <c r="BV26" i="50"/>
  <c r="CH26" i="50"/>
  <c r="CH39" i="50"/>
  <c r="BV40" i="50"/>
  <c r="CL40" i="50"/>
  <c r="CM42" i="50"/>
  <c r="BU46" i="50"/>
  <c r="I116" i="50"/>
  <c r="BR13" i="50"/>
  <c r="AQ5" i="50" s="1"/>
  <c r="CC13" i="50"/>
  <c r="F5" i="50" s="1"/>
  <c r="BZ14" i="50"/>
  <c r="BU15" i="50"/>
  <c r="BV17" i="50"/>
  <c r="CH17" i="50"/>
  <c r="CO22" i="50"/>
  <c r="BV29" i="50"/>
  <c r="CL29" i="50"/>
  <c r="CM31" i="50"/>
  <c r="CH32" i="50"/>
  <c r="BV33" i="50"/>
  <c r="BU35" i="50"/>
  <c r="CN43" i="50"/>
  <c r="BR45" i="50"/>
  <c r="AQ7" i="50" s="1"/>
  <c r="BV46" i="50"/>
  <c r="BY19" i="50"/>
  <c r="BZ21" i="50"/>
  <c r="BU22" i="50"/>
  <c r="BV24" i="50"/>
  <c r="CH24" i="50"/>
  <c r="CM40" i="50"/>
  <c r="CH41" i="50"/>
  <c r="CN42" i="50"/>
  <c r="BU43" i="50"/>
  <c r="BU50" i="50"/>
  <c r="BV52" i="50"/>
  <c r="BV15" i="50"/>
  <c r="CH15" i="50"/>
  <c r="CO20" i="50"/>
  <c r="BY26" i="50"/>
  <c r="CM29" i="50"/>
  <c r="CN31" i="50"/>
  <c r="CM33" i="50"/>
  <c r="CH34" i="50"/>
  <c r="BV35" i="50"/>
  <c r="BU37" i="50"/>
  <c r="BV43" i="50"/>
  <c r="BU49" i="50"/>
  <c r="BV50" i="50"/>
  <c r="CH53" i="50"/>
  <c r="CI53" i="50" s="1"/>
  <c r="BY17" i="50"/>
  <c r="BZ19" i="50"/>
  <c r="BU20" i="50"/>
  <c r="BV22" i="50"/>
  <c r="CH22" i="50"/>
  <c r="CO27" i="50"/>
  <c r="C6" i="50"/>
  <c r="Z6" i="50"/>
  <c r="BU30" i="50"/>
  <c r="CK30" i="50"/>
  <c r="CN40" i="50"/>
  <c r="BU48" i="50"/>
  <c r="BU65" i="50"/>
  <c r="CO18" i="50"/>
  <c r="BY24" i="50"/>
  <c r="BZ26" i="50"/>
  <c r="BU27" i="50"/>
  <c r="D6" i="50"/>
  <c r="CN29" i="50"/>
  <c r="CN33" i="50"/>
  <c r="CM35" i="50"/>
  <c r="CH36" i="50"/>
  <c r="BV37" i="50"/>
  <c r="BU39" i="50"/>
  <c r="BX39" i="50" s="1"/>
  <c r="CJ41" i="50"/>
  <c r="BU13" i="50"/>
  <c r="CO13" i="50"/>
  <c r="BY15" i="50"/>
  <c r="BZ17" i="50"/>
  <c r="BU18" i="50"/>
  <c r="BV20" i="50"/>
  <c r="CH20" i="50"/>
  <c r="CO25" i="50"/>
  <c r="F6" i="50"/>
  <c r="BV30" i="50"/>
  <c r="CL30" i="50"/>
  <c r="BU32" i="50"/>
  <c r="BV67" i="50"/>
  <c r="CO16" i="50"/>
  <c r="BY22" i="50"/>
  <c r="BZ24" i="50"/>
  <c r="BU25" i="50"/>
  <c r="BV27" i="50"/>
  <c r="CH27" i="50"/>
  <c r="CN35" i="50"/>
  <c r="CM37" i="50"/>
  <c r="CH38" i="50"/>
  <c r="BV39" i="50"/>
  <c r="CL39" i="50"/>
  <c r="BU41" i="50"/>
  <c r="CK41" i="50"/>
  <c r="F9" i="50"/>
  <c r="BV13" i="50"/>
  <c r="BZ15" i="50"/>
  <c r="BU16" i="50"/>
  <c r="BV18" i="50"/>
  <c r="CH18" i="50"/>
  <c r="CO23" i="50"/>
  <c r="CM30" i="50"/>
  <c r="CH31" i="50"/>
  <c r="BV32" i="50"/>
  <c r="BU34" i="50"/>
  <c r="CH42" i="50"/>
  <c r="Z7" i="50"/>
  <c r="C7" i="50"/>
  <c r="CH47" i="50"/>
  <c r="CI47" i="50" s="1"/>
  <c r="CH51" i="50"/>
  <c r="CI51" i="50" s="1"/>
  <c r="CH13" i="50"/>
  <c r="CO14" i="50"/>
  <c r="BY20" i="50"/>
  <c r="BZ22" i="50"/>
  <c r="BU23" i="50"/>
  <c r="BV25" i="50"/>
  <c r="CH25" i="50"/>
  <c r="CN37" i="50"/>
  <c r="CM39" i="50"/>
  <c r="CH40" i="50"/>
  <c r="BV41" i="50"/>
  <c r="CL41" i="50"/>
  <c r="F7" i="50"/>
  <c r="BU14" i="50"/>
  <c r="BV16" i="50"/>
  <c r="CH16" i="50"/>
  <c r="CO21" i="50"/>
  <c r="BY27" i="50"/>
  <c r="BR29" i="50"/>
  <c r="AQ6" i="50" s="1"/>
  <c r="CH29" i="50"/>
  <c r="CN30" i="50"/>
  <c r="CH33" i="50"/>
  <c r="BV34" i="50"/>
  <c r="CL34" i="50"/>
  <c r="BU36" i="50"/>
  <c r="BX36" i="50" s="1"/>
  <c r="CH43" i="50"/>
  <c r="BY13" i="50"/>
  <c r="BY18" i="50"/>
  <c r="BZ20" i="50"/>
  <c r="BU21" i="50"/>
  <c r="BV23" i="50"/>
  <c r="CH23" i="50"/>
  <c r="G6" i="50"/>
  <c r="CN39" i="50"/>
  <c r="CM41" i="50"/>
  <c r="CJ42" i="50"/>
  <c r="BV14" i="50"/>
  <c r="CH14" i="50"/>
  <c r="CO19" i="50"/>
  <c r="BY25" i="50"/>
  <c r="BZ27" i="50"/>
  <c r="CM34" i="50"/>
  <c r="CH35" i="50"/>
  <c r="BV36" i="50"/>
  <c r="BU38" i="50"/>
  <c r="CJ43" i="50"/>
  <c r="BZ13" i="50"/>
  <c r="BY16" i="50"/>
  <c r="BZ18" i="50"/>
  <c r="BU19" i="50"/>
  <c r="BV21" i="50"/>
  <c r="CH21" i="50"/>
  <c r="CO26" i="50"/>
  <c r="BU31" i="50"/>
  <c r="CN41" i="50"/>
  <c r="CK42" i="50"/>
  <c r="CK43" i="50"/>
  <c r="CH45" i="50"/>
  <c r="CH59" i="50"/>
  <c r="CI59" i="50" s="1"/>
  <c r="BU82" i="50"/>
  <c r="BU47" i="50"/>
  <c r="BV49" i="50"/>
  <c r="CH58" i="50"/>
  <c r="CI58" i="50" s="1"/>
  <c r="BU64" i="50"/>
  <c r="BV66" i="50"/>
  <c r="CH75" i="50"/>
  <c r="CI75" i="50" s="1"/>
  <c r="BU81" i="50"/>
  <c r="BV83" i="50"/>
  <c r="V122" i="50"/>
  <c r="C124" i="50"/>
  <c r="BV48" i="50"/>
  <c r="CH57" i="50"/>
  <c r="CI57" i="50" s="1"/>
  <c r="BU63" i="50"/>
  <c r="BV65" i="50"/>
  <c r="CH74" i="50"/>
  <c r="CI74" i="50" s="1"/>
  <c r="BU80" i="50"/>
  <c r="BV82" i="50"/>
  <c r="CH91" i="50"/>
  <c r="T116" i="50"/>
  <c r="C121" i="50"/>
  <c r="C131" i="50"/>
  <c r="BV42" i="50"/>
  <c r="CL42" i="50"/>
  <c r="BV47" i="50"/>
  <c r="CH56" i="50"/>
  <c r="CI56" i="50" s="1"/>
  <c r="BR61" i="50"/>
  <c r="AQ8" i="50" s="1"/>
  <c r="CH61" i="50"/>
  <c r="BU62" i="50"/>
  <c r="BV64" i="50"/>
  <c r="CH73" i="50"/>
  <c r="CI73" i="50" s="1"/>
  <c r="BU79" i="50"/>
  <c r="BV81" i="50"/>
  <c r="CH90" i="50"/>
  <c r="C122" i="50"/>
  <c r="CH55" i="50"/>
  <c r="CI55" i="50" s="1"/>
  <c r="BV63" i="50"/>
  <c r="CH72" i="50"/>
  <c r="CI72" i="50" s="1"/>
  <c r="BR77" i="50"/>
  <c r="AQ9" i="50" s="1"/>
  <c r="CH77" i="50"/>
  <c r="BU78" i="50"/>
  <c r="BV80" i="50"/>
  <c r="CH89" i="50"/>
  <c r="H117" i="50"/>
  <c r="C129" i="50"/>
  <c r="CH54" i="50"/>
  <c r="CI54" i="50" s="1"/>
  <c r="BU59" i="50"/>
  <c r="BV62" i="50"/>
  <c r="CH71" i="50"/>
  <c r="CI71" i="50" s="1"/>
  <c r="BV79" i="50"/>
  <c r="CH88" i="50"/>
  <c r="BU58" i="50"/>
  <c r="CH70" i="50"/>
  <c r="CI70" i="50" s="1"/>
  <c r="BU75" i="50"/>
  <c r="BV78" i="50"/>
  <c r="CH87" i="50"/>
  <c r="I117" i="50"/>
  <c r="C127" i="50"/>
  <c r="BU45" i="50"/>
  <c r="CH52" i="50"/>
  <c r="CI52" i="50" s="1"/>
  <c r="BU57" i="50"/>
  <c r="BV59" i="50"/>
  <c r="CH69" i="50"/>
  <c r="CI69" i="50" s="1"/>
  <c r="BU74" i="50"/>
  <c r="CH86" i="50"/>
  <c r="BU91" i="50"/>
  <c r="BU56" i="50"/>
  <c r="BV58" i="50"/>
  <c r="BU61" i="50"/>
  <c r="CH68" i="50"/>
  <c r="CI68" i="50" s="1"/>
  <c r="BU73" i="50"/>
  <c r="BV75" i="50"/>
  <c r="CH85" i="50"/>
  <c r="BU90" i="50"/>
  <c r="J117" i="50"/>
  <c r="C119" i="50"/>
  <c r="C125" i="50"/>
  <c r="BV45" i="50"/>
  <c r="G7" i="50"/>
  <c r="CH50" i="50"/>
  <c r="CI50" i="50" s="1"/>
  <c r="BU55" i="50"/>
  <c r="BV57" i="50"/>
  <c r="CH67" i="50"/>
  <c r="CI67" i="50" s="1"/>
  <c r="BU72" i="50"/>
  <c r="BV74" i="50"/>
  <c r="BU77" i="50"/>
  <c r="CH84" i="50"/>
  <c r="BU89" i="50"/>
  <c r="BV91" i="50"/>
  <c r="R122" i="50"/>
  <c r="C132" i="50"/>
  <c r="CH49" i="50"/>
  <c r="CI49" i="50" s="1"/>
  <c r="BU54" i="50"/>
  <c r="BV56" i="50"/>
  <c r="BV61" i="50"/>
  <c r="G8" i="50"/>
  <c r="CH66" i="50"/>
  <c r="CI66" i="50" s="1"/>
  <c r="BU71" i="50"/>
  <c r="BV73" i="50"/>
  <c r="CH83" i="50"/>
  <c r="BU88" i="50"/>
  <c r="BV90" i="50"/>
  <c r="K117" i="50"/>
  <c r="C123" i="50"/>
  <c r="CH48" i="50"/>
  <c r="CI48" i="50" s="1"/>
  <c r="BU53" i="50"/>
  <c r="BV55" i="50"/>
  <c r="CH65" i="50"/>
  <c r="CI65" i="50" s="1"/>
  <c r="BU70" i="50"/>
  <c r="BV72" i="50"/>
  <c r="BV77" i="50"/>
  <c r="G9" i="50"/>
  <c r="CH82" i="50"/>
  <c r="BU87" i="50"/>
  <c r="BV89" i="50"/>
  <c r="C120" i="50"/>
  <c r="S122" i="50"/>
  <c r="C130" i="50"/>
  <c r="BU52" i="50"/>
  <c r="BX52" i="50" s="1"/>
  <c r="BV54" i="50"/>
  <c r="CH64" i="50"/>
  <c r="CI64" i="50" s="1"/>
  <c r="BU69" i="50"/>
  <c r="BV71" i="50"/>
  <c r="CH81" i="50"/>
  <c r="BU86" i="50"/>
  <c r="BV88" i="50"/>
  <c r="L117" i="50"/>
  <c r="D7" i="50"/>
  <c r="CH46" i="50"/>
  <c r="CI46" i="50" s="1"/>
  <c r="BU51" i="50"/>
  <c r="BV53" i="50"/>
  <c r="C8" i="50"/>
  <c r="Z8" i="50"/>
  <c r="CH63" i="50"/>
  <c r="CI63" i="50" s="1"/>
  <c r="BU68" i="50"/>
  <c r="BV70" i="50"/>
  <c r="CH80" i="50"/>
  <c r="BU85" i="50"/>
  <c r="BV87" i="50"/>
  <c r="T122" i="50"/>
  <c r="C128" i="50"/>
  <c r="D8" i="50"/>
  <c r="CH62" i="50"/>
  <c r="CI62" i="50" s="1"/>
  <c r="BU67" i="50"/>
  <c r="BV69" i="50"/>
  <c r="Z9" i="50"/>
  <c r="C9" i="50"/>
  <c r="CH79" i="50"/>
  <c r="BU84" i="50"/>
  <c r="BV86" i="50"/>
  <c r="A111" i="50"/>
  <c r="BV51" i="50"/>
  <c r="F8" i="50"/>
  <c r="BU66" i="50"/>
  <c r="BV68" i="50"/>
  <c r="D9" i="50"/>
  <c r="CH78" i="50"/>
  <c r="BU83" i="50"/>
  <c r="BV85" i="50"/>
  <c r="C118" i="50"/>
  <c r="U122" i="50"/>
  <c r="C126" i="50"/>
  <c r="U6" i="50"/>
  <c r="U9" i="50"/>
  <c r="U8" i="50"/>
  <c r="U5" i="50"/>
  <c r="U7" i="50"/>
  <c r="S2" i="49"/>
  <c r="CY13" i="49"/>
  <c r="AC5" i="49" s="1"/>
  <c r="AG5" i="49" s="1"/>
  <c r="CZ13" i="49"/>
  <c r="AU5" i="49" s="1"/>
  <c r="AY5" i="49" s="1"/>
  <c r="CZ77" i="49"/>
  <c r="AU9" i="49" s="1"/>
  <c r="AY9" i="49" s="1"/>
  <c r="CY77" i="49"/>
  <c r="AC9" i="49" s="1"/>
  <c r="AG9" i="49" s="1"/>
  <c r="CZ45" i="49"/>
  <c r="AU7" i="49" s="1"/>
  <c r="AY7" i="49" s="1"/>
  <c r="CY45" i="49"/>
  <c r="AC7" i="49" s="1"/>
  <c r="AG7" i="49" s="1"/>
  <c r="CZ61" i="49"/>
  <c r="AU8" i="49" s="1"/>
  <c r="AY8" i="49" s="1"/>
  <c r="CY61" i="49"/>
  <c r="AC8" i="49" s="1"/>
  <c r="AG8" i="49" s="1"/>
  <c r="CZ29" i="49"/>
  <c r="AU6" i="49" s="1"/>
  <c r="AY6" i="49" s="1"/>
  <c r="CY29" i="49"/>
  <c r="AC6" i="49" s="1"/>
  <c r="AG6" i="49" s="1"/>
  <c r="BV15" i="49"/>
  <c r="CO15" i="49"/>
  <c r="BU18" i="49"/>
  <c r="CO25" i="49"/>
  <c r="BU32" i="49"/>
  <c r="F2" i="49"/>
  <c r="D5" i="49"/>
  <c r="CO16" i="49"/>
  <c r="G2" i="49"/>
  <c r="P7" i="49"/>
  <c r="CC13" i="49"/>
  <c r="F5" i="49" s="1"/>
  <c r="CO13" i="49"/>
  <c r="G5" i="49"/>
  <c r="BY17" i="49"/>
  <c r="C6" i="49"/>
  <c r="Z6" i="49"/>
  <c r="BU30" i="49"/>
  <c r="CJ42" i="49"/>
  <c r="BY15" i="49"/>
  <c r="CO18" i="49"/>
  <c r="BU20" i="49"/>
  <c r="BU25" i="49"/>
  <c r="D6" i="49"/>
  <c r="CJ32" i="49"/>
  <c r="CK42" i="49"/>
  <c r="F9" i="49"/>
  <c r="BZ17" i="49"/>
  <c r="CO19" i="49"/>
  <c r="CO27" i="49"/>
  <c r="F6" i="49"/>
  <c r="BV30" i="49"/>
  <c r="BV20" i="49"/>
  <c r="BU27" i="49"/>
  <c r="CK32" i="49"/>
  <c r="CN35" i="49"/>
  <c r="CH14" i="49"/>
  <c r="BZ19" i="49"/>
  <c r="CN33" i="49"/>
  <c r="CH15" i="49"/>
  <c r="CO20" i="49"/>
  <c r="BY24" i="49"/>
  <c r="BV27" i="49"/>
  <c r="CN29" i="49"/>
  <c r="P6" i="49"/>
  <c r="BR13" i="49"/>
  <c r="AQ5" i="49" s="1"/>
  <c r="BV22" i="49"/>
  <c r="BU45" i="49"/>
  <c r="P8" i="49"/>
  <c r="BZ24" i="49"/>
  <c r="BU14" i="49"/>
  <c r="CM41" i="49"/>
  <c r="CH91" i="49"/>
  <c r="BV14" i="49"/>
  <c r="BY22" i="49"/>
  <c r="CH62" i="49"/>
  <c r="CI62" i="49" s="1"/>
  <c r="BU13" i="49"/>
  <c r="CH20" i="49"/>
  <c r="CH27" i="49"/>
  <c r="P5" i="49"/>
  <c r="P9" i="49"/>
  <c r="CH43" i="49"/>
  <c r="BV13" i="49"/>
  <c r="BZ14" i="49"/>
  <c r="CH22" i="49"/>
  <c r="BZ26" i="49"/>
  <c r="BV71" i="49"/>
  <c r="BU80" i="49"/>
  <c r="CM35" i="49"/>
  <c r="CH36" i="49"/>
  <c r="BV37" i="49"/>
  <c r="BU39" i="49"/>
  <c r="BU41" i="49"/>
  <c r="CL41" i="49"/>
  <c r="G7" i="49"/>
  <c r="BU47" i="49"/>
  <c r="D8" i="49"/>
  <c r="CH38" i="49"/>
  <c r="BV39" i="49"/>
  <c r="BV41" i="49"/>
  <c r="CN41" i="49"/>
  <c r="BV47" i="49"/>
  <c r="BU65" i="49"/>
  <c r="BU86" i="49"/>
  <c r="BZ15" i="49"/>
  <c r="BU16" i="49"/>
  <c r="BV18" i="49"/>
  <c r="CH18" i="49"/>
  <c r="CO23" i="49"/>
  <c r="CH31" i="49"/>
  <c r="BV32" i="49"/>
  <c r="CL32" i="49"/>
  <c r="BU34" i="49"/>
  <c r="BU42" i="49"/>
  <c r="CL42" i="49"/>
  <c r="BV45" i="49"/>
  <c r="BV65" i="49"/>
  <c r="BU69" i="49"/>
  <c r="CH13" i="49"/>
  <c r="CO14" i="49"/>
  <c r="BY20" i="49"/>
  <c r="BZ22" i="49"/>
  <c r="BU23" i="49"/>
  <c r="BV25" i="49"/>
  <c r="CH25" i="49"/>
  <c r="CN37" i="49"/>
  <c r="CH40" i="49"/>
  <c r="CJ43" i="49"/>
  <c r="BV69" i="49"/>
  <c r="BV16" i="49"/>
  <c r="CH16" i="49"/>
  <c r="CO21" i="49"/>
  <c r="BY27" i="49"/>
  <c r="BR29" i="49"/>
  <c r="AQ6" i="49" s="1"/>
  <c r="CH29" i="49"/>
  <c r="CM32" i="49"/>
  <c r="CH33" i="49"/>
  <c r="BV34" i="49"/>
  <c r="BU36" i="49"/>
  <c r="BX36" i="49" s="1"/>
  <c r="BV42" i="49"/>
  <c r="CM42" i="49"/>
  <c r="CH59" i="49"/>
  <c r="CI59" i="49" s="1"/>
  <c r="BU82" i="49"/>
  <c r="I116" i="49"/>
  <c r="BY13" i="49"/>
  <c r="BY18" i="49"/>
  <c r="BZ20" i="49"/>
  <c r="BU21" i="49"/>
  <c r="BV23" i="49"/>
  <c r="CH23" i="49"/>
  <c r="G6" i="49"/>
  <c r="CK43" i="49"/>
  <c r="Z7" i="49"/>
  <c r="C7" i="49"/>
  <c r="BU48" i="49"/>
  <c r="BV82" i="49"/>
  <c r="T116" i="49"/>
  <c r="C121" i="49"/>
  <c r="BY25" i="49"/>
  <c r="BZ27" i="49"/>
  <c r="CN32" i="49"/>
  <c r="CM34" i="49"/>
  <c r="CH35" i="49"/>
  <c r="BV36" i="49"/>
  <c r="BU38" i="49"/>
  <c r="CK38" i="49"/>
  <c r="CN42" i="49"/>
  <c r="CL43" i="49"/>
  <c r="F7" i="49"/>
  <c r="BU46" i="49"/>
  <c r="CH74" i="49"/>
  <c r="CI74" i="49" s="1"/>
  <c r="L117" i="49"/>
  <c r="BZ13" i="49"/>
  <c r="BY16" i="49"/>
  <c r="BZ18" i="49"/>
  <c r="BU19" i="49"/>
  <c r="BV21" i="49"/>
  <c r="CH21" i="49"/>
  <c r="CO26" i="49"/>
  <c r="BU31" i="49"/>
  <c r="BU43" i="49"/>
  <c r="CM43" i="49"/>
  <c r="CH47" i="49"/>
  <c r="CI47" i="49" s="1"/>
  <c r="BV48" i="49"/>
  <c r="BV54" i="49"/>
  <c r="CO17" i="49"/>
  <c r="BY23" i="49"/>
  <c r="BZ25" i="49"/>
  <c r="BU26" i="49"/>
  <c r="CN34" i="49"/>
  <c r="CH37" i="49"/>
  <c r="BV38" i="49"/>
  <c r="CL38" i="49"/>
  <c r="BU40" i="49"/>
  <c r="CH41" i="49"/>
  <c r="BV43" i="49"/>
  <c r="BV46" i="49"/>
  <c r="BU49" i="49"/>
  <c r="BU52" i="49"/>
  <c r="CH64" i="49"/>
  <c r="CI64" i="49" s="1"/>
  <c r="C131" i="49"/>
  <c r="Z5" i="49"/>
  <c r="C5" i="49"/>
  <c r="BY14" i="49"/>
  <c r="BZ16" i="49"/>
  <c r="BU17" i="49"/>
  <c r="BV19" i="49"/>
  <c r="CH19" i="49"/>
  <c r="CO24" i="49"/>
  <c r="BU29" i="49"/>
  <c r="CK29" i="49"/>
  <c r="CH30" i="49"/>
  <c r="BV31" i="49"/>
  <c r="CL31" i="49"/>
  <c r="BU33" i="49"/>
  <c r="CN43" i="49"/>
  <c r="BU50" i="49"/>
  <c r="BV52" i="49"/>
  <c r="CH57" i="49"/>
  <c r="CI57" i="49" s="1"/>
  <c r="BU63" i="49"/>
  <c r="BU67" i="49"/>
  <c r="BV88" i="49"/>
  <c r="BY21" i="49"/>
  <c r="BZ23" i="49"/>
  <c r="BU24" i="49"/>
  <c r="BV26" i="49"/>
  <c r="CH26" i="49"/>
  <c r="CN36" i="49"/>
  <c r="CM38" i="49"/>
  <c r="CH39" i="49"/>
  <c r="BV40" i="49"/>
  <c r="CH45" i="49"/>
  <c r="BV49" i="49"/>
  <c r="BV51" i="49"/>
  <c r="BV67" i="49"/>
  <c r="BU15" i="49"/>
  <c r="BV17" i="49"/>
  <c r="CH17" i="49"/>
  <c r="CO22" i="49"/>
  <c r="BV29" i="49"/>
  <c r="CL29" i="49"/>
  <c r="CM31" i="49"/>
  <c r="CH32" i="49"/>
  <c r="BV33" i="49"/>
  <c r="BU35" i="49"/>
  <c r="CK35" i="49"/>
  <c r="CJ41" i="49"/>
  <c r="BR45" i="49"/>
  <c r="AQ7" i="49" s="1"/>
  <c r="BV50" i="49"/>
  <c r="BY19" i="49"/>
  <c r="BZ21" i="49"/>
  <c r="BU22" i="49"/>
  <c r="BV24" i="49"/>
  <c r="CH24" i="49"/>
  <c r="CN38" i="49"/>
  <c r="CH42" i="49"/>
  <c r="CH55" i="49"/>
  <c r="CI55" i="49" s="1"/>
  <c r="CH81" i="49"/>
  <c r="BV84" i="49"/>
  <c r="BY26" i="49"/>
  <c r="CM29" i="49"/>
  <c r="CN31" i="49"/>
  <c r="CM33" i="49"/>
  <c r="CH34" i="49"/>
  <c r="BV35" i="49"/>
  <c r="CL35" i="49"/>
  <c r="BU37" i="49"/>
  <c r="BX37" i="49" s="1"/>
  <c r="CK41" i="49"/>
  <c r="CH58" i="49"/>
  <c r="CI58" i="49" s="1"/>
  <c r="BU64" i="49"/>
  <c r="BV66" i="49"/>
  <c r="CH75" i="49"/>
  <c r="CI75" i="49" s="1"/>
  <c r="BU81" i="49"/>
  <c r="BV83" i="49"/>
  <c r="V122" i="49"/>
  <c r="C124" i="49"/>
  <c r="CH56" i="49"/>
  <c r="CI56" i="49" s="1"/>
  <c r="BR61" i="49"/>
  <c r="AQ8" i="49" s="1"/>
  <c r="CH61" i="49"/>
  <c r="BU62" i="49"/>
  <c r="BV64" i="49"/>
  <c r="CH73" i="49"/>
  <c r="CI73" i="49" s="1"/>
  <c r="BU79" i="49"/>
  <c r="BX79" i="49" s="1"/>
  <c r="BV81" i="49"/>
  <c r="CH90" i="49"/>
  <c r="C122" i="49"/>
  <c r="BV63" i="49"/>
  <c r="CH72" i="49"/>
  <c r="CI72" i="49" s="1"/>
  <c r="BR77" i="49"/>
  <c r="AQ9" i="49" s="1"/>
  <c r="CH77" i="49"/>
  <c r="BU78" i="49"/>
  <c r="BV80" i="49"/>
  <c r="CH89" i="49"/>
  <c r="H117" i="49"/>
  <c r="C129" i="49"/>
  <c r="CH54" i="49"/>
  <c r="CI54" i="49" s="1"/>
  <c r="BU59" i="49"/>
  <c r="BV62" i="49"/>
  <c r="CH71" i="49"/>
  <c r="CI71" i="49" s="1"/>
  <c r="BV79" i="49"/>
  <c r="CH88" i="49"/>
  <c r="CH53" i="49"/>
  <c r="CI53" i="49" s="1"/>
  <c r="BU58" i="49"/>
  <c r="CH70" i="49"/>
  <c r="CI70" i="49" s="1"/>
  <c r="BU75" i="49"/>
  <c r="BV78" i="49"/>
  <c r="CH87" i="49"/>
  <c r="I117" i="49"/>
  <c r="C127" i="49"/>
  <c r="CH52" i="49"/>
  <c r="CI52" i="49" s="1"/>
  <c r="BU57" i="49"/>
  <c r="BV59" i="49"/>
  <c r="CH69" i="49"/>
  <c r="CI69" i="49" s="1"/>
  <c r="BU74" i="49"/>
  <c r="CH86" i="49"/>
  <c r="BU91" i="49"/>
  <c r="CH51" i="49"/>
  <c r="CI51" i="49" s="1"/>
  <c r="BU56" i="49"/>
  <c r="BV58" i="49"/>
  <c r="BU61" i="49"/>
  <c r="CH68" i="49"/>
  <c r="CI68" i="49" s="1"/>
  <c r="BU73" i="49"/>
  <c r="BV75" i="49"/>
  <c r="CH85" i="49"/>
  <c r="BU90" i="49"/>
  <c r="J117" i="49"/>
  <c r="C119" i="49"/>
  <c r="C125" i="49"/>
  <c r="CH50" i="49"/>
  <c r="CI50" i="49" s="1"/>
  <c r="BU55" i="49"/>
  <c r="BX55" i="49" s="1"/>
  <c r="BV57" i="49"/>
  <c r="CH67" i="49"/>
  <c r="CI67" i="49" s="1"/>
  <c r="BU72" i="49"/>
  <c r="BV74" i="49"/>
  <c r="BU77" i="49"/>
  <c r="CH84" i="49"/>
  <c r="BU89" i="49"/>
  <c r="BV91" i="49"/>
  <c r="R122" i="49"/>
  <c r="C132" i="49"/>
  <c r="CH49" i="49"/>
  <c r="CI49" i="49" s="1"/>
  <c r="BU54" i="49"/>
  <c r="BV56" i="49"/>
  <c r="BV61" i="49"/>
  <c r="G8" i="49"/>
  <c r="CH66" i="49"/>
  <c r="CI66" i="49" s="1"/>
  <c r="BU71" i="49"/>
  <c r="BX71" i="49" s="1"/>
  <c r="BV73" i="49"/>
  <c r="CH83" i="49"/>
  <c r="BU88" i="49"/>
  <c r="BX88" i="49" s="1"/>
  <c r="BV90" i="49"/>
  <c r="K117" i="49"/>
  <c r="C123" i="49"/>
  <c r="CH48" i="49"/>
  <c r="CI48" i="49" s="1"/>
  <c r="BU53" i="49"/>
  <c r="BV55" i="49"/>
  <c r="CH65" i="49"/>
  <c r="CI65" i="49" s="1"/>
  <c r="BU70" i="49"/>
  <c r="BV72" i="49"/>
  <c r="BV77" i="49"/>
  <c r="G9" i="49"/>
  <c r="CH82" i="49"/>
  <c r="BU87" i="49"/>
  <c r="BV89" i="49"/>
  <c r="C120" i="49"/>
  <c r="S122" i="49"/>
  <c r="C130" i="49"/>
  <c r="D7" i="49"/>
  <c r="CH46" i="49"/>
  <c r="CI46" i="49" s="1"/>
  <c r="BU51" i="49"/>
  <c r="BV53" i="49"/>
  <c r="C8" i="49"/>
  <c r="Z8" i="49"/>
  <c r="CH63" i="49"/>
  <c r="CI63" i="49" s="1"/>
  <c r="BU68" i="49"/>
  <c r="BV70" i="49"/>
  <c r="CH80" i="49"/>
  <c r="BU85" i="49"/>
  <c r="BV87" i="49"/>
  <c r="T122" i="49"/>
  <c r="C128" i="49"/>
  <c r="C9" i="49"/>
  <c r="Z9" i="49"/>
  <c r="CH79" i="49"/>
  <c r="BU84" i="49"/>
  <c r="BV86" i="49"/>
  <c r="A111" i="49"/>
  <c r="F8" i="49"/>
  <c r="BU66" i="49"/>
  <c r="BV68" i="49"/>
  <c r="D9" i="49"/>
  <c r="CH78" i="49"/>
  <c r="BU83" i="49"/>
  <c r="BV85" i="49"/>
  <c r="C118" i="49"/>
  <c r="U122" i="49"/>
  <c r="C126" i="49"/>
  <c r="U9" i="49"/>
  <c r="U5" i="49"/>
  <c r="U7" i="49"/>
  <c r="U6" i="49"/>
  <c r="U8" i="49"/>
  <c r="A1" i="28"/>
  <c r="AO8" i="48"/>
  <c r="AO9" i="48"/>
  <c r="CJ21" i="48"/>
  <c r="CK20" i="48"/>
  <c r="CJ20" i="48"/>
  <c r="CM19" i="48"/>
  <c r="CL19" i="48"/>
  <c r="CK19" i="48"/>
  <c r="CJ19" i="48"/>
  <c r="AO6" i="48"/>
  <c r="CN18" i="48"/>
  <c r="CM18" i="48"/>
  <c r="CL18" i="48"/>
  <c r="CK18" i="48"/>
  <c r="CJ18" i="48"/>
  <c r="CK17" i="48"/>
  <c r="CJ17" i="48"/>
  <c r="CJ16" i="48"/>
  <c r="AO5" i="48"/>
  <c r="DD15" i="48"/>
  <c r="CM15" i="48"/>
  <c r="CL15" i="48"/>
  <c r="CK15" i="48"/>
  <c r="CJ15" i="48"/>
  <c r="AO7" i="48"/>
  <c r="CK14" i="48"/>
  <c r="CJ14" i="48"/>
  <c r="CN13" i="48"/>
  <c r="CM13" i="48"/>
  <c r="CL13" i="48"/>
  <c r="CK13" i="48"/>
  <c r="CJ13" i="48"/>
  <c r="CL19" i="47"/>
  <c r="CL24" i="47"/>
  <c r="CK24" i="47"/>
  <c r="CJ24" i="47"/>
  <c r="CN23" i="47"/>
  <c r="CM23" i="47"/>
  <c r="CL23" i="47"/>
  <c r="CK23" i="47"/>
  <c r="CJ23" i="47"/>
  <c r="CM22" i="47"/>
  <c r="CL22" i="47"/>
  <c r="CK22" i="47"/>
  <c r="CJ22" i="47"/>
  <c r="CN21" i="47"/>
  <c r="DD21" i="47"/>
  <c r="T2" i="47"/>
  <c r="CM21" i="47"/>
  <c r="CL21" i="47"/>
  <c r="CK21" i="47"/>
  <c r="CJ21" i="47"/>
  <c r="CL20" i="47"/>
  <c r="CK20" i="47"/>
  <c r="CJ20" i="47"/>
  <c r="AO8" i="47"/>
  <c r="CK19" i="47"/>
  <c r="CJ19" i="47"/>
  <c r="BT66" i="47"/>
  <c r="DD18" i="47"/>
  <c r="AO9" i="47"/>
  <c r="CN17" i="47"/>
  <c r="CM17" i="47"/>
  <c r="CL17" i="47"/>
  <c r="CK17" i="47"/>
  <c r="CJ17" i="47"/>
  <c r="CL16" i="47"/>
  <c r="CK16" i="47"/>
  <c r="CJ16" i="47"/>
  <c r="AO7" i="47"/>
  <c r="CN15" i="47"/>
  <c r="CM15" i="47"/>
  <c r="DD15" i="47"/>
  <c r="CL15" i="47"/>
  <c r="CK15" i="47"/>
  <c r="CJ15" i="47"/>
  <c r="AO5" i="47"/>
  <c r="CN14" i="47"/>
  <c r="CM14" i="47"/>
  <c r="CL14" i="47"/>
  <c r="CK14" i="47"/>
  <c r="CJ14" i="47"/>
  <c r="AO6" i="47"/>
  <c r="CN13" i="47"/>
  <c r="CM13" i="47"/>
  <c r="CL13" i="47"/>
  <c r="CK13" i="47"/>
  <c r="CJ13" i="47"/>
  <c r="CY29" i="48"/>
  <c r="AC6" i="48" s="1"/>
  <c r="AG6" i="48" s="1"/>
  <c r="CZ29" i="48"/>
  <c r="AU6" i="48" s="1"/>
  <c r="AY6" i="48" s="1"/>
  <c r="CY45" i="48"/>
  <c r="AC7" i="48" s="1"/>
  <c r="AG7" i="48" s="1"/>
  <c r="CZ77" i="48"/>
  <c r="AU9" i="48" s="1"/>
  <c r="AY9" i="48" s="1"/>
  <c r="CY77" i="48"/>
  <c r="AC9" i="48" s="1"/>
  <c r="AG9" i="48" s="1"/>
  <c r="CY61" i="48"/>
  <c r="AC8" i="48" s="1"/>
  <c r="AG8" i="48" s="1"/>
  <c r="BV13" i="48"/>
  <c r="F2" i="48"/>
  <c r="G2" i="48"/>
  <c r="BY13" i="48"/>
  <c r="BU16" i="48"/>
  <c r="BY18" i="48"/>
  <c r="BV23" i="48"/>
  <c r="P8" i="48"/>
  <c r="CH15" i="48"/>
  <c r="CO18" i="48"/>
  <c r="BZ13" i="48"/>
  <c r="CO14" i="48"/>
  <c r="BU21" i="48"/>
  <c r="BZ19" i="48"/>
  <c r="CO19" i="48"/>
  <c r="CO20" i="48"/>
  <c r="Z5" i="48"/>
  <c r="C5" i="48"/>
  <c r="BY16" i="48"/>
  <c r="CH23" i="48"/>
  <c r="BV15" i="48"/>
  <c r="BY20" i="48"/>
  <c r="CH14" i="48"/>
  <c r="CO16" i="48"/>
  <c r="BZ20" i="48"/>
  <c r="G6" i="48"/>
  <c r="P9" i="48"/>
  <c r="BU14" i="48"/>
  <c r="CO13" i="48"/>
  <c r="BY15" i="48"/>
  <c r="CM41" i="48"/>
  <c r="BV14" i="48"/>
  <c r="BY17" i="48"/>
  <c r="BY24" i="48"/>
  <c r="CN39" i="48"/>
  <c r="P6" i="48"/>
  <c r="BZ15" i="48"/>
  <c r="BU13" i="48"/>
  <c r="CH13" i="48"/>
  <c r="BZ17" i="48"/>
  <c r="BU48" i="48"/>
  <c r="P5" i="48"/>
  <c r="BY14" i="48"/>
  <c r="BU18" i="48"/>
  <c r="BY26" i="48"/>
  <c r="CN31" i="48"/>
  <c r="CM33" i="48"/>
  <c r="CH34" i="48"/>
  <c r="BV35" i="48"/>
  <c r="BU37" i="48"/>
  <c r="CK37" i="48"/>
  <c r="CJ39" i="48"/>
  <c r="CK43" i="48"/>
  <c r="C7" i="48"/>
  <c r="Z7" i="48"/>
  <c r="BV52" i="48"/>
  <c r="BU20" i="48"/>
  <c r="BV22" i="48"/>
  <c r="CH22" i="48"/>
  <c r="CO27" i="48"/>
  <c r="C6" i="48"/>
  <c r="Z6" i="48"/>
  <c r="BU30" i="48"/>
  <c r="CN40" i="48"/>
  <c r="CN42" i="48"/>
  <c r="F7" i="48"/>
  <c r="BU73" i="48"/>
  <c r="BU90" i="48"/>
  <c r="C125" i="48"/>
  <c r="BZ26" i="48"/>
  <c r="BU27" i="48"/>
  <c r="D6" i="48"/>
  <c r="CN33" i="48"/>
  <c r="CH36" i="48"/>
  <c r="BV37" i="48"/>
  <c r="CL37" i="48"/>
  <c r="BU39" i="48"/>
  <c r="CK39" i="48"/>
  <c r="CJ41" i="48"/>
  <c r="BU43" i="48"/>
  <c r="CL43" i="48"/>
  <c r="BU47" i="48"/>
  <c r="BV20" i="48"/>
  <c r="CH20" i="48"/>
  <c r="CO25" i="48"/>
  <c r="F6" i="48"/>
  <c r="BV30" i="48"/>
  <c r="CL30" i="48"/>
  <c r="BU32" i="48"/>
  <c r="CK32" i="48"/>
  <c r="BY22" i="48"/>
  <c r="BZ24" i="48"/>
  <c r="BU25" i="48"/>
  <c r="BV27" i="48"/>
  <c r="CH27" i="48"/>
  <c r="CN35" i="48"/>
  <c r="CM37" i="48"/>
  <c r="CH38" i="48"/>
  <c r="BV39" i="48"/>
  <c r="CL39" i="48"/>
  <c r="BU41" i="48"/>
  <c r="CK41" i="48"/>
  <c r="BV43" i="48"/>
  <c r="CM43" i="48"/>
  <c r="CH45" i="48"/>
  <c r="BV58" i="48"/>
  <c r="BV18" i="48"/>
  <c r="CH18" i="48"/>
  <c r="CO23" i="48"/>
  <c r="CM30" i="48"/>
  <c r="CH31" i="48"/>
  <c r="BV32" i="48"/>
  <c r="CL32" i="48"/>
  <c r="BU34" i="48"/>
  <c r="G7" i="48"/>
  <c r="CH51" i="48"/>
  <c r="CI51" i="48" s="1"/>
  <c r="CH68" i="48"/>
  <c r="CI68" i="48" s="1"/>
  <c r="CH85" i="48"/>
  <c r="BZ22" i="48"/>
  <c r="BU23" i="48"/>
  <c r="BV25" i="48"/>
  <c r="CH25" i="48"/>
  <c r="CN37" i="48"/>
  <c r="CM39" i="48"/>
  <c r="CH40" i="48"/>
  <c r="BV41" i="48"/>
  <c r="CL41" i="48"/>
  <c r="CN43" i="48"/>
  <c r="CH58" i="48"/>
  <c r="CI58" i="48" s="1"/>
  <c r="J117" i="48"/>
  <c r="BV16" i="48"/>
  <c r="CH16" i="48"/>
  <c r="CO21" i="48"/>
  <c r="BY27" i="48"/>
  <c r="BR29" i="48"/>
  <c r="AQ6" i="48" s="1"/>
  <c r="CH29" i="48"/>
  <c r="CN30" i="48"/>
  <c r="CM32" i="48"/>
  <c r="CH33" i="48"/>
  <c r="BV34" i="48"/>
  <c r="BU36" i="48"/>
  <c r="CJ38" i="48"/>
  <c r="CH42" i="48"/>
  <c r="BR45" i="48"/>
  <c r="AQ7" i="48" s="1"/>
  <c r="BV75" i="48"/>
  <c r="BY25" i="48"/>
  <c r="BZ27" i="48"/>
  <c r="CN32" i="48"/>
  <c r="CH35" i="48"/>
  <c r="BV36" i="48"/>
  <c r="CL36" i="48"/>
  <c r="BU38" i="48"/>
  <c r="CK38" i="48"/>
  <c r="CJ40" i="48"/>
  <c r="CH75" i="48"/>
  <c r="CI75" i="48" s="1"/>
  <c r="BZ18" i="48"/>
  <c r="BU19" i="48"/>
  <c r="BV21" i="48"/>
  <c r="CH21" i="48"/>
  <c r="CO26" i="48"/>
  <c r="BU31" i="48"/>
  <c r="CN41" i="48"/>
  <c r="CJ42" i="48"/>
  <c r="CH47" i="48"/>
  <c r="CI47" i="48" s="1"/>
  <c r="BV48" i="48"/>
  <c r="BU64" i="48"/>
  <c r="BU81" i="48"/>
  <c r="C119" i="48"/>
  <c r="V122" i="48"/>
  <c r="CO17" i="48"/>
  <c r="BY23" i="48"/>
  <c r="BZ25" i="48"/>
  <c r="BU26" i="48"/>
  <c r="CM36" i="48"/>
  <c r="CH37" i="48"/>
  <c r="BV38" i="48"/>
  <c r="CL38" i="48"/>
  <c r="BU40" i="48"/>
  <c r="CK40" i="48"/>
  <c r="BU45" i="48"/>
  <c r="BU61" i="48"/>
  <c r="BZ16" i="48"/>
  <c r="BU17" i="48"/>
  <c r="BX17" i="48" s="1"/>
  <c r="BV19" i="48"/>
  <c r="CH19" i="48"/>
  <c r="CO24" i="48"/>
  <c r="BU29" i="48"/>
  <c r="CH30" i="48"/>
  <c r="BV31" i="48"/>
  <c r="BU33" i="48"/>
  <c r="CK42" i="48"/>
  <c r="BU46" i="48"/>
  <c r="P7" i="48"/>
  <c r="D5" i="48"/>
  <c r="G5" i="48"/>
  <c r="CO15" i="48"/>
  <c r="BY21" i="48"/>
  <c r="BZ23" i="48"/>
  <c r="BU24" i="48"/>
  <c r="BV26" i="48"/>
  <c r="CH26" i="48"/>
  <c r="CN36" i="48"/>
  <c r="CM38" i="48"/>
  <c r="CH39" i="48"/>
  <c r="BV40" i="48"/>
  <c r="CL40" i="48"/>
  <c r="BU42" i="48"/>
  <c r="BV45" i="48"/>
  <c r="BV46" i="48"/>
  <c r="BV49" i="48"/>
  <c r="BU50" i="48"/>
  <c r="BR13" i="48"/>
  <c r="AQ5" i="48" s="1"/>
  <c r="CC13" i="48"/>
  <c r="F5" i="48" s="1"/>
  <c r="BZ14" i="48"/>
  <c r="BU15" i="48"/>
  <c r="BV17" i="48"/>
  <c r="CH17" i="48"/>
  <c r="CO22" i="48"/>
  <c r="BV29" i="48"/>
  <c r="CH32" i="48"/>
  <c r="BV33" i="48"/>
  <c r="CL33" i="48"/>
  <c r="BU35" i="48"/>
  <c r="CJ43" i="48"/>
  <c r="BV50" i="48"/>
  <c r="BU56" i="48"/>
  <c r="BV66" i="48"/>
  <c r="BV83" i="48"/>
  <c r="C124" i="48"/>
  <c r="BY19" i="48"/>
  <c r="BZ21" i="48"/>
  <c r="BU22" i="48"/>
  <c r="BV24" i="48"/>
  <c r="CH24" i="48"/>
  <c r="CN38" i="48"/>
  <c r="CM40" i="48"/>
  <c r="CH41" i="48"/>
  <c r="CM42" i="48"/>
  <c r="CH59" i="48"/>
  <c r="CI59" i="48" s="1"/>
  <c r="BU65" i="48"/>
  <c r="BV67" i="48"/>
  <c r="F9" i="48"/>
  <c r="BU82" i="48"/>
  <c r="BV84" i="48"/>
  <c r="I116" i="48"/>
  <c r="CH57" i="48"/>
  <c r="CI57" i="48" s="1"/>
  <c r="BU63" i="48"/>
  <c r="BV65" i="48"/>
  <c r="CH74" i="48"/>
  <c r="CI74" i="48" s="1"/>
  <c r="BU80" i="48"/>
  <c r="BV82" i="48"/>
  <c r="CH91" i="48"/>
  <c r="T116" i="48"/>
  <c r="C121" i="48"/>
  <c r="C131" i="48"/>
  <c r="BV42" i="48"/>
  <c r="CL42" i="48"/>
  <c r="BV47" i="48"/>
  <c r="CH56" i="48"/>
  <c r="CI56" i="48" s="1"/>
  <c r="BR61" i="48"/>
  <c r="AQ8" i="48" s="1"/>
  <c r="CH61" i="48"/>
  <c r="BU62" i="48"/>
  <c r="BV64" i="48"/>
  <c r="CH73" i="48"/>
  <c r="CI73" i="48" s="1"/>
  <c r="BU79" i="48"/>
  <c r="BV81" i="48"/>
  <c r="CH90" i="48"/>
  <c r="C122" i="48"/>
  <c r="CH55" i="48"/>
  <c r="CI55" i="48" s="1"/>
  <c r="BV63" i="48"/>
  <c r="CH72" i="48"/>
  <c r="CI72" i="48" s="1"/>
  <c r="BR77" i="48"/>
  <c r="AQ9" i="48" s="1"/>
  <c r="CH77" i="48"/>
  <c r="BU78" i="48"/>
  <c r="BV80" i="48"/>
  <c r="CH89" i="48"/>
  <c r="H117" i="48"/>
  <c r="C129" i="48"/>
  <c r="CH43" i="48"/>
  <c r="CH54" i="48"/>
  <c r="CI54" i="48" s="1"/>
  <c r="BU59" i="48"/>
  <c r="BV62" i="48"/>
  <c r="CH71" i="48"/>
  <c r="CI71" i="48" s="1"/>
  <c r="BV79" i="48"/>
  <c r="CH88" i="48"/>
  <c r="CH53" i="48"/>
  <c r="CI53" i="48" s="1"/>
  <c r="BU58" i="48"/>
  <c r="CH70" i="48"/>
  <c r="CI70" i="48" s="1"/>
  <c r="BU75" i="48"/>
  <c r="BV78" i="48"/>
  <c r="CH87" i="48"/>
  <c r="I117" i="48"/>
  <c r="C127" i="48"/>
  <c r="CH52" i="48"/>
  <c r="CI52" i="48" s="1"/>
  <c r="BU57" i="48"/>
  <c r="BV59" i="48"/>
  <c r="CH69" i="48"/>
  <c r="CI69" i="48" s="1"/>
  <c r="BU74" i="48"/>
  <c r="CH86" i="48"/>
  <c r="BU91" i="48"/>
  <c r="CH50" i="48"/>
  <c r="CI50" i="48" s="1"/>
  <c r="BU55" i="48"/>
  <c r="BV57" i="48"/>
  <c r="CH67" i="48"/>
  <c r="CI67" i="48" s="1"/>
  <c r="BU72" i="48"/>
  <c r="BV74" i="48"/>
  <c r="BU77" i="48"/>
  <c r="CH84" i="48"/>
  <c r="BU89" i="48"/>
  <c r="BV91" i="48"/>
  <c r="R122" i="48"/>
  <c r="C132" i="48"/>
  <c r="CH49" i="48"/>
  <c r="CI49" i="48" s="1"/>
  <c r="BU54" i="48"/>
  <c r="BV56" i="48"/>
  <c r="BV61" i="48"/>
  <c r="G8" i="48"/>
  <c r="CH66" i="48"/>
  <c r="CI66" i="48" s="1"/>
  <c r="BU71" i="48"/>
  <c r="BV73" i="48"/>
  <c r="CH83" i="48"/>
  <c r="BU88" i="48"/>
  <c r="BV90" i="48"/>
  <c r="K117" i="48"/>
  <c r="C123" i="48"/>
  <c r="CH48" i="48"/>
  <c r="CI48" i="48" s="1"/>
  <c r="BU53" i="48"/>
  <c r="BV55" i="48"/>
  <c r="CH65" i="48"/>
  <c r="CI65" i="48" s="1"/>
  <c r="BU70" i="48"/>
  <c r="BV72" i="48"/>
  <c r="BV77" i="48"/>
  <c r="G9" i="48"/>
  <c r="CH82" i="48"/>
  <c r="BU87" i="48"/>
  <c r="BV89" i="48"/>
  <c r="C120" i="48"/>
  <c r="S122" i="48"/>
  <c r="C130" i="48"/>
  <c r="BU52" i="48"/>
  <c r="BX52" i="48" s="1"/>
  <c r="BV54" i="48"/>
  <c r="CH64" i="48"/>
  <c r="CI64" i="48" s="1"/>
  <c r="BU69" i="48"/>
  <c r="BV71" i="48"/>
  <c r="CH81" i="48"/>
  <c r="BU86" i="48"/>
  <c r="BV88" i="48"/>
  <c r="L117" i="48"/>
  <c r="D7" i="48"/>
  <c r="CH46" i="48"/>
  <c r="CI46" i="48" s="1"/>
  <c r="BU51" i="48"/>
  <c r="BV53" i="48"/>
  <c r="C8" i="48"/>
  <c r="Z8" i="48"/>
  <c r="U8" i="48"/>
  <c r="CH63" i="48"/>
  <c r="CI63" i="48" s="1"/>
  <c r="BU68" i="48"/>
  <c r="BV70" i="48"/>
  <c r="CH80" i="48"/>
  <c r="BU85" i="48"/>
  <c r="BV87" i="48"/>
  <c r="T122" i="48"/>
  <c r="C128" i="48"/>
  <c r="D8" i="48"/>
  <c r="CH62" i="48"/>
  <c r="CI62" i="48" s="1"/>
  <c r="BU67" i="48"/>
  <c r="BV69" i="48"/>
  <c r="C9" i="48"/>
  <c r="Z9" i="48"/>
  <c r="CH79" i="48"/>
  <c r="BU84" i="48"/>
  <c r="BV86" i="48"/>
  <c r="A111" i="48"/>
  <c r="BU49" i="48"/>
  <c r="BV51" i="48"/>
  <c r="F8" i="48"/>
  <c r="BU66" i="48"/>
  <c r="BV68" i="48"/>
  <c r="D9" i="48"/>
  <c r="CH78" i="48"/>
  <c r="BU83" i="48"/>
  <c r="BV85" i="48"/>
  <c r="C118" i="48"/>
  <c r="U122" i="48"/>
  <c r="C126" i="48"/>
  <c r="U9" i="48"/>
  <c r="U7" i="48"/>
  <c r="U6" i="48"/>
  <c r="U5" i="48"/>
  <c r="CY45" i="47"/>
  <c r="AC7" i="47" s="1"/>
  <c r="AG7" i="47" s="1"/>
  <c r="CZ29" i="47"/>
  <c r="AU6" i="47" s="1"/>
  <c r="AY6" i="47" s="1"/>
  <c r="CY29" i="47"/>
  <c r="AC6" i="47" s="1"/>
  <c r="AG6" i="47" s="1"/>
  <c r="BV13" i="47"/>
  <c r="CH17" i="47"/>
  <c r="CN41" i="47"/>
  <c r="BU15" i="47"/>
  <c r="BV16" i="47"/>
  <c r="CO20" i="47"/>
  <c r="CH23" i="47"/>
  <c r="P8" i="47"/>
  <c r="BY13" i="47"/>
  <c r="BZ14" i="47"/>
  <c r="BV15" i="47"/>
  <c r="P7" i="47"/>
  <c r="D5" i="47"/>
  <c r="P6" i="47"/>
  <c r="CC13" i="47"/>
  <c r="F5" i="47" s="1"/>
  <c r="G5" i="47"/>
  <c r="CH16" i="47"/>
  <c r="BZ20" i="47"/>
  <c r="P5" i="47"/>
  <c r="CH14" i="47"/>
  <c r="BY18" i="47"/>
  <c r="G6" i="47"/>
  <c r="CK42" i="47"/>
  <c r="CH15" i="47"/>
  <c r="F2" i="47"/>
  <c r="G2" i="47"/>
  <c r="BR13" i="47"/>
  <c r="AQ5" i="47" s="1"/>
  <c r="BV17" i="47"/>
  <c r="P9" i="47"/>
  <c r="BU14" i="47"/>
  <c r="BU21" i="47"/>
  <c r="BV23" i="47"/>
  <c r="BV14" i="47"/>
  <c r="CO16" i="47"/>
  <c r="BY22" i="47"/>
  <c r="BZ24" i="47"/>
  <c r="BU25" i="47"/>
  <c r="BV27" i="47"/>
  <c r="CH27" i="47"/>
  <c r="CN35" i="47"/>
  <c r="CH38" i="47"/>
  <c r="BV39" i="47"/>
  <c r="BU41" i="47"/>
  <c r="CH42" i="47"/>
  <c r="G7" i="47"/>
  <c r="BU47" i="47"/>
  <c r="CH51" i="47"/>
  <c r="CI51" i="47" s="1"/>
  <c r="BU56" i="47"/>
  <c r="CH64" i="47"/>
  <c r="CI64" i="47" s="1"/>
  <c r="BZ15" i="47"/>
  <c r="BU16" i="47"/>
  <c r="BV18" i="47"/>
  <c r="CH18" i="47"/>
  <c r="CO23" i="47"/>
  <c r="CH31" i="47"/>
  <c r="BV32" i="47"/>
  <c r="BU34" i="47"/>
  <c r="CK34" i="47"/>
  <c r="CL41" i="47"/>
  <c r="CH13" i="47"/>
  <c r="CO14" i="47"/>
  <c r="BY20" i="47"/>
  <c r="BZ22" i="47"/>
  <c r="BU23" i="47"/>
  <c r="BX23" i="47" s="1"/>
  <c r="BV25" i="47"/>
  <c r="CH25" i="47"/>
  <c r="CH40" i="47"/>
  <c r="BV41" i="47"/>
  <c r="CJ42" i="47"/>
  <c r="BU50" i="47"/>
  <c r="BU86" i="47"/>
  <c r="CO21" i="47"/>
  <c r="BY27" i="47"/>
  <c r="BR29" i="47"/>
  <c r="AQ6" i="47" s="1"/>
  <c r="CH29" i="47"/>
  <c r="CM32" i="47"/>
  <c r="CH33" i="47"/>
  <c r="BV34" i="47"/>
  <c r="CL34" i="47"/>
  <c r="BU36" i="47"/>
  <c r="CM41" i="47"/>
  <c r="CH43" i="47"/>
  <c r="BU45" i="47"/>
  <c r="BV54" i="47"/>
  <c r="CH49" i="47"/>
  <c r="CI49" i="47" s="1"/>
  <c r="BV50" i="47"/>
  <c r="BV71" i="47"/>
  <c r="BV88" i="47"/>
  <c r="L117" i="47"/>
  <c r="CO19" i="47"/>
  <c r="BY25" i="47"/>
  <c r="BZ27" i="47"/>
  <c r="CN32" i="47"/>
  <c r="CM34" i="47"/>
  <c r="CH35" i="47"/>
  <c r="BV36" i="47"/>
  <c r="BU38" i="47"/>
  <c r="BV45" i="47"/>
  <c r="BZ13" i="47"/>
  <c r="BY16" i="47"/>
  <c r="BZ18" i="47"/>
  <c r="BU19" i="47"/>
  <c r="BV21" i="47"/>
  <c r="CH21" i="47"/>
  <c r="CO26" i="47"/>
  <c r="BU31" i="47"/>
  <c r="BU42" i="47"/>
  <c r="CJ43" i="47"/>
  <c r="CH55" i="47"/>
  <c r="CI55" i="47" s="1"/>
  <c r="CO17" i="47"/>
  <c r="BY23" i="47"/>
  <c r="BZ25" i="47"/>
  <c r="BU26" i="47"/>
  <c r="CN34" i="47"/>
  <c r="CM36" i="47"/>
  <c r="CH37" i="47"/>
  <c r="BV38" i="47"/>
  <c r="BU40" i="47"/>
  <c r="CM42" i="47"/>
  <c r="BU46" i="47"/>
  <c r="BU48" i="47"/>
  <c r="CH53" i="47"/>
  <c r="CI53" i="47" s="1"/>
  <c r="C5" i="47"/>
  <c r="Z5" i="47"/>
  <c r="BY14" i="47"/>
  <c r="BZ16" i="47"/>
  <c r="BU17" i="47"/>
  <c r="BV19" i="47"/>
  <c r="CH19" i="47"/>
  <c r="CO24" i="47"/>
  <c r="BU29" i="47"/>
  <c r="CH30" i="47"/>
  <c r="BV31" i="47"/>
  <c r="BU33" i="47"/>
  <c r="CK43" i="47"/>
  <c r="Z7" i="47"/>
  <c r="C7" i="47"/>
  <c r="BV46" i="47"/>
  <c r="CH47" i="47"/>
  <c r="CI47" i="47" s="1"/>
  <c r="BU61" i="47"/>
  <c r="CO15" i="47"/>
  <c r="BY21" i="47"/>
  <c r="BZ23" i="47"/>
  <c r="BU24" i="47"/>
  <c r="BV26" i="47"/>
  <c r="CH26" i="47"/>
  <c r="CN36" i="47"/>
  <c r="CH39" i="47"/>
  <c r="BV40" i="47"/>
  <c r="CN42" i="47"/>
  <c r="F7" i="47"/>
  <c r="BV48" i="47"/>
  <c r="CH62" i="47"/>
  <c r="CI62" i="47" s="1"/>
  <c r="CO22" i="47"/>
  <c r="BV29" i="47"/>
  <c r="CH32" i="47"/>
  <c r="BV33" i="47"/>
  <c r="BU35" i="47"/>
  <c r="CH41" i="47"/>
  <c r="BU43" i="47"/>
  <c r="CL43" i="47"/>
  <c r="BV51" i="47"/>
  <c r="D8" i="47"/>
  <c r="BY19" i="47"/>
  <c r="BZ21" i="47"/>
  <c r="BU22" i="47"/>
  <c r="BV24" i="47"/>
  <c r="CH24" i="47"/>
  <c r="CN38" i="47"/>
  <c r="CM40" i="47"/>
  <c r="CM43" i="47"/>
  <c r="BY26" i="47"/>
  <c r="CH34" i="47"/>
  <c r="BV35" i="47"/>
  <c r="BU37" i="47"/>
  <c r="BV43" i="47"/>
  <c r="BU49" i="47"/>
  <c r="BU58" i="47"/>
  <c r="BU67" i="47"/>
  <c r="BY17" i="47"/>
  <c r="BZ19" i="47"/>
  <c r="BU20" i="47"/>
  <c r="BV22" i="47"/>
  <c r="CH22" i="47"/>
  <c r="CO27" i="47"/>
  <c r="C6" i="47"/>
  <c r="Z6" i="47"/>
  <c r="BU30" i="47"/>
  <c r="CN40" i="47"/>
  <c r="CJ41" i="47"/>
  <c r="CN43" i="47"/>
  <c r="CH45" i="47"/>
  <c r="BV58" i="47"/>
  <c r="CH81" i="47"/>
  <c r="CO18" i="47"/>
  <c r="BY24" i="47"/>
  <c r="BZ26" i="47"/>
  <c r="BU27" i="47"/>
  <c r="D6" i="47"/>
  <c r="CM35" i="47"/>
  <c r="CH36" i="47"/>
  <c r="BV37" i="47"/>
  <c r="BU39" i="47"/>
  <c r="BV49" i="47"/>
  <c r="BU52" i="47"/>
  <c r="BU69" i="47"/>
  <c r="BU13" i="47"/>
  <c r="CO13" i="47"/>
  <c r="BY15" i="47"/>
  <c r="BZ17" i="47"/>
  <c r="BU18" i="47"/>
  <c r="BV20" i="47"/>
  <c r="CH20" i="47"/>
  <c r="CO25" i="47"/>
  <c r="F6" i="47"/>
  <c r="BV30" i="47"/>
  <c r="BU32" i="47"/>
  <c r="CJ34" i="47"/>
  <c r="CK41" i="47"/>
  <c r="BR45" i="47"/>
  <c r="AQ7" i="47" s="1"/>
  <c r="BV52" i="47"/>
  <c r="BV69" i="47"/>
  <c r="CH59" i="47"/>
  <c r="CI59" i="47" s="1"/>
  <c r="BU65" i="47"/>
  <c r="BV67" i="47"/>
  <c r="F9" i="47"/>
  <c r="BU82" i="47"/>
  <c r="BV84" i="47"/>
  <c r="I116" i="47"/>
  <c r="CH58" i="47"/>
  <c r="CI58" i="47" s="1"/>
  <c r="BU64" i="47"/>
  <c r="BV66" i="47"/>
  <c r="CH75" i="47"/>
  <c r="CI75" i="47" s="1"/>
  <c r="BU81" i="47"/>
  <c r="BV83" i="47"/>
  <c r="V122" i="47"/>
  <c r="C124" i="47"/>
  <c r="CH57" i="47"/>
  <c r="CI57" i="47" s="1"/>
  <c r="BU63" i="47"/>
  <c r="BV65" i="47"/>
  <c r="CH74" i="47"/>
  <c r="CI74" i="47" s="1"/>
  <c r="BU80" i="47"/>
  <c r="BV82" i="47"/>
  <c r="CH91" i="47"/>
  <c r="T116" i="47"/>
  <c r="C121" i="47"/>
  <c r="C131" i="47"/>
  <c r="BV42" i="47"/>
  <c r="CL42" i="47"/>
  <c r="BV47" i="47"/>
  <c r="CH56" i="47"/>
  <c r="CI56" i="47" s="1"/>
  <c r="BR61" i="47"/>
  <c r="AQ8" i="47" s="1"/>
  <c r="CH61" i="47"/>
  <c r="BU62" i="47"/>
  <c r="BV64" i="47"/>
  <c r="CH73" i="47"/>
  <c r="CI73" i="47" s="1"/>
  <c r="BU79" i="47"/>
  <c r="BV81" i="47"/>
  <c r="CH90" i="47"/>
  <c r="C122" i="47"/>
  <c r="BV63" i="47"/>
  <c r="CH72" i="47"/>
  <c r="CI72" i="47" s="1"/>
  <c r="BR77" i="47"/>
  <c r="AQ9" i="47" s="1"/>
  <c r="CH77" i="47"/>
  <c r="BU78" i="47"/>
  <c r="BV80" i="47"/>
  <c r="CH89" i="47"/>
  <c r="H117" i="47"/>
  <c r="C129" i="47"/>
  <c r="CH54" i="47"/>
  <c r="CI54" i="47" s="1"/>
  <c r="BU59" i="47"/>
  <c r="BV62" i="47"/>
  <c r="CH71" i="47"/>
  <c r="CI71" i="47" s="1"/>
  <c r="BV79" i="47"/>
  <c r="CH88" i="47"/>
  <c r="CH70" i="47"/>
  <c r="CI70" i="47" s="1"/>
  <c r="BU75" i="47"/>
  <c r="BV78" i="47"/>
  <c r="CH87" i="47"/>
  <c r="I117" i="47"/>
  <c r="C127" i="47"/>
  <c r="CH52" i="47"/>
  <c r="CI52" i="47" s="1"/>
  <c r="BU57" i="47"/>
  <c r="BV59" i="47"/>
  <c r="CH69" i="47"/>
  <c r="CI69" i="47" s="1"/>
  <c r="BU74" i="47"/>
  <c r="CH86" i="47"/>
  <c r="BU91" i="47"/>
  <c r="CH68" i="47"/>
  <c r="CI68" i="47" s="1"/>
  <c r="BU73" i="47"/>
  <c r="BV75" i="47"/>
  <c r="CH85" i="47"/>
  <c r="BU90" i="47"/>
  <c r="J117" i="47"/>
  <c r="C119" i="47"/>
  <c r="C125" i="47"/>
  <c r="CH50" i="47"/>
  <c r="CI50" i="47" s="1"/>
  <c r="BU55" i="47"/>
  <c r="BV57" i="47"/>
  <c r="CH67" i="47"/>
  <c r="CI67" i="47" s="1"/>
  <c r="BU72" i="47"/>
  <c r="BV74" i="47"/>
  <c r="BU77" i="47"/>
  <c r="CH84" i="47"/>
  <c r="BU89" i="47"/>
  <c r="BV91" i="47"/>
  <c r="R122" i="47"/>
  <c r="C132" i="47"/>
  <c r="BU54" i="47"/>
  <c r="BV56" i="47"/>
  <c r="BV61" i="47"/>
  <c r="G8" i="47"/>
  <c r="CH66" i="47"/>
  <c r="BU71" i="47"/>
  <c r="BX71" i="47" s="1"/>
  <c r="BV73" i="47"/>
  <c r="CH83" i="47"/>
  <c r="BU88" i="47"/>
  <c r="BV90" i="47"/>
  <c r="K117" i="47"/>
  <c r="C123" i="47"/>
  <c r="CH48" i="47"/>
  <c r="CI48" i="47" s="1"/>
  <c r="BU53" i="47"/>
  <c r="BV55" i="47"/>
  <c r="CH65" i="47"/>
  <c r="CI65" i="47" s="1"/>
  <c r="BU70" i="47"/>
  <c r="BV72" i="47"/>
  <c r="BV77" i="47"/>
  <c r="G9" i="47"/>
  <c r="CH82" i="47"/>
  <c r="BU87" i="47"/>
  <c r="BV89" i="47"/>
  <c r="C120" i="47"/>
  <c r="S122" i="47"/>
  <c r="C130" i="47"/>
  <c r="D7" i="47"/>
  <c r="CH46" i="47"/>
  <c r="CI46" i="47" s="1"/>
  <c r="BU51" i="47"/>
  <c r="BV53" i="47"/>
  <c r="Z8" i="47"/>
  <c r="C8" i="47"/>
  <c r="CH63" i="47"/>
  <c r="CI63" i="47" s="1"/>
  <c r="BU68" i="47"/>
  <c r="BV70" i="47"/>
  <c r="CH80" i="47"/>
  <c r="BU85" i="47"/>
  <c r="BV87" i="47"/>
  <c r="T122" i="47"/>
  <c r="C128" i="47"/>
  <c r="Z9" i="47"/>
  <c r="U9" i="47"/>
  <c r="C9" i="47"/>
  <c r="CH79" i="47"/>
  <c r="BU84" i="47"/>
  <c r="BV86" i="47"/>
  <c r="A111" i="47"/>
  <c r="F8" i="47"/>
  <c r="BU66" i="47"/>
  <c r="BV68" i="47"/>
  <c r="D9" i="47"/>
  <c r="CH78" i="47"/>
  <c r="BU83" i="47"/>
  <c r="BV85" i="47"/>
  <c r="C118" i="47"/>
  <c r="U122" i="47"/>
  <c r="C126" i="47"/>
  <c r="U8" i="47"/>
  <c r="U7" i="47"/>
  <c r="U6" i="47"/>
  <c r="U5" i="47"/>
  <c r="CN24" i="46"/>
  <c r="CM24" i="46"/>
  <c r="CL24" i="46"/>
  <c r="CJ24" i="46"/>
  <c r="CL23" i="46"/>
  <c r="CK23" i="46"/>
  <c r="CJ23" i="46"/>
  <c r="AO9" i="46"/>
  <c r="CK22" i="46"/>
  <c r="CJ22" i="46"/>
  <c r="AO8" i="46"/>
  <c r="CJ21" i="46"/>
  <c r="CN20" i="46"/>
  <c r="DD20" i="46"/>
  <c r="CM20" i="46"/>
  <c r="CL20" i="46"/>
  <c r="CK20" i="46"/>
  <c r="CN19" i="46"/>
  <c r="CM19" i="46"/>
  <c r="CL19" i="46"/>
  <c r="CK19" i="46"/>
  <c r="CJ19" i="46"/>
  <c r="CJ20" i="46"/>
  <c r="AO7" i="46"/>
  <c r="CJ18" i="46"/>
  <c r="CM17" i="46"/>
  <c r="CL17" i="46"/>
  <c r="CK17" i="46"/>
  <c r="CJ17" i="46"/>
  <c r="CL16" i="46"/>
  <c r="CK16" i="46"/>
  <c r="CJ16" i="46"/>
  <c r="CN15" i="46"/>
  <c r="CM15" i="46"/>
  <c r="CL15" i="46"/>
  <c r="CK15" i="46"/>
  <c r="CJ15" i="46"/>
  <c r="AO6" i="46"/>
  <c r="CN14" i="46"/>
  <c r="BT78" i="46"/>
  <c r="DD14" i="46"/>
  <c r="CM14" i="46"/>
  <c r="CL14" i="46"/>
  <c r="CK14" i="46"/>
  <c r="CJ14" i="46"/>
  <c r="AO5" i="46"/>
  <c r="CN13" i="46"/>
  <c r="CM13" i="46"/>
  <c r="CL13" i="46"/>
  <c r="CK13" i="46"/>
  <c r="CJ13" i="46"/>
  <c r="CL24" i="45"/>
  <c r="CK24" i="45"/>
  <c r="CJ24" i="45"/>
  <c r="CK23" i="45"/>
  <c r="CJ23" i="45"/>
  <c r="CN22" i="45"/>
  <c r="CM22" i="45"/>
  <c r="CL22" i="45"/>
  <c r="CK22" i="45"/>
  <c r="CJ22" i="45"/>
  <c r="CL21" i="45"/>
  <c r="CK21" i="45"/>
  <c r="CJ21" i="45"/>
  <c r="CJ20" i="45"/>
  <c r="CN19" i="45"/>
  <c r="CM19" i="45"/>
  <c r="CL19" i="45"/>
  <c r="CK19" i="45"/>
  <c r="CJ19" i="45"/>
  <c r="CN18" i="45"/>
  <c r="CM18" i="45"/>
  <c r="CL18" i="45"/>
  <c r="CK18" i="45"/>
  <c r="CJ18" i="45"/>
  <c r="AO9" i="45"/>
  <c r="CJ17" i="45"/>
  <c r="AO7" i="45"/>
  <c r="AO5" i="45"/>
  <c r="CL16" i="45"/>
  <c r="CK16" i="45"/>
  <c r="CJ16" i="45"/>
  <c r="CN15" i="45"/>
  <c r="CM15" i="45"/>
  <c r="CL15" i="45"/>
  <c r="CK15" i="45"/>
  <c r="CJ15" i="45"/>
  <c r="AO8" i="45"/>
  <c r="CJ14" i="45"/>
  <c r="AO6" i="45"/>
  <c r="CL13" i="45"/>
  <c r="CK13" i="45"/>
  <c r="CJ13" i="45"/>
  <c r="CZ61" i="46"/>
  <c r="AU8" i="46" s="1"/>
  <c r="AY8" i="46" s="1"/>
  <c r="CZ77" i="46"/>
  <c r="AU9" i="46" s="1"/>
  <c r="AY9" i="46" s="1"/>
  <c r="BV22" i="46"/>
  <c r="P5" i="46"/>
  <c r="CH22" i="46"/>
  <c r="BU30" i="46"/>
  <c r="CL41" i="46"/>
  <c r="BY19" i="46"/>
  <c r="BZ19" i="46"/>
  <c r="P6" i="46"/>
  <c r="Z6" i="46"/>
  <c r="C6" i="46"/>
  <c r="BY17" i="46"/>
  <c r="BU20" i="46"/>
  <c r="CO27" i="46"/>
  <c r="CO18" i="46"/>
  <c r="BY24" i="46"/>
  <c r="BZ26" i="46"/>
  <c r="BU27" i="46"/>
  <c r="D6" i="46"/>
  <c r="CN33" i="46"/>
  <c r="CH36" i="46"/>
  <c r="BV37" i="46"/>
  <c r="CL37" i="46"/>
  <c r="BU39" i="46"/>
  <c r="BU41" i="46"/>
  <c r="CM41" i="46"/>
  <c r="CK42" i="46"/>
  <c r="BV84" i="46"/>
  <c r="F2" i="46"/>
  <c r="BU13" i="46"/>
  <c r="CO13" i="46"/>
  <c r="BY15" i="46"/>
  <c r="BZ17" i="46"/>
  <c r="BU18" i="46"/>
  <c r="BV20" i="46"/>
  <c r="CH20" i="46"/>
  <c r="CO25" i="46"/>
  <c r="F6" i="46"/>
  <c r="BV30" i="46"/>
  <c r="BU32" i="46"/>
  <c r="BV41" i="46"/>
  <c r="I116" i="46"/>
  <c r="G2" i="46"/>
  <c r="CO16" i="46"/>
  <c r="BY22" i="46"/>
  <c r="BZ24" i="46"/>
  <c r="BU25" i="46"/>
  <c r="BV27" i="46"/>
  <c r="CH27" i="46"/>
  <c r="CM37" i="46"/>
  <c r="CH38" i="46"/>
  <c r="BV39" i="46"/>
  <c r="CN41" i="46"/>
  <c r="BU43" i="46"/>
  <c r="BV13" i="46"/>
  <c r="BZ15" i="46"/>
  <c r="BU16" i="46"/>
  <c r="BV18" i="46"/>
  <c r="CH18" i="46"/>
  <c r="CO23" i="46"/>
  <c r="CH31" i="46"/>
  <c r="BV32" i="46"/>
  <c r="BU34" i="46"/>
  <c r="CK34" i="46"/>
  <c r="CM42" i="46"/>
  <c r="F7" i="46"/>
  <c r="CH13" i="46"/>
  <c r="CO14" i="46"/>
  <c r="BY20" i="46"/>
  <c r="BZ22" i="46"/>
  <c r="BU23" i="46"/>
  <c r="BV25" i="46"/>
  <c r="CH25" i="46"/>
  <c r="CN37" i="46"/>
  <c r="CM39" i="46"/>
  <c r="CH40" i="46"/>
  <c r="BU42" i="46"/>
  <c r="BU14" i="46"/>
  <c r="BV16" i="46"/>
  <c r="CH16" i="46"/>
  <c r="CO21" i="46"/>
  <c r="BY27" i="46"/>
  <c r="BR29" i="46"/>
  <c r="AQ6" i="46" s="1"/>
  <c r="CH29" i="46"/>
  <c r="CM32" i="46"/>
  <c r="CH33" i="46"/>
  <c r="BV34" i="46"/>
  <c r="CL34" i="46"/>
  <c r="BU36" i="46"/>
  <c r="BU50" i="46"/>
  <c r="BU65" i="46"/>
  <c r="BY13" i="46"/>
  <c r="BY18" i="46"/>
  <c r="BZ20" i="46"/>
  <c r="BU21" i="46"/>
  <c r="BV23" i="46"/>
  <c r="CH23" i="46"/>
  <c r="G6" i="46"/>
  <c r="CN39" i="46"/>
  <c r="CH45" i="46"/>
  <c r="BU48" i="46"/>
  <c r="BV50" i="46"/>
  <c r="P9" i="46"/>
  <c r="BV14" i="46"/>
  <c r="CH14" i="46"/>
  <c r="CO19" i="46"/>
  <c r="BY25" i="46"/>
  <c r="BZ27" i="46"/>
  <c r="CN32" i="46"/>
  <c r="CM34" i="46"/>
  <c r="CH35" i="46"/>
  <c r="BV36" i="46"/>
  <c r="BU38" i="46"/>
  <c r="BV67" i="46"/>
  <c r="BZ13" i="46"/>
  <c r="BY16" i="46"/>
  <c r="BZ18" i="46"/>
  <c r="BU19" i="46"/>
  <c r="BV21" i="46"/>
  <c r="CH21" i="46"/>
  <c r="CO26" i="46"/>
  <c r="BU31" i="46"/>
  <c r="CH43" i="46"/>
  <c r="BV46" i="46"/>
  <c r="F9" i="46"/>
  <c r="P8" i="46"/>
  <c r="CO17" i="46"/>
  <c r="BY23" i="46"/>
  <c r="BZ25" i="46"/>
  <c r="BU26" i="46"/>
  <c r="CN34" i="46"/>
  <c r="CH37" i="46"/>
  <c r="BV38" i="46"/>
  <c r="CL38" i="46"/>
  <c r="BU40" i="46"/>
  <c r="CK40" i="46"/>
  <c r="CH41" i="46"/>
  <c r="CH51" i="46"/>
  <c r="CI51" i="46" s="1"/>
  <c r="Z5" i="46"/>
  <c r="C5" i="46"/>
  <c r="BY14" i="46"/>
  <c r="BZ16" i="46"/>
  <c r="BU17" i="46"/>
  <c r="BV19" i="46"/>
  <c r="CH19" i="46"/>
  <c r="CO24" i="46"/>
  <c r="BU29" i="46"/>
  <c r="CH30" i="46"/>
  <c r="BV31" i="46"/>
  <c r="BU33" i="46"/>
  <c r="CJ43" i="46"/>
  <c r="P7" i="46"/>
  <c r="D5" i="46"/>
  <c r="G5" i="46"/>
  <c r="CO15" i="46"/>
  <c r="BY21" i="46"/>
  <c r="BZ23" i="46"/>
  <c r="BU24" i="46"/>
  <c r="BV26" i="46"/>
  <c r="CH26" i="46"/>
  <c r="CM38" i="46"/>
  <c r="CH39" i="46"/>
  <c r="BV40" i="46"/>
  <c r="CK43" i="46"/>
  <c r="BR13" i="46"/>
  <c r="AQ5" i="46" s="1"/>
  <c r="CC13" i="46"/>
  <c r="F5" i="46" s="1"/>
  <c r="BZ14" i="46"/>
  <c r="BU15" i="46"/>
  <c r="BV17" i="46"/>
  <c r="CH17" i="46"/>
  <c r="CO22" i="46"/>
  <c r="BV29" i="46"/>
  <c r="CH32" i="46"/>
  <c r="BV33" i="46"/>
  <c r="BU35" i="46"/>
  <c r="CJ41" i="46"/>
  <c r="CH42" i="46"/>
  <c r="CM43" i="46"/>
  <c r="BR45" i="46"/>
  <c r="AQ7" i="46" s="1"/>
  <c r="BZ21" i="46"/>
  <c r="BU22" i="46"/>
  <c r="BV24" i="46"/>
  <c r="CH24" i="46"/>
  <c r="CN38" i="46"/>
  <c r="CH59" i="46"/>
  <c r="CI59" i="46" s="1"/>
  <c r="BV15" i="46"/>
  <c r="CH15" i="46"/>
  <c r="CO20" i="46"/>
  <c r="BY26" i="46"/>
  <c r="CH34" i="46"/>
  <c r="BV35" i="46"/>
  <c r="BU37" i="46"/>
  <c r="CK37" i="46"/>
  <c r="CK41" i="46"/>
  <c r="CJ42" i="46"/>
  <c r="CN43" i="46"/>
  <c r="BU82" i="46"/>
  <c r="BU47" i="46"/>
  <c r="BV49" i="46"/>
  <c r="CH58" i="46"/>
  <c r="CI58" i="46" s="1"/>
  <c r="BU64" i="46"/>
  <c r="BV66" i="46"/>
  <c r="CH75" i="46"/>
  <c r="CI75" i="46" s="1"/>
  <c r="BU81" i="46"/>
  <c r="BV83" i="46"/>
  <c r="V122" i="46"/>
  <c r="C124" i="46"/>
  <c r="BU46" i="46"/>
  <c r="BV48" i="46"/>
  <c r="CH57" i="46"/>
  <c r="CI57" i="46" s="1"/>
  <c r="BU63" i="46"/>
  <c r="BV65" i="46"/>
  <c r="CH74" i="46"/>
  <c r="CI74" i="46" s="1"/>
  <c r="BU80" i="46"/>
  <c r="BV82" i="46"/>
  <c r="CH91" i="46"/>
  <c r="T116" i="46"/>
  <c r="C121" i="46"/>
  <c r="C131" i="46"/>
  <c r="BV42" i="46"/>
  <c r="CL42" i="46"/>
  <c r="BV47" i="46"/>
  <c r="CH56" i="46"/>
  <c r="CI56" i="46" s="1"/>
  <c r="BR61" i="46"/>
  <c r="AQ8" i="46" s="1"/>
  <c r="CH61" i="46"/>
  <c r="BU62" i="46"/>
  <c r="BV64" i="46"/>
  <c r="CH73" i="46"/>
  <c r="CI73" i="46" s="1"/>
  <c r="BU79" i="46"/>
  <c r="BV81" i="46"/>
  <c r="CH90" i="46"/>
  <c r="C122" i="46"/>
  <c r="CH55" i="46"/>
  <c r="CI55" i="46" s="1"/>
  <c r="BV63" i="46"/>
  <c r="CH72" i="46"/>
  <c r="CI72" i="46" s="1"/>
  <c r="BR77" i="46"/>
  <c r="AQ9" i="46" s="1"/>
  <c r="CH77" i="46"/>
  <c r="BU78" i="46"/>
  <c r="BV80" i="46"/>
  <c r="CH89" i="46"/>
  <c r="H117" i="46"/>
  <c r="C129" i="46"/>
  <c r="CH54" i="46"/>
  <c r="CI54" i="46" s="1"/>
  <c r="BU59" i="46"/>
  <c r="BV62" i="46"/>
  <c r="CH71" i="46"/>
  <c r="CI71" i="46" s="1"/>
  <c r="BV79" i="46"/>
  <c r="CH88" i="46"/>
  <c r="CH53" i="46"/>
  <c r="CI53" i="46" s="1"/>
  <c r="BU58" i="46"/>
  <c r="CH70" i="46"/>
  <c r="CI70" i="46" s="1"/>
  <c r="BU75" i="46"/>
  <c r="BV78" i="46"/>
  <c r="CH87" i="46"/>
  <c r="I117" i="46"/>
  <c r="C127" i="46"/>
  <c r="CN42" i="46"/>
  <c r="BU45" i="46"/>
  <c r="CH52" i="46"/>
  <c r="CI52" i="46" s="1"/>
  <c r="BU57" i="46"/>
  <c r="BV59" i="46"/>
  <c r="CH69" i="46"/>
  <c r="CI69" i="46" s="1"/>
  <c r="BU74" i="46"/>
  <c r="CH86" i="46"/>
  <c r="BU91" i="46"/>
  <c r="BU56" i="46"/>
  <c r="BV58" i="46"/>
  <c r="BU61" i="46"/>
  <c r="CH68" i="46"/>
  <c r="CI68" i="46" s="1"/>
  <c r="BU73" i="46"/>
  <c r="BV75" i="46"/>
  <c r="CH85" i="46"/>
  <c r="BU90" i="46"/>
  <c r="J117" i="46"/>
  <c r="C119" i="46"/>
  <c r="C125" i="46"/>
  <c r="BV45" i="46"/>
  <c r="G7" i="46"/>
  <c r="CH50" i="46"/>
  <c r="CI50" i="46" s="1"/>
  <c r="BU55" i="46"/>
  <c r="BV57" i="46"/>
  <c r="CH67" i="46"/>
  <c r="CI67" i="46" s="1"/>
  <c r="BU72" i="46"/>
  <c r="BV74" i="46"/>
  <c r="BU77" i="46"/>
  <c r="CH84" i="46"/>
  <c r="BU89" i="46"/>
  <c r="BV91" i="46"/>
  <c r="R122" i="46"/>
  <c r="C132" i="46"/>
  <c r="CH49" i="46"/>
  <c r="CI49" i="46" s="1"/>
  <c r="BU54" i="46"/>
  <c r="BV56" i="46"/>
  <c r="BV61" i="46"/>
  <c r="G8" i="46"/>
  <c r="CH66" i="46"/>
  <c r="CI66" i="46" s="1"/>
  <c r="BU71" i="46"/>
  <c r="BV73" i="46"/>
  <c r="CH83" i="46"/>
  <c r="BU88" i="46"/>
  <c r="BV90" i="46"/>
  <c r="K117" i="46"/>
  <c r="C123" i="46"/>
  <c r="CH48" i="46"/>
  <c r="CI48" i="46" s="1"/>
  <c r="BU53" i="46"/>
  <c r="BV55" i="46"/>
  <c r="CH65" i="46"/>
  <c r="CI65" i="46" s="1"/>
  <c r="BU70" i="46"/>
  <c r="BV72" i="46"/>
  <c r="BV77" i="46"/>
  <c r="G9" i="46"/>
  <c r="CH82" i="46"/>
  <c r="BU87" i="46"/>
  <c r="BV89" i="46"/>
  <c r="C120" i="46"/>
  <c r="S122" i="46"/>
  <c r="C130" i="46"/>
  <c r="BV43" i="46"/>
  <c r="CL43" i="46"/>
  <c r="Z7" i="46"/>
  <c r="C7" i="46"/>
  <c r="CH47" i="46"/>
  <c r="CI47" i="46" s="1"/>
  <c r="BU52" i="46"/>
  <c r="BV54" i="46"/>
  <c r="CH64" i="46"/>
  <c r="CI64" i="46" s="1"/>
  <c r="BU69" i="46"/>
  <c r="BV71" i="46"/>
  <c r="CH81" i="46"/>
  <c r="BU86" i="46"/>
  <c r="BV88" i="46"/>
  <c r="L117" i="46"/>
  <c r="D7" i="46"/>
  <c r="CH46" i="46"/>
  <c r="CI46" i="46" s="1"/>
  <c r="BU51" i="46"/>
  <c r="BV53" i="46"/>
  <c r="C8" i="46"/>
  <c r="Z8" i="46"/>
  <c r="CH63" i="46"/>
  <c r="CI63" i="46" s="1"/>
  <c r="BU68" i="46"/>
  <c r="BV70" i="46"/>
  <c r="CH80" i="46"/>
  <c r="BU85" i="46"/>
  <c r="BV87" i="46"/>
  <c r="T122" i="46"/>
  <c r="C128" i="46"/>
  <c r="BV52" i="46"/>
  <c r="D8" i="46"/>
  <c r="CH62" i="46"/>
  <c r="CI62" i="46" s="1"/>
  <c r="BU67" i="46"/>
  <c r="BV69" i="46"/>
  <c r="C9" i="46"/>
  <c r="Z9" i="46"/>
  <c r="CH79" i="46"/>
  <c r="BU84" i="46"/>
  <c r="BX84" i="46" s="1"/>
  <c r="BV86" i="46"/>
  <c r="A111" i="46"/>
  <c r="BU49" i="46"/>
  <c r="BX49" i="46" s="1"/>
  <c r="BV51" i="46"/>
  <c r="F8" i="46"/>
  <c r="BU66" i="46"/>
  <c r="BV68" i="46"/>
  <c r="D9" i="46"/>
  <c r="CH78" i="46"/>
  <c r="BU83" i="46"/>
  <c r="BV85" i="46"/>
  <c r="C118" i="46"/>
  <c r="U122" i="46"/>
  <c r="C126" i="46"/>
  <c r="T2" i="46"/>
  <c r="U9" i="46"/>
  <c r="U8" i="46"/>
  <c r="U7" i="46"/>
  <c r="U6" i="46"/>
  <c r="U5" i="46"/>
  <c r="CZ29" i="45"/>
  <c r="AU6" i="45" s="1"/>
  <c r="AY6" i="45" s="1"/>
  <c r="CZ45" i="45"/>
  <c r="AU7" i="45" s="1"/>
  <c r="AY7" i="45" s="1"/>
  <c r="CY45" i="45"/>
  <c r="AC7" i="45" s="1"/>
  <c r="AG7" i="45" s="1"/>
  <c r="CZ77" i="45"/>
  <c r="AU9" i="45" s="1"/>
  <c r="AY9" i="45" s="1"/>
  <c r="CY77" i="45"/>
  <c r="AC9" i="45" s="1"/>
  <c r="AG9" i="45" s="1"/>
  <c r="G2" i="45"/>
  <c r="P8" i="45"/>
  <c r="BY19" i="45"/>
  <c r="BV15" i="45"/>
  <c r="CH16" i="45"/>
  <c r="CK41" i="45"/>
  <c r="G5" i="45"/>
  <c r="BZ14" i="45"/>
  <c r="BY13" i="45"/>
  <c r="BV16" i="45"/>
  <c r="BV17" i="45"/>
  <c r="BY18" i="45"/>
  <c r="BZ21" i="45"/>
  <c r="BU35" i="45"/>
  <c r="BU52" i="45"/>
  <c r="P7" i="45"/>
  <c r="BY15" i="45"/>
  <c r="CO21" i="45"/>
  <c r="BU22" i="45"/>
  <c r="BV29" i="45"/>
  <c r="BV52" i="45"/>
  <c r="BV86" i="45"/>
  <c r="BZ13" i="45"/>
  <c r="CO19" i="45"/>
  <c r="BV24" i="45"/>
  <c r="BV35" i="45"/>
  <c r="BU84" i="45"/>
  <c r="BY16" i="45"/>
  <c r="BY17" i="45"/>
  <c r="CM40" i="45"/>
  <c r="D5" i="45"/>
  <c r="CO22" i="45"/>
  <c r="Z7" i="45"/>
  <c r="C7" i="45"/>
  <c r="CC13" i="45"/>
  <c r="F5" i="45" s="1"/>
  <c r="CO14" i="45"/>
  <c r="BY24" i="45"/>
  <c r="CN40" i="45"/>
  <c r="F7" i="45"/>
  <c r="P6" i="45"/>
  <c r="P9" i="45"/>
  <c r="CO18" i="45"/>
  <c r="CM29" i="45"/>
  <c r="CH43" i="45"/>
  <c r="BR13" i="45"/>
  <c r="AQ5" i="45" s="1"/>
  <c r="BV33" i="45"/>
  <c r="CO13" i="45"/>
  <c r="CO15" i="45"/>
  <c r="CO17" i="45"/>
  <c r="BY20" i="45"/>
  <c r="CH24" i="45"/>
  <c r="BY26" i="45"/>
  <c r="CH34" i="45"/>
  <c r="CH42" i="45"/>
  <c r="BU14" i="45"/>
  <c r="CH14" i="45"/>
  <c r="CH47" i="45"/>
  <c r="CI47" i="45" s="1"/>
  <c r="P5" i="45"/>
  <c r="CL33" i="45"/>
  <c r="BU37" i="45"/>
  <c r="CJ42" i="45"/>
  <c r="BV14" i="45"/>
  <c r="CO16" i="45"/>
  <c r="CO20" i="45"/>
  <c r="CH32" i="45"/>
  <c r="F2" i="45"/>
  <c r="BU13" i="45"/>
  <c r="CH13" i="45"/>
  <c r="BU15" i="45"/>
  <c r="CH15" i="45"/>
  <c r="CH17" i="45"/>
  <c r="CM33" i="45"/>
  <c r="BZ19" i="45"/>
  <c r="BU20" i="45"/>
  <c r="BV22" i="45"/>
  <c r="CH22" i="45"/>
  <c r="CO27" i="45"/>
  <c r="C6" i="45"/>
  <c r="Z6" i="45"/>
  <c r="U6" i="45"/>
  <c r="BU30" i="45"/>
  <c r="CK30" i="45"/>
  <c r="BU41" i="45"/>
  <c r="CL41" i="45"/>
  <c r="A111" i="45"/>
  <c r="BZ26" i="45"/>
  <c r="BU27" i="45"/>
  <c r="D6" i="45"/>
  <c r="CN29" i="45"/>
  <c r="CN33" i="45"/>
  <c r="CH36" i="45"/>
  <c r="BV37" i="45"/>
  <c r="BU39" i="45"/>
  <c r="CM41" i="45"/>
  <c r="CK42" i="45"/>
  <c r="CJ43" i="45"/>
  <c r="BZ17" i="45"/>
  <c r="BU18" i="45"/>
  <c r="BV20" i="45"/>
  <c r="CH20" i="45"/>
  <c r="CO25" i="45"/>
  <c r="F6" i="45"/>
  <c r="BV30" i="45"/>
  <c r="CL30" i="45"/>
  <c r="BU32" i="45"/>
  <c r="BV41" i="45"/>
  <c r="CN41" i="45"/>
  <c r="CH45" i="45"/>
  <c r="BU50" i="45"/>
  <c r="BY22" i="45"/>
  <c r="BZ24" i="45"/>
  <c r="BU25" i="45"/>
  <c r="BV27" i="45"/>
  <c r="CH27" i="45"/>
  <c r="CM37" i="45"/>
  <c r="CH38" i="45"/>
  <c r="BV39" i="45"/>
  <c r="CL39" i="45"/>
  <c r="BU42" i="45"/>
  <c r="CL42" i="45"/>
  <c r="CK43" i="45"/>
  <c r="BV50" i="45"/>
  <c r="BU67" i="45"/>
  <c r="BV13" i="45"/>
  <c r="BZ15" i="45"/>
  <c r="BU16" i="45"/>
  <c r="BX16" i="45" s="1"/>
  <c r="BV18" i="45"/>
  <c r="CH18" i="45"/>
  <c r="CO23" i="45"/>
  <c r="CM30" i="45"/>
  <c r="CH31" i="45"/>
  <c r="BV32" i="45"/>
  <c r="BU34" i="45"/>
  <c r="CL43" i="45"/>
  <c r="BZ22" i="45"/>
  <c r="BU23" i="45"/>
  <c r="BV25" i="45"/>
  <c r="CH25" i="45"/>
  <c r="CN37" i="45"/>
  <c r="CM39" i="45"/>
  <c r="CH40" i="45"/>
  <c r="BV42" i="45"/>
  <c r="CM42" i="45"/>
  <c r="CM43" i="45"/>
  <c r="BV69" i="45"/>
  <c r="C9" i="45"/>
  <c r="Z9" i="45"/>
  <c r="BY27" i="45"/>
  <c r="BR29" i="45"/>
  <c r="AQ6" i="45" s="1"/>
  <c r="CH29" i="45"/>
  <c r="CN30" i="45"/>
  <c r="CM32" i="45"/>
  <c r="CH33" i="45"/>
  <c r="BV34" i="45"/>
  <c r="BU36" i="45"/>
  <c r="CK36" i="45"/>
  <c r="BR45" i="45"/>
  <c r="AQ7" i="45" s="1"/>
  <c r="BU46" i="45"/>
  <c r="BZ20" i="45"/>
  <c r="BU21" i="45"/>
  <c r="BV23" i="45"/>
  <c r="CH23" i="45"/>
  <c r="G6" i="45"/>
  <c r="CN39" i="45"/>
  <c r="CN42" i="45"/>
  <c r="BU43" i="45"/>
  <c r="CN43" i="45"/>
  <c r="BV46" i="45"/>
  <c r="BY25" i="45"/>
  <c r="BZ27" i="45"/>
  <c r="CN32" i="45"/>
  <c r="CH35" i="45"/>
  <c r="BV36" i="45"/>
  <c r="CL36" i="45"/>
  <c r="BU38" i="45"/>
  <c r="BV43" i="45"/>
  <c r="BU48" i="45"/>
  <c r="CH62" i="45"/>
  <c r="CI62" i="45" s="1"/>
  <c r="CH79" i="45"/>
  <c r="BZ18" i="45"/>
  <c r="BU19" i="45"/>
  <c r="BV21" i="45"/>
  <c r="CH21" i="45"/>
  <c r="CO26" i="45"/>
  <c r="BU31" i="45"/>
  <c r="CH41" i="45"/>
  <c r="BV54" i="45"/>
  <c r="BY23" i="45"/>
  <c r="BZ25" i="45"/>
  <c r="BU26" i="45"/>
  <c r="CM36" i="45"/>
  <c r="CH37" i="45"/>
  <c r="BV38" i="45"/>
  <c r="BU40" i="45"/>
  <c r="C5" i="45"/>
  <c r="Z5" i="45"/>
  <c r="U5" i="45"/>
  <c r="BY14" i="45"/>
  <c r="BZ16" i="45"/>
  <c r="BU17" i="45"/>
  <c r="BV19" i="45"/>
  <c r="CH19" i="45"/>
  <c r="CO24" i="45"/>
  <c r="BU29" i="45"/>
  <c r="CH30" i="45"/>
  <c r="BV31" i="45"/>
  <c r="BU33" i="45"/>
  <c r="CK33" i="45"/>
  <c r="BV45" i="45"/>
  <c r="D8" i="45"/>
  <c r="BY21" i="45"/>
  <c r="BZ23" i="45"/>
  <c r="BU24" i="45"/>
  <c r="BV26" i="45"/>
  <c r="CH26" i="45"/>
  <c r="CN36" i="45"/>
  <c r="CH39" i="45"/>
  <c r="BV40" i="45"/>
  <c r="CJ41" i="45"/>
  <c r="CH64" i="45"/>
  <c r="CI64" i="45" s="1"/>
  <c r="CH59" i="45"/>
  <c r="CI59" i="45" s="1"/>
  <c r="BU65" i="45"/>
  <c r="BV67" i="45"/>
  <c r="F9" i="45"/>
  <c r="BU82" i="45"/>
  <c r="BV84" i="45"/>
  <c r="I116" i="45"/>
  <c r="BU47" i="45"/>
  <c r="BV49" i="45"/>
  <c r="CH58" i="45"/>
  <c r="CI58" i="45" s="1"/>
  <c r="BU64" i="45"/>
  <c r="BV66" i="45"/>
  <c r="CH75" i="45"/>
  <c r="CI75" i="45" s="1"/>
  <c r="BU81" i="45"/>
  <c r="BV83" i="45"/>
  <c r="V122" i="45"/>
  <c r="C124" i="45"/>
  <c r="BV48" i="45"/>
  <c r="CH57" i="45"/>
  <c r="CI57" i="45" s="1"/>
  <c r="BU63" i="45"/>
  <c r="BV65" i="45"/>
  <c r="CH74" i="45"/>
  <c r="CI74" i="45" s="1"/>
  <c r="BU80" i="45"/>
  <c r="BV82" i="45"/>
  <c r="CH91" i="45"/>
  <c r="T116" i="45"/>
  <c r="C121" i="45"/>
  <c r="C131" i="45"/>
  <c r="BV47" i="45"/>
  <c r="CH56" i="45"/>
  <c r="CI56" i="45" s="1"/>
  <c r="BR61" i="45"/>
  <c r="AQ8" i="45" s="1"/>
  <c r="CH61" i="45"/>
  <c r="BU62" i="45"/>
  <c r="BV64" i="45"/>
  <c r="CH73" i="45"/>
  <c r="CI73" i="45" s="1"/>
  <c r="BU79" i="45"/>
  <c r="BV81" i="45"/>
  <c r="CH90" i="45"/>
  <c r="C122" i="45"/>
  <c r="CH55" i="45"/>
  <c r="CI55" i="45" s="1"/>
  <c r="BV63" i="45"/>
  <c r="CH72" i="45"/>
  <c r="CI72" i="45" s="1"/>
  <c r="BR77" i="45"/>
  <c r="AQ9" i="45" s="1"/>
  <c r="CH77" i="45"/>
  <c r="BU78" i="45"/>
  <c r="BV80" i="45"/>
  <c r="CH89" i="45"/>
  <c r="H117" i="45"/>
  <c r="C129" i="45"/>
  <c r="CH54" i="45"/>
  <c r="CI54" i="45" s="1"/>
  <c r="BU59" i="45"/>
  <c r="BV62" i="45"/>
  <c r="CH71" i="45"/>
  <c r="CI71" i="45" s="1"/>
  <c r="BV79" i="45"/>
  <c r="CH88" i="45"/>
  <c r="CH53" i="45"/>
  <c r="CI53" i="45" s="1"/>
  <c r="BU58" i="45"/>
  <c r="CH70" i="45"/>
  <c r="CI70" i="45" s="1"/>
  <c r="BU75" i="45"/>
  <c r="BV78" i="45"/>
  <c r="CH87" i="45"/>
  <c r="I117" i="45"/>
  <c r="C127" i="45"/>
  <c r="BU45" i="45"/>
  <c r="CH52" i="45"/>
  <c r="CI52" i="45" s="1"/>
  <c r="BU57" i="45"/>
  <c r="BV59" i="45"/>
  <c r="CH69" i="45"/>
  <c r="CI69" i="45" s="1"/>
  <c r="BU74" i="45"/>
  <c r="CH86" i="45"/>
  <c r="BU91" i="45"/>
  <c r="CH51" i="45"/>
  <c r="CI51" i="45" s="1"/>
  <c r="BU56" i="45"/>
  <c r="BV58" i="45"/>
  <c r="BU61" i="45"/>
  <c r="CH68" i="45"/>
  <c r="CI68" i="45" s="1"/>
  <c r="BU73" i="45"/>
  <c r="BV75" i="45"/>
  <c r="CH85" i="45"/>
  <c r="BU90" i="45"/>
  <c r="J117" i="45"/>
  <c r="C119" i="45"/>
  <c r="C125" i="45"/>
  <c r="G7" i="45"/>
  <c r="CH50" i="45"/>
  <c r="CI50" i="45" s="1"/>
  <c r="BU55" i="45"/>
  <c r="BV57" i="45"/>
  <c r="CH67" i="45"/>
  <c r="CI67" i="45" s="1"/>
  <c r="BU72" i="45"/>
  <c r="BV74" i="45"/>
  <c r="BU77" i="45"/>
  <c r="CH84" i="45"/>
  <c r="BU89" i="45"/>
  <c r="BV91" i="45"/>
  <c r="R122" i="45"/>
  <c r="C132" i="45"/>
  <c r="CH49" i="45"/>
  <c r="CI49" i="45" s="1"/>
  <c r="BU54" i="45"/>
  <c r="BV56" i="45"/>
  <c r="BV61" i="45"/>
  <c r="G8" i="45"/>
  <c r="CH66" i="45"/>
  <c r="CI66" i="45" s="1"/>
  <c r="BU71" i="45"/>
  <c r="BV73" i="45"/>
  <c r="CH83" i="45"/>
  <c r="BU88" i="45"/>
  <c r="BV90" i="45"/>
  <c r="K117" i="45"/>
  <c r="C123" i="45"/>
  <c r="CH48" i="45"/>
  <c r="CI48" i="45" s="1"/>
  <c r="BU53" i="45"/>
  <c r="BV55" i="45"/>
  <c r="CH65" i="45"/>
  <c r="CI65" i="45" s="1"/>
  <c r="BU70" i="45"/>
  <c r="BV72" i="45"/>
  <c r="BV77" i="45"/>
  <c r="G9" i="45"/>
  <c r="CH82" i="45"/>
  <c r="BU87" i="45"/>
  <c r="BV89" i="45"/>
  <c r="C120" i="45"/>
  <c r="S122" i="45"/>
  <c r="C130" i="45"/>
  <c r="BU69" i="45"/>
  <c r="BV71" i="45"/>
  <c r="CH81" i="45"/>
  <c r="BU86" i="45"/>
  <c r="BV88" i="45"/>
  <c r="L117" i="45"/>
  <c r="D7" i="45"/>
  <c r="CH46" i="45"/>
  <c r="CI46" i="45" s="1"/>
  <c r="BU51" i="45"/>
  <c r="BV53" i="45"/>
  <c r="Z8" i="45"/>
  <c r="C8" i="45"/>
  <c r="CH63" i="45"/>
  <c r="CI63" i="45" s="1"/>
  <c r="BU68" i="45"/>
  <c r="BV70" i="45"/>
  <c r="CH80" i="45"/>
  <c r="BU85" i="45"/>
  <c r="BV87" i="45"/>
  <c r="T122" i="45"/>
  <c r="C128" i="45"/>
  <c r="BU49" i="45"/>
  <c r="BV51" i="45"/>
  <c r="F8" i="45"/>
  <c r="BU66" i="45"/>
  <c r="BV68" i="45"/>
  <c r="D9" i="45"/>
  <c r="CH78" i="45"/>
  <c r="BU83" i="45"/>
  <c r="BV85" i="45"/>
  <c r="C118" i="45"/>
  <c r="U122" i="45"/>
  <c r="C126" i="45"/>
  <c r="U9" i="45"/>
  <c r="U8" i="45"/>
  <c r="U7" i="45"/>
  <c r="CJ24" i="44"/>
  <c r="CL23" i="44"/>
  <c r="CK23" i="44"/>
  <c r="CJ23" i="44"/>
  <c r="CN22" i="44"/>
  <c r="CM22" i="44"/>
  <c r="CL22" i="44"/>
  <c r="CK22" i="44"/>
  <c r="CJ22" i="44"/>
  <c r="CJ21" i="44"/>
  <c r="CN20" i="44"/>
  <c r="CM20" i="44"/>
  <c r="CL20" i="44"/>
  <c r="CK20" i="44"/>
  <c r="CJ20" i="44"/>
  <c r="CL19" i="44"/>
  <c r="CK19" i="44"/>
  <c r="CJ19" i="44"/>
  <c r="CK18" i="44"/>
  <c r="CJ18" i="44"/>
  <c r="AO7" i="44"/>
  <c r="BT65" i="44"/>
  <c r="DD17" i="44"/>
  <c r="CJ17" i="44"/>
  <c r="AO8" i="44"/>
  <c r="CJ15" i="44"/>
  <c r="BT14" i="44"/>
  <c r="AO6" i="44"/>
  <c r="AO5" i="44"/>
  <c r="DD14" i="44"/>
  <c r="CL14" i="44"/>
  <c r="CK14" i="44"/>
  <c r="CJ14" i="44"/>
  <c r="CN13" i="44"/>
  <c r="CM13" i="44"/>
  <c r="CL13" i="44"/>
  <c r="CK13" i="44"/>
  <c r="CJ13" i="44"/>
  <c r="CN24" i="43"/>
  <c r="BT40" i="43"/>
  <c r="DD24" i="43"/>
  <c r="T2" i="43"/>
  <c r="CM24" i="43"/>
  <c r="CL24" i="43"/>
  <c r="CK24" i="43"/>
  <c r="CJ24" i="43"/>
  <c r="CN23" i="43"/>
  <c r="CM23" i="43"/>
  <c r="CL23" i="43"/>
  <c r="CK23" i="43"/>
  <c r="CJ23" i="43"/>
  <c r="CL22" i="43"/>
  <c r="CK22" i="43"/>
  <c r="CJ22" i="43"/>
  <c r="CK20" i="43"/>
  <c r="CJ20" i="43"/>
  <c r="CK13" i="43"/>
  <c r="CN19" i="43"/>
  <c r="CM19" i="43"/>
  <c r="CL19" i="43"/>
  <c r="CK19" i="43"/>
  <c r="CJ19" i="43"/>
  <c r="CK18" i="43"/>
  <c r="CJ18" i="43"/>
  <c r="CL17" i="43"/>
  <c r="CK17" i="43"/>
  <c r="CJ17" i="43"/>
  <c r="AO9" i="43"/>
  <c r="AO8" i="43"/>
  <c r="AO6" i="43"/>
  <c r="AO7" i="43"/>
  <c r="CN16" i="43"/>
  <c r="CM16" i="43"/>
  <c r="CL16" i="43"/>
  <c r="CK16" i="43"/>
  <c r="CJ16" i="43"/>
  <c r="CN15" i="43"/>
  <c r="CM15" i="43"/>
  <c r="CL15" i="43"/>
  <c r="CK15" i="43"/>
  <c r="CJ15" i="43"/>
  <c r="AO5" i="43"/>
  <c r="CN14" i="43"/>
  <c r="CM14" i="43"/>
  <c r="CL14" i="43"/>
  <c r="CK14" i="43"/>
  <c r="CJ14" i="43"/>
  <c r="DD13" i="43"/>
  <c r="BT77" i="43"/>
  <c r="CJ13" i="43"/>
  <c r="CK24" i="42"/>
  <c r="CJ24" i="42"/>
  <c r="CK23" i="42"/>
  <c r="CJ23" i="42"/>
  <c r="CL22" i="42"/>
  <c r="CK22" i="42"/>
  <c r="CJ22" i="42"/>
  <c r="CN21" i="42"/>
  <c r="CM21" i="42"/>
  <c r="CL21" i="42"/>
  <c r="CK21" i="42"/>
  <c r="CJ21" i="42"/>
  <c r="CK20" i="42"/>
  <c r="CJ20" i="42"/>
  <c r="AO7" i="42"/>
  <c r="CN19" i="42"/>
  <c r="CM19" i="42"/>
  <c r="CL19" i="42"/>
  <c r="CK19" i="42"/>
  <c r="CJ19" i="42"/>
  <c r="CJ18" i="42"/>
  <c r="AO8" i="42"/>
  <c r="CK17" i="42"/>
  <c r="CJ17" i="42"/>
  <c r="AO9" i="42"/>
  <c r="AO6" i="42"/>
  <c r="CJ16" i="42"/>
  <c r="CM15" i="42"/>
  <c r="CL15" i="42"/>
  <c r="CK15" i="42"/>
  <c r="CJ15" i="42"/>
  <c r="AO5" i="42"/>
  <c r="CK14" i="42"/>
  <c r="CJ14" i="42"/>
  <c r="CN13" i="42"/>
  <c r="CM13" i="42"/>
  <c r="CL13" i="42"/>
  <c r="CK13" i="42"/>
  <c r="CJ13" i="42"/>
  <c r="CY45" i="44"/>
  <c r="AC7" i="44" s="1"/>
  <c r="AG7" i="44" s="1"/>
  <c r="CN33" i="44"/>
  <c r="CO18" i="44"/>
  <c r="CM35" i="44"/>
  <c r="BV37" i="44"/>
  <c r="BU39" i="44"/>
  <c r="F7" i="44"/>
  <c r="CL37" i="44"/>
  <c r="CJ41" i="44"/>
  <c r="CH36" i="44"/>
  <c r="BU27" i="44"/>
  <c r="BY24" i="44"/>
  <c r="BZ26" i="44"/>
  <c r="D6" i="44"/>
  <c r="P6" i="44"/>
  <c r="BU13" i="44"/>
  <c r="CO13" i="44"/>
  <c r="BY15" i="44"/>
  <c r="BZ17" i="44"/>
  <c r="BU18" i="44"/>
  <c r="BV20" i="44"/>
  <c r="CH20" i="44"/>
  <c r="CO25" i="44"/>
  <c r="F6" i="44"/>
  <c r="BV30" i="44"/>
  <c r="BU32" i="44"/>
  <c r="CK32" i="44"/>
  <c r="BV84" i="44"/>
  <c r="CO16" i="44"/>
  <c r="BY22" i="44"/>
  <c r="BZ24" i="44"/>
  <c r="BU25" i="44"/>
  <c r="BV27" i="44"/>
  <c r="CH27" i="44"/>
  <c r="CN35" i="44"/>
  <c r="CM37" i="44"/>
  <c r="CH38" i="44"/>
  <c r="BV39" i="44"/>
  <c r="BU41" i="44"/>
  <c r="CK41" i="44"/>
  <c r="I116" i="44"/>
  <c r="BV13" i="44"/>
  <c r="BZ15" i="44"/>
  <c r="BU16" i="44"/>
  <c r="BV18" i="44"/>
  <c r="CH18" i="44"/>
  <c r="CO23" i="44"/>
  <c r="CM30" i="44"/>
  <c r="CH31" i="44"/>
  <c r="BV32" i="44"/>
  <c r="CL32" i="44"/>
  <c r="BU34" i="44"/>
  <c r="CH42" i="44"/>
  <c r="P5" i="44"/>
  <c r="CH13" i="44"/>
  <c r="CO14" i="44"/>
  <c r="BY20" i="44"/>
  <c r="BZ22" i="44"/>
  <c r="BU23" i="44"/>
  <c r="BV25" i="44"/>
  <c r="CH25" i="44"/>
  <c r="CN37" i="44"/>
  <c r="CM39" i="44"/>
  <c r="CH40" i="44"/>
  <c r="BV41" i="44"/>
  <c r="CL41" i="44"/>
  <c r="CH43" i="44"/>
  <c r="CH45" i="44"/>
  <c r="BU14" i="44"/>
  <c r="BV16" i="44"/>
  <c r="CH16" i="44"/>
  <c r="CO21" i="44"/>
  <c r="BY27" i="44"/>
  <c r="BR29" i="44"/>
  <c r="AQ6" i="44" s="1"/>
  <c r="CH29" i="44"/>
  <c r="CN30" i="44"/>
  <c r="CM32" i="44"/>
  <c r="CH33" i="44"/>
  <c r="BV34" i="44"/>
  <c r="CL34" i="44"/>
  <c r="BU36" i="44"/>
  <c r="CJ43" i="44"/>
  <c r="F2" i="44"/>
  <c r="BY13" i="44"/>
  <c r="BY18" i="44"/>
  <c r="BZ20" i="44"/>
  <c r="BU21" i="44"/>
  <c r="BV23" i="44"/>
  <c r="CH23" i="44"/>
  <c r="G6" i="44"/>
  <c r="CN39" i="44"/>
  <c r="CM41" i="44"/>
  <c r="CJ42" i="44"/>
  <c r="CK43" i="44"/>
  <c r="BU65" i="44"/>
  <c r="G2" i="44"/>
  <c r="BV14" i="44"/>
  <c r="CH14" i="44"/>
  <c r="CO19" i="44"/>
  <c r="BY25" i="44"/>
  <c r="BZ27" i="44"/>
  <c r="CN32" i="44"/>
  <c r="CM34" i="44"/>
  <c r="CH35" i="44"/>
  <c r="BV36" i="44"/>
  <c r="BU38" i="44"/>
  <c r="CL43" i="44"/>
  <c r="BU48" i="44"/>
  <c r="P9" i="44"/>
  <c r="BZ13" i="44"/>
  <c r="BY16" i="44"/>
  <c r="BZ18" i="44"/>
  <c r="BU19" i="44"/>
  <c r="BV21" i="44"/>
  <c r="CH21" i="44"/>
  <c r="CO26" i="44"/>
  <c r="BU31" i="44"/>
  <c r="CK31" i="44"/>
  <c r="CN41" i="44"/>
  <c r="CK42" i="44"/>
  <c r="CM43" i="44"/>
  <c r="BV67" i="44"/>
  <c r="CO17" i="44"/>
  <c r="BY23" i="44"/>
  <c r="BZ25" i="44"/>
  <c r="BU26" i="44"/>
  <c r="CN34" i="44"/>
  <c r="CH37" i="44"/>
  <c r="BV38" i="44"/>
  <c r="BU40" i="44"/>
  <c r="CK40" i="44"/>
  <c r="BR45" i="44"/>
  <c r="AQ7" i="44" s="1"/>
  <c r="BU46" i="44"/>
  <c r="F9" i="44"/>
  <c r="Z5" i="44"/>
  <c r="C5" i="44"/>
  <c r="BY14" i="44"/>
  <c r="BZ16" i="44"/>
  <c r="BU17" i="44"/>
  <c r="BV19" i="44"/>
  <c r="CH19" i="44"/>
  <c r="CO24" i="44"/>
  <c r="BU29" i="44"/>
  <c r="CH30" i="44"/>
  <c r="BV31" i="44"/>
  <c r="CL31" i="44"/>
  <c r="BU33" i="44"/>
  <c r="CK33" i="44"/>
  <c r="CN43" i="44"/>
  <c r="BV46" i="44"/>
  <c r="P8" i="44"/>
  <c r="D5" i="44"/>
  <c r="G5" i="44"/>
  <c r="CO15" i="44"/>
  <c r="BY21" i="44"/>
  <c r="BZ23" i="44"/>
  <c r="BU24" i="44"/>
  <c r="BV26" i="44"/>
  <c r="CH26" i="44"/>
  <c r="CH39" i="44"/>
  <c r="BV40" i="44"/>
  <c r="CL40" i="44"/>
  <c r="BU42" i="44"/>
  <c r="CM42" i="44"/>
  <c r="BR13" i="44"/>
  <c r="AQ5" i="44" s="1"/>
  <c r="CC13" i="44"/>
  <c r="F5" i="44" s="1"/>
  <c r="BZ14" i="44"/>
  <c r="BU15" i="44"/>
  <c r="BV17" i="44"/>
  <c r="CH17" i="44"/>
  <c r="CO22" i="44"/>
  <c r="BV29" i="44"/>
  <c r="CM31" i="44"/>
  <c r="CH32" i="44"/>
  <c r="BV33" i="44"/>
  <c r="CL33" i="44"/>
  <c r="BU35" i="44"/>
  <c r="BU43" i="44"/>
  <c r="BY19" i="44"/>
  <c r="BZ21" i="44"/>
  <c r="BU22" i="44"/>
  <c r="BV24" i="44"/>
  <c r="CH24" i="44"/>
  <c r="CM40" i="44"/>
  <c r="CH41" i="44"/>
  <c r="BV43" i="44"/>
  <c r="P7" i="44"/>
  <c r="BV15" i="44"/>
  <c r="CH15" i="44"/>
  <c r="CO20" i="44"/>
  <c r="BY26" i="44"/>
  <c r="CN31" i="44"/>
  <c r="CM33" i="44"/>
  <c r="CH34" i="44"/>
  <c r="BV35" i="44"/>
  <c r="BU37" i="44"/>
  <c r="CK37" i="44"/>
  <c r="BV50" i="44"/>
  <c r="CH59" i="44"/>
  <c r="CI59" i="44" s="1"/>
  <c r="BY17" i="44"/>
  <c r="BZ19" i="44"/>
  <c r="BU20" i="44"/>
  <c r="BV22" i="44"/>
  <c r="CH22" i="44"/>
  <c r="CO27" i="44"/>
  <c r="Z6" i="44"/>
  <c r="C6" i="44"/>
  <c r="BU30" i="44"/>
  <c r="CJ32" i="44"/>
  <c r="CN40" i="44"/>
  <c r="Z7" i="44"/>
  <c r="C7" i="44"/>
  <c r="BU82" i="44"/>
  <c r="BU47" i="44"/>
  <c r="BV49" i="44"/>
  <c r="CH58" i="44"/>
  <c r="CI58" i="44" s="1"/>
  <c r="BU64" i="44"/>
  <c r="BV66" i="44"/>
  <c r="CH75" i="44"/>
  <c r="CI75" i="44" s="1"/>
  <c r="BU81" i="44"/>
  <c r="BV83" i="44"/>
  <c r="V122" i="44"/>
  <c r="C124" i="44"/>
  <c r="BV48" i="44"/>
  <c r="CH57" i="44"/>
  <c r="CI57" i="44" s="1"/>
  <c r="BU63" i="44"/>
  <c r="BV65" i="44"/>
  <c r="CH74" i="44"/>
  <c r="CI74" i="44" s="1"/>
  <c r="BU80" i="44"/>
  <c r="BV82" i="44"/>
  <c r="CH91" i="44"/>
  <c r="T116" i="44"/>
  <c r="C121" i="44"/>
  <c r="C131" i="44"/>
  <c r="BV42" i="44"/>
  <c r="CL42" i="44"/>
  <c r="BV47" i="44"/>
  <c r="CH56" i="44"/>
  <c r="CI56" i="44" s="1"/>
  <c r="BR61" i="44"/>
  <c r="AQ8" i="44" s="1"/>
  <c r="CH61" i="44"/>
  <c r="BU62" i="44"/>
  <c r="BV64" i="44"/>
  <c r="CH73" i="44"/>
  <c r="CI73" i="44" s="1"/>
  <c r="BU79" i="44"/>
  <c r="BV81" i="44"/>
  <c r="CH90" i="44"/>
  <c r="C122" i="44"/>
  <c r="CH55" i="44"/>
  <c r="CI55" i="44" s="1"/>
  <c r="BV63" i="44"/>
  <c r="CH72" i="44"/>
  <c r="CI72" i="44" s="1"/>
  <c r="BR77" i="44"/>
  <c r="AQ9" i="44" s="1"/>
  <c r="CH77" i="44"/>
  <c r="BU78" i="44"/>
  <c r="BV80" i="44"/>
  <c r="CH89" i="44"/>
  <c r="H117" i="44"/>
  <c r="C129" i="44"/>
  <c r="CH54" i="44"/>
  <c r="CI54" i="44" s="1"/>
  <c r="BU59" i="44"/>
  <c r="BV62" i="44"/>
  <c r="CH71" i="44"/>
  <c r="CI71" i="44" s="1"/>
  <c r="BV79" i="44"/>
  <c r="CH88" i="44"/>
  <c r="CH53" i="44"/>
  <c r="CI53" i="44" s="1"/>
  <c r="BU58" i="44"/>
  <c r="CH70" i="44"/>
  <c r="CI70" i="44" s="1"/>
  <c r="BU75" i="44"/>
  <c r="BV78" i="44"/>
  <c r="CH87" i="44"/>
  <c r="I117" i="44"/>
  <c r="C127" i="44"/>
  <c r="CN42" i="44"/>
  <c r="BU45" i="44"/>
  <c r="CH52" i="44"/>
  <c r="CI52" i="44" s="1"/>
  <c r="BU57" i="44"/>
  <c r="BV59" i="44"/>
  <c r="CH69" i="44"/>
  <c r="CI69" i="44" s="1"/>
  <c r="BU74" i="44"/>
  <c r="CH86" i="44"/>
  <c r="BU91" i="44"/>
  <c r="CH51" i="44"/>
  <c r="CI51" i="44" s="1"/>
  <c r="BU56" i="44"/>
  <c r="BV58" i="44"/>
  <c r="BU61" i="44"/>
  <c r="CH68" i="44"/>
  <c r="CI68" i="44" s="1"/>
  <c r="BU73" i="44"/>
  <c r="BV75" i="44"/>
  <c r="CH85" i="44"/>
  <c r="BU90" i="44"/>
  <c r="J117" i="44"/>
  <c r="C119" i="44"/>
  <c r="C125" i="44"/>
  <c r="BV45" i="44"/>
  <c r="G7" i="44"/>
  <c r="CH50" i="44"/>
  <c r="CI50" i="44" s="1"/>
  <c r="BU55" i="44"/>
  <c r="BV57" i="44"/>
  <c r="CH67" i="44"/>
  <c r="CI67" i="44" s="1"/>
  <c r="BU72" i="44"/>
  <c r="BV74" i="44"/>
  <c r="BU77" i="44"/>
  <c r="CH84" i="44"/>
  <c r="BU89" i="44"/>
  <c r="BV91" i="44"/>
  <c r="R122" i="44"/>
  <c r="C132" i="44"/>
  <c r="CH49" i="44"/>
  <c r="CI49" i="44" s="1"/>
  <c r="BU54" i="44"/>
  <c r="BV56" i="44"/>
  <c r="BV61" i="44"/>
  <c r="G8" i="44"/>
  <c r="CH66" i="44"/>
  <c r="CI66" i="44" s="1"/>
  <c r="BU71" i="44"/>
  <c r="BV73" i="44"/>
  <c r="CH83" i="44"/>
  <c r="BU88" i="44"/>
  <c r="BV90" i="44"/>
  <c r="K117" i="44"/>
  <c r="C123" i="44"/>
  <c r="CH48" i="44"/>
  <c r="CI48" i="44" s="1"/>
  <c r="BU53" i="44"/>
  <c r="BV55" i="44"/>
  <c r="CH65" i="44"/>
  <c r="BU70" i="44"/>
  <c r="BV72" i="44"/>
  <c r="BV77" i="44"/>
  <c r="G9" i="44"/>
  <c r="CH82" i="44"/>
  <c r="BU87" i="44"/>
  <c r="BV89" i="44"/>
  <c r="C120" i="44"/>
  <c r="S122" i="44"/>
  <c r="C130" i="44"/>
  <c r="CH47" i="44"/>
  <c r="CI47" i="44" s="1"/>
  <c r="BU52" i="44"/>
  <c r="BV54" i="44"/>
  <c r="CH64" i="44"/>
  <c r="CI64" i="44" s="1"/>
  <c r="BU69" i="44"/>
  <c r="BV71" i="44"/>
  <c r="CH81" i="44"/>
  <c r="BU86" i="44"/>
  <c r="BV88" i="44"/>
  <c r="L117" i="44"/>
  <c r="D7" i="44"/>
  <c r="CH46" i="44"/>
  <c r="CI46" i="44" s="1"/>
  <c r="BU51" i="44"/>
  <c r="BV53" i="44"/>
  <c r="C8" i="44"/>
  <c r="Z8" i="44"/>
  <c r="CH63" i="44"/>
  <c r="CI63" i="44" s="1"/>
  <c r="BU68" i="44"/>
  <c r="BV70" i="44"/>
  <c r="CH80" i="44"/>
  <c r="BU85" i="44"/>
  <c r="BV87" i="44"/>
  <c r="T122" i="44"/>
  <c r="C128" i="44"/>
  <c r="BU50" i="44"/>
  <c r="BX50" i="44" s="1"/>
  <c r="BV52" i="44"/>
  <c r="D8" i="44"/>
  <c r="CH62" i="44"/>
  <c r="CI62" i="44" s="1"/>
  <c r="BU67" i="44"/>
  <c r="BX67" i="44" s="1"/>
  <c r="BV69" i="44"/>
  <c r="C9" i="44"/>
  <c r="Z9" i="44"/>
  <c r="CH79" i="44"/>
  <c r="BU84" i="44"/>
  <c r="BV86" i="44"/>
  <c r="A111" i="44"/>
  <c r="BU49" i="44"/>
  <c r="BV51" i="44"/>
  <c r="F8" i="44"/>
  <c r="BU66" i="44"/>
  <c r="BV68" i="44"/>
  <c r="D9" i="44"/>
  <c r="CH78" i="44"/>
  <c r="BU83" i="44"/>
  <c r="BX83" i="44" s="1"/>
  <c r="BV85" i="44"/>
  <c r="C118" i="44"/>
  <c r="U122" i="44"/>
  <c r="C126" i="44"/>
  <c r="U9" i="44"/>
  <c r="U8" i="44"/>
  <c r="U7" i="44"/>
  <c r="U6" i="44"/>
  <c r="U5" i="44"/>
  <c r="CZ45" i="43"/>
  <c r="AU7" i="43" s="1"/>
  <c r="AY7" i="43" s="1"/>
  <c r="BU16" i="43"/>
  <c r="G2" i="43"/>
  <c r="G5" i="43"/>
  <c r="BZ19" i="43"/>
  <c r="CM43" i="43"/>
  <c r="BU13" i="43"/>
  <c r="C6" i="43"/>
  <c r="Z6" i="43"/>
  <c r="BY16" i="43"/>
  <c r="BV13" i="43"/>
  <c r="CO18" i="43"/>
  <c r="BU20" i="43"/>
  <c r="CH14" i="43"/>
  <c r="CO16" i="43"/>
  <c r="BY13" i="43"/>
  <c r="BY18" i="43"/>
  <c r="CO27" i="43"/>
  <c r="P6" i="43"/>
  <c r="BZ18" i="43"/>
  <c r="BV22" i="43"/>
  <c r="BR45" i="43"/>
  <c r="AQ7" i="43" s="1"/>
  <c r="BZ13" i="43"/>
  <c r="BY15" i="43"/>
  <c r="BY17" i="43"/>
  <c r="P8" i="43"/>
  <c r="BV14" i="43"/>
  <c r="CH22" i="43"/>
  <c r="C5" i="43"/>
  <c r="Z5" i="43"/>
  <c r="BZ15" i="43"/>
  <c r="BU30" i="43"/>
  <c r="P5" i="43"/>
  <c r="D5" i="43"/>
  <c r="CO13" i="43"/>
  <c r="BY14" i="43"/>
  <c r="CO15" i="43"/>
  <c r="F2" i="43"/>
  <c r="P9" i="43"/>
  <c r="BY24" i="43"/>
  <c r="BZ26" i="43"/>
  <c r="BU27" i="43"/>
  <c r="D6" i="43"/>
  <c r="CN29" i="43"/>
  <c r="CN33" i="43"/>
  <c r="CH36" i="43"/>
  <c r="BV37" i="43"/>
  <c r="CL37" i="43"/>
  <c r="BU39" i="43"/>
  <c r="CJ41" i="43"/>
  <c r="BV43" i="43"/>
  <c r="CN43" i="43"/>
  <c r="BU46" i="43"/>
  <c r="BV84" i="43"/>
  <c r="BZ17" i="43"/>
  <c r="BU18" i="43"/>
  <c r="BV20" i="43"/>
  <c r="CH20" i="43"/>
  <c r="CO25" i="43"/>
  <c r="F6" i="43"/>
  <c r="BV30" i="43"/>
  <c r="BU32" i="43"/>
  <c r="BV46" i="43"/>
  <c r="BU52" i="43"/>
  <c r="I116" i="43"/>
  <c r="BY22" i="43"/>
  <c r="BZ24" i="43"/>
  <c r="BU25" i="43"/>
  <c r="BV27" i="43"/>
  <c r="CH27" i="43"/>
  <c r="CM37" i="43"/>
  <c r="CH38" i="43"/>
  <c r="BV39" i="43"/>
  <c r="BU41" i="43"/>
  <c r="CK41" i="43"/>
  <c r="BU47" i="43"/>
  <c r="BV18" i="43"/>
  <c r="CH18" i="43"/>
  <c r="CO23" i="43"/>
  <c r="CH31" i="43"/>
  <c r="BV32" i="43"/>
  <c r="BU34" i="43"/>
  <c r="CH13" i="43"/>
  <c r="CO14" i="43"/>
  <c r="BY20" i="43"/>
  <c r="BZ22" i="43"/>
  <c r="BU23" i="43"/>
  <c r="BV25" i="43"/>
  <c r="CH25" i="43"/>
  <c r="CN37" i="43"/>
  <c r="CH40" i="43"/>
  <c r="BV41" i="43"/>
  <c r="CL41" i="43"/>
  <c r="BV45" i="43"/>
  <c r="BU48" i="43"/>
  <c r="BU14" i="43"/>
  <c r="BV16" i="43"/>
  <c r="CH16" i="43"/>
  <c r="CO21" i="43"/>
  <c r="BY27" i="43"/>
  <c r="BR29" i="43"/>
  <c r="AQ6" i="43" s="1"/>
  <c r="CH29" i="43"/>
  <c r="CH33" i="43"/>
  <c r="BV34" i="43"/>
  <c r="CL34" i="43"/>
  <c r="BU36" i="43"/>
  <c r="CH42" i="43"/>
  <c r="CH57" i="43"/>
  <c r="CI57" i="43" s="1"/>
  <c r="BU65" i="43"/>
  <c r="BZ20" i="43"/>
  <c r="BU21" i="43"/>
  <c r="BV23" i="43"/>
  <c r="CH23" i="43"/>
  <c r="G6" i="43"/>
  <c r="CM41" i="43"/>
  <c r="BV48" i="43"/>
  <c r="BV50" i="43"/>
  <c r="CO19" i="43"/>
  <c r="BY25" i="43"/>
  <c r="BZ27" i="43"/>
  <c r="CM34" i="43"/>
  <c r="CH35" i="43"/>
  <c r="BV36" i="43"/>
  <c r="CL36" i="43"/>
  <c r="BU38" i="43"/>
  <c r="Z7" i="43"/>
  <c r="C7" i="43"/>
  <c r="BV49" i="43"/>
  <c r="BV67" i="43"/>
  <c r="BU19" i="43"/>
  <c r="BV21" i="43"/>
  <c r="CH21" i="43"/>
  <c r="CO26" i="43"/>
  <c r="BU31" i="43"/>
  <c r="CN41" i="43"/>
  <c r="CJ42" i="43"/>
  <c r="F7" i="43"/>
  <c r="CH47" i="43"/>
  <c r="CI47" i="43" s="1"/>
  <c r="F9" i="43"/>
  <c r="CO17" i="43"/>
  <c r="BY23" i="43"/>
  <c r="BZ25" i="43"/>
  <c r="BU26" i="43"/>
  <c r="CN34" i="43"/>
  <c r="CM36" i="43"/>
  <c r="CH37" i="43"/>
  <c r="BV38" i="43"/>
  <c r="BU40" i="43"/>
  <c r="CJ43" i="43"/>
  <c r="BZ16" i="43"/>
  <c r="BU17" i="43"/>
  <c r="BV19" i="43"/>
  <c r="CH19" i="43"/>
  <c r="CO24" i="43"/>
  <c r="BU29" i="43"/>
  <c r="CH30" i="43"/>
  <c r="BV31" i="43"/>
  <c r="BU33" i="43"/>
  <c r="CK42" i="43"/>
  <c r="BY21" i="43"/>
  <c r="BZ23" i="43"/>
  <c r="BU24" i="43"/>
  <c r="BV26" i="43"/>
  <c r="CH26" i="43"/>
  <c r="CN36" i="43"/>
  <c r="CM38" i="43"/>
  <c r="CH39" i="43"/>
  <c r="BV40" i="43"/>
  <c r="BU42" i="43"/>
  <c r="CK43" i="43"/>
  <c r="CH45" i="43"/>
  <c r="CH49" i="43"/>
  <c r="CI49" i="43" s="1"/>
  <c r="CH59" i="43"/>
  <c r="CI59" i="43" s="1"/>
  <c r="BR13" i="43"/>
  <c r="AQ5" i="43" s="1"/>
  <c r="CC13" i="43"/>
  <c r="F5" i="43" s="1"/>
  <c r="BZ14" i="43"/>
  <c r="BU15" i="43"/>
  <c r="BV17" i="43"/>
  <c r="CH17" i="43"/>
  <c r="CO22" i="43"/>
  <c r="BV29" i="43"/>
  <c r="CL29" i="43"/>
  <c r="CH32" i="43"/>
  <c r="BV33" i="43"/>
  <c r="BU35" i="43"/>
  <c r="CJ37" i="43"/>
  <c r="BY19" i="43"/>
  <c r="BZ21" i="43"/>
  <c r="BU22" i="43"/>
  <c r="BV24" i="43"/>
  <c r="CH24" i="43"/>
  <c r="CN38" i="43"/>
  <c r="CH41" i="43"/>
  <c r="CL43" i="43"/>
  <c r="BV54" i="43"/>
  <c r="P7" i="43"/>
  <c r="BV15" i="43"/>
  <c r="CH15" i="43"/>
  <c r="CO20" i="43"/>
  <c r="BY26" i="43"/>
  <c r="CM29" i="43"/>
  <c r="CM33" i="43"/>
  <c r="CH34" i="43"/>
  <c r="BV35" i="43"/>
  <c r="BU37" i="43"/>
  <c r="CK37" i="43"/>
  <c r="BU43" i="43"/>
  <c r="BU82" i="43"/>
  <c r="CH58" i="43"/>
  <c r="CI58" i="43" s="1"/>
  <c r="BU64" i="43"/>
  <c r="BV66" i="43"/>
  <c r="CH75" i="43"/>
  <c r="CI75" i="43" s="1"/>
  <c r="BU81" i="43"/>
  <c r="BV83" i="43"/>
  <c r="V122" i="43"/>
  <c r="C124" i="43"/>
  <c r="BU63" i="43"/>
  <c r="BV65" i="43"/>
  <c r="CH74" i="43"/>
  <c r="CI74" i="43" s="1"/>
  <c r="BU80" i="43"/>
  <c r="BV82" i="43"/>
  <c r="CH91" i="43"/>
  <c r="T116" i="43"/>
  <c r="C121" i="43"/>
  <c r="C131" i="43"/>
  <c r="BV42" i="43"/>
  <c r="CL42" i="43"/>
  <c r="BV47" i="43"/>
  <c r="CH56" i="43"/>
  <c r="CI56" i="43" s="1"/>
  <c r="BR61" i="43"/>
  <c r="AQ8" i="43" s="1"/>
  <c r="CH61" i="43"/>
  <c r="BU62" i="43"/>
  <c r="BV64" i="43"/>
  <c r="CH73" i="43"/>
  <c r="CI73" i="43" s="1"/>
  <c r="BU79" i="43"/>
  <c r="BV81" i="43"/>
  <c r="CH90" i="43"/>
  <c r="C122" i="43"/>
  <c r="CH55" i="43"/>
  <c r="CI55" i="43" s="1"/>
  <c r="BV63" i="43"/>
  <c r="CH72" i="43"/>
  <c r="CI72" i="43" s="1"/>
  <c r="BR77" i="43"/>
  <c r="AQ9" i="43" s="1"/>
  <c r="CH77" i="43"/>
  <c r="BU78" i="43"/>
  <c r="BV80" i="43"/>
  <c r="CH89" i="43"/>
  <c r="H117" i="43"/>
  <c r="C129" i="43"/>
  <c r="CM42" i="43"/>
  <c r="CH43" i="43"/>
  <c r="CH54" i="43"/>
  <c r="CI54" i="43" s="1"/>
  <c r="BU59" i="43"/>
  <c r="BV62" i="43"/>
  <c r="CH71" i="43"/>
  <c r="CI71" i="43" s="1"/>
  <c r="BV79" i="43"/>
  <c r="CH88" i="43"/>
  <c r="CH53" i="43"/>
  <c r="CI53" i="43" s="1"/>
  <c r="BU58" i="43"/>
  <c r="CH70" i="43"/>
  <c r="CI70" i="43" s="1"/>
  <c r="BU75" i="43"/>
  <c r="BV78" i="43"/>
  <c r="CH87" i="43"/>
  <c r="I117" i="43"/>
  <c r="C127" i="43"/>
  <c r="CN42" i="43"/>
  <c r="BU45" i="43"/>
  <c r="CH52" i="43"/>
  <c r="CI52" i="43" s="1"/>
  <c r="BU57" i="43"/>
  <c r="BV59" i="43"/>
  <c r="CH69" i="43"/>
  <c r="CI69" i="43" s="1"/>
  <c r="BU74" i="43"/>
  <c r="CH86" i="43"/>
  <c r="BU91" i="43"/>
  <c r="CH51" i="43"/>
  <c r="CI51" i="43" s="1"/>
  <c r="BU56" i="43"/>
  <c r="BV58" i="43"/>
  <c r="BU61" i="43"/>
  <c r="CH68" i="43"/>
  <c r="CI68" i="43" s="1"/>
  <c r="BU73" i="43"/>
  <c r="BV75" i="43"/>
  <c r="CH85" i="43"/>
  <c r="BU90" i="43"/>
  <c r="J117" i="43"/>
  <c r="C119" i="43"/>
  <c r="C125" i="43"/>
  <c r="G7" i="43"/>
  <c r="CH50" i="43"/>
  <c r="CI50" i="43" s="1"/>
  <c r="BU55" i="43"/>
  <c r="BV57" i="43"/>
  <c r="CH67" i="43"/>
  <c r="CI67" i="43" s="1"/>
  <c r="BU72" i="43"/>
  <c r="BV74" i="43"/>
  <c r="BU77" i="43"/>
  <c r="CH84" i="43"/>
  <c r="BU89" i="43"/>
  <c r="BV91" i="43"/>
  <c r="R122" i="43"/>
  <c r="C132" i="43"/>
  <c r="BU54" i="43"/>
  <c r="BV56" i="43"/>
  <c r="BV61" i="43"/>
  <c r="G8" i="43"/>
  <c r="CH66" i="43"/>
  <c r="CI66" i="43" s="1"/>
  <c r="BU71" i="43"/>
  <c r="BV73" i="43"/>
  <c r="CH83" i="43"/>
  <c r="BU88" i="43"/>
  <c r="BV90" i="43"/>
  <c r="K117" i="43"/>
  <c r="C123" i="43"/>
  <c r="CH48" i="43"/>
  <c r="CI48" i="43" s="1"/>
  <c r="BU53" i="43"/>
  <c r="BV55" i="43"/>
  <c r="CH65" i="43"/>
  <c r="CI65" i="43" s="1"/>
  <c r="BU70" i="43"/>
  <c r="BV72" i="43"/>
  <c r="BV77" i="43"/>
  <c r="G9" i="43"/>
  <c r="CH82" i="43"/>
  <c r="BU87" i="43"/>
  <c r="BV89" i="43"/>
  <c r="C120" i="43"/>
  <c r="S122" i="43"/>
  <c r="C130" i="43"/>
  <c r="CH64" i="43"/>
  <c r="CI64" i="43" s="1"/>
  <c r="BU69" i="43"/>
  <c r="BV71" i="43"/>
  <c r="CH81" i="43"/>
  <c r="BU86" i="43"/>
  <c r="BV88" i="43"/>
  <c r="L117" i="43"/>
  <c r="D7" i="43"/>
  <c r="CH46" i="43"/>
  <c r="CI46" i="43" s="1"/>
  <c r="BU51" i="43"/>
  <c r="BV53" i="43"/>
  <c r="C8" i="43"/>
  <c r="U8" i="43"/>
  <c r="Z8" i="43"/>
  <c r="CH63" i="43"/>
  <c r="CI63" i="43" s="1"/>
  <c r="BU68" i="43"/>
  <c r="BV70" i="43"/>
  <c r="CH80" i="43"/>
  <c r="BU85" i="43"/>
  <c r="BV87" i="43"/>
  <c r="T122" i="43"/>
  <c r="C128" i="43"/>
  <c r="BU50" i="43"/>
  <c r="BV52" i="43"/>
  <c r="D8" i="43"/>
  <c r="CH62" i="43"/>
  <c r="CI62" i="43" s="1"/>
  <c r="BU67" i="43"/>
  <c r="BV69" i="43"/>
  <c r="Z9" i="43"/>
  <c r="C9" i="43"/>
  <c r="CH79" i="43"/>
  <c r="BU84" i="43"/>
  <c r="BV86" i="43"/>
  <c r="A111" i="43"/>
  <c r="BU49" i="43"/>
  <c r="BX49" i="43" s="1"/>
  <c r="BV51" i="43"/>
  <c r="F8" i="43"/>
  <c r="BU66" i="43"/>
  <c r="BV68" i="43"/>
  <c r="D9" i="43"/>
  <c r="CH78" i="43"/>
  <c r="BU83" i="43"/>
  <c r="BV85" i="43"/>
  <c r="C118" i="43"/>
  <c r="U122" i="43"/>
  <c r="C126" i="43"/>
  <c r="U5" i="43"/>
  <c r="U9" i="43"/>
  <c r="U7" i="43"/>
  <c r="U6" i="43"/>
  <c r="CZ29" i="42"/>
  <c r="AU6" i="42" s="1"/>
  <c r="AY6" i="42" s="1"/>
  <c r="CY29" i="42"/>
  <c r="AC6" i="42" s="1"/>
  <c r="AG6" i="42" s="1"/>
  <c r="CY13" i="42"/>
  <c r="AC5" i="42" s="1"/>
  <c r="AG5" i="42" s="1"/>
  <c r="P6" i="42"/>
  <c r="CL32" i="42"/>
  <c r="P7" i="42"/>
  <c r="BV17" i="42"/>
  <c r="BV13" i="42"/>
  <c r="CC13" i="42"/>
  <c r="F5" i="42" s="1"/>
  <c r="CH31" i="42"/>
  <c r="CH17" i="42"/>
  <c r="BU15" i="42"/>
  <c r="BZ14" i="42"/>
  <c r="BV18" i="42"/>
  <c r="BZ15" i="42"/>
  <c r="CO23" i="42"/>
  <c r="CH18" i="42"/>
  <c r="P5" i="42"/>
  <c r="BR13" i="42"/>
  <c r="AQ5" i="42" s="1"/>
  <c r="G2" i="42"/>
  <c r="BU16" i="42"/>
  <c r="BV32" i="42"/>
  <c r="F2" i="42"/>
  <c r="CM30" i="42"/>
  <c r="CO16" i="42"/>
  <c r="BY22" i="42"/>
  <c r="BZ24" i="42"/>
  <c r="BU25" i="42"/>
  <c r="BV27" i="42"/>
  <c r="CH27" i="42"/>
  <c r="CH38" i="42"/>
  <c r="BV39" i="42"/>
  <c r="CL39" i="42"/>
  <c r="BU41" i="42"/>
  <c r="CK41" i="42"/>
  <c r="BU50" i="42"/>
  <c r="D8" i="42"/>
  <c r="BV69" i="42"/>
  <c r="BU34" i="42"/>
  <c r="CK34" i="42"/>
  <c r="BU45" i="42"/>
  <c r="BV50" i="42"/>
  <c r="BV86" i="42"/>
  <c r="CH13" i="42"/>
  <c r="CO14" i="42"/>
  <c r="BY20" i="42"/>
  <c r="BZ22" i="42"/>
  <c r="BU23" i="42"/>
  <c r="BV25" i="42"/>
  <c r="CH25" i="42"/>
  <c r="CM39" i="42"/>
  <c r="CH40" i="42"/>
  <c r="BV41" i="42"/>
  <c r="CL41" i="42"/>
  <c r="BU48" i="42"/>
  <c r="CH62" i="42"/>
  <c r="CI62" i="42" s="1"/>
  <c r="A111" i="42"/>
  <c r="BU14" i="42"/>
  <c r="BV16" i="42"/>
  <c r="CH16" i="42"/>
  <c r="CO21" i="42"/>
  <c r="BY27" i="42"/>
  <c r="BR29" i="42"/>
  <c r="AQ6" i="42" s="1"/>
  <c r="CH29" i="42"/>
  <c r="CN30" i="42"/>
  <c r="CM32" i="42"/>
  <c r="CH33" i="42"/>
  <c r="BV34" i="42"/>
  <c r="CL34" i="42"/>
  <c r="BU36" i="42"/>
  <c r="CH42" i="42"/>
  <c r="BV45" i="42"/>
  <c r="BV54" i="42"/>
  <c r="BU65" i="42"/>
  <c r="BY13" i="42"/>
  <c r="BY18" i="42"/>
  <c r="BZ20" i="42"/>
  <c r="BU21" i="42"/>
  <c r="BV23" i="42"/>
  <c r="CH23" i="42"/>
  <c r="G6" i="42"/>
  <c r="CN39" i="42"/>
  <c r="CM41" i="42"/>
  <c r="CH55" i="42"/>
  <c r="CI55" i="42" s="1"/>
  <c r="BV71" i="42"/>
  <c r="BV14" i="42"/>
  <c r="CH14" i="42"/>
  <c r="CO19" i="42"/>
  <c r="BY25" i="42"/>
  <c r="BZ27" i="42"/>
  <c r="CN32" i="42"/>
  <c r="CM34" i="42"/>
  <c r="CH35" i="42"/>
  <c r="BV36" i="42"/>
  <c r="CL36" i="42"/>
  <c r="BU38" i="42"/>
  <c r="Z7" i="42"/>
  <c r="C7" i="42"/>
  <c r="CH47" i="42"/>
  <c r="CI47" i="42" s="1"/>
  <c r="P9" i="42"/>
  <c r="BZ13" i="42"/>
  <c r="BY16" i="42"/>
  <c r="BZ18" i="42"/>
  <c r="BU19" i="42"/>
  <c r="BV21" i="42"/>
  <c r="CH21" i="42"/>
  <c r="CO26" i="42"/>
  <c r="BU31" i="42"/>
  <c r="CN41" i="42"/>
  <c r="CJ42" i="42"/>
  <c r="CH43" i="42"/>
  <c r="F7" i="42"/>
  <c r="CH59" i="42"/>
  <c r="CI59" i="42" s="1"/>
  <c r="CO17" i="42"/>
  <c r="BY23" i="42"/>
  <c r="BZ25" i="42"/>
  <c r="BU26" i="42"/>
  <c r="CN34" i="42"/>
  <c r="CM36" i="42"/>
  <c r="CH37" i="42"/>
  <c r="BV38" i="42"/>
  <c r="BU40" i="42"/>
  <c r="C5" i="42"/>
  <c r="Z5" i="42"/>
  <c r="BY14" i="42"/>
  <c r="BZ16" i="42"/>
  <c r="BU17" i="42"/>
  <c r="BV19" i="42"/>
  <c r="CH19" i="42"/>
  <c r="CO24" i="42"/>
  <c r="BU29" i="42"/>
  <c r="CH30" i="42"/>
  <c r="BV31" i="42"/>
  <c r="BU33" i="42"/>
  <c r="BU52" i="42"/>
  <c r="P8" i="42"/>
  <c r="D5" i="42"/>
  <c r="G5" i="42"/>
  <c r="CO15" i="42"/>
  <c r="BY21" i="42"/>
  <c r="BZ23" i="42"/>
  <c r="BU24" i="42"/>
  <c r="BV26" i="42"/>
  <c r="CH26" i="42"/>
  <c r="CN36" i="42"/>
  <c r="CM38" i="42"/>
  <c r="CH39" i="42"/>
  <c r="BV40" i="42"/>
  <c r="CL40" i="42"/>
  <c r="BU42" i="42"/>
  <c r="CJ43" i="42"/>
  <c r="BV52" i="42"/>
  <c r="BU67" i="42"/>
  <c r="Z9" i="42"/>
  <c r="C9" i="42"/>
  <c r="CO22" i="42"/>
  <c r="BV29" i="42"/>
  <c r="CH32" i="42"/>
  <c r="BV33" i="42"/>
  <c r="CL33" i="42"/>
  <c r="BU35" i="42"/>
  <c r="BX35" i="42" s="1"/>
  <c r="CM42" i="42"/>
  <c r="CH64" i="42"/>
  <c r="CI64" i="42" s="1"/>
  <c r="BV67" i="42"/>
  <c r="BY19" i="42"/>
  <c r="BZ21" i="42"/>
  <c r="BU22" i="42"/>
  <c r="BV24" i="42"/>
  <c r="CH24" i="42"/>
  <c r="CN38" i="42"/>
  <c r="CM40" i="42"/>
  <c r="CH41" i="42"/>
  <c r="CL43" i="42"/>
  <c r="BV15" i="42"/>
  <c r="CH15" i="42"/>
  <c r="CO20" i="42"/>
  <c r="BY26" i="42"/>
  <c r="CN31" i="42"/>
  <c r="CM33" i="42"/>
  <c r="CH34" i="42"/>
  <c r="BV35" i="42"/>
  <c r="BU37" i="42"/>
  <c r="CN42" i="42"/>
  <c r="BV46" i="42"/>
  <c r="BV63" i="42"/>
  <c r="CH79" i="42"/>
  <c r="BY17" i="42"/>
  <c r="BZ19" i="42"/>
  <c r="BU20" i="42"/>
  <c r="BV22" i="42"/>
  <c r="CH22" i="42"/>
  <c r="CO27" i="42"/>
  <c r="Z6" i="42"/>
  <c r="C6" i="42"/>
  <c r="BU30" i="42"/>
  <c r="CN40" i="42"/>
  <c r="BU43" i="42"/>
  <c r="CM43" i="42"/>
  <c r="CO18" i="42"/>
  <c r="BY24" i="42"/>
  <c r="BZ26" i="42"/>
  <c r="BU27" i="42"/>
  <c r="D6" i="42"/>
  <c r="CN33" i="42"/>
  <c r="CH36" i="42"/>
  <c r="BV37" i="42"/>
  <c r="BU39" i="42"/>
  <c r="CJ41" i="42"/>
  <c r="BU13" i="42"/>
  <c r="CO13" i="42"/>
  <c r="BY15" i="42"/>
  <c r="BZ17" i="42"/>
  <c r="BU18" i="42"/>
  <c r="BV20" i="42"/>
  <c r="CH20" i="42"/>
  <c r="CO25" i="42"/>
  <c r="F6" i="42"/>
  <c r="BV30" i="42"/>
  <c r="CL30" i="42"/>
  <c r="BU32" i="42"/>
  <c r="CK32" i="42"/>
  <c r="BV43" i="42"/>
  <c r="CN43" i="42"/>
  <c r="BU69" i="42"/>
  <c r="BU84" i="42"/>
  <c r="F9" i="42"/>
  <c r="BU82" i="42"/>
  <c r="BV84" i="42"/>
  <c r="I116" i="42"/>
  <c r="CK42" i="42"/>
  <c r="BU47" i="42"/>
  <c r="BV49" i="42"/>
  <c r="CH58" i="42"/>
  <c r="CI58" i="42" s="1"/>
  <c r="BU64" i="42"/>
  <c r="BV66" i="42"/>
  <c r="CH75" i="42"/>
  <c r="CI75" i="42" s="1"/>
  <c r="BU81" i="42"/>
  <c r="BV83" i="42"/>
  <c r="V122" i="42"/>
  <c r="C124" i="42"/>
  <c r="BR45" i="42"/>
  <c r="AQ7" i="42" s="1"/>
  <c r="CH45" i="42"/>
  <c r="BU46" i="42"/>
  <c r="BV48" i="42"/>
  <c r="CH57" i="42"/>
  <c r="CI57" i="42" s="1"/>
  <c r="BU63" i="42"/>
  <c r="BV65" i="42"/>
  <c r="CH74" i="42"/>
  <c r="CI74" i="42" s="1"/>
  <c r="BU80" i="42"/>
  <c r="BV82" i="42"/>
  <c r="CH91" i="42"/>
  <c r="T116" i="42"/>
  <c r="C121" i="42"/>
  <c r="C131" i="42"/>
  <c r="BV42" i="42"/>
  <c r="CL42" i="42"/>
  <c r="BV47" i="42"/>
  <c r="CH56" i="42"/>
  <c r="CI56" i="42" s="1"/>
  <c r="BR61" i="42"/>
  <c r="AQ8" i="42" s="1"/>
  <c r="CH61" i="42"/>
  <c r="BU62" i="42"/>
  <c r="BV64" i="42"/>
  <c r="CH73" i="42"/>
  <c r="CI73" i="42" s="1"/>
  <c r="BU79" i="42"/>
  <c r="BV81" i="42"/>
  <c r="CH90" i="42"/>
  <c r="C122" i="42"/>
  <c r="CH72" i="42"/>
  <c r="CI72" i="42" s="1"/>
  <c r="BR77" i="42"/>
  <c r="AQ9" i="42" s="1"/>
  <c r="CH77" i="42"/>
  <c r="BU78" i="42"/>
  <c r="BV80" i="42"/>
  <c r="CH89" i="42"/>
  <c r="H117" i="42"/>
  <c r="C129" i="42"/>
  <c r="CH54" i="42"/>
  <c r="CI54" i="42" s="1"/>
  <c r="BU59" i="42"/>
  <c r="BV62" i="42"/>
  <c r="CH71" i="42"/>
  <c r="CI71" i="42" s="1"/>
  <c r="BV79" i="42"/>
  <c r="CH88" i="42"/>
  <c r="CH53" i="42"/>
  <c r="CI53" i="42" s="1"/>
  <c r="BU58" i="42"/>
  <c r="CH70" i="42"/>
  <c r="CI70" i="42" s="1"/>
  <c r="BU75" i="42"/>
  <c r="BV78" i="42"/>
  <c r="CH87" i="42"/>
  <c r="I117" i="42"/>
  <c r="C127" i="42"/>
  <c r="CH52" i="42"/>
  <c r="CI52" i="42" s="1"/>
  <c r="BU57" i="42"/>
  <c r="BV59" i="42"/>
  <c r="CH69" i="42"/>
  <c r="CI69" i="42" s="1"/>
  <c r="BU74" i="42"/>
  <c r="CH86" i="42"/>
  <c r="BU91" i="42"/>
  <c r="CH51" i="42"/>
  <c r="CI51" i="42" s="1"/>
  <c r="BU56" i="42"/>
  <c r="BV58" i="42"/>
  <c r="BU61" i="42"/>
  <c r="CH68" i="42"/>
  <c r="CI68" i="42" s="1"/>
  <c r="BU73" i="42"/>
  <c r="BV75" i="42"/>
  <c r="CH85" i="42"/>
  <c r="BU90" i="42"/>
  <c r="J117" i="42"/>
  <c r="C119" i="42"/>
  <c r="C125" i="42"/>
  <c r="G7" i="42"/>
  <c r="CH50" i="42"/>
  <c r="CI50" i="42" s="1"/>
  <c r="BU55" i="42"/>
  <c r="BV57" i="42"/>
  <c r="CH67" i="42"/>
  <c r="CI67" i="42" s="1"/>
  <c r="BU72" i="42"/>
  <c r="BV74" i="42"/>
  <c r="BU77" i="42"/>
  <c r="CH84" i="42"/>
  <c r="BU89" i="42"/>
  <c r="BV91" i="42"/>
  <c r="R122" i="42"/>
  <c r="C132" i="42"/>
  <c r="CK43" i="42"/>
  <c r="CH49" i="42"/>
  <c r="CI49" i="42" s="1"/>
  <c r="BU54" i="42"/>
  <c r="BV56" i="42"/>
  <c r="BV61" i="42"/>
  <c r="G8" i="42"/>
  <c r="CH66" i="42"/>
  <c r="CI66" i="42" s="1"/>
  <c r="BU71" i="42"/>
  <c r="BX71" i="42" s="1"/>
  <c r="BV73" i="42"/>
  <c r="CH83" i="42"/>
  <c r="BU88" i="42"/>
  <c r="BV90" i="42"/>
  <c r="K117" i="42"/>
  <c r="C123" i="42"/>
  <c r="CH48" i="42"/>
  <c r="CI48" i="42" s="1"/>
  <c r="BU53" i="42"/>
  <c r="BX53" i="42" s="1"/>
  <c r="BV55" i="42"/>
  <c r="CH65" i="42"/>
  <c r="CI65" i="42" s="1"/>
  <c r="BU70" i="42"/>
  <c r="BV72" i="42"/>
  <c r="BV77" i="42"/>
  <c r="G9" i="42"/>
  <c r="CH82" i="42"/>
  <c r="BU87" i="42"/>
  <c r="BV89" i="42"/>
  <c r="C120" i="42"/>
  <c r="S122" i="42"/>
  <c r="C130" i="42"/>
  <c r="CH81" i="42"/>
  <c r="BU86" i="42"/>
  <c r="BX86" i="42" s="1"/>
  <c r="BV88" i="42"/>
  <c r="L117" i="42"/>
  <c r="D7" i="42"/>
  <c r="CH46" i="42"/>
  <c r="CI46" i="42" s="1"/>
  <c r="BU51" i="42"/>
  <c r="BV53" i="42"/>
  <c r="Z8" i="42"/>
  <c r="C8" i="42"/>
  <c r="CH63" i="42"/>
  <c r="CI63" i="42" s="1"/>
  <c r="BU68" i="42"/>
  <c r="BV70" i="42"/>
  <c r="CH80" i="42"/>
  <c r="BU85" i="42"/>
  <c r="BV87" i="42"/>
  <c r="T122" i="42"/>
  <c r="C128" i="42"/>
  <c r="BU49" i="42"/>
  <c r="BV51" i="42"/>
  <c r="F8" i="42"/>
  <c r="BU66" i="42"/>
  <c r="BX66" i="42" s="1"/>
  <c r="BV68" i="42"/>
  <c r="D9" i="42"/>
  <c r="CH78" i="42"/>
  <c r="BU83" i="42"/>
  <c r="BV85" i="42"/>
  <c r="C118" i="42"/>
  <c r="U122" i="42"/>
  <c r="C126" i="42"/>
  <c r="U6" i="42"/>
  <c r="U9" i="42"/>
  <c r="U5" i="42"/>
  <c r="U8" i="42"/>
  <c r="U7" i="42"/>
  <c r="D148" i="23"/>
  <c r="D147" i="23"/>
  <c r="D146" i="23"/>
  <c r="D145" i="23"/>
  <c r="D144" i="23"/>
  <c r="D143" i="23"/>
  <c r="D142" i="23"/>
  <c r="D141" i="23"/>
  <c r="D140" i="23"/>
  <c r="D139" i="23"/>
  <c r="D138" i="23"/>
  <c r="D137" i="23"/>
  <c r="D136" i="23"/>
  <c r="D135" i="23"/>
  <c r="D134" i="23"/>
  <c r="G132" i="23"/>
  <c r="F132" i="23"/>
  <c r="G131" i="23"/>
  <c r="F131" i="23"/>
  <c r="G130" i="23"/>
  <c r="F130" i="23"/>
  <c r="G129" i="23"/>
  <c r="F129" i="23"/>
  <c r="G128" i="23"/>
  <c r="F128" i="23"/>
  <c r="G127" i="23"/>
  <c r="F127" i="23"/>
  <c r="G126" i="23"/>
  <c r="F126" i="23"/>
  <c r="G125" i="23"/>
  <c r="F125" i="23"/>
  <c r="G124" i="23"/>
  <c r="F124" i="23"/>
  <c r="G123" i="23"/>
  <c r="F123" i="23"/>
  <c r="G122" i="23"/>
  <c r="F122" i="23"/>
  <c r="G121" i="23"/>
  <c r="F121" i="23"/>
  <c r="G120" i="23"/>
  <c r="F120" i="23"/>
  <c r="G119" i="23"/>
  <c r="F119" i="23"/>
  <c r="F118" i="23"/>
  <c r="CD57" i="60"/>
  <c r="DB26" i="60" a="1"/>
  <c r="CF42" i="60" a="1"/>
  <c r="DC42" i="60" a="1"/>
  <c r="DC26" i="60" a="1"/>
  <c r="CF26" i="60" a="1"/>
  <c r="CG26" i="60" a="1"/>
  <c r="DA26" i="60" a="1"/>
  <c r="DC58" i="60" a="1"/>
  <c r="DB90" i="60" a="1"/>
  <c r="DC90" i="60" a="1"/>
  <c r="CF58" i="60" a="1"/>
  <c r="CF91" i="60" a="1"/>
  <c r="DB43" i="60" a="1"/>
  <c r="DB27" i="60" a="1"/>
  <c r="CF25" i="60" a="1"/>
  <c r="CG25" i="60" a="1"/>
  <c r="DA25" i="60" a="1"/>
  <c r="DC25" i="60" a="1"/>
  <c r="CF41" i="60" a="1"/>
  <c r="DC41" i="60" a="1"/>
  <c r="CF57" i="60" a="1"/>
  <c r="DC57" i="60" a="1"/>
  <c r="DB89" i="60" a="1"/>
  <c r="DC89" i="60" a="1"/>
  <c r="DB25" i="60" a="1"/>
  <c r="CD59" i="60"/>
  <c r="CD58" i="60"/>
  <c r="CF89" i="60" a="1"/>
  <c r="DB41" i="60" a="1"/>
  <c r="CF90" i="60" a="1"/>
  <c r="DB42" i="60" a="1"/>
  <c r="CG27" i="60" a="1"/>
  <c r="DA27" i="60" a="1"/>
  <c r="CF43" i="60" a="1"/>
  <c r="DC27" i="60" a="1"/>
  <c r="DC43" i="60" a="1"/>
  <c r="CF59" i="60" a="1"/>
  <c r="CF27" i="60" a="1"/>
  <c r="DC59" i="60" a="1"/>
  <c r="DB91" i="60" a="1"/>
  <c r="DC91" i="60" a="1"/>
  <c r="DB26" i="59" a="1"/>
  <c r="CD74" i="59"/>
  <c r="CD59" i="59"/>
  <c r="CD58" i="59"/>
  <c r="CF89" i="59" a="1"/>
  <c r="DB41" i="59" a="1"/>
  <c r="CD75" i="59"/>
  <c r="CD73" i="59"/>
  <c r="CD57" i="59"/>
  <c r="E163" i="59" a="1"/>
  <c r="DC26" i="59" a="1"/>
  <c r="CF26" i="59" a="1"/>
  <c r="CG26" i="59" a="1"/>
  <c r="CF74" i="59" a="1"/>
  <c r="DA26" i="59" a="1"/>
  <c r="DC58" i="59" a="1"/>
  <c r="DB90" i="59" a="1"/>
  <c r="DC74" i="59" a="1"/>
  <c r="CF42" i="59" a="1"/>
  <c r="DC90" i="59" a="1"/>
  <c r="DC42" i="59" a="1"/>
  <c r="CF58" i="59" a="1"/>
  <c r="DB27" i="59" a="1"/>
  <c r="CF91" i="59" a="1"/>
  <c r="DB43" i="59" a="1"/>
  <c r="CF90" i="59" a="1"/>
  <c r="DB42" i="59" a="1"/>
  <c r="E164" i="59" a="1"/>
  <c r="CG27" i="59" a="1"/>
  <c r="DA27" i="59" a="1"/>
  <c r="DC43" i="59" a="1"/>
  <c r="DC27" i="59" a="1"/>
  <c r="CF27" i="59" a="1"/>
  <c r="CF43" i="59" a="1"/>
  <c r="DC59" i="59" a="1"/>
  <c r="DB91" i="59" a="1"/>
  <c r="DC75" i="59" a="1"/>
  <c r="DC91" i="59" a="1"/>
  <c r="CF59" i="59" a="1"/>
  <c r="CF75" i="59" a="1"/>
  <c r="DB25" i="59" a="1"/>
  <c r="E162" i="59" a="1"/>
  <c r="CF25" i="59" a="1"/>
  <c r="CF73" i="59" a="1"/>
  <c r="CG25" i="59" a="1"/>
  <c r="DA25" i="59" a="1"/>
  <c r="CF41" i="59" a="1"/>
  <c r="DC41" i="59" a="1"/>
  <c r="CF57" i="59" a="1"/>
  <c r="DC25" i="59" a="1"/>
  <c r="DC57" i="59" a="1"/>
  <c r="DB89" i="59" a="1"/>
  <c r="DC73" i="59" a="1"/>
  <c r="DC89" i="59" a="1"/>
  <c r="CY45" i="50" a="1"/>
  <c r="CY45" i="55" a="1"/>
  <c r="DC27" i="57" a="1"/>
  <c r="CF26" i="57" a="1"/>
  <c r="DE74" i="56" a="1"/>
  <c r="DE42" i="55" a="1"/>
  <c r="DE22" i="54" a="1"/>
  <c r="DE16" i="53" a="1"/>
  <c r="CY13" i="44" a="1"/>
  <c r="DE42" i="43" a="1"/>
  <c r="DE37" i="53" a="1"/>
  <c r="DE24" i="45" a="1"/>
  <c r="H117" i="23" a="1"/>
  <c r="DB48" i="54" a="1"/>
  <c r="DB63" i="44" a="1"/>
  <c r="DB47" i="51" a="1"/>
  <c r="DE17" i="49" a="1"/>
  <c r="DB55" i="55" a="1"/>
  <c r="DE54" i="54" a="1"/>
  <c r="DB66" i="53" a="1"/>
  <c r="DE55" i="48" a="1"/>
  <c r="C122" i="23" a="1"/>
  <c r="DE17" i="53" a="1"/>
  <c r="DE68" i="55" a="1"/>
  <c r="DE14" i="42" a="1"/>
  <c r="DE39" i="44" a="1"/>
  <c r="DB71" i="48" a="1"/>
  <c r="DE40" i="46" a="1"/>
  <c r="DE64" i="51" a="1"/>
  <c r="DB71" i="52" a="1"/>
  <c r="DB51" i="50" a="1"/>
  <c r="DB72" i="48" a="1"/>
  <c r="DE89" i="47" a="1"/>
  <c r="DE89" i="48" a="1"/>
  <c r="DE45" i="45" a="1"/>
  <c r="DB51" i="43" a="1"/>
  <c r="DE50" i="48" a="1"/>
  <c r="DE64" i="52" a="1"/>
  <c r="DE50" i="43" a="1"/>
  <c r="DE47" i="45" a="1"/>
  <c r="DE83" i="55" a="1"/>
  <c r="DE38" i="53" a="1"/>
  <c r="DE56" i="54" a="1"/>
  <c r="DE50" i="52" a="1"/>
  <c r="DE32" i="52" a="1"/>
  <c r="DE83" i="52" a="1"/>
  <c r="DE17" i="45" a="1"/>
  <c r="DE74" i="48" a="1"/>
  <c r="DE81" i="53" a="1"/>
  <c r="DB57" i="48" a="1"/>
  <c r="DB75" i="42" a="1"/>
  <c r="DE89" i="55" a="1"/>
  <c r="DE41" i="43" a="1"/>
  <c r="DE19" i="54" a="1"/>
  <c r="DE34" i="53" a="1"/>
  <c r="DE69" i="44" a="1"/>
  <c r="DE17" i="48" a="1"/>
  <c r="DE29" i="49" a="1"/>
  <c r="DB69" i="52" a="1"/>
  <c r="DB48" i="53" a="1"/>
  <c r="DE46" i="46" a="1"/>
  <c r="CY61" i="44" a="1"/>
  <c r="DB57" i="54" a="1"/>
  <c r="DE26" i="53" a="1"/>
  <c r="DE24" i="48" a="1"/>
  <c r="DE65" i="49" a="1"/>
  <c r="DE71" i="42" a="1"/>
  <c r="DE73" i="46" a="1"/>
  <c r="DE61" i="46" a="1"/>
  <c r="DE24" i="53" a="1"/>
  <c r="DE31" i="46" a="1"/>
  <c r="T116" i="23" a="1"/>
  <c r="DE74" i="52" a="1"/>
  <c r="DE66" i="49" a="1"/>
  <c r="DE74" i="43" a="1"/>
  <c r="DE90" i="52" a="1"/>
  <c r="DE69" i="53" a="1"/>
  <c r="DE84" i="45" a="1"/>
  <c r="DE81" i="54" a="1"/>
  <c r="DE78" i="54" a="1"/>
  <c r="DE84" i="49" a="1"/>
  <c r="DB58" i="54" a="1"/>
  <c r="DB67" i="52" a="1"/>
  <c r="DE36" i="47" a="1"/>
  <c r="DB50" i="45" a="1"/>
  <c r="DE59" i="45" a="1"/>
  <c r="DE23" i="51" a="1"/>
  <c r="DE88" i="53" a="1"/>
  <c r="DE75" i="42" a="1"/>
  <c r="DE30" i="45" a="1"/>
  <c r="I116" i="23" a="1"/>
  <c r="DE24" i="43" a="1"/>
  <c r="DE80" i="51" a="1"/>
  <c r="DE74" i="51" a="1"/>
  <c r="DB67" i="55" a="1"/>
  <c r="DB71" i="54" a="1"/>
  <c r="DE63" i="54" a="1"/>
  <c r="DE89" i="46" a="1"/>
  <c r="DE14" i="45" a="1"/>
  <c r="DE91" i="54" a="1"/>
  <c r="DE40" i="56" a="1"/>
  <c r="DE38" i="56" a="1"/>
  <c r="DE20" i="56" a="1"/>
  <c r="DE65" i="56" a="1"/>
  <c r="CZ13" i="48" a="1"/>
  <c r="DC59" i="57" a="1"/>
  <c r="CG26" i="57" a="1"/>
  <c r="DB59" i="56" a="1"/>
  <c r="DE26" i="55" a="1"/>
  <c r="DE54" i="42" a="1"/>
  <c r="DB66" i="52" a="1"/>
  <c r="DE88" i="45" a="1"/>
  <c r="DE17" i="54" a="1"/>
  <c r="DE57" i="47" a="1"/>
  <c r="DE87" i="53" a="1"/>
  <c r="DE64" i="49" a="1"/>
  <c r="DE25" i="42" a="1"/>
  <c r="CJ34" i="42" a="1"/>
  <c r="DE21" i="54" a="1"/>
  <c r="DE46" i="54" a="1"/>
  <c r="DE15" i="55" a="1"/>
  <c r="DE65" i="45" a="1"/>
  <c r="DB67" i="46" a="1"/>
  <c r="DB52" i="51" a="1"/>
  <c r="DE49" i="54" a="1"/>
  <c r="DB52" i="44" a="1"/>
  <c r="DB46" i="55" a="1"/>
  <c r="DE66" i="51" a="1"/>
  <c r="DE47" i="51" a="1"/>
  <c r="DE68" i="50" a="1"/>
  <c r="DE50" i="42" a="1"/>
  <c r="CZ13" i="43" a="1"/>
  <c r="DB47" i="44" a="1"/>
  <c r="DE82" i="44" a="1"/>
  <c r="DB73" i="44" a="1"/>
  <c r="DE75" i="44" a="1"/>
  <c r="DB46" i="42" a="1"/>
  <c r="DE87" i="44" a="1"/>
  <c r="DB51" i="47" a="1"/>
  <c r="DB53" i="54" a="1"/>
  <c r="DE64" i="54" a="1"/>
  <c r="DE16" i="46" a="1"/>
  <c r="C119" i="23" a="1"/>
  <c r="DB75" i="55" a="1"/>
  <c r="DB71" i="46" a="1"/>
  <c r="DE34" i="49" a="1"/>
  <c r="DE13" i="44" a="1"/>
  <c r="DE82" i="53" a="1"/>
  <c r="DB67" i="53" a="1"/>
  <c r="DE65" i="53" a="1"/>
  <c r="DE72" i="54" a="1"/>
  <c r="DE61" i="43" a="1"/>
  <c r="DB52" i="48" a="1"/>
  <c r="DE80" i="46" a="1"/>
  <c r="DE79" i="55" a="1"/>
  <c r="DB51" i="53" a="1"/>
  <c r="DE45" i="47" a="1"/>
  <c r="DE73" i="47" a="1"/>
  <c r="DE20" i="44" a="1"/>
  <c r="DE49" i="51" a="1"/>
  <c r="DB72" i="51" a="1"/>
  <c r="DB49" i="49" a="1"/>
  <c r="DE70" i="52" a="1"/>
  <c r="DB75" i="47" a="1"/>
  <c r="DB56" i="42" a="1"/>
  <c r="DE55" i="49" a="1"/>
  <c r="DB72" i="53" a="1"/>
  <c r="DE70" i="50" a="1"/>
  <c r="DE27" i="52" a="1"/>
  <c r="DE84" i="46" a="1"/>
  <c r="DB49" i="45" a="1"/>
  <c r="DE71" i="47" a="1"/>
  <c r="DB64" i="48" a="1"/>
  <c r="DB47" i="52" a="1"/>
  <c r="DE43" i="52" a="1"/>
  <c r="DE58" i="43" a="1"/>
  <c r="DB64" i="52" a="1"/>
  <c r="DE89" i="51" a="1"/>
  <c r="DE90" i="49" a="1"/>
  <c r="DE46" i="42" a="1"/>
  <c r="DE54" i="53" a="1"/>
  <c r="DE34" i="45" a="1"/>
  <c r="DB74" i="45" a="1"/>
  <c r="DE82" i="54" a="1"/>
  <c r="DE62" i="51" a="1"/>
  <c r="DB65" i="45" a="1"/>
  <c r="DE73" i="44" a="1"/>
  <c r="DE83" i="47" a="1"/>
  <c r="DE56" i="43" a="1"/>
  <c r="DE15" i="49" a="1"/>
  <c r="CY13" i="50" a="1"/>
  <c r="CZ13" i="44" a="1"/>
  <c r="DB47" i="50" a="1"/>
  <c r="DE31" i="48" a="1"/>
  <c r="DE39" i="49" a="1"/>
  <c r="DE35" i="48" a="1"/>
  <c r="DE22" i="45" a="1"/>
  <c r="DE35" i="55" a="1"/>
  <c r="DE29" i="50" a="1"/>
  <c r="DE87" i="50" a="1"/>
  <c r="DE47" i="48" a="1"/>
  <c r="DE73" i="54" a="1"/>
  <c r="DE77" i="50" a="1"/>
  <c r="DE56" i="56" a="1"/>
  <c r="DE22" i="56" a="1"/>
  <c r="DE84" i="56" a="1"/>
  <c r="DE48" i="56" a="1"/>
  <c r="CZ61" i="47" a="1"/>
  <c r="DB26" i="58" a="1"/>
  <c r="CK35" i="57" a="1"/>
  <c r="DB91" i="57" a="1"/>
  <c r="DC58" i="57" a="1"/>
  <c r="DE43" i="56" a="1"/>
  <c r="DE58" i="55" a="1"/>
  <c r="DE24" i="44" a="1"/>
  <c r="DE51" i="42" a="1"/>
  <c r="DE19" i="51" a="1"/>
  <c r="DE64" i="45" a="1"/>
  <c r="DE33" i="52" a="1"/>
  <c r="DE24" i="50" a="1"/>
  <c r="DE91" i="52" a="1"/>
  <c r="DE71" i="44" a="1"/>
  <c r="DE64" i="47" a="1"/>
  <c r="DE20" i="46" a="1"/>
  <c r="DE47" i="42" a="1"/>
  <c r="DE47" i="55" a="1"/>
  <c r="DB51" i="52" a="1"/>
  <c r="DE69" i="43" a="1"/>
  <c r="DE58" i="45" a="1"/>
  <c r="DE46" i="51" a="1"/>
  <c r="DE88" i="46" a="1"/>
  <c r="DE29" i="47" a="1"/>
  <c r="DE36" i="43" a="1"/>
  <c r="DE33" i="43" a="1"/>
  <c r="DE15" i="53" a="1"/>
  <c r="DB70" i="42" a="1"/>
  <c r="DE53" i="53" a="1"/>
  <c r="DE67" i="43" a="1"/>
  <c r="DE57" i="44" a="1"/>
  <c r="DE71" i="45" a="1"/>
  <c r="DE43" i="42" a="1"/>
  <c r="DB68" i="52" a="1"/>
  <c r="DE34" i="46" a="1"/>
  <c r="DB68" i="53" a="1"/>
  <c r="DE64" i="46" a="1"/>
  <c r="DB53" i="50" a="1"/>
  <c r="DE83" i="48" a="1"/>
  <c r="C128" i="23" a="1"/>
  <c r="DE13" i="55" a="1"/>
  <c r="DE26" i="44" a="1"/>
  <c r="DE26" i="52" a="1"/>
  <c r="DE13" i="45" a="1"/>
  <c r="DB66" i="45" a="1"/>
  <c r="DE23" i="42" a="1"/>
  <c r="DE57" i="42" a="1"/>
  <c r="DE61" i="47" a="1"/>
  <c r="DE24" i="52" a="1"/>
  <c r="DE47" i="53" a="1"/>
  <c r="DB59" i="53" a="1"/>
  <c r="DE81" i="55" a="1"/>
  <c r="DB70" i="47" a="1"/>
  <c r="DB51" i="42" a="1"/>
  <c r="DE26" i="42" a="1"/>
  <c r="DE68" i="53" a="1"/>
  <c r="DE77" i="52" a="1"/>
  <c r="CZ29" i="51" a="1"/>
  <c r="DE74" i="47" a="1"/>
  <c r="DE45" i="44" a="1"/>
  <c r="CY29" i="44" a="1"/>
  <c r="DE91" i="45" a="1"/>
  <c r="DE57" i="46" a="1"/>
  <c r="DE41" i="52" a="1"/>
  <c r="DE55" i="43" a="1"/>
  <c r="DE19" i="47" a="1"/>
  <c r="DE57" i="51" a="1"/>
  <c r="DB55" i="52" a="1"/>
  <c r="DE58" i="51" a="1"/>
  <c r="DE58" i="53" a="1"/>
  <c r="DB54" i="43" a="1"/>
  <c r="DB54" i="44" a="1"/>
  <c r="DE38" i="45" a="1"/>
  <c r="DB49" i="48" a="1"/>
  <c r="CM38" i="47" a="1"/>
  <c r="DB57" i="50" a="1"/>
  <c r="DE65" i="52" a="1"/>
  <c r="DB59" i="46" a="1"/>
  <c r="DE47" i="49" a="1"/>
  <c r="DE36" i="51" a="1"/>
  <c r="DB70" i="50" a="1"/>
  <c r="DE49" i="44" a="1"/>
  <c r="DB67" i="43" a="1"/>
  <c r="DE15" i="51" a="1"/>
  <c r="DE39" i="47" a="1"/>
  <c r="CZ45" i="46" a="1"/>
  <c r="DE32" i="47" a="1"/>
  <c r="DE90" i="55" a="1"/>
  <c r="DE61" i="49" a="1"/>
  <c r="DB56" i="52" a="1"/>
  <c r="DE85" i="44" a="1"/>
  <c r="DE41" i="49" a="1"/>
  <c r="DE89" i="44" a="1"/>
  <c r="L117" i="23" a="1"/>
  <c r="DE19" i="55" a="1"/>
  <c r="CY29" i="46" a="1"/>
  <c r="CD74" i="58"/>
  <c r="CF91" i="58" a="1"/>
  <c r="DB43" i="58" a="1"/>
  <c r="CL38" i="57" a="1"/>
  <c r="CK38" i="57" a="1"/>
  <c r="CM38" i="57" a="1"/>
  <c r="CJ38" i="57" a="1"/>
  <c r="CN38" i="57" a="1"/>
  <c r="DC75" i="57" a="1"/>
  <c r="DB90" i="57" a="1"/>
  <c r="DE27" i="56" a="1"/>
  <c r="DE74" i="55" a="1"/>
  <c r="DE48" i="51" a="1"/>
  <c r="DB54" i="48" a="1"/>
  <c r="DE27" i="50" a="1"/>
  <c r="DE17" i="50" a="1"/>
  <c r="DE54" i="43" a="1"/>
  <c r="DE27" i="55" a="1"/>
  <c r="DE85" i="47" a="1"/>
  <c r="DE78" i="44" a="1"/>
  <c r="DE32" i="43" a="1"/>
  <c r="DE67" i="52" a="1"/>
  <c r="DB59" i="50" a="1"/>
  <c r="DE31" i="55" a="1"/>
  <c r="DE27" i="42" a="1"/>
  <c r="DB58" i="45" a="1"/>
  <c r="DB59" i="44" a="1"/>
  <c r="DE45" i="43" a="1"/>
  <c r="DB71" i="45" a="1"/>
  <c r="DE79" i="50" a="1"/>
  <c r="DE64" i="50" a="1"/>
  <c r="DE56" i="44" a="1"/>
  <c r="DE70" i="45" a="1"/>
  <c r="DE33" i="49" a="1"/>
  <c r="DE51" i="48" a="1"/>
  <c r="DE73" i="52" a="1"/>
  <c r="DE29" i="52" a="1"/>
  <c r="DB70" i="54" a="1"/>
  <c r="DE59" i="50" a="1"/>
  <c r="DE81" i="47" a="1"/>
  <c r="DB57" i="53" a="1"/>
  <c r="DE38" i="52" a="1"/>
  <c r="DB50" i="44" a="1"/>
  <c r="DE87" i="42" a="1"/>
  <c r="DB53" i="53" a="1"/>
  <c r="DB50" i="42" a="1"/>
  <c r="DE45" i="55" a="1"/>
  <c r="DB74" i="48" a="1"/>
  <c r="DB70" i="43" a="1"/>
  <c r="DE21" i="49" a="1"/>
  <c r="DE68" i="49" a="1"/>
  <c r="DE58" i="42" a="1"/>
  <c r="J117" i="23" a="1"/>
  <c r="DE39" i="42" a="1"/>
  <c r="DE26" i="46" a="1"/>
  <c r="DE78" i="52" a="1"/>
  <c r="DE88" i="51" a="1"/>
  <c r="DB56" i="55" a="1"/>
  <c r="DE64" i="43" a="1"/>
  <c r="DE39" i="46" a="1"/>
  <c r="DE90" i="46" a="1"/>
  <c r="DE36" i="46" a="1"/>
  <c r="CY13" i="43" a="1"/>
  <c r="DE80" i="55" a="1"/>
  <c r="DE21" i="52" a="1"/>
  <c r="DE58" i="50" a="1"/>
  <c r="DE20" i="50" a="1"/>
  <c r="DB71" i="50" a="1"/>
  <c r="DE33" i="50" a="1"/>
  <c r="DB55" i="53" a="1"/>
  <c r="DB68" i="44" a="1"/>
  <c r="DB55" i="42" a="1"/>
  <c r="DE45" i="54" a="1"/>
  <c r="DE53" i="43" a="1"/>
  <c r="DE32" i="45" a="1"/>
  <c r="DE16" i="45" a="1"/>
  <c r="DE50" i="50" a="1"/>
  <c r="DE75" i="47" a="1"/>
  <c r="DE33" i="47" a="1"/>
  <c r="DE37" i="44" a="1"/>
  <c r="DB62" i="47" a="1"/>
  <c r="CY13" i="48" a="1"/>
  <c r="DE51" i="47" a="1"/>
  <c r="DE77" i="44" a="1"/>
  <c r="DE65" i="43" a="1"/>
  <c r="DE69" i="47" a="1"/>
  <c r="DE41" i="45" a="1"/>
  <c r="DE67" i="49" a="1"/>
  <c r="DE57" i="52" a="1"/>
  <c r="DB52" i="52" a="1"/>
  <c r="DE20" i="54" a="1"/>
  <c r="DE32" i="49" a="1"/>
  <c r="DB56" i="50" a="1"/>
  <c r="DE91" i="55" a="1"/>
  <c r="DB49" i="50" a="1"/>
  <c r="DE90" i="50" a="1"/>
  <c r="DE65" i="51" a="1"/>
  <c r="DE71" i="54" a="1"/>
  <c r="DB52" i="54" a="1"/>
  <c r="DE41" i="53" a="1"/>
  <c r="DE51" i="55" a="1"/>
  <c r="V122" i="23" a="1"/>
  <c r="DB51" i="48" a="1"/>
  <c r="DE89" i="43" a="1"/>
  <c r="DE62" i="42" a="1"/>
  <c r="DE42" i="49" a="1"/>
  <c r="CY61" i="42" a="1"/>
  <c r="CD59" i="58"/>
  <c r="CN33" i="57" a="1"/>
  <c r="CD58" i="57"/>
  <c r="DC91" i="57" a="1"/>
  <c r="DC74" i="57" a="1"/>
  <c r="DE59" i="56" a="1"/>
  <c r="DB51" i="55" a="1"/>
  <c r="DE65" i="44" a="1"/>
  <c r="DE43" i="44" a="1"/>
  <c r="DE85" i="48" a="1"/>
  <c r="DB62" i="45" a="1"/>
  <c r="DB56" i="47" a="1"/>
  <c r="DE43" i="55" a="1"/>
  <c r="DE21" i="46" a="1"/>
  <c r="DB53" i="42" a="1"/>
  <c r="DB46" i="43" a="1"/>
  <c r="DE26" i="43" a="1"/>
  <c r="DE62" i="48" a="1"/>
  <c r="DE63" i="55" a="1"/>
  <c r="DB68" i="47" a="1"/>
  <c r="DE72" i="48" a="1"/>
  <c r="DE49" i="42" a="1"/>
  <c r="DE22" i="43" a="1"/>
  <c r="DB48" i="43" a="1"/>
  <c r="DB50" i="48" a="1"/>
  <c r="DE75" i="51" a="1"/>
  <c r="DE71" i="51" a="1"/>
  <c r="DE80" i="47" a="1"/>
  <c r="DB62" i="44" a="1"/>
  <c r="DE49" i="52" a="1"/>
  <c r="DB50" i="54" a="1"/>
  <c r="DE24" i="54" a="1"/>
  <c r="DB69" i="51" a="1"/>
  <c r="DE82" i="43" a="1"/>
  <c r="DE54" i="46" a="1"/>
  <c r="DE20" i="43" a="1"/>
  <c r="DE42" i="48" a="1"/>
  <c r="DB51" i="51" a="1"/>
  <c r="DE69" i="50" a="1"/>
  <c r="DB74" i="46" a="1"/>
  <c r="DE47" i="50" a="1"/>
  <c r="DE29" i="55" a="1"/>
  <c r="DE78" i="49" a="1"/>
  <c r="DE89" i="45" a="1"/>
  <c r="DE43" i="45" a="1"/>
  <c r="DE41" i="44" a="1"/>
  <c r="DB58" i="44" a="1"/>
  <c r="DB72" i="42" a="1"/>
  <c r="DE85" i="42" a="1"/>
  <c r="DE63" i="47" a="1"/>
  <c r="DE46" i="49" a="1"/>
  <c r="DE66" i="48" a="1"/>
  <c r="DB63" i="55" a="1"/>
  <c r="DE64" i="48" a="1"/>
  <c r="DE83" i="44" a="1"/>
  <c r="DE78" i="45" a="1"/>
  <c r="DE50" i="47" a="1"/>
  <c r="DE81" i="46" a="1"/>
  <c r="DE86" i="55" a="1"/>
  <c r="DE72" i="45" a="1"/>
  <c r="DE70" i="42" a="1"/>
  <c r="DE13" i="54" a="1"/>
  <c r="DB74" i="51" a="1"/>
  <c r="I117" i="23" a="1"/>
  <c r="DE71" i="53" a="1"/>
  <c r="DB75" i="54" a="1"/>
  <c r="DB47" i="54" a="1"/>
  <c r="DE20" i="53" a="1"/>
  <c r="DB50" i="49" a="1"/>
  <c r="DE75" i="49" a="1"/>
  <c r="DB48" i="48" a="1"/>
  <c r="DB75" i="46" a="1"/>
  <c r="DE70" i="53" a="1"/>
  <c r="DE24" i="47" a="1"/>
  <c r="DE39" i="54" a="1"/>
  <c r="DE43" i="54" a="1"/>
  <c r="DB54" i="55" a="1"/>
  <c r="DE38" i="46" a="1"/>
  <c r="DE18" i="45" a="1"/>
  <c r="DE82" i="50" a="1"/>
  <c r="DE88" i="49" a="1"/>
  <c r="DB59" i="49" a="1"/>
  <c r="DE74" i="53" a="1"/>
  <c r="DE58" i="54" a="1"/>
  <c r="DE15" i="54" a="1"/>
  <c r="DB66" i="49" a="1"/>
  <c r="DE72" i="42" a="1"/>
  <c r="DE71" i="49" a="1"/>
  <c r="DE33" i="55" a="1"/>
  <c r="DE36" i="49" a="1"/>
  <c r="DE13" i="43" a="1"/>
  <c r="DE22" i="44" a="1"/>
  <c r="DE79" i="52" a="1"/>
  <c r="CZ13" i="50" a="1"/>
  <c r="CF90" i="58" a="1"/>
  <c r="DB42" i="58" a="1"/>
  <c r="E163" i="58" a="1"/>
  <c r="CF74" i="58" a="1"/>
  <c r="CF26" i="58" a="1"/>
  <c r="CG26" i="58" a="1"/>
  <c r="DA26" i="58" a="1"/>
  <c r="DC26" i="58" a="1"/>
  <c r="CF42" i="58" a="1"/>
  <c r="DC42" i="58" a="1"/>
  <c r="DC58" i="58" a="1"/>
  <c r="DB90" i="58" a="1"/>
  <c r="DC74" i="58" a="1"/>
  <c r="DC90" i="58" a="1"/>
  <c r="CF58" i="58" a="1"/>
  <c r="CF90" i="57" a="1"/>
  <c r="CF75" i="57" a="1"/>
  <c r="DC90" i="57" a="1"/>
  <c r="DE75" i="56" a="1"/>
  <c r="DB57" i="52" a="1"/>
  <c r="DB52" i="46" a="1"/>
  <c r="DE50" i="53" a="1"/>
  <c r="DE30" i="53" a="1"/>
  <c r="DE17" i="46" a="1"/>
  <c r="DE34" i="54" a="1"/>
  <c r="DE59" i="55" a="1"/>
  <c r="DB58" i="50" a="1"/>
  <c r="DE88" i="50" a="1"/>
  <c r="DB64" i="54" a="1"/>
  <c r="DE33" i="42" a="1"/>
  <c r="DE19" i="42" a="1"/>
  <c r="DB73" i="48" a="1"/>
  <c r="DE16" i="50" a="1"/>
  <c r="DB70" i="53" a="1"/>
  <c r="DE66" i="53" a="1"/>
  <c r="DE61" i="48" a="1"/>
  <c r="DE66" i="54" a="1"/>
  <c r="DE43" i="49" a="1"/>
  <c r="DE23" i="46" a="1"/>
  <c r="DE46" i="52" a="1"/>
  <c r="DB46" i="46" a="1"/>
  <c r="DE51" i="50" a="1"/>
  <c r="DB49" i="46" a="1"/>
  <c r="DE22" i="52" a="1"/>
  <c r="DE34" i="48" a="1"/>
  <c r="DB53" i="46" a="1"/>
  <c r="DE46" i="53" a="1"/>
  <c r="DB75" i="53" a="1"/>
  <c r="DB49" i="55" a="1"/>
  <c r="DE42" i="51" a="1"/>
  <c r="DE14" i="52" a="1"/>
  <c r="DE25" i="51" a="1"/>
  <c r="DE26" i="51" a="1"/>
  <c r="DE67" i="42" a="1"/>
  <c r="DE61" i="55" a="1"/>
  <c r="DE16" i="49" a="1"/>
  <c r="DE35" i="54" a="1"/>
  <c r="DE64" i="53" a="1"/>
  <c r="DB75" i="48" a="1"/>
  <c r="DE43" i="53" a="1"/>
  <c r="DB71" i="51" a="1"/>
  <c r="DE56" i="50" a="1"/>
  <c r="CZ61" i="42" a="1"/>
  <c r="DB66" i="48" a="1"/>
  <c r="DE83" i="51" a="1"/>
  <c r="DE80" i="54" a="1"/>
  <c r="DB48" i="51" a="1"/>
  <c r="DE36" i="50" a="1"/>
  <c r="DE53" i="45" a="1"/>
  <c r="DB53" i="52" a="1"/>
  <c r="DE25" i="52" a="1"/>
  <c r="DE25" i="55" a="1"/>
  <c r="CY77" i="46" a="1"/>
  <c r="DE51" i="54" a="1"/>
  <c r="DE31" i="53" a="1"/>
  <c r="DE85" i="49" a="1"/>
  <c r="DE37" i="47" a="1"/>
  <c r="DE41" i="47" a="1"/>
  <c r="DE91" i="51" a="1"/>
  <c r="DE41" i="42" a="1"/>
  <c r="DB72" i="49" a="1"/>
  <c r="DE51" i="45" a="1"/>
  <c r="DE27" i="51" a="1"/>
  <c r="DE85" i="51" a="1"/>
  <c r="DB75" i="43" a="1"/>
  <c r="DE31" i="47" a="1"/>
  <c r="DE35" i="51" a="1"/>
  <c r="DE47" i="43" a="1"/>
  <c r="DB66" i="44" a="1"/>
  <c r="DB69" i="55" a="1"/>
  <c r="DE53" i="44" a="1"/>
  <c r="DB73" i="42" a="1"/>
  <c r="DE79" i="42" a="1"/>
  <c r="DE20" i="45" a="1"/>
  <c r="DE43" i="46" a="1"/>
  <c r="CZ29" i="43" a="1"/>
  <c r="DE80" i="48" a="1"/>
  <c r="DE50" i="46" a="1"/>
  <c r="DE87" i="51" a="1"/>
  <c r="DE57" i="54" a="1"/>
  <c r="DE22" i="48" a="1"/>
  <c r="DE17" i="55" a="1"/>
  <c r="DE33" i="46" a="1"/>
  <c r="DB69" i="48" a="1"/>
  <c r="DB67" i="49" a="1"/>
  <c r="DE22" i="42" a="1"/>
  <c r="DE23" i="45" a="1"/>
  <c r="DE75" i="45" a="1"/>
  <c r="DE59" i="53" a="1"/>
  <c r="DE79" i="46" a="1"/>
  <c r="DB74" i="54" a="1"/>
  <c r="DB58" i="43" a="1"/>
  <c r="DE18" i="54" a="1"/>
  <c r="CZ77" i="47" a="1"/>
  <c r="DB42" i="57" a="1"/>
  <c r="DB26" i="57" a="1"/>
  <c r="CF58" i="57" a="1"/>
  <c r="DB58" i="56" a="1"/>
  <c r="DE18" i="47" a="1"/>
  <c r="DE74" i="42" a="1"/>
  <c r="DE79" i="47" a="1"/>
  <c r="DE66" i="52" a="1"/>
  <c r="DE86" i="53" a="1"/>
  <c r="DE74" i="49" a="1"/>
  <c r="DE75" i="55" a="1"/>
  <c r="DE38" i="54" a="1"/>
  <c r="DE77" i="53" a="1"/>
  <c r="DE49" i="49" a="1"/>
  <c r="DE85" i="52" a="1"/>
  <c r="DE64" i="42" a="1"/>
  <c r="DE58" i="49" a="1"/>
  <c r="DB75" i="45" a="1"/>
  <c r="DB72" i="43" a="1"/>
  <c r="DB63" i="53" a="1"/>
  <c r="DE81" i="52" a="1"/>
  <c r="DB64" i="51" a="1"/>
  <c r="DB49" i="51" a="1"/>
  <c r="DE86" i="54" a="1"/>
  <c r="DE80" i="50" a="1"/>
  <c r="DE74" i="50" a="1"/>
  <c r="DE88" i="48" a="1"/>
  <c r="DB63" i="47" a="1"/>
  <c r="DB48" i="47" a="1"/>
  <c r="DE77" i="46" a="1"/>
  <c r="DE43" i="51" a="1"/>
  <c r="DE69" i="42" a="1"/>
  <c r="DE77" i="55" a="1"/>
  <c r="DB57" i="43" a="1"/>
  <c r="DB71" i="47" a="1"/>
  <c r="CY77" i="44" a="1"/>
  <c r="DE87" i="46" a="1"/>
  <c r="DE23" i="48" a="1"/>
  <c r="DE39" i="55" a="1"/>
  <c r="DB52" i="53" a="1"/>
  <c r="DE25" i="49" a="1"/>
  <c r="DE34" i="52" a="1"/>
  <c r="DE69" i="51" a="1"/>
  <c r="DE69" i="55" a="1"/>
  <c r="DB72" i="45" a="1"/>
  <c r="DE67" i="54" a="1"/>
  <c r="DE79" i="53" a="1"/>
  <c r="DE78" i="50" a="1"/>
  <c r="DE86" i="49" a="1"/>
  <c r="DE20" i="48" a="1"/>
  <c r="DE69" i="49" a="1"/>
  <c r="DE55" i="51" a="1"/>
  <c r="DE84" i="42" a="1"/>
  <c r="DE46" i="44" a="1"/>
  <c r="DE65" i="46" a="1"/>
  <c r="DE41" i="55" a="1"/>
  <c r="DE29" i="53" a="1"/>
  <c r="DE71" i="50" a="1"/>
  <c r="C120" i="23" a="1"/>
  <c r="DE79" i="51" a="1"/>
  <c r="DE81" i="51" a="1"/>
  <c r="CY61" i="46" a="1"/>
  <c r="DE45" i="46" a="1"/>
  <c r="DE19" i="45" a="1"/>
  <c r="DE87" i="47" a="1"/>
  <c r="DE54" i="45" a="1"/>
  <c r="DB70" i="46" a="1"/>
  <c r="DE73" i="43" a="1"/>
  <c r="C127" i="23" a="1"/>
  <c r="DE62" i="47" a="1"/>
  <c r="DE30" i="52" a="1"/>
  <c r="DE33" i="51" a="1"/>
  <c r="DB69" i="50" a="1"/>
  <c r="DB50" i="55" a="1"/>
  <c r="DE56" i="45" a="1"/>
  <c r="DE35" i="53" a="1"/>
  <c r="DE56" i="48" a="1"/>
  <c r="DE23" i="54" a="1"/>
  <c r="DE59" i="54" a="1"/>
  <c r="DB58" i="53" a="1"/>
  <c r="DE54" i="47" a="1"/>
  <c r="DE58" i="52" a="1"/>
  <c r="DE63" i="49" a="1"/>
  <c r="DE70" i="43" a="1"/>
  <c r="DB68" i="49" a="1"/>
  <c r="DE49" i="55" a="1"/>
  <c r="DE13" i="52" a="1"/>
  <c r="DB48" i="52" a="1"/>
  <c r="DE63" i="44" a="1"/>
  <c r="DE61" i="51" a="1"/>
  <c r="DE67" i="50" a="1"/>
  <c r="DB72" i="50" a="1"/>
  <c r="CY13" i="46" a="1"/>
  <c r="DB27" i="58" a="1"/>
  <c r="CN40" i="57" a="1"/>
  <c r="CM40" i="57" a="1"/>
  <c r="CL40" i="57" a="1"/>
  <c r="CF91" i="57" a="1"/>
  <c r="CD75" i="57"/>
  <c r="CD59" i="57"/>
  <c r="DB75" i="56" a="1"/>
  <c r="DB70" i="49" a="1"/>
  <c r="DB64" i="46" a="1"/>
  <c r="DE31" i="49" a="1"/>
  <c r="DE26" i="47" a="1"/>
  <c r="DE87" i="49" a="1"/>
  <c r="DB72" i="46" a="1"/>
  <c r="DE40" i="55" a="1"/>
  <c r="DE27" i="47" a="1"/>
  <c r="DE90" i="48" a="1"/>
  <c r="DE32" i="48" a="1"/>
  <c r="DE33" i="54" a="1"/>
  <c r="DE15" i="43" a="1"/>
  <c r="DE70" i="48" a="1"/>
  <c r="DE91" i="48" a="1"/>
  <c r="DE27" i="43" a="1"/>
  <c r="DE77" i="42" a="1"/>
  <c r="DE52" i="49" a="1"/>
  <c r="DE47" i="47" a="1"/>
  <c r="DE89" i="54" a="1"/>
  <c r="DB55" i="54" a="1"/>
  <c r="DE70" i="49" a="1"/>
  <c r="DE85" i="45" a="1"/>
  <c r="DE40" i="45" a="1"/>
  <c r="DB55" i="47" a="1"/>
  <c r="DB72" i="52" a="1"/>
  <c r="DE53" i="49" a="1"/>
  <c r="DB46" i="50" a="1"/>
  <c r="DE18" i="46" a="1"/>
  <c r="DE17" i="52" a="1"/>
  <c r="DB54" i="50" a="1"/>
  <c r="DE40" i="44" a="1"/>
  <c r="R122" i="23" a="1"/>
  <c r="DB48" i="49" a="1"/>
  <c r="DB69" i="49" a="1"/>
  <c r="DE49" i="53" a="1"/>
  <c r="DE23" i="55" a="1"/>
  <c r="DE16" i="43" a="1"/>
  <c r="DE84" i="44" a="1"/>
  <c r="DB56" i="43" a="1"/>
  <c r="DE84" i="53" a="1"/>
  <c r="DE37" i="55" a="1"/>
  <c r="DE22" i="53" a="1"/>
  <c r="DE48" i="49" a="1"/>
  <c r="DE31" i="43" a="1"/>
  <c r="DB62" i="42" a="1"/>
  <c r="DB62" i="48" a="1"/>
  <c r="DE81" i="50" a="1"/>
  <c r="DB74" i="47" a="1"/>
  <c r="DB65" i="49" a="1"/>
  <c r="DE61" i="50" a="1"/>
  <c r="DB54" i="52" a="1"/>
  <c r="DE73" i="55" a="1"/>
  <c r="DE66" i="42" a="1"/>
  <c r="DE77" i="49" a="1"/>
  <c r="DB69" i="46" a="1"/>
  <c r="DE35" i="46" a="1"/>
  <c r="DE68" i="43" a="1"/>
  <c r="DB53" i="55" a="1"/>
  <c r="DE65" i="42" a="1"/>
  <c r="DE82" i="47" a="1"/>
  <c r="DE29" i="44" a="1"/>
  <c r="DE38" i="44" a="1"/>
  <c r="DE49" i="50" a="1"/>
  <c r="CY45" i="53" a="1"/>
  <c r="DB52" i="49" a="1"/>
  <c r="DE46" i="43" a="1"/>
  <c r="DB53" i="43" a="1"/>
  <c r="DB67" i="44" a="1"/>
  <c r="DE90" i="47" a="1"/>
  <c r="DB66" i="55" a="1"/>
  <c r="DE45" i="50" a="1"/>
  <c r="DE88" i="43" a="1"/>
  <c r="DB63" i="51" a="1"/>
  <c r="DE14" i="47" a="1"/>
  <c r="DE53" i="51" a="1"/>
  <c r="CY77" i="51" a="1"/>
  <c r="DB58" i="46" a="1"/>
  <c r="DE34" i="42" a="1"/>
  <c r="DE48" i="44" a="1"/>
  <c r="DB74" i="43" a="1"/>
  <c r="DE62" i="49" a="1"/>
  <c r="DE65" i="55" a="1"/>
  <c r="DE37" i="49" a="1"/>
  <c r="DE86" i="43" a="1"/>
  <c r="DE52" i="54" a="1"/>
  <c r="DB71" i="44" a="1"/>
  <c r="DE19" i="48" a="1"/>
  <c r="DE25" i="53" a="1"/>
  <c r="DE84" i="43" a="1"/>
  <c r="C132" i="23" a="1"/>
  <c r="DE75" i="52" a="1"/>
  <c r="DB52" i="47" a="1"/>
  <c r="DE62" i="45" a="1"/>
  <c r="DE13" i="51" a="1"/>
  <c r="DE23" i="56" a="1"/>
  <c r="DE85" i="56" a="1"/>
  <c r="DE83" i="56" a="1"/>
  <c r="CY77" i="42" a="1"/>
  <c r="E164" i="58" a="1"/>
  <c r="DC43" i="58" a="1"/>
  <c r="CF43" i="58" a="1"/>
  <c r="DA27" i="58" a="1"/>
  <c r="DC27" i="58" a="1"/>
  <c r="CF59" i="58" a="1"/>
  <c r="CF27" i="58" a="1"/>
  <c r="CG27" i="58" a="1"/>
  <c r="DC59" i="58" a="1"/>
  <c r="DB91" i="58" a="1"/>
  <c r="DC75" i="58" a="1"/>
  <c r="DC91" i="58" a="1"/>
  <c r="CF75" i="58" a="1"/>
  <c r="DB43" i="57" a="1"/>
  <c r="DB27" i="57" a="1"/>
  <c r="DB57" i="56" a="1"/>
  <c r="DE90" i="56" a="1"/>
  <c r="DE37" i="52" a="1"/>
  <c r="DB62" i="46" a="1"/>
  <c r="DE52" i="46" a="1"/>
  <c r="DE87" i="43" a="1"/>
  <c r="DB49" i="42" a="1"/>
  <c r="DB67" i="45" a="1"/>
  <c r="DE56" i="55" a="1"/>
  <c r="DE84" i="47" a="1"/>
  <c r="DE59" i="52" a="1"/>
  <c r="DE50" i="51" a="1"/>
  <c r="DB47" i="43" a="1"/>
  <c r="DB46" i="49" a="1"/>
  <c r="DE81" i="44" a="1"/>
  <c r="DE80" i="45" a="1"/>
  <c r="DB62" i="50" a="1"/>
  <c r="DE75" i="43" a="1"/>
  <c r="DB57" i="46" a="1"/>
  <c r="DE30" i="50" a="1"/>
  <c r="DB67" i="48" a="1"/>
  <c r="DB59" i="42" a="1"/>
  <c r="DE35" i="52" a="1"/>
  <c r="DB65" i="54" a="1"/>
  <c r="DE62" i="54" a="1"/>
  <c r="DB73" i="53" a="1"/>
  <c r="C130" i="23" a="1"/>
  <c r="DE69" i="48" a="1"/>
  <c r="DE16" i="47" a="1"/>
  <c r="DE86" i="44" a="1"/>
  <c r="DB68" i="43" a="1"/>
  <c r="DB64" i="42" a="1"/>
  <c r="DE21" i="48" a="1"/>
  <c r="DE31" i="44" a="1"/>
  <c r="DE90" i="44" a="1"/>
  <c r="DE50" i="44" a="1"/>
  <c r="DB50" i="47" a="1"/>
  <c r="DE71" i="55" a="1"/>
  <c r="DB62" i="52" a="1"/>
  <c r="DE37" i="46" a="1"/>
  <c r="DE37" i="48" a="1"/>
  <c r="DB69" i="47" a="1"/>
  <c r="DE21" i="55" a="1"/>
  <c r="DE22" i="46" a="1"/>
  <c r="DE66" i="45" a="1"/>
  <c r="DE40" i="52" a="1"/>
  <c r="DE63" i="53" a="1"/>
  <c r="DB67" i="50" a="1"/>
  <c r="DB63" i="46" a="1"/>
  <c r="DE75" i="46" a="1"/>
  <c r="DB67" i="51" a="1"/>
  <c r="K117" i="23" a="1"/>
  <c r="DE67" i="47" a="1"/>
  <c r="DE69" i="45" a="1"/>
  <c r="DE57" i="55" a="1"/>
  <c r="DE40" i="48" a="1"/>
  <c r="DE25" i="44" a="1"/>
  <c r="DE32" i="42" a="1"/>
  <c r="DE29" i="45" a="1"/>
  <c r="DB58" i="42" a="1"/>
  <c r="DE88" i="55" a="1"/>
  <c r="DE69" i="52" a="1"/>
  <c r="CM39" i="49" a="1"/>
  <c r="DB57" i="51" a="1"/>
  <c r="DB70" i="52" a="1"/>
  <c r="DE91" i="43" a="1"/>
  <c r="DB62" i="55" a="1"/>
  <c r="DE88" i="44" a="1"/>
  <c r="DE66" i="47" a="1"/>
  <c r="DE29" i="54" a="1"/>
  <c r="DB64" i="45" a="1"/>
  <c r="DE17" i="47" a="1"/>
  <c r="DE18" i="55" a="1"/>
  <c r="DB46" i="47" a="1"/>
  <c r="DE42" i="46" a="1"/>
  <c r="DB67" i="42" a="1"/>
  <c r="DE58" i="47" a="1"/>
  <c r="DE15" i="50" a="1"/>
  <c r="DB73" i="55" a="1"/>
  <c r="DE15" i="46" a="1"/>
  <c r="DB53" i="45" a="1"/>
  <c r="DB58" i="49" a="1"/>
  <c r="DE13" i="46" a="1"/>
  <c r="DE13" i="48" a="1"/>
  <c r="DB74" i="55" a="1"/>
  <c r="DE74" i="54" a="1"/>
  <c r="DE47" i="54" a="1"/>
  <c r="DB69" i="44" a="1"/>
  <c r="DE24" i="46" a="1"/>
  <c r="CY77" i="47" a="1"/>
  <c r="DE73" i="53" a="1"/>
  <c r="DE22" i="50" a="1"/>
  <c r="DE68" i="47" a="1"/>
  <c r="DE48" i="46" a="1"/>
  <c r="DB63" i="50" a="1"/>
  <c r="DB59" i="51" a="1"/>
  <c r="CZ13" i="47" a="1"/>
  <c r="DE55" i="56" a="1"/>
  <c r="DE21" i="56" a="1"/>
  <c r="DB51" i="56" a="1"/>
  <c r="CZ45" i="47" a="1"/>
  <c r="E162" i="58" a="1"/>
  <c r="CF25" i="58" a="1"/>
  <c r="DA25" i="58" a="1"/>
  <c r="CG25" i="58" a="1"/>
  <c r="CF57" i="58" a="1"/>
  <c r="DC25" i="58" a="1"/>
  <c r="DC41" i="58" a="1"/>
  <c r="CF41" i="58" a="1"/>
  <c r="CF73" i="58" a="1"/>
  <c r="DC57" i="58" a="1"/>
  <c r="DB89" i="58" a="1"/>
  <c r="DC73" i="58" a="1"/>
  <c r="DC89" i="58" a="1"/>
  <c r="CN32" i="57" a="1"/>
  <c r="E164" i="57" a="1"/>
  <c r="CD74" i="57"/>
  <c r="DE91" i="56" a="1"/>
  <c r="DE41" i="56" a="1"/>
  <c r="DE57" i="43" a="1"/>
  <c r="DE37" i="42" a="1"/>
  <c r="DB58" i="47" a="1"/>
  <c r="DE59" i="42" a="1"/>
  <c r="DB48" i="46" a="1"/>
  <c r="DB55" i="51" a="1"/>
  <c r="DE24" i="55" a="1"/>
  <c r="DB70" i="48" a="1"/>
  <c r="DE46" i="47" a="1"/>
  <c r="DE53" i="48" a="1"/>
  <c r="DB58" i="51" a="1"/>
  <c r="DB50" i="43" a="1"/>
  <c r="DB71" i="49" a="1"/>
  <c r="DE63" i="48" a="1"/>
  <c r="DB65" i="52" a="1"/>
  <c r="DE80" i="49" a="1"/>
  <c r="DE71" i="52" a="1"/>
  <c r="DE68" i="44" a="1"/>
  <c r="DB57" i="45" a="1"/>
  <c r="DE78" i="46" a="1"/>
  <c r="DE59" i="47" a="1"/>
  <c r="DE20" i="47" a="1"/>
  <c r="DE85" i="50" a="1"/>
  <c r="DB53" i="47" a="1"/>
  <c r="DE56" i="46" a="1"/>
  <c r="DE79" i="54" a="1"/>
  <c r="DE48" i="54" a="1"/>
  <c r="DE33" i="48" a="1"/>
  <c r="DB71" i="42" a="1"/>
  <c r="DE39" i="45" a="1"/>
  <c r="DE83" i="46" a="1"/>
  <c r="C121" i="23" a="1"/>
  <c r="DE45" i="51" a="1"/>
  <c r="DE23" i="50" a="1"/>
  <c r="DE39" i="48" a="1"/>
  <c r="CZ45" i="53" a="1"/>
  <c r="CF27" i="57" a="1"/>
  <c r="E163" i="57" a="1"/>
  <c r="DE89" i="56" a="1"/>
  <c r="DE25" i="56" a="1"/>
  <c r="DE82" i="46" a="1"/>
  <c r="DB73" i="51" a="1"/>
  <c r="DE83" i="50" a="1"/>
  <c r="DE82" i="45" a="1"/>
  <c r="DE21" i="42" a="1"/>
  <c r="DB75" i="51" a="1"/>
  <c r="DE72" i="55" a="1"/>
  <c r="DE52" i="42" a="1"/>
  <c r="DE36" i="48" a="1"/>
  <c r="DE89" i="49" a="1"/>
  <c r="DB52" i="45" a="1"/>
  <c r="DE59" i="49" a="1"/>
  <c r="CZ77" i="42" a="1"/>
  <c r="DB59" i="54" a="1"/>
  <c r="DB54" i="42" a="1"/>
  <c r="DE16" i="42" a="1"/>
  <c r="DE89" i="42" a="1"/>
  <c r="CY61" i="54" a="1"/>
  <c r="DE19" i="49" a="1"/>
  <c r="DE25" i="47" a="1"/>
  <c r="DB74" i="49" a="1"/>
  <c r="DE14" i="49" a="1"/>
  <c r="DE52" i="48" a="1"/>
  <c r="DE14" i="48" a="1"/>
  <c r="DB66" i="54" a="1"/>
  <c r="DE61" i="53" a="1"/>
  <c r="DB62" i="51" a="1"/>
  <c r="DE54" i="49" a="1"/>
  <c r="CY61" i="43" a="1"/>
  <c r="DB75" i="52" a="1"/>
  <c r="DE19" i="50" a="1"/>
  <c r="DE27" i="46" a="1"/>
  <c r="CN39" i="49" a="1"/>
  <c r="DE91" i="42" a="1"/>
  <c r="DB47" i="49" a="1"/>
  <c r="CZ13" i="46" a="1"/>
  <c r="DE62" i="44" a="1"/>
  <c r="DE78" i="42" a="1"/>
  <c r="DE16" i="52" a="1"/>
  <c r="DB70" i="45" a="1"/>
  <c r="DB65" i="55" a="1"/>
  <c r="DB48" i="42" a="1"/>
  <c r="DE20" i="42" a="1"/>
  <c r="DB65" i="46" a="1"/>
  <c r="DB57" i="42" a="1"/>
  <c r="DE48" i="43" a="1"/>
  <c r="DE52" i="50" a="1"/>
  <c r="DE31" i="51" a="1"/>
  <c r="DE18" i="53" a="1"/>
  <c r="DE34" i="44" a="1"/>
  <c r="DE15" i="48" a="1"/>
  <c r="DE83" i="42" a="1"/>
  <c r="DB69" i="54" a="1"/>
  <c r="DE82" i="52" a="1"/>
  <c r="DE15" i="45" a="1"/>
  <c r="DE39" i="43" a="1"/>
  <c r="DE40" i="51" a="1"/>
  <c r="DE31" i="42" a="1"/>
  <c r="DE61" i="44" a="1"/>
  <c r="DE83" i="53" a="1"/>
  <c r="DE86" i="42" a="1"/>
  <c r="DE80" i="52" a="1"/>
  <c r="CZ13" i="42" a="1"/>
  <c r="DB46" i="45" a="1"/>
  <c r="DE16" i="55" a="1"/>
  <c r="DB66" i="42" a="1"/>
  <c r="DE27" i="48" a="1"/>
  <c r="DE14" i="43" a="1"/>
  <c r="CZ29" i="46" a="1"/>
  <c r="S122" i="23" a="1"/>
  <c r="DE50" i="55" a="1"/>
  <c r="DE37" i="51" a="1"/>
  <c r="DE34" i="51" a="1"/>
  <c r="DE61" i="54" a="1"/>
  <c r="DE14" i="44" a="1"/>
  <c r="DB47" i="47" a="1"/>
  <c r="DE73" i="42" a="1"/>
  <c r="DE19" i="53" a="1"/>
  <c r="DB52" i="50" a="1"/>
  <c r="DB74" i="42" a="1"/>
  <c r="DE90" i="54" a="1"/>
  <c r="DE57" i="50" a="1"/>
  <c r="DE54" i="55" a="1"/>
  <c r="DE90" i="51" a="1"/>
  <c r="DE67" i="46" a="1"/>
  <c r="DE42" i="42" a="1"/>
  <c r="DE88" i="52" a="1"/>
  <c r="DE25" i="45" a="1"/>
  <c r="DE23" i="43" a="1"/>
  <c r="DB56" i="49" a="1"/>
  <c r="DE48" i="47" a="1"/>
  <c r="DB48" i="50" a="1"/>
  <c r="DE16" i="44" a="1"/>
  <c r="DB47" i="45" a="1"/>
  <c r="DE55" i="52" a="1"/>
  <c r="CY77" i="53" a="1"/>
  <c r="CD73" i="58"/>
  <c r="CD75" i="58"/>
  <c r="DC43" i="57" a="1"/>
  <c r="DA26" i="57" a="1"/>
  <c r="DB73" i="56" a="1"/>
  <c r="DE57" i="56" a="1"/>
  <c r="DE73" i="49" a="1"/>
  <c r="DE61" i="45" a="1"/>
  <c r="DB49" i="43" a="1"/>
  <c r="DE53" i="54" a="1"/>
  <c r="DE30" i="54" a="1"/>
  <c r="DE57" i="53" a="1"/>
  <c r="DE67" i="45" a="1"/>
  <c r="DE52" i="47" a="1"/>
  <c r="DE67" i="53" a="1"/>
  <c r="DE91" i="53" a="1"/>
  <c r="DB53" i="49" a="1"/>
  <c r="DE24" i="49" a="1"/>
  <c r="DE26" i="45" a="1"/>
  <c r="DE46" i="50" a="1"/>
  <c r="DE23" i="47" a="1"/>
  <c r="DE69" i="54" a="1"/>
  <c r="DE14" i="54" a="1"/>
  <c r="DB58" i="55" a="1"/>
  <c r="CY77" i="43" a="1"/>
  <c r="DE61" i="52" a="1"/>
  <c r="DB73" i="45" a="1"/>
  <c r="DB59" i="45" a="1"/>
  <c r="DE38" i="49" a="1"/>
  <c r="DE38" i="48" a="1"/>
  <c r="DE18" i="43" a="1"/>
  <c r="DE91" i="47" a="1"/>
  <c r="DE58" i="44" a="1"/>
  <c r="DE14" i="53" a="1"/>
  <c r="DE53" i="42" a="1"/>
  <c r="C129" i="23" a="1"/>
  <c r="DE78" i="43" a="1"/>
  <c r="DB68" i="54" a="1"/>
  <c r="DE79" i="48" a="1"/>
  <c r="DE68" i="42" a="1"/>
  <c r="DB48" i="45" a="1"/>
  <c r="DE91" i="50" a="1"/>
  <c r="DE16" i="48" a="1"/>
  <c r="DE38" i="47" a="1"/>
  <c r="DE14" i="46" a="1"/>
  <c r="DE35" i="42" a="1"/>
  <c r="DE87" i="54" a="1"/>
  <c r="DE42" i="47" a="1"/>
  <c r="DE38" i="42" a="1"/>
  <c r="DE48" i="52" a="1"/>
  <c r="DB66" i="51" a="1"/>
  <c r="CZ29" i="44" a="1"/>
  <c r="DE75" i="53" a="1"/>
  <c r="DB67" i="54" a="1"/>
  <c r="DE21" i="43" a="1"/>
  <c r="DE68" i="46" a="1"/>
  <c r="CY61" i="45" a="1"/>
  <c r="DB74" i="53" a="1"/>
  <c r="DE40" i="43" a="1"/>
  <c r="DE77" i="54" a="1"/>
  <c r="CZ45" i="42" a="1"/>
  <c r="DB55" i="45" a="1"/>
  <c r="DB64" i="43" a="1"/>
  <c r="DE48" i="45" a="1"/>
  <c r="DB65" i="43" a="1"/>
  <c r="DE54" i="52" a="1"/>
  <c r="DE63" i="43" a="1"/>
  <c r="DB52" i="43" a="1"/>
  <c r="DE45" i="42" a="1"/>
  <c r="DB65" i="50" a="1"/>
  <c r="DE32" i="55" a="1"/>
  <c r="DE63" i="46" a="1"/>
  <c r="DE74" i="44" a="1"/>
  <c r="DE16" i="51" a="1"/>
  <c r="DE22" i="49" a="1"/>
  <c r="CZ77" i="43" a="1"/>
  <c r="CD58" i="58"/>
  <c r="CG27" i="57" a="1"/>
  <c r="CF42" i="57" a="1"/>
  <c r="DB74" i="56" a="1"/>
  <c r="DE73" i="56" a="1"/>
  <c r="DB47" i="46" a="1"/>
  <c r="DE56" i="42" a="1"/>
  <c r="DE38" i="51" a="1"/>
  <c r="DE59" i="46" a="1"/>
  <c r="DE27" i="44" a="1"/>
  <c r="DE23" i="53" a="1"/>
  <c r="DB55" i="49" a="1"/>
  <c r="DB50" i="46" a="1"/>
  <c r="DE70" i="46" a="1"/>
  <c r="DB73" i="47" a="1"/>
  <c r="DE80" i="53" a="1"/>
  <c r="DE14" i="51" a="1"/>
  <c r="DE29" i="48" a="1"/>
  <c r="DB73" i="50" a="1"/>
  <c r="DB51" i="45" a="1"/>
  <c r="DE17" i="51" a="1"/>
  <c r="DB66" i="50" a="1"/>
  <c r="DB70" i="55" a="1"/>
  <c r="DE50" i="45" a="1"/>
  <c r="DE83" i="43" a="1"/>
  <c r="DE32" i="54" a="1"/>
  <c r="DE43" i="50" a="1"/>
  <c r="DE23" i="44" a="1"/>
  <c r="DB72" i="55" a="1"/>
  <c r="DE70" i="47" a="1"/>
  <c r="DB55" i="44" a="1"/>
  <c r="DE81" i="45" a="1"/>
  <c r="DE73" i="50" a="1"/>
  <c r="DE52" i="43" a="1"/>
  <c r="DE21" i="53" a="1"/>
  <c r="DE40" i="54" a="1"/>
  <c r="DB64" i="50" a="1"/>
  <c r="DE18" i="51" a="1"/>
  <c r="DB59" i="48" a="1"/>
  <c r="DE27" i="45" a="1"/>
  <c r="DE56" i="47" a="1"/>
  <c r="DE51" i="44" a="1"/>
  <c r="DE39" i="51" a="1"/>
  <c r="DE70" i="44" a="1"/>
  <c r="DB46" i="51" a="1"/>
  <c r="DB68" i="48" a="1"/>
  <c r="DB68" i="46" a="1"/>
  <c r="DB68" i="50" a="1"/>
  <c r="DE18" i="42" a="1"/>
  <c r="DE34" i="50" a="1"/>
  <c r="DE86" i="52" a="1"/>
  <c r="DE63" i="45" a="1"/>
  <c r="DE68" i="51" a="1"/>
  <c r="DE81" i="43" a="1"/>
  <c r="DE36" i="53" a="1"/>
  <c r="CM29" i="52" a="1"/>
  <c r="DE56" i="53" a="1"/>
  <c r="DE17" i="44" a="1"/>
  <c r="DB53" i="51" a="1"/>
  <c r="DE41" i="48" a="1"/>
  <c r="DE66" i="43" a="1"/>
  <c r="DE71" i="46" a="1"/>
  <c r="DE56" i="49" a="1"/>
  <c r="CY13" i="45" a="1"/>
  <c r="DB70" i="44" a="1"/>
  <c r="DE86" i="48" a="1"/>
  <c r="DE32" i="51" a="1"/>
  <c r="DE72" i="49" a="1"/>
  <c r="DB72" i="47" a="1"/>
  <c r="DE48" i="55" a="1"/>
  <c r="DE65" i="50" a="1"/>
  <c r="DE36" i="45" a="1"/>
  <c r="DE62" i="52" a="1"/>
  <c r="DE78" i="51" a="1"/>
  <c r="DE68" i="52" a="1"/>
  <c r="DE30" i="55" a="1"/>
  <c r="DE55" i="42" a="1"/>
  <c r="DB72" i="44" a="1"/>
  <c r="DE77" i="47" a="1"/>
  <c r="DE25" i="54" a="1"/>
  <c r="DB51" i="44" a="1"/>
  <c r="DB55" i="46" a="1"/>
  <c r="DE36" i="44" a="1"/>
  <c r="DE51" i="51" a="1"/>
  <c r="DE54" i="44" a="1"/>
  <c r="DB71" i="43" a="1"/>
  <c r="DE63" i="50" a="1"/>
  <c r="DE70" i="55" a="1"/>
  <c r="DB63" i="48" a="1"/>
  <c r="DE86" i="50" a="1"/>
  <c r="DB65" i="42" a="1"/>
  <c r="DE38" i="50" a="1"/>
  <c r="DE40" i="42" a="1"/>
  <c r="DE85" i="55" a="1"/>
  <c r="DB54" i="49" a="1"/>
  <c r="DE18" i="49" a="1"/>
  <c r="DE33" i="45" a="1"/>
  <c r="DE80" i="44" a="1"/>
  <c r="DB56" i="48" a="1"/>
  <c r="CZ45" i="44" a="1"/>
  <c r="CF89" i="58" a="1"/>
  <c r="DB41" i="58" a="1"/>
  <c r="DB25" i="58" a="1"/>
  <c r="CN31" i="57" a="1"/>
  <c r="CF43" i="57" a="1"/>
  <c r="DC42" i="57" a="1"/>
  <c r="DE42" i="56" a="1"/>
  <c r="CZ61" i="48" a="1"/>
  <c r="DE42" i="50" a="1"/>
  <c r="DE55" i="47" a="1"/>
  <c r="DE72" i="51" a="1"/>
  <c r="DE29" i="51" a="1"/>
  <c r="DB73" i="46" a="1"/>
  <c r="DE50" i="54" a="1"/>
  <c r="DE22" i="51" a="1"/>
  <c r="DE21" i="45" a="1"/>
  <c r="DE41" i="46" a="1"/>
  <c r="DE56" i="52" a="1"/>
  <c r="DB74" i="52" a="1"/>
  <c r="DE55" i="45" a="1"/>
  <c r="DE30" i="48" a="1"/>
  <c r="DE25" i="48" a="1"/>
  <c r="DE53" i="46" a="1"/>
  <c r="DE20" i="49" a="1"/>
  <c r="DE91" i="44" a="1"/>
  <c r="DE20" i="55" a="1"/>
  <c r="DE70" i="54" a="1"/>
  <c r="DE51" i="53" a="1"/>
  <c r="DE17" i="43" a="1"/>
  <c r="DB63" i="42" a="1"/>
  <c r="DE27" i="53" a="1"/>
  <c r="DB68" i="55" a="1"/>
  <c r="DE19" i="43" a="1"/>
  <c r="DE54" i="50" a="1"/>
  <c r="DE32" i="50" a="1"/>
  <c r="DB53" i="44" a="1"/>
  <c r="DE23" i="52" a="1"/>
  <c r="DB58" i="48" a="1"/>
  <c r="DB46" i="48" a="1"/>
  <c r="DE25" i="43" a="1"/>
  <c r="DB46" i="53" a="1"/>
  <c r="DB69" i="53" a="1"/>
  <c r="DB56" i="53" a="1"/>
  <c r="DE73" i="45" a="1"/>
  <c r="DE40" i="49" a="1"/>
  <c r="DE48" i="42" a="1"/>
  <c r="DE89" i="52" a="1"/>
  <c r="DB55" i="50" a="1"/>
  <c r="DE72" i="46" a="1"/>
  <c r="DB47" i="42" a="1"/>
  <c r="DE30" i="44" a="1"/>
  <c r="DE20" i="51" a="1"/>
  <c r="DB47" i="48" a="1"/>
  <c r="DE78" i="47" a="1"/>
  <c r="DE35" i="43" a="1"/>
  <c r="DB48" i="44" a="1"/>
  <c r="DE57" i="45" a="1"/>
  <c r="DE80" i="43" a="1"/>
  <c r="C123" i="23" a="1"/>
  <c r="DE40" i="53" a="1"/>
  <c r="DE63" i="42" a="1"/>
  <c r="DE49" i="45" a="1"/>
  <c r="DB73" i="49" a="1"/>
  <c r="DE47" i="46" a="1"/>
  <c r="DE57" i="48" a="1"/>
  <c r="DE26" i="50" a="1"/>
  <c r="DE48" i="50" a="1"/>
  <c r="DE56" i="51" a="1"/>
  <c r="DE38" i="43" a="1"/>
  <c r="DE74" i="46" a="1"/>
  <c r="DE79" i="43" a="1"/>
  <c r="DE74" i="45" a="1"/>
  <c r="DE64" i="55" a="1"/>
  <c r="DE29" i="46" a="1"/>
  <c r="DB57" i="49" a="1"/>
  <c r="DE46" i="45" a="1"/>
  <c r="DE55" i="44" a="1"/>
  <c r="DE36" i="42" a="1"/>
  <c r="DE14" i="55" a="1"/>
  <c r="DE77" i="48" a="1"/>
  <c r="DE86" i="45" a="1"/>
  <c r="DE14" i="50" a="1"/>
  <c r="DB70" i="51" a="1"/>
  <c r="DE90" i="45" a="1"/>
  <c r="DE51" i="43" a="1"/>
  <c r="DB62" i="49" a="1"/>
  <c r="DB63" i="52" a="1"/>
  <c r="CZ77" i="44" a="1"/>
  <c r="DE24" i="42" a="1"/>
  <c r="DE35" i="44" a="1"/>
  <c r="DE33" i="53" a="1"/>
  <c r="DE73" i="51" a="1"/>
  <c r="DE32" i="53" a="1"/>
  <c r="DE88" i="54" a="1"/>
  <c r="DE85" i="46" a="1"/>
  <c r="DB54" i="54" a="1"/>
  <c r="DE84" i="55" a="1"/>
  <c r="DB50" i="51" a="1"/>
  <c r="DB73" i="43" a="1"/>
  <c r="DE62" i="50" a="1"/>
  <c r="DB63" i="45" a="1"/>
  <c r="DB63" i="43" a="1"/>
  <c r="DB72" i="56" a="1"/>
  <c r="CY29" i="45" a="1"/>
  <c r="CN39" i="57" a="1"/>
  <c r="CF59" i="57" a="1"/>
  <c r="DC26" i="57" a="1"/>
  <c r="DE26" i="56" a="1"/>
  <c r="DE82" i="55" a="1"/>
  <c r="DE25" i="46" a="1"/>
  <c r="DB53" i="48" a="1"/>
  <c r="DE77" i="43" a="1"/>
  <c r="DE61" i="42" a="1"/>
  <c r="DE53" i="47" a="1"/>
  <c r="DE75" i="48" a="1"/>
  <c r="DB65" i="48" a="1"/>
  <c r="DB67" i="47" a="1"/>
  <c r="DE49" i="43" a="1"/>
  <c r="DE82" i="49" a="1"/>
  <c r="DE79" i="44" a="1"/>
  <c r="DE78" i="55" a="1"/>
  <c r="DE86" i="51" a="1"/>
  <c r="DE70" i="51" a="1"/>
  <c r="DE87" i="48" a="1"/>
  <c r="DB55" i="43" a="1"/>
  <c r="DE47" i="44" a="1"/>
  <c r="DE52" i="55" a="1"/>
  <c r="DE34" i="47" a="1"/>
  <c r="DE66" i="46" a="1"/>
  <c r="DE51" i="52" a="1"/>
  <c r="DE65" i="54" a="1"/>
  <c r="DE59" i="51" a="1"/>
  <c r="DB48" i="55" a="1"/>
  <c r="DE15" i="52" a="1"/>
  <c r="DB49" i="52" a="1"/>
  <c r="DB65" i="47" a="1"/>
  <c r="DB51" i="46" a="1"/>
  <c r="DE13" i="49" a="1"/>
  <c r="DB46" i="52" a="1"/>
  <c r="DE86" i="46" a="1"/>
  <c r="DE77" i="51" a="1"/>
  <c r="DE55" i="46" a="1"/>
  <c r="DE57" i="49" a="1"/>
  <c r="DE26" i="48" a="1"/>
  <c r="DE30" i="46" a="1"/>
  <c r="DE59" i="44" a="1"/>
  <c r="DB54" i="47" a="1"/>
  <c r="DE81" i="49" a="1"/>
  <c r="DE30" i="49" a="1"/>
  <c r="DE24" i="51" a="1"/>
  <c r="DE42" i="52" a="1"/>
  <c r="DB75" i="49" a="1"/>
  <c r="DE90" i="43" a="1"/>
  <c r="DE13" i="42" a="1"/>
  <c r="CZ61" i="43" a="1"/>
  <c r="DE53" i="50" a="1"/>
  <c r="DE90" i="42" a="1"/>
  <c r="DE17" i="42" a="1"/>
  <c r="CY29" i="43" a="1"/>
  <c r="DB51" i="49" a="1"/>
  <c r="DB59" i="52" a="1"/>
  <c r="DB65" i="51" a="1"/>
  <c r="DB68" i="42" a="1"/>
  <c r="DE21" i="44" a="1"/>
  <c r="DE88" i="42" a="1"/>
  <c r="DE52" i="52" a="1"/>
  <c r="DE37" i="43" a="1"/>
  <c r="DE35" i="45" a="1"/>
  <c r="DE83" i="49" a="1"/>
  <c r="DE85" i="53" a="1"/>
  <c r="DE15" i="47" a="1"/>
  <c r="DE27" i="49" a="1"/>
  <c r="DB64" i="49" a="1"/>
  <c r="DB62" i="54" a="1"/>
  <c r="DE59" i="43" a="1"/>
  <c r="DB51" i="54" a="1"/>
  <c r="CY61" i="47" a="1"/>
  <c r="DE15" i="44" a="1"/>
  <c r="DE83" i="54" a="1"/>
  <c r="DE46" i="55" a="1"/>
  <c r="CZ61" i="54" a="1"/>
  <c r="CD57" i="58"/>
  <c r="DA27" i="57" a="1"/>
  <c r="CF74" i="57" a="1"/>
  <c r="DE58" i="56" a="1"/>
  <c r="DB64" i="55" a="1"/>
  <c r="DE71" i="43" a="1"/>
  <c r="DE73" i="48" a="1"/>
  <c r="DE68" i="54" a="1"/>
  <c r="C131" i="23" a="1"/>
  <c r="C124" i="23" a="1"/>
  <c r="DE84" i="48" a="1"/>
  <c r="DE58" i="46" a="1"/>
  <c r="C126" i="23" a="1"/>
  <c r="DE72" i="50" a="1"/>
  <c r="DB57" i="47" a="1"/>
  <c r="DE54" i="51" a="1"/>
  <c r="DB59" i="55" a="1"/>
  <c r="DE63" i="51" a="1"/>
  <c r="DE75" i="50" a="1"/>
  <c r="DE16" i="54" a="1"/>
  <c r="DE46" i="48" a="1"/>
  <c r="DB64" i="44" a="1"/>
  <c r="DE36" i="55" a="1"/>
  <c r="DE42" i="44" a="1"/>
  <c r="DE88" i="47" a="1"/>
  <c r="DB69" i="43" a="1"/>
  <c r="CZ13" i="45" a="1"/>
  <c r="DE31" i="45" a="1"/>
  <c r="DE55" i="50" a="1"/>
  <c r="DB74" i="44" a="1"/>
  <c r="DE85" i="43" a="1"/>
  <c r="DE52" i="53" a="1"/>
  <c r="DE79" i="49" a="1"/>
  <c r="DB64" i="53" a="1"/>
  <c r="DE45" i="48" a="1"/>
  <c r="DE18" i="44" a="1"/>
  <c r="CM36" i="49" a="1"/>
  <c r="DE72" i="52" a="1"/>
  <c r="DB74" i="50" a="1"/>
  <c r="DE72" i="53" a="1"/>
  <c r="DE30" i="43" a="1"/>
  <c r="DB64" i="47" a="1"/>
  <c r="DE48" i="53" a="1"/>
  <c r="DE68" i="48" a="1"/>
  <c r="DE51" i="49" a="1"/>
  <c r="DE54" i="48" a="1"/>
  <c r="DE15" i="42" a="1"/>
  <c r="DE40" i="50" a="1"/>
  <c r="DB55" i="48" a="1"/>
  <c r="DB75" i="44" a="1"/>
  <c r="DE87" i="55" a="1"/>
  <c r="CZ61" i="44" a="1"/>
  <c r="DE47" i="52" a="1"/>
  <c r="DE85" i="54" a="1"/>
  <c r="CY45" i="43" a="1"/>
  <c r="DE39" i="52" a="1"/>
  <c r="DB71" i="53" a="1"/>
  <c r="DE25" i="50" a="1"/>
  <c r="DE31" i="52" a="1"/>
  <c r="DE78" i="53" a="1"/>
  <c r="DE45" i="49" a="1"/>
  <c r="DB56" i="46" a="1"/>
  <c r="C125" i="23" a="1"/>
  <c r="DE59" i="48" a="1"/>
  <c r="DB65" i="53" a="1"/>
  <c r="DE77" i="45" a="1"/>
  <c r="DB56" i="54" a="1"/>
  <c r="DE27" i="54" a="1"/>
  <c r="DE42" i="53" a="1"/>
  <c r="DB73" i="52" a="1"/>
  <c r="DB49" i="53" a="1"/>
  <c r="DE34" i="43" a="1"/>
  <c r="DE43" i="48" a="1"/>
  <c r="CZ45" i="48" a="1"/>
  <c r="DE30" i="51" a="1"/>
  <c r="DE62" i="55" a="1"/>
  <c r="DE87" i="45" a="1"/>
  <c r="DE71" i="48" a="1"/>
  <c r="DE72" i="43" a="1"/>
  <c r="DE82" i="48" a="1"/>
  <c r="DB46" i="44" a="1"/>
  <c r="DE84" i="50" a="1"/>
  <c r="DE45" i="53" a="1"/>
  <c r="DB68" i="51" a="1"/>
  <c r="DE55" i="54" a="1"/>
  <c r="DE75" i="54" a="1"/>
  <c r="U122" i="23" a="1"/>
  <c r="DB52" i="42" a="1"/>
  <c r="DE49" i="48" a="1"/>
  <c r="DB69" i="45" a="1"/>
  <c r="DE32" i="46" a="1"/>
  <c r="DB75" i="50" a="1"/>
  <c r="DE91" i="46" a="1"/>
  <c r="DB71" i="55" a="1"/>
  <c r="DE83" i="45" a="1"/>
  <c r="DE18" i="48" a="1"/>
  <c r="DE36" i="54" a="1"/>
  <c r="T122" i="23" a="1"/>
  <c r="DB63" i="49" a="1"/>
  <c r="DE24" i="56" a="1"/>
  <c r="DE54" i="56" a="1"/>
  <c r="DE52" i="56" a="1"/>
  <c r="DE49" i="56" a="1"/>
  <c r="DB49" i="44" a="1"/>
  <c r="CY45" i="46" a="1"/>
  <c r="DE42" i="45" a="1"/>
  <c r="DE82" i="42" a="1"/>
  <c r="DE13" i="53" a="1"/>
  <c r="CZ45" i="50" a="1"/>
  <c r="DE52" i="44" a="1"/>
  <c r="DE67" i="48" a="1"/>
  <c r="DB70" i="56" a="1"/>
  <c r="DE67" i="56" a="1"/>
  <c r="DE17" i="56" a="1"/>
  <c r="DE47" i="56" a="1"/>
  <c r="CJ34" i="57" a="1"/>
  <c r="CF18" i="57" a="1"/>
  <c r="DC81" i="57" a="1"/>
  <c r="DC80" i="57" a="1"/>
  <c r="DC63" i="57" a="1"/>
  <c r="CG14" i="57" a="1"/>
  <c r="CD65" i="57"/>
  <c r="CF29" i="57" a="1"/>
  <c r="DC89" i="57" a="1"/>
  <c r="DB24" i="57" a="1"/>
  <c r="CM39" i="57" a="1"/>
  <c r="CF39" i="57" a="1"/>
  <c r="CF86" i="57" a="1"/>
  <c r="CF37" i="57" a="1"/>
  <c r="CD68" i="57"/>
  <c r="CX29" i="57" a="1"/>
  <c r="CF83" i="57" a="1"/>
  <c r="CX45" i="57" a="1"/>
  <c r="DC51" i="57" a="1"/>
  <c r="DC19" i="57" a="1"/>
  <c r="DE89" i="50" a="1"/>
  <c r="DB18" i="57" a="1"/>
  <c r="DB45" i="57" a="1"/>
  <c r="DC85" i="57" a="1"/>
  <c r="DB54" i="51" a="1"/>
  <c r="DB56" i="56" a="1"/>
  <c r="CM33" i="57" a="1"/>
  <c r="CF79" i="57" a="1"/>
  <c r="DC71" i="57" a="1"/>
  <c r="CF19" i="57" a="1"/>
  <c r="DE80" i="42" a="1"/>
  <c r="DE53" i="56" a="1"/>
  <c r="DB82" i="57" a="1"/>
  <c r="DB32" i="57" a="1"/>
  <c r="DB23" i="57" a="1"/>
  <c r="DC67" i="57" a="1"/>
  <c r="DB15" i="57" a="1"/>
  <c r="CF24" i="57" a="1"/>
  <c r="DB36" i="57" a="1"/>
  <c r="DC84" i="57" a="1"/>
  <c r="CK31" i="57" a="1"/>
  <c r="DC36" i="57" a="1"/>
  <c r="DE87" i="56" a="1"/>
  <c r="DB47" i="56" a="1"/>
  <c r="DC46" i="57" a="1"/>
  <c r="CF54" i="57" a="1"/>
  <c r="DE41" i="51" a="1"/>
  <c r="DB57" i="55" a="1"/>
  <c r="DB69" i="42" a="1"/>
  <c r="DE51" i="46" a="1"/>
  <c r="DB59" i="47" a="1"/>
  <c r="DB47" i="55" a="1"/>
  <c r="DE52" i="45" a="1"/>
  <c r="DE72" i="47" a="1"/>
  <c r="DE70" i="56" a="1"/>
  <c r="DB67" i="56" a="1"/>
  <c r="DE81" i="56" a="1"/>
  <c r="CK34" i="57" a="1"/>
  <c r="DC34" i="57" a="1"/>
  <c r="CF17" i="57" a="1"/>
  <c r="DB16" i="57" a="1"/>
  <c r="DC79" i="57" a="1"/>
  <c r="CF78" i="57" a="1"/>
  <c r="CD49" i="57"/>
  <c r="DC13" i="57" a="1"/>
  <c r="DC41" i="57" a="1"/>
  <c r="CD72" i="57"/>
  <c r="CK39" i="57" a="1"/>
  <c r="DC23" i="57" a="1"/>
  <c r="DA21" i="57" a="1"/>
  <c r="CG20" i="57" a="1"/>
  <c r="DE40" i="47" a="1"/>
  <c r="DE64" i="56" a="1"/>
  <c r="CD64" i="57"/>
  <c r="DA22" i="57" a="1"/>
  <c r="DB49" i="47" a="1"/>
  <c r="DE32" i="56" a="1"/>
  <c r="CD47" i="57"/>
  <c r="CD52" i="57"/>
  <c r="DE48" i="48" a="1"/>
  <c r="DE88" i="56" a="1"/>
  <c r="CJ33" i="57" a="1"/>
  <c r="DC45" i="57" a="1"/>
  <c r="DC38" i="57" a="1"/>
  <c r="DA18" i="57" a="1"/>
  <c r="CF77" i="57" a="1"/>
  <c r="CF22" i="57" a="1"/>
  <c r="CL30" i="57" a="1"/>
  <c r="DC39" i="57" a="1"/>
  <c r="DE19" i="46" a="1"/>
  <c r="CJ30" i="57" a="1"/>
  <c r="DC21" i="57" a="1"/>
  <c r="DE67" i="44" a="1"/>
  <c r="DE26" i="54" a="1"/>
  <c r="DE65" i="47" a="1"/>
  <c r="DE84" i="54" a="1"/>
  <c r="DB57" i="44" a="1"/>
  <c r="DE67" i="55" a="1"/>
  <c r="DB68" i="45" a="1"/>
  <c r="DE55" i="53" a="1"/>
  <c r="DE86" i="56" a="1"/>
  <c r="DE82" i="56" a="1"/>
  <c r="DE33" i="56" a="1"/>
  <c r="CL34" i="57" a="1"/>
  <c r="CK33" i="57" a="1"/>
  <c r="CG17" i="57" a="1"/>
  <c r="CF48" i="57" a="1"/>
  <c r="CF47" i="57" a="1"/>
  <c r="CF30" i="57" a="1"/>
  <c r="CD48" i="57"/>
  <c r="CF45" i="57" a="1"/>
  <c r="CF89" i="57" a="1"/>
  <c r="CF88" i="57" a="1"/>
  <c r="CJ39" i="57" a="1"/>
  <c r="CF55" i="57" a="1"/>
  <c r="CG22" i="57" a="1"/>
  <c r="DC37" i="57" a="1"/>
  <c r="DB84" i="57" a="1"/>
  <c r="CW45" i="57" a="1"/>
  <c r="DB63" i="54" a="1"/>
  <c r="DE66" i="56" a="1"/>
  <c r="CF63" i="57" a="1"/>
  <c r="CF71" i="57" a="1"/>
  <c r="DE39" i="50" a="1"/>
  <c r="DE37" i="56" a="1"/>
  <c r="DC30" i="57" a="1"/>
  <c r="CF53" i="57" a="1"/>
  <c r="DE32" i="44" a="1"/>
  <c r="DE31" i="50" a="1"/>
  <c r="CL32" i="57" a="1"/>
  <c r="CF40" i="57" a="1"/>
  <c r="DB19" i="57" a="1"/>
  <c r="DC32" i="57" a="1"/>
  <c r="CF57" i="57" a="1"/>
  <c r="CD67" i="57"/>
  <c r="CX61" i="57" a="1"/>
  <c r="DC16" i="57" a="1"/>
  <c r="CW61" i="57" a="1"/>
  <c r="CY45" i="42" a="1"/>
  <c r="DC49" i="57" a="1"/>
  <c r="DB13" i="57" a="1"/>
  <c r="CX13" i="57" a="1"/>
  <c r="DE14" i="56" a="1"/>
  <c r="DE55" i="55" a="1"/>
  <c r="CY13" i="47" a="1"/>
  <c r="CF61" i="57" a="1"/>
  <c r="DE37" i="45" a="1"/>
  <c r="CD63" i="57"/>
  <c r="DE86" i="47" a="1"/>
  <c r="DE35" i="50" a="1"/>
  <c r="DE33" i="44" a="1"/>
  <c r="DE64" i="44" a="1"/>
  <c r="DE52" i="51" a="1"/>
  <c r="DE84" i="51" a="1"/>
  <c r="DE91" i="49" a="1"/>
  <c r="DB56" i="51" a="1"/>
  <c r="DE72" i="56" a="1"/>
  <c r="DE18" i="56" a="1"/>
  <c r="DE16" i="56" a="1"/>
  <c r="DE62" i="56" a="1"/>
  <c r="CM32" i="57" a="1"/>
  <c r="CF85" i="57" a="1"/>
  <c r="DE43" i="47" a="1"/>
  <c r="DE67" i="51" a="1"/>
  <c r="DE62" i="46" a="1"/>
  <c r="DE84" i="52" a="1"/>
  <c r="DE30" i="47" a="1"/>
  <c r="DE41" i="54" a="1"/>
  <c r="DB66" i="46" a="1"/>
  <c r="DE37" i="54" a="1"/>
  <c r="DB69" i="56" a="1"/>
  <c r="DB64" i="56" a="1"/>
  <c r="DE78" i="56" a="1"/>
  <c r="DC18" i="57" a="1"/>
  <c r="DB17" i="57" a="1"/>
  <c r="CK32" i="57" a="1"/>
  <c r="DC48" i="57" a="1"/>
  <c r="DB31" i="57" a="1"/>
  <c r="DC78" i="57" a="1"/>
  <c r="CD62" i="57"/>
  <c r="DC61" i="57" a="1"/>
  <c r="CF25" i="57" a="1"/>
  <c r="CD56" i="57"/>
  <c r="CD71" i="57"/>
  <c r="DB38" i="57" a="1"/>
  <c r="DB85" i="57" a="1"/>
  <c r="E158" i="57" a="1"/>
  <c r="DB20" i="57" a="1"/>
  <c r="CG19" i="57" a="1"/>
  <c r="DE53" i="55" a="1"/>
  <c r="DE66" i="55" a="1"/>
  <c r="DE68" i="45" a="1"/>
  <c r="DE41" i="50" a="1"/>
  <c r="DB50" i="56" a="1"/>
  <c r="CG18" i="57" a="1"/>
  <c r="CG16" i="57" a="1"/>
  <c r="CF31" i="57" a="1"/>
  <c r="DB61" i="57" a="1"/>
  <c r="DA25" i="57" a="1"/>
  <c r="DB39" i="57" a="1"/>
  <c r="DC52" i="57" a="1"/>
  <c r="CF51" i="57" a="1"/>
  <c r="DE90" i="53" a="1"/>
  <c r="DE20" i="52" a="1"/>
  <c r="DE68" i="56" a="1"/>
  <c r="DB63" i="56" a="1"/>
  <c r="DC66" i="57" a="1"/>
  <c r="CJ31" i="57" a="1"/>
  <c r="DB29" i="57" a="1"/>
  <c r="CF56" i="57" a="1"/>
  <c r="DC14" i="57" a="1"/>
  <c r="CD53" i="57"/>
  <c r="DE21" i="47" a="1"/>
  <c r="CF15" i="57" a="1"/>
  <c r="DA20" i="57" a="1"/>
  <c r="DE19" i="44" a="1"/>
  <c r="DE18" i="50" a="1"/>
  <c r="DE34" i="55" a="1"/>
  <c r="DB54" i="46" a="1"/>
  <c r="DB73" i="54" a="1"/>
  <c r="DB54" i="45" a="1"/>
  <c r="DE45" i="52" a="1"/>
  <c r="DB58" i="52" a="1"/>
  <c r="DB52" i="56" a="1"/>
  <c r="DB48" i="56" a="1"/>
  <c r="DB62" i="56" a="1"/>
  <c r="DC50" i="57" a="1"/>
  <c r="DA17" i="57" a="1"/>
  <c r="CJ32" i="57" a="1"/>
  <c r="CM31" i="57" a="1"/>
  <c r="DA15" i="57" a="1"/>
  <c r="CF46" i="57" a="1"/>
  <c r="CJ29" i="57" a="1"/>
  <c r="DC77" i="57" a="1"/>
  <c r="CG25" i="57" a="1"/>
  <c r="CG24" i="57" a="1"/>
  <c r="CF87" i="57" a="1"/>
  <c r="DC70" i="57" a="1"/>
  <c r="CD69" i="57"/>
  <c r="CJ36" i="57" a="1"/>
  <c r="CF20" i="57" a="1"/>
  <c r="DC35" i="57" a="1"/>
  <c r="DE37" i="50" a="1"/>
  <c r="DE62" i="53" a="1"/>
  <c r="DE29" i="43" a="1"/>
  <c r="DB68" i="56" a="1"/>
  <c r="DB46" i="56" a="1"/>
  <c r="CF49" i="57" a="1"/>
  <c r="CL31" i="57" a="1"/>
  <c r="CF62" i="57" a="1"/>
  <c r="CF72" i="57" a="1"/>
  <c r="CD54" i="57"/>
  <c r="DB37" i="57" a="1"/>
  <c r="CF36" i="57" a="1"/>
  <c r="DE69" i="46" a="1"/>
  <c r="DB50" i="52" a="1"/>
  <c r="DE53" i="52" a="1"/>
  <c r="DE39" i="56" a="1"/>
  <c r="DB66" i="56" a="1"/>
  <c r="DE45" i="56" a="1"/>
  <c r="DC17" i="57" a="1"/>
  <c r="DC15" i="57" a="1"/>
  <c r="DA14" i="57" a="1"/>
  <c r="CF73" i="57" a="1"/>
  <c r="DB25" i="57" a="1"/>
  <c r="DC22" i="57" a="1"/>
  <c r="DE82" i="51" a="1"/>
  <c r="DE29" i="56" a="1"/>
  <c r="CK40" i="57" a="1"/>
  <c r="DB62" i="53" a="1"/>
  <c r="CF13" i="57" a="1"/>
  <c r="C118" i="23" a="1"/>
  <c r="CZ61" i="45" a="1"/>
  <c r="DE79" i="45" a="1"/>
  <c r="DA16" i="57" a="1"/>
  <c r="DE62" i="43" a="1"/>
  <c r="DB46" i="54" a="1"/>
  <c r="DE42" i="54" a="1"/>
  <c r="DE26" i="49" a="1"/>
  <c r="DE22" i="55" a="1"/>
  <c r="DE13" i="50" a="1"/>
  <c r="DE65" i="48" a="1"/>
  <c r="DB54" i="53" a="1"/>
  <c r="DE71" i="56" a="1"/>
  <c r="DE36" i="56" a="1"/>
  <c r="DE63" i="56" a="1"/>
  <c r="DE13" i="56" a="1"/>
  <c r="DC82" i="57" a="1"/>
  <c r="DB56" i="45" a="1"/>
  <c r="DE23" i="49" a="1"/>
  <c r="DE87" i="52" a="1"/>
  <c r="DE78" i="48" a="1"/>
  <c r="DE35" i="49" a="1"/>
  <c r="DE58" i="48" a="1"/>
  <c r="DE50" i="49" a="1"/>
  <c r="DE66" i="44" a="1"/>
  <c r="DE81" i="48" a="1"/>
  <c r="DB49" i="54" a="1"/>
  <c r="DB71" i="56" a="1"/>
  <c r="DE19" i="56" a="1"/>
  <c r="DE79" i="56" a="1"/>
  <c r="DE77" i="56" a="1"/>
  <c r="CF66" i="57" a="1"/>
  <c r="CF81" i="57" a="1"/>
  <c r="DB80" i="57" a="1"/>
  <c r="DC47" i="57" a="1"/>
  <c r="CK30" i="57" a="1"/>
  <c r="CK29" i="57" a="1"/>
  <c r="DA13" i="57" a="1"/>
  <c r="DB89" i="57" a="1"/>
  <c r="CJ40" i="57" a="1"/>
  <c r="DC72" i="57" a="1"/>
  <c r="CG23" i="57" a="1"/>
  <c r="CF70" i="57" a="1"/>
  <c r="DC53" i="57" a="1"/>
  <c r="DC20" i="57" a="1"/>
  <c r="CW13" i="57" a="1"/>
  <c r="DB83" i="57" a="1"/>
  <c r="DE19" i="52" a="1"/>
  <c r="CF64" i="57" a="1"/>
  <c r="DB87" i="57" a="1"/>
  <c r="CF35" i="57" a="1"/>
  <c r="DE35" i="47" a="1"/>
  <c r="DE46" i="56" a="1"/>
  <c r="CF80" i="57" a="1"/>
  <c r="DB86" i="57" a="1"/>
  <c r="DE22" i="47" a="1"/>
  <c r="DE80" i="56" a="1"/>
  <c r="CF14" i="57" a="1"/>
  <c r="CF69" i="57" a="1"/>
  <c r="DC62" i="57" a="1"/>
  <c r="DB21" i="57" a="1"/>
  <c r="DC69" i="57" a="1"/>
  <c r="CF33" i="57" a="1"/>
  <c r="DC83" i="57" a="1"/>
  <c r="CF32" i="57" a="1"/>
  <c r="DC40" i="57" a="1"/>
  <c r="DE30" i="42" a="1"/>
  <c r="DB66" i="43" a="1"/>
  <c r="DE31" i="54" a="1"/>
  <c r="DE21" i="51" a="1"/>
  <c r="DB50" i="50" a="1"/>
  <c r="DE39" i="53" a="1"/>
  <c r="DE63" i="52" a="1"/>
  <c r="DE36" i="52" a="1"/>
  <c r="DB55" i="56" a="1"/>
  <c r="DE35" i="56" a="1"/>
  <c r="DB49" i="56" a="1"/>
  <c r="DE31" i="56" a="1"/>
  <c r="DE61" i="56" a="1"/>
  <c r="CF82" i="57" a="1"/>
  <c r="DC33" i="57" a="1"/>
  <c r="CF16" i="57" a="1"/>
  <c r="DC31" i="57" a="1"/>
  <c r="DB78" i="57" a="1"/>
  <c r="CD66" i="57"/>
  <c r="CG13" i="57" a="1"/>
  <c r="DC73" i="57" a="1"/>
  <c r="DB88" i="57" a="1"/>
  <c r="DC88" i="57" a="1"/>
  <c r="DA23" i="57" a="1"/>
  <c r="DC54" i="57" a="1"/>
  <c r="CF21" i="57" a="1"/>
  <c r="CF52" i="57" a="1"/>
  <c r="CW29" i="57" a="1"/>
  <c r="CW77" i="57" a="1"/>
  <c r="DE21" i="50" a="1"/>
  <c r="DE13" i="47" a="1"/>
  <c r="DB81" i="57" a="1"/>
  <c r="CD73" i="57"/>
  <c r="DC68" i="57" a="1"/>
  <c r="DB56" i="44" a="1"/>
  <c r="DB34" i="57" a="1"/>
  <c r="DB41" i="57" a="1"/>
  <c r="CF38" i="57" a="1"/>
  <c r="DE72" i="44" a="1"/>
  <c r="DE50" i="56" a="1"/>
  <c r="CG15" i="57" a="1"/>
  <c r="CD70" i="57"/>
  <c r="CF65" i="57" a="1"/>
  <c r="DC87" i="57" a="1"/>
  <c r="DC25" i="57" a="1"/>
  <c r="DB77" i="57" a="1"/>
  <c r="DC56" i="57" a="1"/>
  <c r="DB59" i="43" a="1"/>
  <c r="CF50" i="57" a="1"/>
  <c r="CF23" i="57" a="1"/>
  <c r="DB62" i="43" a="1"/>
  <c r="DE81" i="42" a="1"/>
  <c r="DE49" i="47" a="1"/>
  <c r="DB72" i="54" a="1"/>
  <c r="DE49" i="46" a="1"/>
  <c r="DE89" i="53" a="1"/>
  <c r="DE29" i="42" a="1"/>
  <c r="DE43" i="43" a="1"/>
  <c r="DB54" i="56" a="1"/>
  <c r="DE51" i="56" a="1"/>
  <c r="DB65" i="56" a="1"/>
  <c r="DE15" i="56" a="1"/>
  <c r="CM34" i="57" a="1"/>
  <c r="CF34" i="57" a="1"/>
  <c r="DB33" i="57" a="1"/>
  <c r="DC64" i="57" a="1"/>
  <c r="DB79" i="57" a="1"/>
  <c r="DB14" i="57" a="1"/>
  <c r="CD50" i="57"/>
  <c r="DC29" i="57" a="1"/>
  <c r="CD57" i="57"/>
  <c r="DB40" i="57" a="1"/>
  <c r="CL39" i="57" a="1"/>
  <c r="CD55" i="57"/>
  <c r="DC86" i="57" a="1"/>
  <c r="CG21" i="57" a="1"/>
  <c r="CF68" i="57" a="1"/>
  <c r="CJ35" i="57" a="1"/>
  <c r="CX77" i="57" a="1"/>
  <c r="DE18" i="52" a="1"/>
  <c r="DE69" i="56" a="1"/>
  <c r="CL33" i="57" a="1"/>
  <c r="DB30" i="57" a="1"/>
  <c r="DA24" i="57" a="1"/>
  <c r="CD51" i="57"/>
  <c r="DE66" i="50" a="1"/>
  <c r="DE34" i="56" a="1"/>
  <c r="DC65" i="57" a="1"/>
  <c r="DC24" i="57" a="1"/>
  <c r="DB35" i="57" a="1"/>
  <c r="DB52" i="55" a="1"/>
  <c r="DE30" i="56" a="1"/>
  <c r="E162" i="57" a="1"/>
  <c r="CF84" i="57" a="1"/>
  <c r="CD46" i="57"/>
  <c r="DB22" i="57" a="1"/>
  <c r="DC55" i="57" a="1"/>
  <c r="DA19" i="57" a="1"/>
  <c r="CF41" i="57" a="1"/>
  <c r="DE38" i="55" a="1"/>
  <c r="DC57" i="57" a="1"/>
  <c r="CF67" i="57" a="1"/>
  <c r="CK29" i="58" a="1"/>
  <c r="CL29" i="58" a="1"/>
  <c r="CM29" i="58" a="1"/>
  <c r="DB13" i="58" a="1"/>
  <c r="DB45" i="58" a="1"/>
  <c r="DB61" i="58" a="1"/>
  <c r="DB77" i="58" a="1"/>
  <c r="DC61" i="58" a="1"/>
  <c r="DC77" i="58" a="1"/>
  <c r="DB29" i="58" a="1"/>
  <c r="CG13" i="58" a="1"/>
  <c r="CF13" i="58" a="1"/>
  <c r="DC13" i="58" a="1"/>
  <c r="CF77" i="58" a="1"/>
  <c r="CJ29" i="58" a="1"/>
  <c r="DC29" i="58" a="1"/>
  <c r="DA13" i="58" a="1"/>
  <c r="CF29" i="58" a="1"/>
  <c r="CF45" i="58" a="1"/>
  <c r="DC45" i="58" a="1"/>
  <c r="CF61" i="58" a="1"/>
  <c r="CJ34" i="58" a="1"/>
  <c r="CK34" i="58" a="1"/>
  <c r="CL34" i="58" a="1"/>
  <c r="CM34" i="58" a="1"/>
  <c r="DB82" i="58" a="1"/>
  <c r="DB34" i="58" a="1"/>
  <c r="CD50" i="58"/>
  <c r="CD66" i="58"/>
  <c r="DC50" i="58" a="1"/>
  <c r="CG18" i="58" a="1"/>
  <c r="DA18" i="58" a="1"/>
  <c r="DC18" i="58" a="1"/>
  <c r="CF34" i="58" a="1"/>
  <c r="CF18" i="58" a="1"/>
  <c r="DC34" i="58" a="1"/>
  <c r="DB18" i="58" a="1"/>
  <c r="DC66" i="58" a="1"/>
  <c r="DC82" i="58" a="1"/>
  <c r="CF82" i="58" a="1"/>
  <c r="CF50" i="58" a="1"/>
  <c r="CF66" i="58" a="1"/>
  <c r="CJ33" i="58" a="1"/>
  <c r="CK33" i="58" a="1"/>
  <c r="DB33" i="58" a="1"/>
  <c r="CD49" i="58"/>
  <c r="DB81" i="58" a="1"/>
  <c r="DB17" i="58" a="1"/>
  <c r="CG17" i="58" a="1"/>
  <c r="CF81" i="58" a="1"/>
  <c r="DA17" i="58" a="1"/>
  <c r="DC49" i="58" a="1"/>
  <c r="DC65" i="58" a="1"/>
  <c r="CD65" i="58"/>
  <c r="CF49" i="58" a="1"/>
  <c r="CF65" i="58" a="1"/>
  <c r="DC17" i="58" a="1"/>
  <c r="DC81" i="58" a="1"/>
  <c r="CF17" i="58" a="1"/>
  <c r="CF33" i="58" a="1"/>
  <c r="DC33" i="58" a="1"/>
  <c r="CD64" i="58"/>
  <c r="DB80" i="58" a="1"/>
  <c r="DB32" i="58" a="1"/>
  <c r="DB16" i="58" a="1"/>
  <c r="CF16" i="58" a="1"/>
  <c r="DC64" i="58" a="1"/>
  <c r="DA16" i="58" a="1"/>
  <c r="DC48" i="58" a="1"/>
  <c r="CG16" i="58" a="1"/>
  <c r="CF32" i="58" a="1"/>
  <c r="E153" i="58" a="1"/>
  <c r="DC16" i="58" a="1"/>
  <c r="DC32" i="58" a="1"/>
  <c r="CD48" i="58"/>
  <c r="CF64" i="58" a="1"/>
  <c r="DC80" i="58" a="1"/>
  <c r="CF48" i="58" a="1"/>
  <c r="CF80" i="58" a="1"/>
  <c r="CJ31" i="58" a="1"/>
  <c r="DC79" i="58" a="1"/>
  <c r="CF47" i="58" a="1"/>
  <c r="CF63" i="58" a="1"/>
  <c r="CD63" i="58"/>
  <c r="CF31" i="58" a="1"/>
  <c r="DC47" i="58" a="1"/>
  <c r="DC31" i="58" a="1"/>
  <c r="DC15" i="58" a="1"/>
  <c r="DB15" i="58" a="1"/>
  <c r="DC63" i="58" a="1"/>
  <c r="CD47" i="58"/>
  <c r="CF15" i="58" a="1"/>
  <c r="DB79" i="58" a="1"/>
  <c r="DB31" i="58" a="1"/>
  <c r="CG15" i="58" a="1"/>
  <c r="CF79" i="58" a="1"/>
  <c r="DA15" i="58" a="1"/>
  <c r="CF46" i="58" a="1"/>
  <c r="E151" i="58" a="1"/>
  <c r="CD46" i="58"/>
  <c r="DA14" i="58" a="1"/>
  <c r="CG14" i="58" a="1"/>
  <c r="DB14" i="58" a="1"/>
  <c r="DC14" i="58" a="1"/>
  <c r="CF78" i="58" a="1"/>
  <c r="CF14" i="58" a="1"/>
  <c r="DB30" i="58" a="1"/>
  <c r="CF62" i="58" a="1"/>
  <c r="DB78" i="58" a="1"/>
  <c r="CF30" i="58" a="1"/>
  <c r="DC30" i="58" a="1"/>
  <c r="CD62" i="58"/>
  <c r="DC46" i="58" a="1"/>
  <c r="DC62" i="58" a="1"/>
  <c r="DC78" i="58" a="1"/>
  <c r="CM35" i="58" a="1"/>
  <c r="CL35" i="58" a="1"/>
  <c r="CJ35" i="58" a="1"/>
  <c r="CK35" i="58" a="1"/>
  <c r="CG19" i="58" a="1"/>
  <c r="CF83" i="58" a="1"/>
  <c r="CF51" i="58" a="1"/>
  <c r="CF19" i="58" a="1"/>
  <c r="DB35" i="58" a="1"/>
  <c r="CF35" i="58" a="1"/>
  <c r="DC67" i="58" a="1"/>
  <c r="DC35" i="58" a="1"/>
  <c r="DA19" i="58" a="1"/>
  <c r="DB19" i="58" a="1"/>
  <c r="DC19" i="58" a="1"/>
  <c r="CD51" i="58"/>
  <c r="DC83" i="58" a="1"/>
  <c r="CF67" i="58" a="1"/>
  <c r="DC51" i="58" a="1"/>
  <c r="DB83" i="58" a="1"/>
  <c r="CD67" i="58"/>
  <c r="CK38" i="58" a="1"/>
  <c r="CL38" i="58" a="1"/>
  <c r="CJ38" i="58" a="1"/>
  <c r="DB22" i="58" a="1"/>
  <c r="CD70" i="58"/>
  <c r="CD54" i="58"/>
  <c r="DB86" i="58" a="1"/>
  <c r="CF22" i="58" a="1"/>
  <c r="DC54" i="58" a="1"/>
  <c r="CF38" i="58" a="1"/>
  <c r="CF70" i="58" a="1"/>
  <c r="DC22" i="58" a="1"/>
  <c r="CG22" i="58" a="1"/>
  <c r="DC70" i="58" a="1"/>
  <c r="DC86" i="58" a="1"/>
  <c r="DA22" i="58" a="1"/>
  <c r="CF86" i="58" a="1"/>
  <c r="DC38" i="58" a="1"/>
  <c r="DB38" i="58" a="1"/>
  <c r="CF54" i="58" a="1"/>
  <c r="CD53" i="58"/>
  <c r="CD69" i="58"/>
  <c r="DB21" i="58" a="1"/>
  <c r="DB37" i="58" a="1"/>
  <c r="CF69" i="58" a="1"/>
  <c r="CF85" i="58" a="1"/>
  <c r="DC53" i="58" a="1"/>
  <c r="DB85" i="58" a="1"/>
  <c r="DC85" i="58" a="1"/>
  <c r="E158" i="58" a="1"/>
  <c r="CF21" i="58" a="1"/>
  <c r="DC69" i="58" a="1"/>
  <c r="CG21" i="58" a="1"/>
  <c r="DC37" i="58" a="1"/>
  <c r="CF37" i="58" a="1"/>
  <c r="CF53" i="58" a="1"/>
  <c r="DC21" i="58" a="1"/>
  <c r="DA21" i="58" a="1"/>
  <c r="CJ36" i="58" a="1"/>
  <c r="CK36" i="58" a="1"/>
  <c r="DB84" i="58" a="1"/>
  <c r="DB20" i="58" a="1"/>
  <c r="CD52" i="58"/>
  <c r="DB36" i="58" a="1"/>
  <c r="CF52" i="58" a="1"/>
  <c r="DC36" i="58" a="1"/>
  <c r="CF68" i="58" a="1"/>
  <c r="DC68" i="58" a="1"/>
  <c r="DA20" i="58" a="1"/>
  <c r="CF20" i="58" a="1"/>
  <c r="DC20" i="58" a="1"/>
  <c r="DC84" i="58" a="1"/>
  <c r="DC52" i="58" a="1"/>
  <c r="CF84" i="58" a="1"/>
  <c r="CF36" i="58" a="1"/>
  <c r="CD68" i="58"/>
  <c r="CG20" i="58" a="1"/>
  <c r="CD56" i="58"/>
  <c r="DB88" i="58" a="1"/>
  <c r="CD72" i="58"/>
  <c r="DB24" i="58" a="1"/>
  <c r="CX77" i="58" a="1"/>
  <c r="CW77" i="58" a="1"/>
  <c r="CK39" i="58" a="1"/>
  <c r="CL39" i="58" a="1"/>
  <c r="CM39" i="58" a="1"/>
  <c r="CW13" i="58" a="1"/>
  <c r="CX13" i="58" a="1"/>
  <c r="CJ39" i="58" a="1"/>
  <c r="CX61" i="58" a="1"/>
  <c r="CW61" i="58" a="1"/>
  <c r="CX45" i="58" a="1"/>
  <c r="CW45" i="58" a="1"/>
  <c r="DA23" i="58" a="1"/>
  <c r="CF23" i="58" a="1"/>
  <c r="CG23" i="58" a="1"/>
  <c r="CD71" i="58"/>
  <c r="CF71" i="58" a="1"/>
  <c r="CF39" i="58" a="1"/>
  <c r="DC23" i="58" a="1"/>
  <c r="DC71" i="58" a="1"/>
  <c r="DC39" i="58" a="1"/>
  <c r="CF87" i="58" a="1"/>
  <c r="CF55" i="58" a="1"/>
  <c r="DC55" i="58" a="1"/>
  <c r="DB87" i="58" a="1"/>
  <c r="DB23" i="58" a="1"/>
  <c r="DC87" i="58" a="1"/>
  <c r="DB39" i="58" a="1"/>
  <c r="CD55" i="58"/>
  <c r="CJ31" i="60" a="1"/>
  <c r="CK31" i="60" a="1"/>
  <c r="CF47" i="60" a="1"/>
  <c r="CF79" i="60" a="1"/>
  <c r="DA15" i="60" a="1"/>
  <c r="DB31" i="60" a="1"/>
  <c r="CF31" i="60" a="1"/>
  <c r="DC15" i="60" a="1"/>
  <c r="DC31" i="60" a="1"/>
  <c r="CF15" i="60" a="1"/>
  <c r="DB15" i="60" a="1"/>
  <c r="CG15" i="60" a="1"/>
  <c r="DC47" i="60" a="1"/>
  <c r="DB79" i="60" a="1"/>
  <c r="DC79" i="60" a="1"/>
  <c r="CK30" i="60" a="1"/>
  <c r="CJ30" i="60" a="1"/>
  <c r="CG14" i="60" a="1"/>
  <c r="CF30" i="60" a="1"/>
  <c r="CF14" i="60" a="1"/>
  <c r="DC46" i="60" a="1"/>
  <c r="CF78" i="60" a="1"/>
  <c r="DC30" i="60" a="1"/>
  <c r="DB14" i="60" a="1"/>
  <c r="DB30" i="60" a="1"/>
  <c r="DC14" i="60" a="1"/>
  <c r="DB78" i="60" a="1"/>
  <c r="DC78" i="60" a="1"/>
  <c r="CF46" i="60" a="1"/>
  <c r="DA14" i="60" a="1"/>
  <c r="CL29" i="60" a="1"/>
  <c r="CM29" i="60" a="1"/>
  <c r="CK29" i="60" a="1"/>
  <c r="CJ29" i="60" a="1"/>
  <c r="CG13" i="60" a="1"/>
  <c r="DC77" i="60" a="1"/>
  <c r="DA13" i="60" a="1"/>
  <c r="CF45" i="60" a="1"/>
  <c r="CF13" i="60" a="1"/>
  <c r="DC45" i="60" a="1"/>
  <c r="DC29" i="60" a="1"/>
  <c r="CF29" i="60" a="1"/>
  <c r="DB45" i="60" a="1"/>
  <c r="DC13" i="60" a="1"/>
  <c r="DB29" i="60" a="1"/>
  <c r="DB77" i="60" a="1"/>
  <c r="CF77" i="60" a="1"/>
  <c r="DB13" i="60" a="1"/>
  <c r="DB61" i="60" a="1"/>
  <c r="CD47" i="60"/>
  <c r="CD46" i="60"/>
  <c r="CJ40" i="59" a="1"/>
  <c r="CK40" i="59" a="1"/>
  <c r="CN39" i="59" a="1"/>
  <c r="DC40" i="59" a="1"/>
  <c r="DC72" i="59" a="1"/>
  <c r="DC88" i="59" a="1"/>
  <c r="DB24" i="59" a="1"/>
  <c r="CF88" i="59" a="1"/>
  <c r="DB40" i="59" a="1"/>
  <c r="DC24" i="59" a="1"/>
  <c r="CF40" i="59" a="1"/>
  <c r="CF24" i="59" a="1"/>
  <c r="CF56" i="59" a="1"/>
  <c r="CG24" i="59" a="1"/>
  <c r="DA24" i="59" a="1"/>
  <c r="CF72" i="59" a="1"/>
  <c r="DC56" i="59" a="1"/>
  <c r="DB88" i="59" a="1"/>
  <c r="CJ39" i="59" a="1"/>
  <c r="CK39" i="59" a="1"/>
  <c r="CL39" i="59" a="1"/>
  <c r="CM39" i="59" a="1"/>
  <c r="CF87" i="59" a="1"/>
  <c r="DA23" i="59" a="1"/>
  <c r="CF23" i="59" a="1"/>
  <c r="DB39" i="59" a="1"/>
  <c r="CG23" i="59" a="1"/>
  <c r="CF39" i="59" a="1"/>
  <c r="DC23" i="59" a="1"/>
  <c r="DC39" i="59" a="1"/>
  <c r="CF55" i="59" a="1"/>
  <c r="CF71" i="59" a="1"/>
  <c r="DC55" i="59" a="1"/>
  <c r="DB87" i="59" a="1"/>
  <c r="DC71" i="59" a="1"/>
  <c r="DB23" i="59" a="1"/>
  <c r="DC87" i="59" a="1"/>
  <c r="CJ38" i="59" a="1"/>
  <c r="DB38" i="59" a="1"/>
  <c r="DB22" i="59" a="1"/>
  <c r="DB86" i="59" a="1"/>
  <c r="DC86" i="59" a="1"/>
  <c r="CF86" i="59" a="1"/>
  <c r="CF38" i="59" a="1"/>
  <c r="DA22" i="59" a="1"/>
  <c r="DC38" i="59" a="1"/>
  <c r="DC22" i="59" a="1"/>
  <c r="CF22" i="59" a="1"/>
  <c r="CG22" i="59" a="1"/>
  <c r="CF54" i="59" a="1"/>
  <c r="CF70" i="59" a="1"/>
  <c r="DC54" i="59" a="1"/>
  <c r="DC70" i="59" a="1"/>
  <c r="CJ37" i="59" a="1"/>
  <c r="CK37" i="59" a="1"/>
  <c r="CL37" i="59" a="1"/>
  <c r="CM37" i="59" a="1"/>
  <c r="DB21" i="59" a="1"/>
  <c r="DB85" i="59" a="1"/>
  <c r="DB37" i="59" a="1"/>
  <c r="DC69" i="59" a="1"/>
  <c r="DC85" i="59" a="1"/>
  <c r="CF37" i="59" a="1"/>
  <c r="CF53" i="59" a="1"/>
  <c r="CF21" i="59" a="1"/>
  <c r="CG21" i="59" a="1"/>
  <c r="DA21" i="59" a="1"/>
  <c r="DC21" i="59" a="1"/>
  <c r="DC37" i="59" a="1"/>
  <c r="CF69" i="59" a="1"/>
  <c r="CF85" i="59" a="1"/>
  <c r="DC53" i="59" a="1"/>
  <c r="CK36" i="59" a="1"/>
  <c r="CL36" i="59" a="1"/>
  <c r="CJ36" i="59" a="1"/>
  <c r="DB36" i="59" a="1"/>
  <c r="CG20" i="59" a="1"/>
  <c r="DA20" i="59" a="1"/>
  <c r="DB20" i="59" a="1"/>
  <c r="DC36" i="59" a="1"/>
  <c r="CF84" i="59" a="1"/>
  <c r="DC20" i="59" a="1"/>
  <c r="DC84" i="59" a="1"/>
  <c r="DC52" i="59" a="1"/>
  <c r="CF20" i="59" a="1"/>
  <c r="CF36" i="59" a="1"/>
  <c r="CF52" i="59" a="1"/>
  <c r="CF68" i="59" a="1"/>
  <c r="DC68" i="59" a="1"/>
  <c r="DB84" i="59" a="1"/>
  <c r="CD72" i="59"/>
  <c r="CD56" i="59"/>
  <c r="CD71" i="59"/>
  <c r="CD55" i="59"/>
  <c r="CD70" i="59"/>
  <c r="CD54" i="59"/>
  <c r="CD69" i="59"/>
  <c r="CD53" i="59"/>
  <c r="CD52" i="59"/>
  <c r="CD68" i="59"/>
  <c r="CK35" i="59" a="1"/>
  <c r="CJ35" i="59" a="1"/>
  <c r="DB35" i="59" a="1"/>
  <c r="DB83" i="59" a="1"/>
  <c r="DB19" i="59" a="1"/>
  <c r="CD67" i="59"/>
  <c r="CF35" i="59" a="1"/>
  <c r="CF83" i="59" a="1"/>
  <c r="CF19" i="59" a="1"/>
  <c r="DC67" i="59" a="1"/>
  <c r="CG19" i="59" a="1"/>
  <c r="CD51" i="59"/>
  <c r="DC35" i="59" a="1"/>
  <c r="CF67" i="59" a="1"/>
  <c r="DC19" i="59" a="1"/>
  <c r="DA19" i="59" a="1"/>
  <c r="DC83" i="59" a="1"/>
  <c r="CF51" i="59" a="1"/>
  <c r="DC51" i="59" a="1"/>
  <c r="CJ34" i="59" a="1"/>
  <c r="CK34" i="59" a="1"/>
  <c r="CL34" i="59" a="1"/>
  <c r="DC18" i="59" a="1"/>
  <c r="CF34" i="59" a="1"/>
  <c r="DC66" i="59" a="1"/>
  <c r="DC50" i="59" a="1"/>
  <c r="DC82" i="59" a="1"/>
  <c r="CF50" i="59" a="1"/>
  <c r="CF66" i="59" a="1"/>
  <c r="DB18" i="59" a="1"/>
  <c r="CF82" i="59" a="1"/>
  <c r="CG18" i="59" a="1"/>
  <c r="DB34" i="59" a="1"/>
  <c r="CF18" i="59" a="1"/>
  <c r="DC34" i="59" a="1"/>
  <c r="DB82" i="59" a="1"/>
  <c r="DA18" i="59" a="1"/>
  <c r="DB33" i="59" a="1"/>
  <c r="DB17" i="59" a="1"/>
  <c r="DC65" i="59" a="1"/>
  <c r="DC81" i="59" a="1"/>
  <c r="CF81" i="59" a="1"/>
  <c r="CF65" i="59" a="1"/>
  <c r="E154" i="59" a="1"/>
  <c r="DC49" i="59" a="1"/>
  <c r="DC17" i="59" a="1"/>
  <c r="CF33" i="59" a="1"/>
  <c r="DC33" i="59" a="1"/>
  <c r="DA17" i="59" a="1"/>
  <c r="CF17" i="59" a="1"/>
  <c r="DB81" i="59" a="1"/>
  <c r="CF49" i="59" a="1"/>
  <c r="CG17" i="59" a="1"/>
  <c r="CJ32" i="59" a="1"/>
  <c r="DB16" i="59" a="1"/>
  <c r="DB80" i="59" a="1"/>
  <c r="DB32" i="59" a="1"/>
  <c r="DC32" i="59" a="1"/>
  <c r="DC48" i="59" a="1"/>
  <c r="DC64" i="59" a="1"/>
  <c r="DC80" i="59" a="1"/>
  <c r="CF48" i="59" a="1"/>
  <c r="CF64" i="59" a="1"/>
  <c r="CF32" i="59" a="1"/>
  <c r="DC16" i="59" a="1"/>
  <c r="CF80" i="59" a="1"/>
  <c r="CF16" i="59" a="1"/>
  <c r="DA16" i="59" a="1"/>
  <c r="CG16" i="59" a="1"/>
  <c r="CL31" i="59" a="1"/>
  <c r="CK31" i="59" a="1"/>
  <c r="CJ31" i="59" a="1"/>
  <c r="DA15" i="59" a="1"/>
  <c r="CF31" i="59" a="1"/>
  <c r="DC15" i="59" a="1"/>
  <c r="DC31" i="59" a="1"/>
  <c r="CF79" i="59" a="1"/>
  <c r="DB15" i="59" a="1"/>
  <c r="CF15" i="59" a="1"/>
  <c r="DB31" i="59" a="1"/>
  <c r="CG15" i="59" a="1"/>
  <c r="DC47" i="59" a="1"/>
  <c r="DB79" i="59" a="1"/>
  <c r="DC63" i="59" a="1"/>
  <c r="DC79" i="59" a="1"/>
  <c r="CF47" i="59" a="1"/>
  <c r="CF63" i="59" a="1"/>
  <c r="CJ30" i="59" a="1"/>
  <c r="CK30" i="59" a="1"/>
  <c r="DC62" i="59" a="1"/>
  <c r="DC78" i="59" a="1"/>
  <c r="CF46" i="59" a="1"/>
  <c r="CF62" i="59" a="1"/>
  <c r="DB14" i="59" a="1"/>
  <c r="CF14" i="59" a="1"/>
  <c r="CG14" i="59" a="1"/>
  <c r="CF78" i="59" a="1"/>
  <c r="DC30" i="59" a="1"/>
  <c r="DC46" i="59" a="1"/>
  <c r="DB30" i="59" a="1"/>
  <c r="DA14" i="59" a="1"/>
  <c r="CF30" i="59" a="1"/>
  <c r="DC14" i="59" a="1"/>
  <c r="DB78" i="59" a="1"/>
  <c r="CK29" i="59" a="1"/>
  <c r="CL29" i="59" a="1"/>
  <c r="CJ29" i="59" a="1"/>
  <c r="DB13" i="59" a="1"/>
  <c r="DB77" i="59" a="1"/>
  <c r="DB45" i="59" a="1"/>
  <c r="DB29" i="59" a="1"/>
  <c r="DC29" i="59" a="1"/>
  <c r="CF29" i="59" a="1"/>
  <c r="DC45" i="59" a="1"/>
  <c r="DC13" i="59" a="1"/>
  <c r="CF45" i="59" a="1"/>
  <c r="CF61" i="59" a="1"/>
  <c r="DC61" i="59" a="1"/>
  <c r="DC77" i="59" a="1"/>
  <c r="CF77" i="59" a="1"/>
  <c r="DB61" i="59" a="1"/>
  <c r="CF13" i="59" a="1"/>
  <c r="CG13" i="59" a="1"/>
  <c r="DA13" i="59" a="1"/>
  <c r="CD50" i="59"/>
  <c r="CD66" i="59"/>
  <c r="CD49" i="59"/>
  <c r="CD65" i="59"/>
  <c r="CD48" i="59"/>
  <c r="CD64" i="59"/>
  <c r="CD47" i="59"/>
  <c r="CD63" i="59"/>
  <c r="CD62" i="59"/>
  <c r="CD46" i="59"/>
  <c r="CX45" i="59" a="1"/>
  <c r="CX77" i="59" a="1"/>
  <c r="CW45" i="59" a="1"/>
  <c r="CW29" i="59" a="1"/>
  <c r="CX61" i="59" a="1"/>
  <c r="CW61" i="59" a="1"/>
  <c r="CX13" i="59" a="1"/>
  <c r="CW13" i="59" a="1"/>
  <c r="CX29" i="59" a="1"/>
  <c r="CW77" i="59" a="1"/>
  <c r="DC72" i="58" a="1"/>
  <c r="DC40" i="58" a="1"/>
  <c r="CF40" i="58" a="1"/>
  <c r="CK40" i="58" a="1"/>
  <c r="DC24" i="58" a="1"/>
  <c r="CJ40" i="58" a="1"/>
  <c r="CG24" i="58" a="1"/>
  <c r="DB40" i="58" a="1"/>
  <c r="CF24" i="58" a="1"/>
  <c r="DC56" i="58" a="1"/>
  <c r="DC88" i="58" a="1"/>
  <c r="CX29" i="58" a="1"/>
  <c r="CF56" i="58" a="1"/>
  <c r="CF72" i="58" a="1"/>
  <c r="CW29" i="58" a="1"/>
  <c r="DA24" i="58" a="1"/>
  <c r="CF88" i="58" a="1"/>
  <c r="CL37" i="60" a="1"/>
  <c r="CM37" i="60" a="1"/>
  <c r="CK37" i="60" a="1"/>
  <c r="CJ37" i="60" a="1"/>
  <c r="DB85" i="60" a="1"/>
  <c r="DC37" i="60" a="1"/>
  <c r="DC21" i="60" a="1"/>
  <c r="DC53" i="60" a="1"/>
  <c r="CF85" i="60" a="1"/>
  <c r="DC85" i="60" a="1"/>
  <c r="DB37" i="60" a="1"/>
  <c r="DB21" i="60" a="1"/>
  <c r="CD53" i="60"/>
  <c r="CF37" i="60" a="1"/>
  <c r="DA21" i="60" a="1"/>
  <c r="CF53" i="60" a="1"/>
  <c r="CF21" i="60" a="1"/>
  <c r="CG21" i="60" a="1"/>
  <c r="CD52" i="60"/>
  <c r="DB84" i="60" a="1"/>
  <c r="DB36" i="60" a="1"/>
  <c r="DB20" i="60" a="1"/>
  <c r="DC36" i="60" a="1"/>
  <c r="DA20" i="60" a="1"/>
  <c r="CF84" i="60" a="1"/>
  <c r="DC20" i="60" a="1"/>
  <c r="DC52" i="60" a="1"/>
  <c r="CF20" i="60" a="1"/>
  <c r="CF36" i="60" a="1"/>
  <c r="CG20" i="60" a="1"/>
  <c r="DC84" i="60" a="1"/>
  <c r="CF52" i="60" a="1"/>
  <c r="CJ35" i="60" a="1"/>
  <c r="DB83" i="60" a="1"/>
  <c r="DB35" i="60" a="1"/>
  <c r="CD51" i="60"/>
  <c r="CF83" i="60" a="1"/>
  <c r="DC35" i="60" a="1"/>
  <c r="DB19" i="60" a="1"/>
  <c r="CG19" i="60" a="1"/>
  <c r="CF51" i="60" a="1"/>
  <c r="CF35" i="60" a="1"/>
  <c r="CF19" i="60" a="1"/>
  <c r="DC19" i="60" a="1"/>
  <c r="DC83" i="60" a="1"/>
  <c r="DA19" i="60" a="1"/>
  <c r="DC51" i="60" a="1"/>
  <c r="CK34" i="60" a="1"/>
  <c r="CL34" i="60" a="1"/>
  <c r="CJ34" i="60" a="1"/>
  <c r="DB18" i="60" a="1"/>
  <c r="DB34" i="60" a="1"/>
  <c r="DB82" i="60" a="1"/>
  <c r="CG18" i="60" a="1"/>
  <c r="DC50" i="60" a="1"/>
  <c r="CF34" i="60" a="1"/>
  <c r="DC18" i="60" a="1"/>
  <c r="CF18" i="60" a="1"/>
  <c r="DC34" i="60" a="1"/>
  <c r="CD50" i="60"/>
  <c r="CF82" i="60" a="1"/>
  <c r="DC82" i="60" a="1"/>
  <c r="CF50" i="60" a="1"/>
  <c r="DA18" i="60" a="1"/>
  <c r="CJ33" i="60" a="1"/>
  <c r="CK33" i="60" a="1"/>
  <c r="CL33" i="60" a="1"/>
  <c r="CN33" i="60" a="1"/>
  <c r="DA17" i="60" a="1"/>
  <c r="DC17" i="60" a="1"/>
  <c r="DC81" i="60" a="1"/>
  <c r="CG17" i="60" a="1"/>
  <c r="DC33" i="60" a="1"/>
  <c r="DC49" i="60" a="1"/>
  <c r="CJ32" i="60" a="1"/>
  <c r="DC32" i="60" a="1"/>
  <c r="DC80" i="60" a="1"/>
  <c r="DA16" i="60" a="1"/>
  <c r="DC16" i="60" a="1"/>
  <c r="DC48" i="60" a="1"/>
  <c r="CG16" i="60" a="1"/>
  <c r="CF75" i="60" a="1"/>
  <c r="CF67" i="60" a="1"/>
  <c r="E163" i="60" a="1"/>
  <c r="DC61" i="60" a="1"/>
  <c r="CD74" i="60"/>
  <c r="DC64" i="60" a="1"/>
  <c r="CD73" i="60"/>
  <c r="E157" i="60" a="1"/>
  <c r="E164" i="60" a="1"/>
  <c r="CD63" i="60"/>
  <c r="CD62" i="60"/>
  <c r="DC73" i="60" a="1"/>
  <c r="DC65" i="60" a="1"/>
  <c r="DC68" i="60" a="1"/>
  <c r="CF63" i="60" a="1"/>
  <c r="DC62" i="60" a="1"/>
  <c r="CD69" i="60"/>
  <c r="CF73" i="60" a="1"/>
  <c r="CF74" i="60" a="1"/>
  <c r="DC66" i="60" a="1"/>
  <c r="DC63" i="60" a="1"/>
  <c r="CD68" i="60"/>
  <c r="CF62" i="60" a="1"/>
  <c r="CF61" i="60" a="1"/>
  <c r="DC74" i="60" a="1"/>
  <c r="E162" i="60" a="1"/>
  <c r="CD75" i="60"/>
  <c r="CF69" i="60" a="1"/>
  <c r="CD67" i="60"/>
  <c r="CF68" i="60" a="1"/>
  <c r="CF66" i="60" a="1"/>
  <c r="CD66" i="60"/>
  <c r="DC69" i="60" a="1"/>
  <c r="DC75" i="60" a="1"/>
  <c r="DC67" i="60" a="1"/>
  <c r="CL40" i="60" a="1"/>
  <c r="CJ40" i="60" a="1"/>
  <c r="CK40" i="60" a="1"/>
  <c r="DB24" i="60" a="1"/>
  <c r="DB88" i="60" a="1"/>
  <c r="DB40" i="60" a="1"/>
  <c r="CD56" i="60"/>
  <c r="CD72" i="60"/>
  <c r="DC40" i="60" a="1"/>
  <c r="DC72" i="60" a="1"/>
  <c r="DC88" i="60" a="1"/>
  <c r="DC24" i="60" a="1"/>
  <c r="CG24" i="60" a="1"/>
  <c r="DC56" i="60" a="1"/>
  <c r="CM39" i="60" a="1"/>
  <c r="CL39" i="60" a="1"/>
  <c r="CJ39" i="60" a="1"/>
  <c r="CK39" i="60" a="1"/>
  <c r="DB33" i="60" a="1"/>
  <c r="CF81" i="60" a="1"/>
  <c r="CD65" i="60"/>
  <c r="DB17" i="60" a="1"/>
  <c r="CD49" i="60"/>
  <c r="CF49" i="60" a="1"/>
  <c r="CF17" i="60" a="1"/>
  <c r="CF33" i="60" a="1"/>
  <c r="CF65" i="60" a="1"/>
  <c r="DB81" i="60" a="1"/>
  <c r="CF32" i="60" a="1"/>
  <c r="CF80" i="60" a="1"/>
  <c r="CF48" i="60" a="1"/>
  <c r="DB32" i="60" a="1"/>
  <c r="CF16" i="60" a="1"/>
  <c r="CD64" i="60"/>
  <c r="CF64" i="60" a="1"/>
  <c r="DB16" i="60" a="1"/>
  <c r="CD48" i="60"/>
  <c r="DB80" i="60" a="1"/>
  <c r="DC39" i="60" a="1"/>
  <c r="DC71" i="60" a="1"/>
  <c r="DC55" i="60" a="1"/>
  <c r="DB23" i="60" a="1"/>
  <c r="DB87" i="60" a="1"/>
  <c r="CD71" i="60"/>
  <c r="DC87" i="60" a="1"/>
  <c r="DB39" i="60" a="1"/>
  <c r="DC23" i="60" a="1"/>
  <c r="CD55" i="60"/>
  <c r="CG23" i="60" a="1"/>
  <c r="CW77" i="60" a="1"/>
  <c r="CX77" i="60" a="1"/>
  <c r="CW13" i="60" a="1"/>
  <c r="CJ38" i="60" a="1"/>
  <c r="CX13" i="60" a="1"/>
  <c r="CX45" i="60" a="1"/>
  <c r="CW45" i="60" a="1"/>
  <c r="CD54" i="60"/>
  <c r="DB22" i="60" a="1"/>
  <c r="DB86" i="60" a="1"/>
  <c r="CD70" i="60"/>
  <c r="CW61" i="60" a="1"/>
  <c r="CX61" i="60" a="1"/>
  <c r="CF24" i="60" a="1"/>
  <c r="DA24" i="60" a="1"/>
  <c r="CF72" i="60" a="1"/>
  <c r="CF88" i="60" a="1"/>
  <c r="CF40" i="60" a="1"/>
  <c r="CF56" i="60" a="1"/>
  <c r="CF71" i="60" a="1"/>
  <c r="CF23" i="60" a="1"/>
  <c r="DA23" i="60" a="1"/>
  <c r="CF39" i="60" a="1"/>
  <c r="CF55" i="60" a="1"/>
  <c r="CF87" i="60" a="1"/>
  <c r="CF86" i="60" a="1"/>
  <c r="DB38" i="60" a="1"/>
  <c r="CF38" i="60" a="1"/>
  <c r="DA22" i="60" a="1"/>
  <c r="DC38" i="60" a="1"/>
  <c r="DC22" i="60" a="1"/>
  <c r="CW29" i="60" a="1"/>
  <c r="CF22" i="60" a="1"/>
  <c r="CG22" i="60" a="1"/>
  <c r="CF70" i="60" a="1"/>
  <c r="CX29" i="60" a="1"/>
  <c r="CF54" i="60" a="1"/>
  <c r="DC54" i="60" a="1"/>
  <c r="DC86" i="60" a="1"/>
  <c r="DC70" i="60" a="1"/>
  <c r="A111" i="23" a="1"/>
  <c r="CL40" i="60" l="1"/>
  <c r="CK40" i="60"/>
  <c r="CJ40" i="60"/>
  <c r="CM39" i="60"/>
  <c r="CL39" i="60"/>
  <c r="CK39" i="60"/>
  <c r="CJ39" i="60"/>
  <c r="CJ38" i="60"/>
  <c r="E145" i="60"/>
  <c r="CM37" i="60"/>
  <c r="CL37" i="60"/>
  <c r="CK37" i="60"/>
  <c r="CJ37" i="60"/>
  <c r="E141" i="60"/>
  <c r="CJ35" i="60"/>
  <c r="CL34" i="60"/>
  <c r="CK34" i="60"/>
  <c r="CJ34" i="60"/>
  <c r="CN33" i="60"/>
  <c r="CL33" i="60"/>
  <c r="CK33" i="60"/>
  <c r="CJ33" i="60"/>
  <c r="CJ32" i="60"/>
  <c r="CK31" i="60"/>
  <c r="CJ31" i="60"/>
  <c r="CK30" i="60"/>
  <c r="CJ30" i="60"/>
  <c r="E135" i="60"/>
  <c r="CM29" i="60"/>
  <c r="CL29" i="60"/>
  <c r="CK29" i="60"/>
  <c r="CJ29" i="60"/>
  <c r="CK40" i="59"/>
  <c r="CJ40" i="59"/>
  <c r="CN39" i="59"/>
  <c r="CM39" i="59"/>
  <c r="CL39" i="59"/>
  <c r="CK39" i="59"/>
  <c r="CJ39" i="59"/>
  <c r="CJ38" i="59"/>
  <c r="E143" i="59"/>
  <c r="CM37" i="59"/>
  <c r="CL37" i="59"/>
  <c r="CK37" i="59"/>
  <c r="CJ37" i="59"/>
  <c r="CL36" i="59"/>
  <c r="CK36" i="59"/>
  <c r="CJ36" i="59"/>
  <c r="CK35" i="59"/>
  <c r="CJ35" i="59"/>
  <c r="CL34" i="59"/>
  <c r="CK34" i="59"/>
  <c r="CJ34" i="59"/>
  <c r="CJ32" i="59"/>
  <c r="CL31" i="59"/>
  <c r="CK31" i="59"/>
  <c r="CJ31" i="59"/>
  <c r="CK30" i="59"/>
  <c r="CJ30" i="59"/>
  <c r="CL29" i="59"/>
  <c r="CK29" i="59"/>
  <c r="CJ29" i="59"/>
  <c r="CK40" i="58"/>
  <c r="CJ40" i="58"/>
  <c r="CM39" i="58"/>
  <c r="CL39" i="58"/>
  <c r="CK39" i="58"/>
  <c r="CJ39" i="58"/>
  <c r="CL38" i="58"/>
  <c r="CK38" i="58"/>
  <c r="CJ38" i="58"/>
  <c r="CK36" i="58"/>
  <c r="CJ36" i="58"/>
  <c r="CM35" i="58"/>
  <c r="CL35" i="58"/>
  <c r="CK35" i="58"/>
  <c r="CJ35" i="58"/>
  <c r="CM34" i="58"/>
  <c r="CL34" i="58"/>
  <c r="CK34" i="58"/>
  <c r="CJ34" i="58"/>
  <c r="CK33" i="58"/>
  <c r="CJ33" i="58"/>
  <c r="CJ31" i="58"/>
  <c r="CM29" i="58"/>
  <c r="CL29" i="58"/>
  <c r="CK29" i="58"/>
  <c r="CJ29" i="58"/>
  <c r="DB17" i="60"/>
  <c r="L17" i="60" s="1"/>
  <c r="DB30" i="60"/>
  <c r="L30" i="60" s="1"/>
  <c r="CF78" i="60"/>
  <c r="DB32" i="60"/>
  <c r="L32" i="60" s="1"/>
  <c r="CF80" i="60"/>
  <c r="DC87" i="60"/>
  <c r="DC71" i="60"/>
  <c r="DB87" i="60"/>
  <c r="L87" i="60" s="1"/>
  <c r="DC55" i="60"/>
  <c r="CF71" i="60"/>
  <c r="CF55" i="60"/>
  <c r="DC39" i="60"/>
  <c r="DC23" i="60"/>
  <c r="CF39" i="60"/>
  <c r="DA23" i="60"/>
  <c r="CG23" i="60"/>
  <c r="CF23" i="60"/>
  <c r="DB83" i="60"/>
  <c r="L83" i="60" s="1"/>
  <c r="DC51" i="60"/>
  <c r="CF67" i="60"/>
  <c r="CF51" i="60"/>
  <c r="DC67" i="60"/>
  <c r="DC19" i="60"/>
  <c r="DA19" i="60"/>
  <c r="DC83" i="60"/>
  <c r="DC35" i="60"/>
  <c r="CF19" i="60"/>
  <c r="CF35" i="60"/>
  <c r="CG19" i="60"/>
  <c r="DB15" i="60"/>
  <c r="L15" i="60" s="1"/>
  <c r="CF64" i="60"/>
  <c r="CF48" i="60"/>
  <c r="DC80" i="60"/>
  <c r="DC64" i="60"/>
  <c r="DB80" i="60"/>
  <c r="L80" i="60" s="1"/>
  <c r="DC32" i="60"/>
  <c r="CF32" i="60"/>
  <c r="DC16" i="60"/>
  <c r="DA16" i="60"/>
  <c r="CG16" i="60"/>
  <c r="DC48" i="60"/>
  <c r="CF16" i="60"/>
  <c r="CF65" i="60"/>
  <c r="DC81" i="60"/>
  <c r="DC65" i="60"/>
  <c r="CG17" i="60"/>
  <c r="DB81" i="60"/>
  <c r="L81" i="60" s="1"/>
  <c r="DC49" i="60"/>
  <c r="DC33" i="60"/>
  <c r="CF33" i="60"/>
  <c r="CF49" i="60"/>
  <c r="CF17" i="60"/>
  <c r="DC17" i="60"/>
  <c r="DA17" i="60"/>
  <c r="DB24" i="60"/>
  <c r="L24" i="60" s="1"/>
  <c r="DC86" i="60"/>
  <c r="DC70" i="60"/>
  <c r="DB86" i="60"/>
  <c r="L86" i="60" s="1"/>
  <c r="DC54" i="60"/>
  <c r="CF70" i="60"/>
  <c r="CF54" i="60"/>
  <c r="CG22" i="60"/>
  <c r="CF22" i="60"/>
  <c r="DC22" i="60"/>
  <c r="DC38" i="60"/>
  <c r="DA22" i="60"/>
  <c r="CF38" i="60"/>
  <c r="CF63" i="60"/>
  <c r="CF47" i="60"/>
  <c r="DC79" i="60"/>
  <c r="DC63" i="60"/>
  <c r="DB79" i="60"/>
  <c r="L79" i="60" s="1"/>
  <c r="DC47" i="60"/>
  <c r="CG15" i="60"/>
  <c r="CF15" i="60"/>
  <c r="DC31" i="60"/>
  <c r="DC15" i="60"/>
  <c r="CF31" i="60"/>
  <c r="DA15" i="60"/>
  <c r="CF66" i="60"/>
  <c r="CF50" i="60"/>
  <c r="DC82" i="60"/>
  <c r="DB82" i="60"/>
  <c r="L82" i="60" s="1"/>
  <c r="DC66" i="60"/>
  <c r="DC34" i="60"/>
  <c r="CF18" i="60"/>
  <c r="CF34" i="60"/>
  <c r="DC50" i="60"/>
  <c r="CG18" i="60"/>
  <c r="DC18" i="60"/>
  <c r="DA18" i="60"/>
  <c r="CX77" i="60"/>
  <c r="CF75" i="60"/>
  <c r="CW77" i="60"/>
  <c r="AD9" i="60" s="1"/>
  <c r="DC91" i="60"/>
  <c r="DC75" i="60"/>
  <c r="DB91" i="60"/>
  <c r="L91" i="60" s="1"/>
  <c r="DC59" i="60"/>
  <c r="CF27" i="60"/>
  <c r="CF59" i="60"/>
  <c r="DC43" i="60"/>
  <c r="DC27" i="60"/>
  <c r="CF43" i="60"/>
  <c r="DA27" i="60"/>
  <c r="CG27" i="60"/>
  <c r="E164" i="60"/>
  <c r="DB23" i="60"/>
  <c r="L23" i="60" s="1"/>
  <c r="DB18" i="60"/>
  <c r="L18" i="60" s="1"/>
  <c r="DB14" i="60"/>
  <c r="L14" i="60" s="1"/>
  <c r="DB42" i="60"/>
  <c r="L42" i="60" s="1"/>
  <c r="CF90" i="60"/>
  <c r="DC68" i="60"/>
  <c r="DB84" i="60"/>
  <c r="L84" i="60" s="1"/>
  <c r="CF68" i="60"/>
  <c r="CF52" i="60"/>
  <c r="DC84" i="60"/>
  <c r="CG20" i="60"/>
  <c r="CF36" i="60"/>
  <c r="CF20" i="60"/>
  <c r="DC52" i="60"/>
  <c r="DC20" i="60"/>
  <c r="DA20" i="60"/>
  <c r="DC36" i="60"/>
  <c r="E157" i="60"/>
  <c r="DB41" i="60"/>
  <c r="L41" i="60" s="1"/>
  <c r="CF89" i="60"/>
  <c r="DB21" i="60"/>
  <c r="L21" i="60" s="1"/>
  <c r="DC85" i="60"/>
  <c r="DC69" i="60"/>
  <c r="DB85" i="60"/>
  <c r="L85" i="60" s="1"/>
  <c r="DC53" i="60"/>
  <c r="CF69" i="60"/>
  <c r="DC21" i="60"/>
  <c r="DC37" i="60"/>
  <c r="DA21" i="60"/>
  <c r="CF37" i="60"/>
  <c r="CG21" i="60"/>
  <c r="CF21" i="60"/>
  <c r="CF53" i="60"/>
  <c r="DB25" i="60"/>
  <c r="L25" i="60" s="1"/>
  <c r="DB39" i="60"/>
  <c r="L39" i="60" s="1"/>
  <c r="CF87" i="60"/>
  <c r="DB37" i="60"/>
  <c r="L37" i="60" s="1"/>
  <c r="CF85" i="60"/>
  <c r="DB29" i="60"/>
  <c r="DB19" i="60"/>
  <c r="L19" i="60" s="1"/>
  <c r="DB33" i="60"/>
  <c r="L33" i="60" s="1"/>
  <c r="CF81" i="60"/>
  <c r="DC89" i="60"/>
  <c r="DC73" i="60"/>
  <c r="DB89" i="60"/>
  <c r="L89" i="60" s="1"/>
  <c r="DC57" i="60"/>
  <c r="CF57" i="60"/>
  <c r="DC41" i="60"/>
  <c r="CF41" i="60"/>
  <c r="DC25" i="60"/>
  <c r="CF73" i="60"/>
  <c r="DA25" i="60"/>
  <c r="CG25" i="60"/>
  <c r="CF25" i="60"/>
  <c r="E162" i="60"/>
  <c r="DB45" i="60"/>
  <c r="CW45" i="60"/>
  <c r="AD7" i="60" s="1"/>
  <c r="CX45" i="60"/>
  <c r="DB34" i="60"/>
  <c r="L34" i="60" s="1"/>
  <c r="CF82" i="60"/>
  <c r="CF62" i="60"/>
  <c r="CF46" i="60"/>
  <c r="DC78" i="60"/>
  <c r="DC62" i="60"/>
  <c r="DB78" i="60"/>
  <c r="L78" i="60" s="1"/>
  <c r="DC14" i="60"/>
  <c r="DC30" i="60"/>
  <c r="DC46" i="60"/>
  <c r="CF30" i="60"/>
  <c r="CG14" i="60"/>
  <c r="CF14" i="60"/>
  <c r="DA14" i="60"/>
  <c r="CX13" i="60"/>
  <c r="CW13" i="60"/>
  <c r="AD5" i="60" s="1"/>
  <c r="DB27" i="60"/>
  <c r="L27" i="60" s="1"/>
  <c r="DB38" i="60"/>
  <c r="L38" i="60" s="1"/>
  <c r="CF86" i="60"/>
  <c r="DB35" i="60"/>
  <c r="L35" i="60" s="1"/>
  <c r="CF83" i="60"/>
  <c r="DB22" i="60"/>
  <c r="L22" i="60" s="1"/>
  <c r="CX29" i="60"/>
  <c r="DB43" i="60"/>
  <c r="L43" i="60" s="1"/>
  <c r="CW29" i="60"/>
  <c r="AD6" i="60" s="1"/>
  <c r="CF91" i="60"/>
  <c r="DB13" i="60"/>
  <c r="DB20" i="60"/>
  <c r="L20" i="60" s="1"/>
  <c r="CF58" i="60"/>
  <c r="DC90" i="60"/>
  <c r="DC74" i="60"/>
  <c r="DB90" i="60"/>
  <c r="L90" i="60" s="1"/>
  <c r="DC58" i="60"/>
  <c r="CF74" i="60"/>
  <c r="DA26" i="60"/>
  <c r="CG26" i="60"/>
  <c r="CF26" i="60"/>
  <c r="DC26" i="60"/>
  <c r="DC42" i="60"/>
  <c r="CF42" i="60"/>
  <c r="E163" i="60"/>
  <c r="DB61" i="60"/>
  <c r="CF77" i="60"/>
  <c r="CW61" i="60"/>
  <c r="AD8" i="60" s="1"/>
  <c r="CX61" i="60"/>
  <c r="DB31" i="60"/>
  <c r="L31" i="60" s="1"/>
  <c r="CF79" i="60"/>
  <c r="DC88" i="60"/>
  <c r="DC72" i="60"/>
  <c r="DC40" i="60"/>
  <c r="DB88" i="60"/>
  <c r="L88" i="60" s="1"/>
  <c r="DC56" i="60"/>
  <c r="CF72" i="60"/>
  <c r="DA24" i="60"/>
  <c r="CG24" i="60"/>
  <c r="CF24" i="60"/>
  <c r="CF56" i="60"/>
  <c r="CF40" i="60"/>
  <c r="DC24" i="60"/>
  <c r="DB16" i="60"/>
  <c r="L16" i="60" s="1"/>
  <c r="DC77" i="60"/>
  <c r="DC61" i="60"/>
  <c r="DB77" i="60"/>
  <c r="DC13" i="60"/>
  <c r="CF61" i="60"/>
  <c r="CF29" i="60"/>
  <c r="DC29" i="60"/>
  <c r="DC45" i="60"/>
  <c r="CF13" i="60"/>
  <c r="CF45" i="60"/>
  <c r="DA13" i="60"/>
  <c r="CG13" i="60"/>
  <c r="DB26" i="60"/>
  <c r="L26" i="60" s="1"/>
  <c r="DB40" i="60"/>
  <c r="L40" i="60" s="1"/>
  <c r="CF88" i="60"/>
  <c r="DB36" i="60"/>
  <c r="L36" i="60" s="1"/>
  <c r="CF84" i="60"/>
  <c r="E136" i="60"/>
  <c r="E144" i="59"/>
  <c r="E143" i="60"/>
  <c r="E137" i="60"/>
  <c r="BX66" i="55"/>
  <c r="BX56" i="56"/>
  <c r="E139" i="60"/>
  <c r="Y7" i="60"/>
  <c r="BX78" i="55"/>
  <c r="E148" i="59"/>
  <c r="N6" i="60"/>
  <c r="E134" i="60"/>
  <c r="Y6" i="60"/>
  <c r="E142" i="60"/>
  <c r="Y5" i="60"/>
  <c r="N7" i="60"/>
  <c r="Y8" i="60"/>
  <c r="Y9" i="60"/>
  <c r="BX38" i="55"/>
  <c r="E138" i="59"/>
  <c r="N5" i="60"/>
  <c r="E144" i="60"/>
  <c r="E145" i="59"/>
  <c r="E138" i="60"/>
  <c r="E140" i="60"/>
  <c r="E146" i="60"/>
  <c r="BX18" i="56"/>
  <c r="E148" i="58"/>
  <c r="E145" i="58"/>
  <c r="N8" i="60"/>
  <c r="N9" i="60"/>
  <c r="E147" i="60"/>
  <c r="Y9" i="59"/>
  <c r="DC86" i="59"/>
  <c r="DC70" i="59"/>
  <c r="DB86" i="59"/>
  <c r="L86" i="59" s="1"/>
  <c r="DC54" i="59"/>
  <c r="CF70" i="59"/>
  <c r="CF54" i="59"/>
  <c r="CG22" i="59"/>
  <c r="CF22" i="59"/>
  <c r="DC22" i="59"/>
  <c r="DC38" i="59"/>
  <c r="DA22" i="59"/>
  <c r="CF38" i="59"/>
  <c r="DC88" i="59"/>
  <c r="DC72" i="59"/>
  <c r="DC40" i="59"/>
  <c r="DB88" i="59"/>
  <c r="L88" i="59" s="1"/>
  <c r="DC56" i="59"/>
  <c r="CF72" i="59"/>
  <c r="DA24" i="59"/>
  <c r="CG24" i="59"/>
  <c r="CF56" i="59"/>
  <c r="CF24" i="59"/>
  <c r="CF40" i="59"/>
  <c r="DC24" i="59"/>
  <c r="DB40" i="59"/>
  <c r="L40" i="59" s="1"/>
  <c r="CF88" i="59"/>
  <c r="CF64" i="59"/>
  <c r="CF48" i="59"/>
  <c r="DC80" i="59"/>
  <c r="DC64" i="59"/>
  <c r="DB80" i="59"/>
  <c r="L80" i="59" s="1"/>
  <c r="DC48" i="59"/>
  <c r="DC32" i="59"/>
  <c r="CF32" i="59"/>
  <c r="DC16" i="59"/>
  <c r="CG16" i="59"/>
  <c r="DA16" i="59"/>
  <c r="CF16" i="59"/>
  <c r="DB83" i="59"/>
  <c r="L83" i="59" s="1"/>
  <c r="DC51" i="59"/>
  <c r="CF67" i="59"/>
  <c r="CF51" i="59"/>
  <c r="DC83" i="59"/>
  <c r="DA19" i="59"/>
  <c r="DC35" i="59"/>
  <c r="CG19" i="59"/>
  <c r="DC67" i="59"/>
  <c r="CF19" i="59"/>
  <c r="CF35" i="59"/>
  <c r="DC19" i="59"/>
  <c r="DB30" i="59"/>
  <c r="L30" i="59" s="1"/>
  <c r="CF78" i="59"/>
  <c r="DB20" i="59"/>
  <c r="L20" i="59" s="1"/>
  <c r="DC77" i="59"/>
  <c r="DC61" i="59"/>
  <c r="DB77" i="59"/>
  <c r="CF61" i="59"/>
  <c r="CF45" i="59"/>
  <c r="DC13" i="59"/>
  <c r="DC45" i="59"/>
  <c r="CF29" i="59"/>
  <c r="DC29" i="59"/>
  <c r="CF13" i="59"/>
  <c r="DA13" i="59"/>
  <c r="CG13" i="59"/>
  <c r="DB39" i="59"/>
  <c r="L39" i="59" s="1"/>
  <c r="CF87" i="59"/>
  <c r="CF65" i="59"/>
  <c r="DC81" i="59"/>
  <c r="DC65" i="59"/>
  <c r="DA17" i="59"/>
  <c r="CF49" i="59"/>
  <c r="CG17" i="59"/>
  <c r="DB81" i="59"/>
  <c r="L81" i="59" s="1"/>
  <c r="CF17" i="59"/>
  <c r="DC33" i="59"/>
  <c r="CF33" i="59"/>
  <c r="DC17" i="59"/>
  <c r="DC49" i="59"/>
  <c r="E154" i="59"/>
  <c r="DB24" i="59"/>
  <c r="L24" i="59" s="1"/>
  <c r="DC89" i="59"/>
  <c r="DC73" i="59"/>
  <c r="DB89" i="59"/>
  <c r="L89" i="59" s="1"/>
  <c r="DC57" i="59"/>
  <c r="DC25" i="59"/>
  <c r="CF57" i="59"/>
  <c r="DC41" i="59"/>
  <c r="CF41" i="59"/>
  <c r="DA25" i="59"/>
  <c r="CG25" i="59"/>
  <c r="CF73" i="59"/>
  <c r="CF25" i="59"/>
  <c r="E162" i="59"/>
  <c r="DB32" i="59"/>
  <c r="L32" i="59" s="1"/>
  <c r="CF80" i="59"/>
  <c r="DB25" i="59"/>
  <c r="L25" i="59" s="1"/>
  <c r="DB22" i="59"/>
  <c r="L22" i="59" s="1"/>
  <c r="CX77" i="59"/>
  <c r="CF75" i="59"/>
  <c r="CF59" i="59"/>
  <c r="CW77" i="59"/>
  <c r="AD9" i="59" s="1"/>
  <c r="DC91" i="59"/>
  <c r="DC75" i="59"/>
  <c r="DB91" i="59"/>
  <c r="L91" i="59" s="1"/>
  <c r="DC59" i="59"/>
  <c r="CF43" i="59"/>
  <c r="CF27" i="59"/>
  <c r="DC27" i="59"/>
  <c r="DC43" i="59"/>
  <c r="DA27" i="59"/>
  <c r="CG27" i="59"/>
  <c r="E164" i="59"/>
  <c r="DB42" i="59"/>
  <c r="L42" i="59" s="1"/>
  <c r="CF90" i="59"/>
  <c r="DB36" i="59"/>
  <c r="L36" i="59" s="1"/>
  <c r="CF84" i="59"/>
  <c r="CX29" i="59"/>
  <c r="CW29" i="59"/>
  <c r="AD6" i="59" s="1"/>
  <c r="DB43" i="59"/>
  <c r="L43" i="59" s="1"/>
  <c r="CF91" i="59"/>
  <c r="DB16" i="59"/>
  <c r="L16" i="59" s="1"/>
  <c r="DC68" i="59"/>
  <c r="DB84" i="59"/>
  <c r="L84" i="59" s="1"/>
  <c r="CF68" i="59"/>
  <c r="CF52" i="59"/>
  <c r="CF36" i="59"/>
  <c r="CF20" i="59"/>
  <c r="DC52" i="59"/>
  <c r="DC84" i="59"/>
  <c r="DC20" i="59"/>
  <c r="DC36" i="59"/>
  <c r="DA20" i="59"/>
  <c r="CG20" i="59"/>
  <c r="CW13" i="59"/>
  <c r="AD5" i="59" s="1"/>
  <c r="DB27" i="59"/>
  <c r="L27" i="59" s="1"/>
  <c r="CX13" i="59"/>
  <c r="CF58" i="59"/>
  <c r="DC42" i="59"/>
  <c r="DC90" i="59"/>
  <c r="CF42" i="59"/>
  <c r="DC74" i="59"/>
  <c r="DB90" i="59"/>
  <c r="L90" i="59" s="1"/>
  <c r="DC58" i="59"/>
  <c r="DA26" i="59"/>
  <c r="CF74" i="59"/>
  <c r="CG26" i="59"/>
  <c r="CF26" i="59"/>
  <c r="DC26" i="59"/>
  <c r="E163" i="59"/>
  <c r="DB19" i="59"/>
  <c r="L19" i="59" s="1"/>
  <c r="DB15" i="59"/>
  <c r="L15" i="59" s="1"/>
  <c r="CF62" i="59"/>
  <c r="CF46" i="59"/>
  <c r="DC78" i="59"/>
  <c r="DC62" i="59"/>
  <c r="DB78" i="59"/>
  <c r="L78" i="59" s="1"/>
  <c r="DC14" i="59"/>
  <c r="DC30" i="59"/>
  <c r="CF30" i="59"/>
  <c r="DA14" i="59"/>
  <c r="DC46" i="59"/>
  <c r="CG14" i="59"/>
  <c r="CF14" i="59"/>
  <c r="DB18" i="59"/>
  <c r="L18" i="59" s="1"/>
  <c r="DC85" i="59"/>
  <c r="DC69" i="59"/>
  <c r="DB85" i="59"/>
  <c r="L85" i="59" s="1"/>
  <c r="DC53" i="59"/>
  <c r="CF69" i="59"/>
  <c r="CF53" i="59"/>
  <c r="DC21" i="59"/>
  <c r="DC37" i="59"/>
  <c r="DA21" i="59"/>
  <c r="CF37" i="59"/>
  <c r="CG21" i="59"/>
  <c r="CF21" i="59"/>
  <c r="DB31" i="59"/>
  <c r="L31" i="59" s="1"/>
  <c r="CF79" i="59"/>
  <c r="DB38" i="59"/>
  <c r="L38" i="59" s="1"/>
  <c r="CF86" i="59"/>
  <c r="DB14" i="59"/>
  <c r="L14" i="59" s="1"/>
  <c r="DB33" i="59"/>
  <c r="L33" i="59" s="1"/>
  <c r="CF81" i="59"/>
  <c r="DB21" i="59"/>
  <c r="L21" i="59" s="1"/>
  <c r="CF66" i="59"/>
  <c r="CF50" i="59"/>
  <c r="DC82" i="59"/>
  <c r="DC50" i="59"/>
  <c r="DC66" i="59"/>
  <c r="CF34" i="59"/>
  <c r="DC18" i="59"/>
  <c r="DA18" i="59"/>
  <c r="DB82" i="59"/>
  <c r="L82" i="59" s="1"/>
  <c r="CG18" i="59"/>
  <c r="DC34" i="59"/>
  <c r="CF18" i="59"/>
  <c r="DB13" i="59"/>
  <c r="DB41" i="59"/>
  <c r="L41" i="59" s="1"/>
  <c r="CF89" i="59"/>
  <c r="DB29" i="59"/>
  <c r="CF63" i="59"/>
  <c r="CF47" i="59"/>
  <c r="DC79" i="59"/>
  <c r="DC63" i="59"/>
  <c r="DB79" i="59"/>
  <c r="L79" i="59" s="1"/>
  <c r="DC47" i="59"/>
  <c r="CG15" i="59"/>
  <c r="CF15" i="59"/>
  <c r="DC31" i="59"/>
  <c r="DC15" i="59"/>
  <c r="CF31" i="59"/>
  <c r="DA15" i="59"/>
  <c r="DC87" i="59"/>
  <c r="DC71" i="59"/>
  <c r="DB87" i="59"/>
  <c r="L87" i="59" s="1"/>
  <c r="DC55" i="59"/>
  <c r="CF71" i="59"/>
  <c r="CF55" i="59"/>
  <c r="DC39" i="59"/>
  <c r="DC23" i="59"/>
  <c r="CF39" i="59"/>
  <c r="DA23" i="59"/>
  <c r="CG23" i="59"/>
  <c r="CF23" i="59"/>
  <c r="DB37" i="59"/>
  <c r="L37" i="59" s="1"/>
  <c r="CF85" i="59"/>
  <c r="DB35" i="59"/>
  <c r="L35" i="59" s="1"/>
  <c r="CF83" i="59"/>
  <c r="DB17" i="59"/>
  <c r="L17" i="59" s="1"/>
  <c r="DB23" i="59"/>
  <c r="L23" i="59" s="1"/>
  <c r="DB61" i="59"/>
  <c r="CF77" i="59"/>
  <c r="CW61" i="59"/>
  <c r="AD8" i="59" s="1"/>
  <c r="CX61" i="59"/>
  <c r="DB45" i="59"/>
  <c r="CW45" i="59"/>
  <c r="AD7" i="59" s="1"/>
  <c r="CX45" i="59"/>
  <c r="DB34" i="59"/>
  <c r="L34" i="59" s="1"/>
  <c r="CF82" i="59"/>
  <c r="DB26" i="59"/>
  <c r="L26" i="59" s="1"/>
  <c r="BX79" i="51"/>
  <c r="BX85" i="52"/>
  <c r="BX29" i="52"/>
  <c r="BX55" i="53"/>
  <c r="AK5" i="57"/>
  <c r="E142" i="59"/>
  <c r="BX22" i="49"/>
  <c r="N9" i="59"/>
  <c r="E140" i="59"/>
  <c r="BX17" i="45"/>
  <c r="BX23" i="49"/>
  <c r="BX81" i="50"/>
  <c r="E135" i="59"/>
  <c r="E137" i="59"/>
  <c r="BX46" i="49"/>
  <c r="BX19" i="50"/>
  <c r="BX69" i="55"/>
  <c r="BX34" i="55"/>
  <c r="BX15" i="55"/>
  <c r="BX62" i="56"/>
  <c r="BX21" i="56"/>
  <c r="BX17" i="55"/>
  <c r="E136" i="59"/>
  <c r="BX69" i="48"/>
  <c r="BX85" i="53"/>
  <c r="BX37" i="55"/>
  <c r="BX85" i="56"/>
  <c r="BX69" i="56"/>
  <c r="BX53" i="56"/>
  <c r="E148" i="57"/>
  <c r="E139" i="59"/>
  <c r="BX33" i="49"/>
  <c r="BX34" i="52"/>
  <c r="BX83" i="45"/>
  <c r="BX50" i="50"/>
  <c r="BX18" i="53"/>
  <c r="BX79" i="54"/>
  <c r="BX63" i="55"/>
  <c r="BX78" i="56"/>
  <c r="BX81" i="56"/>
  <c r="BX65" i="56"/>
  <c r="BX30" i="55"/>
  <c r="BX30" i="56"/>
  <c r="E141" i="59"/>
  <c r="E134" i="59"/>
  <c r="Y6" i="59"/>
  <c r="BX84" i="52"/>
  <c r="BX77" i="53"/>
  <c r="BX86" i="55"/>
  <c r="N5" i="59"/>
  <c r="Y5" i="59"/>
  <c r="E146" i="59"/>
  <c r="BX16" i="55"/>
  <c r="BX61" i="56"/>
  <c r="BX64" i="56"/>
  <c r="N6" i="59"/>
  <c r="Y7" i="59"/>
  <c r="CI66" i="47"/>
  <c r="BX25" i="53"/>
  <c r="BX48" i="55"/>
  <c r="BX72" i="56"/>
  <c r="AK6" i="57"/>
  <c r="Y8" i="59"/>
  <c r="BX54" i="45"/>
  <c r="BX84" i="49"/>
  <c r="BX16" i="52"/>
  <c r="BX81" i="55"/>
  <c r="BX82" i="56"/>
  <c r="BX33" i="56"/>
  <c r="BX39" i="56"/>
  <c r="N8" i="59"/>
  <c r="BX74" i="52"/>
  <c r="BX65" i="52"/>
  <c r="N7" i="59"/>
  <c r="DB24" i="58"/>
  <c r="L24" i="58" s="1"/>
  <c r="CF64" i="58"/>
  <c r="CF48" i="58"/>
  <c r="DC80" i="58"/>
  <c r="DB80" i="58"/>
  <c r="L80" i="58" s="1"/>
  <c r="DC32" i="58"/>
  <c r="CF32" i="58"/>
  <c r="DC16" i="58"/>
  <c r="CG16" i="58"/>
  <c r="DC48" i="58"/>
  <c r="DA16" i="58"/>
  <c r="DC64" i="58"/>
  <c r="CF16" i="58"/>
  <c r="E153" i="58"/>
  <c r="DB34" i="58"/>
  <c r="L34" i="58" s="1"/>
  <c r="CF82" i="58"/>
  <c r="CZ61" i="54"/>
  <c r="AU8" i="54" s="1"/>
  <c r="AY8" i="54" s="1"/>
  <c r="CN39" i="57"/>
  <c r="DB35" i="58"/>
  <c r="L35" i="58" s="1"/>
  <c r="CF83" i="58"/>
  <c r="DB15" i="58"/>
  <c r="L15" i="58" s="1"/>
  <c r="DB22" i="58"/>
  <c r="L22" i="58" s="1"/>
  <c r="DB36" i="58"/>
  <c r="L36" i="58" s="1"/>
  <c r="CF84" i="58"/>
  <c r="CY29" i="45"/>
  <c r="AC6" i="45" s="1"/>
  <c r="AG6" i="45" s="1"/>
  <c r="CN31" i="57"/>
  <c r="DB25" i="58"/>
  <c r="L25" i="58" s="1"/>
  <c r="DB41" i="58"/>
  <c r="L41" i="58" s="1"/>
  <c r="CF89" i="58"/>
  <c r="DB33" i="58"/>
  <c r="L33" i="58" s="1"/>
  <c r="CF81" i="58"/>
  <c r="DC68" i="58"/>
  <c r="DB84" i="58"/>
  <c r="L84" i="58" s="1"/>
  <c r="CF68" i="58"/>
  <c r="CF52" i="58"/>
  <c r="CG20" i="58"/>
  <c r="CF36" i="58"/>
  <c r="CF20" i="58"/>
  <c r="DC52" i="58"/>
  <c r="DC84" i="58"/>
  <c r="DC20" i="58"/>
  <c r="DA20" i="58"/>
  <c r="DC36" i="58"/>
  <c r="CZ45" i="44"/>
  <c r="AU7" i="44" s="1"/>
  <c r="AY7" i="44" s="1"/>
  <c r="DB45" i="58"/>
  <c r="CW45" i="58"/>
  <c r="AD7" i="58" s="1"/>
  <c r="CX45" i="58"/>
  <c r="DB14" i="58"/>
  <c r="L14" i="58" s="1"/>
  <c r="CZ77" i="43"/>
  <c r="AU9" i="43" s="1"/>
  <c r="AY9" i="43" s="1"/>
  <c r="DB20" i="58"/>
  <c r="L20" i="58" s="1"/>
  <c r="DB31" i="58"/>
  <c r="L31" i="58" s="1"/>
  <c r="CF79" i="58"/>
  <c r="CY77" i="53"/>
  <c r="AC9" i="53" s="1"/>
  <c r="AG9" i="53" s="1"/>
  <c r="DB13" i="58"/>
  <c r="DB21" i="58"/>
  <c r="L21" i="58" s="1"/>
  <c r="CZ45" i="53"/>
  <c r="AU7" i="53" s="1"/>
  <c r="AY7" i="53" s="1"/>
  <c r="CN32" i="57"/>
  <c r="DC85" i="58"/>
  <c r="DB85" i="58"/>
  <c r="L85" i="58" s="1"/>
  <c r="DC53" i="58"/>
  <c r="CF69" i="58"/>
  <c r="DC21" i="58"/>
  <c r="DC37" i="58"/>
  <c r="DA21" i="58"/>
  <c r="CF53" i="58"/>
  <c r="CF37" i="58"/>
  <c r="CG21" i="58"/>
  <c r="DC69" i="58"/>
  <c r="CF21" i="58"/>
  <c r="E158" i="58"/>
  <c r="DC89" i="58"/>
  <c r="DC73" i="58"/>
  <c r="DB89" i="58"/>
  <c r="L89" i="58" s="1"/>
  <c r="DC57" i="58"/>
  <c r="CF73" i="58"/>
  <c r="CF41" i="58"/>
  <c r="DC41" i="58"/>
  <c r="DC25" i="58"/>
  <c r="CF57" i="58"/>
  <c r="CG25" i="58"/>
  <c r="DA25" i="58"/>
  <c r="CF25" i="58"/>
  <c r="E162" i="58"/>
  <c r="CF65" i="58"/>
  <c r="CF49" i="58"/>
  <c r="DC65" i="58"/>
  <c r="DB81" i="58"/>
  <c r="L81" i="58" s="1"/>
  <c r="DC49" i="58"/>
  <c r="DA17" i="58"/>
  <c r="CG17" i="58"/>
  <c r="DC33" i="58"/>
  <c r="CF33" i="58"/>
  <c r="CF17" i="58"/>
  <c r="DC81" i="58"/>
  <c r="DC17" i="58"/>
  <c r="DB83" i="58"/>
  <c r="L83" i="58" s="1"/>
  <c r="DC51" i="58"/>
  <c r="CF67" i="58"/>
  <c r="DC83" i="58"/>
  <c r="DC19" i="58"/>
  <c r="DA19" i="58"/>
  <c r="DC35" i="58"/>
  <c r="DC67" i="58"/>
  <c r="CF51" i="58"/>
  <c r="CF35" i="58"/>
  <c r="CF19" i="58"/>
  <c r="CG19" i="58"/>
  <c r="CZ45" i="47"/>
  <c r="AU7" i="47" s="1"/>
  <c r="AY7" i="47" s="1"/>
  <c r="DB40" i="58"/>
  <c r="L40" i="58" s="1"/>
  <c r="CF88" i="58"/>
  <c r="CX77" i="58"/>
  <c r="CF75" i="58"/>
  <c r="CW77" i="58"/>
  <c r="AD9" i="58" s="1"/>
  <c r="DC91" i="58"/>
  <c r="DC75" i="58"/>
  <c r="DB91" i="58"/>
  <c r="L91" i="58" s="1"/>
  <c r="DC59" i="58"/>
  <c r="CG27" i="58"/>
  <c r="CF27" i="58"/>
  <c r="CF59" i="58"/>
  <c r="DC27" i="58"/>
  <c r="DA27" i="58"/>
  <c r="CF43" i="58"/>
  <c r="DC43" i="58"/>
  <c r="E164" i="58"/>
  <c r="DB37" i="58"/>
  <c r="L37" i="58" s="1"/>
  <c r="CF85" i="58"/>
  <c r="CY77" i="42"/>
  <c r="AC9" i="42" s="1"/>
  <c r="AG9" i="42" s="1"/>
  <c r="CL40" i="57"/>
  <c r="CM40" i="57"/>
  <c r="CN40" i="57"/>
  <c r="CX13" i="58"/>
  <c r="CW13" i="58"/>
  <c r="AD5" i="58" s="1"/>
  <c r="DB27" i="58"/>
  <c r="L27" i="58" s="1"/>
  <c r="DC86" i="58"/>
  <c r="DC70" i="58"/>
  <c r="CF70" i="58"/>
  <c r="CF38" i="58"/>
  <c r="CG22" i="58"/>
  <c r="DC54" i="58"/>
  <c r="CF22" i="58"/>
  <c r="DB86" i="58"/>
  <c r="L86" i="58" s="1"/>
  <c r="CF54" i="58"/>
  <c r="DC38" i="58"/>
  <c r="DC22" i="58"/>
  <c r="DA22" i="58"/>
  <c r="CF63" i="58"/>
  <c r="CF47" i="58"/>
  <c r="DC79" i="58"/>
  <c r="DC63" i="58"/>
  <c r="DA15" i="58"/>
  <c r="CG15" i="58"/>
  <c r="DB79" i="58"/>
  <c r="L79" i="58" s="1"/>
  <c r="CF15" i="58"/>
  <c r="DC15" i="58"/>
  <c r="DC31" i="58"/>
  <c r="DC47" i="58"/>
  <c r="CF31" i="58"/>
  <c r="CY13" i="46"/>
  <c r="AC5" i="46" s="1"/>
  <c r="AG5" i="46" s="1"/>
  <c r="DB16" i="58"/>
  <c r="L16" i="58" s="1"/>
  <c r="DB23" i="58"/>
  <c r="L23" i="58" s="1"/>
  <c r="CF46" i="58"/>
  <c r="DC78" i="58"/>
  <c r="DC62" i="58"/>
  <c r="DB78" i="58"/>
  <c r="L78" i="58" s="1"/>
  <c r="DC46" i="58"/>
  <c r="DC30" i="58"/>
  <c r="CF30" i="58"/>
  <c r="CF62" i="58"/>
  <c r="CF14" i="58"/>
  <c r="DC14" i="58"/>
  <c r="CG14" i="58"/>
  <c r="DA14" i="58"/>
  <c r="E151" i="58"/>
  <c r="CZ77" i="47"/>
  <c r="AU9" i="47" s="1"/>
  <c r="AY9" i="47" s="1"/>
  <c r="CF58" i="58"/>
  <c r="DC90" i="58"/>
  <c r="DC74" i="58"/>
  <c r="DB90" i="58"/>
  <c r="L90" i="58" s="1"/>
  <c r="DC58" i="58"/>
  <c r="DC42" i="58"/>
  <c r="CF42" i="58"/>
  <c r="DC26" i="58"/>
  <c r="DA26" i="58"/>
  <c r="CG26" i="58"/>
  <c r="CF26" i="58"/>
  <c r="CF74" i="58"/>
  <c r="E163" i="58"/>
  <c r="DB42" i="58"/>
  <c r="L42" i="58" s="1"/>
  <c r="CF90" i="58"/>
  <c r="CZ13" i="50"/>
  <c r="AU5" i="50" s="1"/>
  <c r="AY5" i="50" s="1"/>
  <c r="CN33" i="57"/>
  <c r="DB18" i="58"/>
  <c r="L18" i="58" s="1"/>
  <c r="DB29" i="58"/>
  <c r="CY61" i="42"/>
  <c r="AC8" i="42" s="1"/>
  <c r="AG8" i="42" s="1"/>
  <c r="CN38" i="57"/>
  <c r="CJ38" i="57"/>
  <c r="CM38" i="57"/>
  <c r="CK38" i="57"/>
  <c r="CL38" i="57"/>
  <c r="DB61" i="58"/>
  <c r="CF77" i="58"/>
  <c r="CW61" i="58"/>
  <c r="AD8" i="58" s="1"/>
  <c r="CX61" i="58"/>
  <c r="DB43" i="58"/>
  <c r="L43" i="58" s="1"/>
  <c r="CX29" i="58"/>
  <c r="CW29" i="58"/>
  <c r="AD6" i="58" s="1"/>
  <c r="CF91" i="58"/>
  <c r="DC77" i="58"/>
  <c r="DC61" i="58"/>
  <c r="DB77" i="58"/>
  <c r="CF61" i="58"/>
  <c r="DC45" i="58"/>
  <c r="CF45" i="58"/>
  <c r="CF29" i="58"/>
  <c r="DA13" i="58"/>
  <c r="DC29" i="58"/>
  <c r="DC13" i="58"/>
  <c r="CF13" i="58"/>
  <c r="CG13" i="58"/>
  <c r="CY29" i="46"/>
  <c r="AC6" i="46" s="1"/>
  <c r="AG6" i="46" s="1"/>
  <c r="CK35" i="57"/>
  <c r="DB39" i="58"/>
  <c r="L39" i="58" s="1"/>
  <c r="CF87" i="58"/>
  <c r="DB38" i="58"/>
  <c r="L38" i="58" s="1"/>
  <c r="CF86" i="58"/>
  <c r="DB26" i="58"/>
  <c r="L26" i="58" s="1"/>
  <c r="DC87" i="58"/>
  <c r="DB87" i="58"/>
  <c r="L87" i="58" s="1"/>
  <c r="DC55" i="58"/>
  <c r="CF55" i="58"/>
  <c r="DC39" i="58"/>
  <c r="DC71" i="58"/>
  <c r="DC23" i="58"/>
  <c r="CF39" i="58"/>
  <c r="CF71" i="58"/>
  <c r="CG23" i="58"/>
  <c r="CF23" i="58"/>
  <c r="DA23" i="58"/>
  <c r="CZ61" i="47"/>
  <c r="AU8" i="47" s="1"/>
  <c r="AY8" i="47" s="1"/>
  <c r="DB32" i="58"/>
  <c r="L32" i="58" s="1"/>
  <c r="CF80" i="58"/>
  <c r="DB19" i="58"/>
  <c r="L19" i="58" s="1"/>
  <c r="DC72" i="58"/>
  <c r="DB88" i="58"/>
  <c r="L88" i="58" s="1"/>
  <c r="DC56" i="58"/>
  <c r="CF72" i="58"/>
  <c r="CF56" i="58"/>
  <c r="DC88" i="58"/>
  <c r="CG24" i="58"/>
  <c r="CF24" i="58"/>
  <c r="DC24" i="58"/>
  <c r="DA24" i="58"/>
  <c r="CF40" i="58"/>
  <c r="DC40" i="58"/>
  <c r="DB30" i="58"/>
  <c r="L30" i="58" s="1"/>
  <c r="CF78" i="58"/>
  <c r="CZ13" i="48"/>
  <c r="AU5" i="48" s="1"/>
  <c r="AY5" i="48" s="1"/>
  <c r="CF66" i="58"/>
  <c r="CF50" i="58"/>
  <c r="DC82" i="58"/>
  <c r="DC66" i="58"/>
  <c r="DC34" i="58"/>
  <c r="CF18" i="58"/>
  <c r="DB82" i="58"/>
  <c r="L82" i="58" s="1"/>
  <c r="CF34" i="58"/>
  <c r="DC18" i="58"/>
  <c r="DA18" i="58"/>
  <c r="CG18" i="58"/>
  <c r="DC50" i="58"/>
  <c r="DB17" i="58"/>
  <c r="L17" i="58" s="1"/>
  <c r="CY45" i="55"/>
  <c r="AC7" i="55" s="1"/>
  <c r="AG7" i="55" s="1"/>
  <c r="CY45" i="50"/>
  <c r="AC7" i="50" s="1"/>
  <c r="AG7" i="50" s="1"/>
  <c r="BX31" i="54"/>
  <c r="BX62" i="55"/>
  <c r="BX13" i="55"/>
  <c r="BX50" i="55"/>
  <c r="BX14" i="56"/>
  <c r="E135" i="58"/>
  <c r="E141" i="58"/>
  <c r="BX68" i="55"/>
  <c r="BX84" i="43"/>
  <c r="BX83" i="51"/>
  <c r="BX67" i="51"/>
  <c r="BX29" i="54"/>
  <c r="BX70" i="55"/>
  <c r="BX23" i="55"/>
  <c r="BX39" i="55"/>
  <c r="BX52" i="55"/>
  <c r="BX77" i="56"/>
  <c r="BX50" i="56"/>
  <c r="N7" i="58"/>
  <c r="E147" i="58"/>
  <c r="BX13" i="47"/>
  <c r="BX67" i="53"/>
  <c r="CI50" i="53"/>
  <c r="BX17" i="53"/>
  <c r="BX66" i="54"/>
  <c r="BX37" i="54"/>
  <c r="BX33" i="55"/>
  <c r="CI53" i="56"/>
  <c r="E138" i="58"/>
  <c r="BX14" i="47"/>
  <c r="BX79" i="48"/>
  <c r="BX16" i="56"/>
  <c r="N5" i="58"/>
  <c r="E146" i="58"/>
  <c r="BX82" i="54"/>
  <c r="BX18" i="54"/>
  <c r="BX53" i="55"/>
  <c r="BX32" i="55"/>
  <c r="BX20" i="55"/>
  <c r="BX40" i="56"/>
  <c r="BX19" i="56"/>
  <c r="BX45" i="56"/>
  <c r="Y5" i="58"/>
  <c r="BX63" i="48"/>
  <c r="BX83" i="49"/>
  <c r="BX52" i="53"/>
  <c r="BX77" i="54"/>
  <c r="BX14" i="54"/>
  <c r="BX51" i="55"/>
  <c r="BX64" i="55"/>
  <c r="BX19" i="55"/>
  <c r="BX51" i="56"/>
  <c r="BX87" i="56"/>
  <c r="BX71" i="56"/>
  <c r="E134" i="58"/>
  <c r="Y6" i="58"/>
  <c r="BX84" i="50"/>
  <c r="BX53" i="52"/>
  <c r="CI47" i="53"/>
  <c r="BX84" i="54"/>
  <c r="BX84" i="55"/>
  <c r="BX61" i="55"/>
  <c r="BX55" i="56"/>
  <c r="BX48" i="56"/>
  <c r="BX23" i="56"/>
  <c r="BX32" i="56"/>
  <c r="AK6" i="56" s="1"/>
  <c r="BX20" i="56"/>
  <c r="E146" i="57"/>
  <c r="Y7" i="58"/>
  <c r="BX83" i="43"/>
  <c r="BX65" i="54"/>
  <c r="BX77" i="55"/>
  <c r="BX46" i="55"/>
  <c r="BX14" i="55"/>
  <c r="BX67" i="55"/>
  <c r="BX29" i="55"/>
  <c r="BX80" i="56"/>
  <c r="AZ8" i="57"/>
  <c r="E136" i="58"/>
  <c r="Y8" i="58"/>
  <c r="E142" i="58"/>
  <c r="E143" i="58"/>
  <c r="E139" i="58"/>
  <c r="BX54" i="42"/>
  <c r="BX77" i="48"/>
  <c r="BX66" i="49"/>
  <c r="BX81" i="54"/>
  <c r="BX82" i="55"/>
  <c r="BX22" i="55"/>
  <c r="N6" i="58"/>
  <c r="E144" i="58"/>
  <c r="BX80" i="55"/>
  <c r="BX18" i="55"/>
  <c r="BX86" i="56"/>
  <c r="BX70" i="56"/>
  <c r="BX54" i="56"/>
  <c r="BX63" i="56"/>
  <c r="BX24" i="56"/>
  <c r="N8" i="58"/>
  <c r="N9" i="58"/>
  <c r="Y9" i="58"/>
  <c r="BX47" i="55"/>
  <c r="BX47" i="56"/>
  <c r="BX87" i="55"/>
  <c r="BX65" i="55"/>
  <c r="BX17" i="56"/>
  <c r="E140" i="58"/>
  <c r="BX88" i="53"/>
  <c r="BX85" i="55"/>
  <c r="BX35" i="55"/>
  <c r="BX15" i="56"/>
  <c r="AK7" i="57"/>
  <c r="E137" i="58"/>
  <c r="CK40" i="57"/>
  <c r="CJ40" i="57"/>
  <c r="CM39" i="57"/>
  <c r="CL39" i="57"/>
  <c r="CK39" i="57"/>
  <c r="CJ39" i="57"/>
  <c r="E142" i="57"/>
  <c r="CJ36" i="57"/>
  <c r="CJ35" i="57"/>
  <c r="CM34" i="57"/>
  <c r="CL34" i="57"/>
  <c r="CK34" i="57"/>
  <c r="CJ34" i="57"/>
  <c r="CM33" i="57"/>
  <c r="CL33" i="57"/>
  <c r="CK33" i="57"/>
  <c r="CJ33" i="57"/>
  <c r="CM32" i="57"/>
  <c r="CL32" i="57"/>
  <c r="CK32" i="57"/>
  <c r="CJ32" i="57"/>
  <c r="CM31" i="57"/>
  <c r="CL31" i="57"/>
  <c r="CK31" i="57"/>
  <c r="CJ31" i="57"/>
  <c r="CL30" i="57"/>
  <c r="CK30" i="57"/>
  <c r="CJ30" i="57"/>
  <c r="CK29" i="57"/>
  <c r="CJ29" i="57"/>
  <c r="S2" i="56"/>
  <c r="AZ8" i="56"/>
  <c r="AZ6" i="56"/>
  <c r="H7" i="56"/>
  <c r="H5" i="56"/>
  <c r="AZ7" i="56"/>
  <c r="AJ5" i="56"/>
  <c r="AJ6" i="55"/>
  <c r="AJ5" i="55"/>
  <c r="AZ6" i="55"/>
  <c r="H9" i="55"/>
  <c r="AJ8" i="55"/>
  <c r="AJ9" i="55"/>
  <c r="DB24" i="57"/>
  <c r="L24" i="57" s="1"/>
  <c r="DB19" i="57"/>
  <c r="L19" i="57" s="1"/>
  <c r="DB40" i="57"/>
  <c r="L40" i="57" s="1"/>
  <c r="CF88" i="57"/>
  <c r="DC86" i="57"/>
  <c r="DB86" i="57"/>
  <c r="L86" i="57" s="1"/>
  <c r="DC54" i="57"/>
  <c r="CF70" i="57"/>
  <c r="CF54" i="57"/>
  <c r="CF22" i="57"/>
  <c r="DC70" i="57"/>
  <c r="DC22" i="57"/>
  <c r="DC38" i="57"/>
  <c r="CF38" i="57"/>
  <c r="DA22" i="57"/>
  <c r="CG22" i="57"/>
  <c r="DB23" i="57"/>
  <c r="L23" i="57" s="1"/>
  <c r="CF66" i="57"/>
  <c r="CF50" i="57"/>
  <c r="DC82" i="57"/>
  <c r="DC66" i="57"/>
  <c r="DC50" i="57"/>
  <c r="DC18" i="57"/>
  <c r="DA18" i="57"/>
  <c r="CG18" i="57"/>
  <c r="DC34" i="57"/>
  <c r="CF18" i="57"/>
  <c r="DB82" i="57"/>
  <c r="L82" i="57" s="1"/>
  <c r="CF34" i="57"/>
  <c r="DB21" i="57"/>
  <c r="L21" i="57" s="1"/>
  <c r="DB22" i="57"/>
  <c r="L22" i="57" s="1"/>
  <c r="DC77" i="57"/>
  <c r="DC61" i="57"/>
  <c r="DB77" i="57"/>
  <c r="DC45" i="57"/>
  <c r="CF61" i="57"/>
  <c r="CF45" i="57"/>
  <c r="DC13" i="57"/>
  <c r="CF29" i="57"/>
  <c r="DC29" i="57"/>
  <c r="CG13" i="57"/>
  <c r="DA13" i="57"/>
  <c r="CF13" i="57"/>
  <c r="DC89" i="57"/>
  <c r="DC73" i="57"/>
  <c r="DB89" i="57"/>
  <c r="L89" i="57" s="1"/>
  <c r="DC57" i="57"/>
  <c r="CF73" i="57"/>
  <c r="DC41" i="57"/>
  <c r="CF41" i="57"/>
  <c r="DC25" i="57"/>
  <c r="DA25" i="57"/>
  <c r="CG25" i="57"/>
  <c r="CF25" i="57"/>
  <c r="CF57" i="57"/>
  <c r="E162" i="57"/>
  <c r="DB83" i="57"/>
  <c r="L83" i="57" s="1"/>
  <c r="CF67" i="57"/>
  <c r="DC83" i="57"/>
  <c r="DA19" i="57"/>
  <c r="CF51" i="57"/>
  <c r="DC35" i="57"/>
  <c r="CG19" i="57"/>
  <c r="CF19" i="57"/>
  <c r="CF35" i="57"/>
  <c r="DC67" i="57"/>
  <c r="DC19" i="57"/>
  <c r="DC51" i="57"/>
  <c r="DC87" i="57"/>
  <c r="DC71" i="57"/>
  <c r="DB87" i="57"/>
  <c r="L87" i="57" s="1"/>
  <c r="DC55" i="57"/>
  <c r="CF71" i="57"/>
  <c r="CF55" i="57"/>
  <c r="DC23" i="57"/>
  <c r="CF39" i="57"/>
  <c r="DA23" i="57"/>
  <c r="CG23" i="57"/>
  <c r="CF23" i="57"/>
  <c r="DC39" i="57"/>
  <c r="DB13" i="57"/>
  <c r="DB20" i="57"/>
  <c r="L20" i="57" s="1"/>
  <c r="DB36" i="57"/>
  <c r="L36" i="57" s="1"/>
  <c r="CF84" i="57"/>
  <c r="DC85" i="57"/>
  <c r="DB85" i="57"/>
  <c r="L85" i="57" s="1"/>
  <c r="CF69" i="57"/>
  <c r="CF53" i="57"/>
  <c r="DC37" i="57"/>
  <c r="DA21" i="57"/>
  <c r="CF37" i="57"/>
  <c r="CG21" i="57"/>
  <c r="CF21" i="57"/>
  <c r="DC53" i="57"/>
  <c r="DC21" i="57"/>
  <c r="DC69" i="57"/>
  <c r="E158" i="57"/>
  <c r="DB29" i="57"/>
  <c r="DB35" i="57"/>
  <c r="L35" i="57" s="1"/>
  <c r="CF83" i="57"/>
  <c r="DB15" i="57"/>
  <c r="L15" i="57" s="1"/>
  <c r="DB39" i="57"/>
  <c r="L39" i="57" s="1"/>
  <c r="CF87" i="57"/>
  <c r="DB34" i="57"/>
  <c r="L34" i="57" s="1"/>
  <c r="CF82" i="57"/>
  <c r="DB37" i="57"/>
  <c r="L37" i="57" s="1"/>
  <c r="CF85" i="57"/>
  <c r="DC68" i="57"/>
  <c r="DB84" i="57"/>
  <c r="L84" i="57" s="1"/>
  <c r="CF68" i="57"/>
  <c r="CF52" i="57"/>
  <c r="DC20" i="57"/>
  <c r="DA20" i="57"/>
  <c r="DC36" i="57"/>
  <c r="DC84" i="57"/>
  <c r="DC52" i="57"/>
  <c r="CG20" i="57"/>
  <c r="CF36" i="57"/>
  <c r="CF20" i="57"/>
  <c r="DB33" i="57"/>
  <c r="L33" i="57" s="1"/>
  <c r="CF81" i="57"/>
  <c r="CF58" i="57"/>
  <c r="DC90" i="57"/>
  <c r="DC74" i="57"/>
  <c r="DB90" i="57"/>
  <c r="L90" i="57" s="1"/>
  <c r="DC58" i="57"/>
  <c r="CG26" i="57"/>
  <c r="CF26" i="57"/>
  <c r="CF74" i="57"/>
  <c r="DC26" i="57"/>
  <c r="DC42" i="57"/>
  <c r="CF42" i="57"/>
  <c r="DA26" i="57"/>
  <c r="E163" i="57"/>
  <c r="DB30" i="57"/>
  <c r="L30" i="57" s="1"/>
  <c r="CF78" i="57"/>
  <c r="CX13" i="57"/>
  <c r="CW13" i="57"/>
  <c r="AD5" i="57" s="1"/>
  <c r="DB27" i="57"/>
  <c r="L27" i="57" s="1"/>
  <c r="CF63" i="57"/>
  <c r="CF47" i="57"/>
  <c r="DC79" i="57"/>
  <c r="DC63" i="57"/>
  <c r="DB79" i="57"/>
  <c r="L79" i="57" s="1"/>
  <c r="DC47" i="57"/>
  <c r="CF15" i="57"/>
  <c r="DC31" i="57"/>
  <c r="DC15" i="57"/>
  <c r="CF31" i="57"/>
  <c r="DA15" i="57"/>
  <c r="CG15" i="57"/>
  <c r="CF64" i="57"/>
  <c r="CF48" i="57"/>
  <c r="DC80" i="57"/>
  <c r="DC64" i="57"/>
  <c r="DB80" i="57"/>
  <c r="L80" i="57" s="1"/>
  <c r="CF32" i="57"/>
  <c r="DC16" i="57"/>
  <c r="DA16" i="57"/>
  <c r="CG16" i="57"/>
  <c r="CF16" i="57"/>
  <c r="DC48" i="57"/>
  <c r="DC32" i="57"/>
  <c r="DB31" i="57"/>
  <c r="L31" i="57" s="1"/>
  <c r="CF79" i="57"/>
  <c r="DB32" i="57"/>
  <c r="L32" i="57" s="1"/>
  <c r="CF80" i="57"/>
  <c r="DB61" i="57"/>
  <c r="CF77" i="57"/>
  <c r="CX61" i="57"/>
  <c r="CW61" i="57"/>
  <c r="AD8" i="57" s="1"/>
  <c r="DB26" i="57"/>
  <c r="L26" i="57" s="1"/>
  <c r="DB16" i="57"/>
  <c r="L16" i="57" s="1"/>
  <c r="DB41" i="57"/>
  <c r="L41" i="57" s="1"/>
  <c r="CF89" i="57"/>
  <c r="DB17" i="57"/>
  <c r="L17" i="57" s="1"/>
  <c r="CX77" i="57"/>
  <c r="CF75" i="57"/>
  <c r="DC91" i="57"/>
  <c r="DC75" i="57"/>
  <c r="DB91" i="57"/>
  <c r="L91" i="57" s="1"/>
  <c r="DC59" i="57"/>
  <c r="DC27" i="57"/>
  <c r="DA27" i="57"/>
  <c r="CF59" i="57"/>
  <c r="CF43" i="57"/>
  <c r="CG27" i="57"/>
  <c r="DC43" i="57"/>
  <c r="CF27" i="57"/>
  <c r="CW77" i="57"/>
  <c r="AD9" i="57" s="1"/>
  <c r="E164" i="57"/>
  <c r="CX29" i="57"/>
  <c r="CW29" i="57"/>
  <c r="AD6" i="57" s="1"/>
  <c r="DB43" i="57"/>
  <c r="L43" i="57" s="1"/>
  <c r="CF91" i="57"/>
  <c r="DB14" i="57"/>
  <c r="L14" i="57" s="1"/>
  <c r="DC88" i="57"/>
  <c r="DC72" i="57"/>
  <c r="DC40" i="57"/>
  <c r="DB88" i="57"/>
  <c r="L88" i="57" s="1"/>
  <c r="DC56" i="57"/>
  <c r="CF72" i="57"/>
  <c r="CF56" i="57"/>
  <c r="CG24" i="57"/>
  <c r="CF24" i="57"/>
  <c r="CF40" i="57"/>
  <c r="DC24" i="57"/>
  <c r="DA24" i="57"/>
  <c r="DB38" i="57"/>
  <c r="L38" i="57" s="1"/>
  <c r="CF86" i="57"/>
  <c r="DB42" i="57"/>
  <c r="L42" i="57" s="1"/>
  <c r="CF90" i="57"/>
  <c r="DB45" i="57"/>
  <c r="CX45" i="57"/>
  <c r="CW45" i="57"/>
  <c r="AD7" i="57" s="1"/>
  <c r="CF62" i="57"/>
  <c r="CF46" i="57"/>
  <c r="DC78" i="57"/>
  <c r="DC62" i="57"/>
  <c r="DB78" i="57"/>
  <c r="L78" i="57" s="1"/>
  <c r="DC30" i="57"/>
  <c r="CF30" i="57"/>
  <c r="CG14" i="57"/>
  <c r="CF14" i="57"/>
  <c r="DC46" i="57"/>
  <c r="DC14" i="57"/>
  <c r="DA14" i="57"/>
  <c r="DB25" i="57"/>
  <c r="L25" i="57" s="1"/>
  <c r="CF65" i="57"/>
  <c r="DC81" i="57"/>
  <c r="DC65" i="57"/>
  <c r="DB81" i="57"/>
  <c r="L81" i="57" s="1"/>
  <c r="CG17" i="57"/>
  <c r="CF17" i="57"/>
  <c r="DC33" i="57"/>
  <c r="DC49" i="57"/>
  <c r="CF33" i="57"/>
  <c r="DC17" i="57"/>
  <c r="CF49" i="57"/>
  <c r="DA17" i="57"/>
  <c r="DB18" i="57"/>
  <c r="L18" i="57" s="1"/>
  <c r="AJ7" i="55"/>
  <c r="E138" i="57"/>
  <c r="E143" i="57"/>
  <c r="BX42" i="52"/>
  <c r="E145" i="57"/>
  <c r="AZ5" i="56"/>
  <c r="N9" i="57"/>
  <c r="AZ9" i="56"/>
  <c r="E144" i="57"/>
  <c r="E134" i="57"/>
  <c r="Y6" i="57"/>
  <c r="N5" i="57"/>
  <c r="Y5" i="57"/>
  <c r="BX32" i="50"/>
  <c r="N6" i="57"/>
  <c r="E139" i="57"/>
  <c r="Y7" i="57"/>
  <c r="BX77" i="50"/>
  <c r="BX87" i="51"/>
  <c r="Y8" i="57"/>
  <c r="BX20" i="50"/>
  <c r="BX83" i="52"/>
  <c r="BX24" i="52"/>
  <c r="AL9" i="56"/>
  <c r="E137" i="57"/>
  <c r="BX40" i="53"/>
  <c r="E147" i="57"/>
  <c r="E140" i="57"/>
  <c r="N8" i="57"/>
  <c r="AJ7" i="56"/>
  <c r="Y9" i="57"/>
  <c r="BX46" i="52"/>
  <c r="AJ9" i="56"/>
  <c r="E141" i="57"/>
  <c r="AJ8" i="56"/>
  <c r="N7" i="57"/>
  <c r="E135" i="57"/>
  <c r="BX58" i="53"/>
  <c r="H6" i="56"/>
  <c r="E136" i="57"/>
  <c r="DB52" i="56"/>
  <c r="L52" i="56" s="1"/>
  <c r="DE77" i="56"/>
  <c r="DE73" i="56"/>
  <c r="DE57" i="56"/>
  <c r="DE25" i="56"/>
  <c r="DE41" i="56"/>
  <c r="DE78" i="56"/>
  <c r="DE83" i="56"/>
  <c r="DE64" i="56"/>
  <c r="DE48" i="56"/>
  <c r="DE32" i="56"/>
  <c r="DE16" i="56"/>
  <c r="DB64" i="56"/>
  <c r="L64" i="56" s="1"/>
  <c r="DB48" i="56"/>
  <c r="L48" i="56" s="1"/>
  <c r="DE53" i="56"/>
  <c r="DE37" i="56"/>
  <c r="DE69" i="56"/>
  <c r="DE21" i="56"/>
  <c r="DB56" i="56"/>
  <c r="L56" i="56" s="1"/>
  <c r="DE90" i="56"/>
  <c r="DE71" i="56"/>
  <c r="DE55" i="56"/>
  <c r="DE23" i="56"/>
  <c r="DE39" i="56"/>
  <c r="DE85" i="56"/>
  <c r="DE68" i="56"/>
  <c r="DE20" i="56"/>
  <c r="DE52" i="56"/>
  <c r="DE36" i="56"/>
  <c r="DE61" i="56"/>
  <c r="DE45" i="56"/>
  <c r="DE13" i="56"/>
  <c r="DE29" i="56"/>
  <c r="DB75" i="56"/>
  <c r="L75" i="56" s="1"/>
  <c r="DB63" i="56"/>
  <c r="L63" i="56" s="1"/>
  <c r="DB68" i="56"/>
  <c r="L68" i="56" s="1"/>
  <c r="DB70" i="56"/>
  <c r="L70" i="56" s="1"/>
  <c r="DB72" i="56"/>
  <c r="L72" i="56" s="1"/>
  <c r="DE63" i="56"/>
  <c r="DE47" i="56"/>
  <c r="DE15" i="56"/>
  <c r="DE31" i="56"/>
  <c r="DE67" i="56"/>
  <c r="DE51" i="56"/>
  <c r="DE35" i="56"/>
  <c r="DE19" i="56"/>
  <c r="DB58" i="56"/>
  <c r="L58" i="56" s="1"/>
  <c r="DE86" i="56"/>
  <c r="DB67" i="56"/>
  <c r="L67" i="56" s="1"/>
  <c r="DE72" i="56"/>
  <c r="DE56" i="56"/>
  <c r="DE40" i="56"/>
  <c r="DE24" i="56"/>
  <c r="DB55" i="56"/>
  <c r="L55" i="56" s="1"/>
  <c r="DE84" i="56"/>
  <c r="DB51" i="56"/>
  <c r="L51" i="56" s="1"/>
  <c r="DE75" i="56"/>
  <c r="DE59" i="56"/>
  <c r="DE27" i="56"/>
  <c r="DE43" i="56"/>
  <c r="DB59" i="56"/>
  <c r="L59" i="56" s="1"/>
  <c r="DB46" i="56"/>
  <c r="L46" i="56" s="1"/>
  <c r="DE66" i="56"/>
  <c r="DE18" i="56"/>
  <c r="DE50" i="56"/>
  <c r="DE34" i="56"/>
  <c r="DB66" i="56"/>
  <c r="L66" i="56" s="1"/>
  <c r="DB71" i="56"/>
  <c r="L71" i="56" s="1"/>
  <c r="DE74" i="56"/>
  <c r="DE58" i="56"/>
  <c r="DE26" i="56"/>
  <c r="DE42" i="56"/>
  <c r="DE88" i="56"/>
  <c r="DE79" i="56"/>
  <c r="DB50" i="56"/>
  <c r="L50" i="56" s="1"/>
  <c r="DE70" i="56"/>
  <c r="DE22" i="56"/>
  <c r="DE38" i="56"/>
  <c r="DE54" i="56"/>
  <c r="DE82" i="56"/>
  <c r="DB62" i="56"/>
  <c r="L62" i="56" s="1"/>
  <c r="DB74" i="56"/>
  <c r="L74" i="56" s="1"/>
  <c r="DB47" i="56"/>
  <c r="L47" i="56" s="1"/>
  <c r="DE62" i="56"/>
  <c r="DE30" i="56"/>
  <c r="DE46" i="56"/>
  <c r="DE14" i="56"/>
  <c r="DB69" i="56"/>
  <c r="L69" i="56" s="1"/>
  <c r="DB54" i="56"/>
  <c r="L54" i="56" s="1"/>
  <c r="DB73" i="56"/>
  <c r="L73" i="56" s="1"/>
  <c r="DE89" i="56"/>
  <c r="DE87" i="56"/>
  <c r="DE81" i="56"/>
  <c r="DE91" i="56"/>
  <c r="DE80" i="56"/>
  <c r="DE65" i="56"/>
  <c r="DE49" i="56"/>
  <c r="DE33" i="56"/>
  <c r="DE17" i="56"/>
  <c r="DB65" i="56"/>
  <c r="L65" i="56" s="1"/>
  <c r="DB49" i="56"/>
  <c r="L49" i="56" s="1"/>
  <c r="DB57" i="56"/>
  <c r="L57" i="56" s="1"/>
  <c r="BX38" i="50"/>
  <c r="CI61" i="56"/>
  <c r="I8" i="56"/>
  <c r="B8" i="56" s="1"/>
  <c r="B131" i="56"/>
  <c r="CI26" i="56"/>
  <c r="CI29" i="56"/>
  <c r="I6" i="56"/>
  <c r="B6" i="56" s="1"/>
  <c r="AL5" i="56"/>
  <c r="BX85" i="46"/>
  <c r="BX41" i="53"/>
  <c r="BX17" i="54"/>
  <c r="CI89" i="56"/>
  <c r="B129" i="56"/>
  <c r="CI24" i="56"/>
  <c r="AM6" i="56"/>
  <c r="CI30" i="56"/>
  <c r="CI35" i="56"/>
  <c r="AM5" i="56"/>
  <c r="BX26" i="53"/>
  <c r="CI80" i="56"/>
  <c r="CI85" i="56"/>
  <c r="B126" i="56"/>
  <c r="CI21" i="56"/>
  <c r="CI42" i="56"/>
  <c r="AL7" i="56"/>
  <c r="BX39" i="51"/>
  <c r="BX64" i="54"/>
  <c r="CI87" i="56"/>
  <c r="B122" i="56"/>
  <c r="CI17" i="56"/>
  <c r="AL6" i="56"/>
  <c r="CI37" i="56"/>
  <c r="O2" i="56"/>
  <c r="B118" i="56"/>
  <c r="CI13" i="56"/>
  <c r="I5" i="56"/>
  <c r="B5" i="56" s="1"/>
  <c r="CI84" i="56"/>
  <c r="CI77" i="56"/>
  <c r="I9" i="56"/>
  <c r="B9" i="56" s="1"/>
  <c r="M7" i="56"/>
  <c r="B121" i="56"/>
  <c r="CI16" i="56"/>
  <c r="BX19" i="49"/>
  <c r="CI19" i="56"/>
  <c r="B124" i="56"/>
  <c r="BX23" i="53"/>
  <c r="AL8" i="56"/>
  <c r="M6" i="56"/>
  <c r="CI79" i="56"/>
  <c r="M8" i="56"/>
  <c r="CI83" i="56"/>
  <c r="B119" i="56"/>
  <c r="CI14" i="56"/>
  <c r="CI38" i="56"/>
  <c r="BX30" i="53"/>
  <c r="BX35" i="53"/>
  <c r="CI88" i="56"/>
  <c r="CI36" i="56"/>
  <c r="BX86" i="52"/>
  <c r="BX35" i="52"/>
  <c r="BX36" i="52"/>
  <c r="M9" i="56"/>
  <c r="CI91" i="56"/>
  <c r="B127" i="56"/>
  <c r="CI22" i="56"/>
  <c r="BX31" i="51"/>
  <c r="BX85" i="54"/>
  <c r="CI82" i="56"/>
  <c r="CI90" i="56"/>
  <c r="CI45" i="56"/>
  <c r="I7" i="56"/>
  <c r="B7" i="56" s="1"/>
  <c r="M5" i="56"/>
  <c r="CI40" i="56"/>
  <c r="CI31" i="56"/>
  <c r="B132" i="56"/>
  <c r="CI27" i="56"/>
  <c r="B125" i="56"/>
  <c r="CI20" i="56"/>
  <c r="B120" i="56"/>
  <c r="CI15" i="56"/>
  <c r="BX83" i="46"/>
  <c r="BX68" i="52"/>
  <c r="CI86" i="56"/>
  <c r="CI34" i="56"/>
  <c r="AM9" i="56"/>
  <c r="AM8" i="56"/>
  <c r="AJ6" i="56"/>
  <c r="BX68" i="54"/>
  <c r="BX52" i="54"/>
  <c r="BX21" i="54"/>
  <c r="AL8" i="55"/>
  <c r="H5" i="55"/>
  <c r="AZ5" i="55"/>
  <c r="CI78" i="56"/>
  <c r="H8" i="56"/>
  <c r="AM7" i="56"/>
  <c r="CI41" i="56"/>
  <c r="CI39" i="56"/>
  <c r="CI33" i="56"/>
  <c r="B130" i="56"/>
  <c r="CI25" i="56"/>
  <c r="B123" i="56"/>
  <c r="CI18" i="56"/>
  <c r="BX72" i="50"/>
  <c r="BX20" i="53"/>
  <c r="BX30" i="54"/>
  <c r="H7" i="55"/>
  <c r="AZ9" i="55"/>
  <c r="H9" i="56"/>
  <c r="CI43" i="56"/>
  <c r="CI32" i="56"/>
  <c r="B128" i="56"/>
  <c r="CI23" i="56"/>
  <c r="AZ8" i="55"/>
  <c r="CI81" i="56"/>
  <c r="AN5" i="56"/>
  <c r="DE67" i="55"/>
  <c r="DE51" i="55"/>
  <c r="DE19" i="55"/>
  <c r="DE35" i="55"/>
  <c r="DB67" i="55"/>
  <c r="L67" i="55" s="1"/>
  <c r="DB71" i="55"/>
  <c r="L71" i="55" s="1"/>
  <c r="DB47" i="55"/>
  <c r="L47" i="55" s="1"/>
  <c r="DE84" i="55"/>
  <c r="DE85" i="55"/>
  <c r="CZ45" i="50"/>
  <c r="AU7" i="50" s="1"/>
  <c r="AY7" i="50" s="1"/>
  <c r="DE70" i="55"/>
  <c r="DE38" i="55"/>
  <c r="DE54" i="55"/>
  <c r="DE22" i="55"/>
  <c r="DB74" i="55"/>
  <c r="L74" i="55" s="1"/>
  <c r="DE65" i="55"/>
  <c r="DE49" i="55"/>
  <c r="DE17" i="55"/>
  <c r="DE33" i="55"/>
  <c r="DE91" i="55"/>
  <c r="DE90" i="55"/>
  <c r="CY13" i="50"/>
  <c r="AC5" i="50" s="1"/>
  <c r="AG5" i="50" s="1"/>
  <c r="DB73" i="55"/>
  <c r="L73" i="55" s="1"/>
  <c r="CY77" i="51"/>
  <c r="AC9" i="51" s="1"/>
  <c r="AG9" i="51" s="1"/>
  <c r="DE62" i="55"/>
  <c r="DE46" i="55"/>
  <c r="DE14" i="55"/>
  <c r="DE30" i="55"/>
  <c r="DE66" i="55"/>
  <c r="DE50" i="55"/>
  <c r="DE34" i="55"/>
  <c r="DE18" i="55"/>
  <c r="DB66" i="55"/>
  <c r="L66" i="55" s="1"/>
  <c r="DB50" i="55"/>
  <c r="L50" i="55" s="1"/>
  <c r="DB69" i="55"/>
  <c r="L69" i="55" s="1"/>
  <c r="DB54" i="55"/>
  <c r="L54" i="55" s="1"/>
  <c r="CY13" i="48"/>
  <c r="AC5" i="48" s="1"/>
  <c r="AG5" i="48" s="1"/>
  <c r="DE64" i="55"/>
  <c r="DE48" i="55"/>
  <c r="DE32" i="55"/>
  <c r="DE16" i="55"/>
  <c r="DB57" i="55"/>
  <c r="L57" i="55" s="1"/>
  <c r="DB62" i="55"/>
  <c r="L62" i="55" s="1"/>
  <c r="CY45" i="53"/>
  <c r="AC7" i="53" s="1"/>
  <c r="AG7" i="53" s="1"/>
  <c r="DE88" i="55"/>
  <c r="DB53" i="55"/>
  <c r="L53" i="55" s="1"/>
  <c r="CY61" i="46"/>
  <c r="AC8" i="46" s="1"/>
  <c r="AG8" i="46" s="1"/>
  <c r="DB52" i="55"/>
  <c r="L52" i="55" s="1"/>
  <c r="DE57" i="55"/>
  <c r="DE73" i="55"/>
  <c r="DE41" i="55"/>
  <c r="DE25" i="55"/>
  <c r="DE86" i="55"/>
  <c r="DE80" i="55"/>
  <c r="CZ29" i="51"/>
  <c r="AU6" i="51" s="1"/>
  <c r="AY6" i="51" s="1"/>
  <c r="DB63" i="55"/>
  <c r="L63" i="55" s="1"/>
  <c r="DB56" i="55"/>
  <c r="L56" i="55" s="1"/>
  <c r="DE81" i="55"/>
  <c r="DE79" i="55"/>
  <c r="DE89" i="55"/>
  <c r="DE87" i="55"/>
  <c r="CZ61" i="43"/>
  <c r="AU8" i="43" s="1"/>
  <c r="AY8" i="43" s="1"/>
  <c r="DB65" i="55"/>
  <c r="L65" i="55" s="1"/>
  <c r="DE53" i="55"/>
  <c r="DE21" i="55"/>
  <c r="DE37" i="55"/>
  <c r="DE69" i="55"/>
  <c r="DE55" i="55"/>
  <c r="DE71" i="55"/>
  <c r="DE23" i="55"/>
  <c r="DE39" i="55"/>
  <c r="DE61" i="55"/>
  <c r="DE29" i="55"/>
  <c r="DE45" i="55"/>
  <c r="DE13" i="55"/>
  <c r="DB75" i="55"/>
  <c r="L75" i="55" s="1"/>
  <c r="DE83" i="55"/>
  <c r="DE77" i="55"/>
  <c r="DB49" i="55"/>
  <c r="L49" i="55" s="1"/>
  <c r="DB48" i="55"/>
  <c r="L48" i="55" s="1"/>
  <c r="DB68" i="55"/>
  <c r="L68" i="55" s="1"/>
  <c r="DB72" i="55"/>
  <c r="L72" i="55" s="1"/>
  <c r="DB46" i="55"/>
  <c r="L46" i="55" s="1"/>
  <c r="DE68" i="55"/>
  <c r="DE36" i="55"/>
  <c r="DE52" i="55"/>
  <c r="DE20" i="55"/>
  <c r="DB70" i="55"/>
  <c r="L70" i="55" s="1"/>
  <c r="DB58" i="55"/>
  <c r="L58" i="55" s="1"/>
  <c r="CY61" i="54"/>
  <c r="AC8" i="54" s="1"/>
  <c r="AG8" i="54" s="1"/>
  <c r="DE63" i="55"/>
  <c r="DE31" i="55"/>
  <c r="DE47" i="55"/>
  <c r="DE15" i="55"/>
  <c r="DB55" i="55"/>
  <c r="L55" i="55" s="1"/>
  <c r="DB59" i="55"/>
  <c r="L59" i="55" s="1"/>
  <c r="DE78" i="55"/>
  <c r="DE72" i="55"/>
  <c r="DE24" i="55"/>
  <c r="DE56" i="55"/>
  <c r="DE40" i="55"/>
  <c r="DE75" i="55"/>
  <c r="DE59" i="55"/>
  <c r="DE43" i="55"/>
  <c r="DE27" i="55"/>
  <c r="DB51" i="55"/>
  <c r="L51" i="55" s="1"/>
  <c r="DE74" i="55"/>
  <c r="DE58" i="55"/>
  <c r="DE26" i="55"/>
  <c r="DE42" i="55"/>
  <c r="DB64" i="55"/>
  <c r="L64" i="55" s="1"/>
  <c r="DE82" i="55"/>
  <c r="CZ61" i="48"/>
  <c r="AU8" i="48" s="1"/>
  <c r="AY8" i="48" s="1"/>
  <c r="BX19" i="54"/>
  <c r="CI83" i="55"/>
  <c r="AM7" i="55"/>
  <c r="AL7" i="55"/>
  <c r="CI36" i="55"/>
  <c r="CI37" i="55"/>
  <c r="O2" i="55"/>
  <c r="BX36" i="54"/>
  <c r="CI86" i="55"/>
  <c r="CI81" i="55"/>
  <c r="CI43" i="55"/>
  <c r="CI42" i="55"/>
  <c r="B124" i="55"/>
  <c r="CI19" i="55"/>
  <c r="BX51" i="53"/>
  <c r="BX38" i="53"/>
  <c r="BX16" i="54"/>
  <c r="B127" i="55"/>
  <c r="CI22" i="55"/>
  <c r="I7" i="55"/>
  <c r="B7" i="55" s="1"/>
  <c r="CI45" i="55"/>
  <c r="BX20" i="54"/>
  <c r="CI78" i="55"/>
  <c r="CI82" i="55"/>
  <c r="M7" i="55"/>
  <c r="B126" i="55"/>
  <c r="CI21" i="55"/>
  <c r="BX13" i="48"/>
  <c r="BX68" i="50"/>
  <c r="BX31" i="52"/>
  <c r="BX87" i="53"/>
  <c r="BX71" i="53"/>
  <c r="BX63" i="53"/>
  <c r="BX47" i="54"/>
  <c r="BX32" i="54"/>
  <c r="CI80" i="55"/>
  <c r="H6" i="55"/>
  <c r="BX47" i="53"/>
  <c r="BX63" i="54"/>
  <c r="BX13" i="54"/>
  <c r="AM9" i="55"/>
  <c r="AM8" i="55"/>
  <c r="CI61" i="55"/>
  <c r="I8" i="55"/>
  <c r="B8" i="55" s="1"/>
  <c r="CI40" i="55"/>
  <c r="BX83" i="47"/>
  <c r="BX34" i="47"/>
  <c r="BX46" i="54"/>
  <c r="BX15" i="54"/>
  <c r="CI89" i="55"/>
  <c r="CI38" i="55"/>
  <c r="CI32" i="55"/>
  <c r="AZ7" i="55"/>
  <c r="BX46" i="47"/>
  <c r="BX39" i="53"/>
  <c r="B128" i="55"/>
  <c r="CI23" i="55"/>
  <c r="CI33" i="55"/>
  <c r="CI31" i="55"/>
  <c r="CI41" i="55"/>
  <c r="CI39" i="55"/>
  <c r="M5" i="55"/>
  <c r="BX78" i="54"/>
  <c r="M8" i="55"/>
  <c r="CI85" i="55"/>
  <c r="B130" i="55"/>
  <c r="CI25" i="55"/>
  <c r="H8" i="55"/>
  <c r="BX33" i="47"/>
  <c r="BX54" i="53"/>
  <c r="CI87" i="55"/>
  <c r="CI77" i="55"/>
  <c r="I9" i="55"/>
  <c r="B9" i="55" s="1"/>
  <c r="B132" i="55"/>
  <c r="CI27" i="55"/>
  <c r="B125" i="55"/>
  <c r="CI20" i="55"/>
  <c r="AM6" i="55"/>
  <c r="CI35" i="55"/>
  <c r="BX65" i="48"/>
  <c r="BX14" i="53"/>
  <c r="CI29" i="55"/>
  <c r="I6" i="55"/>
  <c r="B6" i="55" s="1"/>
  <c r="B123" i="55"/>
  <c r="CI18" i="55"/>
  <c r="B131" i="55"/>
  <c r="CI26" i="55"/>
  <c r="BX88" i="45"/>
  <c r="BX67" i="50"/>
  <c r="BX61" i="54"/>
  <c r="BX45" i="54"/>
  <c r="B129" i="55"/>
  <c r="CI24" i="55"/>
  <c r="B122" i="55"/>
  <c r="CI17" i="55"/>
  <c r="BX34" i="54"/>
  <c r="BX33" i="54"/>
  <c r="CI84" i="55"/>
  <c r="BX24" i="49"/>
  <c r="BX80" i="54"/>
  <c r="CI79" i="55"/>
  <c r="AL9" i="55"/>
  <c r="CI30" i="55"/>
  <c r="BX80" i="45"/>
  <c r="BX82" i="51"/>
  <c r="BX89" i="53"/>
  <c r="BX33" i="53"/>
  <c r="BX35" i="54"/>
  <c r="M9" i="55"/>
  <c r="CI88" i="55"/>
  <c r="CI91" i="55"/>
  <c r="B121" i="55"/>
  <c r="CI16" i="55"/>
  <c r="B118" i="55"/>
  <c r="CI13" i="55"/>
  <c r="I5" i="55"/>
  <c r="B5" i="55" s="1"/>
  <c r="AM5" i="55"/>
  <c r="AN5" i="55"/>
  <c r="B120" i="55"/>
  <c r="CI15" i="55"/>
  <c r="BX55" i="45"/>
  <c r="BX40" i="45"/>
  <c r="BX22" i="53"/>
  <c r="BX53" i="54"/>
  <c r="BX49" i="54"/>
  <c r="CI90" i="55"/>
  <c r="AL5" i="55"/>
  <c r="M6" i="55"/>
  <c r="CI34" i="55"/>
  <c r="AL6" i="55"/>
  <c r="B119" i="55"/>
  <c r="CI14" i="55"/>
  <c r="AZ9" i="54"/>
  <c r="AZ8" i="54"/>
  <c r="AM8" i="54"/>
  <c r="AJ5" i="54"/>
  <c r="AZ6" i="54"/>
  <c r="AZ5" i="54"/>
  <c r="AJ6" i="54"/>
  <c r="AJ7" i="54"/>
  <c r="AJ9" i="54"/>
  <c r="H8" i="54"/>
  <c r="S2" i="54"/>
  <c r="AZ7" i="54"/>
  <c r="O2" i="54"/>
  <c r="DE66" i="54"/>
  <c r="DE50" i="54"/>
  <c r="DE34" i="54"/>
  <c r="DE18" i="54"/>
  <c r="DB54" i="54"/>
  <c r="L54" i="54" s="1"/>
  <c r="DB73" i="54"/>
  <c r="L73" i="54" s="1"/>
  <c r="DB58" i="54"/>
  <c r="L58" i="54" s="1"/>
  <c r="DE83" i="54"/>
  <c r="CY45" i="46"/>
  <c r="AC7" i="46" s="1"/>
  <c r="AG7" i="46" s="1"/>
  <c r="DE91" i="54"/>
  <c r="CY77" i="47"/>
  <c r="AC9" i="47" s="1"/>
  <c r="AG9" i="47" s="1"/>
  <c r="DE62" i="54"/>
  <c r="DE14" i="54"/>
  <c r="DE46" i="54"/>
  <c r="DE30" i="54"/>
  <c r="DB49" i="54"/>
  <c r="L49" i="54" s="1"/>
  <c r="DB52" i="54"/>
  <c r="L52" i="54" s="1"/>
  <c r="DE75" i="54"/>
  <c r="DE59" i="54"/>
  <c r="DE43" i="54"/>
  <c r="DE27" i="54"/>
  <c r="DB57" i="54"/>
  <c r="L57" i="54" s="1"/>
  <c r="CY61" i="45"/>
  <c r="AC8" i="45" s="1"/>
  <c r="AG8" i="45" s="1"/>
  <c r="DE90" i="54"/>
  <c r="DE82" i="54"/>
  <c r="CZ45" i="48"/>
  <c r="AU7" i="48" s="1"/>
  <c r="AY7" i="48" s="1"/>
  <c r="DE65" i="54"/>
  <c r="DE49" i="54"/>
  <c r="DE33" i="54"/>
  <c r="DE17" i="54"/>
  <c r="DE73" i="54"/>
  <c r="DE41" i="54"/>
  <c r="DE57" i="54"/>
  <c r="DE25" i="54"/>
  <c r="CZ29" i="46"/>
  <c r="AU6" i="46" s="1"/>
  <c r="AY6" i="46" s="1"/>
  <c r="DB65" i="54"/>
  <c r="L65" i="54" s="1"/>
  <c r="DE69" i="54"/>
  <c r="DE21" i="54"/>
  <c r="DE53" i="54"/>
  <c r="DE37" i="54"/>
  <c r="DE71" i="54"/>
  <c r="DE55" i="54"/>
  <c r="DE23" i="54"/>
  <c r="DE39" i="54"/>
  <c r="DB56" i="54"/>
  <c r="L56" i="54" s="1"/>
  <c r="CY61" i="44"/>
  <c r="AC8" i="44" s="1"/>
  <c r="AG8" i="44" s="1"/>
  <c r="DB74" i="54"/>
  <c r="L74" i="54" s="1"/>
  <c r="DE88" i="54"/>
  <c r="DE84" i="54"/>
  <c r="DE78" i="54"/>
  <c r="CY61" i="47"/>
  <c r="AC8" i="47" s="1"/>
  <c r="AG8" i="47" s="1"/>
  <c r="DE64" i="54"/>
  <c r="DE48" i="54"/>
  <c r="DE32" i="54"/>
  <c r="DE16" i="54"/>
  <c r="DB64" i="54"/>
  <c r="L64" i="54" s="1"/>
  <c r="DE68" i="54"/>
  <c r="DE36" i="54"/>
  <c r="DE52" i="54"/>
  <c r="DE20" i="54"/>
  <c r="DE61" i="54"/>
  <c r="DE29" i="54"/>
  <c r="DE45" i="54"/>
  <c r="DE13" i="54"/>
  <c r="DE85" i="54"/>
  <c r="CZ61" i="42"/>
  <c r="AU8" i="42" s="1"/>
  <c r="AY8" i="42" s="1"/>
  <c r="DB68" i="54"/>
  <c r="L68" i="54" s="1"/>
  <c r="DB70" i="54"/>
  <c r="L70" i="54" s="1"/>
  <c r="DE86" i="54"/>
  <c r="DB72" i="54"/>
  <c r="L72" i="54" s="1"/>
  <c r="DE81" i="54"/>
  <c r="DB51" i="54"/>
  <c r="L51" i="54" s="1"/>
  <c r="DE63" i="54"/>
  <c r="DE47" i="54"/>
  <c r="DE15" i="54"/>
  <c r="DE31" i="54"/>
  <c r="DB63" i="54"/>
  <c r="L63" i="54" s="1"/>
  <c r="DB47" i="54"/>
  <c r="L47" i="54" s="1"/>
  <c r="DE51" i="54"/>
  <c r="DE19" i="54"/>
  <c r="DE67" i="54"/>
  <c r="DE35" i="54"/>
  <c r="DB53" i="54"/>
  <c r="L53" i="54" s="1"/>
  <c r="DE79" i="54"/>
  <c r="DB67" i="54"/>
  <c r="L67" i="54" s="1"/>
  <c r="DE72" i="54"/>
  <c r="DE56" i="54"/>
  <c r="DE40" i="54"/>
  <c r="DE24" i="54"/>
  <c r="DB55" i="54"/>
  <c r="L55" i="54" s="1"/>
  <c r="DB59" i="54"/>
  <c r="L59" i="54" s="1"/>
  <c r="DB48" i="54"/>
  <c r="L48" i="54" s="1"/>
  <c r="DE77" i="54"/>
  <c r="DB66" i="54"/>
  <c r="L66" i="54" s="1"/>
  <c r="DE70" i="54"/>
  <c r="DE54" i="54"/>
  <c r="DE38" i="54"/>
  <c r="DE22" i="54"/>
  <c r="DB71" i="54"/>
  <c r="L71" i="54" s="1"/>
  <c r="DE74" i="54"/>
  <c r="DE58" i="54"/>
  <c r="DE42" i="54"/>
  <c r="DE26" i="54"/>
  <c r="DB75" i="54"/>
  <c r="L75" i="54" s="1"/>
  <c r="CY77" i="46"/>
  <c r="AC9" i="46" s="1"/>
  <c r="AG9" i="46" s="1"/>
  <c r="DB50" i="54"/>
  <c r="L50" i="54" s="1"/>
  <c r="DE89" i="54"/>
  <c r="CZ77" i="42"/>
  <c r="AU9" i="42" s="1"/>
  <c r="AY9" i="42" s="1"/>
  <c r="DB62" i="54"/>
  <c r="L62" i="54" s="1"/>
  <c r="DB46" i="54"/>
  <c r="L46" i="54" s="1"/>
  <c r="DB69" i="54"/>
  <c r="L69" i="54" s="1"/>
  <c r="DE80" i="54"/>
  <c r="DE87" i="54"/>
  <c r="CZ13" i="46"/>
  <c r="AU5" i="46" s="1"/>
  <c r="AY5" i="46" s="1"/>
  <c r="BX79" i="52"/>
  <c r="BX29" i="53"/>
  <c r="BX21" i="53"/>
  <c r="H7" i="54"/>
  <c r="CI82" i="54"/>
  <c r="AM7" i="54"/>
  <c r="CI35" i="54"/>
  <c r="B121" i="54"/>
  <c r="CI16" i="54"/>
  <c r="BX85" i="47"/>
  <c r="BX48" i="49"/>
  <c r="BX33" i="50"/>
  <c r="BX86" i="53"/>
  <c r="BX50" i="53"/>
  <c r="CI43" i="54"/>
  <c r="AM5" i="54"/>
  <c r="AJ8" i="54"/>
  <c r="CI78" i="54"/>
  <c r="AM9" i="54"/>
  <c r="CI91" i="54"/>
  <c r="B129" i="54"/>
  <c r="CI24" i="54"/>
  <c r="AM6" i="54"/>
  <c r="B131" i="54"/>
  <c r="CI26" i="54"/>
  <c r="H9" i="54"/>
  <c r="CI61" i="54"/>
  <c r="I8" i="54"/>
  <c r="B8" i="54" s="1"/>
  <c r="CI42" i="54"/>
  <c r="CI34" i="54"/>
  <c r="BX22" i="47"/>
  <c r="BX69" i="53"/>
  <c r="BX74" i="53"/>
  <c r="CI81" i="54"/>
  <c r="CI89" i="54"/>
  <c r="AL7" i="54"/>
  <c r="B122" i="54"/>
  <c r="CI17" i="54"/>
  <c r="BX29" i="50"/>
  <c r="BX32" i="53"/>
  <c r="BX31" i="53"/>
  <c r="BX36" i="53"/>
  <c r="CI85" i="54"/>
  <c r="CI87" i="54"/>
  <c r="M6" i="54"/>
  <c r="B126" i="54"/>
  <c r="CI21" i="54"/>
  <c r="BX15" i="47"/>
  <c r="BX79" i="53"/>
  <c r="BX82" i="53"/>
  <c r="BX66" i="53"/>
  <c r="B119" i="54"/>
  <c r="CI14" i="54"/>
  <c r="CI40" i="54"/>
  <c r="CI36" i="54"/>
  <c r="CI30" i="54"/>
  <c r="BX86" i="51"/>
  <c r="BX78" i="52"/>
  <c r="BX70" i="53"/>
  <c r="BX57" i="53"/>
  <c r="BX81" i="53"/>
  <c r="CI80" i="54"/>
  <c r="CI84" i="54"/>
  <c r="CI77" i="54"/>
  <c r="I9" i="54"/>
  <c r="B9" i="54" s="1"/>
  <c r="AL6" i="54"/>
  <c r="AL5" i="54"/>
  <c r="CI37" i="54"/>
  <c r="BX50" i="42"/>
  <c r="BX49" i="44"/>
  <c r="BX90" i="53"/>
  <c r="BX46" i="53"/>
  <c r="AL9" i="54"/>
  <c r="M7" i="54"/>
  <c r="CI38" i="54"/>
  <c r="B127" i="54"/>
  <c r="CI22" i="54"/>
  <c r="BX46" i="42"/>
  <c r="BX62" i="53"/>
  <c r="AL7" i="53"/>
  <c r="BX45" i="53"/>
  <c r="BX49" i="53"/>
  <c r="BX19" i="53"/>
  <c r="AL8" i="54"/>
  <c r="CI33" i="54"/>
  <c r="B130" i="54"/>
  <c r="CI25" i="54"/>
  <c r="B120" i="54"/>
  <c r="CI15" i="54"/>
  <c r="H5" i="54"/>
  <c r="BX64" i="53"/>
  <c r="BX24" i="53"/>
  <c r="CI79" i="54"/>
  <c r="CI83" i="54"/>
  <c r="CI31" i="54"/>
  <c r="B125" i="54"/>
  <c r="CI20" i="54"/>
  <c r="H6" i="54"/>
  <c r="CI45" i="54"/>
  <c r="I7" i="54"/>
  <c r="B7" i="54" s="1"/>
  <c r="AN5" i="54"/>
  <c r="BX84" i="42"/>
  <c r="BX81" i="49"/>
  <c r="BX73" i="53"/>
  <c r="BX15" i="53"/>
  <c r="M8" i="54"/>
  <c r="CI88" i="54"/>
  <c r="B132" i="54"/>
  <c r="CI27" i="54"/>
  <c r="M5" i="54"/>
  <c r="BX38" i="52"/>
  <c r="BX78" i="53"/>
  <c r="BX65" i="53"/>
  <c r="M9" i="54"/>
  <c r="CI29" i="54"/>
  <c r="I6" i="54"/>
  <c r="B6" i="54" s="1"/>
  <c r="BX80" i="51"/>
  <c r="BX69" i="52"/>
  <c r="BX61" i="53"/>
  <c r="CI86" i="54"/>
  <c r="CI90" i="54"/>
  <c r="B128" i="54"/>
  <c r="CI23" i="54"/>
  <c r="B123" i="54"/>
  <c r="CI18" i="54"/>
  <c r="B124" i="54"/>
  <c r="CI19" i="54"/>
  <c r="BX31" i="50"/>
  <c r="BX30" i="50"/>
  <c r="CI41" i="54"/>
  <c r="BX39" i="47"/>
  <c r="B118" i="54"/>
  <c r="CI13" i="54"/>
  <c r="I5" i="54"/>
  <c r="B5" i="54" s="1"/>
  <c r="CI32" i="54"/>
  <c r="CI39" i="54"/>
  <c r="AJ5" i="53"/>
  <c r="AZ6" i="53"/>
  <c r="AZ5" i="53"/>
  <c r="AZ8" i="53"/>
  <c r="AZ9" i="53"/>
  <c r="H5" i="53"/>
  <c r="S2" i="53"/>
  <c r="AJ9" i="53"/>
  <c r="AJ8" i="53"/>
  <c r="AJ7" i="53"/>
  <c r="AJ6" i="53"/>
  <c r="DB63" i="53"/>
  <c r="L63" i="53" s="1"/>
  <c r="DE68" i="53"/>
  <c r="DE36" i="53"/>
  <c r="DE52" i="53"/>
  <c r="DE20" i="53"/>
  <c r="DE85" i="53"/>
  <c r="DE88" i="53"/>
  <c r="DB70" i="53"/>
  <c r="L70" i="53" s="1"/>
  <c r="DE61" i="53"/>
  <c r="DE45" i="53"/>
  <c r="DE13" i="53"/>
  <c r="DE29" i="53"/>
  <c r="DE75" i="53"/>
  <c r="DE59" i="53"/>
  <c r="DE43" i="53"/>
  <c r="DE27" i="53"/>
  <c r="DB59" i="53"/>
  <c r="L59" i="53" s="1"/>
  <c r="DE80" i="53"/>
  <c r="DE63" i="53"/>
  <c r="DE47" i="53"/>
  <c r="DE15" i="53"/>
  <c r="DE31" i="53"/>
  <c r="DE78" i="53"/>
  <c r="DE67" i="53"/>
  <c r="DE51" i="53"/>
  <c r="DE35" i="53"/>
  <c r="DE19" i="53"/>
  <c r="DB51" i="53"/>
  <c r="L51" i="53" s="1"/>
  <c r="DE72" i="53"/>
  <c r="DE56" i="53"/>
  <c r="DE40" i="53"/>
  <c r="DE24" i="53"/>
  <c r="DB72" i="53"/>
  <c r="L72" i="53" s="1"/>
  <c r="DE65" i="53"/>
  <c r="DE33" i="53"/>
  <c r="DE49" i="53"/>
  <c r="DE17" i="53"/>
  <c r="DB67" i="53"/>
  <c r="L67" i="53" s="1"/>
  <c r="DB74" i="53"/>
  <c r="L74" i="53" s="1"/>
  <c r="DE86" i="53"/>
  <c r="DE87" i="53"/>
  <c r="DB71" i="53"/>
  <c r="L71" i="53" s="1"/>
  <c r="DB55" i="53"/>
  <c r="L55" i="53" s="1"/>
  <c r="DE84" i="53"/>
  <c r="DE82" i="53"/>
  <c r="DE66" i="53"/>
  <c r="DE34" i="53"/>
  <c r="DE18" i="53"/>
  <c r="DE50" i="53"/>
  <c r="DB66" i="53"/>
  <c r="L66" i="53" s="1"/>
  <c r="DE70" i="53"/>
  <c r="DE54" i="53"/>
  <c r="DE22" i="53"/>
  <c r="DE38" i="53"/>
  <c r="DB62" i="53"/>
  <c r="L62" i="53" s="1"/>
  <c r="DB64" i="53"/>
  <c r="L64" i="53" s="1"/>
  <c r="DB57" i="53"/>
  <c r="L57" i="53" s="1"/>
  <c r="DB56" i="53"/>
  <c r="L56" i="53" s="1"/>
  <c r="DB69" i="53"/>
  <c r="L69" i="53" s="1"/>
  <c r="DB54" i="53"/>
  <c r="L54" i="53" s="1"/>
  <c r="DE74" i="53"/>
  <c r="DE58" i="53"/>
  <c r="DE42" i="53"/>
  <c r="DE26" i="53"/>
  <c r="DB53" i="53"/>
  <c r="L53" i="53" s="1"/>
  <c r="DB46" i="53"/>
  <c r="L46" i="53" s="1"/>
  <c r="DE91" i="53"/>
  <c r="DE79" i="53"/>
  <c r="DE81" i="53"/>
  <c r="DE89" i="53"/>
  <c r="DE77" i="53"/>
  <c r="DB65" i="53"/>
  <c r="L65" i="53" s="1"/>
  <c r="DB49" i="53"/>
  <c r="L49" i="53" s="1"/>
  <c r="DB52" i="53"/>
  <c r="L52" i="53" s="1"/>
  <c r="DB73" i="53"/>
  <c r="L73" i="53" s="1"/>
  <c r="DE21" i="53"/>
  <c r="DE69" i="53"/>
  <c r="DE53" i="53"/>
  <c r="DE37" i="53"/>
  <c r="DB75" i="53"/>
  <c r="L75" i="53" s="1"/>
  <c r="DE62" i="53"/>
  <c r="DE14" i="53"/>
  <c r="DE46" i="53"/>
  <c r="DE30" i="53"/>
  <c r="DE64" i="53"/>
  <c r="DE48" i="53"/>
  <c r="DE32" i="53"/>
  <c r="DE16" i="53"/>
  <c r="DB48" i="53"/>
  <c r="L48" i="53" s="1"/>
  <c r="DE71" i="53"/>
  <c r="DE23" i="53"/>
  <c r="DE55" i="53"/>
  <c r="DE39" i="53"/>
  <c r="DE73" i="53"/>
  <c r="DE57" i="53"/>
  <c r="DE25" i="53"/>
  <c r="DE41" i="53"/>
  <c r="DE83" i="53"/>
  <c r="DE90" i="53"/>
  <c r="DB68" i="53"/>
  <c r="L68" i="53" s="1"/>
  <c r="DB58" i="53"/>
  <c r="L58" i="53" s="1"/>
  <c r="BX82" i="49"/>
  <c r="BX52" i="51"/>
  <c r="BX53" i="51"/>
  <c r="BX30" i="51"/>
  <c r="BX37" i="51"/>
  <c r="BX61" i="52"/>
  <c r="BX18" i="52"/>
  <c r="CI84" i="53"/>
  <c r="AL8" i="53"/>
  <c r="CI45" i="53"/>
  <c r="I7" i="53"/>
  <c r="B7" i="53" s="1"/>
  <c r="CI37" i="53"/>
  <c r="CI40" i="53"/>
  <c r="BX40" i="50"/>
  <c r="BX72" i="52"/>
  <c r="BX80" i="52"/>
  <c r="BX58" i="52"/>
  <c r="AL9" i="53"/>
  <c r="CI77" i="53"/>
  <c r="I9" i="53"/>
  <c r="B9" i="53" s="1"/>
  <c r="CI91" i="53"/>
  <c r="CI32" i="53"/>
  <c r="B126" i="53"/>
  <c r="CI21" i="53"/>
  <c r="BX66" i="50"/>
  <c r="BX56" i="52"/>
  <c r="BX25" i="52"/>
  <c r="CI79" i="53"/>
  <c r="CI30" i="53"/>
  <c r="BX15" i="48"/>
  <c r="BX39" i="49"/>
  <c r="BX78" i="50"/>
  <c r="BX16" i="50"/>
  <c r="BX87" i="52"/>
  <c r="BX40" i="52"/>
  <c r="BX45" i="52"/>
  <c r="M9" i="53"/>
  <c r="CI83" i="53"/>
  <c r="CI88" i="53"/>
  <c r="AM7" i="53"/>
  <c r="B130" i="53"/>
  <c r="CI25" i="53"/>
  <c r="BX51" i="51"/>
  <c r="BX13" i="52"/>
  <c r="CI81" i="53"/>
  <c r="CI38" i="53"/>
  <c r="B129" i="53"/>
  <c r="CI24" i="53"/>
  <c r="AM6" i="53"/>
  <c r="CI39" i="53"/>
  <c r="AL6" i="53"/>
  <c r="B119" i="53"/>
  <c r="CI14" i="53"/>
  <c r="B125" i="53"/>
  <c r="CI20" i="53"/>
  <c r="CI36" i="53"/>
  <c r="CI34" i="53"/>
  <c r="O2" i="53"/>
  <c r="BX62" i="52"/>
  <c r="CI82" i="53"/>
  <c r="CI86" i="53"/>
  <c r="M6" i="53"/>
  <c r="B122" i="53"/>
  <c r="CI17" i="53"/>
  <c r="CI19" i="53"/>
  <c r="B124" i="53"/>
  <c r="BX82" i="48"/>
  <c r="BX62" i="49"/>
  <c r="B132" i="53"/>
  <c r="CI27" i="53"/>
  <c r="AM5" i="53"/>
  <c r="BX52" i="49"/>
  <c r="BX66" i="51"/>
  <c r="BX50" i="51"/>
  <c r="BX71" i="51"/>
  <c r="BX61" i="51"/>
  <c r="BX70" i="52"/>
  <c r="BX57" i="52"/>
  <c r="BX39" i="52"/>
  <c r="H8" i="53"/>
  <c r="AM9" i="53"/>
  <c r="AM8" i="53"/>
  <c r="CI90" i="53"/>
  <c r="H7" i="53"/>
  <c r="BX70" i="49"/>
  <c r="BX54" i="49"/>
  <c r="BX49" i="49"/>
  <c r="BX69" i="49"/>
  <c r="BX30" i="49"/>
  <c r="BX81" i="52"/>
  <c r="BX19" i="52"/>
  <c r="BX15" i="52"/>
  <c r="CI43" i="53"/>
  <c r="CI31" i="53"/>
  <c r="H6" i="53"/>
  <c r="B127" i="53"/>
  <c r="CI22" i="53"/>
  <c r="CI33" i="53"/>
  <c r="B118" i="53"/>
  <c r="I5" i="53"/>
  <c r="B5" i="53" s="1"/>
  <c r="CI13" i="53"/>
  <c r="AZ7" i="53"/>
  <c r="BX21" i="45"/>
  <c r="BX19" i="51"/>
  <c r="BX63" i="51"/>
  <c r="BX16" i="51"/>
  <c r="S2" i="50"/>
  <c r="BX32" i="52"/>
  <c r="BX82" i="52"/>
  <c r="BX14" i="52"/>
  <c r="AN5" i="53"/>
  <c r="CI41" i="53"/>
  <c r="CI29" i="53"/>
  <c r="I6" i="53"/>
  <c r="B6" i="53" s="1"/>
  <c r="BX80" i="47"/>
  <c r="BX90" i="52"/>
  <c r="BX20" i="52"/>
  <c r="BX21" i="52"/>
  <c r="M7" i="53"/>
  <c r="AL5" i="53"/>
  <c r="B120" i="53"/>
  <c r="CI15" i="53"/>
  <c r="BX22" i="43"/>
  <c r="BX46" i="45"/>
  <c r="BX35" i="45"/>
  <c r="BX79" i="50"/>
  <c r="BX34" i="50"/>
  <c r="BX64" i="52"/>
  <c r="BX41" i="52"/>
  <c r="CI85" i="53"/>
  <c r="M5" i="53"/>
  <c r="B123" i="53"/>
  <c r="CI18" i="53"/>
  <c r="BX30" i="44"/>
  <c r="BX51" i="49"/>
  <c r="BX29" i="49"/>
  <c r="BX40" i="49"/>
  <c r="BX89" i="52"/>
  <c r="BX22" i="52"/>
  <c r="CI78" i="53"/>
  <c r="CI80" i="53"/>
  <c r="CI61" i="53"/>
  <c r="I8" i="53"/>
  <c r="B8" i="53" s="1"/>
  <c r="B128" i="53"/>
  <c r="CI23" i="53"/>
  <c r="B131" i="53"/>
  <c r="CI26" i="53"/>
  <c r="B121" i="53"/>
  <c r="CI16" i="53"/>
  <c r="BX50" i="43"/>
  <c r="BX34" i="49"/>
  <c r="BX63" i="50"/>
  <c r="BX48" i="50"/>
  <c r="BX73" i="52"/>
  <c r="H9" i="53"/>
  <c r="CI87" i="53"/>
  <c r="CI89" i="53"/>
  <c r="M8" i="53"/>
  <c r="CI35" i="53"/>
  <c r="BX86" i="45"/>
  <c r="BX15" i="50"/>
  <c r="BX68" i="51"/>
  <c r="BX77" i="52"/>
  <c r="BX67" i="52"/>
  <c r="CI42" i="53"/>
  <c r="AJ7" i="52"/>
  <c r="AZ9" i="52"/>
  <c r="CM29" i="52"/>
  <c r="AZ8" i="52"/>
  <c r="AJ6" i="52"/>
  <c r="AJ9" i="52"/>
  <c r="H7" i="52"/>
  <c r="H9" i="52"/>
  <c r="S2" i="52"/>
  <c r="AZ7" i="52"/>
  <c r="AZ6" i="52"/>
  <c r="AZ5" i="52"/>
  <c r="AJ8" i="52"/>
  <c r="AJ5" i="52"/>
  <c r="DE64" i="52"/>
  <c r="DE32" i="52"/>
  <c r="DE48" i="52"/>
  <c r="DE16" i="52"/>
  <c r="DE85" i="52"/>
  <c r="CY13" i="47"/>
  <c r="AC5" i="47" s="1"/>
  <c r="AG5" i="47" s="1"/>
  <c r="DE57" i="52"/>
  <c r="DE73" i="52"/>
  <c r="DE41" i="52"/>
  <c r="DE25" i="52"/>
  <c r="DE84" i="52"/>
  <c r="DE83" i="52"/>
  <c r="CZ13" i="42"/>
  <c r="AU5" i="42" s="1"/>
  <c r="AY5" i="42" s="1"/>
  <c r="DB65" i="52"/>
  <c r="L65" i="52" s="1"/>
  <c r="DB49" i="52"/>
  <c r="L49" i="52" s="1"/>
  <c r="DB52" i="52"/>
  <c r="L52" i="52" s="1"/>
  <c r="DB56" i="52"/>
  <c r="L56" i="52" s="1"/>
  <c r="DE82" i="52"/>
  <c r="CZ61" i="44"/>
  <c r="AU8" i="44" s="1"/>
  <c r="AY8" i="44" s="1"/>
  <c r="DB63" i="52"/>
  <c r="L63" i="52" s="1"/>
  <c r="DE63" i="52"/>
  <c r="DE47" i="52"/>
  <c r="DE31" i="52"/>
  <c r="DE15" i="52"/>
  <c r="CY77" i="43"/>
  <c r="AC9" i="43" s="1"/>
  <c r="AG9" i="43" s="1"/>
  <c r="DE61" i="52"/>
  <c r="DE29" i="52"/>
  <c r="DE45" i="52"/>
  <c r="DE13" i="52"/>
  <c r="DB75" i="52"/>
  <c r="L75" i="52" s="1"/>
  <c r="DB59" i="52"/>
  <c r="L59" i="52" s="1"/>
  <c r="CZ61" i="45"/>
  <c r="AU8" i="45" s="1"/>
  <c r="AY8" i="45" s="1"/>
  <c r="DE62" i="52"/>
  <c r="DE30" i="52"/>
  <c r="DE46" i="52"/>
  <c r="DE14" i="52"/>
  <c r="DB48" i="52"/>
  <c r="L48" i="52" s="1"/>
  <c r="DE53" i="52"/>
  <c r="DE69" i="52"/>
  <c r="DE21" i="52"/>
  <c r="DE37" i="52"/>
  <c r="DE55" i="52"/>
  <c r="DE23" i="52"/>
  <c r="DE39" i="52"/>
  <c r="DE71" i="52"/>
  <c r="DB53" i="52"/>
  <c r="L53" i="52" s="1"/>
  <c r="CY45" i="43"/>
  <c r="AC7" i="43" s="1"/>
  <c r="AG7" i="43" s="1"/>
  <c r="DB72" i="52"/>
  <c r="L72" i="52" s="1"/>
  <c r="DB47" i="52"/>
  <c r="L47" i="52" s="1"/>
  <c r="DE68" i="52"/>
  <c r="DE36" i="52"/>
  <c r="DE52" i="52"/>
  <c r="DE20" i="52"/>
  <c r="DB58" i="52"/>
  <c r="L58" i="52" s="1"/>
  <c r="DB64" i="52"/>
  <c r="L64" i="52" s="1"/>
  <c r="DB68" i="52"/>
  <c r="L68" i="52" s="1"/>
  <c r="DB70" i="52"/>
  <c r="L70" i="52" s="1"/>
  <c r="DB55" i="52"/>
  <c r="L55" i="52" s="1"/>
  <c r="DE89" i="52"/>
  <c r="DE72" i="52"/>
  <c r="DE56" i="52"/>
  <c r="DE40" i="52"/>
  <c r="DE24" i="52"/>
  <c r="DE75" i="52"/>
  <c r="DE59" i="52"/>
  <c r="DE27" i="52"/>
  <c r="DE43" i="52"/>
  <c r="DB62" i="52"/>
  <c r="L62" i="52" s="1"/>
  <c r="DB46" i="52"/>
  <c r="L46" i="52" s="1"/>
  <c r="DE65" i="52"/>
  <c r="DE49" i="52"/>
  <c r="DE33" i="52"/>
  <c r="DE17" i="52"/>
  <c r="DE67" i="52"/>
  <c r="DE19" i="52"/>
  <c r="DE51" i="52"/>
  <c r="DE35" i="52"/>
  <c r="DE74" i="52"/>
  <c r="DE58" i="52"/>
  <c r="DE26" i="52"/>
  <c r="DE42" i="52"/>
  <c r="DB51" i="52"/>
  <c r="L51" i="52" s="1"/>
  <c r="DE91" i="52"/>
  <c r="DB67" i="52"/>
  <c r="L67" i="52" s="1"/>
  <c r="DB71" i="52"/>
  <c r="L71" i="52" s="1"/>
  <c r="DE90" i="52"/>
  <c r="DE77" i="52"/>
  <c r="DB74" i="52"/>
  <c r="L74" i="52" s="1"/>
  <c r="DE87" i="52"/>
  <c r="DE78" i="52"/>
  <c r="DE66" i="52"/>
  <c r="DE34" i="52"/>
  <c r="DE50" i="52"/>
  <c r="DE18" i="52"/>
  <c r="DB66" i="52"/>
  <c r="L66" i="52" s="1"/>
  <c r="DE70" i="52"/>
  <c r="DE54" i="52"/>
  <c r="DE38" i="52"/>
  <c r="DE22" i="52"/>
  <c r="DB73" i="52"/>
  <c r="L73" i="52" s="1"/>
  <c r="DE81" i="52"/>
  <c r="DB50" i="52"/>
  <c r="L50" i="52" s="1"/>
  <c r="DB54" i="52"/>
  <c r="L54" i="52" s="1"/>
  <c r="DE88" i="52"/>
  <c r="DE79" i="52"/>
  <c r="DE80" i="52"/>
  <c r="CY13" i="44"/>
  <c r="AC5" i="44" s="1"/>
  <c r="AG5" i="44" s="1"/>
  <c r="DB69" i="52"/>
  <c r="L69" i="52" s="1"/>
  <c r="DB57" i="52"/>
  <c r="L57" i="52" s="1"/>
  <c r="DE86" i="52"/>
  <c r="CY61" i="43"/>
  <c r="AC8" i="43" s="1"/>
  <c r="AG8" i="43" s="1"/>
  <c r="BX87" i="49"/>
  <c r="CI80" i="52"/>
  <c r="AM7" i="52"/>
  <c r="CI61" i="52"/>
  <c r="I8" i="52"/>
  <c r="B8" i="52" s="1"/>
  <c r="M6" i="52"/>
  <c r="B124" i="52"/>
  <c r="CI19" i="52"/>
  <c r="CI37" i="52"/>
  <c r="B126" i="52"/>
  <c r="CI21" i="52"/>
  <c r="BX64" i="47"/>
  <c r="BX85" i="49"/>
  <c r="BX16" i="49"/>
  <c r="BX20" i="49"/>
  <c r="BX32" i="49"/>
  <c r="BX46" i="50"/>
  <c r="CI89" i="52"/>
  <c r="B130" i="52"/>
  <c r="CI25" i="52"/>
  <c r="B123" i="52"/>
  <c r="CI18" i="52"/>
  <c r="CI36" i="52"/>
  <c r="AM6" i="52"/>
  <c r="CI35" i="52"/>
  <c r="H5" i="52"/>
  <c r="BX13" i="42"/>
  <c r="BX40" i="47"/>
  <c r="BX50" i="49"/>
  <c r="BX38" i="51"/>
  <c r="BX23" i="51"/>
  <c r="BX13" i="51"/>
  <c r="B132" i="52"/>
  <c r="CI27" i="52"/>
  <c r="B125" i="52"/>
  <c r="CI20" i="52"/>
  <c r="CI34" i="52"/>
  <c r="O2" i="52"/>
  <c r="H8" i="52"/>
  <c r="BX49" i="42"/>
  <c r="BX50" i="48"/>
  <c r="BX86" i="49"/>
  <c r="BX80" i="49"/>
  <c r="BX18" i="49"/>
  <c r="BX35" i="50"/>
  <c r="BX22" i="51"/>
  <c r="B127" i="52"/>
  <c r="CI22" i="52"/>
  <c r="CI79" i="52"/>
  <c r="BX51" i="45"/>
  <c r="BX68" i="49"/>
  <c r="BX65" i="49"/>
  <c r="BX14" i="49"/>
  <c r="BX88" i="50"/>
  <c r="BX61" i="50"/>
  <c r="BX64" i="50"/>
  <c r="BX45" i="51"/>
  <c r="CI77" i="52"/>
  <c r="I9" i="52"/>
  <c r="B9" i="52" s="1"/>
  <c r="CI78" i="52"/>
  <c r="M8" i="52"/>
  <c r="CI85" i="52"/>
  <c r="CI87" i="52"/>
  <c r="AM5" i="52"/>
  <c r="H6" i="52"/>
  <c r="M5" i="52"/>
  <c r="B120" i="52"/>
  <c r="CI15" i="52"/>
  <c r="BX35" i="49"/>
  <c r="BX38" i="49"/>
  <c r="BX56" i="50"/>
  <c r="BX21" i="50"/>
  <c r="BX14" i="50"/>
  <c r="BX35" i="48"/>
  <c r="BX31" i="49"/>
  <c r="BX21" i="49"/>
  <c r="BX45" i="49"/>
  <c r="BX51" i="50"/>
  <c r="BX87" i="50"/>
  <c r="BX71" i="50"/>
  <c r="BX47" i="50"/>
  <c r="BX20" i="51"/>
  <c r="CI84" i="52"/>
  <c r="AN5" i="52"/>
  <c r="BX67" i="48"/>
  <c r="BX53" i="49"/>
  <c r="BX78" i="49"/>
  <c r="BX55" i="50"/>
  <c r="BX80" i="50"/>
  <c r="BX82" i="50"/>
  <c r="BX24" i="50"/>
  <c r="BX77" i="51"/>
  <c r="BX48" i="51"/>
  <c r="BX33" i="51"/>
  <c r="AL9" i="52"/>
  <c r="M9" i="52"/>
  <c r="AL5" i="52"/>
  <c r="CI41" i="52"/>
  <c r="BX18" i="50"/>
  <c r="BX49" i="50"/>
  <c r="BX17" i="50"/>
  <c r="BX62" i="51"/>
  <c r="AL8" i="52"/>
  <c r="CI88" i="52"/>
  <c r="CI91" i="52"/>
  <c r="CI81" i="52"/>
  <c r="M7" i="52"/>
  <c r="BX65" i="50"/>
  <c r="BX34" i="51"/>
  <c r="CI83" i="52"/>
  <c r="CI90" i="52"/>
  <c r="CI45" i="52"/>
  <c r="I7" i="52"/>
  <c r="B7" i="52" s="1"/>
  <c r="CI43" i="52"/>
  <c r="AL7" i="52"/>
  <c r="BX61" i="49"/>
  <c r="BX47" i="49"/>
  <c r="BX83" i="50"/>
  <c r="BX37" i="50"/>
  <c r="BX78" i="51"/>
  <c r="BX18" i="51"/>
  <c r="CI42" i="52"/>
  <c r="CI29" i="52"/>
  <c r="I6" i="52"/>
  <c r="B6" i="52" s="1"/>
  <c r="B122" i="52"/>
  <c r="CI17" i="52"/>
  <c r="BX77" i="49"/>
  <c r="BX86" i="50"/>
  <c r="BX70" i="50"/>
  <c r="BX54" i="50"/>
  <c r="BX62" i="50"/>
  <c r="B129" i="52"/>
  <c r="CI24" i="52"/>
  <c r="CI39" i="52"/>
  <c r="CI30" i="52"/>
  <c r="B118" i="52"/>
  <c r="CI13" i="52"/>
  <c r="I5" i="52"/>
  <c r="B5" i="52" s="1"/>
  <c r="B121" i="52"/>
  <c r="CI16" i="52"/>
  <c r="BX56" i="49"/>
  <c r="BX64" i="49"/>
  <c r="BX17" i="49"/>
  <c r="BX13" i="50"/>
  <c r="BX22" i="50"/>
  <c r="BX85" i="51"/>
  <c r="BX55" i="51"/>
  <c r="BX35" i="51"/>
  <c r="CI82" i="52"/>
  <c r="CI86" i="52"/>
  <c r="B128" i="52"/>
  <c r="CI23" i="52"/>
  <c r="CI33" i="52"/>
  <c r="BX72" i="49"/>
  <c r="BX67" i="49"/>
  <c r="BX13" i="49"/>
  <c r="BX45" i="50"/>
  <c r="BX69" i="51"/>
  <c r="BX70" i="51"/>
  <c r="BX54" i="51"/>
  <c r="CI40" i="52"/>
  <c r="CI31" i="52"/>
  <c r="CI32" i="52"/>
  <c r="AL6" i="52"/>
  <c r="B119" i="52"/>
  <c r="CI14" i="52"/>
  <c r="BX24" i="45"/>
  <c r="BX68" i="46"/>
  <c r="BX15" i="49"/>
  <c r="BX63" i="49"/>
  <c r="BX85" i="50"/>
  <c r="BX69" i="50"/>
  <c r="BX53" i="50"/>
  <c r="BX23" i="50"/>
  <c r="BX36" i="51"/>
  <c r="BX46" i="51"/>
  <c r="BX17" i="51"/>
  <c r="BX15" i="51"/>
  <c r="AM9" i="52"/>
  <c r="AM8" i="52"/>
  <c r="CI38" i="52"/>
  <c r="B131" i="52"/>
  <c r="CI26" i="52"/>
  <c r="AJ9" i="51"/>
  <c r="AZ8" i="51"/>
  <c r="AJ6" i="51"/>
  <c r="AZ6" i="51"/>
  <c r="AJ8" i="51"/>
  <c r="S2" i="51"/>
  <c r="AJ7" i="51"/>
  <c r="AZ9" i="51"/>
  <c r="AZ7" i="51"/>
  <c r="AJ5" i="51"/>
  <c r="AZ5" i="51"/>
  <c r="AZ5" i="50"/>
  <c r="H8" i="50"/>
  <c r="AZ6" i="50"/>
  <c r="AZ7" i="50"/>
  <c r="AZ9" i="50"/>
  <c r="AJ5" i="50"/>
  <c r="CN39" i="49"/>
  <c r="CM39" i="49"/>
  <c r="CM36" i="49"/>
  <c r="AJ5" i="49"/>
  <c r="H7" i="49"/>
  <c r="AJ9" i="49"/>
  <c r="AZ5" i="49"/>
  <c r="AJ7" i="49"/>
  <c r="AZ8" i="49"/>
  <c r="DE34" i="51"/>
  <c r="DE66" i="51"/>
  <c r="DE50" i="51"/>
  <c r="DE18" i="51"/>
  <c r="DB66" i="51"/>
  <c r="L66" i="51" s="1"/>
  <c r="DE83" i="51"/>
  <c r="DB67" i="51"/>
  <c r="L67" i="51" s="1"/>
  <c r="DB70" i="51"/>
  <c r="L70" i="51" s="1"/>
  <c r="DE81" i="51"/>
  <c r="DB73" i="51"/>
  <c r="L73" i="51" s="1"/>
  <c r="DE65" i="51"/>
  <c r="DE33" i="51"/>
  <c r="DE17" i="51"/>
  <c r="DE49" i="51"/>
  <c r="DB51" i="51"/>
  <c r="L51" i="51" s="1"/>
  <c r="DE61" i="51"/>
  <c r="DE45" i="51"/>
  <c r="DE13" i="51"/>
  <c r="DE29" i="51"/>
  <c r="DB57" i="51"/>
  <c r="L57" i="51" s="1"/>
  <c r="DB53" i="51"/>
  <c r="L53" i="51" s="1"/>
  <c r="DE85" i="51"/>
  <c r="DB56" i="51"/>
  <c r="L56" i="51" s="1"/>
  <c r="DE64" i="51"/>
  <c r="DE48" i="51"/>
  <c r="DE32" i="51"/>
  <c r="DE16" i="51"/>
  <c r="DB50" i="51"/>
  <c r="L50" i="51" s="1"/>
  <c r="DE70" i="51"/>
  <c r="DE54" i="51"/>
  <c r="DE22" i="51"/>
  <c r="DE38" i="51"/>
  <c r="DE72" i="51"/>
  <c r="DE40" i="51"/>
  <c r="DE56" i="51"/>
  <c r="DE24" i="51"/>
  <c r="DB72" i="51"/>
  <c r="L72" i="51" s="1"/>
  <c r="DE77" i="51"/>
  <c r="DB59" i="51"/>
  <c r="L59" i="51" s="1"/>
  <c r="DE78" i="51"/>
  <c r="DB64" i="51"/>
  <c r="L64" i="51" s="1"/>
  <c r="DB65" i="51"/>
  <c r="L65" i="51" s="1"/>
  <c r="DB49" i="51"/>
  <c r="L49" i="51" s="1"/>
  <c r="DE89" i="51"/>
  <c r="DB69" i="51"/>
  <c r="L69" i="51" s="1"/>
  <c r="DB71" i="51"/>
  <c r="L71" i="51" s="1"/>
  <c r="DB55" i="51"/>
  <c r="L55" i="51" s="1"/>
  <c r="DE63" i="51"/>
  <c r="DE47" i="51"/>
  <c r="DE31" i="51"/>
  <c r="DE15" i="51"/>
  <c r="DB63" i="51"/>
  <c r="L63" i="51" s="1"/>
  <c r="DB47" i="51"/>
  <c r="L47" i="51" s="1"/>
  <c r="DB48" i="51"/>
  <c r="L48" i="51" s="1"/>
  <c r="DB52" i="51"/>
  <c r="L52" i="51" s="1"/>
  <c r="DB54" i="51"/>
  <c r="L54" i="51" s="1"/>
  <c r="DE75" i="51"/>
  <c r="DE59" i="51"/>
  <c r="DE43" i="51"/>
  <c r="DE27" i="51"/>
  <c r="DE86" i="51"/>
  <c r="DE84" i="51"/>
  <c r="DE91" i="51"/>
  <c r="DE82" i="51"/>
  <c r="DE53" i="51"/>
  <c r="DE69" i="51"/>
  <c r="DE21" i="51"/>
  <c r="DE37" i="51"/>
  <c r="DB75" i="51"/>
  <c r="L75" i="51" s="1"/>
  <c r="DE87" i="51"/>
  <c r="DE73" i="51"/>
  <c r="DE57" i="51"/>
  <c r="DE25" i="51"/>
  <c r="DE41" i="51"/>
  <c r="DB74" i="51"/>
  <c r="L74" i="51" s="1"/>
  <c r="DE62" i="51"/>
  <c r="DE46" i="51"/>
  <c r="DE30" i="51"/>
  <c r="DE14" i="51"/>
  <c r="DB62" i="51"/>
  <c r="L62" i="51" s="1"/>
  <c r="DB46" i="51"/>
  <c r="L46" i="51" s="1"/>
  <c r="DE42" i="51"/>
  <c r="DE74" i="51"/>
  <c r="DE58" i="51"/>
  <c r="DE26" i="51"/>
  <c r="DE80" i="51"/>
  <c r="DE51" i="51"/>
  <c r="DE67" i="51"/>
  <c r="DE19" i="51"/>
  <c r="DE35" i="51"/>
  <c r="DE68" i="51"/>
  <c r="DE52" i="51"/>
  <c r="DE36" i="51"/>
  <c r="DE20" i="51"/>
  <c r="DE79" i="51"/>
  <c r="DB68" i="51"/>
  <c r="L68" i="51" s="1"/>
  <c r="DE71" i="51"/>
  <c r="DE55" i="51"/>
  <c r="DE39" i="51"/>
  <c r="DE23" i="51"/>
  <c r="DB58" i="51"/>
  <c r="L58" i="51" s="1"/>
  <c r="DE90" i="51"/>
  <c r="DE88" i="51"/>
  <c r="BX33" i="45"/>
  <c r="BX18" i="47"/>
  <c r="BX45" i="47"/>
  <c r="CI82" i="51"/>
  <c r="CI35" i="51"/>
  <c r="B123" i="51"/>
  <c r="CI18" i="51"/>
  <c r="CI33" i="51"/>
  <c r="M5" i="51"/>
  <c r="BX84" i="47"/>
  <c r="BX51" i="47"/>
  <c r="AZ9" i="49"/>
  <c r="CI81" i="51"/>
  <c r="AM9" i="51"/>
  <c r="AM8" i="51"/>
  <c r="CI77" i="51"/>
  <c r="I9" i="51"/>
  <c r="B9" i="51" s="1"/>
  <c r="CI61" i="51"/>
  <c r="I8" i="51"/>
  <c r="B8" i="51" s="1"/>
  <c r="B131" i="51"/>
  <c r="CI26" i="51"/>
  <c r="CI37" i="51"/>
  <c r="B126" i="51"/>
  <c r="CI21" i="51"/>
  <c r="AZ7" i="49"/>
  <c r="CI80" i="51"/>
  <c r="CI86" i="51"/>
  <c r="CI88" i="51"/>
  <c r="CI29" i="51"/>
  <c r="I6" i="51"/>
  <c r="B6" i="51" s="1"/>
  <c r="CI30" i="51"/>
  <c r="O2" i="50"/>
  <c r="B118" i="51"/>
  <c r="I5" i="51"/>
  <c r="B5" i="51" s="1"/>
  <c r="CI13" i="51"/>
  <c r="CI41" i="51"/>
  <c r="AM6" i="51"/>
  <c r="AJ6" i="50"/>
  <c r="AM7" i="51"/>
  <c r="B128" i="51"/>
  <c r="CI23" i="51"/>
  <c r="CI19" i="51"/>
  <c r="B124" i="51"/>
  <c r="BX69" i="46"/>
  <c r="BX47" i="46"/>
  <c r="AJ8" i="50"/>
  <c r="CI79" i="51"/>
  <c r="M6" i="51"/>
  <c r="B119" i="51"/>
  <c r="CI14" i="51"/>
  <c r="BX32" i="48"/>
  <c r="AJ9" i="50"/>
  <c r="B121" i="51"/>
  <c r="CI16" i="51"/>
  <c r="CI24" i="51"/>
  <c r="B129" i="51"/>
  <c r="AM5" i="51"/>
  <c r="B122" i="51"/>
  <c r="CI17" i="51"/>
  <c r="AJ7" i="50"/>
  <c r="M9" i="51"/>
  <c r="M8" i="51"/>
  <c r="M7" i="51"/>
  <c r="CI91" i="51"/>
  <c r="CI38" i="51"/>
  <c r="CI36" i="51"/>
  <c r="H5" i="51"/>
  <c r="AL5" i="51"/>
  <c r="BX53" i="48"/>
  <c r="AL7" i="51"/>
  <c r="CI43" i="51"/>
  <c r="B127" i="51"/>
  <c r="CI22" i="51"/>
  <c r="CI34" i="51"/>
  <c r="B130" i="51"/>
  <c r="CI25" i="51"/>
  <c r="BX49" i="48"/>
  <c r="CI85" i="51"/>
  <c r="CI39" i="51"/>
  <c r="CI45" i="51"/>
  <c r="I7" i="51"/>
  <c r="B7" i="51" s="1"/>
  <c r="AL6" i="51"/>
  <c r="B120" i="51"/>
  <c r="CI15" i="51"/>
  <c r="AL8" i="51"/>
  <c r="CI89" i="51"/>
  <c r="CI78" i="51"/>
  <c r="B132" i="51"/>
  <c r="CI27" i="51"/>
  <c r="B125" i="51"/>
  <c r="CI20" i="51"/>
  <c r="CI90" i="51"/>
  <c r="AN5" i="51"/>
  <c r="O2" i="51"/>
  <c r="CI32" i="51"/>
  <c r="BX20" i="47"/>
  <c r="AZ8" i="50"/>
  <c r="H9" i="51"/>
  <c r="H8" i="51"/>
  <c r="H7" i="51"/>
  <c r="CI83" i="51"/>
  <c r="CI84" i="51"/>
  <c r="CI31" i="51"/>
  <c r="H6" i="51"/>
  <c r="BX54" i="47"/>
  <c r="H5" i="50"/>
  <c r="AL9" i="51"/>
  <c r="CI87" i="51"/>
  <c r="CI42" i="51"/>
  <c r="CI40" i="51"/>
  <c r="DB56" i="50"/>
  <c r="L56" i="50" s="1"/>
  <c r="DE83" i="50"/>
  <c r="DB51" i="50"/>
  <c r="L51" i="50" s="1"/>
  <c r="DE89" i="50"/>
  <c r="DE64" i="50"/>
  <c r="DE48" i="50"/>
  <c r="DE32" i="50"/>
  <c r="DE16" i="50"/>
  <c r="DB64" i="50"/>
  <c r="L64" i="50" s="1"/>
  <c r="DB48" i="50"/>
  <c r="L48" i="50" s="1"/>
  <c r="DE53" i="50"/>
  <c r="DE69" i="50"/>
  <c r="DE21" i="50"/>
  <c r="DE37" i="50"/>
  <c r="DB47" i="50"/>
  <c r="L47" i="50" s="1"/>
  <c r="DE80" i="50"/>
  <c r="DE87" i="50"/>
  <c r="DE85" i="50"/>
  <c r="DE68" i="50"/>
  <c r="DE52" i="50"/>
  <c r="DE36" i="50"/>
  <c r="DE20" i="50"/>
  <c r="DB75" i="50"/>
  <c r="L75" i="50" s="1"/>
  <c r="DE91" i="50"/>
  <c r="DE61" i="50"/>
  <c r="DE45" i="50"/>
  <c r="DE29" i="50"/>
  <c r="DE13" i="50"/>
  <c r="DB63" i="50"/>
  <c r="L63" i="50" s="1"/>
  <c r="DB68" i="50"/>
  <c r="L68" i="50" s="1"/>
  <c r="DB72" i="50"/>
  <c r="L72" i="50" s="1"/>
  <c r="DE90" i="50"/>
  <c r="DE84" i="50"/>
  <c r="DE82" i="50"/>
  <c r="DE78" i="50"/>
  <c r="DB70" i="50"/>
  <c r="L70" i="50" s="1"/>
  <c r="DE63" i="50"/>
  <c r="DE47" i="50"/>
  <c r="DE15" i="50"/>
  <c r="DE31" i="50"/>
  <c r="DE67" i="50"/>
  <c r="DE51" i="50"/>
  <c r="DE19" i="50"/>
  <c r="DE35" i="50"/>
  <c r="DB55" i="50"/>
  <c r="L55" i="50" s="1"/>
  <c r="DB58" i="50"/>
  <c r="L58" i="50" s="1"/>
  <c r="DE88" i="50"/>
  <c r="DB67" i="50"/>
  <c r="L67" i="50" s="1"/>
  <c r="DE72" i="50"/>
  <c r="DE56" i="50"/>
  <c r="DE40" i="50"/>
  <c r="DE24" i="50"/>
  <c r="DE75" i="50"/>
  <c r="DE59" i="50"/>
  <c r="DE43" i="50"/>
  <c r="DE27" i="50"/>
  <c r="DE86" i="50"/>
  <c r="DE74" i="50"/>
  <c r="DE58" i="50"/>
  <c r="DE42" i="50"/>
  <c r="DE26" i="50"/>
  <c r="DB46" i="50"/>
  <c r="L46" i="50" s="1"/>
  <c r="DE66" i="50"/>
  <c r="DE50" i="50"/>
  <c r="DE34" i="50"/>
  <c r="DE18" i="50"/>
  <c r="DB66" i="50"/>
  <c r="L66" i="50" s="1"/>
  <c r="DE70" i="50"/>
  <c r="DE22" i="50"/>
  <c r="DE38" i="50"/>
  <c r="DE54" i="50"/>
  <c r="DB71" i="50"/>
  <c r="L71" i="50" s="1"/>
  <c r="DE81" i="50"/>
  <c r="DB50" i="50"/>
  <c r="L50" i="50" s="1"/>
  <c r="DB74" i="50"/>
  <c r="L74" i="50" s="1"/>
  <c r="DB59" i="50"/>
  <c r="L59" i="50" s="1"/>
  <c r="DE79" i="50"/>
  <c r="DE71" i="50"/>
  <c r="DE55" i="50"/>
  <c r="DE23" i="50"/>
  <c r="DE39" i="50"/>
  <c r="DB62" i="50"/>
  <c r="L62" i="50" s="1"/>
  <c r="DB69" i="50"/>
  <c r="L69" i="50" s="1"/>
  <c r="DB73" i="50"/>
  <c r="L73" i="50" s="1"/>
  <c r="DB53" i="50"/>
  <c r="L53" i="50" s="1"/>
  <c r="DB54" i="50"/>
  <c r="L54" i="50" s="1"/>
  <c r="DE77" i="50"/>
  <c r="DE62" i="50"/>
  <c r="DE46" i="50"/>
  <c r="DE14" i="50"/>
  <c r="DE30" i="50"/>
  <c r="DB57" i="50"/>
  <c r="L57" i="50" s="1"/>
  <c r="DE65" i="50"/>
  <c r="DE49" i="50"/>
  <c r="DE33" i="50"/>
  <c r="DE17" i="50"/>
  <c r="DB65" i="50"/>
  <c r="L65" i="50" s="1"/>
  <c r="DB49" i="50"/>
  <c r="L49" i="50" s="1"/>
  <c r="DB52" i="50"/>
  <c r="L52" i="50" s="1"/>
  <c r="DE73" i="50"/>
  <c r="DE57" i="50"/>
  <c r="DE41" i="50"/>
  <c r="DE25" i="50"/>
  <c r="S2" i="46"/>
  <c r="CI35" i="50"/>
  <c r="B121" i="50"/>
  <c r="CI16" i="50"/>
  <c r="CI41" i="50"/>
  <c r="BX79" i="44"/>
  <c r="BX37" i="44"/>
  <c r="BX13" i="45"/>
  <c r="CI80" i="50"/>
  <c r="CI85" i="50"/>
  <c r="AM5" i="50"/>
  <c r="CI32" i="50"/>
  <c r="CI39" i="50"/>
  <c r="CI37" i="50"/>
  <c r="CI84" i="50"/>
  <c r="CI43" i="50"/>
  <c r="CI77" i="50"/>
  <c r="I9" i="50"/>
  <c r="B9" i="50" s="1"/>
  <c r="BX35" i="44"/>
  <c r="BX36" i="44"/>
  <c r="AL9" i="50"/>
  <c r="B126" i="50"/>
  <c r="CI21" i="50"/>
  <c r="CI42" i="50"/>
  <c r="CI36" i="50"/>
  <c r="M6" i="50"/>
  <c r="CI34" i="50"/>
  <c r="B129" i="50"/>
  <c r="CI24" i="50"/>
  <c r="AM6" i="50"/>
  <c r="B131" i="50"/>
  <c r="CI26" i="50"/>
  <c r="CI30" i="50"/>
  <c r="BX13" i="44"/>
  <c r="BX66" i="45"/>
  <c r="BX52" i="45"/>
  <c r="BX67" i="47"/>
  <c r="BX29" i="47"/>
  <c r="BX16" i="47"/>
  <c r="AL8" i="50"/>
  <c r="H5" i="49"/>
  <c r="CI79" i="50"/>
  <c r="M8" i="50"/>
  <c r="CI83" i="50"/>
  <c r="B119" i="50"/>
  <c r="CI14" i="50"/>
  <c r="CI40" i="50"/>
  <c r="B127" i="50"/>
  <c r="CI22" i="50"/>
  <c r="B122" i="50"/>
  <c r="CI17" i="50"/>
  <c r="AL6" i="50"/>
  <c r="AZ6" i="49"/>
  <c r="M9" i="50"/>
  <c r="CI88" i="50"/>
  <c r="CI91" i="50"/>
  <c r="CI38" i="50"/>
  <c r="BX29" i="45"/>
  <c r="BX24" i="47"/>
  <c r="AJ8" i="49"/>
  <c r="CI90" i="50"/>
  <c r="B125" i="50"/>
  <c r="CI20" i="50"/>
  <c r="H6" i="50"/>
  <c r="B124" i="50"/>
  <c r="CI19" i="50"/>
  <c r="M7" i="50"/>
  <c r="BX16" i="44"/>
  <c r="BX63" i="47"/>
  <c r="BX83" i="48"/>
  <c r="BX19" i="48"/>
  <c r="AJ6" i="49"/>
  <c r="CI82" i="50"/>
  <c r="CI86" i="50"/>
  <c r="CI33" i="50"/>
  <c r="B130" i="50"/>
  <c r="CI25" i="50"/>
  <c r="BX84" i="48"/>
  <c r="BX17" i="44"/>
  <c r="BX23" i="44"/>
  <c r="BX18" i="48"/>
  <c r="BX14" i="48"/>
  <c r="H7" i="50"/>
  <c r="CI31" i="50"/>
  <c r="B132" i="50"/>
  <c r="CI27" i="50"/>
  <c r="B120" i="50"/>
  <c r="CI15" i="50"/>
  <c r="CI87" i="50"/>
  <c r="BX51" i="44"/>
  <c r="BX20" i="44"/>
  <c r="BX78" i="45"/>
  <c r="BX40" i="46"/>
  <c r="BX23" i="46"/>
  <c r="AL8" i="49"/>
  <c r="AM9" i="50"/>
  <c r="AM8" i="50"/>
  <c r="I7" i="50"/>
  <c r="B7" i="50" s="1"/>
  <c r="CI45" i="50"/>
  <c r="BX80" i="46"/>
  <c r="BX19" i="46"/>
  <c r="BX80" i="48"/>
  <c r="S2" i="47"/>
  <c r="AL9" i="49"/>
  <c r="AM7" i="50"/>
  <c r="CI29" i="50"/>
  <c r="I6" i="50"/>
  <c r="B6" i="50" s="1"/>
  <c r="BX22" i="46"/>
  <c r="BX30" i="46"/>
  <c r="BX66" i="48"/>
  <c r="BX20" i="48"/>
  <c r="BX48" i="48"/>
  <c r="CI78" i="50"/>
  <c r="B128" i="50"/>
  <c r="CI23" i="50"/>
  <c r="B123" i="50"/>
  <c r="CI18" i="50"/>
  <c r="AN5" i="50"/>
  <c r="M5" i="50"/>
  <c r="BX18" i="42"/>
  <c r="H9" i="50"/>
  <c r="CI81" i="50"/>
  <c r="CI61" i="50"/>
  <c r="I8" i="50"/>
  <c r="B8" i="50" s="1"/>
  <c r="AL5" i="50"/>
  <c r="S2" i="43"/>
  <c r="S2" i="45"/>
  <c r="BX78" i="47"/>
  <c r="BX32" i="47"/>
  <c r="BX48" i="47"/>
  <c r="AL7" i="50"/>
  <c r="CI89" i="50"/>
  <c r="B118" i="50"/>
  <c r="CI13" i="50"/>
  <c r="I5" i="50"/>
  <c r="B5" i="50" s="1"/>
  <c r="DB64" i="49"/>
  <c r="L64" i="49" s="1"/>
  <c r="CZ13" i="44"/>
  <c r="AU5" i="44" s="1"/>
  <c r="AY5" i="44" s="1"/>
  <c r="DB53" i="49"/>
  <c r="L53" i="49" s="1"/>
  <c r="DE90" i="49"/>
  <c r="CY29" i="44"/>
  <c r="AC6" i="44" s="1"/>
  <c r="AG6" i="44" s="1"/>
  <c r="DB70" i="49"/>
  <c r="L70" i="49" s="1"/>
  <c r="DE51" i="49"/>
  <c r="DE35" i="49"/>
  <c r="DE19" i="49"/>
  <c r="DE67" i="49"/>
  <c r="DB51" i="49"/>
  <c r="L51" i="49" s="1"/>
  <c r="DE72" i="49"/>
  <c r="DE40" i="49"/>
  <c r="DE56" i="49"/>
  <c r="DE24" i="49"/>
  <c r="DE74" i="49"/>
  <c r="DE58" i="49"/>
  <c r="DE42" i="49"/>
  <c r="DE26" i="49"/>
  <c r="DB58" i="49"/>
  <c r="L58" i="49" s="1"/>
  <c r="DE80" i="49"/>
  <c r="DB74" i="49"/>
  <c r="L74" i="49" s="1"/>
  <c r="DE84" i="49"/>
  <c r="DB62" i="49"/>
  <c r="L62" i="49" s="1"/>
  <c r="CY13" i="45"/>
  <c r="AC5" i="45" s="1"/>
  <c r="AG5" i="45" s="1"/>
  <c r="DB67" i="49"/>
  <c r="L67" i="49" s="1"/>
  <c r="DB47" i="49"/>
  <c r="L47" i="49" s="1"/>
  <c r="DB59" i="49"/>
  <c r="L59" i="49" s="1"/>
  <c r="CZ45" i="46"/>
  <c r="AU7" i="46" s="1"/>
  <c r="AY7" i="46" s="1"/>
  <c r="DE70" i="49"/>
  <c r="DE22" i="49"/>
  <c r="DE38" i="49"/>
  <c r="DE54" i="49"/>
  <c r="DB71" i="49"/>
  <c r="L71" i="49" s="1"/>
  <c r="DE78" i="49"/>
  <c r="CZ13" i="47"/>
  <c r="AU5" i="47" s="1"/>
  <c r="AY5" i="47" s="1"/>
  <c r="DB75" i="49"/>
  <c r="L75" i="49" s="1"/>
  <c r="DE66" i="49"/>
  <c r="DE18" i="49"/>
  <c r="DE50" i="49"/>
  <c r="DE34" i="49"/>
  <c r="DB66" i="49"/>
  <c r="L66" i="49" s="1"/>
  <c r="DB73" i="49"/>
  <c r="L73" i="49" s="1"/>
  <c r="DE89" i="49"/>
  <c r="DE75" i="49"/>
  <c r="DE59" i="49"/>
  <c r="DE27" i="49"/>
  <c r="DE43" i="49"/>
  <c r="DE64" i="49"/>
  <c r="DE48" i="49"/>
  <c r="DE32" i="49"/>
  <c r="DE16" i="49"/>
  <c r="DB50" i="49"/>
  <c r="L50" i="49" s="1"/>
  <c r="DB69" i="49"/>
  <c r="L69" i="49" s="1"/>
  <c r="DE88" i="49"/>
  <c r="DB55" i="49"/>
  <c r="L55" i="49" s="1"/>
  <c r="DE87" i="49"/>
  <c r="DE62" i="49"/>
  <c r="DE30" i="49"/>
  <c r="DE46" i="49"/>
  <c r="DE14" i="49"/>
  <c r="DB54" i="49"/>
  <c r="L54" i="49" s="1"/>
  <c r="DE86" i="49"/>
  <c r="DB63" i="49"/>
  <c r="L63" i="49" s="1"/>
  <c r="DB52" i="49"/>
  <c r="L52" i="49" s="1"/>
  <c r="DE82" i="49"/>
  <c r="DB65" i="49"/>
  <c r="L65" i="49" s="1"/>
  <c r="DB49" i="49"/>
  <c r="L49" i="49" s="1"/>
  <c r="DE57" i="49"/>
  <c r="DE73" i="49"/>
  <c r="DE25" i="49"/>
  <c r="DE41" i="49"/>
  <c r="DB56" i="49"/>
  <c r="L56" i="49" s="1"/>
  <c r="DE85" i="49"/>
  <c r="DE79" i="49"/>
  <c r="DE53" i="49"/>
  <c r="DE37" i="49"/>
  <c r="DE69" i="49"/>
  <c r="DE21" i="49"/>
  <c r="DB57" i="49"/>
  <c r="L57" i="49" s="1"/>
  <c r="DE81" i="49"/>
  <c r="DE68" i="49"/>
  <c r="DE20" i="49"/>
  <c r="DE36" i="49"/>
  <c r="DE52" i="49"/>
  <c r="DE55" i="49"/>
  <c r="DE39" i="49"/>
  <c r="DE71" i="49"/>
  <c r="DE23" i="49"/>
  <c r="DE83" i="49"/>
  <c r="DE91" i="49"/>
  <c r="DE63" i="49"/>
  <c r="DE31" i="49"/>
  <c r="DE47" i="49"/>
  <c r="DE15" i="49"/>
  <c r="DB72" i="49"/>
  <c r="L72" i="49" s="1"/>
  <c r="DE65" i="49"/>
  <c r="DE49" i="49"/>
  <c r="DE33" i="49"/>
  <c r="DE17" i="49"/>
  <c r="DB48" i="49"/>
  <c r="L48" i="49" s="1"/>
  <c r="DE61" i="49"/>
  <c r="DE45" i="49"/>
  <c r="DE13" i="49"/>
  <c r="DE29" i="49"/>
  <c r="DB46" i="49"/>
  <c r="L46" i="49" s="1"/>
  <c r="DB68" i="49"/>
  <c r="L68" i="49" s="1"/>
  <c r="DE77" i="49"/>
  <c r="BX38" i="45"/>
  <c r="BX86" i="47"/>
  <c r="BX85" i="48"/>
  <c r="M9" i="49"/>
  <c r="CI42" i="49"/>
  <c r="AL5" i="49"/>
  <c r="BX68" i="47"/>
  <c r="BX19" i="47"/>
  <c r="BX50" i="47"/>
  <c r="BX81" i="48"/>
  <c r="CI83" i="49"/>
  <c r="CI88" i="49"/>
  <c r="CI90" i="49"/>
  <c r="CI32" i="49"/>
  <c r="B121" i="49"/>
  <c r="CI16" i="49"/>
  <c r="AM7" i="49"/>
  <c r="CI36" i="49"/>
  <c r="B132" i="49"/>
  <c r="CI27" i="49"/>
  <c r="BX81" i="44"/>
  <c r="BX50" i="45"/>
  <c r="BX66" i="47"/>
  <c r="BX70" i="47"/>
  <c r="BX62" i="48"/>
  <c r="BX64" i="48"/>
  <c r="B131" i="49"/>
  <c r="CI26" i="49"/>
  <c r="BX72" i="44"/>
  <c r="BX45" i="45"/>
  <c r="BX67" i="46"/>
  <c r="BX68" i="48"/>
  <c r="BX61" i="48"/>
  <c r="BX16" i="48"/>
  <c r="CI86" i="49"/>
  <c r="CI30" i="49"/>
  <c r="B120" i="49"/>
  <c r="CI15" i="49"/>
  <c r="BX88" i="43"/>
  <c r="BX72" i="43"/>
  <c r="BX32" i="44"/>
  <c r="BX82" i="47"/>
  <c r="BX45" i="48"/>
  <c r="CI82" i="49"/>
  <c r="B129" i="49"/>
  <c r="CI24" i="49"/>
  <c r="AM6" i="49"/>
  <c r="CI41" i="49"/>
  <c r="M7" i="49"/>
  <c r="CI91" i="49"/>
  <c r="H6" i="49"/>
  <c r="O2" i="49"/>
  <c r="BX19" i="43"/>
  <c r="BX53" i="47"/>
  <c r="CI80" i="49"/>
  <c r="AL6" i="49"/>
  <c r="CI40" i="49"/>
  <c r="CI39" i="49"/>
  <c r="BX16" i="42"/>
  <c r="BX31" i="45"/>
  <c r="BX79" i="47"/>
  <c r="BX49" i="47"/>
  <c r="BX38" i="47"/>
  <c r="BX78" i="48"/>
  <c r="BX34" i="48"/>
  <c r="BX47" i="48"/>
  <c r="BX37" i="48"/>
  <c r="CI78" i="49"/>
  <c r="AM9" i="49"/>
  <c r="AM8" i="49"/>
  <c r="B122" i="49"/>
  <c r="CI17" i="49"/>
  <c r="B119" i="49"/>
  <c r="CI14" i="49"/>
  <c r="M6" i="49"/>
  <c r="B118" i="49"/>
  <c r="CI13" i="49"/>
  <c r="I5" i="49"/>
  <c r="B5" i="49" s="1"/>
  <c r="BX69" i="45"/>
  <c r="BX65" i="47"/>
  <c r="BX36" i="47"/>
  <c r="BX56" i="47"/>
  <c r="BX31" i="48"/>
  <c r="H9" i="49"/>
  <c r="CI61" i="49"/>
  <c r="I8" i="49"/>
  <c r="B8" i="49" s="1"/>
  <c r="CI19" i="49"/>
  <c r="B124" i="49"/>
  <c r="CI38" i="49"/>
  <c r="BX82" i="42"/>
  <c r="BX64" i="45"/>
  <c r="BX14" i="45"/>
  <c r="BX77" i="47"/>
  <c r="BX37" i="47"/>
  <c r="BX17" i="47"/>
  <c r="BX21" i="47"/>
  <c r="BX46" i="48"/>
  <c r="CI34" i="49"/>
  <c r="B130" i="49"/>
  <c r="CI25" i="49"/>
  <c r="H8" i="49"/>
  <c r="B127" i="49"/>
  <c r="CI22" i="49"/>
  <c r="BX51" i="43"/>
  <c r="BX33" i="43"/>
  <c r="BX62" i="47"/>
  <c r="BX69" i="47"/>
  <c r="BX35" i="47"/>
  <c r="BX47" i="47"/>
  <c r="BX51" i="48"/>
  <c r="BX30" i="48"/>
  <c r="CI89" i="49"/>
  <c r="CI37" i="49"/>
  <c r="CI31" i="49"/>
  <c r="AN5" i="49"/>
  <c r="BX88" i="47"/>
  <c r="BX72" i="47"/>
  <c r="BX52" i="47"/>
  <c r="BX33" i="48"/>
  <c r="M8" i="49"/>
  <c r="CI85" i="49"/>
  <c r="B126" i="49"/>
  <c r="CI21" i="49"/>
  <c r="CI23" i="49"/>
  <c r="B128" i="49"/>
  <c r="CI33" i="49"/>
  <c r="AM5" i="49"/>
  <c r="AL7" i="49"/>
  <c r="CI84" i="49"/>
  <c r="CI65" i="44"/>
  <c r="BX30" i="47"/>
  <c r="BX61" i="47"/>
  <c r="BX36" i="48"/>
  <c r="BX21" i="48"/>
  <c r="CI87" i="49"/>
  <c r="CI35" i="49"/>
  <c r="CI43" i="49"/>
  <c r="CI79" i="49"/>
  <c r="CI81" i="49"/>
  <c r="CI77" i="49"/>
  <c r="I9" i="49"/>
  <c r="B9" i="49" s="1"/>
  <c r="CI45" i="49"/>
  <c r="I7" i="49"/>
  <c r="B7" i="49" s="1"/>
  <c r="M5" i="49"/>
  <c r="B123" i="49"/>
  <c r="CI18" i="49"/>
  <c r="B125" i="49"/>
  <c r="CI20" i="49"/>
  <c r="BX24" i="42"/>
  <c r="BX87" i="47"/>
  <c r="BX55" i="47"/>
  <c r="BX81" i="47"/>
  <c r="BX31" i="47"/>
  <c r="BX29" i="48"/>
  <c r="CI29" i="49"/>
  <c r="I6" i="49"/>
  <c r="B6" i="49" s="1"/>
  <c r="H7" i="48"/>
  <c r="AZ9" i="48"/>
  <c r="AZ8" i="48"/>
  <c r="AZ7" i="48"/>
  <c r="H5" i="48"/>
  <c r="H8" i="48"/>
  <c r="S2" i="48"/>
  <c r="AJ7" i="48"/>
  <c r="AJ8" i="48"/>
  <c r="AJ5" i="48"/>
  <c r="AZ5" i="48"/>
  <c r="AJ9" i="48"/>
  <c r="AJ6" i="48"/>
  <c r="AZ6" i="48"/>
  <c r="CM38" i="47"/>
  <c r="AJ8" i="47"/>
  <c r="AJ6" i="47"/>
  <c r="AZ9" i="47"/>
  <c r="AJ9" i="47"/>
  <c r="AJ7" i="47"/>
  <c r="AZ7" i="47"/>
  <c r="AJ5" i="47"/>
  <c r="DB54" i="48"/>
  <c r="L54" i="48" s="1"/>
  <c r="DB73" i="48"/>
  <c r="L73" i="48" s="1"/>
  <c r="DE83" i="48"/>
  <c r="DE77" i="48"/>
  <c r="DE82" i="48"/>
  <c r="DE64" i="48"/>
  <c r="DE48" i="48"/>
  <c r="DE32" i="48"/>
  <c r="DE16" i="48"/>
  <c r="DE91" i="48"/>
  <c r="DE87" i="48"/>
  <c r="DE84" i="48"/>
  <c r="DB64" i="48"/>
  <c r="L64" i="48" s="1"/>
  <c r="DB48" i="48"/>
  <c r="L48" i="48" s="1"/>
  <c r="DB52" i="48"/>
  <c r="L52" i="48" s="1"/>
  <c r="DB57" i="48"/>
  <c r="L57" i="48" s="1"/>
  <c r="DE85" i="48"/>
  <c r="DE53" i="48"/>
  <c r="DE69" i="48"/>
  <c r="DE37" i="48"/>
  <c r="DE21" i="48"/>
  <c r="DB68" i="48"/>
  <c r="L68" i="48" s="1"/>
  <c r="DB63" i="48"/>
  <c r="L63" i="48" s="1"/>
  <c r="DE20" i="48"/>
  <c r="DE68" i="48"/>
  <c r="DE52" i="48"/>
  <c r="DE36" i="48"/>
  <c r="DE73" i="48"/>
  <c r="DE57" i="48"/>
  <c r="DE25" i="48"/>
  <c r="DE41" i="48"/>
  <c r="DE78" i="48"/>
  <c r="DB51" i="48"/>
  <c r="L51" i="48" s="1"/>
  <c r="DE71" i="48"/>
  <c r="DE55" i="48"/>
  <c r="DE23" i="48"/>
  <c r="DE39" i="48"/>
  <c r="DB56" i="48"/>
  <c r="L56" i="48" s="1"/>
  <c r="DE63" i="48"/>
  <c r="DE47" i="48"/>
  <c r="DE15" i="48"/>
  <c r="DE31" i="48"/>
  <c r="DE67" i="48"/>
  <c r="DE35" i="48"/>
  <c r="DE51" i="48"/>
  <c r="DE19" i="48"/>
  <c r="DE29" i="48"/>
  <c r="DE45" i="48"/>
  <c r="DE61" i="48"/>
  <c r="DE13" i="48"/>
  <c r="DE90" i="48"/>
  <c r="DB58" i="48"/>
  <c r="L58" i="48" s="1"/>
  <c r="DB67" i="48"/>
  <c r="L67" i="48" s="1"/>
  <c r="DB70" i="48"/>
  <c r="L70" i="48" s="1"/>
  <c r="DE86" i="48"/>
  <c r="DB72" i="48"/>
  <c r="L72" i="48" s="1"/>
  <c r="DB59" i="48"/>
  <c r="L59" i="48" s="1"/>
  <c r="DB46" i="48"/>
  <c r="L46" i="48" s="1"/>
  <c r="DE66" i="48"/>
  <c r="DE18" i="48"/>
  <c r="DE34" i="48"/>
  <c r="DE50" i="48"/>
  <c r="DB66" i="48"/>
  <c r="L66" i="48" s="1"/>
  <c r="DB53" i="48"/>
  <c r="L53" i="48" s="1"/>
  <c r="DB75" i="48"/>
  <c r="L75" i="48" s="1"/>
  <c r="DB62" i="48"/>
  <c r="L62" i="48" s="1"/>
  <c r="DB50" i="48"/>
  <c r="L50" i="48" s="1"/>
  <c r="DE72" i="48"/>
  <c r="DE56" i="48"/>
  <c r="DE40" i="48"/>
  <c r="DE24" i="48"/>
  <c r="DB55" i="48"/>
  <c r="L55" i="48" s="1"/>
  <c r="DE89" i="48"/>
  <c r="DE88" i="48"/>
  <c r="DE79" i="48"/>
  <c r="DE62" i="48"/>
  <c r="DE30" i="48"/>
  <c r="DE46" i="48"/>
  <c r="DE14" i="48"/>
  <c r="DE75" i="48"/>
  <c r="DE59" i="48"/>
  <c r="DE43" i="48"/>
  <c r="DE27" i="48"/>
  <c r="DE70" i="48"/>
  <c r="DE54" i="48"/>
  <c r="DE22" i="48"/>
  <c r="DE38" i="48"/>
  <c r="DB71" i="48"/>
  <c r="L71" i="48" s="1"/>
  <c r="DE74" i="48"/>
  <c r="DE58" i="48"/>
  <c r="DE42" i="48"/>
  <c r="DE26" i="48"/>
  <c r="DE81" i="48"/>
  <c r="DB47" i="48"/>
  <c r="L47" i="48" s="1"/>
  <c r="DE65" i="48"/>
  <c r="DE49" i="48"/>
  <c r="DE33" i="48"/>
  <c r="DE17" i="48"/>
  <c r="DB65" i="48"/>
  <c r="L65" i="48" s="1"/>
  <c r="DB49" i="48"/>
  <c r="L49" i="48" s="1"/>
  <c r="DB69" i="48"/>
  <c r="L69" i="48" s="1"/>
  <c r="DB74" i="48"/>
  <c r="L74" i="48" s="1"/>
  <c r="DE80" i="48"/>
  <c r="BX21" i="42"/>
  <c r="BX87" i="45"/>
  <c r="BX71" i="45"/>
  <c r="BX22" i="45"/>
  <c r="AZ8" i="47"/>
  <c r="CI35" i="48"/>
  <c r="CI29" i="48"/>
  <c r="I6" i="48"/>
  <c r="B6" i="48" s="1"/>
  <c r="CI34" i="48"/>
  <c r="M5" i="48"/>
  <c r="CI80" i="48"/>
  <c r="CI43" i="48"/>
  <c r="CI39" i="48"/>
  <c r="CI45" i="48"/>
  <c r="I7" i="48"/>
  <c r="B7" i="48" s="1"/>
  <c r="CI36" i="48"/>
  <c r="BX85" i="42"/>
  <c r="BX82" i="45"/>
  <c r="AM6" i="48"/>
  <c r="CI37" i="48"/>
  <c r="CI85" i="48"/>
  <c r="M6" i="48"/>
  <c r="AM9" i="45"/>
  <c r="BX63" i="45"/>
  <c r="CI61" i="48"/>
  <c r="I8" i="48"/>
  <c r="B8" i="48" s="1"/>
  <c r="CI84" i="48"/>
  <c r="CI89" i="48"/>
  <c r="B122" i="48"/>
  <c r="CI17" i="48"/>
  <c r="CI26" i="48"/>
  <c r="B131" i="48"/>
  <c r="CI30" i="48"/>
  <c r="B121" i="48"/>
  <c r="CI16" i="48"/>
  <c r="B127" i="48"/>
  <c r="CI22" i="48"/>
  <c r="AN5" i="48"/>
  <c r="BX70" i="45"/>
  <c r="BX17" i="46"/>
  <c r="AL9" i="48"/>
  <c r="CI87" i="48"/>
  <c r="H6" i="48"/>
  <c r="AM5" i="48"/>
  <c r="BX39" i="45"/>
  <c r="CI79" i="48"/>
  <c r="AL6" i="48"/>
  <c r="B126" i="48"/>
  <c r="CI21" i="48"/>
  <c r="BX56" i="43"/>
  <c r="BX49" i="45"/>
  <c r="M8" i="48"/>
  <c r="CI83" i="48"/>
  <c r="CI77" i="48"/>
  <c r="I9" i="48"/>
  <c r="B9" i="48" s="1"/>
  <c r="CI42" i="48"/>
  <c r="B125" i="48"/>
  <c r="CI20" i="48"/>
  <c r="BX63" i="42"/>
  <c r="BX64" i="43"/>
  <c r="M9" i="48"/>
  <c r="B124" i="48"/>
  <c r="CI19" i="48"/>
  <c r="CI38" i="48"/>
  <c r="BX15" i="43"/>
  <c r="BX39" i="43"/>
  <c r="M7" i="48"/>
  <c r="B120" i="48"/>
  <c r="CI15" i="48"/>
  <c r="BX55" i="43"/>
  <c r="BX32" i="45"/>
  <c r="CI82" i="48"/>
  <c r="B118" i="48"/>
  <c r="I5" i="48"/>
  <c r="B5" i="48" s="1"/>
  <c r="CI13" i="48"/>
  <c r="B119" i="48"/>
  <c r="CI14" i="48"/>
  <c r="CI88" i="48"/>
  <c r="CI41" i="48"/>
  <c r="CI40" i="48"/>
  <c r="CI31" i="48"/>
  <c r="CI27" i="48"/>
  <c r="B132" i="48"/>
  <c r="AL5" i="48"/>
  <c r="BX32" i="46"/>
  <c r="H7" i="47"/>
  <c r="CI78" i="48"/>
  <c r="AM9" i="48"/>
  <c r="AM8" i="48"/>
  <c r="CI91" i="48"/>
  <c r="AL8" i="48"/>
  <c r="BX65" i="43"/>
  <c r="AN5" i="47"/>
  <c r="AZ6" i="47"/>
  <c r="H9" i="48"/>
  <c r="CI86" i="48"/>
  <c r="CI90" i="48"/>
  <c r="AM7" i="48"/>
  <c r="AL7" i="48"/>
  <c r="CI33" i="48"/>
  <c r="BX38" i="42"/>
  <c r="B130" i="48"/>
  <c r="CI25" i="48"/>
  <c r="B123" i="48"/>
  <c r="CI18" i="48"/>
  <c r="B128" i="48"/>
  <c r="CI23" i="48"/>
  <c r="O2" i="48"/>
  <c r="CI81" i="48"/>
  <c r="B129" i="48"/>
  <c r="CI24" i="48"/>
  <c r="CI32" i="48"/>
  <c r="DE70" i="47"/>
  <c r="DE54" i="47"/>
  <c r="DE22" i="47"/>
  <c r="DE38" i="47"/>
  <c r="DB59" i="47"/>
  <c r="L59" i="47" s="1"/>
  <c r="DE87" i="47"/>
  <c r="DB54" i="47"/>
  <c r="L54" i="47" s="1"/>
  <c r="DB57" i="47"/>
  <c r="L57" i="47" s="1"/>
  <c r="DE88" i="47"/>
  <c r="DE79" i="47"/>
  <c r="DE86" i="47"/>
  <c r="CY77" i="44"/>
  <c r="AC9" i="44" s="1"/>
  <c r="AG9" i="44" s="1"/>
  <c r="DB69" i="47"/>
  <c r="L69" i="47" s="1"/>
  <c r="DE83" i="47"/>
  <c r="CY45" i="42"/>
  <c r="AC7" i="42" s="1"/>
  <c r="AG7" i="42" s="1"/>
  <c r="DE67" i="47"/>
  <c r="DE35" i="47"/>
  <c r="DE51" i="47"/>
  <c r="DE19" i="47"/>
  <c r="DB67" i="47"/>
  <c r="L67" i="47" s="1"/>
  <c r="DE65" i="47"/>
  <c r="DE49" i="47"/>
  <c r="DE33" i="47"/>
  <c r="DE17" i="47"/>
  <c r="CY13" i="43"/>
  <c r="AC5" i="43" s="1"/>
  <c r="AG5" i="43" s="1"/>
  <c r="DE57" i="47"/>
  <c r="DE73" i="47"/>
  <c r="DE41" i="47"/>
  <c r="DE25" i="47"/>
  <c r="DB56" i="47"/>
  <c r="L56" i="47" s="1"/>
  <c r="DE78" i="47"/>
  <c r="CY29" i="43"/>
  <c r="AC6" i="43" s="1"/>
  <c r="AG6" i="43" s="1"/>
  <c r="DB52" i="47"/>
  <c r="L52" i="47" s="1"/>
  <c r="DE80" i="47"/>
  <c r="CZ13" i="45"/>
  <c r="AU5" i="45" s="1"/>
  <c r="AY5" i="45" s="1"/>
  <c r="DE66" i="47"/>
  <c r="DE34" i="47"/>
  <c r="DE50" i="47"/>
  <c r="DE18" i="47"/>
  <c r="DB50" i="47"/>
  <c r="L50" i="47" s="1"/>
  <c r="DB75" i="47"/>
  <c r="L75" i="47" s="1"/>
  <c r="DE81" i="47"/>
  <c r="DE62" i="47"/>
  <c r="DE30" i="47"/>
  <c r="DE46" i="47"/>
  <c r="DE14" i="47"/>
  <c r="DE64" i="47"/>
  <c r="DE32" i="47"/>
  <c r="DE48" i="47"/>
  <c r="DE16" i="47"/>
  <c r="DE61" i="47"/>
  <c r="DE45" i="47"/>
  <c r="DE29" i="47"/>
  <c r="DE13" i="47"/>
  <c r="DE85" i="47"/>
  <c r="DE55" i="47"/>
  <c r="DE23" i="47"/>
  <c r="DE39" i="47"/>
  <c r="DE71" i="47"/>
  <c r="DB64" i="47"/>
  <c r="L64" i="47" s="1"/>
  <c r="DB72" i="47"/>
  <c r="L72" i="47" s="1"/>
  <c r="DB58" i="47"/>
  <c r="L58" i="47" s="1"/>
  <c r="DE77" i="47"/>
  <c r="DB63" i="47"/>
  <c r="L63" i="47" s="1"/>
  <c r="DE84" i="47"/>
  <c r="DB62" i="47"/>
  <c r="L62" i="47" s="1"/>
  <c r="DB47" i="47"/>
  <c r="L47" i="47" s="1"/>
  <c r="DB51" i="47"/>
  <c r="L51" i="47" s="1"/>
  <c r="DB65" i="47"/>
  <c r="L65" i="47" s="1"/>
  <c r="DE53" i="47"/>
  <c r="DE69" i="47"/>
  <c r="DE21" i="47"/>
  <c r="DE37" i="47"/>
  <c r="DB70" i="47"/>
  <c r="L70" i="47" s="1"/>
  <c r="DE75" i="47"/>
  <c r="DE59" i="47"/>
  <c r="DE27" i="47"/>
  <c r="DE43" i="47"/>
  <c r="DE72" i="47"/>
  <c r="DE56" i="47"/>
  <c r="DE40" i="47"/>
  <c r="DE24" i="47"/>
  <c r="DE74" i="47"/>
  <c r="DE58" i="47"/>
  <c r="DE26" i="47"/>
  <c r="DE42" i="47"/>
  <c r="DB49" i="47"/>
  <c r="L49" i="47" s="1"/>
  <c r="DE82" i="47"/>
  <c r="DE90" i="47"/>
  <c r="DB48" i="47"/>
  <c r="L48" i="47" s="1"/>
  <c r="DB68" i="47"/>
  <c r="L68" i="47" s="1"/>
  <c r="DB71" i="47"/>
  <c r="L71" i="47" s="1"/>
  <c r="DB74" i="47"/>
  <c r="L74" i="47" s="1"/>
  <c r="DB55" i="47"/>
  <c r="L55" i="47" s="1"/>
  <c r="DE47" i="47"/>
  <c r="DE63" i="47"/>
  <c r="DE31" i="47"/>
  <c r="DE15" i="47"/>
  <c r="DB46" i="47"/>
  <c r="L46" i="47" s="1"/>
  <c r="DE68" i="47"/>
  <c r="DE52" i="47"/>
  <c r="DE20" i="47"/>
  <c r="DE36" i="47"/>
  <c r="DB73" i="47"/>
  <c r="L73" i="47" s="1"/>
  <c r="DE89" i="47"/>
  <c r="DB53" i="47"/>
  <c r="L53" i="47" s="1"/>
  <c r="DE91" i="47"/>
  <c r="BX47" i="45"/>
  <c r="M9" i="47"/>
  <c r="AL9" i="47"/>
  <c r="CI86" i="47"/>
  <c r="CI39" i="47"/>
  <c r="AM5" i="47"/>
  <c r="CI40" i="47"/>
  <c r="CI31" i="47"/>
  <c r="CI38" i="47"/>
  <c r="BX18" i="45"/>
  <c r="CI61" i="47"/>
  <c r="I8" i="47"/>
  <c r="B8" i="47" s="1"/>
  <c r="AL5" i="47"/>
  <c r="CI35" i="47"/>
  <c r="BX48" i="45"/>
  <c r="BX30" i="45"/>
  <c r="BX70" i="46"/>
  <c r="BX54" i="46"/>
  <c r="CI83" i="47"/>
  <c r="CI81" i="47"/>
  <c r="B131" i="47"/>
  <c r="CI26" i="47"/>
  <c r="H5" i="47"/>
  <c r="BX78" i="43"/>
  <c r="BX79" i="45"/>
  <c r="CI89" i="47"/>
  <c r="CI30" i="47"/>
  <c r="B130" i="47"/>
  <c r="CI25" i="47"/>
  <c r="B123" i="47"/>
  <c r="CI18" i="47"/>
  <c r="B132" i="47"/>
  <c r="CI27" i="47"/>
  <c r="BX88" i="44"/>
  <c r="BX61" i="44"/>
  <c r="BX48" i="44"/>
  <c r="BX45" i="46"/>
  <c r="BX62" i="46"/>
  <c r="BX18" i="46"/>
  <c r="CI45" i="47"/>
  <c r="I7" i="47"/>
  <c r="B7" i="47" s="1"/>
  <c r="CI32" i="47"/>
  <c r="BX34" i="43"/>
  <c r="BX65" i="45"/>
  <c r="BX53" i="46"/>
  <c r="BX38" i="46"/>
  <c r="CI82" i="47"/>
  <c r="B129" i="47"/>
  <c r="CI24" i="47"/>
  <c r="AL6" i="47"/>
  <c r="B126" i="47"/>
  <c r="CI21" i="47"/>
  <c r="CI33" i="47"/>
  <c r="BX62" i="45"/>
  <c r="BX37" i="46"/>
  <c r="CI78" i="47"/>
  <c r="CI80" i="47"/>
  <c r="CI77" i="47"/>
  <c r="I9" i="47"/>
  <c r="B9" i="47" s="1"/>
  <c r="CI37" i="47"/>
  <c r="B120" i="47"/>
  <c r="CI15" i="47"/>
  <c r="O2" i="47"/>
  <c r="BX30" i="42"/>
  <c r="BX87" i="43"/>
  <c r="BX14" i="43"/>
  <c r="BX37" i="45"/>
  <c r="BX35" i="46"/>
  <c r="BX21" i="46"/>
  <c r="H9" i="47"/>
  <c r="AM9" i="47"/>
  <c r="AM8" i="47"/>
  <c r="CI87" i="47"/>
  <c r="AM6" i="47"/>
  <c r="B124" i="47"/>
  <c r="CI19" i="47"/>
  <c r="BX67" i="43"/>
  <c r="BX53" i="45"/>
  <c r="BX36" i="45"/>
  <c r="BX67" i="45"/>
  <c r="BX84" i="45"/>
  <c r="BX24" i="46"/>
  <c r="AL8" i="47"/>
  <c r="CI29" i="47"/>
  <c r="I6" i="47"/>
  <c r="B6" i="47" s="1"/>
  <c r="B128" i="47"/>
  <c r="CI23" i="47"/>
  <c r="BX32" i="43"/>
  <c r="BX81" i="45"/>
  <c r="BX20" i="45"/>
  <c r="CI36" i="47"/>
  <c r="B118" i="47"/>
  <c r="CI13" i="47"/>
  <c r="I5" i="47"/>
  <c r="B5" i="47" s="1"/>
  <c r="BX69" i="42"/>
  <c r="BX88" i="46"/>
  <c r="BX61" i="46"/>
  <c r="BX81" i="46"/>
  <c r="M8" i="47"/>
  <c r="CI85" i="47"/>
  <c r="CI91" i="47"/>
  <c r="H8" i="47"/>
  <c r="B119" i="47"/>
  <c r="CI14" i="47"/>
  <c r="BX66" i="44"/>
  <c r="BX86" i="44"/>
  <c r="BX80" i="44"/>
  <c r="BX85" i="45"/>
  <c r="BX23" i="45"/>
  <c r="BX72" i="46"/>
  <c r="CI88" i="47"/>
  <c r="CI90" i="47"/>
  <c r="B125" i="47"/>
  <c r="CI20" i="47"/>
  <c r="M7" i="47"/>
  <c r="AM7" i="47"/>
  <c r="BX70" i="44"/>
  <c r="BX54" i="44"/>
  <c r="BX34" i="44"/>
  <c r="BX77" i="45"/>
  <c r="BX61" i="45"/>
  <c r="BX56" i="46"/>
  <c r="M6" i="47"/>
  <c r="CI34" i="47"/>
  <c r="CI42" i="47"/>
  <c r="BX81" i="42"/>
  <c r="BX33" i="44"/>
  <c r="BX86" i="46"/>
  <c r="BX87" i="46"/>
  <c r="BX71" i="46"/>
  <c r="H6" i="47"/>
  <c r="M5" i="47"/>
  <c r="AL7" i="47"/>
  <c r="BX77" i="42"/>
  <c r="BX32" i="42"/>
  <c r="BX68" i="45"/>
  <c r="BX72" i="45"/>
  <c r="BX56" i="45"/>
  <c r="BX19" i="45"/>
  <c r="BX34" i="45"/>
  <c r="BX15" i="45"/>
  <c r="BX55" i="46"/>
  <c r="BX15" i="46"/>
  <c r="BX39" i="46"/>
  <c r="CI79" i="47"/>
  <c r="CI84" i="47"/>
  <c r="B127" i="47"/>
  <c r="CI22" i="47"/>
  <c r="CI41" i="47"/>
  <c r="CI43" i="47"/>
  <c r="B121" i="47"/>
  <c r="CI16" i="47"/>
  <c r="B122" i="47"/>
  <c r="CI17" i="47"/>
  <c r="BX77" i="46"/>
  <c r="BX64" i="46"/>
  <c r="BX34" i="46"/>
  <c r="BX66" i="46"/>
  <c r="BX14" i="46"/>
  <c r="BX31" i="46"/>
  <c r="BX13" i="46"/>
  <c r="BX65" i="46"/>
  <c r="BX79" i="46"/>
  <c r="BX82" i="46"/>
  <c r="BX50" i="46"/>
  <c r="BX20" i="46"/>
  <c r="BX52" i="46"/>
  <c r="BX63" i="46"/>
  <c r="BX33" i="46"/>
  <c r="BX36" i="46"/>
  <c r="BX16" i="46"/>
  <c r="BX46" i="46"/>
  <c r="BX29" i="46"/>
  <c r="BX48" i="46"/>
  <c r="BX51" i="46"/>
  <c r="BX78" i="46"/>
  <c r="AZ6" i="46"/>
  <c r="AL9" i="46"/>
  <c r="AZ7" i="46"/>
  <c r="AJ9" i="46"/>
  <c r="H7" i="46"/>
  <c r="AZ9" i="46"/>
  <c r="AZ8" i="46"/>
  <c r="AJ6" i="46"/>
  <c r="AJ5" i="46"/>
  <c r="AZ5" i="46"/>
  <c r="AJ8" i="46"/>
  <c r="AJ9" i="45"/>
  <c r="AJ5" i="45"/>
  <c r="H7" i="45"/>
  <c r="AJ7" i="45"/>
  <c r="AJ6" i="45"/>
  <c r="AZ7" i="45"/>
  <c r="AJ8" i="45"/>
  <c r="AZ6" i="45"/>
  <c r="AZ5" i="45"/>
  <c r="DE65" i="46"/>
  <c r="DE49" i="46"/>
  <c r="DE33" i="46"/>
  <c r="DE17" i="46"/>
  <c r="DE66" i="46"/>
  <c r="DE50" i="46"/>
  <c r="DE18" i="46"/>
  <c r="DE34" i="46"/>
  <c r="DB66" i="46"/>
  <c r="L66" i="46" s="1"/>
  <c r="DE70" i="46"/>
  <c r="DE54" i="46"/>
  <c r="DE22" i="46"/>
  <c r="DE38" i="46"/>
  <c r="DE72" i="46"/>
  <c r="DE56" i="46"/>
  <c r="DE24" i="46"/>
  <c r="DE40" i="46"/>
  <c r="DE75" i="46"/>
  <c r="DE59" i="46"/>
  <c r="DE27" i="46"/>
  <c r="DE43" i="46"/>
  <c r="DB58" i="46"/>
  <c r="L58" i="46" s="1"/>
  <c r="DB51" i="46"/>
  <c r="L51" i="46" s="1"/>
  <c r="DE91" i="46"/>
  <c r="DE86" i="46"/>
  <c r="DB50" i="46"/>
  <c r="L50" i="46" s="1"/>
  <c r="DE74" i="46"/>
  <c r="DE58" i="46"/>
  <c r="DE42" i="46"/>
  <c r="DE26" i="46"/>
  <c r="DE89" i="46"/>
  <c r="DE77" i="46"/>
  <c r="DB69" i="46"/>
  <c r="L69" i="46" s="1"/>
  <c r="DB71" i="46"/>
  <c r="L71" i="46" s="1"/>
  <c r="DE83" i="46"/>
  <c r="DE64" i="46"/>
  <c r="DE48" i="46"/>
  <c r="DE16" i="46"/>
  <c r="DE32" i="46"/>
  <c r="DB64" i="46"/>
  <c r="L64" i="46" s="1"/>
  <c r="DB74" i="46"/>
  <c r="L74" i="46" s="1"/>
  <c r="DE87" i="46"/>
  <c r="DB73" i="46"/>
  <c r="L73" i="46" s="1"/>
  <c r="DB59" i="46"/>
  <c r="L59" i="46" s="1"/>
  <c r="DB65" i="46"/>
  <c r="L65" i="46" s="1"/>
  <c r="DB49" i="46"/>
  <c r="L49" i="46" s="1"/>
  <c r="DB52" i="46"/>
  <c r="L52" i="46" s="1"/>
  <c r="DB54" i="46"/>
  <c r="L54" i="46" s="1"/>
  <c r="DE80" i="46"/>
  <c r="DE78" i="46"/>
  <c r="DB63" i="46"/>
  <c r="L63" i="46" s="1"/>
  <c r="DB47" i="46"/>
  <c r="L47" i="46" s="1"/>
  <c r="DB57" i="46"/>
  <c r="L57" i="46" s="1"/>
  <c r="DE85" i="46"/>
  <c r="DE63" i="46"/>
  <c r="DE15" i="46"/>
  <c r="DE31" i="46"/>
  <c r="DE47" i="46"/>
  <c r="DB48" i="46"/>
  <c r="L48" i="46" s="1"/>
  <c r="DE53" i="46"/>
  <c r="DE69" i="46"/>
  <c r="DE37" i="46"/>
  <c r="DE21" i="46"/>
  <c r="DE73" i="46"/>
  <c r="DE57" i="46"/>
  <c r="DE25" i="46"/>
  <c r="DE41" i="46"/>
  <c r="DB56" i="46"/>
  <c r="L56" i="46" s="1"/>
  <c r="DE88" i="46"/>
  <c r="DE68" i="46"/>
  <c r="DE20" i="46"/>
  <c r="DE52" i="46"/>
  <c r="DE36" i="46"/>
  <c r="DE71" i="46"/>
  <c r="DE55" i="46"/>
  <c r="DE39" i="46"/>
  <c r="DE23" i="46"/>
  <c r="DE79" i="46"/>
  <c r="DB46" i="46"/>
  <c r="L46" i="46" s="1"/>
  <c r="DB68" i="46"/>
  <c r="L68" i="46" s="1"/>
  <c r="DE61" i="46"/>
  <c r="DE45" i="46"/>
  <c r="DE13" i="46"/>
  <c r="DE29" i="46"/>
  <c r="DB62" i="46"/>
  <c r="L62" i="46" s="1"/>
  <c r="DE82" i="46"/>
  <c r="DE62" i="46"/>
  <c r="DE30" i="46"/>
  <c r="DE46" i="46"/>
  <c r="DE14" i="46"/>
  <c r="DE67" i="46"/>
  <c r="DE51" i="46"/>
  <c r="DE35" i="46"/>
  <c r="DE19" i="46"/>
  <c r="DB70" i="46"/>
  <c r="L70" i="46" s="1"/>
  <c r="DB72" i="46"/>
  <c r="L72" i="46" s="1"/>
  <c r="DB75" i="46"/>
  <c r="L75" i="46" s="1"/>
  <c r="DE84" i="46"/>
  <c r="DB67" i="46"/>
  <c r="L67" i="46" s="1"/>
  <c r="DE90" i="46"/>
  <c r="DE81" i="46"/>
  <c r="DB53" i="46"/>
  <c r="L53" i="46" s="1"/>
  <c r="DB55" i="46"/>
  <c r="L55" i="46" s="1"/>
  <c r="H9" i="45"/>
  <c r="CI81" i="46"/>
  <c r="CI82" i="46"/>
  <c r="CI86" i="46"/>
  <c r="CI88" i="46"/>
  <c r="CI91" i="46"/>
  <c r="CI43" i="46"/>
  <c r="CI38" i="46"/>
  <c r="BX34" i="42"/>
  <c r="CI90" i="46"/>
  <c r="CI41" i="46"/>
  <c r="B128" i="46"/>
  <c r="CI23" i="46"/>
  <c r="CI29" i="46"/>
  <c r="I6" i="46"/>
  <c r="B6" i="46" s="1"/>
  <c r="AM5" i="46"/>
  <c r="H6" i="46"/>
  <c r="AM9" i="46"/>
  <c r="AM8" i="46"/>
  <c r="B120" i="46"/>
  <c r="CI15" i="46"/>
  <c r="CI35" i="46"/>
  <c r="B118" i="46"/>
  <c r="I5" i="46"/>
  <c r="B5" i="46" s="1"/>
  <c r="CI13" i="46"/>
  <c r="CI80" i="46"/>
  <c r="AM7" i="46"/>
  <c r="CI39" i="46"/>
  <c r="B132" i="46"/>
  <c r="CI27" i="46"/>
  <c r="B125" i="46"/>
  <c r="CI20" i="46"/>
  <c r="B127" i="46"/>
  <c r="CI22" i="46"/>
  <c r="BX16" i="43"/>
  <c r="BX30" i="43"/>
  <c r="BX64" i="44"/>
  <c r="CI32" i="46"/>
  <c r="CI30" i="46"/>
  <c r="B121" i="46"/>
  <c r="CI16" i="46"/>
  <c r="BX21" i="43"/>
  <c r="BX48" i="43"/>
  <c r="BX55" i="44"/>
  <c r="AL7" i="46"/>
  <c r="B131" i="46"/>
  <c r="CI26" i="46"/>
  <c r="CI37" i="46"/>
  <c r="B126" i="46"/>
  <c r="CI21" i="46"/>
  <c r="O2" i="46"/>
  <c r="CI79" i="46"/>
  <c r="M7" i="46"/>
  <c r="CI61" i="46"/>
  <c r="I8" i="46"/>
  <c r="B8" i="46" s="1"/>
  <c r="AL6" i="46"/>
  <c r="BX38" i="43"/>
  <c r="BX47" i="44"/>
  <c r="M8" i="46"/>
  <c r="CI85" i="46"/>
  <c r="CI89" i="46"/>
  <c r="B129" i="46"/>
  <c r="CI24" i="46"/>
  <c r="AM6" i="46"/>
  <c r="B119" i="46"/>
  <c r="CI14" i="46"/>
  <c r="AN5" i="46"/>
  <c r="BX17" i="42"/>
  <c r="BX82" i="44"/>
  <c r="BX22" i="44"/>
  <c r="AZ9" i="45"/>
  <c r="M9" i="46"/>
  <c r="CI19" i="46"/>
  <c r="B124" i="46"/>
  <c r="CI40" i="46"/>
  <c r="AL5" i="46"/>
  <c r="BX54" i="43"/>
  <c r="BX18" i="44"/>
  <c r="CI84" i="46"/>
  <c r="CI87" i="46"/>
  <c r="B122" i="46"/>
  <c r="CI17" i="46"/>
  <c r="CI31" i="46"/>
  <c r="M6" i="46"/>
  <c r="BX20" i="42"/>
  <c r="BX66" i="43"/>
  <c r="BX36" i="43"/>
  <c r="CI77" i="46"/>
  <c r="I9" i="46"/>
  <c r="B9" i="46" s="1"/>
  <c r="BX61" i="42"/>
  <c r="BX31" i="42"/>
  <c r="BX35" i="43"/>
  <c r="AZ8" i="45"/>
  <c r="AL8" i="46"/>
  <c r="CI34" i="46"/>
  <c r="B130" i="46"/>
  <c r="CI25" i="46"/>
  <c r="BX88" i="42"/>
  <c r="CI78" i="46"/>
  <c r="H8" i="46"/>
  <c r="CI83" i="46"/>
  <c r="H5" i="46"/>
  <c r="CI45" i="46"/>
  <c r="I7" i="46"/>
  <c r="B7" i="46" s="1"/>
  <c r="B123" i="46"/>
  <c r="CI18" i="46"/>
  <c r="CI36" i="46"/>
  <c r="BX72" i="42"/>
  <c r="BX23" i="43"/>
  <c r="S2" i="42"/>
  <c r="H9" i="46"/>
  <c r="CI42" i="46"/>
  <c r="M5" i="46"/>
  <c r="CI33" i="46"/>
  <c r="BX68" i="42"/>
  <c r="DE55" i="45"/>
  <c r="DE71" i="45"/>
  <c r="DE23" i="45"/>
  <c r="DE39" i="45"/>
  <c r="DB75" i="45"/>
  <c r="L75" i="45" s="1"/>
  <c r="DE87" i="45"/>
  <c r="DE78" i="45"/>
  <c r="DE81" i="45"/>
  <c r="DE64" i="45"/>
  <c r="DE32" i="45"/>
  <c r="DE48" i="45"/>
  <c r="DE16" i="45"/>
  <c r="DE68" i="45"/>
  <c r="DE20" i="45"/>
  <c r="DE52" i="45"/>
  <c r="DE36" i="45"/>
  <c r="DB68" i="45"/>
  <c r="L68" i="45" s="1"/>
  <c r="DE61" i="45"/>
  <c r="DE45" i="45"/>
  <c r="DE29" i="45"/>
  <c r="DE13" i="45"/>
  <c r="DE63" i="45"/>
  <c r="DE47" i="45"/>
  <c r="DE31" i="45"/>
  <c r="DE15" i="45"/>
  <c r="CZ29" i="43"/>
  <c r="DB62" i="45"/>
  <c r="L62" i="45" s="1"/>
  <c r="CZ45" i="42"/>
  <c r="AU7" i="42" s="1"/>
  <c r="AY7" i="42" s="1"/>
  <c r="DB70" i="45"/>
  <c r="L70" i="45" s="1"/>
  <c r="DB72" i="45"/>
  <c r="L72" i="45" s="1"/>
  <c r="DB58" i="45"/>
  <c r="L58" i="45" s="1"/>
  <c r="DE77" i="45"/>
  <c r="CZ13" i="43"/>
  <c r="AU5" i="43" s="1"/>
  <c r="AY5" i="43" s="1"/>
  <c r="DB63" i="45"/>
  <c r="L63" i="45" s="1"/>
  <c r="DE67" i="45"/>
  <c r="DE51" i="45"/>
  <c r="DE35" i="45"/>
  <c r="DE19" i="45"/>
  <c r="DE75" i="45"/>
  <c r="DE59" i="45"/>
  <c r="DE27" i="45"/>
  <c r="DE43" i="45"/>
  <c r="DE91" i="45"/>
  <c r="CZ29" i="44"/>
  <c r="AU6" i="44" s="1"/>
  <c r="AY6" i="44" s="1"/>
  <c r="DB67" i="45"/>
  <c r="L67" i="45" s="1"/>
  <c r="DB51" i="45"/>
  <c r="L51" i="45" s="1"/>
  <c r="DB53" i="45"/>
  <c r="L53" i="45" s="1"/>
  <c r="DB55" i="45"/>
  <c r="L55" i="45" s="1"/>
  <c r="CZ77" i="44"/>
  <c r="AU9" i="44" s="1"/>
  <c r="AY9" i="44" s="1"/>
  <c r="DE62" i="45"/>
  <c r="DE46" i="45"/>
  <c r="DE30" i="45"/>
  <c r="DE14" i="45"/>
  <c r="DE72" i="45"/>
  <c r="DE40" i="45"/>
  <c r="DE24" i="45"/>
  <c r="DE56" i="45"/>
  <c r="DE89" i="45"/>
  <c r="DE84" i="45"/>
  <c r="DB47" i="45"/>
  <c r="L47" i="45" s="1"/>
  <c r="DE66" i="45"/>
  <c r="DE50" i="45"/>
  <c r="DE34" i="45"/>
  <c r="DE18" i="45"/>
  <c r="DB66" i="45"/>
  <c r="L66" i="45" s="1"/>
  <c r="DE70" i="45"/>
  <c r="DE22" i="45"/>
  <c r="DE38" i="45"/>
  <c r="DE54" i="45"/>
  <c r="DE74" i="45"/>
  <c r="DE58" i="45"/>
  <c r="DE26" i="45"/>
  <c r="DE42" i="45"/>
  <c r="DB74" i="45"/>
  <c r="L74" i="45" s="1"/>
  <c r="DB50" i="45"/>
  <c r="L50" i="45" s="1"/>
  <c r="DB71" i="45"/>
  <c r="L71" i="45" s="1"/>
  <c r="DE86" i="45"/>
  <c r="DB46" i="45"/>
  <c r="L46" i="45" s="1"/>
  <c r="DB69" i="45"/>
  <c r="L69" i="45" s="1"/>
  <c r="DE83" i="45"/>
  <c r="DE79" i="45"/>
  <c r="DE90" i="45"/>
  <c r="DB73" i="45"/>
  <c r="L73" i="45" s="1"/>
  <c r="DB57" i="45"/>
  <c r="L57" i="45" s="1"/>
  <c r="DE82" i="45"/>
  <c r="DB54" i="45"/>
  <c r="L54" i="45" s="1"/>
  <c r="DB65" i="45"/>
  <c r="L65" i="45" s="1"/>
  <c r="DB49" i="45"/>
  <c r="L49" i="45" s="1"/>
  <c r="DB52" i="45"/>
  <c r="L52" i="45" s="1"/>
  <c r="DB59" i="45"/>
  <c r="L59" i="45" s="1"/>
  <c r="DE88" i="45"/>
  <c r="DB64" i="45"/>
  <c r="L64" i="45" s="1"/>
  <c r="DE53" i="45"/>
  <c r="DE69" i="45"/>
  <c r="DE21" i="45"/>
  <c r="DE37" i="45"/>
  <c r="DE73" i="45"/>
  <c r="DE57" i="45"/>
  <c r="DE41" i="45"/>
  <c r="DE25" i="45"/>
  <c r="DE80" i="45"/>
  <c r="DE65" i="45"/>
  <c r="DE49" i="45"/>
  <c r="DE33" i="45"/>
  <c r="DE17" i="45"/>
  <c r="DB48" i="45"/>
  <c r="L48" i="45" s="1"/>
  <c r="DB56" i="45"/>
  <c r="L56" i="45" s="1"/>
  <c r="DE85" i="45"/>
  <c r="BX87" i="42"/>
  <c r="BX80" i="42"/>
  <c r="BX67" i="42"/>
  <c r="BX45" i="43"/>
  <c r="BX21" i="44"/>
  <c r="CI87" i="45"/>
  <c r="CI39" i="45"/>
  <c r="CI30" i="45"/>
  <c r="CI33" i="45"/>
  <c r="AM5" i="45"/>
  <c r="AN5" i="45"/>
  <c r="BX79" i="42"/>
  <c r="BX19" i="42"/>
  <c r="BX45" i="42"/>
  <c r="BX86" i="43"/>
  <c r="BX63" i="43"/>
  <c r="BX39" i="44"/>
  <c r="CI80" i="45"/>
  <c r="CI84" i="45"/>
  <c r="CI77" i="45"/>
  <c r="I9" i="45"/>
  <c r="B9" i="45" s="1"/>
  <c r="CI79" i="45"/>
  <c r="CI45" i="45"/>
  <c r="I7" i="45"/>
  <c r="B7" i="45" s="1"/>
  <c r="B118" i="45"/>
  <c r="I5" i="45"/>
  <c r="B5" i="45" s="1"/>
  <c r="CI13" i="45"/>
  <c r="AM6" i="45"/>
  <c r="BX83" i="42"/>
  <c r="BX55" i="42"/>
  <c r="BX47" i="42"/>
  <c r="BX22" i="42"/>
  <c r="BX52" i="42"/>
  <c r="BX48" i="42"/>
  <c r="BX53" i="43"/>
  <c r="BX62" i="43"/>
  <c r="BX18" i="43"/>
  <c r="BX46" i="44"/>
  <c r="BX31" i="44"/>
  <c r="BX14" i="44"/>
  <c r="AL9" i="45"/>
  <c r="AL8" i="45"/>
  <c r="AL6" i="45"/>
  <c r="AL5" i="45"/>
  <c r="B121" i="45"/>
  <c r="CI16" i="45"/>
  <c r="BX37" i="42"/>
  <c r="BX33" i="42"/>
  <c r="BX36" i="42"/>
  <c r="BX85" i="43"/>
  <c r="BX17" i="43"/>
  <c r="B131" i="45"/>
  <c r="CI26" i="45"/>
  <c r="CI29" i="45"/>
  <c r="I6" i="45"/>
  <c r="B6" i="45" s="1"/>
  <c r="BX62" i="42"/>
  <c r="BX69" i="43"/>
  <c r="BX31" i="43"/>
  <c r="CI83" i="45"/>
  <c r="CI91" i="45"/>
  <c r="B124" i="45"/>
  <c r="CI19" i="45"/>
  <c r="CI43" i="45"/>
  <c r="H5" i="45"/>
  <c r="BX51" i="42"/>
  <c r="BX70" i="42"/>
  <c r="BX77" i="43"/>
  <c r="BX61" i="43"/>
  <c r="BX81" i="43"/>
  <c r="BX46" i="43"/>
  <c r="BX13" i="43"/>
  <c r="BX85" i="44"/>
  <c r="BX69" i="44"/>
  <c r="BX63" i="44"/>
  <c r="BX40" i="44"/>
  <c r="M8" i="45"/>
  <c r="B128" i="45"/>
  <c r="CI23" i="45"/>
  <c r="M6" i="45"/>
  <c r="BX29" i="42"/>
  <c r="BX68" i="43"/>
  <c r="BX40" i="43"/>
  <c r="BX53" i="44"/>
  <c r="BX45" i="44"/>
  <c r="BX62" i="44"/>
  <c r="BX19" i="44"/>
  <c r="CI78" i="45"/>
  <c r="CI88" i="45"/>
  <c r="CI41" i="45"/>
  <c r="CI36" i="45"/>
  <c r="CI82" i="45"/>
  <c r="CI86" i="45"/>
  <c r="CI90" i="45"/>
  <c r="M9" i="45"/>
  <c r="B127" i="45"/>
  <c r="CI22" i="45"/>
  <c r="B119" i="45"/>
  <c r="CI14" i="45"/>
  <c r="BX24" i="43"/>
  <c r="BX84" i="44"/>
  <c r="BX68" i="44"/>
  <c r="BX52" i="44"/>
  <c r="BX29" i="44"/>
  <c r="BX65" i="44"/>
  <c r="H8" i="45"/>
  <c r="CI38" i="45"/>
  <c r="AM8" i="45"/>
  <c r="AM7" i="45"/>
  <c r="CI35" i="45"/>
  <c r="CI31" i="45"/>
  <c r="CI42" i="45"/>
  <c r="BX78" i="42"/>
  <c r="BX39" i="42"/>
  <c r="BX23" i="42"/>
  <c r="BX71" i="43"/>
  <c r="BX82" i="43"/>
  <c r="BX52" i="43"/>
  <c r="BX77" i="44"/>
  <c r="BX78" i="44"/>
  <c r="BX24" i="44"/>
  <c r="H6" i="45"/>
  <c r="CI34" i="45"/>
  <c r="M5" i="45"/>
  <c r="B132" i="45"/>
  <c r="CI27" i="45"/>
  <c r="B125" i="45"/>
  <c r="CI20" i="45"/>
  <c r="S2" i="44"/>
  <c r="CI40" i="45"/>
  <c r="B123" i="45"/>
  <c r="CI18" i="45"/>
  <c r="B129" i="45"/>
  <c r="CI24" i="45"/>
  <c r="O2" i="45"/>
  <c r="BX37" i="43"/>
  <c r="BX56" i="44"/>
  <c r="BX38" i="44"/>
  <c r="AL7" i="45"/>
  <c r="CI61" i="45"/>
  <c r="I8" i="45"/>
  <c r="B8" i="45" s="1"/>
  <c r="CI21" i="45"/>
  <c r="B126" i="45"/>
  <c r="BX80" i="43"/>
  <c r="BX47" i="43"/>
  <c r="BX87" i="44"/>
  <c r="BX71" i="44"/>
  <c r="CI85" i="45"/>
  <c r="CI89" i="45"/>
  <c r="B122" i="45"/>
  <c r="CI17" i="45"/>
  <c r="CI32" i="45"/>
  <c r="BX56" i="42"/>
  <c r="BX64" i="42"/>
  <c r="BX40" i="42"/>
  <c r="BX65" i="42"/>
  <c r="BX14" i="42"/>
  <c r="BX15" i="42"/>
  <c r="BX70" i="43"/>
  <c r="BX79" i="43"/>
  <c r="BX29" i="43"/>
  <c r="BX20" i="43"/>
  <c r="BX15" i="44"/>
  <c r="CI81" i="45"/>
  <c r="CI37" i="45"/>
  <c r="B130" i="45"/>
  <c r="CI25" i="45"/>
  <c r="B120" i="45"/>
  <c r="CI15" i="45"/>
  <c r="M7" i="45"/>
  <c r="AJ7" i="44"/>
  <c r="AZ6" i="44"/>
  <c r="AJ6" i="44"/>
  <c r="AJ8" i="44"/>
  <c r="AZ7" i="44"/>
  <c r="H7" i="44"/>
  <c r="H8" i="44"/>
  <c r="AJ5" i="44"/>
  <c r="AZ8" i="44"/>
  <c r="AZ8" i="43"/>
  <c r="AZ7" i="43"/>
  <c r="H8" i="43"/>
  <c r="AJ8" i="43"/>
  <c r="AJ7" i="43"/>
  <c r="AJ9" i="43"/>
  <c r="AJ6" i="43"/>
  <c r="CJ34" i="42"/>
  <c r="AZ8" i="42"/>
  <c r="AJ8" i="42"/>
  <c r="DB69" i="44"/>
  <c r="L69" i="44" s="1"/>
  <c r="DB71" i="44"/>
  <c r="L71" i="44" s="1"/>
  <c r="DE89" i="44"/>
  <c r="DE88" i="44"/>
  <c r="DE65" i="44"/>
  <c r="DE49" i="44"/>
  <c r="DE33" i="44"/>
  <c r="DE17" i="44"/>
  <c r="DB74" i="44"/>
  <c r="L74" i="44" s="1"/>
  <c r="DE78" i="44"/>
  <c r="DE79" i="44"/>
  <c r="DB49" i="44"/>
  <c r="L49" i="44" s="1"/>
  <c r="DB73" i="44"/>
  <c r="L73" i="44" s="1"/>
  <c r="DE81" i="44"/>
  <c r="DB52" i="44"/>
  <c r="L52" i="44" s="1"/>
  <c r="DB54" i="44"/>
  <c r="L54" i="44" s="1"/>
  <c r="DE85" i="44"/>
  <c r="DE64" i="44"/>
  <c r="DE32" i="44"/>
  <c r="DE16" i="44"/>
  <c r="DE48" i="44"/>
  <c r="DB64" i="44"/>
  <c r="L64" i="44" s="1"/>
  <c r="DB57" i="44"/>
  <c r="L57" i="44" s="1"/>
  <c r="DB48" i="44"/>
  <c r="L48" i="44" s="1"/>
  <c r="DE53" i="44"/>
  <c r="DE69" i="44"/>
  <c r="DE37" i="44"/>
  <c r="DE21" i="44"/>
  <c r="DE77" i="44"/>
  <c r="DE73" i="44"/>
  <c r="DE57" i="44"/>
  <c r="DE25" i="44"/>
  <c r="DE41" i="44"/>
  <c r="DE82" i="44"/>
  <c r="DE63" i="44"/>
  <c r="DE47" i="44"/>
  <c r="DE15" i="44"/>
  <c r="DE31" i="44"/>
  <c r="DB63" i="44"/>
  <c r="L63" i="44" s="1"/>
  <c r="DB47" i="44"/>
  <c r="L47" i="44" s="1"/>
  <c r="DE68" i="44"/>
  <c r="DE20" i="44"/>
  <c r="DE52" i="44"/>
  <c r="DE36" i="44"/>
  <c r="DB56" i="44"/>
  <c r="L56" i="44" s="1"/>
  <c r="DB68" i="44"/>
  <c r="L68" i="44" s="1"/>
  <c r="DE71" i="44"/>
  <c r="DE55" i="44"/>
  <c r="DE23" i="44"/>
  <c r="DE39" i="44"/>
  <c r="DE61" i="44"/>
  <c r="DE45" i="44"/>
  <c r="DE13" i="44"/>
  <c r="DE29" i="44"/>
  <c r="DE67" i="44"/>
  <c r="DE51" i="44"/>
  <c r="DE35" i="44"/>
  <c r="DE19" i="44"/>
  <c r="DB75" i="44"/>
  <c r="L75" i="44" s="1"/>
  <c r="DB67" i="44"/>
  <c r="L67" i="44" s="1"/>
  <c r="DB70" i="44"/>
  <c r="L70" i="44" s="1"/>
  <c r="DB72" i="44"/>
  <c r="L72" i="44" s="1"/>
  <c r="DE83" i="44"/>
  <c r="DE90" i="44"/>
  <c r="DE84" i="44"/>
  <c r="DB62" i="44"/>
  <c r="L62" i="44" s="1"/>
  <c r="DB46" i="44"/>
  <c r="L46" i="44" s="1"/>
  <c r="DB51" i="44"/>
  <c r="L51" i="44" s="1"/>
  <c r="DE62" i="44"/>
  <c r="DE46" i="44"/>
  <c r="DE30" i="44"/>
  <c r="DE14" i="44"/>
  <c r="DE66" i="44"/>
  <c r="DE50" i="44"/>
  <c r="DE18" i="44"/>
  <c r="DE34" i="44"/>
  <c r="DB66" i="44"/>
  <c r="L66" i="44" s="1"/>
  <c r="DB53" i="44"/>
  <c r="L53" i="44" s="1"/>
  <c r="DB55" i="44"/>
  <c r="L55" i="44" s="1"/>
  <c r="DB58" i="44"/>
  <c r="L58" i="44" s="1"/>
  <c r="DE91" i="44"/>
  <c r="DB50" i="44"/>
  <c r="L50" i="44" s="1"/>
  <c r="DE70" i="44"/>
  <c r="DE54" i="44"/>
  <c r="DE22" i="44"/>
  <c r="DE38" i="44"/>
  <c r="DE72" i="44"/>
  <c r="DE56" i="44"/>
  <c r="DE40" i="44"/>
  <c r="DE24" i="44"/>
  <c r="DE75" i="44"/>
  <c r="DE59" i="44"/>
  <c r="DE27" i="44"/>
  <c r="DE43" i="44"/>
  <c r="DE87" i="44"/>
  <c r="DE86" i="44"/>
  <c r="DE74" i="44"/>
  <c r="DE58" i="44"/>
  <c r="DE26" i="44"/>
  <c r="DE42" i="44"/>
  <c r="DB59" i="44"/>
  <c r="L59" i="44" s="1"/>
  <c r="DE80" i="44"/>
  <c r="AM7" i="44"/>
  <c r="CI41" i="44"/>
  <c r="O2" i="44"/>
  <c r="CI40" i="44"/>
  <c r="CI81" i="44"/>
  <c r="M7" i="44"/>
  <c r="B131" i="44"/>
  <c r="CI26" i="44"/>
  <c r="CI30" i="44"/>
  <c r="B119" i="44"/>
  <c r="CI14" i="44"/>
  <c r="CI31" i="44"/>
  <c r="B132" i="44"/>
  <c r="CI27" i="44"/>
  <c r="AZ9" i="43"/>
  <c r="AM6" i="44"/>
  <c r="CI33" i="44"/>
  <c r="AL6" i="44"/>
  <c r="CI37" i="44"/>
  <c r="B126" i="44"/>
  <c r="CI21" i="44"/>
  <c r="B130" i="44"/>
  <c r="CI25" i="44"/>
  <c r="CI80" i="44"/>
  <c r="AL7" i="44"/>
  <c r="B129" i="44"/>
  <c r="CI24" i="44"/>
  <c r="B122" i="44"/>
  <c r="CI17" i="44"/>
  <c r="B123" i="44"/>
  <c r="CI18" i="44"/>
  <c r="AN5" i="44"/>
  <c r="AZ5" i="42"/>
  <c r="CI85" i="44"/>
  <c r="CI61" i="44"/>
  <c r="I8" i="44"/>
  <c r="B8" i="44" s="1"/>
  <c r="CI19" i="44"/>
  <c r="B124" i="44"/>
  <c r="I6" i="44"/>
  <c r="B6" i="44" s="1"/>
  <c r="CI29" i="44"/>
  <c r="AL5" i="44"/>
  <c r="AZ6" i="42"/>
  <c r="CI89" i="44"/>
  <c r="CI34" i="44"/>
  <c r="CI79" i="44"/>
  <c r="CI84" i="44"/>
  <c r="M6" i="44"/>
  <c r="H6" i="44"/>
  <c r="AL9" i="44"/>
  <c r="CI87" i="44"/>
  <c r="H5" i="44"/>
  <c r="AM5" i="44"/>
  <c r="M9" i="44"/>
  <c r="M8" i="44"/>
  <c r="AL8" i="44"/>
  <c r="CI77" i="44"/>
  <c r="I9" i="44"/>
  <c r="B9" i="44" s="1"/>
  <c r="B121" i="44"/>
  <c r="CI16" i="44"/>
  <c r="B118" i="44"/>
  <c r="I5" i="44"/>
  <c r="B5" i="44" s="1"/>
  <c r="CI13" i="44"/>
  <c r="CI83" i="44"/>
  <c r="B127" i="44"/>
  <c r="CI22" i="44"/>
  <c r="M5" i="44"/>
  <c r="CI35" i="44"/>
  <c r="B128" i="44"/>
  <c r="CI23" i="44"/>
  <c r="CI42" i="44"/>
  <c r="CI36" i="44"/>
  <c r="H6" i="43"/>
  <c r="B120" i="44"/>
  <c r="CI15" i="44"/>
  <c r="I7" i="44"/>
  <c r="B7" i="44" s="1"/>
  <c r="CI45" i="44"/>
  <c r="CI78" i="44"/>
  <c r="CI82" i="44"/>
  <c r="CI43" i="44"/>
  <c r="H9" i="44"/>
  <c r="CI86" i="44"/>
  <c r="CI88" i="44"/>
  <c r="CI91" i="44"/>
  <c r="CI39" i="44"/>
  <c r="CI38" i="44"/>
  <c r="AM9" i="44"/>
  <c r="AM8" i="44"/>
  <c r="CI90" i="44"/>
  <c r="CI32" i="44"/>
  <c r="B125" i="44"/>
  <c r="CI20" i="44"/>
  <c r="DE82" i="43"/>
  <c r="DE65" i="43"/>
  <c r="DE49" i="43"/>
  <c r="DE33" i="43"/>
  <c r="DE17" i="43"/>
  <c r="DE84" i="43"/>
  <c r="DB48" i="43"/>
  <c r="L48" i="43" s="1"/>
  <c r="DE86" i="43"/>
  <c r="DE64" i="43"/>
  <c r="DE16" i="43"/>
  <c r="DE48" i="43"/>
  <c r="DE32" i="43"/>
  <c r="DE68" i="43"/>
  <c r="DE20" i="43"/>
  <c r="DE52" i="43"/>
  <c r="DE36" i="43"/>
  <c r="DB68" i="43"/>
  <c r="L68" i="43" s="1"/>
  <c r="DE71" i="43"/>
  <c r="DE55" i="43"/>
  <c r="DE39" i="43"/>
  <c r="DE23" i="43"/>
  <c r="DE73" i="43"/>
  <c r="DE57" i="43"/>
  <c r="DE25" i="43"/>
  <c r="DE41" i="43"/>
  <c r="DE83" i="43"/>
  <c r="DB64" i="43"/>
  <c r="L64" i="43" s="1"/>
  <c r="DB56" i="43"/>
  <c r="L56" i="43" s="1"/>
  <c r="DB59" i="43"/>
  <c r="L59" i="43" s="1"/>
  <c r="DB57" i="43"/>
  <c r="L57" i="43" s="1"/>
  <c r="DB75" i="43"/>
  <c r="L75" i="43" s="1"/>
  <c r="DB49" i="43"/>
  <c r="L49" i="43" s="1"/>
  <c r="DE90" i="43"/>
  <c r="DE63" i="43"/>
  <c r="DE47" i="43"/>
  <c r="DE31" i="43"/>
  <c r="DE15" i="43"/>
  <c r="DB63" i="43"/>
  <c r="L63" i="43" s="1"/>
  <c r="DB70" i="43"/>
  <c r="L70" i="43" s="1"/>
  <c r="DE61" i="43"/>
  <c r="DE45" i="43"/>
  <c r="DE29" i="43"/>
  <c r="DE13" i="43"/>
  <c r="DE85" i="43"/>
  <c r="DE67" i="43"/>
  <c r="DE51" i="43"/>
  <c r="DE35" i="43"/>
  <c r="DE19" i="43"/>
  <c r="DB67" i="43"/>
  <c r="L67" i="43" s="1"/>
  <c r="DB51" i="43"/>
  <c r="L51" i="43" s="1"/>
  <c r="DB53" i="43"/>
  <c r="L53" i="43" s="1"/>
  <c r="DB72" i="43"/>
  <c r="L72" i="43" s="1"/>
  <c r="DB58" i="43"/>
  <c r="L58" i="43" s="1"/>
  <c r="DE79" i="43"/>
  <c r="DE53" i="43"/>
  <c r="DE69" i="43"/>
  <c r="DE37" i="43"/>
  <c r="DE21" i="43"/>
  <c r="DE70" i="43"/>
  <c r="DE54" i="43"/>
  <c r="DE22" i="43"/>
  <c r="DE38" i="43"/>
  <c r="DE72" i="43"/>
  <c r="DE56" i="43"/>
  <c r="DE40" i="43"/>
  <c r="DE24" i="43"/>
  <c r="DE80" i="43"/>
  <c r="DE78" i="43"/>
  <c r="DE88" i="43"/>
  <c r="DE66" i="43"/>
  <c r="DE50" i="43"/>
  <c r="DE18" i="43"/>
  <c r="DE34" i="43"/>
  <c r="DB66" i="43"/>
  <c r="L66" i="43" s="1"/>
  <c r="DB50" i="43"/>
  <c r="L50" i="43" s="1"/>
  <c r="DB55" i="43"/>
  <c r="L55" i="43" s="1"/>
  <c r="DB62" i="43"/>
  <c r="L62" i="43" s="1"/>
  <c r="DB69" i="43"/>
  <c r="L69" i="43" s="1"/>
  <c r="DB71" i="43"/>
  <c r="L71" i="43" s="1"/>
  <c r="DE75" i="43"/>
  <c r="DE59" i="43"/>
  <c r="DE27" i="43"/>
  <c r="DE43" i="43"/>
  <c r="DE89" i="43"/>
  <c r="DE87" i="43"/>
  <c r="DE81" i="43"/>
  <c r="DE62" i="43"/>
  <c r="DE46" i="43"/>
  <c r="DE30" i="43"/>
  <c r="DE14" i="43"/>
  <c r="DB46" i="43"/>
  <c r="L46" i="43" s="1"/>
  <c r="DE74" i="43"/>
  <c r="DE58" i="43"/>
  <c r="DE42" i="43"/>
  <c r="DE26" i="43"/>
  <c r="DB52" i="43"/>
  <c r="L52" i="43" s="1"/>
  <c r="DB54" i="43"/>
  <c r="L54" i="43" s="1"/>
  <c r="DB74" i="43"/>
  <c r="L74" i="43" s="1"/>
  <c r="DB47" i="43"/>
  <c r="L47" i="43" s="1"/>
  <c r="DE77" i="43"/>
  <c r="DB65" i="43"/>
  <c r="L65" i="43" s="1"/>
  <c r="DE91" i="43"/>
  <c r="DB73" i="43"/>
  <c r="L73" i="43" s="1"/>
  <c r="CI34" i="43"/>
  <c r="CI81" i="43"/>
  <c r="CI36" i="43"/>
  <c r="CI61" i="43"/>
  <c r="I8" i="43"/>
  <c r="B8" i="43" s="1"/>
  <c r="B121" i="43"/>
  <c r="CI16" i="43"/>
  <c r="B118" i="43"/>
  <c r="I5" i="43"/>
  <c r="B5" i="43" s="1"/>
  <c r="CI13" i="43"/>
  <c r="CI38" i="43"/>
  <c r="AJ5" i="43"/>
  <c r="CI80" i="43"/>
  <c r="CI84" i="43"/>
  <c r="CI87" i="43"/>
  <c r="CI89" i="43"/>
  <c r="CI35" i="43"/>
  <c r="AM5" i="43"/>
  <c r="AL9" i="43"/>
  <c r="AL8" i="43"/>
  <c r="B125" i="43"/>
  <c r="CI20" i="43"/>
  <c r="CI42" i="43"/>
  <c r="B132" i="43"/>
  <c r="CI27" i="43"/>
  <c r="CI79" i="43"/>
  <c r="CI77" i="43"/>
  <c r="I9" i="43"/>
  <c r="B9" i="43" s="1"/>
  <c r="B120" i="43"/>
  <c r="CI15" i="43"/>
  <c r="CI45" i="43"/>
  <c r="I7" i="43"/>
  <c r="B7" i="43" s="1"/>
  <c r="CI37" i="43"/>
  <c r="AM7" i="43"/>
  <c r="M6" i="43"/>
  <c r="M9" i="43"/>
  <c r="CI83" i="43"/>
  <c r="B126" i="43"/>
  <c r="CI21" i="43"/>
  <c r="AL5" i="43"/>
  <c r="CI31" i="43"/>
  <c r="AN5" i="43"/>
  <c r="CI85" i="43"/>
  <c r="M8" i="43"/>
  <c r="CI86" i="43"/>
  <c r="CI88" i="43"/>
  <c r="CI32" i="43"/>
  <c r="CI30" i="43"/>
  <c r="CI40" i="43"/>
  <c r="H5" i="43"/>
  <c r="CI82" i="43"/>
  <c r="AJ5" i="42"/>
  <c r="CI91" i="43"/>
  <c r="CI41" i="43"/>
  <c r="CI39" i="43"/>
  <c r="AL6" i="43"/>
  <c r="CI33" i="43"/>
  <c r="B123" i="43"/>
  <c r="CI18" i="43"/>
  <c r="CI78" i="43"/>
  <c r="AM9" i="43"/>
  <c r="AM8" i="43"/>
  <c r="CI90" i="43"/>
  <c r="AM6" i="43"/>
  <c r="M7" i="43"/>
  <c r="B130" i="43"/>
  <c r="CI25" i="43"/>
  <c r="AJ6" i="42"/>
  <c r="H9" i="43"/>
  <c r="H7" i="43"/>
  <c r="CI19" i="43"/>
  <c r="B124" i="43"/>
  <c r="O2" i="43"/>
  <c r="AJ9" i="42"/>
  <c r="B122" i="43"/>
  <c r="CI17" i="43"/>
  <c r="B131" i="43"/>
  <c r="CI26" i="43"/>
  <c r="CI29" i="43"/>
  <c r="I6" i="43"/>
  <c r="B6" i="43" s="1"/>
  <c r="M5" i="43"/>
  <c r="AL7" i="43"/>
  <c r="CI43" i="43"/>
  <c r="B129" i="43"/>
  <c r="CI24" i="43"/>
  <c r="B128" i="43"/>
  <c r="CI23" i="43"/>
  <c r="B127" i="43"/>
  <c r="CI22" i="43"/>
  <c r="B119" i="43"/>
  <c r="CI14" i="43"/>
  <c r="DB46" i="42"/>
  <c r="L46" i="42" s="1"/>
  <c r="DB65" i="42"/>
  <c r="L65" i="42" s="1"/>
  <c r="DB49" i="42"/>
  <c r="L49" i="42" s="1"/>
  <c r="DE63" i="42"/>
  <c r="DE47" i="42"/>
  <c r="DE15" i="42"/>
  <c r="DE31" i="42"/>
  <c r="DE87" i="42"/>
  <c r="DB52" i="42"/>
  <c r="L52" i="42" s="1"/>
  <c r="DB56" i="42"/>
  <c r="L56" i="42" s="1"/>
  <c r="DE85" i="42"/>
  <c r="DE83" i="42"/>
  <c r="DE77" i="42"/>
  <c r="DE79" i="42"/>
  <c r="DE57" i="42"/>
  <c r="DE41" i="42"/>
  <c r="DE73" i="42"/>
  <c r="DE25" i="42"/>
  <c r="DE89" i="42"/>
  <c r="DE78" i="42"/>
  <c r="DE66" i="42"/>
  <c r="DE50" i="42"/>
  <c r="DE34" i="42"/>
  <c r="DE18" i="42"/>
  <c r="DB48" i="42"/>
  <c r="L48" i="42" s="1"/>
  <c r="DE53" i="42"/>
  <c r="DE69" i="42"/>
  <c r="DE21" i="42"/>
  <c r="DE37" i="42"/>
  <c r="DE80" i="42"/>
  <c r="DE55" i="42"/>
  <c r="DE23" i="42"/>
  <c r="DE39" i="42"/>
  <c r="DE71" i="42"/>
  <c r="DE49" i="42"/>
  <c r="DE65" i="42"/>
  <c r="DE33" i="42"/>
  <c r="DE17" i="42"/>
  <c r="DE61" i="42"/>
  <c r="DE13" i="42"/>
  <c r="DE45" i="42"/>
  <c r="DE29" i="42"/>
  <c r="DE74" i="42"/>
  <c r="DE58" i="42"/>
  <c r="DE42" i="42"/>
  <c r="DE26" i="42"/>
  <c r="DE84" i="42"/>
  <c r="DE68" i="42"/>
  <c r="DE20" i="42"/>
  <c r="DE36" i="42"/>
  <c r="DE52" i="42"/>
  <c r="DB68" i="42"/>
  <c r="L68" i="42" s="1"/>
  <c r="DE86" i="42"/>
  <c r="DB70" i="42"/>
  <c r="L70" i="42" s="1"/>
  <c r="DB72" i="42"/>
  <c r="L72" i="42" s="1"/>
  <c r="DB75" i="42"/>
  <c r="L75" i="42" s="1"/>
  <c r="DB66" i="42"/>
  <c r="L66" i="42" s="1"/>
  <c r="DB74" i="42"/>
  <c r="L74" i="42" s="1"/>
  <c r="DE64" i="42"/>
  <c r="DE32" i="42"/>
  <c r="DE16" i="42"/>
  <c r="DE48" i="42"/>
  <c r="DE67" i="42"/>
  <c r="DE51" i="42"/>
  <c r="DE35" i="42"/>
  <c r="DE19" i="42"/>
  <c r="DE75" i="42"/>
  <c r="DE59" i="42"/>
  <c r="DE27" i="42"/>
  <c r="DE43" i="42"/>
  <c r="DB59" i="42"/>
  <c r="L59" i="42" s="1"/>
  <c r="DE90" i="42"/>
  <c r="DB47" i="42"/>
  <c r="L47" i="42" s="1"/>
  <c r="DB62" i="42"/>
  <c r="L62" i="42" s="1"/>
  <c r="DE82" i="42"/>
  <c r="DB67" i="42"/>
  <c r="L67" i="42" s="1"/>
  <c r="DB51" i="42"/>
  <c r="L51" i="42" s="1"/>
  <c r="DE72" i="42"/>
  <c r="DE40" i="42"/>
  <c r="DE24" i="42"/>
  <c r="DE56" i="42"/>
  <c r="DB58" i="42"/>
  <c r="L58" i="42" s="1"/>
  <c r="DE91" i="42"/>
  <c r="DB55" i="42"/>
  <c r="L55" i="42" s="1"/>
  <c r="DE70" i="42"/>
  <c r="DE54" i="42"/>
  <c r="DE22" i="42"/>
  <c r="DE38" i="42"/>
  <c r="DB71" i="42"/>
  <c r="L71" i="42" s="1"/>
  <c r="DB73" i="42"/>
  <c r="L73" i="42" s="1"/>
  <c r="DB64" i="42"/>
  <c r="L64" i="42" s="1"/>
  <c r="DB50" i="42"/>
  <c r="L50" i="42" s="1"/>
  <c r="DB53" i="42"/>
  <c r="L53" i="42" s="1"/>
  <c r="DB63" i="42"/>
  <c r="L63" i="42" s="1"/>
  <c r="DB69" i="42"/>
  <c r="L69" i="42" s="1"/>
  <c r="DB57" i="42"/>
  <c r="L57" i="42" s="1"/>
  <c r="DE81" i="42"/>
  <c r="DE88" i="42"/>
  <c r="DE62" i="42"/>
  <c r="DE14" i="42"/>
  <c r="DE30" i="42"/>
  <c r="DE46" i="42"/>
  <c r="DB54" i="42"/>
  <c r="L54" i="42" s="1"/>
  <c r="CI79" i="42"/>
  <c r="CI39" i="42"/>
  <c r="B122" i="42"/>
  <c r="CI17" i="42"/>
  <c r="H7" i="42"/>
  <c r="CI45" i="42"/>
  <c r="I7" i="42"/>
  <c r="B7" i="42" s="1"/>
  <c r="CI37" i="42"/>
  <c r="CI35" i="42"/>
  <c r="CI29" i="42"/>
  <c r="I6" i="42"/>
  <c r="B6" i="42" s="1"/>
  <c r="B130" i="42"/>
  <c r="CI25" i="42"/>
  <c r="CI31" i="42"/>
  <c r="CI89" i="42"/>
  <c r="AN5" i="42"/>
  <c r="CI41" i="42"/>
  <c r="CI30" i="42"/>
  <c r="B126" i="42"/>
  <c r="CI21" i="42"/>
  <c r="CI82" i="42"/>
  <c r="CI85" i="42"/>
  <c r="AL5" i="42"/>
  <c r="CI32" i="42"/>
  <c r="B131" i="42"/>
  <c r="CI26" i="42"/>
  <c r="AM5" i="42"/>
  <c r="CI87" i="42"/>
  <c r="AL6" i="42"/>
  <c r="O2" i="42"/>
  <c r="AJ7" i="42"/>
  <c r="CI81" i="42"/>
  <c r="CI77" i="42"/>
  <c r="I9" i="42"/>
  <c r="B9" i="42" s="1"/>
  <c r="B121" i="42"/>
  <c r="CI16" i="42"/>
  <c r="CI90" i="42"/>
  <c r="CI36" i="42"/>
  <c r="CI84" i="42"/>
  <c r="B129" i="42"/>
  <c r="CI24" i="42"/>
  <c r="AM6" i="42"/>
  <c r="B124" i="42"/>
  <c r="CI19" i="42"/>
  <c r="CI38" i="42"/>
  <c r="AL9" i="42"/>
  <c r="AL8" i="42"/>
  <c r="B119" i="42"/>
  <c r="CI14" i="42"/>
  <c r="AM7" i="42"/>
  <c r="CI13" i="42"/>
  <c r="B118" i="42"/>
  <c r="I5" i="42"/>
  <c r="B5" i="42" s="1"/>
  <c r="B127" i="42"/>
  <c r="CI22" i="42"/>
  <c r="CI80" i="42"/>
  <c r="CI83" i="42"/>
  <c r="CI91" i="42"/>
  <c r="M6" i="42"/>
  <c r="M9" i="42"/>
  <c r="CI42" i="42"/>
  <c r="AZ7" i="42"/>
  <c r="B132" i="42"/>
  <c r="CI27" i="42"/>
  <c r="CI34" i="42"/>
  <c r="CI88" i="42"/>
  <c r="H5" i="42"/>
  <c r="CI43" i="42"/>
  <c r="M7" i="42"/>
  <c r="AL7" i="42"/>
  <c r="B123" i="42"/>
  <c r="CI18" i="42"/>
  <c r="CI86" i="42"/>
  <c r="M5" i="42"/>
  <c r="AM9" i="42"/>
  <c r="AM8" i="42"/>
  <c r="B125" i="42"/>
  <c r="CI20" i="42"/>
  <c r="H6" i="42"/>
  <c r="H9" i="42"/>
  <c r="CI33" i="42"/>
  <c r="CI40" i="42"/>
  <c r="M8" i="42"/>
  <c r="CI78" i="42"/>
  <c r="CI61" i="42"/>
  <c r="I8" i="42"/>
  <c r="B8" i="42" s="1"/>
  <c r="B120" i="42"/>
  <c r="CI15" i="42"/>
  <c r="B128" i="42"/>
  <c r="CI23" i="42"/>
  <c r="H8" i="42"/>
  <c r="C120" i="23"/>
  <c r="S122" i="23"/>
  <c r="C126" i="23"/>
  <c r="L117" i="23"/>
  <c r="T122" i="23"/>
  <c r="C124" i="23"/>
  <c r="A111" i="23"/>
  <c r="C131" i="23"/>
  <c r="C118" i="23"/>
  <c r="U122" i="23"/>
  <c r="I116" i="23"/>
  <c r="C129" i="23"/>
  <c r="V122" i="23"/>
  <c r="T116" i="23"/>
  <c r="C121" i="23"/>
  <c r="C127" i="23"/>
  <c r="K117" i="23"/>
  <c r="C122" i="23"/>
  <c r="H117" i="23"/>
  <c r="C125" i="23"/>
  <c r="C132" i="23"/>
  <c r="I117" i="23"/>
  <c r="C123" i="23"/>
  <c r="C130" i="23"/>
  <c r="J117" i="23"/>
  <c r="C119" i="23"/>
  <c r="R122" i="23"/>
  <c r="C128" i="23"/>
  <c r="M90" i="60" a="1"/>
  <c r="M74" i="60" a="1"/>
  <c r="M58" i="60" a="1"/>
  <c r="M26" i="60" a="1"/>
  <c r="M42" i="60" a="1"/>
  <c r="CD41" i="60"/>
  <c r="CD25" i="60" a="1"/>
  <c r="CD42" i="60"/>
  <c r="CD43" i="60"/>
  <c r="M89" i="60" a="1"/>
  <c r="M73" i="60" a="1"/>
  <c r="M57" i="60" a="1"/>
  <c r="M41" i="60" a="1"/>
  <c r="M25" i="60" a="1"/>
  <c r="CD91" i="60"/>
  <c r="CD26" i="60" a="1"/>
  <c r="CD90" i="60"/>
  <c r="CD27" i="60" a="1"/>
  <c r="CD89" i="60"/>
  <c r="M59" i="60" a="1"/>
  <c r="M27" i="60" a="1"/>
  <c r="M43" i="60" a="1"/>
  <c r="M75" i="60" a="1"/>
  <c r="M91" i="60" a="1"/>
  <c r="M27" i="59" a="1"/>
  <c r="M59" i="59" a="1"/>
  <c r="M75" i="59" a="1"/>
  <c r="M43" i="59" a="1"/>
  <c r="M91" i="59" a="1"/>
  <c r="CD90" i="59"/>
  <c r="CD25" i="59" a="1"/>
  <c r="DB66" i="47" a="1"/>
  <c r="CD42" i="59"/>
  <c r="CD89" i="59"/>
  <c r="M90" i="59" a="1"/>
  <c r="M74" i="59" a="1"/>
  <c r="M58" i="59" a="1"/>
  <c r="M42" i="59" a="1"/>
  <c r="M26" i="59" a="1"/>
  <c r="CD26" i="59" a="1"/>
  <c r="CD43" i="59"/>
  <c r="CD91" i="59"/>
  <c r="CD27" i="59" a="1"/>
  <c r="M73" i="59" a="1"/>
  <c r="M57" i="59" a="1"/>
  <c r="M25" i="59" a="1"/>
  <c r="M41" i="59" a="1"/>
  <c r="M89" i="59" a="1"/>
  <c r="CD41" i="59"/>
  <c r="M89" i="58" a="1"/>
  <c r="M57" i="58" a="1"/>
  <c r="M73" i="58" a="1"/>
  <c r="M41" i="58" a="1"/>
  <c r="M25" i="58" a="1"/>
  <c r="CL30" i="56" a="1"/>
  <c r="CM30" i="56" a="1"/>
  <c r="CJ34" i="55" a="1"/>
  <c r="M59" i="57" a="1"/>
  <c r="CG25" i="56" a="1"/>
  <c r="DC43" i="56" a="1"/>
  <c r="CD59" i="56"/>
  <c r="CF58" i="56" a="1"/>
  <c r="CF72" i="56" a="1"/>
  <c r="DB87" i="56" a="1"/>
  <c r="CF86" i="56" a="1"/>
  <c r="DC21" i="56" a="1"/>
  <c r="CG20" i="56" a="1"/>
  <c r="CF83" i="56" a="1"/>
  <c r="CF82" i="56" a="1"/>
  <c r="CF33" i="56" a="1"/>
  <c r="DB80" i="56" a="1"/>
  <c r="DC63" i="56" a="1"/>
  <c r="DB78" i="56" a="1"/>
  <c r="DC45" i="56" a="1"/>
  <c r="CD54" i="56"/>
  <c r="CD46" i="56"/>
  <c r="M50" i="57" a="1"/>
  <c r="M15" i="57" a="1"/>
  <c r="CD80" i="57"/>
  <c r="CD41" i="57"/>
  <c r="E160" i="57" a="1"/>
  <c r="M86" i="57" a="1"/>
  <c r="M52" i="57" a="1"/>
  <c r="Q6" i="57" a="1"/>
  <c r="CD21" i="57" a="1"/>
  <c r="M69" i="57" a="1"/>
  <c r="DB88" i="56" a="1"/>
  <c r="DB45" i="56" a="1"/>
  <c r="CD42" i="58"/>
  <c r="CD43" i="58"/>
  <c r="CJ33" i="55" a="1"/>
  <c r="M91" i="57" a="1"/>
  <c r="DA25" i="56" a="1"/>
  <c r="DA27" i="56" a="1"/>
  <c r="CF90" i="56" a="1"/>
  <c r="CJ40" i="56" a="1"/>
  <c r="CJ39" i="56" a="1"/>
  <c r="DC71" i="56" a="1"/>
  <c r="DB38" i="56" a="1"/>
  <c r="CF37" i="56" a="1"/>
  <c r="DC84" i="56" a="1"/>
  <c r="DB35" i="56" a="1"/>
  <c r="DB17" i="56" a="1"/>
  <c r="CF48" i="56" a="1"/>
  <c r="DC31" i="56" a="1"/>
  <c r="DC62" i="56" a="1"/>
  <c r="DC61" i="56" a="1"/>
  <c r="CD70" i="56"/>
  <c r="CD62" i="56"/>
  <c r="M18" i="57" a="1"/>
  <c r="M31" i="57" a="1"/>
  <c r="CD16" i="57" a="1"/>
  <c r="M73" i="57" a="1"/>
  <c r="CD87" i="57"/>
  <c r="M67" i="57" a="1"/>
  <c r="CD35" i="57"/>
  <c r="DC41" i="56" a="1"/>
  <c r="DC39" i="56" a="1"/>
  <c r="CF79" i="56" a="1"/>
  <c r="M19" i="57" a="1"/>
  <c r="CK32" i="55" a="1"/>
  <c r="CD26" i="57" a="1"/>
  <c r="DC25" i="56" a="1"/>
  <c r="DC27" i="56" a="1"/>
  <c r="DB42" i="56" a="1"/>
  <c r="DB40" i="56" a="1"/>
  <c r="CK39" i="56" a="1"/>
  <c r="CK38" i="56" a="1"/>
  <c r="DA22" i="56" a="1"/>
  <c r="CF21" i="56" a="1"/>
  <c r="CF52" i="56" a="1"/>
  <c r="CF19" i="56" a="1"/>
  <c r="CF18" i="56" a="1"/>
  <c r="DC33" i="56" a="1"/>
  <c r="DA16" i="56" a="1"/>
  <c r="CG15" i="56" a="1"/>
  <c r="DC78" i="56" a="1"/>
  <c r="CF77" i="56" a="1"/>
  <c r="CW13" i="56" a="1"/>
  <c r="E154" i="57" a="1"/>
  <c r="M63" i="57" a="1"/>
  <c r="CD32" i="57"/>
  <c r="CD89" i="57"/>
  <c r="M71" i="57" a="1"/>
  <c r="CD85" i="57"/>
  <c r="E156" i="57" a="1"/>
  <c r="Q5" i="57" a="1"/>
  <c r="CD37" i="57"/>
  <c r="CK31" i="55" a="1"/>
  <c r="DB86" i="56" a="1"/>
  <c r="CF78" i="56" a="1"/>
  <c r="O5" i="57" a="1"/>
  <c r="CL31" i="56" a="1"/>
  <c r="CJ40" i="55" a="1"/>
  <c r="CJ32" i="55" a="1"/>
  <c r="M74" i="57" a="1"/>
  <c r="CF41" i="56" a="1"/>
  <c r="CF43" i="56" a="1"/>
  <c r="CD58" i="56"/>
  <c r="DB24" i="56" a="1"/>
  <c r="DC87" i="56" a="1"/>
  <c r="CJ38" i="56" a="1"/>
  <c r="CM37" i="56" a="1"/>
  <c r="DA21" i="56" a="1"/>
  <c r="DC36" i="56" a="1"/>
  <c r="DC19" i="56" a="1"/>
  <c r="CF50" i="56" a="1"/>
  <c r="CF17" i="56" a="1"/>
  <c r="DC64" i="56" a="1"/>
  <c r="CF15" i="56" a="1"/>
  <c r="CF46" i="56" a="1"/>
  <c r="CF45" i="56" a="1"/>
  <c r="CD69" i="56"/>
  <c r="CX13" i="56" a="1"/>
  <c r="M81" i="57" a="1"/>
  <c r="M79" i="57" a="1"/>
  <c r="CD15" i="57" a="1"/>
  <c r="M57" i="57" a="1"/>
  <c r="M55" i="57" a="1"/>
  <c r="O6" i="57" a="1"/>
  <c r="DB50" i="53" a="1"/>
  <c r="CK40" i="55" a="1"/>
  <c r="CJ31" i="55" a="1"/>
  <c r="M58" i="57" a="1"/>
  <c r="CF57" i="56" a="1"/>
  <c r="DC59" i="56" a="1"/>
  <c r="E163" i="56" a="1"/>
  <c r="DC56" i="56" a="1"/>
  <c r="DB23" i="56" a="1"/>
  <c r="DB22" i="56" a="1"/>
  <c r="CL37" i="56" a="1"/>
  <c r="DC37" i="56" a="1"/>
  <c r="DA20" i="56" a="1"/>
  <c r="CF51" i="56" a="1"/>
  <c r="DB34" i="56" a="1"/>
  <c r="CG17" i="56" a="1"/>
  <c r="DC16" i="56" a="1"/>
  <c r="DC47" i="56" a="1"/>
  <c r="CF62" i="56" a="1"/>
  <c r="CF61" i="56" a="1"/>
  <c r="CD52" i="56"/>
  <c r="CW77" i="56" a="1"/>
  <c r="M65" i="57" a="1"/>
  <c r="E151" i="57" a="1"/>
  <c r="CD31" i="57"/>
  <c r="M25" i="57" a="1"/>
  <c r="M39" i="57" a="1"/>
  <c r="CD23" i="57" a="1"/>
  <c r="CL35" i="56" a="1"/>
  <c r="CL33" i="56" a="1"/>
  <c r="CK33" i="56" a="1"/>
  <c r="CN33" i="56" a="1"/>
  <c r="CM33" i="56" a="1"/>
  <c r="CN40" i="55" a="1"/>
  <c r="DC32" i="56" a="1"/>
  <c r="CD91" i="58"/>
  <c r="CJ34" i="56" a="1"/>
  <c r="CK34" i="56" a="1"/>
  <c r="CN34" i="56" a="1"/>
  <c r="CL34" i="56" a="1"/>
  <c r="CM34" i="56" a="1"/>
  <c r="CM40" i="55" a="1"/>
  <c r="CJ30" i="55" a="1"/>
  <c r="M42" i="57" a="1"/>
  <c r="CF73" i="56" a="1"/>
  <c r="DC75" i="56" a="1"/>
  <c r="CF42" i="56" a="1"/>
  <c r="DC88" i="56" a="1"/>
  <c r="CF23" i="56" a="1"/>
  <c r="CF38" i="56" a="1"/>
  <c r="CK37" i="56" a="1"/>
  <c r="CK36" i="56" a="1"/>
  <c r="CF20" i="56" a="1"/>
  <c r="CF35" i="56" a="1"/>
  <c r="CF66" i="56" a="1"/>
  <c r="DC65" i="56" a="1"/>
  <c r="DB16" i="56" a="1"/>
  <c r="DC79" i="56" a="1"/>
  <c r="DB30" i="56" a="1"/>
  <c r="DC77" i="56" a="1"/>
  <c r="CD51" i="56"/>
  <c r="CW45" i="56" a="1"/>
  <c r="M33" i="57" a="1"/>
  <c r="M78" i="57" a="1"/>
  <c r="CD14" i="57" a="1"/>
  <c r="M89" i="57" a="1"/>
  <c r="M23" i="57" a="1"/>
  <c r="M37" i="57" a="1"/>
  <c r="Q7" i="57" a="1"/>
  <c r="E153" i="57" a="1"/>
  <c r="CD88" i="57"/>
  <c r="M85" i="57" a="1"/>
  <c r="DB36" i="56" a="1"/>
  <c r="M53" i="57" a="1"/>
  <c r="CD90" i="58"/>
  <c r="CJ39" i="55" a="1"/>
  <c r="CK30" i="55" a="1"/>
  <c r="M90" i="57" a="1"/>
  <c r="DC57" i="56" a="1"/>
  <c r="DC91" i="56" a="1"/>
  <c r="DC42" i="56" a="1"/>
  <c r="CF88" i="56" a="1"/>
  <c r="DB39" i="56" a="1"/>
  <c r="DC38" i="56" a="1"/>
  <c r="DC53" i="56" a="1"/>
  <c r="CJ36" i="56" a="1"/>
  <c r="CK35" i="56" a="1"/>
  <c r="CG19" i="56" a="1"/>
  <c r="DC34" i="56" a="1"/>
  <c r="DC81" i="56" a="1"/>
  <c r="DC80" i="56" a="1"/>
  <c r="CF47" i="56" a="1"/>
  <c r="CF14" i="56" a="1"/>
  <c r="DA13" i="56" a="1"/>
  <c r="CD67" i="56"/>
  <c r="CX77" i="56" a="1"/>
  <c r="M17" i="57" a="1"/>
  <c r="M30" i="57" a="1"/>
  <c r="CD30" i="57"/>
  <c r="E161" i="57" a="1"/>
  <c r="CD39" i="57"/>
  <c r="M21" i="57" a="1"/>
  <c r="R2" i="57"/>
  <c r="CF13" i="56" a="1"/>
  <c r="CD66" i="56"/>
  <c r="CW29" i="56" a="1"/>
  <c r="M46" i="57" a="1"/>
  <c r="CD78" i="57"/>
  <c r="M87" i="57" a="1"/>
  <c r="O7" i="57" a="1"/>
  <c r="CJ37" i="56" a="1"/>
  <c r="CX45" i="56" a="1"/>
  <c r="M75" i="58" a="1"/>
  <c r="M27" i="58" a="1"/>
  <c r="M43" i="58" a="1"/>
  <c r="M59" i="58" a="1"/>
  <c r="M91" i="58" a="1"/>
  <c r="CD27" i="58" a="1"/>
  <c r="CD26" i="58" a="1"/>
  <c r="DB47" i="53" a="1"/>
  <c r="CK38" i="55" a="1"/>
  <c r="CL30" i="55" a="1"/>
  <c r="CD43" i="57"/>
  <c r="DB89" i="56" a="1"/>
  <c r="CF59" i="56" a="1"/>
  <c r="CF74" i="56" a="1"/>
  <c r="DC72" i="56" a="1"/>
  <c r="CF55" i="56" a="1"/>
  <c r="DC22" i="56" a="1"/>
  <c r="DB37" i="56" a="1"/>
  <c r="DB20" i="56" a="1"/>
  <c r="CJ35" i="56" a="1"/>
  <c r="DB82" i="56" a="1"/>
  <c r="CJ33" i="56" a="1"/>
  <c r="CJ32" i="56" a="1"/>
  <c r="CK31" i="56" a="1"/>
  <c r="CF63" i="56" a="1"/>
  <c r="CG14" i="56" a="1"/>
  <c r="CD89" i="58"/>
  <c r="E159" i="57" a="1"/>
  <c r="DB53" i="56" a="1"/>
  <c r="CM35" i="55" a="1"/>
  <c r="CN35" i="55" a="1"/>
  <c r="CL38" i="55" a="1"/>
  <c r="CM30" i="55" a="1"/>
  <c r="CD42" i="57"/>
  <c r="DC73" i="56" a="1"/>
  <c r="CF75" i="56" a="1"/>
  <c r="CF26" i="56" a="1"/>
  <c r="DA24" i="56" a="1"/>
  <c r="CG23" i="56" a="1"/>
  <c r="CF22" i="56" a="1"/>
  <c r="DB85" i="56" a="1"/>
  <c r="DB84" i="56" a="1"/>
  <c r="DC35" i="56" a="1"/>
  <c r="CF34" i="56" a="1"/>
  <c r="DB81" i="56" a="1"/>
  <c r="CF64" i="56" a="1"/>
  <c r="CJ31" i="56" a="1"/>
  <c r="CK30" i="56" a="1"/>
  <c r="DA14" i="56" a="1"/>
  <c r="CG13" i="56" a="1"/>
  <c r="CD50" i="56"/>
  <c r="CX61" i="56" a="1"/>
  <c r="M64" i="57" a="1"/>
  <c r="M14" i="57" a="1"/>
  <c r="E150" i="57" a="1"/>
  <c r="CD24" i="57" a="1"/>
  <c r="CD86" i="57"/>
  <c r="E157" i="57" a="1"/>
  <c r="Q9" i="57" a="1"/>
  <c r="CD79" i="57"/>
  <c r="CD25" i="58" a="1"/>
  <c r="CJ38" i="55" a="1"/>
  <c r="CJ29" i="55" a="1"/>
  <c r="CD91" i="57"/>
  <c r="DC89" i="56" a="1"/>
  <c r="CF91" i="56" a="1"/>
  <c r="CG26" i="56" a="1"/>
  <c r="DC24" i="56" a="1"/>
  <c r="DC23" i="56" a="1"/>
  <c r="CG22" i="56" a="1"/>
  <c r="DC69" i="56" a="1"/>
  <c r="CF68" i="56" a="1"/>
  <c r="DC67" i="56" a="1"/>
  <c r="DA18" i="56" a="1"/>
  <c r="DB33" i="56" a="1"/>
  <c r="CF80" i="56" a="1"/>
  <c r="DB79" i="56" a="1"/>
  <c r="CJ30" i="56" a="1"/>
  <c r="CJ29" i="56" a="1"/>
  <c r="DC29" i="56" a="1"/>
  <c r="CD49" i="56"/>
  <c r="CW61" i="56" a="1"/>
  <c r="M48" i="57" a="1"/>
  <c r="CD18" i="57" a="1"/>
  <c r="M61" i="57" a="1"/>
  <c r="CD40" i="57"/>
  <c r="CD22" i="57" a="1"/>
  <c r="CD84" i="57"/>
  <c r="M51" i="57" a="1"/>
  <c r="Q8" i="57" a="1"/>
  <c r="CD68" i="56"/>
  <c r="CD41" i="58"/>
  <c r="CK40" i="56" a="1"/>
  <c r="CJ37" i="55" a="1"/>
  <c r="CD27" i="57" a="1"/>
  <c r="DB25" i="56" a="1"/>
  <c r="CD57" i="56"/>
  <c r="DB43" i="56" a="1"/>
  <c r="DA26" i="56" a="1"/>
  <c r="DC40" i="56" a="1"/>
  <c r="CF71" i="56" a="1"/>
  <c r="CF54" i="56" a="1"/>
  <c r="CF85" i="56" a="1"/>
  <c r="CF84" i="56" a="1"/>
  <c r="DA19" i="56" a="1"/>
  <c r="DC18" i="56" a="1"/>
  <c r="CF65" i="56" a="1"/>
  <c r="DB32" i="56" a="1"/>
  <c r="DB15" i="56" a="1"/>
  <c r="CF30" i="56" a="1"/>
  <c r="DB61" i="56" a="1"/>
  <c r="CF29" i="56" a="1"/>
  <c r="CD65" i="56"/>
  <c r="CX29" i="56" a="1"/>
  <c r="M16" i="57" a="1"/>
  <c r="CD82" i="57"/>
  <c r="M13" i="57" a="1"/>
  <c r="M88" i="57" a="1"/>
  <c r="CD38" i="57"/>
  <c r="CD20" i="57" a="1"/>
  <c r="DA17" i="56" a="1"/>
  <c r="CJ36" i="55" a="1"/>
  <c r="CD90" i="57"/>
  <c r="CD75" i="56"/>
  <c r="DB27" i="56" a="1"/>
  <c r="CD73" i="56"/>
  <c r="DC58" i="56" a="1"/>
  <c r="CF40" i="56" a="1"/>
  <c r="DA23" i="56" a="1"/>
  <c r="CF70" i="56" a="1"/>
  <c r="DC85" i="56" a="1"/>
  <c r="DC68" i="56" a="1"/>
  <c r="DC83" i="56" a="1"/>
  <c r="DC50" i="56" a="1"/>
  <c r="CF49" i="56" a="1"/>
  <c r="CF16" i="56" a="1"/>
  <c r="DB31" i="56" a="1"/>
  <c r="DC14" i="56" a="1"/>
  <c r="DB77" i="56" a="1"/>
  <c r="CD56" i="56"/>
  <c r="CD48" i="56"/>
  <c r="E155" i="57" a="1"/>
  <c r="M32" i="57" a="1"/>
  <c r="CD34" i="57"/>
  <c r="M45" i="57" a="1"/>
  <c r="M72" i="57" a="1"/>
  <c r="M22" i="57" a="1"/>
  <c r="CD36" i="57"/>
  <c r="M35" i="57" a="1"/>
  <c r="M56" i="57" a="1"/>
  <c r="M20" i="57" a="1"/>
  <c r="M83" i="57" a="1"/>
  <c r="M26" i="57" a="1"/>
  <c r="DC26" i="56" a="1"/>
  <c r="DB18" i="56" a="1"/>
  <c r="M49" i="57" a="1"/>
  <c r="M74" i="58" a="1"/>
  <c r="M58" i="58" a="1"/>
  <c r="M26" i="58" a="1"/>
  <c r="M42" i="58" a="1"/>
  <c r="M90" i="58" a="1"/>
  <c r="CJ35" i="55" a="1"/>
  <c r="M43" i="57" a="1"/>
  <c r="CD74" i="56"/>
  <c r="E164" i="56" a="1"/>
  <c r="DB26" i="56" a="1"/>
  <c r="DB90" i="56" a="1"/>
  <c r="CF24" i="56" a="1"/>
  <c r="CF87" i="56" a="1"/>
  <c r="DC54" i="56" a="1"/>
  <c r="CF69" i="56" a="1"/>
  <c r="DC52" i="56" a="1"/>
  <c r="DB83" i="56" a="1"/>
  <c r="CG18" i="56" a="1"/>
  <c r="CF81" i="56" a="1"/>
  <c r="DC48" i="56" a="1"/>
  <c r="CF31" i="56" a="1"/>
  <c r="DC46" i="56" a="1"/>
  <c r="DB29" i="56" a="1"/>
  <c r="CD72" i="56"/>
  <c r="CD64" i="56"/>
  <c r="M82" i="57" a="1"/>
  <c r="M80" i="57" a="1"/>
  <c r="CD17" i="57" a="1"/>
  <c r="M29" i="57" a="1"/>
  <c r="M38" i="57" a="1"/>
  <c r="CL40" i="55" a="1"/>
  <c r="DB91" i="56" a="1"/>
  <c r="DB19" i="56" a="1"/>
  <c r="M62" i="57" a="1"/>
  <c r="CM39" i="56" a="1"/>
  <c r="CL39" i="56" a="1"/>
  <c r="CN39" i="56" a="1"/>
  <c r="CN30" i="55" a="1"/>
  <c r="CK39" i="55" a="1"/>
  <c r="CL39" i="55" a="1"/>
  <c r="CK35" i="55" a="1"/>
  <c r="M75" i="57" a="1"/>
  <c r="E162" i="56" a="1"/>
  <c r="CF27" i="56" a="1"/>
  <c r="CF89" i="56" a="1"/>
  <c r="DC74" i="56" a="1"/>
  <c r="CG24" i="56" a="1"/>
  <c r="DC55" i="56" a="1"/>
  <c r="DC86" i="56" a="1"/>
  <c r="DB21" i="56" a="1"/>
  <c r="CF36" i="56" a="1"/>
  <c r="CF67" i="56" a="1"/>
  <c r="DC66" i="56" a="1"/>
  <c r="DC17" i="56" a="1"/>
  <c r="CF32" i="56" a="1"/>
  <c r="DC15" i="56" a="1"/>
  <c r="DC30" i="56" a="1"/>
  <c r="DB13" i="56" a="1"/>
  <c r="CD71" i="56"/>
  <c r="CD63" i="56"/>
  <c r="M34" i="57" a="1"/>
  <c r="E152" i="57" a="1"/>
  <c r="CD33" i="57"/>
  <c r="M77" i="57" a="1"/>
  <c r="M24" i="57" a="1"/>
  <c r="M70" i="57" a="1"/>
  <c r="M84" i="57" a="1"/>
  <c r="O9" i="57" a="1"/>
  <c r="M41" i="57" a="1"/>
  <c r="CK34" i="55" a="1"/>
  <c r="CL35" i="55" a="1"/>
  <c r="M27" i="57" a="1"/>
  <c r="CF25" i="56" a="1"/>
  <c r="CG27" i="56" a="1"/>
  <c r="DB41" i="56" a="1"/>
  <c r="DC90" i="56" a="1"/>
  <c r="CF56" i="56" a="1"/>
  <c r="CF39" i="56" a="1"/>
  <c r="DC70" i="56" a="1"/>
  <c r="CG21" i="56" a="1"/>
  <c r="DC20" i="56" a="1"/>
  <c r="DC51" i="56" a="1"/>
  <c r="DC82" i="56" a="1"/>
  <c r="DC49" i="56" a="1"/>
  <c r="CG16" i="56" a="1"/>
  <c r="DA15" i="56" a="1"/>
  <c r="DB14" i="56" a="1"/>
  <c r="DC13" i="56" a="1"/>
  <c r="CD55" i="56"/>
  <c r="CD47" i="56"/>
  <c r="M66" i="57" a="1"/>
  <c r="M47" i="57" a="1"/>
  <c r="CD81" i="57"/>
  <c r="CD25" i="57" a="1"/>
  <c r="M40" i="57" a="1"/>
  <c r="M54" i="57" a="1"/>
  <c r="M68" i="57" a="1"/>
  <c r="CD83" i="57"/>
  <c r="M36" i="57" a="1"/>
  <c r="CD19" i="57" a="1"/>
  <c r="O8" i="57" a="1"/>
  <c r="CF53" i="56" a="1"/>
  <c r="E150" i="58" a="1"/>
  <c r="M77" i="58" a="1"/>
  <c r="M61" i="58" a="1"/>
  <c r="M45" i="58" a="1"/>
  <c r="M13" i="58" a="1"/>
  <c r="M29" i="58" a="1"/>
  <c r="E155" i="58" a="1"/>
  <c r="CD82" i="58"/>
  <c r="CD34" i="58"/>
  <c r="M66" i="58" a="1"/>
  <c r="CD18" i="58" a="1"/>
  <c r="M82" i="58" a="1"/>
  <c r="M50" i="58" a="1"/>
  <c r="M34" i="58" a="1"/>
  <c r="M18" i="58" a="1"/>
  <c r="E154" i="58" a="1"/>
  <c r="CD17" i="58" a="1"/>
  <c r="CD33" i="58"/>
  <c r="CD81" i="58"/>
  <c r="M81" i="58" a="1"/>
  <c r="M65" i="58" a="1"/>
  <c r="M49" i="58" a="1"/>
  <c r="M33" i="58" a="1"/>
  <c r="M17" i="58" a="1"/>
  <c r="CD32" i="58"/>
  <c r="CD80" i="58"/>
  <c r="CD16" i="58" a="1"/>
  <c r="M48" i="58" a="1"/>
  <c r="M16" i="58" a="1"/>
  <c r="M32" i="58" a="1"/>
  <c r="M64" i="58" a="1"/>
  <c r="M80" i="58" a="1"/>
  <c r="E152" i="58" a="1"/>
  <c r="M31" i="58" a="1"/>
  <c r="M79" i="58" a="1"/>
  <c r="CD31" i="58"/>
  <c r="M47" i="58" a="1"/>
  <c r="M63" i="58" a="1"/>
  <c r="M15" i="58" a="1"/>
  <c r="CD15" i="58" a="1"/>
  <c r="CD79" i="58"/>
  <c r="CD78" i="58"/>
  <c r="M46" i="58" a="1"/>
  <c r="M14" i="58" a="1"/>
  <c r="M30" i="58" a="1"/>
  <c r="M62" i="58" a="1"/>
  <c r="M78" i="58" a="1"/>
  <c r="CD14" i="58" a="1"/>
  <c r="CD30" i="58"/>
  <c r="E156" i="58" a="1"/>
  <c r="M19" i="58" a="1"/>
  <c r="CD35" i="58"/>
  <c r="M35" i="58" a="1"/>
  <c r="CD83" i="58"/>
  <c r="M67" i="58" a="1"/>
  <c r="CD19" i="58" a="1"/>
  <c r="M83" i="58" a="1"/>
  <c r="M51" i="58" a="1"/>
  <c r="E159" i="58" a="1"/>
  <c r="CD86" i="58"/>
  <c r="CD22" i="58" a="1"/>
  <c r="M38" i="58" a="1"/>
  <c r="M70" i="58" a="1"/>
  <c r="M54" i="58" a="1"/>
  <c r="M22" i="58" a="1"/>
  <c r="CD38" i="58"/>
  <c r="M86" i="58" a="1"/>
  <c r="CD21" i="58" a="1"/>
  <c r="CD37" i="58"/>
  <c r="CD85" i="58"/>
  <c r="M69" i="58" a="1"/>
  <c r="M53" i="58" a="1"/>
  <c r="M37" i="58" a="1"/>
  <c r="M21" i="58" a="1"/>
  <c r="M85" i="58" a="1"/>
  <c r="E157" i="58" a="1"/>
  <c r="CD20" i="58" a="1"/>
  <c r="CD84" i="58"/>
  <c r="CD36" i="58"/>
  <c r="M84" i="58" a="1"/>
  <c r="M68" i="58" a="1"/>
  <c r="M52" i="58" a="1"/>
  <c r="M36" i="58" a="1"/>
  <c r="M20" i="58" a="1"/>
  <c r="CD24" i="58" a="1"/>
  <c r="CD88" i="58"/>
  <c r="E160" i="58" a="1"/>
  <c r="M87" i="58" a="1"/>
  <c r="CD87" i="58"/>
  <c r="M71" i="58" a="1"/>
  <c r="CD39" i="58"/>
  <c r="M55" i="58" a="1"/>
  <c r="M39" i="58" a="1"/>
  <c r="M23" i="58" a="1"/>
  <c r="CD23" i="58" a="1"/>
  <c r="M15" i="60" a="1"/>
  <c r="M31" i="60" a="1"/>
  <c r="M79" i="60" a="1"/>
  <c r="M63" i="60" a="1"/>
  <c r="M47" i="60" a="1"/>
  <c r="M62" i="60" a="1"/>
  <c r="M78" i="60" a="1"/>
  <c r="M46" i="60" a="1"/>
  <c r="M30" i="60" a="1"/>
  <c r="M14" i="60" a="1"/>
  <c r="M77" i="60" a="1"/>
  <c r="M61" i="60" a="1"/>
  <c r="M13" i="60" a="1"/>
  <c r="M29" i="60" a="1"/>
  <c r="M45" i="60" a="1"/>
  <c r="CD31" i="60"/>
  <c r="CD15" i="60" a="1"/>
  <c r="CD79" i="60"/>
  <c r="CD14" i="60" a="1"/>
  <c r="CD30" i="60"/>
  <c r="CD78" i="60"/>
  <c r="E161" i="59" a="1"/>
  <c r="M72" i="59" a="1"/>
  <c r="M56" i="59" a="1"/>
  <c r="M24" i="59" a="1"/>
  <c r="M88" i="59" a="1"/>
  <c r="M40" i="59" a="1"/>
  <c r="E160" i="59" a="1"/>
  <c r="M87" i="59" a="1"/>
  <c r="M71" i="59" a="1"/>
  <c r="M55" i="59" a="1"/>
  <c r="M23" i="59" a="1"/>
  <c r="M39" i="59" a="1"/>
  <c r="E159" i="59" a="1"/>
  <c r="M70" i="59" a="1"/>
  <c r="M54" i="59" a="1"/>
  <c r="M22" i="59" a="1"/>
  <c r="M38" i="59" a="1"/>
  <c r="M86" i="59" a="1"/>
  <c r="E158" i="59" a="1"/>
  <c r="M69" i="59" a="1"/>
  <c r="M53" i="59" a="1"/>
  <c r="M37" i="59" a="1"/>
  <c r="M21" i="59" a="1"/>
  <c r="M85" i="59" a="1"/>
  <c r="E157" i="59" a="1"/>
  <c r="M84" i="59" a="1"/>
  <c r="M52" i="59" a="1"/>
  <c r="M68" i="59" a="1"/>
  <c r="M20" i="59" a="1"/>
  <c r="M36" i="59" a="1"/>
  <c r="CD40" i="59"/>
  <c r="CD24" i="59" a="1"/>
  <c r="CD88" i="59"/>
  <c r="CD23" i="59" a="1"/>
  <c r="CD39" i="59"/>
  <c r="CD87" i="59"/>
  <c r="CD86" i="59"/>
  <c r="CD22" i="59" a="1"/>
  <c r="CD38" i="59"/>
  <c r="CD37" i="59"/>
  <c r="CD85" i="59"/>
  <c r="CD21" i="59" a="1"/>
  <c r="CD36" i="59"/>
  <c r="CD20" i="59" a="1"/>
  <c r="CD84" i="59"/>
  <c r="E156" i="59" a="1"/>
  <c r="CD19" i="59" a="1"/>
  <c r="CD83" i="59"/>
  <c r="CD35" i="59"/>
  <c r="M51" i="59" a="1"/>
  <c r="M19" i="59" a="1"/>
  <c r="M83" i="59" a="1"/>
  <c r="M67" i="59" a="1"/>
  <c r="M35" i="59" a="1"/>
  <c r="E155" i="59" a="1"/>
  <c r="M66" i="59" a="1"/>
  <c r="M50" i="59" a="1"/>
  <c r="M34" i="59" a="1"/>
  <c r="M18" i="59" a="1"/>
  <c r="M82" i="59" a="1"/>
  <c r="M49" i="59" a="1"/>
  <c r="M33" i="59" a="1"/>
  <c r="M17" i="59" a="1"/>
  <c r="M81" i="59" a="1"/>
  <c r="M65" i="59" a="1"/>
  <c r="E153" i="59" a="1"/>
  <c r="M64" i="59" a="1"/>
  <c r="M48" i="59" a="1"/>
  <c r="M16" i="59" a="1"/>
  <c r="M80" i="59" a="1"/>
  <c r="M32" i="59" a="1"/>
  <c r="E152" i="59" a="1"/>
  <c r="M15" i="59" a="1"/>
  <c r="M79" i="59" a="1"/>
  <c r="M63" i="59" a="1"/>
  <c r="M47" i="59" a="1"/>
  <c r="M31" i="59" a="1"/>
  <c r="E151" i="59" a="1"/>
  <c r="M78" i="59" a="1"/>
  <c r="M62" i="59" a="1"/>
  <c r="M46" i="59" a="1"/>
  <c r="M30" i="59" a="1"/>
  <c r="M14" i="59" a="1"/>
  <c r="E150" i="59" a="1"/>
  <c r="O7" i="59" a="1"/>
  <c r="M45" i="59" a="1"/>
  <c r="Q5" i="59" a="1"/>
  <c r="M61" i="59" a="1"/>
  <c r="O6" i="59" a="1"/>
  <c r="O8" i="59" a="1"/>
  <c r="M29" i="59" a="1"/>
  <c r="Q8" i="59" a="1"/>
  <c r="M13" i="59" a="1"/>
  <c r="O9" i="59" a="1"/>
  <c r="M77" i="59" a="1"/>
  <c r="Q7" i="59" a="1"/>
  <c r="R2" i="59"/>
  <c r="Q9" i="59" a="1"/>
  <c r="Q6" i="59" a="1"/>
  <c r="O5" i="59" a="1"/>
  <c r="CD82" i="59"/>
  <c r="CD18" i="59" a="1"/>
  <c r="CD34" i="59"/>
  <c r="CD33" i="59"/>
  <c r="CD81" i="59"/>
  <c r="CD17" i="59" a="1"/>
  <c r="CD16" i="59" a="1"/>
  <c r="CD80" i="59"/>
  <c r="CD32" i="59"/>
  <c r="CD79" i="59"/>
  <c r="CD31" i="59"/>
  <c r="CD15" i="59" a="1"/>
  <c r="CD14" i="59" a="1"/>
  <c r="CD78" i="59"/>
  <c r="CD30" i="59"/>
  <c r="E161" i="58" a="1"/>
  <c r="M40" i="58" a="1"/>
  <c r="Q5" i="58" a="1"/>
  <c r="O5" i="58" a="1"/>
  <c r="CD40" i="58"/>
  <c r="Q9" i="58" a="1"/>
  <c r="M88" i="58" a="1"/>
  <c r="O9" i="58" a="1"/>
  <c r="M56" i="58" a="1"/>
  <c r="O8" i="58" a="1"/>
  <c r="Q8" i="58" a="1"/>
  <c r="R2" i="58"/>
  <c r="M72" i="58" a="1"/>
  <c r="M24" i="58" a="1"/>
  <c r="Q7" i="58" a="1"/>
  <c r="O6" i="58" a="1"/>
  <c r="O7" i="58" a="1"/>
  <c r="Q6" i="58" a="1"/>
  <c r="E158" i="60" a="1"/>
  <c r="M85" i="60" a="1"/>
  <c r="M69" i="60" a="1"/>
  <c r="M53" i="60" a="1"/>
  <c r="CD85" i="60"/>
  <c r="CD21" i="60" a="1"/>
  <c r="CD37" i="60"/>
  <c r="M37" i="60" a="1"/>
  <c r="M21" i="60" a="1"/>
  <c r="CD84" i="60"/>
  <c r="CD20" i="60" a="1"/>
  <c r="CD36" i="60"/>
  <c r="M20" i="60" a="1"/>
  <c r="M36" i="60" a="1"/>
  <c r="M84" i="60" a="1"/>
  <c r="M52" i="60" a="1"/>
  <c r="M68" i="60" a="1"/>
  <c r="E156" i="60" a="1"/>
  <c r="CD83" i="60"/>
  <c r="CD35" i="60"/>
  <c r="M67" i="60" a="1"/>
  <c r="M51" i="60" a="1"/>
  <c r="CD19" i="60" a="1"/>
  <c r="M35" i="60" a="1"/>
  <c r="M19" i="60" a="1"/>
  <c r="M83" i="60" a="1"/>
  <c r="E155" i="60" a="1"/>
  <c r="CD18" i="60" a="1"/>
  <c r="CD34" i="60"/>
  <c r="CD82" i="60"/>
  <c r="M66" i="60" a="1"/>
  <c r="M50" i="60" a="1"/>
  <c r="M34" i="60" a="1"/>
  <c r="M18" i="60" a="1"/>
  <c r="M82" i="60" a="1"/>
  <c r="E154" i="60" a="1"/>
  <c r="M49" i="60" a="1"/>
  <c r="M33" i="60" a="1"/>
  <c r="M17" i="60" a="1"/>
  <c r="M81" i="60" a="1"/>
  <c r="M65" i="60" a="1"/>
  <c r="E153" i="60" a="1"/>
  <c r="M48" i="60" a="1"/>
  <c r="M32" i="60" a="1"/>
  <c r="M16" i="60" a="1"/>
  <c r="M64" i="60" a="1"/>
  <c r="M80" i="60" a="1"/>
  <c r="E151" i="60" a="1"/>
  <c r="E150" i="60" a="1"/>
  <c r="E152" i="60" a="1"/>
  <c r="E161" i="60" a="1"/>
  <c r="CD24" i="60" a="1"/>
  <c r="CD88" i="60"/>
  <c r="CD40" i="60"/>
  <c r="M72" i="60" a="1"/>
  <c r="M56" i="60" a="1"/>
  <c r="M24" i="60" a="1"/>
  <c r="M40" i="60" a="1"/>
  <c r="M88" i="60" a="1"/>
  <c r="E160" i="60" a="1"/>
  <c r="CD33" i="60"/>
  <c r="CD17" i="60" a="1"/>
  <c r="CD81" i="60"/>
  <c r="CD16" i="60" a="1"/>
  <c r="CD80" i="60"/>
  <c r="CD32" i="60"/>
  <c r="M71" i="60" a="1"/>
  <c r="M23" i="60" a="1"/>
  <c r="M39" i="60" a="1"/>
  <c r="M55" i="60" a="1"/>
  <c r="M87" i="60" a="1"/>
  <c r="CD39" i="60"/>
  <c r="CD23" i="60" a="1"/>
  <c r="CD87" i="60"/>
  <c r="E159" i="60" a="1"/>
  <c r="CD86" i="60"/>
  <c r="CD22" i="60" a="1"/>
  <c r="M38" i="60" a="1"/>
  <c r="M86" i="60" a="1"/>
  <c r="CD38" i="60"/>
  <c r="O7" i="60" a="1"/>
  <c r="R2" i="60"/>
  <c r="O5" i="60" a="1"/>
  <c r="Q8" i="60" a="1"/>
  <c r="O6" i="60" a="1"/>
  <c r="Q7" i="60" a="1"/>
  <c r="O8" i="60" a="1"/>
  <c r="Q6" i="60" a="1"/>
  <c r="Q5" i="60" a="1"/>
  <c r="M70" i="60" a="1"/>
  <c r="O9" i="60" a="1"/>
  <c r="M54" i="60" a="1"/>
  <c r="Q9" i="60" a="1"/>
  <c r="M22" i="60" a="1"/>
  <c r="E161" i="60" l="1"/>
  <c r="E160" i="60"/>
  <c r="E159" i="60"/>
  <c r="E158" i="60"/>
  <c r="E156" i="60"/>
  <c r="E155" i="60"/>
  <c r="E154" i="60"/>
  <c r="E153" i="60"/>
  <c r="E152" i="60"/>
  <c r="V8" i="60"/>
  <c r="E151" i="60"/>
  <c r="E5" i="60"/>
  <c r="E150" i="60"/>
  <c r="E161" i="59"/>
  <c r="E160" i="59"/>
  <c r="E159" i="59"/>
  <c r="E158" i="59"/>
  <c r="E157" i="59"/>
  <c r="E156" i="59"/>
  <c r="E155" i="59"/>
  <c r="E153" i="59"/>
  <c r="E152" i="59"/>
  <c r="E151" i="59"/>
  <c r="E150" i="59"/>
  <c r="E161" i="58"/>
  <c r="E160" i="58"/>
  <c r="E159" i="58"/>
  <c r="E157" i="58"/>
  <c r="E156" i="58"/>
  <c r="E155" i="58"/>
  <c r="E154" i="58"/>
  <c r="E152" i="58"/>
  <c r="E150" i="58"/>
  <c r="M85" i="60"/>
  <c r="M21" i="60"/>
  <c r="M37" i="60"/>
  <c r="M53" i="60"/>
  <c r="M69" i="60"/>
  <c r="M91" i="60"/>
  <c r="M75" i="60"/>
  <c r="M43" i="60"/>
  <c r="M27" i="60"/>
  <c r="M59" i="60"/>
  <c r="CD15" i="60"/>
  <c r="M87" i="60"/>
  <c r="M55" i="60"/>
  <c r="M39" i="60"/>
  <c r="M23" i="60"/>
  <c r="M71" i="60"/>
  <c r="M82" i="60"/>
  <c r="M18" i="60"/>
  <c r="M34" i="60"/>
  <c r="M50" i="60"/>
  <c r="M66" i="60"/>
  <c r="M79" i="60"/>
  <c r="M31" i="60"/>
  <c r="M15" i="60"/>
  <c r="M47" i="60"/>
  <c r="M63" i="60"/>
  <c r="CD27" i="60"/>
  <c r="M83" i="60"/>
  <c r="M19" i="60"/>
  <c r="M35" i="60"/>
  <c r="M51" i="60"/>
  <c r="M67" i="60"/>
  <c r="M84" i="60"/>
  <c r="M36" i="60"/>
  <c r="M20" i="60"/>
  <c r="M52" i="60"/>
  <c r="M68" i="60"/>
  <c r="CD24" i="60"/>
  <c r="CD16" i="60"/>
  <c r="CD19" i="60"/>
  <c r="Q9" i="60"/>
  <c r="O9" i="60"/>
  <c r="O8" i="60"/>
  <c r="Q6" i="60"/>
  <c r="O5" i="60"/>
  <c r="O6" i="60"/>
  <c r="Q7" i="60"/>
  <c r="Q8" i="60"/>
  <c r="O7" i="60"/>
  <c r="Q5" i="60"/>
  <c r="M16" i="60"/>
  <c r="M32" i="60"/>
  <c r="M48" i="60"/>
  <c r="M64" i="60"/>
  <c r="M80" i="60"/>
  <c r="CD20" i="60"/>
  <c r="CD26" i="60"/>
  <c r="M14" i="60"/>
  <c r="M30" i="60"/>
  <c r="M46" i="60"/>
  <c r="M62" i="60"/>
  <c r="M78" i="60"/>
  <c r="M25" i="60"/>
  <c r="M41" i="60"/>
  <c r="M57" i="60"/>
  <c r="M73" i="60"/>
  <c r="M89" i="60"/>
  <c r="M45" i="60"/>
  <c r="M29" i="60"/>
  <c r="M13" i="60"/>
  <c r="M61" i="60"/>
  <c r="M77" i="60"/>
  <c r="CD21" i="60"/>
  <c r="M88" i="60"/>
  <c r="M40" i="60"/>
  <c r="M24" i="60"/>
  <c r="M56" i="60"/>
  <c r="M72" i="60"/>
  <c r="CD25" i="60"/>
  <c r="CD14" i="60"/>
  <c r="CD22" i="60"/>
  <c r="CD18" i="60"/>
  <c r="CD23" i="60"/>
  <c r="M86" i="60"/>
  <c r="M38" i="60"/>
  <c r="M22" i="60"/>
  <c r="M54" i="60"/>
  <c r="M70" i="60"/>
  <c r="M42" i="60"/>
  <c r="M26" i="60"/>
  <c r="M58" i="60"/>
  <c r="M74" i="60"/>
  <c r="M90" i="60"/>
  <c r="M81" i="60"/>
  <c r="M17" i="60"/>
  <c r="M33" i="60"/>
  <c r="M49" i="60"/>
  <c r="M65" i="60"/>
  <c r="CD17" i="60"/>
  <c r="V6" i="60"/>
  <c r="C142" i="60"/>
  <c r="D126" i="60"/>
  <c r="E126" i="60" s="1"/>
  <c r="D132" i="60"/>
  <c r="E132" i="60" s="1"/>
  <c r="F148" i="60" a="1"/>
  <c r="F148" i="60" s="1"/>
  <c r="C148" i="60"/>
  <c r="D128" i="60"/>
  <c r="C144" i="60"/>
  <c r="F139" i="60" a="1"/>
  <c r="F139" i="60" s="1"/>
  <c r="D123" i="60"/>
  <c r="E123" i="60" s="1"/>
  <c r="C139" i="60"/>
  <c r="D120" i="60"/>
  <c r="E120" i="60" s="1"/>
  <c r="C136" i="60"/>
  <c r="C140" i="60"/>
  <c r="D124" i="60"/>
  <c r="E124" i="60" s="1"/>
  <c r="F140" i="60" a="1"/>
  <c r="F140" i="60" s="1"/>
  <c r="L77" i="60"/>
  <c r="K9" i="60"/>
  <c r="AK5" i="56"/>
  <c r="E8" i="60"/>
  <c r="AX5" i="60"/>
  <c r="AV5" i="60"/>
  <c r="AV7" i="60"/>
  <c r="AX7" i="60"/>
  <c r="D125" i="60"/>
  <c r="E125" i="60" s="1"/>
  <c r="F141" i="60" a="1"/>
  <c r="F141" i="60" s="1"/>
  <c r="C141" i="60"/>
  <c r="E9" i="60"/>
  <c r="AX8" i="60"/>
  <c r="AV8" i="60"/>
  <c r="L45" i="60"/>
  <c r="K7" i="60"/>
  <c r="D121" i="60"/>
  <c r="E121" i="60" s="1"/>
  <c r="C137" i="60"/>
  <c r="L29" i="60"/>
  <c r="K6" i="60"/>
  <c r="V9" i="60"/>
  <c r="K5" i="60"/>
  <c r="L13" i="60"/>
  <c r="D119" i="60"/>
  <c r="E119" i="60" s="1"/>
  <c r="C135" i="60"/>
  <c r="L61" i="60"/>
  <c r="K8" i="60"/>
  <c r="C146" i="60"/>
  <c r="D130" i="60"/>
  <c r="E130" i="60" s="1"/>
  <c r="F146" i="60" a="1"/>
  <c r="F146" i="60" s="1"/>
  <c r="AK7" i="55"/>
  <c r="C134" i="60"/>
  <c r="D118" i="60"/>
  <c r="E118" i="60" s="1"/>
  <c r="Q2" i="60"/>
  <c r="B134" i="60" a="1"/>
  <c r="B134" i="60" s="1"/>
  <c r="V7" i="60"/>
  <c r="F145" i="60" a="1"/>
  <c r="F145" i="60" s="1"/>
  <c r="C145" i="60"/>
  <c r="D129" i="60"/>
  <c r="AX6" i="60"/>
  <c r="AV6" i="60"/>
  <c r="V5" i="60"/>
  <c r="AX9" i="60"/>
  <c r="AV9" i="60"/>
  <c r="E7" i="60"/>
  <c r="C143" i="60"/>
  <c r="D127" i="60"/>
  <c r="F143" i="60" a="1"/>
  <c r="F143" i="60" s="1"/>
  <c r="E6" i="60"/>
  <c r="F147" i="60" a="1"/>
  <c r="F147" i="60" s="1"/>
  <c r="D131" i="60"/>
  <c r="E131" i="60" s="1"/>
  <c r="C147" i="60"/>
  <c r="C138" i="60"/>
  <c r="D122" i="60"/>
  <c r="E122" i="60" s="1"/>
  <c r="M89" i="59"/>
  <c r="M41" i="59"/>
  <c r="M25" i="59"/>
  <c r="M57" i="59"/>
  <c r="M73" i="59"/>
  <c r="CD16" i="59"/>
  <c r="CD14" i="59"/>
  <c r="CD15" i="59"/>
  <c r="CD27" i="59"/>
  <c r="M81" i="59"/>
  <c r="M17" i="59"/>
  <c r="M33" i="59"/>
  <c r="M49" i="59"/>
  <c r="M65" i="59"/>
  <c r="CD19" i="59"/>
  <c r="CD26" i="59"/>
  <c r="CD18" i="59"/>
  <c r="M82" i="59"/>
  <c r="M18" i="59"/>
  <c r="M34" i="59"/>
  <c r="M50" i="59"/>
  <c r="M66" i="59"/>
  <c r="M36" i="59"/>
  <c r="M20" i="59"/>
  <c r="M52" i="59"/>
  <c r="M68" i="59"/>
  <c r="M84" i="59"/>
  <c r="M39" i="59"/>
  <c r="M23" i="59"/>
  <c r="M55" i="59"/>
  <c r="M71" i="59"/>
  <c r="M87" i="59"/>
  <c r="M15" i="59"/>
  <c r="M31" i="59"/>
  <c r="M47" i="59"/>
  <c r="M63" i="59"/>
  <c r="M79" i="59"/>
  <c r="M14" i="59"/>
  <c r="M30" i="59"/>
  <c r="M46" i="59"/>
  <c r="M62" i="59"/>
  <c r="M78" i="59"/>
  <c r="M26" i="59"/>
  <c r="M42" i="59"/>
  <c r="M58" i="59"/>
  <c r="M74" i="59"/>
  <c r="M90" i="59"/>
  <c r="CD20" i="59"/>
  <c r="M85" i="59"/>
  <c r="M21" i="59"/>
  <c r="M37" i="59"/>
  <c r="M53" i="59"/>
  <c r="M69" i="59"/>
  <c r="CD22" i="59"/>
  <c r="M86" i="59"/>
  <c r="M38" i="59"/>
  <c r="M22" i="59"/>
  <c r="M54" i="59"/>
  <c r="M70" i="59"/>
  <c r="DB66" i="47"/>
  <c r="L66" i="47" s="1"/>
  <c r="CD25" i="59"/>
  <c r="CD24" i="59"/>
  <c r="M80" i="59"/>
  <c r="M32" i="59"/>
  <c r="M16" i="59"/>
  <c r="M48" i="59"/>
  <c r="M64" i="59"/>
  <c r="M91" i="59"/>
  <c r="M43" i="59"/>
  <c r="M75" i="59"/>
  <c r="M59" i="59"/>
  <c r="M27" i="59"/>
  <c r="M77" i="59"/>
  <c r="M13" i="59"/>
  <c r="M29" i="59"/>
  <c r="M61" i="59"/>
  <c r="M45" i="59"/>
  <c r="M88" i="59"/>
  <c r="M40" i="59"/>
  <c r="M24" i="59"/>
  <c r="M56" i="59"/>
  <c r="M72" i="59"/>
  <c r="CD23" i="59"/>
  <c r="CD17" i="59"/>
  <c r="CD21" i="59"/>
  <c r="Q7" i="59"/>
  <c r="O9" i="59"/>
  <c r="Q8" i="59"/>
  <c r="O8" i="59"/>
  <c r="Q5" i="59"/>
  <c r="O7" i="59"/>
  <c r="O5" i="59"/>
  <c r="Q6" i="59"/>
  <c r="O6" i="59"/>
  <c r="Q9" i="59"/>
  <c r="M83" i="59"/>
  <c r="M19" i="59"/>
  <c r="M51" i="59"/>
  <c r="M35" i="59"/>
  <c r="M67" i="59"/>
  <c r="C146" i="59"/>
  <c r="D130" i="59"/>
  <c r="E130" i="59" s="1"/>
  <c r="F146" i="59" a="1"/>
  <c r="F146" i="59" s="1"/>
  <c r="E7" i="59"/>
  <c r="L13" i="59"/>
  <c r="K5" i="59"/>
  <c r="AX5" i="59"/>
  <c r="AV5" i="59"/>
  <c r="E5" i="59"/>
  <c r="F138" i="59" a="1"/>
  <c r="F138" i="59" s="1"/>
  <c r="C138" i="59"/>
  <c r="D122" i="59"/>
  <c r="E122" i="59" s="1"/>
  <c r="V7" i="59"/>
  <c r="V8" i="59"/>
  <c r="L77" i="59"/>
  <c r="K9" i="59"/>
  <c r="D123" i="59"/>
  <c r="E123" i="59" s="1"/>
  <c r="C139" i="59"/>
  <c r="D125" i="59"/>
  <c r="E125" i="59" s="1"/>
  <c r="C141" i="59"/>
  <c r="AX6" i="59"/>
  <c r="AV6" i="59"/>
  <c r="E8" i="59"/>
  <c r="D128" i="59"/>
  <c r="C144" i="59"/>
  <c r="E9" i="59"/>
  <c r="AV7" i="59"/>
  <c r="AX7" i="59"/>
  <c r="D120" i="59"/>
  <c r="C136" i="59"/>
  <c r="D119" i="59"/>
  <c r="E119" i="59" s="1"/>
  <c r="C135" i="59"/>
  <c r="F147" i="59" a="1"/>
  <c r="F147" i="59" s="1"/>
  <c r="D131" i="59"/>
  <c r="E131" i="59" s="1"/>
  <c r="C147" i="59"/>
  <c r="AX9" i="59"/>
  <c r="AV9" i="59"/>
  <c r="L45" i="59"/>
  <c r="K7" i="59"/>
  <c r="F142" i="59" a="1"/>
  <c r="F142" i="59" s="1"/>
  <c r="C142" i="59"/>
  <c r="D126" i="59"/>
  <c r="C143" i="59"/>
  <c r="D127" i="59"/>
  <c r="E127" i="59" s="1"/>
  <c r="F143" i="59" a="1"/>
  <c r="F143" i="59" s="1"/>
  <c r="AX8" i="59"/>
  <c r="AV8" i="59"/>
  <c r="D121" i="59"/>
  <c r="F137" i="59" a="1"/>
  <c r="F137" i="59" s="1"/>
  <c r="C137" i="59"/>
  <c r="E5" i="58"/>
  <c r="V9" i="58"/>
  <c r="D132" i="59"/>
  <c r="E132" i="59" s="1"/>
  <c r="F148" i="59" a="1"/>
  <c r="F148" i="59" s="1"/>
  <c r="C148" i="59"/>
  <c r="F134" i="59" a="1"/>
  <c r="F134" i="59" s="1"/>
  <c r="D118" i="59"/>
  <c r="E118" i="59" s="1"/>
  <c r="C134" i="59"/>
  <c r="Q2" i="59"/>
  <c r="C145" i="59"/>
  <c r="D129" i="59"/>
  <c r="E129" i="59" s="1"/>
  <c r="V9" i="59"/>
  <c r="B134" i="59" a="1"/>
  <c r="B134" i="59" s="1"/>
  <c r="L61" i="59"/>
  <c r="K8" i="59"/>
  <c r="V5" i="59"/>
  <c r="L29" i="59"/>
  <c r="K6" i="59"/>
  <c r="E6" i="59"/>
  <c r="AK8" i="56"/>
  <c r="V6" i="59"/>
  <c r="C140" i="59"/>
  <c r="D124" i="59"/>
  <c r="E124" i="59" s="1"/>
  <c r="F140" i="59" a="1"/>
  <c r="F140" i="59" s="1"/>
  <c r="CK34" i="55"/>
  <c r="CL39" i="55"/>
  <c r="CK39" i="55"/>
  <c r="CN30" i="55"/>
  <c r="CN39" i="56"/>
  <c r="CL39" i="56"/>
  <c r="CM39" i="56"/>
  <c r="M90" i="58"/>
  <c r="M42" i="58"/>
  <c r="M26" i="58"/>
  <c r="M58" i="58"/>
  <c r="M74" i="58"/>
  <c r="M86" i="58"/>
  <c r="M22" i="58"/>
  <c r="M38" i="58"/>
  <c r="M54" i="58"/>
  <c r="M70" i="58"/>
  <c r="M19" i="58"/>
  <c r="M35" i="58"/>
  <c r="M51" i="58"/>
  <c r="M67" i="58"/>
  <c r="M83" i="58"/>
  <c r="CK40" i="56"/>
  <c r="M47" i="58"/>
  <c r="M15" i="58"/>
  <c r="M31" i="58"/>
  <c r="M63" i="58"/>
  <c r="M79" i="58"/>
  <c r="M17" i="58"/>
  <c r="M33" i="58"/>
  <c r="M49" i="58"/>
  <c r="M65" i="58"/>
  <c r="M81" i="58"/>
  <c r="CD25" i="58"/>
  <c r="CN35" i="55"/>
  <c r="CM35" i="55"/>
  <c r="DB53" i="56"/>
  <c r="L53" i="56" s="1"/>
  <c r="CD19" i="58"/>
  <c r="E159" i="57"/>
  <c r="Q8" i="58"/>
  <c r="O7" i="58"/>
  <c r="O8" i="58"/>
  <c r="Q9" i="58"/>
  <c r="Q7" i="58"/>
  <c r="O5" i="58"/>
  <c r="Q5" i="58"/>
  <c r="O9" i="58"/>
  <c r="Q6" i="58"/>
  <c r="O6" i="58"/>
  <c r="DB47" i="53"/>
  <c r="L47" i="53" s="1"/>
  <c r="CD26" i="58"/>
  <c r="CD27" i="58"/>
  <c r="M91" i="58"/>
  <c r="M59" i="58"/>
  <c r="M43" i="58"/>
  <c r="M27" i="58"/>
  <c r="M75" i="58"/>
  <c r="M80" i="58"/>
  <c r="M64" i="58"/>
  <c r="M32" i="58"/>
  <c r="M16" i="58"/>
  <c r="M48" i="58"/>
  <c r="CD17" i="58"/>
  <c r="CD21" i="58"/>
  <c r="CM34" i="56"/>
  <c r="CL34" i="56"/>
  <c r="CN34" i="56"/>
  <c r="CK34" i="56"/>
  <c r="CJ34" i="56"/>
  <c r="CN40" i="55"/>
  <c r="CM33" i="56"/>
  <c r="CN33" i="56"/>
  <c r="CK33" i="56"/>
  <c r="CL33" i="56"/>
  <c r="CL35" i="56"/>
  <c r="CD18" i="58"/>
  <c r="CD23" i="58"/>
  <c r="CD22" i="58"/>
  <c r="DB50" i="53"/>
  <c r="L50" i="53" s="1"/>
  <c r="M18" i="58"/>
  <c r="M34" i="58"/>
  <c r="M50" i="58"/>
  <c r="M66" i="58"/>
  <c r="M82" i="58"/>
  <c r="CD16" i="58"/>
  <c r="CD15" i="58"/>
  <c r="CL31" i="56"/>
  <c r="M85" i="58"/>
  <c r="M21" i="58"/>
  <c r="M37" i="58"/>
  <c r="M53" i="58"/>
  <c r="M69" i="58"/>
  <c r="M20" i="58"/>
  <c r="M36" i="58"/>
  <c r="M52" i="58"/>
  <c r="M68" i="58"/>
  <c r="M84" i="58"/>
  <c r="M23" i="58"/>
  <c r="M39" i="58"/>
  <c r="M55" i="58"/>
  <c r="M71" i="58"/>
  <c r="M87" i="58"/>
  <c r="CD20" i="58"/>
  <c r="CM30" i="56"/>
  <c r="CL30" i="56"/>
  <c r="M40" i="58"/>
  <c r="M24" i="58"/>
  <c r="M56" i="58"/>
  <c r="M72" i="58"/>
  <c r="M88" i="58"/>
  <c r="M13" i="58"/>
  <c r="M29" i="58"/>
  <c r="M45" i="58"/>
  <c r="M61" i="58"/>
  <c r="M77" i="58"/>
  <c r="M78" i="58"/>
  <c r="M62" i="58"/>
  <c r="M30" i="58"/>
  <c r="M14" i="58"/>
  <c r="M46" i="58"/>
  <c r="M25" i="58"/>
  <c r="M41" i="58"/>
  <c r="M73" i="58"/>
  <c r="M57" i="58"/>
  <c r="M89" i="58"/>
  <c r="CD14" i="58"/>
  <c r="CD24" i="58"/>
  <c r="V5" i="58"/>
  <c r="AX7" i="58"/>
  <c r="AV7" i="58"/>
  <c r="AK9" i="56"/>
  <c r="E6" i="58"/>
  <c r="K8" i="58"/>
  <c r="L61" i="58"/>
  <c r="F147" i="58" a="1"/>
  <c r="F147" i="58" s="1"/>
  <c r="D131" i="58"/>
  <c r="E131" i="58" s="1"/>
  <c r="C147" i="58"/>
  <c r="C143" i="58"/>
  <c r="D127" i="58"/>
  <c r="E127" i="58" s="1"/>
  <c r="F143" i="58" a="1"/>
  <c r="F143" i="58" s="1"/>
  <c r="L45" i="58"/>
  <c r="K7" i="58"/>
  <c r="B134" i="58" a="1"/>
  <c r="B134" i="58" s="1"/>
  <c r="C140" i="58"/>
  <c r="D124" i="58"/>
  <c r="E124" i="58" s="1"/>
  <c r="AK8" i="55"/>
  <c r="V6" i="58"/>
  <c r="D120" i="58"/>
  <c r="E120" i="58" s="1"/>
  <c r="C136" i="58"/>
  <c r="V7" i="58"/>
  <c r="F138" i="58" a="1"/>
  <c r="F138" i="58" s="1"/>
  <c r="C138" i="58"/>
  <c r="D122" i="58"/>
  <c r="E122" i="58" s="1"/>
  <c r="AK6" i="55"/>
  <c r="E7" i="58"/>
  <c r="V8" i="58"/>
  <c r="D132" i="58"/>
  <c r="E132" i="58" s="1"/>
  <c r="F148" i="58" a="1"/>
  <c r="F148" i="58" s="1"/>
  <c r="C148" i="58"/>
  <c r="D121" i="58"/>
  <c r="E121" i="58" s="1"/>
  <c r="F137" i="58" a="1"/>
  <c r="F137" i="58" s="1"/>
  <c r="C137" i="58"/>
  <c r="AK7" i="56"/>
  <c r="L77" i="58"/>
  <c r="K9" i="58"/>
  <c r="E8" i="58"/>
  <c r="L29" i="58"/>
  <c r="K6" i="58"/>
  <c r="AV5" i="58"/>
  <c r="AX5" i="58"/>
  <c r="K5" i="58"/>
  <c r="L13" i="58"/>
  <c r="AK9" i="55"/>
  <c r="E9" i="58"/>
  <c r="F139" i="58" a="1"/>
  <c r="F139" i="58" s="1"/>
  <c r="C139" i="58"/>
  <c r="D123" i="58"/>
  <c r="E123" i="58" s="1"/>
  <c r="C142" i="58"/>
  <c r="D126" i="58"/>
  <c r="E126" i="58" s="1"/>
  <c r="F142" i="58" a="1"/>
  <c r="F142" i="58" s="1"/>
  <c r="D125" i="58"/>
  <c r="E125" i="58" s="1"/>
  <c r="F141" i="58" a="1"/>
  <c r="F141" i="58" s="1"/>
  <c r="C141" i="58"/>
  <c r="D128" i="58"/>
  <c r="E128" i="58" s="1"/>
  <c r="C144" i="58"/>
  <c r="AX6" i="58"/>
  <c r="AV6" i="58"/>
  <c r="AK8" i="54"/>
  <c r="AX9" i="58"/>
  <c r="AV9" i="58"/>
  <c r="AK5" i="55"/>
  <c r="C145" i="58"/>
  <c r="D129" i="58"/>
  <c r="E129" i="58" s="1"/>
  <c r="C134" i="58"/>
  <c r="D118" i="58"/>
  <c r="E118" i="58" s="1"/>
  <c r="Q2" i="58"/>
  <c r="AX8" i="58"/>
  <c r="AV8" i="58"/>
  <c r="D119" i="58"/>
  <c r="C135" i="58"/>
  <c r="C146" i="58"/>
  <c r="D130" i="58"/>
  <c r="E130" i="58" s="1"/>
  <c r="F146" i="58" a="1"/>
  <c r="F146" i="58" s="1"/>
  <c r="E161" i="57"/>
  <c r="E160" i="57"/>
  <c r="E157" i="57"/>
  <c r="E156" i="57"/>
  <c r="E155" i="57"/>
  <c r="E154" i="57"/>
  <c r="E153" i="57"/>
  <c r="E152" i="57"/>
  <c r="E151" i="57"/>
  <c r="E150" i="57"/>
  <c r="CJ40" i="56"/>
  <c r="CK39" i="56"/>
  <c r="CJ39" i="56"/>
  <c r="CK38" i="56"/>
  <c r="CJ38" i="56"/>
  <c r="CM37" i="56"/>
  <c r="CL37" i="56"/>
  <c r="CK37" i="56"/>
  <c r="CJ37" i="56"/>
  <c r="CK36" i="56"/>
  <c r="CJ36" i="56"/>
  <c r="CK35" i="56"/>
  <c r="CJ35" i="56"/>
  <c r="CJ33" i="56"/>
  <c r="CJ32" i="56"/>
  <c r="CK31" i="56"/>
  <c r="CJ31" i="56"/>
  <c r="CK30" i="56"/>
  <c r="CJ30" i="56"/>
  <c r="CJ29" i="56"/>
  <c r="CM40" i="55"/>
  <c r="CL40" i="55"/>
  <c r="CK40" i="55"/>
  <c r="CJ40" i="55"/>
  <c r="CJ39" i="55"/>
  <c r="CL38" i="55"/>
  <c r="CK38" i="55"/>
  <c r="CJ38" i="55"/>
  <c r="CJ37" i="55"/>
  <c r="CJ36" i="55"/>
  <c r="CL35" i="55"/>
  <c r="CK35" i="55"/>
  <c r="CJ35" i="55"/>
  <c r="CJ34" i="55"/>
  <c r="CJ33" i="55"/>
  <c r="CK32" i="55"/>
  <c r="CJ32" i="55"/>
  <c r="CK31" i="55"/>
  <c r="CJ31" i="55"/>
  <c r="CM30" i="55"/>
  <c r="CL30" i="55"/>
  <c r="CK30" i="55"/>
  <c r="CJ30" i="55"/>
  <c r="CJ29" i="55"/>
  <c r="CD21" i="57"/>
  <c r="M86" i="57"/>
  <c r="M38" i="57"/>
  <c r="M22" i="57"/>
  <c r="M54" i="57"/>
  <c r="M70" i="57"/>
  <c r="CD25" i="57"/>
  <c r="M79" i="57"/>
  <c r="M31" i="57"/>
  <c r="M63" i="57"/>
  <c r="M15" i="57"/>
  <c r="M47" i="57"/>
  <c r="CD18" i="57"/>
  <c r="CD14" i="57"/>
  <c r="M77" i="57"/>
  <c r="M29" i="57"/>
  <c r="M45" i="57"/>
  <c r="M13" i="57"/>
  <c r="M61" i="57"/>
  <c r="M36" i="57"/>
  <c r="M20" i="57"/>
  <c r="M52" i="57"/>
  <c r="M68" i="57"/>
  <c r="M84" i="57"/>
  <c r="CD15" i="57"/>
  <c r="M82" i="57"/>
  <c r="M34" i="57"/>
  <c r="M18" i="57"/>
  <c r="M50" i="57"/>
  <c r="M66" i="57"/>
  <c r="M14" i="57"/>
  <c r="M46" i="57"/>
  <c r="M62" i="57"/>
  <c r="M30" i="57"/>
  <c r="M78" i="57"/>
  <c r="CD17" i="57"/>
  <c r="M89" i="57"/>
  <c r="M41" i="57"/>
  <c r="M25" i="57"/>
  <c r="M57" i="57"/>
  <c r="M73" i="57"/>
  <c r="M80" i="57"/>
  <c r="M32" i="57"/>
  <c r="M16" i="57"/>
  <c r="M48" i="57"/>
  <c r="M64" i="57"/>
  <c r="CD20" i="57"/>
  <c r="Q8" i="57"/>
  <c r="Q9" i="57"/>
  <c r="O8" i="57"/>
  <c r="O9" i="57"/>
  <c r="Q6" i="57"/>
  <c r="Q7" i="57"/>
  <c r="O5" i="57"/>
  <c r="O6" i="57"/>
  <c r="O7" i="57"/>
  <c r="Q5" i="57"/>
  <c r="CD16" i="57"/>
  <c r="M90" i="57"/>
  <c r="M42" i="57"/>
  <c r="M26" i="57"/>
  <c r="M58" i="57"/>
  <c r="M74" i="57"/>
  <c r="M40" i="57"/>
  <c r="M24" i="57"/>
  <c r="M56" i="57"/>
  <c r="M72" i="57"/>
  <c r="M88" i="57"/>
  <c r="CD26" i="57"/>
  <c r="M17" i="57"/>
  <c r="M33" i="57"/>
  <c r="M49" i="57"/>
  <c r="M65" i="57"/>
  <c r="M81" i="57"/>
  <c r="M91" i="57"/>
  <c r="M59" i="57"/>
  <c r="M27" i="57"/>
  <c r="M75" i="57"/>
  <c r="M43" i="57"/>
  <c r="M87" i="57"/>
  <c r="M23" i="57"/>
  <c r="M39" i="57"/>
  <c r="M55" i="57"/>
  <c r="M71" i="57"/>
  <c r="M83" i="57"/>
  <c r="M51" i="57"/>
  <c r="M19" i="57"/>
  <c r="M35" i="57"/>
  <c r="M67" i="57"/>
  <c r="CD23" i="57"/>
  <c r="CD19" i="57"/>
  <c r="CD27" i="57"/>
  <c r="M85" i="57"/>
  <c r="M21" i="57"/>
  <c r="M37" i="57"/>
  <c r="M53" i="57"/>
  <c r="M69" i="57"/>
  <c r="CD22" i="57"/>
  <c r="CD24" i="57"/>
  <c r="L61" i="57"/>
  <c r="K8" i="57"/>
  <c r="C143" i="57"/>
  <c r="D127" i="57"/>
  <c r="F143" i="57" a="1"/>
  <c r="F143" i="57" s="1"/>
  <c r="AX7" i="57"/>
  <c r="AV7" i="57"/>
  <c r="AX5" i="57"/>
  <c r="AV5" i="57"/>
  <c r="L45" i="57"/>
  <c r="K7" i="57"/>
  <c r="E135" i="55"/>
  <c r="E147" i="56"/>
  <c r="D120" i="57"/>
  <c r="C136" i="57"/>
  <c r="V5" i="57"/>
  <c r="B134" i="57" a="1"/>
  <c r="B134" i="57" s="1"/>
  <c r="F134" i="57" a="1"/>
  <c r="F134" i="57" s="1"/>
  <c r="C134" i="57"/>
  <c r="D118" i="57"/>
  <c r="Q2" i="57"/>
  <c r="D125" i="57"/>
  <c r="C141" i="57"/>
  <c r="E6" i="57"/>
  <c r="F139" i="57" a="1"/>
  <c r="F139" i="57" s="1"/>
  <c r="D123" i="57"/>
  <c r="C139" i="57"/>
  <c r="E148" i="55"/>
  <c r="E137" i="55"/>
  <c r="AV9" i="57"/>
  <c r="AX9" i="57"/>
  <c r="V6" i="57"/>
  <c r="D119" i="57"/>
  <c r="F135" i="57" a="1"/>
  <c r="F135" i="57" s="1"/>
  <c r="C135" i="57"/>
  <c r="AX6" i="57"/>
  <c r="AV6" i="57"/>
  <c r="C146" i="57"/>
  <c r="D130" i="57"/>
  <c r="E130" i="57" s="1"/>
  <c r="E5" i="57"/>
  <c r="D121" i="57"/>
  <c r="C137" i="57"/>
  <c r="L29" i="57"/>
  <c r="K6" i="57"/>
  <c r="V7" i="57"/>
  <c r="K5" i="57"/>
  <c r="L13" i="57"/>
  <c r="V8" i="57"/>
  <c r="F147" i="57" a="1"/>
  <c r="F147" i="57" s="1"/>
  <c r="D131" i="57"/>
  <c r="E131" i="57" s="1"/>
  <c r="C147" i="57"/>
  <c r="E7" i="57"/>
  <c r="F145" i="57" a="1"/>
  <c r="F145" i="57" s="1"/>
  <c r="C145" i="57"/>
  <c r="D129" i="57"/>
  <c r="L77" i="57"/>
  <c r="K9" i="57"/>
  <c r="C138" i="57"/>
  <c r="D122" i="57"/>
  <c r="D132" i="57"/>
  <c r="E132" i="57" s="1"/>
  <c r="F148" i="57" a="1"/>
  <c r="F148" i="57" s="1"/>
  <c r="C148" i="57"/>
  <c r="E8" i="57"/>
  <c r="AX8" i="57"/>
  <c r="AV8" i="57"/>
  <c r="D128" i="57"/>
  <c r="C144" i="57"/>
  <c r="C140" i="57"/>
  <c r="D124" i="57"/>
  <c r="F140" i="57" a="1"/>
  <c r="F140" i="57" s="1"/>
  <c r="E9" i="57"/>
  <c r="E148" i="56"/>
  <c r="V9" i="57"/>
  <c r="F142" i="57" a="1"/>
  <c r="F142" i="57" s="1"/>
  <c r="C142" i="57"/>
  <c r="D126" i="57"/>
  <c r="CF58" i="56"/>
  <c r="DC90" i="56"/>
  <c r="DC74" i="56"/>
  <c r="DB90" i="56"/>
  <c r="L90" i="56" s="1"/>
  <c r="DC58" i="56"/>
  <c r="DA26" i="56"/>
  <c r="CG26" i="56"/>
  <c r="CF26" i="56"/>
  <c r="CF74" i="56"/>
  <c r="DC42" i="56"/>
  <c r="CF42" i="56"/>
  <c r="DC26" i="56"/>
  <c r="E163" i="56"/>
  <c r="CF65" i="56"/>
  <c r="DC81" i="56"/>
  <c r="DC65" i="56"/>
  <c r="DB81" i="56"/>
  <c r="L81" i="56" s="1"/>
  <c r="DA17" i="56"/>
  <c r="CG17" i="56"/>
  <c r="CF17" i="56"/>
  <c r="DC33" i="56"/>
  <c r="DC49" i="56"/>
  <c r="CF33" i="56"/>
  <c r="DC17" i="56"/>
  <c r="CF49" i="56"/>
  <c r="DB33" i="56"/>
  <c r="L33" i="56" s="1"/>
  <c r="CF81" i="56"/>
  <c r="DC86" i="56"/>
  <c r="DC70" i="56"/>
  <c r="DB86" i="56"/>
  <c r="L86" i="56" s="1"/>
  <c r="DC54" i="56"/>
  <c r="CF70" i="56"/>
  <c r="CF54" i="56"/>
  <c r="CG22" i="56"/>
  <c r="CF22" i="56"/>
  <c r="DC22" i="56"/>
  <c r="DC38" i="56"/>
  <c r="CF38" i="56"/>
  <c r="DA22" i="56"/>
  <c r="CF66" i="56"/>
  <c r="CF50" i="56"/>
  <c r="DC82" i="56"/>
  <c r="DC66" i="56"/>
  <c r="CF34" i="56"/>
  <c r="DC18" i="56"/>
  <c r="DC50" i="56"/>
  <c r="DA18" i="56"/>
  <c r="DB82" i="56"/>
  <c r="L82" i="56" s="1"/>
  <c r="CG18" i="56"/>
  <c r="DC34" i="56"/>
  <c r="CF18" i="56"/>
  <c r="DB14" i="56"/>
  <c r="L14" i="56" s="1"/>
  <c r="DB42" i="56"/>
  <c r="L42" i="56" s="1"/>
  <c r="CF90" i="56"/>
  <c r="DB34" i="56"/>
  <c r="L34" i="56" s="1"/>
  <c r="CF82" i="56"/>
  <c r="DB38" i="56"/>
  <c r="L38" i="56" s="1"/>
  <c r="CF86" i="56"/>
  <c r="DB39" i="56"/>
  <c r="L39" i="56" s="1"/>
  <c r="CF87" i="56"/>
  <c r="DB21" i="56"/>
  <c r="L21" i="56" s="1"/>
  <c r="DB41" i="56"/>
  <c r="L41" i="56" s="1"/>
  <c r="CF89" i="56"/>
  <c r="DC77" i="56"/>
  <c r="DC61" i="56"/>
  <c r="DB77" i="56"/>
  <c r="DC45" i="56"/>
  <c r="CF61" i="56"/>
  <c r="CF45" i="56"/>
  <c r="DC13" i="56"/>
  <c r="CF29" i="56"/>
  <c r="DC29" i="56"/>
  <c r="CG13" i="56"/>
  <c r="DA13" i="56"/>
  <c r="CF13" i="56"/>
  <c r="DB29" i="56"/>
  <c r="DB15" i="56"/>
  <c r="L15" i="56" s="1"/>
  <c r="DB22" i="56"/>
  <c r="L22" i="56" s="1"/>
  <c r="DC68" i="56"/>
  <c r="DB84" i="56"/>
  <c r="L84" i="56" s="1"/>
  <c r="CF68" i="56"/>
  <c r="CF52" i="56"/>
  <c r="CF20" i="56"/>
  <c r="DC20" i="56"/>
  <c r="DC52" i="56"/>
  <c r="DC84" i="56"/>
  <c r="DA20" i="56"/>
  <c r="DC36" i="56"/>
  <c r="CG20" i="56"/>
  <c r="CF36" i="56"/>
  <c r="DC85" i="56"/>
  <c r="DC69" i="56"/>
  <c r="DB85" i="56"/>
  <c r="L85" i="56" s="1"/>
  <c r="DC53" i="56"/>
  <c r="CF69" i="56"/>
  <c r="CF53" i="56"/>
  <c r="DC21" i="56"/>
  <c r="DC37" i="56"/>
  <c r="DA21" i="56"/>
  <c r="CF37" i="56"/>
  <c r="CG21" i="56"/>
  <c r="CF21" i="56"/>
  <c r="DB26" i="56"/>
  <c r="L26" i="56" s="1"/>
  <c r="DB23" i="56"/>
  <c r="L23" i="56" s="1"/>
  <c r="DB83" i="56"/>
  <c r="L83" i="56" s="1"/>
  <c r="DC51" i="56"/>
  <c r="CF67" i="56"/>
  <c r="DC83" i="56"/>
  <c r="DA19" i="56"/>
  <c r="DC67" i="56"/>
  <c r="DC35" i="56"/>
  <c r="CG19" i="56"/>
  <c r="CF19" i="56"/>
  <c r="CF35" i="56"/>
  <c r="CF51" i="56"/>
  <c r="DC19" i="56"/>
  <c r="DB32" i="56"/>
  <c r="L32" i="56" s="1"/>
  <c r="CF80" i="56"/>
  <c r="CF64" i="56"/>
  <c r="CF48" i="56"/>
  <c r="DC80" i="56"/>
  <c r="DC64" i="56"/>
  <c r="DB80" i="56"/>
  <c r="L80" i="56" s="1"/>
  <c r="DC32" i="56"/>
  <c r="CF32" i="56"/>
  <c r="DC16" i="56"/>
  <c r="DA16" i="56"/>
  <c r="CG16" i="56"/>
  <c r="DC48" i="56"/>
  <c r="CF16" i="56"/>
  <c r="CX29" i="56"/>
  <c r="CW29" i="56"/>
  <c r="AD6" i="56" s="1"/>
  <c r="DB43" i="56"/>
  <c r="L43" i="56" s="1"/>
  <c r="CF91" i="56"/>
  <c r="CF62" i="56"/>
  <c r="CF46" i="56"/>
  <c r="DC78" i="56"/>
  <c r="DC62" i="56"/>
  <c r="DB78" i="56"/>
  <c r="L78" i="56" s="1"/>
  <c r="DC14" i="56"/>
  <c r="DC30" i="56"/>
  <c r="DC46" i="56"/>
  <c r="CF30" i="56"/>
  <c r="DA14" i="56"/>
  <c r="CG14" i="56"/>
  <c r="CF14" i="56"/>
  <c r="DB20" i="56"/>
  <c r="L20" i="56" s="1"/>
  <c r="CX77" i="56"/>
  <c r="CF75" i="56"/>
  <c r="CF59" i="56"/>
  <c r="CW77" i="56"/>
  <c r="AD9" i="56" s="1"/>
  <c r="DC91" i="56"/>
  <c r="DC75" i="56"/>
  <c r="DB91" i="56"/>
  <c r="L91" i="56" s="1"/>
  <c r="DC59" i="56"/>
  <c r="CF43" i="56"/>
  <c r="DC27" i="56"/>
  <c r="DA27" i="56"/>
  <c r="DC43" i="56"/>
  <c r="CG27" i="56"/>
  <c r="CF27" i="56"/>
  <c r="E164" i="56"/>
  <c r="CF63" i="56"/>
  <c r="CF47" i="56"/>
  <c r="DC79" i="56"/>
  <c r="DC63" i="56"/>
  <c r="DB79" i="56"/>
  <c r="L79" i="56" s="1"/>
  <c r="DC47" i="56"/>
  <c r="CG15" i="56"/>
  <c r="CF15" i="56"/>
  <c r="DC31" i="56"/>
  <c r="DC15" i="56"/>
  <c r="CF31" i="56"/>
  <c r="DA15" i="56"/>
  <c r="DB13" i="56"/>
  <c r="DB61" i="56"/>
  <c r="CF77" i="56"/>
  <c r="CW61" i="56"/>
  <c r="AD8" i="56" s="1"/>
  <c r="CX61" i="56"/>
  <c r="CX13" i="56"/>
  <c r="CW13" i="56"/>
  <c r="AD5" i="56" s="1"/>
  <c r="DB27" i="56"/>
  <c r="L27" i="56" s="1"/>
  <c r="DB35" i="56"/>
  <c r="L35" i="56" s="1"/>
  <c r="CF83" i="56"/>
  <c r="DB37" i="56"/>
  <c r="L37" i="56" s="1"/>
  <c r="CF85" i="56"/>
  <c r="DB30" i="56"/>
  <c r="L30" i="56" s="1"/>
  <c r="CF78" i="56"/>
  <c r="DB31" i="56"/>
  <c r="L31" i="56" s="1"/>
  <c r="CF79" i="56"/>
  <c r="DB40" i="56"/>
  <c r="L40" i="56" s="1"/>
  <c r="CF88" i="56"/>
  <c r="DB17" i="56"/>
  <c r="L17" i="56" s="1"/>
  <c r="DB24" i="56"/>
  <c r="L24" i="56" s="1"/>
  <c r="DB36" i="56"/>
  <c r="L36" i="56" s="1"/>
  <c r="CF84" i="56"/>
  <c r="DB19" i="56"/>
  <c r="L19" i="56" s="1"/>
  <c r="DB18" i="56"/>
  <c r="L18" i="56" s="1"/>
  <c r="DC88" i="56"/>
  <c r="DC72" i="56"/>
  <c r="DB88" i="56"/>
  <c r="L88" i="56" s="1"/>
  <c r="DC56" i="56"/>
  <c r="CF72" i="56"/>
  <c r="CF56" i="56"/>
  <c r="CG24" i="56"/>
  <c r="CF24" i="56"/>
  <c r="DC40" i="56"/>
  <c r="CF40" i="56"/>
  <c r="DC24" i="56"/>
  <c r="DA24" i="56"/>
  <c r="DC87" i="56"/>
  <c r="DC71" i="56"/>
  <c r="DB87" i="56"/>
  <c r="L87" i="56" s="1"/>
  <c r="DC55" i="56"/>
  <c r="CF71" i="56"/>
  <c r="CF55" i="56"/>
  <c r="DC39" i="56"/>
  <c r="DC23" i="56"/>
  <c r="CF39" i="56"/>
  <c r="DA23" i="56"/>
  <c r="CG23" i="56"/>
  <c r="CF23" i="56"/>
  <c r="DC89" i="56"/>
  <c r="DC73" i="56"/>
  <c r="DB89" i="56"/>
  <c r="L89" i="56" s="1"/>
  <c r="DC57" i="56"/>
  <c r="CF73" i="56"/>
  <c r="DC41" i="56"/>
  <c r="CF57" i="56"/>
  <c r="CF41" i="56"/>
  <c r="DC25" i="56"/>
  <c r="DA25" i="56"/>
  <c r="CG25" i="56"/>
  <c r="CF25" i="56"/>
  <c r="E162" i="56"/>
  <c r="DB16" i="56"/>
  <c r="L16" i="56" s="1"/>
  <c r="DB25" i="56"/>
  <c r="L25" i="56" s="1"/>
  <c r="DB45" i="56"/>
  <c r="CW45" i="56"/>
  <c r="AD7" i="56" s="1"/>
  <c r="CX45" i="56"/>
  <c r="E143" i="56"/>
  <c r="Y8" i="56"/>
  <c r="Y7" i="56"/>
  <c r="E147" i="55"/>
  <c r="Y9" i="55"/>
  <c r="E140" i="56"/>
  <c r="E141" i="56"/>
  <c r="N9" i="56"/>
  <c r="N6" i="56"/>
  <c r="AJ7" i="46"/>
  <c r="E137" i="56"/>
  <c r="E136" i="56"/>
  <c r="E147" i="54"/>
  <c r="N5" i="56"/>
  <c r="N8" i="56"/>
  <c r="E144" i="56"/>
  <c r="AJ9" i="44"/>
  <c r="E146" i="56"/>
  <c r="AZ5" i="44"/>
  <c r="AK9" i="54"/>
  <c r="E135" i="56"/>
  <c r="AZ5" i="47"/>
  <c r="AK6" i="54"/>
  <c r="E145" i="56"/>
  <c r="E146" i="54"/>
  <c r="AZ9" i="42"/>
  <c r="E138" i="56"/>
  <c r="E139" i="56"/>
  <c r="E134" i="56"/>
  <c r="Y6" i="56"/>
  <c r="Y9" i="56"/>
  <c r="AK5" i="47"/>
  <c r="N7" i="56"/>
  <c r="Y5" i="56"/>
  <c r="E142" i="56"/>
  <c r="E142" i="54"/>
  <c r="E138" i="54"/>
  <c r="Y5" i="54"/>
  <c r="AU6" i="43"/>
  <c r="AY6" i="43" s="1"/>
  <c r="AZ6" i="43"/>
  <c r="AK8" i="53"/>
  <c r="Y7" i="54"/>
  <c r="N5" i="54"/>
  <c r="N8" i="54"/>
  <c r="E134" i="54"/>
  <c r="Y6" i="54"/>
  <c r="AK5" i="49"/>
  <c r="Y9" i="54"/>
  <c r="Y8" i="54"/>
  <c r="E136" i="54"/>
  <c r="E144" i="54"/>
  <c r="AK6" i="52"/>
  <c r="N6" i="54"/>
  <c r="E141" i="54"/>
  <c r="AK6" i="50"/>
  <c r="N7" i="54"/>
  <c r="E145" i="54"/>
  <c r="AK7" i="53"/>
  <c r="E137" i="54"/>
  <c r="AK6" i="53"/>
  <c r="N9" i="54"/>
  <c r="E148" i="54"/>
  <c r="AK7" i="52"/>
  <c r="E139" i="54"/>
  <c r="AK9" i="52"/>
  <c r="E140" i="54"/>
  <c r="E143" i="54"/>
  <c r="E145" i="53"/>
  <c r="E144" i="53"/>
  <c r="E143" i="53"/>
  <c r="E140" i="53"/>
  <c r="E139" i="53"/>
  <c r="E136" i="53"/>
  <c r="Y9" i="53"/>
  <c r="E135" i="53"/>
  <c r="E147" i="53"/>
  <c r="E147" i="50"/>
  <c r="N5" i="53"/>
  <c r="E148" i="53"/>
  <c r="AK8" i="52"/>
  <c r="AZ9" i="44"/>
  <c r="AK5" i="50"/>
  <c r="E134" i="53"/>
  <c r="Y6" i="53"/>
  <c r="AK6" i="51"/>
  <c r="E140" i="52"/>
  <c r="N6" i="53"/>
  <c r="N9" i="53"/>
  <c r="Y5" i="53"/>
  <c r="N8" i="53"/>
  <c r="Y7" i="53"/>
  <c r="E137" i="53"/>
  <c r="Y8" i="53"/>
  <c r="AK6" i="49"/>
  <c r="AK9" i="50"/>
  <c r="AZ5" i="43"/>
  <c r="AK5" i="52"/>
  <c r="AK8" i="51"/>
  <c r="E146" i="53"/>
  <c r="E138" i="53"/>
  <c r="E141" i="53"/>
  <c r="N7" i="53"/>
  <c r="AK8" i="49"/>
  <c r="E142" i="53"/>
  <c r="E142" i="52"/>
  <c r="N9" i="52"/>
  <c r="AK7" i="51"/>
  <c r="E145" i="52"/>
  <c r="E140" i="51"/>
  <c r="Y5" i="52"/>
  <c r="AK8" i="50"/>
  <c r="E139" i="52"/>
  <c r="E144" i="52"/>
  <c r="Y7" i="52"/>
  <c r="E134" i="52"/>
  <c r="Y6" i="52"/>
  <c r="Y8" i="52"/>
  <c r="N7" i="52"/>
  <c r="E146" i="52"/>
  <c r="AK9" i="49"/>
  <c r="E138" i="52"/>
  <c r="N8" i="52"/>
  <c r="Y9" i="52"/>
  <c r="E136" i="52"/>
  <c r="AK7" i="50"/>
  <c r="N6" i="52"/>
  <c r="AK7" i="49"/>
  <c r="AK5" i="51"/>
  <c r="AK9" i="51"/>
  <c r="E148" i="52"/>
  <c r="E141" i="52"/>
  <c r="N5" i="52"/>
  <c r="E143" i="52"/>
  <c r="E135" i="52"/>
  <c r="E137" i="52"/>
  <c r="E147" i="52"/>
  <c r="E143" i="51"/>
  <c r="E142" i="51"/>
  <c r="E140" i="50"/>
  <c r="E143" i="49"/>
  <c r="Y8" i="51"/>
  <c r="E135" i="51"/>
  <c r="E141" i="51"/>
  <c r="N7" i="51"/>
  <c r="E138" i="51"/>
  <c r="N5" i="51"/>
  <c r="E148" i="51"/>
  <c r="N8" i="51"/>
  <c r="E146" i="51"/>
  <c r="E137" i="51"/>
  <c r="AK5" i="48"/>
  <c r="E142" i="50"/>
  <c r="N9" i="51"/>
  <c r="AK6" i="47"/>
  <c r="AK9" i="48"/>
  <c r="Y9" i="51"/>
  <c r="N6" i="51"/>
  <c r="AK6" i="48"/>
  <c r="E139" i="49"/>
  <c r="E144" i="51"/>
  <c r="E134" i="51"/>
  <c r="Y6" i="51"/>
  <c r="E147" i="51"/>
  <c r="E136" i="51"/>
  <c r="E145" i="51"/>
  <c r="Y5" i="51"/>
  <c r="E148" i="50"/>
  <c r="Y7" i="51"/>
  <c r="E139" i="51"/>
  <c r="E138" i="50"/>
  <c r="Y5" i="50"/>
  <c r="E135" i="50"/>
  <c r="E134" i="50"/>
  <c r="Y6" i="50"/>
  <c r="Y7" i="50"/>
  <c r="N7" i="50"/>
  <c r="Y8" i="50"/>
  <c r="N9" i="50"/>
  <c r="E136" i="50"/>
  <c r="E141" i="49"/>
  <c r="N8" i="50"/>
  <c r="Y9" i="50"/>
  <c r="E137" i="50"/>
  <c r="E146" i="50"/>
  <c r="E143" i="50"/>
  <c r="N6" i="50"/>
  <c r="E141" i="50"/>
  <c r="E148" i="49"/>
  <c r="E145" i="50"/>
  <c r="N5" i="50"/>
  <c r="AK7" i="47"/>
  <c r="E144" i="50"/>
  <c r="E139" i="50"/>
  <c r="E136" i="49"/>
  <c r="E142" i="49"/>
  <c r="E145" i="49"/>
  <c r="AK7" i="48"/>
  <c r="Y9" i="49"/>
  <c r="E135" i="49"/>
  <c r="AK8" i="47"/>
  <c r="N8" i="49"/>
  <c r="E134" i="49"/>
  <c r="Y6" i="49"/>
  <c r="Y5" i="49"/>
  <c r="E146" i="49"/>
  <c r="E140" i="49"/>
  <c r="Y7" i="49"/>
  <c r="E144" i="49"/>
  <c r="Y8" i="49"/>
  <c r="N7" i="49"/>
  <c r="E138" i="49"/>
  <c r="E137" i="49"/>
  <c r="E146" i="48"/>
  <c r="AK8" i="48"/>
  <c r="E147" i="49"/>
  <c r="N6" i="49"/>
  <c r="N9" i="49"/>
  <c r="AK9" i="47"/>
  <c r="N5" i="49"/>
  <c r="E142" i="48"/>
  <c r="N9" i="48"/>
  <c r="Y7" i="48"/>
  <c r="E134" i="48"/>
  <c r="Y6" i="48"/>
  <c r="N6" i="48"/>
  <c r="E135" i="48"/>
  <c r="E139" i="48"/>
  <c r="E140" i="48"/>
  <c r="E147" i="48"/>
  <c r="E141" i="48"/>
  <c r="E136" i="48"/>
  <c r="AK7" i="45"/>
  <c r="AK6" i="45"/>
  <c r="E146" i="47"/>
  <c r="E137" i="48"/>
  <c r="AK6" i="46"/>
  <c r="AK5" i="45"/>
  <c r="N5" i="48"/>
  <c r="E143" i="48"/>
  <c r="N7" i="48"/>
  <c r="E145" i="48"/>
  <c r="E144" i="48"/>
  <c r="Y9" i="48"/>
  <c r="E147" i="45"/>
  <c r="AK8" i="46"/>
  <c r="N8" i="48"/>
  <c r="E148" i="48"/>
  <c r="Y5" i="48"/>
  <c r="E138" i="48"/>
  <c r="Y8" i="48"/>
  <c r="Y9" i="47"/>
  <c r="E148" i="47"/>
  <c r="N5" i="47"/>
  <c r="E135" i="47"/>
  <c r="AK6" i="43"/>
  <c r="AK9" i="42"/>
  <c r="AK8" i="45"/>
  <c r="N8" i="47"/>
  <c r="E144" i="47"/>
  <c r="E148" i="45"/>
  <c r="AK9" i="45"/>
  <c r="N9" i="47"/>
  <c r="E142" i="47"/>
  <c r="N7" i="47"/>
  <c r="E141" i="47"/>
  <c r="E147" i="47"/>
  <c r="Y5" i="47"/>
  <c r="E138" i="47"/>
  <c r="E134" i="47"/>
  <c r="Y6" i="47"/>
  <c r="Y7" i="47"/>
  <c r="E139" i="47"/>
  <c r="AK7" i="46"/>
  <c r="N6" i="47"/>
  <c r="Y8" i="47"/>
  <c r="E143" i="47"/>
  <c r="E136" i="47"/>
  <c r="E145" i="47"/>
  <c r="E137" i="47"/>
  <c r="E140" i="47"/>
  <c r="E147" i="46"/>
  <c r="E143" i="46"/>
  <c r="AK5" i="46"/>
  <c r="AK9" i="46"/>
  <c r="E140" i="46"/>
  <c r="E137" i="46"/>
  <c r="Y9" i="46"/>
  <c r="E142" i="45"/>
  <c r="E141" i="45"/>
  <c r="N5" i="46"/>
  <c r="N8" i="46"/>
  <c r="E142" i="46"/>
  <c r="E144" i="46"/>
  <c r="AK5" i="42"/>
  <c r="E141" i="46"/>
  <c r="E136" i="46"/>
  <c r="E135" i="46"/>
  <c r="E139" i="46"/>
  <c r="N6" i="46"/>
  <c r="E148" i="46"/>
  <c r="E147" i="44"/>
  <c r="E134" i="46"/>
  <c r="Y6" i="46"/>
  <c r="AK8" i="42"/>
  <c r="AK5" i="44"/>
  <c r="N9" i="46"/>
  <c r="Y5" i="46"/>
  <c r="E146" i="46"/>
  <c r="E138" i="46"/>
  <c r="N7" i="46"/>
  <c r="Y7" i="46"/>
  <c r="AK8" i="44"/>
  <c r="Y8" i="46"/>
  <c r="E145" i="46"/>
  <c r="N8" i="45"/>
  <c r="Y9" i="45"/>
  <c r="AK7" i="42"/>
  <c r="E139" i="45"/>
  <c r="N5" i="45"/>
  <c r="AK6" i="44"/>
  <c r="AK9" i="44"/>
  <c r="E137" i="45"/>
  <c r="AK5" i="43"/>
  <c r="N7" i="45"/>
  <c r="E138" i="45"/>
  <c r="E136" i="45"/>
  <c r="AK7" i="44"/>
  <c r="N6" i="45"/>
  <c r="E145" i="45"/>
  <c r="AK8" i="43"/>
  <c r="N9" i="45"/>
  <c r="AK7" i="43"/>
  <c r="E140" i="45"/>
  <c r="Y5" i="45"/>
  <c r="AK9" i="43"/>
  <c r="E143" i="45"/>
  <c r="E135" i="45"/>
  <c r="E134" i="45"/>
  <c r="Y6" i="45"/>
  <c r="E144" i="45"/>
  <c r="AK6" i="42"/>
  <c r="E146" i="45"/>
  <c r="Y7" i="45"/>
  <c r="Y8" i="45"/>
  <c r="E145" i="44"/>
  <c r="E142" i="44"/>
  <c r="E148" i="44"/>
  <c r="Y9" i="44"/>
  <c r="E139" i="44"/>
  <c r="E141" i="44"/>
  <c r="N8" i="44"/>
  <c r="N5" i="44"/>
  <c r="E140" i="44"/>
  <c r="N7" i="44"/>
  <c r="E141" i="43"/>
  <c r="E135" i="44"/>
  <c r="E143" i="44"/>
  <c r="E134" i="44"/>
  <c r="Y6" i="44"/>
  <c r="E136" i="44"/>
  <c r="E138" i="44"/>
  <c r="E143" i="42"/>
  <c r="E147" i="43"/>
  <c r="E143" i="43"/>
  <c r="Y5" i="44"/>
  <c r="Y7" i="44"/>
  <c r="E137" i="43"/>
  <c r="N9" i="44"/>
  <c r="Y8" i="44"/>
  <c r="E137" i="44"/>
  <c r="E144" i="44"/>
  <c r="E146" i="44"/>
  <c r="E135" i="43"/>
  <c r="E139" i="43"/>
  <c r="E146" i="43"/>
  <c r="N6" i="44"/>
  <c r="E140" i="43"/>
  <c r="E135" i="42"/>
  <c r="N6" i="43"/>
  <c r="N8" i="43"/>
  <c r="Y5" i="43"/>
  <c r="E134" i="43"/>
  <c r="Y6" i="43"/>
  <c r="E142" i="43"/>
  <c r="Y7" i="43"/>
  <c r="E146" i="42"/>
  <c r="Y8" i="43"/>
  <c r="N7" i="43"/>
  <c r="E147" i="42"/>
  <c r="E142" i="42"/>
  <c r="Y9" i="43"/>
  <c r="E136" i="43"/>
  <c r="E144" i="43"/>
  <c r="E138" i="43"/>
  <c r="N9" i="43"/>
  <c r="E148" i="43"/>
  <c r="N5" i="43"/>
  <c r="E145" i="43"/>
  <c r="E145" i="42"/>
  <c r="Y9" i="42"/>
  <c r="E137" i="42"/>
  <c r="N5" i="42"/>
  <c r="E134" i="42"/>
  <c r="Y6" i="42"/>
  <c r="Y7" i="42"/>
  <c r="N9" i="42"/>
  <c r="Y5" i="42"/>
  <c r="Y8" i="42"/>
  <c r="E139" i="42"/>
  <c r="E136" i="42"/>
  <c r="E148" i="42"/>
  <c r="N7" i="42"/>
  <c r="E138" i="42"/>
  <c r="E141" i="42"/>
  <c r="N8" i="42"/>
  <c r="N6" i="42"/>
  <c r="E140" i="42"/>
  <c r="E144" i="42"/>
  <c r="F146" i="57" a="1"/>
  <c r="M41" i="56" a="1"/>
  <c r="CD25" i="56" a="1"/>
  <c r="DC27" i="53" a="1"/>
  <c r="DC77" i="54" a="1"/>
  <c r="DC36" i="42" a="1"/>
  <c r="DB37" i="47" a="1"/>
  <c r="CG17" i="44" a="1"/>
  <c r="DB27" i="53" a="1"/>
  <c r="CF41" i="52" a="1"/>
  <c r="DC71" i="42" a="1"/>
  <c r="DB27" i="54" a="1"/>
  <c r="CG14" i="52" a="1"/>
  <c r="CF63" i="52" a="1"/>
  <c r="CF89" i="51" a="1"/>
  <c r="DB41" i="45" a="1"/>
  <c r="CN39" i="47" a="1"/>
  <c r="DC26" i="54" a="1"/>
  <c r="DC58" i="51" a="1"/>
  <c r="DC78" i="54" a="1"/>
  <c r="CD46" i="43"/>
  <c r="DC35" i="55" a="1"/>
  <c r="DC33" i="53" a="1"/>
  <c r="CD53" i="54"/>
  <c r="CF62" i="54" a="1"/>
  <c r="DC30" i="47" a="1"/>
  <c r="CL35" i="47" a="1"/>
  <c r="CF71" i="49" a="1"/>
  <c r="DB22" i="55" a="1"/>
  <c r="DA24" i="55" a="1"/>
  <c r="DC26" i="55" a="1"/>
  <c r="DA13" i="45" a="1"/>
  <c r="DC53" i="42" a="1"/>
  <c r="CF17" i="43" a="1"/>
  <c r="DC41" i="43" a="1"/>
  <c r="DC74" i="42" a="1"/>
  <c r="DB20" i="53" a="1"/>
  <c r="DA13" i="49" a="1"/>
  <c r="CK36" i="48" a="1"/>
  <c r="CF53" i="55" a="1"/>
  <c r="DC91" i="55" a="1"/>
  <c r="CM42" i="53" a="1"/>
  <c r="DA13" i="54" a="1"/>
  <c r="DC66" i="42" a="1"/>
  <c r="DB85" i="52" a="1"/>
  <c r="DB27" i="50" a="1"/>
  <c r="CF63" i="53" a="1"/>
  <c r="DA17" i="45" a="1"/>
  <c r="CD73" i="55"/>
  <c r="DC80" i="55" a="1"/>
  <c r="CF31" i="54" a="1"/>
  <c r="DC59" i="43" a="1"/>
  <c r="CF69" i="53" a="1"/>
  <c r="DB13" i="52" a="1"/>
  <c r="CF20" i="49" a="1"/>
  <c r="DA17" i="42" a="1"/>
  <c r="CF85" i="55" a="1"/>
  <c r="DC68" i="55" a="1"/>
  <c r="CG25" i="51" a="1"/>
  <c r="DB37" i="43" a="1"/>
  <c r="CF71" i="42" a="1"/>
  <c r="CD68" i="52"/>
  <c r="DC81" i="46" a="1"/>
  <c r="CF26" i="44" a="1"/>
  <c r="CD56" i="55"/>
  <c r="DB34" i="55" a="1"/>
  <c r="CF41" i="51" a="1"/>
  <c r="DC54" i="53" a="1"/>
  <c r="DB33" i="45" a="1"/>
  <c r="CF22" i="48" a="1"/>
  <c r="CF82" i="46" a="1"/>
  <c r="CF45" i="47" a="1"/>
  <c r="DC55" i="49" a="1"/>
  <c r="CF34" i="55" a="1"/>
  <c r="DC91" i="50" a="1"/>
  <c r="DC35" i="54" a="1"/>
  <c r="CD49" i="53"/>
  <c r="DC25" i="46" a="1"/>
  <c r="DC43" i="43" a="1"/>
  <c r="CF82" i="47" a="1"/>
  <c r="CF49" i="52" a="1"/>
  <c r="DC87" i="50" a="1"/>
  <c r="DC22" i="55" a="1"/>
  <c r="DC63" i="55" a="1"/>
  <c r="CG16" i="54" a="1"/>
  <c r="CF26" i="46" a="1"/>
  <c r="DB20" i="54" a="1"/>
  <c r="CF68" i="53" a="1"/>
  <c r="DB29" i="52" a="1"/>
  <c r="DB26" i="50" a="1"/>
  <c r="CF75" i="44" a="1"/>
  <c r="CF78" i="46" a="1"/>
  <c r="E160" i="55" a="1"/>
  <c r="CN32" i="54" a="1"/>
  <c r="DB42" i="46" a="1"/>
  <c r="DC37" i="43" a="1"/>
  <c r="CD57" i="54"/>
  <c r="CW45" i="54" a="1"/>
  <c r="DB33" i="52" a="1"/>
  <c r="CF56" i="43" a="1"/>
  <c r="DB30" i="53" a="1"/>
  <c r="DC45" i="55" a="1"/>
  <c r="DB88" i="54" a="1"/>
  <c r="DC57" i="43" a="1"/>
  <c r="CJ40" i="47" a="1"/>
  <c r="DB81" i="53" a="1"/>
  <c r="CJ39" i="52" a="1"/>
  <c r="DB91" i="43" a="1"/>
  <c r="CD47" i="54"/>
  <c r="DB33" i="42" a="1"/>
  <c r="CL37" i="54" a="1"/>
  <c r="CD73" i="49"/>
  <c r="CF66" i="42" a="1"/>
  <c r="DC72" i="49" a="1"/>
  <c r="CJ29" i="46" a="1"/>
  <c r="DB45" i="53" a="1"/>
  <c r="CL30" i="49" a="1"/>
  <c r="DB26" i="44" a="1"/>
  <c r="DC88" i="54" a="1"/>
  <c r="CF58" i="43" a="1"/>
  <c r="DB90" i="52" a="1"/>
  <c r="DC30" i="53" a="1"/>
  <c r="DC30" i="52" a="1"/>
  <c r="DB86" i="45" a="1"/>
  <c r="DB19" i="55" a="1"/>
  <c r="CF32" i="52" a="1"/>
  <c r="CF36" i="53" a="1"/>
  <c r="DC35" i="42" a="1"/>
  <c r="DC90" i="44" a="1"/>
  <c r="CF29" i="45" a="1"/>
  <c r="M25" i="56" a="1"/>
  <c r="CD66" i="55"/>
  <c r="DB90" i="50" a="1"/>
  <c r="CG20" i="53" a="1"/>
  <c r="DB21" i="42" a="1"/>
  <c r="DC26" i="51" a="1"/>
  <c r="DB85" i="45" a="1"/>
  <c r="CF61" i="44" a="1"/>
  <c r="CF49" i="46" a="1"/>
  <c r="CF58" i="50" a="1"/>
  <c r="CK37" i="52" a="1"/>
  <c r="DC82" i="49" a="1"/>
  <c r="DC15" i="49" a="1"/>
  <c r="E164" i="51" a="1"/>
  <c r="CN38" i="53" a="1"/>
  <c r="DC23" i="52" a="1"/>
  <c r="DC50" i="53" a="1"/>
  <c r="CD68" i="54"/>
  <c r="DB36" i="53" a="1"/>
  <c r="CF52" i="44" a="1"/>
  <c r="DA19" i="55" a="1"/>
  <c r="DC75" i="49" a="1"/>
  <c r="DA19" i="54" a="1"/>
  <c r="CG15" i="53" a="1"/>
  <c r="DB83" i="44" a="1"/>
  <c r="CF85" i="43" a="1"/>
  <c r="DB84" i="44" a="1"/>
  <c r="E162" i="55" a="1"/>
  <c r="CF24" i="55" a="1"/>
  <c r="CF42" i="55" a="1"/>
  <c r="DB81" i="44" a="1"/>
  <c r="CF13" i="49" a="1"/>
  <c r="CJ34" i="49" a="1"/>
  <c r="DA19" i="43" a="1"/>
  <c r="DC63" i="53" a="1"/>
  <c r="CL33" i="43" a="1"/>
  <c r="CF29" i="49" a="1"/>
  <c r="CG18" i="42" a="1"/>
  <c r="CF69" i="55" a="1"/>
  <c r="CW77" i="55" a="1"/>
  <c r="CJ37" i="52" a="1"/>
  <c r="CF15" i="53" a="1"/>
  <c r="DB91" i="44" a="1"/>
  <c r="DC58" i="43" a="1"/>
  <c r="CF27" i="50" a="1"/>
  <c r="DA17" i="43" a="1"/>
  <c r="CJ30" i="42" a="1"/>
  <c r="CF84" i="55" a="1"/>
  <c r="CF48" i="55" a="1"/>
  <c r="CN42" i="53" a="1"/>
  <c r="CF45" i="54" a="1"/>
  <c r="CD75" i="47"/>
  <c r="CF14" i="42" a="1"/>
  <c r="DC13" i="47" a="1"/>
  <c r="CD67" i="53"/>
  <c r="DB37" i="55" a="1"/>
  <c r="DB16" i="55" a="1"/>
  <c r="CF55" i="52" a="1"/>
  <c r="CN30" i="46" a="1"/>
  <c r="DC29" i="49" a="1"/>
  <c r="DB89" i="48" a="1"/>
  <c r="DB29" i="54" a="1"/>
  <c r="DA27" i="47" a="1"/>
  <c r="CD58" i="55"/>
  <c r="CM37" i="54" a="1"/>
  <c r="CD71" i="49"/>
  <c r="CD55" i="43"/>
  <c r="CW13" i="49" a="1"/>
  <c r="CL32" i="50" a="1"/>
  <c r="CF22" i="45" a="1"/>
  <c r="CF41" i="47" a="1"/>
  <c r="DC42" i="46" a="1"/>
  <c r="CF18" i="55" a="1"/>
  <c r="CF81" i="46" a="1"/>
  <c r="CF32" i="53" a="1"/>
  <c r="CN38" i="45" a="1"/>
  <c r="CG19" i="52" a="1"/>
  <c r="CM32" i="50" a="1"/>
  <c r="DB30" i="54" a="1"/>
  <c r="E163" i="51" a="1"/>
  <c r="DA27" i="43" a="1"/>
  <c r="CF54" i="55" a="1"/>
  <c r="DC79" i="55" a="1"/>
  <c r="DB79" i="54" a="1"/>
  <c r="CD46" i="49"/>
  <c r="CK36" i="52" a="1"/>
  <c r="DB38" i="42" a="1"/>
  <c r="CM29" i="46" a="1"/>
  <c r="CD74" i="50"/>
  <c r="DB86" i="47" a="1"/>
  <c r="CD75" i="55"/>
  <c r="DA23" i="55" a="1"/>
  <c r="CJ35" i="54" a="1"/>
  <c r="DB80" i="54" a="1"/>
  <c r="CF18" i="46" a="1"/>
  <c r="CJ38" i="53" a="1"/>
  <c r="CK40" i="52" a="1"/>
  <c r="DA18" i="44" a="1"/>
  <c r="CD72" i="48"/>
  <c r="DA24" i="47" a="1"/>
  <c r="CF13" i="55" a="1"/>
  <c r="CF87" i="54" a="1"/>
  <c r="CD65" i="46"/>
  <c r="CF14" i="54" a="1"/>
  <c r="DC88" i="42" a="1"/>
  <c r="DC30" i="43" a="1"/>
  <c r="DA23" i="52" a="1"/>
  <c r="DB85" i="54" a="1"/>
  <c r="CK36" i="46" a="1"/>
  <c r="CL29" i="54" a="1"/>
  <c r="DA18" i="45" a="1"/>
  <c r="DB79" i="52" a="1"/>
  <c r="DB91" i="54" a="1"/>
  <c r="DB14" i="54" a="1"/>
  <c r="DC91" i="52" a="1"/>
  <c r="CF26" i="52" a="1"/>
  <c r="CD48" i="45"/>
  <c r="CM37" i="53" a="1"/>
  <c r="CD49" i="44"/>
  <c r="CF46" i="54" a="1"/>
  <c r="DC68" i="42" a="1"/>
  <c r="CM30" i="46" a="1"/>
  <c r="CK34" i="48" a="1"/>
  <c r="CF88" i="55" a="1"/>
  <c r="CD74" i="46"/>
  <c r="CF14" i="49" a="1"/>
  <c r="CF72" i="46" a="1"/>
  <c r="CD52" i="46"/>
  <c r="DC31" i="42" a="1"/>
  <c r="CD89" i="56"/>
  <c r="CD68" i="55"/>
  <c r="CF23" i="48" a="1"/>
  <c r="DC23" i="48" a="1"/>
  <c r="DC88" i="48" a="1"/>
  <c r="CG26" i="51" a="1"/>
  <c r="DC43" i="42" a="1"/>
  <c r="CF18" i="45" a="1"/>
  <c r="CF65" i="42" a="1"/>
  <c r="CD64" i="52"/>
  <c r="CF83" i="47" a="1"/>
  <c r="DB80" i="52" a="1"/>
  <c r="CF15" i="49" a="1"/>
  <c r="DC43" i="50" a="1"/>
  <c r="CF59" i="53" a="1"/>
  <c r="DC35" i="49" a="1"/>
  <c r="CN38" i="44" a="1"/>
  <c r="DB23" i="54" a="1"/>
  <c r="CG27" i="52" a="1"/>
  <c r="CG13" i="49" a="1"/>
  <c r="DC19" i="55" a="1"/>
  <c r="DA20" i="49" a="1"/>
  <c r="CD59" i="53"/>
  <c r="CF90" i="51" a="1"/>
  <c r="DB22" i="45" a="1"/>
  <c r="CF88" i="46" a="1"/>
  <c r="CJ36" i="46" a="1"/>
  <c r="DC25" i="55" a="1"/>
  <c r="CG24" i="55" a="1"/>
  <c r="CF74" i="55" a="1"/>
  <c r="CD75" i="45"/>
  <c r="CX61" i="52" a="1"/>
  <c r="CL34" i="49" a="1"/>
  <c r="DB82" i="54" a="1"/>
  <c r="DB41" i="49" a="1"/>
  <c r="CD27" i="56" a="1"/>
  <c r="CJ34" i="54" a="1"/>
  <c r="DC31" i="52" a="1"/>
  <c r="DC72" i="43" a="1"/>
  <c r="DC90" i="48" a="1"/>
  <c r="CG27" i="51" a="1"/>
  <c r="CF65" i="53" a="1"/>
  <c r="CD70" i="49"/>
  <c r="CF17" i="44" a="1"/>
  <c r="CL30" i="46" a="1"/>
  <c r="DB84" i="46" a="1"/>
  <c r="CF48" i="44" a="1"/>
  <c r="DB19" i="52" a="1"/>
  <c r="DB33" i="54" a="1"/>
  <c r="DC52" i="47" a="1"/>
  <c r="DB42" i="43" a="1"/>
  <c r="CW77" i="49" a="1"/>
  <c r="CD47" i="52"/>
  <c r="CD73" i="51"/>
  <c r="CF58" i="52" a="1"/>
  <c r="CF51" i="55" a="1"/>
  <c r="CF41" i="45" a="1"/>
  <c r="CF59" i="52" a="1"/>
  <c r="DB40" i="44" a="1"/>
  <c r="CF42" i="47" a="1"/>
  <c r="CN31" i="43" a="1"/>
  <c r="CK41" i="53" a="1"/>
  <c r="CF41" i="55" a="1"/>
  <c r="DC88" i="55" a="1"/>
  <c r="DC58" i="55" a="1"/>
  <c r="CW29" i="54" a="1"/>
  <c r="CF67" i="44" a="1"/>
  <c r="CF57" i="54" a="1"/>
  <c r="DC64" i="53" a="1"/>
  <c r="DA23" i="42" a="1"/>
  <c r="CG27" i="42" a="1"/>
  <c r="DC20" i="53" a="1"/>
  <c r="DC24" i="49" a="1"/>
  <c r="DB85" i="55" a="1"/>
  <c r="CX77" i="55" a="1"/>
  <c r="CF68" i="43" a="1"/>
  <c r="DC19" i="45" a="1"/>
  <c r="CF47" i="44" a="1"/>
  <c r="CG24" i="42" a="1"/>
  <c r="CF84" i="54" a="1"/>
  <c r="CD67" i="42"/>
  <c r="CF41" i="49" a="1"/>
  <c r="CX45" i="55" a="1"/>
  <c r="CF80" i="55" a="1"/>
  <c r="DB24" i="45" a="1"/>
  <c r="CF86" i="43" a="1"/>
  <c r="DA25" i="50" a="1"/>
  <c r="DC18" i="42" a="1"/>
  <c r="CD53" i="49"/>
  <c r="DC77" i="43" a="1"/>
  <c r="DB29" i="55" a="1"/>
  <c r="CF40" i="54" a="1"/>
  <c r="DB85" i="44" a="1"/>
  <c r="CJ40" i="42" a="1"/>
  <c r="CN36" i="53" a="1"/>
  <c r="CD52" i="53"/>
  <c r="DC91" i="49" a="1"/>
  <c r="CF89" i="43" a="1"/>
  <c r="DA14" i="55" a="1"/>
  <c r="CJ30" i="54" a="1"/>
  <c r="CD54" i="52"/>
  <c r="DC45" i="46" a="1"/>
  <c r="DA27" i="54" a="1"/>
  <c r="CJ36" i="43" a="1"/>
  <c r="CK32" i="52" a="1"/>
  <c r="CF78" i="49" a="1"/>
  <c r="DC15" i="47" a="1"/>
  <c r="CG18" i="55" a="1"/>
  <c r="DC70" i="46" a="1"/>
  <c r="CF15" i="43" a="1"/>
  <c r="DC23" i="43" a="1"/>
  <c r="DC69" i="47" a="1"/>
  <c r="CD59" i="44"/>
  <c r="DC54" i="43" a="1"/>
  <c r="CF70" i="45" a="1"/>
  <c r="CK33" i="42" a="1"/>
  <c r="DC70" i="55" a="1"/>
  <c r="CL31" i="54" a="1"/>
  <c r="DC73" i="49" a="1"/>
  <c r="DC32" i="53" a="1"/>
  <c r="CF26" i="47" a="1"/>
  <c r="CF65" i="45" a="1"/>
  <c r="DB30" i="44" a="1"/>
  <c r="CF85" i="45" a="1"/>
  <c r="CF51" i="52" a="1"/>
  <c r="CF17" i="55" a="1"/>
  <c r="DC23" i="55" a="1"/>
  <c r="CL35" i="54" a="1"/>
  <c r="DC38" i="53" a="1"/>
  <c r="DC13" i="54" a="1"/>
  <c r="DA22" i="48" a="1"/>
  <c r="CJ31" i="42" a="1"/>
  <c r="DC47" i="44" a="1"/>
  <c r="DC29" i="53" a="1"/>
  <c r="DC40" i="44" a="1"/>
  <c r="CG13" i="55" a="1"/>
  <c r="DC72" i="42" a="1"/>
  <c r="CF51" i="54" a="1"/>
  <c r="CF53" i="53" a="1"/>
  <c r="DB43" i="45" a="1"/>
  <c r="CD63" i="44"/>
  <c r="DC33" i="42" a="1"/>
  <c r="CF14" i="43" a="1"/>
  <c r="CD46" i="46"/>
  <c r="DB39" i="54" a="1"/>
  <c r="CJ30" i="45" a="1"/>
  <c r="CG14" i="54" a="1"/>
  <c r="DC38" i="43" a="1"/>
  <c r="CK31" i="46" a="1"/>
  <c r="DC25" i="51" a="1"/>
  <c r="DC69" i="54" a="1"/>
  <c r="CD59" i="52"/>
  <c r="DB25" i="47" a="1"/>
  <c r="DB83" i="54" a="1"/>
  <c r="DC36" i="53" a="1"/>
  <c r="DC39" i="42" a="1"/>
  <c r="CD53" i="56"/>
  <c r="E155" i="56" a="1"/>
  <c r="M74" i="56" a="1"/>
  <c r="CF82" i="54" a="1"/>
  <c r="DC59" i="47" a="1"/>
  <c r="CJ34" i="45" a="1"/>
  <c r="CW77" i="54" a="1"/>
  <c r="DB79" i="53" a="1"/>
  <c r="CX13" i="43" a="1"/>
  <c r="CG25" i="49" a="1"/>
  <c r="CD55" i="52"/>
  <c r="CF75" i="43" a="1"/>
  <c r="CF39" i="46" a="1"/>
  <c r="DA24" i="48" a="1"/>
  <c r="DC50" i="54" a="1"/>
  <c r="CL35" i="52" a="1"/>
  <c r="DB39" i="48" a="1"/>
  <c r="CG23" i="54" a="1"/>
  <c r="CF87" i="48" a="1"/>
  <c r="CK31" i="42" a="1"/>
  <c r="DB87" i="52" a="1"/>
  <c r="CF52" i="52" a="1"/>
  <c r="DC67" i="55" a="1"/>
  <c r="DC45" i="42" a="1"/>
  <c r="DC24" i="51" a="1"/>
  <c r="DB18" i="45" a="1"/>
  <c r="DB89" i="50" a="1"/>
  <c r="DB20" i="42" a="1"/>
  <c r="CL32" i="52" a="1"/>
  <c r="DC41" i="55" a="1"/>
  <c r="DC24" i="55" a="1"/>
  <c r="DB90" i="55" a="1"/>
  <c r="CG15" i="54" a="1"/>
  <c r="CF73" i="43" a="1"/>
  <c r="DB29" i="53" a="1"/>
  <c r="CF68" i="47" a="1"/>
  <c r="DC80" i="46" a="1"/>
  <c r="CG27" i="49" a="1"/>
  <c r="DC65" i="43" a="1"/>
  <c r="DC91" i="46" a="1"/>
  <c r="DC85" i="55" a="1"/>
  <c r="CK32" i="54" a="1"/>
  <c r="DB87" i="44" a="1"/>
  <c r="DC56" i="48" a="1"/>
  <c r="E164" i="54" a="1"/>
  <c r="DC13" i="46" a="1"/>
  <c r="DB33" i="53" a="1"/>
  <c r="DC67" i="52" a="1"/>
  <c r="CD50" i="42"/>
  <c r="CW45" i="55" a="1"/>
  <c r="DB32" i="55" a="1"/>
  <c r="DC32" i="52" a="1"/>
  <c r="CG18" i="43" a="1"/>
  <c r="DC90" i="52" a="1"/>
  <c r="DC21" i="43" a="1"/>
  <c r="DB36" i="54" a="1"/>
  <c r="CJ37" i="45" a="1"/>
  <c r="E157" i="55" a="1"/>
  <c r="DC58" i="54" a="1"/>
  <c r="CD69" i="44"/>
  <c r="CD67" i="54"/>
  <c r="CF30" i="52" a="1"/>
  <c r="CF81" i="52" a="1"/>
  <c r="DC20" i="49" a="1"/>
  <c r="CG21" i="54" a="1"/>
  <c r="DC14" i="55" a="1"/>
  <c r="DC40" i="54" a="1"/>
  <c r="CF73" i="47" a="1"/>
  <c r="E164" i="49" a="1"/>
  <c r="CL37" i="53" a="1"/>
  <c r="DB91" i="53" a="1"/>
  <c r="CG20" i="49" a="1"/>
  <c r="CF85" i="49" a="1"/>
  <c r="CK33" i="49" a="1"/>
  <c r="DC50" i="55" a="1"/>
  <c r="DA16" i="45" a="1"/>
  <c r="CF36" i="43" a="1"/>
  <c r="CF48" i="49" a="1"/>
  <c r="CD64" i="54"/>
  <c r="CF48" i="53" a="1"/>
  <c r="CF13" i="47" a="1"/>
  <c r="DB77" i="42" a="1"/>
  <c r="CJ39" i="43" a="1"/>
  <c r="DC86" i="55" a="1"/>
  <c r="CM31" i="54" a="1"/>
  <c r="DC42" i="47" a="1"/>
  <c r="CJ34" i="44" a="1"/>
  <c r="CG25" i="48" a="1"/>
  <c r="CL35" i="46" a="1"/>
  <c r="CG15" i="42" a="1"/>
  <c r="CD73" i="52"/>
  <c r="CL38" i="50" a="1"/>
  <c r="CG17" i="55" a="1"/>
  <c r="DC39" i="55" a="1"/>
  <c r="CM35" i="54" a="1"/>
  <c r="DB86" i="48" a="1"/>
  <c r="DB61" i="53" a="1"/>
  <c r="DC64" i="52" a="1"/>
  <c r="CK29" i="45" a="1"/>
  <c r="DB77" i="47" a="1"/>
  <c r="DC33" i="52" a="1"/>
  <c r="DA26" i="48" a="1"/>
  <c r="DC29" i="55" a="1"/>
  <c r="DC14" i="45" a="1"/>
  <c r="CF43" i="53" a="1"/>
  <c r="CF74" i="46" a="1"/>
  <c r="CF64" i="45" a="1"/>
  <c r="DC17" i="45" a="1"/>
  <c r="CK33" i="53" a="1"/>
  <c r="CX29" i="46" a="1"/>
  <c r="CD53" i="55"/>
  <c r="CL42" i="52" a="1"/>
  <c r="CF52" i="54" a="1"/>
  <c r="DB81" i="54" a="1"/>
  <c r="DC19" i="42" a="1"/>
  <c r="DB45" i="47" a="1"/>
  <c r="CD51" i="45"/>
  <c r="CN32" i="52" a="1"/>
  <c r="DB16" i="45" a="1"/>
  <c r="DC29" i="43" a="1"/>
  <c r="DC51" i="53" a="1"/>
  <c r="CF57" i="45" a="1"/>
  <c r="CD56" i="44"/>
  <c r="DB16" i="42" a="1"/>
  <c r="CM33" i="53" a="1"/>
  <c r="DB39" i="55" a="1"/>
  <c r="DB32" i="44" a="1"/>
  <c r="M58" i="56" a="1"/>
  <c r="CG26" i="54" a="1"/>
  <c r="DB77" i="43" a="1"/>
  <c r="DC72" i="48" a="1"/>
  <c r="CD51" i="53"/>
  <c r="DC25" i="50" a="1"/>
  <c r="DB37" i="44" a="1"/>
  <c r="CW61" i="54" a="1"/>
  <c r="DC41" i="48" a="1"/>
  <c r="CF91" i="54" a="1"/>
  <c r="DC90" i="42" a="1"/>
  <c r="CF25" i="54" a="1"/>
  <c r="DC65" i="53" a="1"/>
  <c r="CX29" i="44" a="1"/>
  <c r="CK30" i="49" a="1"/>
  <c r="CN42" i="52" a="1"/>
  <c r="CF67" i="52" a="1"/>
  <c r="CF16" i="52" a="1"/>
  <c r="CJ32" i="43" a="1"/>
  <c r="DC68" i="45" a="1"/>
  <c r="CF35" i="55" a="1"/>
  <c r="CG15" i="46" a="1"/>
  <c r="CF71" i="52" a="1"/>
  <c r="CF77" i="52" a="1"/>
  <c r="DB61" i="44" a="1"/>
  <c r="CD75" i="53"/>
  <c r="DB22" i="48" a="1"/>
  <c r="CF57" i="55" a="1"/>
  <c r="CF40" i="55" a="1"/>
  <c r="DC74" i="55" a="1"/>
  <c r="CL42" i="53" a="1"/>
  <c r="CD70" i="54"/>
  <c r="DC81" i="52" a="1"/>
  <c r="DC80" i="45" a="1"/>
  <c r="CF19" i="52" a="1"/>
  <c r="DB34" i="53" a="1"/>
  <c r="DB18" i="43" a="1"/>
  <c r="CD71" i="55"/>
  <c r="E164" i="55" a="1"/>
  <c r="DA24" i="54" a="1"/>
  <c r="DB45" i="46" a="1"/>
  <c r="CW61" i="52" a="1"/>
  <c r="CL36" i="53" a="1"/>
  <c r="DC80" i="53" a="1"/>
  <c r="CM37" i="49" a="1"/>
  <c r="DB45" i="52" a="1"/>
  <c r="E158" i="43" a="1"/>
  <c r="DB45" i="55" a="1"/>
  <c r="CJ31" i="54" a="1"/>
  <c r="CM38" i="45" a="1"/>
  <c r="CF25" i="44" a="1"/>
  <c r="CF27" i="54" a="1"/>
  <c r="DB13" i="42" a="1"/>
  <c r="DC91" i="53" a="1"/>
  <c r="CF57" i="50" a="1"/>
  <c r="CF20" i="55" a="1"/>
  <c r="CD65" i="53"/>
  <c r="CF36" i="54" a="1"/>
  <c r="DA17" i="54" a="1"/>
  <c r="CD65" i="45"/>
  <c r="DC86" i="46" a="1"/>
  <c r="CW77" i="46" a="1"/>
  <c r="CF62" i="53" a="1"/>
  <c r="CF30" i="55" a="1"/>
  <c r="DB90" i="54" a="1"/>
  <c r="CF30" i="44" a="1"/>
  <c r="DA14" i="54" a="1"/>
  <c r="CF43" i="52" a="1"/>
  <c r="CK39" i="42" a="1"/>
  <c r="CF52" i="47" a="1"/>
  <c r="CF37" i="54" a="1"/>
  <c r="CD70" i="46"/>
  <c r="DA18" i="55" a="1"/>
  <c r="CD50" i="44"/>
  <c r="DB15" i="43" a="1"/>
  <c r="DB20" i="49" a="1"/>
  <c r="DB37" i="54" a="1"/>
  <c r="CF71" i="43" a="1"/>
  <c r="CF64" i="46" a="1"/>
  <c r="CK32" i="53" a="1"/>
  <c r="CF43" i="46" a="1"/>
  <c r="DB18" i="55" a="1"/>
  <c r="CN31" i="54" a="1"/>
  <c r="DB27" i="49" a="1"/>
  <c r="CF57" i="46" a="1"/>
  <c r="DB27" i="48" a="1"/>
  <c r="CK39" i="44" a="1"/>
  <c r="CK31" i="53" a="1"/>
  <c r="DB81" i="45" a="1"/>
  <c r="CX29" i="52" a="1"/>
  <c r="DA17" i="55" a="1"/>
  <c r="DC71" i="55" a="1"/>
  <c r="CN35" i="54" a="1"/>
  <c r="DC80" i="44" a="1"/>
  <c r="DC36" i="46" a="1"/>
  <c r="CD68" i="49"/>
  <c r="CW45" i="43" a="1"/>
  <c r="CF21" i="46" a="1"/>
  <c r="CF40" i="51" a="1"/>
  <c r="CF82" i="43" a="1"/>
  <c r="CF29" i="55" a="1"/>
  <c r="DC63" i="47" a="1"/>
  <c r="CF41" i="50" a="1"/>
  <c r="DB15" i="42" a="1"/>
  <c r="DC16" i="42" a="1"/>
  <c r="DB16" i="44" a="1"/>
  <c r="CF91" i="53" a="1"/>
  <c r="DA20" i="42" a="1"/>
  <c r="CF90" i="55" a="1"/>
  <c r="DB26" i="46" a="1"/>
  <c r="CF67" i="54" a="1"/>
  <c r="DC19" i="53" a="1"/>
  <c r="DB86" i="42" a="1"/>
  <c r="CD50" i="43"/>
  <c r="CF26" i="45" a="1"/>
  <c r="CF85" i="42" a="1"/>
  <c r="CF79" i="51" a="1"/>
  <c r="CD73" i="42"/>
  <c r="CD50" i="49"/>
  <c r="DB33" i="43" a="1"/>
  <c r="CD52" i="43"/>
  <c r="CG22" i="42" a="1"/>
  <c r="CJ30" i="52" a="1"/>
  <c r="CW13" i="55" a="1"/>
  <c r="CF48" i="54" a="1"/>
  <c r="CJ40" i="44" a="1"/>
  <c r="M42" i="56" a="1"/>
  <c r="CJ31" i="53" a="1"/>
  <c r="DC84" i="42" a="1"/>
  <c r="DB78" i="54" a="1"/>
  <c r="CF65" i="52" a="1"/>
  <c r="DC33" i="43" a="1"/>
  <c r="DB91" i="42" a="1"/>
  <c r="DB13" i="54" a="1"/>
  <c r="CJ38" i="47" a="1"/>
  <c r="DB22" i="54" a="1"/>
  <c r="DA25" i="47" a="1"/>
  <c r="CF30" i="53" a="1"/>
  <c r="CF75" i="46" a="1"/>
  <c r="CD74" i="44"/>
  <c r="DA26" i="52" a="1"/>
  <c r="DB42" i="51" a="1"/>
  <c r="CN38" i="50" a="1"/>
  <c r="DB61" i="42" a="1"/>
  <c r="DB19" i="49" a="1"/>
  <c r="DA18" i="54" a="1"/>
  <c r="CF19" i="55" a="1"/>
  <c r="DB13" i="44" a="1"/>
  <c r="CX61" i="46" a="1"/>
  <c r="DC55" i="47" a="1"/>
  <c r="DC82" i="54" a="1"/>
  <c r="DC75" i="52" a="1"/>
  <c r="CF50" i="44" a="1"/>
  <c r="CF25" i="55" a="1"/>
  <c r="DC40" i="55" a="1"/>
  <c r="DC90" i="55" a="1"/>
  <c r="CJ41" i="52" a="1"/>
  <c r="CF84" i="53" a="1"/>
  <c r="DB82" i="46" a="1"/>
  <c r="DC77" i="42" a="1"/>
  <c r="DB34" i="52" a="1"/>
  <c r="CF75" i="52" a="1"/>
  <c r="CD55" i="48"/>
  <c r="CF86" i="55" a="1"/>
  <c r="DC27" i="55" a="1"/>
  <c r="CF26" i="54" a="1"/>
  <c r="DA20" i="46" a="1"/>
  <c r="CF65" i="46" a="1"/>
  <c r="CJ40" i="52" a="1"/>
  <c r="E163" i="47" a="1"/>
  <c r="DA14" i="42" a="1"/>
  <c r="DC21" i="54" a="1"/>
  <c r="DC66" i="52" a="1"/>
  <c r="E153" i="55" a="1"/>
  <c r="DC24" i="54" a="1"/>
  <c r="DC55" i="42" a="1"/>
  <c r="CL40" i="49" a="1"/>
  <c r="CM36" i="53" a="1"/>
  <c r="CF45" i="53" a="1"/>
  <c r="CF23" i="42" a="1"/>
  <c r="DC57" i="50" a="1"/>
  <c r="CF36" i="55" a="1"/>
  <c r="CF39" i="49" a="1"/>
  <c r="CF35" i="54" a="1"/>
  <c r="DA14" i="53" a="1"/>
  <c r="DC80" i="52" a="1"/>
  <c r="DB27" i="52" a="1"/>
  <c r="CK34" i="50" a="1"/>
  <c r="DA22" i="42" a="1"/>
  <c r="M26" i="56" a="1"/>
  <c r="DC43" i="52" a="1"/>
  <c r="DB84" i="54" a="1"/>
  <c r="DB18" i="54" a="1"/>
  <c r="CF31" i="47" a="1"/>
  <c r="CF43" i="42" a="1"/>
  <c r="CF51" i="42" a="1"/>
  <c r="CJ33" i="52" a="1"/>
  <c r="DB83" i="48" a="1"/>
  <c r="CJ29" i="53" a="1"/>
  <c r="CL36" i="47" a="1"/>
  <c r="CF13" i="44" a="1"/>
  <c r="CF81" i="44" a="1"/>
  <c r="DB41" i="43" a="1"/>
  <c r="CD63" i="54"/>
  <c r="DB77" i="44" a="1"/>
  <c r="CF79" i="52" a="1"/>
  <c r="CX61" i="42" a="1"/>
  <c r="CG25" i="54" a="1"/>
  <c r="CD62" i="53"/>
  <c r="DC83" i="55" a="1"/>
  <c r="DB43" i="54" a="1"/>
  <c r="DC64" i="45" a="1"/>
  <c r="DA25" i="54" a="1"/>
  <c r="DC14" i="53" a="1"/>
  <c r="DB23" i="49" a="1"/>
  <c r="CF36" i="47" a="1"/>
  <c r="CG25" i="55" a="1"/>
  <c r="CF56" i="55" a="1"/>
  <c r="DC42" i="55" a="1"/>
  <c r="DC22" i="42" a="1"/>
  <c r="CF27" i="52" a="1"/>
  <c r="DB89" i="52" a="1"/>
  <c r="CD75" i="43"/>
  <c r="CF84" i="52" a="1"/>
  <c r="CG24" i="45" a="1"/>
  <c r="CF36" i="42" a="1"/>
  <c r="DB38" i="55" a="1"/>
  <c r="CF27" i="55" a="1"/>
  <c r="DB31" i="53" a="1"/>
  <c r="DB21" i="54" a="1"/>
  <c r="CF17" i="54" a="1"/>
  <c r="CF46" i="45" a="1"/>
  <c r="CD56" i="43"/>
  <c r="CX13" i="52" a="1"/>
  <c r="CF54" i="53" a="1"/>
  <c r="CG23" i="49" a="1"/>
  <c r="DA16" i="55" a="1"/>
  <c r="CF74" i="54" a="1"/>
  <c r="CF82" i="45" a="1"/>
  <c r="CD54" i="54"/>
  <c r="CL36" i="52" a="1"/>
  <c r="CF40" i="49" a="1"/>
  <c r="CF75" i="49" a="1"/>
  <c r="CF21" i="54" a="1"/>
  <c r="CG20" i="55" a="1"/>
  <c r="DC37" i="52" a="1"/>
  <c r="CF70" i="53" a="1"/>
  <c r="CF63" i="45" a="1"/>
  <c r="CD59" i="46"/>
  <c r="DA22" i="43" a="1"/>
  <c r="DB26" i="54" a="1"/>
  <c r="DB89" i="43" a="1"/>
  <c r="CF62" i="55" a="1"/>
  <c r="DC49" i="52" a="1"/>
  <c r="CF19" i="54" a="1"/>
  <c r="CF16" i="53" a="1"/>
  <c r="DB16" i="52" a="1"/>
  <c r="CM30" i="49" a="1"/>
  <c r="CF25" i="42" a="1"/>
  <c r="DC87" i="43" a="1"/>
  <c r="DC55" i="50" a="1"/>
  <c r="DC66" i="55" a="1"/>
  <c r="DC47" i="54" a="1"/>
  <c r="CN40" i="43" a="1"/>
  <c r="CN41" i="52" a="1"/>
  <c r="CF87" i="45" a="1"/>
  <c r="CG19" i="49" a="1"/>
  <c r="CX45" i="52" a="1"/>
  <c r="CX77" i="42" a="1"/>
  <c r="CD62" i="55"/>
  <c r="CG15" i="55" a="1"/>
  <c r="CF56" i="54" a="1"/>
  <c r="CF26" i="42" a="1"/>
  <c r="DA24" i="45" a="1"/>
  <c r="CF31" i="53" a="1"/>
  <c r="DB13" i="53" a="1"/>
  <c r="DC16" i="49" a="1"/>
  <c r="DB24" i="48" a="1"/>
  <c r="CD58" i="47"/>
  <c r="DC17" i="55" a="1"/>
  <c r="CG23" i="55" a="1"/>
  <c r="CM30" i="54" a="1"/>
  <c r="DC16" i="44" a="1"/>
  <c r="CF66" i="49" a="1"/>
  <c r="CF43" i="54" a="1"/>
  <c r="DB24" i="54" a="1"/>
  <c r="CM35" i="52" a="1"/>
  <c r="DB17" i="49" a="1"/>
  <c r="CG13" i="47" a="1"/>
  <c r="CF61" i="55" a="1"/>
  <c r="CF18" i="43" a="1"/>
  <c r="DC47" i="52" a="1"/>
  <c r="DC74" i="52" a="1"/>
  <c r="DC18" i="54" a="1"/>
  <c r="DC75" i="53" a="1"/>
  <c r="DB81" i="46" a="1"/>
  <c r="E160" i="54" a="1"/>
  <c r="DB21" i="55" a="1"/>
  <c r="DB39" i="42" a="1"/>
  <c r="DC40" i="45" a="1"/>
  <c r="DB90" i="46" a="1"/>
  <c r="CD53" i="43"/>
  <c r="DC70" i="43" a="1"/>
  <c r="DC78" i="53" a="1"/>
  <c r="E162" i="49" a="1"/>
  <c r="CD65" i="55"/>
  <c r="DA18" i="42" a="1"/>
  <c r="CF38" i="45" a="1"/>
  <c r="CF49" i="45" a="1"/>
  <c r="CF18" i="54" a="1"/>
  <c r="CJ32" i="52" a="1"/>
  <c r="CD67" i="52"/>
  <c r="DB27" i="55" a="1"/>
  <c r="DC61" i="53" a="1"/>
  <c r="DC61" i="54" a="1"/>
  <c r="CF77" i="47" a="1"/>
  <c r="M90" i="56" a="1"/>
  <c r="CL36" i="49" a="1"/>
  <c r="CW13" i="54" a="1"/>
  <c r="CJ36" i="52" a="1"/>
  <c r="DC73" i="52" a="1"/>
  <c r="CF35" i="52" a="1"/>
  <c r="DC81" i="43" a="1"/>
  <c r="CF66" i="43" a="1"/>
  <c r="CD50" i="55"/>
  <c r="DC37" i="53" a="1"/>
  <c r="CF79" i="54" a="1"/>
  <c r="DC79" i="46" a="1"/>
  <c r="CF39" i="43" a="1"/>
  <c r="CW45" i="45" a="1"/>
  <c r="CN39" i="52" a="1"/>
  <c r="DA15" i="52" a="1"/>
  <c r="CX29" i="54" a="1"/>
  <c r="DC45" i="47" a="1"/>
  <c r="DC48" i="53" a="1"/>
  <c r="CD62" i="46"/>
  <c r="CF67" i="55" a="1"/>
  <c r="CF15" i="54" a="1"/>
  <c r="CF25" i="46" a="1"/>
  <c r="CD48" i="53"/>
  <c r="DB61" i="49" a="1"/>
  <c r="CK36" i="49" a="1"/>
  <c r="DB20" i="46" a="1"/>
  <c r="DA25" i="55" a="1"/>
  <c r="CF72" i="55" a="1"/>
  <c r="CF58" i="55" a="1"/>
  <c r="CF54" i="45" a="1"/>
  <c r="DB25" i="51" a="1"/>
  <c r="DB87" i="49" a="1"/>
  <c r="CF34" i="46" a="1"/>
  <c r="CD59" i="54"/>
  <c r="CF26" i="51" a="1"/>
  <c r="DB34" i="44" a="1"/>
  <c r="E158" i="55" a="1"/>
  <c r="CG27" i="55" a="1"/>
  <c r="CD57" i="48"/>
  <c r="DC19" i="54" a="1"/>
  <c r="DC17" i="53" a="1"/>
  <c r="CG13" i="42" a="1"/>
  <c r="CL36" i="46" a="1"/>
  <c r="DC46" i="42" a="1"/>
  <c r="CD47" i="45"/>
  <c r="DB13" i="45" a="1"/>
  <c r="DC16" i="55" a="1"/>
  <c r="DA16" i="53" a="1"/>
  <c r="CF20" i="54" a="1"/>
  <c r="DC65" i="54" a="1"/>
  <c r="CL38" i="45" a="1"/>
  <c r="DC85" i="52" a="1"/>
  <c r="CJ30" i="49" a="1"/>
  <c r="CD41" i="56"/>
  <c r="CD26" i="56" a="1"/>
  <c r="CG23" i="52" a="1"/>
  <c r="CK41" i="52" a="1"/>
  <c r="CM40" i="43" a="1"/>
  <c r="DB78" i="42" a="1"/>
  <c r="CF82" i="52" a="1"/>
  <c r="CM38" i="53" a="1"/>
  <c r="DA16" i="52" a="1"/>
  <c r="CD72" i="55"/>
  <c r="CW45" i="49" a="1"/>
  <c r="CL41" i="52" a="1"/>
  <c r="DC62" i="44" a="1"/>
  <c r="DC39" i="44" a="1"/>
  <c r="CF56" i="45" a="1"/>
  <c r="CF24" i="45" a="1"/>
  <c r="CD69" i="55"/>
  <c r="CF47" i="54" a="1"/>
  <c r="CG24" i="47" a="1"/>
  <c r="DC22" i="45" a="1"/>
  <c r="DC26" i="43" a="1"/>
  <c r="DC51" i="55" a="1"/>
  <c r="CK42" i="53" a="1"/>
  <c r="CD65" i="54"/>
  <c r="DB17" i="44" a="1"/>
  <c r="DB24" i="46" a="1"/>
  <c r="DC57" i="44" a="1"/>
  <c r="CJ34" i="53" a="1"/>
  <c r="CF73" i="55" a="1"/>
  <c r="DC56" i="55" a="1"/>
  <c r="CJ32" i="54" a="1"/>
  <c r="DC74" i="44" a="1"/>
  <c r="DC55" i="52" a="1"/>
  <c r="CD58" i="54"/>
  <c r="DC39" i="43" a="1"/>
  <c r="DA13" i="53" a="1"/>
  <c r="DC64" i="43" a="1"/>
  <c r="DB26" i="47" a="1"/>
  <c r="CF37" i="55" a="1"/>
  <c r="DC43" i="55" a="1"/>
  <c r="CF32" i="49" a="1"/>
  <c r="DC18" i="53" a="1"/>
  <c r="CG26" i="46" a="1"/>
  <c r="CF89" i="48" a="1"/>
  <c r="DB78" i="46" a="1"/>
  <c r="CD48" i="54"/>
  <c r="CX61" i="43" a="1"/>
  <c r="DC77" i="48" a="1"/>
  <c r="CF32" i="55" a="1"/>
  <c r="DC43" i="48" a="1"/>
  <c r="DC51" i="54" a="1"/>
  <c r="DB86" i="53" a="1"/>
  <c r="CD64" i="44"/>
  <c r="CF41" i="43" a="1"/>
  <c r="DB20" i="52" a="1"/>
  <c r="CW29" i="43" a="1"/>
  <c r="DC52" i="55" a="1"/>
  <c r="E162" i="43" a="1"/>
  <c r="DC77" i="44" a="1"/>
  <c r="DB18" i="42" a="1"/>
  <c r="E163" i="48" a="1"/>
  <c r="CF20" i="44" a="1"/>
  <c r="DB78" i="52" a="1"/>
  <c r="DC70" i="48" a="1"/>
  <c r="CF14" i="55" a="1"/>
  <c r="CF25" i="52" a="1"/>
  <c r="CF27" i="44" a="1"/>
  <c r="CF43" i="47" a="1"/>
  <c r="CF42" i="44" a="1"/>
  <c r="DC25" i="42" a="1"/>
  <c r="CF82" i="53" a="1"/>
  <c r="CF91" i="42" a="1"/>
  <c r="DB16" i="47" a="1"/>
  <c r="CF50" i="55" a="1"/>
  <c r="DC85" i="47" a="1"/>
  <c r="CG14" i="53" a="1"/>
  <c r="CF59" i="47" a="1"/>
  <c r="CL31" i="43" a="1"/>
  <c r="CD67" i="44"/>
  <c r="CJ40" i="45" a="1"/>
  <c r="CX29" i="42" a="1"/>
  <c r="CF22" i="55" a="1"/>
  <c r="DA15" i="55" a="1"/>
  <c r="DA21" i="53" a="1"/>
  <c r="DA20" i="54" a="1"/>
  <c r="CF33" i="54" a="1"/>
  <c r="CF79" i="44" a="1"/>
  <c r="CK40" i="45" a="1"/>
  <c r="DC82" i="46" a="1"/>
  <c r="CM42" i="52" a="1"/>
  <c r="DB21" i="45" a="1"/>
  <c r="DC33" i="55" a="1"/>
  <c r="CF71" i="55" a="1"/>
  <c r="CF58" i="54" a="1"/>
  <c r="DC54" i="49" a="1"/>
  <c r="DC46" i="54" a="1"/>
  <c r="DC64" i="44" a="1"/>
  <c r="CL39" i="43" a="1"/>
  <c r="CD48" i="52"/>
  <c r="DC53" i="54" a="1"/>
  <c r="CW29" i="55" a="1"/>
  <c r="DC61" i="55" a="1"/>
  <c r="DA16" i="54" a="1"/>
  <c r="E163" i="46" a="1"/>
  <c r="DB18" i="53" a="1"/>
  <c r="CM36" i="52" a="1"/>
  <c r="CF70" i="49" a="1"/>
  <c r="DA22" i="46" a="1"/>
  <c r="DB43" i="43" a="1"/>
  <c r="CW61" i="55" a="1"/>
  <c r="CF40" i="44" a="1"/>
  <c r="DB26" i="51" a="1"/>
  <c r="CF73" i="50" a="1"/>
  <c r="CF34" i="54" a="1"/>
  <c r="CF80" i="53" a="1"/>
  <c r="DC53" i="45" a="1"/>
  <c r="CF39" i="54" a="1"/>
  <c r="CD55" i="55"/>
  <c r="DC80" i="54" a="1"/>
  <c r="CF27" i="51" a="1"/>
  <c r="DC34" i="53" a="1"/>
  <c r="DC59" i="52" a="1"/>
  <c r="CF79" i="43" a="1"/>
  <c r="CF23" i="46" a="1"/>
  <c r="CK33" i="54" a="1"/>
  <c r="DC90" i="50" a="1"/>
  <c r="DC90" i="47" a="1"/>
  <c r="CD91" i="56"/>
  <c r="CD42" i="56"/>
  <c r="DA21" i="45" a="1"/>
  <c r="CK35" i="47" a="1"/>
  <c r="CF50" i="49" a="1"/>
  <c r="CF79" i="42" a="1"/>
  <c r="DB38" i="49" a="1"/>
  <c r="CF83" i="53" a="1"/>
  <c r="DC80" i="49" a="1"/>
  <c r="DB20" i="55" a="1"/>
  <c r="CF45" i="44" a="1"/>
  <c r="CG13" i="45" a="1"/>
  <c r="CG24" i="46" a="1"/>
  <c r="DC72" i="46" a="1"/>
  <c r="CJ40" i="43" a="1"/>
  <c r="DB23" i="44" a="1"/>
  <c r="CD46" i="55"/>
  <c r="CK29" i="53" a="1"/>
  <c r="DB31" i="54" a="1"/>
  <c r="DC36" i="43" a="1"/>
  <c r="CF39" i="42" a="1"/>
  <c r="DB83" i="55" a="1"/>
  <c r="CF20" i="53" a="1"/>
  <c r="CK38" i="53" a="1"/>
  <c r="CF69" i="52" a="1"/>
  <c r="CK38" i="43" a="1"/>
  <c r="DB90" i="43" a="1"/>
  <c r="DC62" i="52" a="1"/>
  <c r="DC57" i="55" a="1"/>
  <c r="DB88" i="55" a="1"/>
  <c r="CG24" i="54" a="1"/>
  <c r="DB36" i="45" a="1"/>
  <c r="CF86" i="45" a="1"/>
  <c r="DB19" i="54" a="1"/>
  <c r="DC46" i="53" a="1"/>
  <c r="CD51" i="52"/>
  <c r="CF51" i="49" a="1"/>
  <c r="DB15" i="52" a="1"/>
  <c r="DA21" i="55" a="1"/>
  <c r="DA27" i="55" a="1"/>
  <c r="DB27" i="46" a="1"/>
  <c r="CD57" i="45"/>
  <c r="DB78" i="47" a="1"/>
  <c r="DB79" i="42" a="1"/>
  <c r="DC25" i="47" a="1"/>
  <c r="CM41" i="53" a="1"/>
  <c r="CG26" i="44" a="1"/>
  <c r="DB85" i="50" a="1"/>
  <c r="DC32" i="55" a="1"/>
  <c r="CF35" i="49" a="1"/>
  <c r="CG17" i="53" a="1"/>
  <c r="CJ36" i="45" a="1"/>
  <c r="CD64" i="42"/>
  <c r="E162" i="44" a="1"/>
  <c r="DB16" i="54" a="1"/>
  <c r="DB26" i="43" a="1"/>
  <c r="DA20" i="55" a="1"/>
  <c r="DC16" i="46" a="1"/>
  <c r="CD59" i="48"/>
  <c r="CF52" i="49" a="1"/>
  <c r="DA25" i="44" a="1"/>
  <c r="CF86" i="53" a="1"/>
  <c r="DC52" i="46" a="1"/>
  <c r="CF58" i="47" a="1"/>
  <c r="CG14" i="55" a="1"/>
  <c r="CD50" i="46"/>
  <c r="CD66" i="45"/>
  <c r="DC18" i="44" a="1"/>
  <c r="CJ30" i="47" a="1"/>
  <c r="DB32" i="52" a="1"/>
  <c r="CW77" i="52" a="1"/>
  <c r="CF54" i="46" a="1"/>
  <c r="CJ36" i="51" a="1"/>
  <c r="CF66" i="55" a="1"/>
  <c r="CG23" i="48" a="1"/>
  <c r="CF45" i="46" a="1"/>
  <c r="DC46" i="49" a="1"/>
  <c r="DC86" i="44" a="1"/>
  <c r="DC41" i="42" a="1"/>
  <c r="CD74" i="42"/>
  <c r="CF20" i="43" a="1"/>
  <c r="DC54" i="55" a="1"/>
  <c r="CF31" i="55" a="1"/>
  <c r="DC61" i="44" a="1"/>
  <c r="DC67" i="54" a="1"/>
  <c r="DB22" i="53" a="1"/>
  <c r="DB86" i="43" a="1"/>
  <c r="CG20" i="43" a="1"/>
  <c r="DA25" i="42" a="1"/>
  <c r="DB24" i="51" a="1"/>
  <c r="DB20" i="44" a="1"/>
  <c r="DC49" i="55" a="1"/>
  <c r="DC55" i="55" a="1"/>
  <c r="CG19" i="53" a="1"/>
  <c r="DC20" i="54" a="1"/>
  <c r="DC33" i="54" a="1"/>
  <c r="DB32" i="43" a="1"/>
  <c r="DB19" i="45" a="1"/>
  <c r="DB43" i="46" a="1"/>
  <c r="CF21" i="53" a="1"/>
  <c r="CX29" i="55" a="1"/>
  <c r="DC77" i="55" a="1"/>
  <c r="DC79" i="54" a="1"/>
  <c r="CG15" i="43" a="1"/>
  <c r="DA27" i="52" a="1"/>
  <c r="DC78" i="43" a="1"/>
  <c r="CN30" i="49" a="1"/>
  <c r="CF33" i="45" a="1"/>
  <c r="CJ31" i="46" a="1"/>
  <c r="CF77" i="55" a="1"/>
  <c r="DB85" i="42" a="1"/>
  <c r="DC58" i="52" a="1"/>
  <c r="E162" i="54" a="1"/>
  <c r="CJ37" i="53" a="1"/>
  <c r="CG22" i="49" a="1"/>
  <c r="DB36" i="42" a="1"/>
  <c r="CD64" i="53"/>
  <c r="CD64" i="55"/>
  <c r="CL29" i="53" a="1"/>
  <c r="CF47" i="42" a="1"/>
  <c r="DB43" i="44" a="1"/>
  <c r="DC74" i="50" a="1"/>
  <c r="DC30" i="46" a="1"/>
  <c r="CD55" i="47"/>
  <c r="CJ36" i="54" a="1"/>
  <c r="CG25" i="52" a="1"/>
  <c r="CG27" i="48" a="1"/>
  <c r="CD43" i="56"/>
  <c r="M91" i="56" a="1"/>
  <c r="CK36" i="42" a="1"/>
  <c r="CD47" i="49"/>
  <c r="CG23" i="45" a="1"/>
  <c r="CJ30" i="46" a="1"/>
  <c r="CF81" i="54" a="1"/>
  <c r="CF25" i="51" a="1"/>
  <c r="CG16" i="45" a="1"/>
  <c r="CK34" i="54" a="1"/>
  <c r="CD74" i="51"/>
  <c r="DC51" i="42" a="1"/>
  <c r="DB61" i="45" a="1"/>
  <c r="DC15" i="43" a="1"/>
  <c r="DB38" i="53" a="1"/>
  <c r="CM31" i="46" a="1"/>
  <c r="DB24" i="55" a="1"/>
  <c r="DC35" i="53" a="1"/>
  <c r="CL37" i="52" a="1"/>
  <c r="CD46" i="42"/>
  <c r="CM35" i="43" a="1"/>
  <c r="CF83" i="55" a="1"/>
  <c r="DB42" i="47" a="1"/>
  <c r="DA14" i="52" a="1"/>
  <c r="DC19" i="44" a="1"/>
  <c r="CF55" i="44" a="1"/>
  <c r="DC37" i="44" a="1"/>
  <c r="CF80" i="49" a="1"/>
  <c r="DB89" i="55" a="1"/>
  <c r="DC72" i="55" a="1"/>
  <c r="DC42" i="54" a="1"/>
  <c r="CF40" i="46" a="1"/>
  <c r="CG24" i="44" a="1"/>
  <c r="CF52" i="53" a="1"/>
  <c r="DB87" i="45" a="1"/>
  <c r="CJ36" i="49" a="1"/>
  <c r="DC37" i="54" a="1"/>
  <c r="CD63" i="45"/>
  <c r="DC37" i="55" a="1"/>
  <c r="CF59" i="55" a="1"/>
  <c r="CG17" i="46" a="1"/>
  <c r="CX45" i="42" a="1"/>
  <c r="CL35" i="42" a="1"/>
  <c r="DB37" i="49" a="1"/>
  <c r="CK29" i="44" a="1"/>
  <c r="CM39" i="52" a="1"/>
  <c r="DB79" i="47" a="1"/>
  <c r="CF87" i="42" a="1"/>
  <c r="DC48" i="55" a="1"/>
  <c r="DB87" i="42" a="1"/>
  <c r="CF78" i="45" a="1"/>
  <c r="DA19" i="42" a="1"/>
  <c r="DB30" i="42" a="1"/>
  <c r="DA27" i="45" a="1"/>
  <c r="CN41" i="53" a="1"/>
  <c r="DA18" i="43" a="1"/>
  <c r="DC20" i="55" a="1"/>
  <c r="DC75" i="45" a="1"/>
  <c r="CG19" i="47" a="1"/>
  <c r="DB84" i="49" a="1"/>
  <c r="CF66" i="54" a="1"/>
  <c r="CM29" i="44" a="1"/>
  <c r="CF39" i="52" a="1"/>
  <c r="DC71" i="54" a="1"/>
  <c r="DB78" i="55" a="1"/>
  <c r="CF25" i="47" a="1"/>
  <c r="DB30" i="43" a="1"/>
  <c r="CD55" i="49"/>
  <c r="CD71" i="44"/>
  <c r="DB78" i="53" a="1"/>
  <c r="CG13" i="44" a="1"/>
  <c r="DC52" i="45" a="1"/>
  <c r="DB18" i="52" a="1"/>
  <c r="DB13" i="55" a="1"/>
  <c r="CN32" i="43" a="1"/>
  <c r="CD68" i="43"/>
  <c r="CW61" i="45" a="1"/>
  <c r="CF45" i="49" a="1"/>
  <c r="DB41" i="54" a="1"/>
  <c r="DB81" i="43" a="1"/>
  <c r="DB83" i="49" a="1"/>
  <c r="CG22" i="55" a="1"/>
  <c r="CF47" i="55" a="1"/>
  <c r="DC58" i="46" a="1"/>
  <c r="CF77" i="53" a="1"/>
  <c r="DC65" i="52" a="1"/>
  <c r="CF56" i="51" a="1"/>
  <c r="CJ38" i="43" a="1"/>
  <c r="DB25" i="54" a="1"/>
  <c r="DC62" i="45" a="1"/>
  <c r="DB81" i="49" a="1"/>
  <c r="DB81" i="55" a="1"/>
  <c r="DB87" i="55" a="1"/>
  <c r="DA25" i="45" a="1"/>
  <c r="DC83" i="54" a="1"/>
  <c r="CG27" i="53" a="1"/>
  <c r="DC16" i="43" a="1"/>
  <c r="DB29" i="43" a="1"/>
  <c r="DB18" i="44" a="1"/>
  <c r="DC67" i="46" a="1"/>
  <c r="DB43" i="55" a="1"/>
  <c r="DB26" i="55" a="1"/>
  <c r="E151" i="53" a="1"/>
  <c r="CF61" i="54" a="1"/>
  <c r="DC91" i="51" a="1"/>
  <c r="DC84" i="43" a="1"/>
  <c r="DB25" i="52" a="1"/>
  <c r="DB35" i="53" a="1"/>
  <c r="E162" i="45" a="1"/>
  <c r="DB61" i="55" a="1"/>
  <c r="DC64" i="54" a="1"/>
  <c r="CG20" i="52" a="1"/>
  <c r="DA15" i="53" a="1"/>
  <c r="DC46" i="52" a="1"/>
  <c r="CF45" i="42" a="1"/>
  <c r="CF40" i="45" a="1"/>
  <c r="CF37" i="45" a="1"/>
  <c r="CF89" i="55" a="1"/>
  <c r="DB17" i="53" a="1"/>
  <c r="DB77" i="54" a="1"/>
  <c r="DA16" i="42" a="1"/>
  <c r="CK38" i="51" a="1"/>
  <c r="DC46" i="47" a="1"/>
  <c r="DA19" i="53" a="1"/>
  <c r="CD52" i="54"/>
  <c r="CD90" i="56"/>
  <c r="M75" i="56" a="1"/>
  <c r="DC13" i="45" a="1"/>
  <c r="CX45" i="44" a="1"/>
  <c r="CF30" i="49" a="1"/>
  <c r="CG18" i="54" a="1"/>
  <c r="CK39" i="52" a="1"/>
  <c r="CJ34" i="48" a="1"/>
  <c r="CF23" i="54" a="1"/>
  <c r="DB34" i="54" a="1"/>
  <c r="DC42" i="52" a="1"/>
  <c r="DC30" i="44" a="1"/>
  <c r="CF59" i="54" a="1"/>
  <c r="DC82" i="53" a="1"/>
  <c r="CD73" i="43"/>
  <c r="CF68" i="49" a="1"/>
  <c r="CM34" i="54" a="1"/>
  <c r="CJ39" i="45" a="1"/>
  <c r="CF72" i="44" a="1"/>
  <c r="CD72" i="45"/>
  <c r="CF43" i="45" a="1"/>
  <c r="DB35" i="55" a="1"/>
  <c r="CF15" i="42" a="1"/>
  <c r="CF24" i="49" a="1"/>
  <c r="DC69" i="42" a="1"/>
  <c r="CK29" i="42" a="1"/>
  <c r="DC57" i="47" a="1"/>
  <c r="DC71" i="52" a="1"/>
  <c r="DC73" i="55" a="1"/>
  <c r="E163" i="55" a="1"/>
  <c r="CF38" i="53" a="1"/>
  <c r="CD71" i="54"/>
  <c r="CG17" i="54" a="1"/>
  <c r="CD51" i="43"/>
  <c r="CD51" i="49"/>
  <c r="CD58" i="52"/>
  <c r="CD68" i="53"/>
  <c r="CF71" i="48" a="1"/>
  <c r="DC69" i="55" a="1"/>
  <c r="CF43" i="55" a="1"/>
  <c r="CG25" i="47" a="1"/>
  <c r="DB25" i="46" a="1"/>
  <c r="DB81" i="42" a="1"/>
  <c r="CJ35" i="43" a="1"/>
  <c r="CF50" i="53" a="1"/>
  <c r="CF56" i="48" a="1"/>
  <c r="CF38" i="44" a="1"/>
  <c r="CF16" i="46" a="1"/>
  <c r="CF16" i="55" a="1"/>
  <c r="CF52" i="45" a="1"/>
  <c r="DC89" i="42" a="1"/>
  <c r="CD57" i="44"/>
  <c r="DB78" i="49" a="1"/>
  <c r="DC72" i="45" a="1"/>
  <c r="CN35" i="52" a="1"/>
  <c r="DA13" i="46" a="1"/>
  <c r="DC84" i="55" a="1"/>
  <c r="DC32" i="54" a="1"/>
  <c r="CD58" i="49"/>
  <c r="DB89" i="54" a="1"/>
  <c r="DC59" i="53" a="1"/>
  <c r="CN31" i="45" a="1"/>
  <c r="CF64" i="44" a="1"/>
  <c r="CJ31" i="52" a="1"/>
  <c r="DC62" i="55" a="1"/>
  <c r="DB15" i="44" a="1"/>
  <c r="E164" i="44" a="1"/>
  <c r="DB18" i="49" a="1"/>
  <c r="CF85" i="54" a="1"/>
  <c r="CF75" i="42" a="1"/>
  <c r="CF24" i="51" a="1"/>
  <c r="DC87" i="54" a="1"/>
  <c r="CD57" i="55"/>
  <c r="CK30" i="54" a="1"/>
  <c r="DB83" i="52" a="1"/>
  <c r="DC74" i="45" a="1"/>
  <c r="DC43" i="54" a="1"/>
  <c r="CF66" i="46" a="1"/>
  <c r="DB21" i="53" a="1"/>
  <c r="DA14" i="49" a="1"/>
  <c r="CF85" i="52" a="1"/>
  <c r="DB86" i="55" a="1"/>
  <c r="DC15" i="55" a="1"/>
  <c r="DA26" i="51" a="1"/>
  <c r="CJ31" i="44" a="1"/>
  <c r="CF75" i="48" a="1"/>
  <c r="DB88" i="51" a="1"/>
  <c r="CJ37" i="42" a="1"/>
  <c r="DB15" i="53" a="1"/>
  <c r="CF47" i="52" a="1"/>
  <c r="CF52" i="51" a="1"/>
  <c r="DC65" i="55" a="1"/>
  <c r="DC87" i="55" a="1"/>
  <c r="DB15" i="46" a="1"/>
  <c r="DC77" i="53" a="1"/>
  <c r="CF91" i="48" a="1"/>
  <c r="DB83" i="46" a="1"/>
  <c r="DC79" i="42" a="1"/>
  <c r="CJ33" i="53" a="1"/>
  <c r="CD58" i="46"/>
  <c r="CF81" i="55" a="1"/>
  <c r="CF78" i="55" a="1"/>
  <c r="CG19" i="43" a="1"/>
  <c r="DB19" i="53" a="1"/>
  <c r="DC87" i="52" a="1"/>
  <c r="DB17" i="46" a="1"/>
  <c r="CD68" i="46"/>
  <c r="CF72" i="51" a="1"/>
  <c r="CF26" i="43" a="1"/>
  <c r="CF79" i="55" a="1"/>
  <c r="CF63" i="54" a="1"/>
  <c r="CF89" i="50" a="1"/>
  <c r="DB91" i="51" a="1"/>
  <c r="CX13" i="42" a="1"/>
  <c r="CF29" i="42" a="1"/>
  <c r="DC40" i="47" a="1"/>
  <c r="CF68" i="46" a="1"/>
  <c r="DB41" i="55" a="1"/>
  <c r="CF86" i="42" a="1"/>
  <c r="DC53" i="53" a="1"/>
  <c r="DC84" i="44" a="1"/>
  <c r="CF87" i="49" a="1"/>
  <c r="CF17" i="42" a="1"/>
  <c r="CN35" i="42" a="1"/>
  <c r="E163" i="54" a="1"/>
  <c r="CX77" i="43" a="1"/>
  <c r="DB25" i="50" a="1"/>
  <c r="DB80" i="53" a="1"/>
  <c r="DB91" i="52" a="1"/>
  <c r="M89" i="56" a="1"/>
  <c r="M27" i="56" a="1"/>
  <c r="CX13" i="44" a="1"/>
  <c r="CF19" i="44" a="1"/>
  <c r="DC41" i="54" a="1"/>
  <c r="DC66" i="53" a="1"/>
  <c r="CF88" i="47" a="1"/>
  <c r="CG15" i="52" a="1"/>
  <c r="CF61" i="53" a="1"/>
  <c r="DA26" i="54" a="1"/>
  <c r="CF36" i="52" a="1"/>
  <c r="DC77" i="46" a="1"/>
  <c r="DC43" i="53" a="1"/>
  <c r="CG15" i="45" a="1"/>
  <c r="DB39" i="44" a="1"/>
  <c r="CF77" i="54" a="1"/>
  <c r="CN34" i="54" a="1"/>
  <c r="CF63" i="43" a="1"/>
  <c r="CF56" i="49" a="1"/>
  <c r="CN40" i="46" a="1"/>
  <c r="CD54" i="55"/>
  <c r="CJ33" i="54" a="1"/>
  <c r="CF83" i="42" a="1"/>
  <c r="CG16" i="52" a="1"/>
  <c r="CF13" i="42" a="1"/>
  <c r="CF29" i="47" a="1"/>
  <c r="CF64" i="53" a="1"/>
  <c r="CF36" i="45" a="1"/>
  <c r="DC89" i="55" a="1"/>
  <c r="CF26" i="55" a="1"/>
  <c r="DC84" i="49" a="1"/>
  <c r="CG19" i="54" a="1"/>
  <c r="CF18" i="53" a="1"/>
  <c r="DA13" i="47" a="1"/>
  <c r="DC37" i="47" a="1"/>
  <c r="CD63" i="46"/>
  <c r="DC86" i="43" a="1"/>
  <c r="CG18" i="50" a="1"/>
  <c r="DC21" i="55" a="1"/>
  <c r="DC59" i="55" a="1"/>
  <c r="DB91" i="45" a="1"/>
  <c r="DB17" i="52" a="1"/>
  <c r="CF88" i="43" a="1"/>
  <c r="DC66" i="54" a="1"/>
  <c r="DB83" i="43" a="1"/>
  <c r="CF55" i="49" a="1"/>
  <c r="CF71" i="54" a="1"/>
  <c r="DB43" i="51" a="1"/>
  <c r="CG16" i="55" a="1"/>
  <c r="DC62" i="47" a="1"/>
  <c r="CJ35" i="44" a="1"/>
  <c r="CF25" i="49" a="1"/>
  <c r="CF46" i="47" a="1"/>
  <c r="CF49" i="53" a="1"/>
  <c r="DC23" i="49" a="1"/>
  <c r="CJ40" i="46" a="1"/>
  <c r="CF52" i="55" a="1"/>
  <c r="DC15" i="54" a="1"/>
  <c r="M73" i="56" a="1"/>
  <c r="M59" i="56" a="1"/>
  <c r="CF64" i="54" a="1"/>
  <c r="CF62" i="47" a="1"/>
  <c r="DC70" i="53" a="1"/>
  <c r="CX45" i="49" a="1"/>
  <c r="DC70" i="42" a="1"/>
  <c r="DA26" i="43" a="1"/>
  <c r="CG17" i="52" a="1"/>
  <c r="DB37" i="53" a="1"/>
  <c r="CF74" i="50" a="1"/>
  <c r="DC62" i="54" a="1"/>
  <c r="CF55" i="46" a="1"/>
  <c r="CD48" i="49"/>
  <c r="CF61" i="43" a="1"/>
  <c r="CJ32" i="53" a="1"/>
  <c r="CL34" i="54" a="1"/>
  <c r="DB88" i="46" a="1"/>
  <c r="CF68" i="44" a="1"/>
  <c r="CF75" i="54" a="1"/>
  <c r="E156" i="55" a="1"/>
  <c r="CF24" i="54" a="1"/>
  <c r="DB82" i="44" a="1"/>
  <c r="CF56" i="46" a="1"/>
  <c r="CX77" i="54" a="1"/>
  <c r="CD47" i="53"/>
  <c r="CJ36" i="42" a="1"/>
  <c r="CF64" i="49" a="1"/>
  <c r="DB17" i="55" a="1"/>
  <c r="CG26" i="55" a="1"/>
  <c r="CD69" i="47"/>
  <c r="DC31" i="53" a="1"/>
  <c r="CX45" i="46" a="1"/>
  <c r="DC43" i="46" a="1"/>
  <c r="CF61" i="42" a="1"/>
  <c r="CM35" i="42" a="1"/>
  <c r="DC62" i="43" a="1"/>
  <c r="CF46" i="50" a="1"/>
  <c r="CF21" i="55" a="1"/>
  <c r="DB91" i="55" a="1"/>
  <c r="DC16" i="54" a="1"/>
  <c r="CJ38" i="50" a="1"/>
  <c r="CF73" i="54" a="1"/>
  <c r="DC13" i="53" a="1"/>
  <c r="DA16" i="44" a="1"/>
  <c r="DC56" i="43" a="1"/>
  <c r="CJ42" i="52" a="1"/>
  <c r="CD66" i="52"/>
  <c r="DB80" i="55" a="1"/>
  <c r="DA26" i="44" a="1"/>
  <c r="DB80" i="44" a="1"/>
  <c r="DA25" i="49" a="1"/>
  <c r="CF50" i="54" a="1"/>
  <c r="CF58" i="48" a="1"/>
  <c r="CD46" i="52"/>
  <c r="CD63" i="55"/>
  <c r="CF68" i="55" a="1"/>
  <c r="CD63" i="53"/>
  <c r="CF13" i="54" a="1"/>
  <c r="DA23" i="46" a="1"/>
  <c r="CK33" i="43" a="1"/>
  <c r="CF85" i="46" a="1"/>
  <c r="DC22" i="53" a="1"/>
  <c r="DC48" i="52" a="1"/>
  <c r="CF46" i="55" a="1"/>
  <c r="DC31" i="54" a="1"/>
  <c r="CF82" i="49" a="1"/>
  <c r="DA20" i="53" a="1"/>
  <c r="CL31" i="46" a="1"/>
  <c r="DC64" i="49" a="1"/>
  <c r="CF56" i="47" a="1"/>
  <c r="CF90" i="52" a="1"/>
  <c r="E155" i="55" a="1"/>
  <c r="DC74" i="54" a="1"/>
  <c r="DB31" i="52" a="1"/>
  <c r="DC30" i="54" a="1"/>
  <c r="DC75" i="50" a="1"/>
  <c r="CF39" i="47" a="1"/>
  <c r="DC32" i="49" a="1"/>
  <c r="CF53" i="54" a="1"/>
  <c r="DC84" i="47" a="1"/>
  <c r="CF38" i="55" a="1"/>
  <c r="DC47" i="55" a="1"/>
  <c r="CF20" i="52" a="1"/>
  <c r="DC56" i="49" a="1"/>
  <c r="DC83" i="49" a="1"/>
  <c r="CD51" i="54"/>
  <c r="CF13" i="53" a="1"/>
  <c r="CD67" i="46"/>
  <c r="CD74" i="54"/>
  <c r="DC39" i="45" a="1"/>
  <c r="CF65" i="55" a="1"/>
  <c r="CL32" i="54" a="1"/>
  <c r="DB41" i="51" a="1"/>
  <c r="CF25" i="50" a="1"/>
  <c r="DC63" i="52" a="1"/>
  <c r="DC47" i="47" a="1"/>
  <c r="CD50" i="54"/>
  <c r="CF25" i="43" a="1"/>
  <c r="CG26" i="52" a="1"/>
  <c r="E150" i="55" a="1"/>
  <c r="CK37" i="54" a="1"/>
  <c r="CF55" i="48" a="1"/>
  <c r="DC13" i="49" a="1"/>
  <c r="CF65" i="43" a="1"/>
  <c r="CD62" i="43"/>
  <c r="CK36" i="53" a="1"/>
  <c r="CF15" i="52" a="1"/>
  <c r="CL39" i="46" a="1"/>
  <c r="CM29" i="54" a="1"/>
  <c r="CF87" i="46" a="1"/>
  <c r="CF27" i="53" a="1"/>
  <c r="DB41" i="44" a="1"/>
  <c r="CD69" i="45"/>
  <c r="CF89" i="52" a="1"/>
  <c r="DC37" i="42" a="1"/>
  <c r="CF21" i="42" a="1"/>
  <c r="CK36" i="54" a="1"/>
  <c r="CF19" i="45" a="1"/>
  <c r="DC25" i="45" a="1"/>
  <c r="DB89" i="51" a="1"/>
  <c r="CK35" i="44" a="1"/>
  <c r="DC79" i="53" a="1"/>
  <c r="CD48" i="55"/>
  <c r="CJ29" i="52" a="1"/>
  <c r="DC52" i="54" a="1"/>
  <c r="CF65" i="54" a="1"/>
  <c r="M57" i="56" a="1"/>
  <c r="M43" i="56" a="1"/>
  <c r="CN29" i="53" a="1"/>
  <c r="CM37" i="47" a="1"/>
  <c r="DC67" i="45" a="1"/>
  <c r="CF43" i="44" a="1"/>
  <c r="DC84" i="46" a="1"/>
  <c r="CD56" i="54"/>
  <c r="CF88" i="51" a="1"/>
  <c r="CL37" i="49" a="1"/>
  <c r="DC68" i="54" a="1"/>
  <c r="CL38" i="53" a="1"/>
  <c r="DA15" i="43" a="1"/>
  <c r="DC70" i="49" a="1"/>
  <c r="DC69" i="43" a="1"/>
  <c r="DC78" i="52" a="1"/>
  <c r="E161" i="54" a="1"/>
  <c r="E164" i="50" a="1"/>
  <c r="CF37" i="43" a="1"/>
  <c r="DB85" i="53" a="1"/>
  <c r="CG19" i="55" a="1"/>
  <c r="CF42" i="54" a="1"/>
  <c r="DC23" i="45" a="1"/>
  <c r="CF24" i="47" a="1"/>
  <c r="CF67" i="53" a="1"/>
  <c r="CK31" i="47" a="1"/>
  <c r="CD62" i="52"/>
  <c r="CD67" i="55"/>
  <c r="E161" i="55" a="1"/>
  <c r="DA26" i="55" a="1"/>
  <c r="DB36" i="43" a="1"/>
  <c r="DA24" i="51" a="1"/>
  <c r="DB16" i="43" a="1"/>
  <c r="CD57" i="46"/>
  <c r="DB32" i="45" a="1"/>
  <c r="CL41" i="53" a="1"/>
  <c r="DB45" i="42" a="1"/>
  <c r="CG22" i="51" a="1"/>
  <c r="CG21" i="55" a="1"/>
  <c r="DC75" i="55" a="1"/>
  <c r="DA15" i="54" a="1"/>
  <c r="CL39" i="49" a="1"/>
  <c r="DA27" i="53" a="1"/>
  <c r="DA21" i="42" a="1"/>
  <c r="CX77" i="49" a="1"/>
  <c r="CD69" i="49"/>
  <c r="DC78" i="47" a="1"/>
  <c r="CD47" i="55"/>
  <c r="DC64" i="55" a="1"/>
  <c r="CF32" i="54" a="1"/>
  <c r="DC79" i="43" a="1"/>
  <c r="DC57" i="54" a="1"/>
  <c r="CD69" i="53"/>
  <c r="CF25" i="48" a="1"/>
  <c r="CD58" i="42"/>
  <c r="CD70" i="55"/>
  <c r="DB84" i="55" a="1"/>
  <c r="DC27" i="52" a="1"/>
  <c r="DA17" i="53" a="1"/>
  <c r="CG23" i="44" a="1"/>
  <c r="CK40" i="50" a="1"/>
  <c r="CJ31" i="45" a="1"/>
  <c r="CG17" i="43" a="1"/>
  <c r="DC53" i="43" a="1"/>
  <c r="CF82" i="55" a="1"/>
  <c r="DC15" i="53" a="1"/>
  <c r="CG13" i="54" a="1"/>
  <c r="CF69" i="43" a="1"/>
  <c r="CF16" i="43" a="1"/>
  <c r="CJ38" i="46" a="1"/>
  <c r="DB43" i="53" a="1"/>
  <c r="DC39" i="52" a="1"/>
  <c r="DC18" i="55" a="1"/>
  <c r="E164" i="53" a="1"/>
  <c r="DC36" i="54" a="1"/>
  <c r="DC17" i="54" a="1"/>
  <c r="DB27" i="44" a="1"/>
  <c r="DC32" i="45" a="1"/>
  <c r="DC85" i="44" a="1"/>
  <c r="CF29" i="53" a="1"/>
  <c r="CF32" i="46" a="1"/>
  <c r="DC38" i="55" a="1"/>
  <c r="DB79" i="55" a="1"/>
  <c r="DA27" i="50" a="1"/>
  <c r="CD58" i="43"/>
  <c r="CD73" i="54"/>
  <c r="CX45" i="54" a="1"/>
  <c r="CF34" i="49" a="1"/>
  <c r="CG13" i="43" a="1"/>
  <c r="CN38" i="52" a="1"/>
  <c r="CK35" i="42" a="1"/>
  <c r="DB23" i="55" a="1"/>
  <c r="CM32" i="54" a="1"/>
  <c r="DC72" i="51" a="1"/>
  <c r="CF57" i="52" a="1"/>
  <c r="DB14" i="47" a="1"/>
  <c r="CD75" i="54"/>
  <c r="CF81" i="53" a="1"/>
  <c r="DC83" i="46" a="1"/>
  <c r="CD69" i="54"/>
  <c r="CF45" i="55" a="1"/>
  <c r="CK29" i="54" a="1"/>
  <c r="CF30" i="46" a="1"/>
  <c r="CF73" i="52" a="1"/>
  <c r="DC59" i="54" a="1"/>
  <c r="DB17" i="54" a="1"/>
  <c r="CF62" i="52" a="1"/>
  <c r="CF72" i="47" a="1"/>
  <c r="CF33" i="44" a="1"/>
  <c r="CN29" i="54" a="1"/>
  <c r="DC39" i="49" a="1"/>
  <c r="DB13" i="49" a="1"/>
  <c r="DB61" i="52" a="1"/>
  <c r="CF54" i="44" a="1"/>
  <c r="CF50" i="46" a="1"/>
  <c r="E162" i="42" a="1"/>
  <c r="CD47" i="44"/>
  <c r="CJ29" i="54" a="1"/>
  <c r="CF39" i="45" a="1"/>
  <c r="CD75" i="50"/>
  <c r="DC75" i="54" a="1"/>
  <c r="CK37" i="53" a="1"/>
  <c r="DB42" i="48" a="1"/>
  <c r="CD59" i="55"/>
  <c r="CF16" i="42" a="1"/>
  <c r="CX13" i="54" a="1"/>
  <c r="CM41" i="52" a="1"/>
  <c r="CF51" i="46" a="1"/>
  <c r="CG19" i="44" a="1"/>
  <c r="CK37" i="45" a="1"/>
  <c r="DC35" i="44" a="1"/>
  <c r="DC33" i="46" a="1"/>
  <c r="CF49" i="54" a="1"/>
  <c r="CL30" i="52" a="1"/>
  <c r="CL35" i="44" a="1"/>
  <c r="DA19" i="52" a="1"/>
  <c r="CL30" i="54" a="1"/>
  <c r="DC73" i="43" a="1"/>
  <c r="CF49" i="55" a="1"/>
  <c r="CF21" i="52" a="1"/>
  <c r="DA25" i="52" a="1"/>
  <c r="CK37" i="42" a="1"/>
  <c r="CF35" i="45" a="1"/>
  <c r="DC21" i="53" a="1"/>
  <c r="CL33" i="53" a="1"/>
  <c r="CG14" i="49" a="1"/>
  <c r="DC51" i="52" a="1"/>
  <c r="CL30" i="47" a="1"/>
  <c r="DC40" i="46" a="1"/>
  <c r="CL37" i="45" a="1"/>
  <c r="CD50" i="52"/>
  <c r="CM30" i="52" a="1"/>
  <c r="DA26" i="42" a="1"/>
  <c r="CF81" i="42" a="1"/>
  <c r="CF47" i="48" a="1"/>
  <c r="CF59" i="44" a="1"/>
  <c r="CD54" i="48"/>
  <c r="CD72" i="44"/>
  <c r="DC58" i="45" a="1"/>
  <c r="CD71" i="45"/>
  <c r="DA15" i="44" a="1"/>
  <c r="CD72" i="52"/>
  <c r="DA25" i="48" a="1"/>
  <c r="CX61" i="47" a="1"/>
  <c r="CF64" i="48" a="1"/>
  <c r="CX29" i="51" a="1"/>
  <c r="DC64" i="47" a="1"/>
  <c r="CD50" i="47"/>
  <c r="CG21" i="43" a="1"/>
  <c r="DC84" i="51" a="1"/>
  <c r="DB87" i="50" a="1"/>
  <c r="DC40" i="48" a="1"/>
  <c r="DC40" i="42" a="1"/>
  <c r="CG16" i="48" a="1"/>
  <c r="DC47" i="51" a="1"/>
  <c r="CF90" i="45" a="1"/>
  <c r="CJ42" i="53" a="1"/>
  <c r="DA19" i="44" a="1"/>
  <c r="CG27" i="47" a="1"/>
  <c r="CG14" i="46" a="1"/>
  <c r="CF54" i="52" a="1"/>
  <c r="CF26" i="50" a="1"/>
  <c r="DB83" i="42" a="1"/>
  <c r="CD73" i="44"/>
  <c r="DC59" i="50" a="1"/>
  <c r="CF46" i="44" a="1"/>
  <c r="CW29" i="47" a="1"/>
  <c r="CF67" i="48" a="1"/>
  <c r="CF91" i="47" a="1"/>
  <c r="CX77" i="46" a="1"/>
  <c r="CF78" i="48" a="1"/>
  <c r="DA14" i="51" a="1"/>
  <c r="CM38" i="50" a="1"/>
  <c r="DC23" i="46" a="1"/>
  <c r="DC42" i="42" a="1"/>
  <c r="CF83" i="52" a="1"/>
  <c r="DB86" i="50" a="1"/>
  <c r="CF58" i="44" a="1"/>
  <c r="DC19" i="49" a="1"/>
  <c r="DC65" i="49" a="1"/>
  <c r="CJ35" i="46" a="1"/>
  <c r="DC51" i="51" a="1"/>
  <c r="CG16" i="51" a="1"/>
  <c r="CF22" i="43" a="1"/>
  <c r="DC58" i="48" a="1"/>
  <c r="DB22" i="46" a="1"/>
  <c r="DC49" i="53" a="1"/>
  <c r="DC55" i="44" a="1"/>
  <c r="DC47" i="42" a="1"/>
  <c r="DC20" i="46" a="1"/>
  <c r="CF49" i="51" a="1"/>
  <c r="DC81" i="45" a="1"/>
  <c r="CJ30" i="43" a="1"/>
  <c r="CW13" i="45" a="1"/>
  <c r="DB85" i="46" a="1"/>
  <c r="DC83" i="48" a="1"/>
  <c r="DB84" i="48" a="1"/>
  <c r="CD62" i="47"/>
  <c r="DC15" i="50" a="1"/>
  <c r="DC20" i="52" a="1"/>
  <c r="CX29" i="48" a="1"/>
  <c r="DB39" i="51" a="1"/>
  <c r="CD72" i="42"/>
  <c r="DB87" i="47" a="1"/>
  <c r="DB37" i="52" a="1"/>
  <c r="CL29" i="44" a="1"/>
  <c r="DC46" i="43" a="1"/>
  <c r="CF49" i="43" a="1"/>
  <c r="CM36" i="50" a="1"/>
  <c r="CW61" i="49" a="1"/>
  <c r="CM29" i="47" a="1"/>
  <c r="CF64" i="50" a="1"/>
  <c r="DC81" i="51" a="1"/>
  <c r="CJ37" i="51" a="1"/>
  <c r="DC68" i="44" a="1"/>
  <c r="CF39" i="51" a="1"/>
  <c r="CF33" i="50" a="1"/>
  <c r="DB35" i="48" a="1"/>
  <c r="CD66" i="47"/>
  <c r="CF18" i="48" a="1"/>
  <c r="DA21" i="50" a="1"/>
  <c r="DA18" i="52" a="1"/>
  <c r="CF17" i="48" a="1"/>
  <c r="CF71" i="46" a="1"/>
  <c r="CD62" i="44"/>
  <c r="DC22" i="52" a="1"/>
  <c r="CF54" i="42" a="1"/>
  <c r="DB31" i="48" a="1"/>
  <c r="DC22" i="49" a="1"/>
  <c r="CF36" i="44" a="1"/>
  <c r="DC23" i="54" a="1"/>
  <c r="DC62" i="51" a="1"/>
  <c r="DC17" i="46" a="1"/>
  <c r="DA26" i="50" a="1"/>
  <c r="CD52" i="42"/>
  <c r="CD57" i="47"/>
  <c r="CD69" i="42"/>
  <c r="DA21" i="52" a="1"/>
  <c r="DC29" i="54" a="1"/>
  <c r="CF46" i="53" a="1"/>
  <c r="DC90" i="54" a="1"/>
  <c r="DB32" i="42" a="1"/>
  <c r="CF33" i="55" a="1"/>
  <c r="CD68" i="47"/>
  <c r="DB22" i="49" a="1"/>
  <c r="DC24" i="44" a="1"/>
  <c r="DB30" i="46" a="1"/>
  <c r="CX13" i="49" a="1"/>
  <c r="CL29" i="46" a="1"/>
  <c r="DB43" i="50" a="1"/>
  <c r="CW45" i="52" a="1"/>
  <c r="CF57" i="43" a="1"/>
  <c r="DC53" i="52" a="1"/>
  <c r="DC54" i="47" a="1"/>
  <c r="DB80" i="43" a="1"/>
  <c r="CF72" i="43" a="1"/>
  <c r="CG22" i="47" a="1"/>
  <c r="DC13" i="43" a="1"/>
  <c r="DC84" i="52" a="1"/>
  <c r="DC75" i="48" a="1"/>
  <c r="DC27" i="42" a="1"/>
  <c r="DC24" i="43" a="1"/>
  <c r="DC50" i="52" a="1"/>
  <c r="CF16" i="48" a="1"/>
  <c r="CF91" i="46" a="1"/>
  <c r="DC83" i="44" a="1"/>
  <c r="DB83" i="47" a="1"/>
  <c r="DC71" i="44" a="1"/>
  <c r="CF87" i="47" a="1"/>
  <c r="CM31" i="48" a="1"/>
  <c r="CF65" i="49" a="1"/>
  <c r="DC29" i="47" a="1"/>
  <c r="CG21" i="53" a="1"/>
  <c r="DC53" i="51" a="1"/>
  <c r="DB89" i="42" a="1"/>
  <c r="DC62" i="50" a="1"/>
  <c r="CK30" i="48" a="1"/>
  <c r="CD64" i="47"/>
  <c r="DB36" i="44" a="1"/>
  <c r="CF34" i="51" a="1"/>
  <c r="DC87" i="42" a="1"/>
  <c r="DA27" i="51" a="1"/>
  <c r="DC38" i="45" a="1"/>
  <c r="CD75" i="44"/>
  <c r="DB19" i="43" a="1"/>
  <c r="CF64" i="51" a="1"/>
  <c r="DA21" i="43" a="1"/>
  <c r="DB86" i="49" a="1"/>
  <c r="DA19" i="47" a="1"/>
  <c r="CF85" i="50" a="1"/>
  <c r="DA19" i="50" a="1"/>
  <c r="CD69" i="48"/>
  <c r="DC89" i="46" a="1"/>
  <c r="CF19" i="47" a="1"/>
  <c r="CL38" i="52" a="1"/>
  <c r="DB84" i="52" a="1"/>
  <c r="CD72" i="43"/>
  <c r="CJ33" i="42" a="1"/>
  <c r="CM39" i="43" a="1"/>
  <c r="DC22" i="43" a="1"/>
  <c r="CF67" i="42" a="1"/>
  <c r="DC82" i="52" a="1"/>
  <c r="CJ39" i="50" a="1"/>
  <c r="CG17" i="48" a="1"/>
  <c r="CX45" i="47" a="1"/>
  <c r="DA19" i="45" a="1"/>
  <c r="CF18" i="47" a="1"/>
  <c r="DC62" i="49" a="1"/>
  <c r="CF32" i="51" a="1"/>
  <c r="CF91" i="44" a="1"/>
  <c r="DB39" i="43" a="1"/>
  <c r="CG15" i="44" a="1"/>
  <c r="DC16" i="45" a="1"/>
  <c r="CF43" i="48" a="1"/>
  <c r="CF48" i="46" a="1"/>
  <c r="DB79" i="50" a="1"/>
  <c r="CF43" i="51" a="1"/>
  <c r="CF74" i="47" a="1"/>
  <c r="DC62" i="48" a="1"/>
  <c r="DC91" i="48" a="1"/>
  <c r="CN35" i="43" a="1"/>
  <c r="CF53" i="51" a="1"/>
  <c r="CD55" i="42"/>
  <c r="DC90" i="46" a="1"/>
  <c r="CN29" i="48" a="1"/>
  <c r="CF85" i="53" a="1"/>
  <c r="CJ29" i="42" a="1"/>
  <c r="DC53" i="47" a="1"/>
  <c r="DA26" i="47" a="1"/>
  <c r="CF14" i="45" a="1"/>
  <c r="DB14" i="53" a="1"/>
  <c r="DC42" i="51" a="1"/>
  <c r="CG14" i="45" a="1"/>
  <c r="CD63" i="51"/>
  <c r="DC50" i="44" a="1"/>
  <c r="DC15" i="51" a="1"/>
  <c r="CJ38" i="51" a="1"/>
  <c r="CL35" i="48" a="1"/>
  <c r="CF53" i="45" a="1"/>
  <c r="CF79" i="48" a="1"/>
  <c r="CJ33" i="50" a="1"/>
  <c r="CF46" i="48" a="1"/>
  <c r="CM36" i="46" a="1"/>
  <c r="DC22" i="54" a="1"/>
  <c r="DC35" i="51" a="1"/>
  <c r="DC61" i="51" a="1"/>
  <c r="CD69" i="50"/>
  <c r="DC85" i="43" a="1"/>
  <c r="CF32" i="42" a="1"/>
  <c r="CD71" i="43"/>
  <c r="CM33" i="46" a="1"/>
  <c r="CF35" i="44" a="1"/>
  <c r="CF17" i="49" a="1"/>
  <c r="DB78" i="51" a="1"/>
  <c r="CF77" i="45" a="1"/>
  <c r="DA21" i="44" a="1"/>
  <c r="CW61" i="43" a="1"/>
  <c r="DB29" i="42" a="1"/>
  <c r="DC20" i="45" a="1"/>
  <c r="DC73" i="54" a="1"/>
  <c r="CF46" i="52" a="1"/>
  <c r="CD74" i="49"/>
  <c r="DC30" i="49" a="1"/>
  <c r="CF42" i="52" a="1"/>
  <c r="CD55" i="54"/>
  <c r="DC81" i="55" a="1"/>
  <c r="CG16" i="42" a="1"/>
  <c r="CJ35" i="49" a="1"/>
  <c r="DB81" i="52" a="1"/>
  <c r="DC14" i="43" a="1"/>
  <c r="DC45" i="54" a="1"/>
  <c r="CF75" i="53" a="1"/>
  <c r="DC81" i="42" a="1"/>
  <c r="CF79" i="47" a="1"/>
  <c r="DC14" i="42" a="1"/>
  <c r="DB31" i="43" a="1"/>
  <c r="CJ35" i="42" a="1"/>
  <c r="DC37" i="46" a="1"/>
  <c r="CG21" i="52" a="1"/>
  <c r="CJ34" i="46" a="1"/>
  <c r="CF88" i="49" a="1"/>
  <c r="DA24" i="42" a="1"/>
  <c r="CN31" i="47" a="1"/>
  <c r="CG16" i="50" a="1"/>
  <c r="DC72" i="50" a="1"/>
  <c r="DA21" i="46" a="1"/>
  <c r="CF51" i="44" a="1"/>
  <c r="CD50" i="53"/>
  <c r="CJ32" i="47" a="1"/>
  <c r="CF41" i="46" a="1"/>
  <c r="DA22" i="50" a="1"/>
  <c r="CF54" i="50" a="1"/>
  <c r="CF59" i="48" a="1"/>
  <c r="DB79" i="49" a="1"/>
  <c r="DC91" i="43" a="1"/>
  <c r="DB39" i="49" a="1"/>
  <c r="CF80" i="43" a="1"/>
  <c r="DC22" i="48" a="1"/>
  <c r="DB31" i="42" a="1"/>
  <c r="CD58" i="45"/>
  <c r="CJ31" i="47" a="1"/>
  <c r="DB42" i="54" a="1"/>
  <c r="DC16" i="50" a="1"/>
  <c r="DC62" i="53" a="1"/>
  <c r="DC79" i="47" a="1"/>
  <c r="CF38" i="52" a="1"/>
  <c r="CL32" i="46" a="1"/>
  <c r="CG14" i="50" a="1"/>
  <c r="CK37" i="50" a="1"/>
  <c r="CF24" i="43" a="1"/>
  <c r="CF13" i="50" a="1"/>
  <c r="CD59" i="43"/>
  <c r="CG21" i="46" a="1"/>
  <c r="CD53" i="51"/>
  <c r="DB23" i="45" a="1"/>
  <c r="DB81" i="50" a="1"/>
  <c r="CD75" i="49"/>
  <c r="CF15" i="46" a="1"/>
  <c r="CG22" i="46" a="1"/>
  <c r="DC38" i="52" a="1"/>
  <c r="DB45" i="45" a="1"/>
  <c r="DB24" i="44" a="1"/>
  <c r="CF42" i="48" a="1"/>
  <c r="CF55" i="50" a="1"/>
  <c r="DA16" i="43" a="1"/>
  <c r="DB61" i="43" a="1"/>
  <c r="CF45" i="50" a="1"/>
  <c r="DA17" i="51" a="1"/>
  <c r="DA16" i="49" a="1"/>
  <c r="CF22" i="54" a="1"/>
  <c r="CF83" i="46" a="1"/>
  <c r="CF77" i="43" a="1"/>
  <c r="CD66" i="42"/>
  <c r="CF82" i="44" a="1"/>
  <c r="CG21" i="42" a="1"/>
  <c r="DB15" i="49" a="1"/>
  <c r="DB13" i="46" a="1"/>
  <c r="DC33" i="49" a="1"/>
  <c r="CF23" i="45" a="1"/>
  <c r="CF74" i="45" a="1"/>
  <c r="DC81" i="50" a="1"/>
  <c r="DC58" i="49" a="1"/>
  <c r="CJ32" i="50" a="1"/>
  <c r="CK31" i="50" a="1"/>
  <c r="DC61" i="46" a="1"/>
  <c r="DB14" i="51" a="1"/>
  <c r="CD64" i="45"/>
  <c r="DC36" i="52" a="1"/>
  <c r="DC49" i="45" a="1"/>
  <c r="CD59" i="49"/>
  <c r="DB38" i="46" a="1"/>
  <c r="CK36" i="47" a="1"/>
  <c r="DC77" i="52" a="1"/>
  <c r="DB43" i="42" a="1"/>
  <c r="DA27" i="49" a="1"/>
  <c r="E151" i="55" a="1"/>
  <c r="DC82" i="43" a="1"/>
  <c r="CK38" i="47" a="1"/>
  <c r="CF53" i="52" a="1"/>
  <c r="DC25" i="52" a="1"/>
  <c r="CF17" i="53" a="1"/>
  <c r="CD52" i="44"/>
  <c r="CF39" i="55" a="1"/>
  <c r="DC14" i="52" a="1"/>
  <c r="DC48" i="46" a="1"/>
  <c r="DC49" i="54" a="1"/>
  <c r="CF35" i="53" a="1"/>
  <c r="DB13" i="43" a="1"/>
  <c r="CD66" i="54"/>
  <c r="DC81" i="54" a="1"/>
  <c r="DC21" i="46" a="1"/>
  <c r="CJ38" i="42" a="1"/>
  <c r="DC34" i="54" a="1"/>
  <c r="CL38" i="44" a="1"/>
  <c r="CM32" i="52" a="1"/>
  <c r="DC39" i="46" a="1"/>
  <c r="CF23" i="50" a="1"/>
  <c r="DC42" i="43" a="1"/>
  <c r="CF81" i="49" a="1"/>
  <c r="DB23" i="50" a="1"/>
  <c r="DC17" i="50" a="1"/>
  <c r="CD47" i="51"/>
  <c r="DC64" i="48" a="1"/>
  <c r="CK33" i="47" a="1"/>
  <c r="CL29" i="42" a="1"/>
  <c r="DC78" i="50" a="1"/>
  <c r="DC27" i="46" a="1"/>
  <c r="DB91" i="48" a="1"/>
  <c r="CL32" i="43" a="1"/>
  <c r="CF79" i="46" a="1"/>
  <c r="CF90" i="54" a="1"/>
  <c r="DB41" i="42" a="1"/>
  <c r="DC42" i="45" a="1"/>
  <c r="CD67" i="48"/>
  <c r="CF84" i="43" a="1"/>
  <c r="DC73" i="50" a="1"/>
  <c r="CD57" i="51"/>
  <c r="DC90" i="51" a="1"/>
  <c r="CK38" i="44" a="1"/>
  <c r="CF64" i="43" a="1"/>
  <c r="CD71" i="52"/>
  <c r="DB25" i="43" a="1"/>
  <c r="CJ39" i="42" a="1"/>
  <c r="DC21" i="51" a="1"/>
  <c r="DC66" i="51" a="1"/>
  <c r="CD54" i="47"/>
  <c r="CK38" i="52" a="1"/>
  <c r="DC77" i="45" a="1"/>
  <c r="CG22" i="50" a="1"/>
  <c r="CF49" i="48" a="1"/>
  <c r="CK34" i="44" a="1"/>
  <c r="CF80" i="54" a="1"/>
  <c r="CG17" i="51" a="1"/>
  <c r="CF50" i="42" a="1"/>
  <c r="CF27" i="47" a="1"/>
  <c r="DC24" i="42" a="1"/>
  <c r="CF63" i="49" a="1"/>
  <c r="DC84" i="48" a="1"/>
  <c r="DB18" i="47" a="1"/>
  <c r="CF23" i="51" a="1"/>
  <c r="CD47" i="43"/>
  <c r="CF69" i="45" a="1"/>
  <c r="CF67" i="47" a="1"/>
  <c r="CD72" i="47"/>
  <c r="CD49" i="49"/>
  <c r="DC51" i="44" a="1"/>
  <c r="CK30" i="42" a="1"/>
  <c r="CG15" i="51" a="1"/>
  <c r="CF72" i="45" a="1"/>
  <c r="DC24" i="46" a="1"/>
  <c r="DB37" i="42" a="1"/>
  <c r="DC85" i="48" a="1"/>
  <c r="DC33" i="48" a="1"/>
  <c r="CL29" i="45" a="1"/>
  <c r="CF84" i="48" a="1"/>
  <c r="DA18" i="46" a="1"/>
  <c r="CF34" i="42" a="1"/>
  <c r="DB27" i="43" a="1"/>
  <c r="DC85" i="50" a="1"/>
  <c r="DC70" i="51" a="1"/>
  <c r="CG19" i="51" a="1"/>
  <c r="DC70" i="45" a="1"/>
  <c r="DC40" i="51" a="1"/>
  <c r="CF58" i="46" a="1"/>
  <c r="DC48" i="42" a="1"/>
  <c r="CD56" i="46"/>
  <c r="CD67" i="45"/>
  <c r="DC49" i="51" a="1"/>
  <c r="DC30" i="51" a="1"/>
  <c r="DB82" i="49" a="1"/>
  <c r="CF70" i="48" a="1"/>
  <c r="CG16" i="43" a="1"/>
  <c r="DC82" i="47" a="1"/>
  <c r="DA27" i="44" a="1"/>
  <c r="DB85" i="47" a="1"/>
  <c r="CF46" i="42" a="1"/>
  <c r="DB43" i="47" a="1"/>
  <c r="DC67" i="51" a="1"/>
  <c r="CD54" i="51"/>
  <c r="CG21" i="48" a="1"/>
  <c r="CD57" i="50"/>
  <c r="DA23" i="47" a="1"/>
  <c r="DB29" i="44" a="1"/>
  <c r="CG21" i="45" a="1"/>
  <c r="DB88" i="44" a="1"/>
  <c r="DC59" i="48" a="1"/>
  <c r="DC53" i="44" a="1"/>
  <c r="CD48" i="50"/>
  <c r="DC23" i="51" a="1"/>
  <c r="DB83" i="51" a="1"/>
  <c r="CX77" i="51" a="1"/>
  <c r="DC23" i="50" a="1"/>
  <c r="CD50" i="50"/>
  <c r="DA15" i="48" a="1"/>
  <c r="DA23" i="49" a="1"/>
  <c r="CK29" i="46" a="1"/>
  <c r="CF31" i="49" a="1"/>
  <c r="E164" i="48" a="1"/>
  <c r="DB82" i="43" a="1"/>
  <c r="DB36" i="55" a="1"/>
  <c r="CK32" i="46" a="1"/>
  <c r="DC30" i="55" a="1"/>
  <c r="CF59" i="50" a="1"/>
  <c r="CK30" i="44" a="1"/>
  <c r="DC89" i="54" a="1"/>
  <c r="DB23" i="52" a="1"/>
  <c r="CF20" i="42" a="1"/>
  <c r="CL39" i="52" a="1"/>
  <c r="CF23" i="55" a="1"/>
  <c r="CW45" i="46" a="1"/>
  <c r="DB35" i="46" a="1"/>
  <c r="CD58" i="50"/>
  <c r="DC57" i="51" a="1"/>
  <c r="CL37" i="42" a="1"/>
  <c r="DC27" i="47" a="1"/>
  <c r="CG22" i="44" a="1"/>
  <c r="CD52" i="55"/>
  <c r="DC67" i="53" a="1"/>
  <c r="DC47" i="53" a="1"/>
  <c r="CF32" i="45" a="1"/>
  <c r="DB42" i="44" a="1"/>
  <c r="DC35" i="45" a="1"/>
  <c r="CF23" i="44" a="1"/>
  <c r="CK37" i="49" a="1"/>
  <c r="CD58" i="48"/>
  <c r="CF13" i="51" a="1"/>
  <c r="CD65" i="47"/>
  <c r="DC69" i="48" a="1"/>
  <c r="CW13" i="47" a="1"/>
  <c r="CL33" i="50" a="1"/>
  <c r="CF18" i="42" a="1"/>
  <c r="CD46" i="47"/>
  <c r="CD51" i="51"/>
  <c r="CF51" i="43" a="1"/>
  <c r="DB82" i="52" a="1"/>
  <c r="DC34" i="52" a="1"/>
  <c r="CF69" i="44" a="1"/>
  <c r="DB26" i="45" a="1"/>
  <c r="DC57" i="49" a="1"/>
  <c r="CF53" i="48" a="1"/>
  <c r="DC23" i="47" a="1"/>
  <c r="CF34" i="52" a="1"/>
  <c r="CF57" i="48" a="1"/>
  <c r="DC46" i="46" a="1"/>
  <c r="CF17" i="45" a="1"/>
  <c r="DC50" i="50" a="1"/>
  <c r="DC24" i="45" a="1"/>
  <c r="CF84" i="50" a="1"/>
  <c r="CF78" i="50" a="1"/>
  <c r="DB40" i="45" a="1"/>
  <c r="DB21" i="48" a="1"/>
  <c r="CG18" i="47" a="1"/>
  <c r="DC56" i="51" a="1"/>
  <c r="DC36" i="47" a="1"/>
  <c r="CF54" i="51" a="1"/>
  <c r="CG16" i="44" a="1"/>
  <c r="CF83" i="49" a="1"/>
  <c r="CF35" i="42" a="1"/>
  <c r="DB38" i="54" a="1"/>
  <c r="CJ36" i="47" a="1"/>
  <c r="CD54" i="46"/>
  <c r="DB33" i="47" a="1"/>
  <c r="CL37" i="50" a="1"/>
  <c r="DC21" i="50" a="1"/>
  <c r="DC50" i="51" a="1"/>
  <c r="DC91" i="47" a="1"/>
  <c r="DB87" i="51" a="1"/>
  <c r="DA20" i="48" a="1"/>
  <c r="CG18" i="45" a="1"/>
  <c r="DC38" i="44" a="1"/>
  <c r="E164" i="45" a="1"/>
  <c r="CN30" i="43" a="1"/>
  <c r="DC69" i="46" a="1"/>
  <c r="CK35" i="50" a="1"/>
  <c r="DA22" i="52" a="1"/>
  <c r="CG24" i="51" a="1"/>
  <c r="CF56" i="44" a="1"/>
  <c r="CF22" i="44" a="1"/>
  <c r="DB85" i="51" a="1"/>
  <c r="CD49" i="48"/>
  <c r="DA18" i="49" a="1"/>
  <c r="CF57" i="47" a="1"/>
  <c r="CF87" i="50" a="1"/>
  <c r="DB85" i="43" a="1"/>
  <c r="CF37" i="44" a="1"/>
  <c r="CG25" i="42" a="1"/>
  <c r="DA22" i="54" a="1"/>
  <c r="CF71" i="44" a="1"/>
  <c r="CF30" i="51" a="1"/>
  <c r="CF70" i="47" a="1"/>
  <c r="DA14" i="47" a="1"/>
  <c r="DB30" i="45" a="1"/>
  <c r="DC22" i="44" a="1"/>
  <c r="DC35" i="47" a="1"/>
  <c r="CK29" i="48" a="1"/>
  <c r="DC14" i="50" a="1"/>
  <c r="CD62" i="42"/>
  <c r="DC88" i="50" a="1"/>
  <c r="DC33" i="50" a="1"/>
  <c r="DB45" i="44" a="1"/>
  <c r="CF64" i="55" a="1"/>
  <c r="CF17" i="46" a="1"/>
  <c r="DC46" i="55" a="1"/>
  <c r="DB88" i="49" a="1"/>
  <c r="CK32" i="45" a="1"/>
  <c r="CJ38" i="44" a="1"/>
  <c r="CF75" i="51" a="1"/>
  <c r="E163" i="45" a="1"/>
  <c r="CF19" i="49" a="1"/>
  <c r="CF55" i="55" a="1"/>
  <c r="CG18" i="53" a="1"/>
  <c r="CF91" i="55" a="1"/>
  <c r="CD72" i="54"/>
  <c r="CG22" i="53" a="1"/>
  <c r="CD70" i="48"/>
  <c r="CM34" i="48" a="1"/>
  <c r="DC25" i="54" a="1"/>
  <c r="DB40" i="55" a="1"/>
  <c r="DB19" i="42" a="1"/>
  <c r="DC58" i="50" a="1"/>
  <c r="CF27" i="42" a="1"/>
  <c r="DC67" i="44" a="1"/>
  <c r="CF89" i="42" a="1"/>
  <c r="E153" i="49" a="1"/>
  <c r="DB34" i="51" a="1"/>
  <c r="CD75" i="42"/>
  <c r="CF85" i="47" a="1"/>
  <c r="CF32" i="48" a="1"/>
  <c r="CD75" i="48"/>
  <c r="DB39" i="50" a="1"/>
  <c r="DC45" i="51" a="1"/>
  <c r="DB39" i="52" a="1"/>
  <c r="DC82" i="48" a="1"/>
  <c r="DC74" i="48" a="1"/>
  <c r="DA24" i="49" a="1"/>
  <c r="DC88" i="44" a="1"/>
  <c r="DA14" i="46" a="1"/>
  <c r="CF43" i="50" a="1"/>
  <c r="DC17" i="51" a="1"/>
  <c r="DC81" i="48" a="1"/>
  <c r="DB90" i="45" a="1"/>
  <c r="DC35" i="46" a="1"/>
  <c r="DB40" i="48" a="1"/>
  <c r="DC17" i="47" a="1"/>
  <c r="CF37" i="48" a="1"/>
  <c r="DB88" i="52" a="1"/>
  <c r="CF35" i="43" a="1"/>
  <c r="CF51" i="53" a="1"/>
  <c r="DB35" i="42" a="1"/>
  <c r="CF33" i="42" a="1"/>
  <c r="DC66" i="44" a="1"/>
  <c r="CF67" i="45" a="1"/>
  <c r="DC48" i="48" a="1"/>
  <c r="DB21" i="44" a="1"/>
  <c r="DC63" i="44" a="1"/>
  <c r="CF89" i="45" a="1"/>
  <c r="CD63" i="47"/>
  <c r="CD68" i="44"/>
  <c r="CW13" i="42" a="1"/>
  <c r="CF14" i="46" a="1"/>
  <c r="DB40" i="51" a="1"/>
  <c r="CF61" i="48" a="1"/>
  <c r="DC82" i="45" a="1"/>
  <c r="DC69" i="51" a="1"/>
  <c r="CW13" i="50" a="1"/>
  <c r="DB91" i="47" a="1"/>
  <c r="DC47" i="48" a="1"/>
  <c r="DC36" i="49" a="1"/>
  <c r="DC51" i="43" a="1"/>
  <c r="CF63" i="46" a="1"/>
  <c r="DC22" i="46" a="1"/>
  <c r="DA15" i="45" a="1"/>
  <c r="CF89" i="46" a="1"/>
  <c r="DC61" i="52" a="1"/>
  <c r="DC50" i="46" a="1"/>
  <c r="CD56" i="52"/>
  <c r="DC83" i="53" a="1"/>
  <c r="DC78" i="55" a="1"/>
  <c r="DC69" i="53" a="1"/>
  <c r="CD51" i="55"/>
  <c r="DB16" i="53" a="1"/>
  <c r="DC41" i="45" a="1"/>
  <c r="DC69" i="52" a="1"/>
  <c r="CG19" i="45" a="1"/>
  <c r="DB14" i="55" a="1"/>
  <c r="CD46" i="44"/>
  <c r="DB33" i="55" a="1"/>
  <c r="CK40" i="47" a="1"/>
  <c r="CF71" i="45" a="1"/>
  <c r="E163" i="42" a="1"/>
  <c r="CF70" i="42" a="1"/>
  <c r="CF73" i="51" a="1"/>
  <c r="CF87" i="55" a="1"/>
  <c r="CF30" i="54" a="1"/>
  <c r="DB45" i="49" a="1"/>
  <c r="CF66" i="53" a="1"/>
  <c r="DC86" i="49" a="1"/>
  <c r="DB79" i="45" a="1"/>
  <c r="DB77" i="45" a="1"/>
  <c r="DC68" i="51" a="1"/>
  <c r="DC65" i="50" a="1"/>
  <c r="DC15" i="44" a="1"/>
  <c r="CX45" i="48" a="1"/>
  <c r="DB17" i="42" a="1"/>
  <c r="CF78" i="51" a="1"/>
  <c r="DA18" i="51" a="1"/>
  <c r="CF47" i="43" a="1"/>
  <c r="DC89" i="50" a="1"/>
  <c r="DB79" i="44" a="1"/>
  <c r="CK38" i="42" a="1"/>
  <c r="DB78" i="44" a="1"/>
  <c r="CF20" i="46" a="1"/>
  <c r="DC25" i="44" a="1"/>
  <c r="CG16" i="49" a="1"/>
  <c r="DA14" i="50" a="1"/>
  <c r="CF21" i="44" a="1"/>
  <c r="DC63" i="42" a="1"/>
  <c r="CG14" i="47" a="1"/>
  <c r="CM37" i="42" a="1"/>
  <c r="CM29" i="42" a="1"/>
  <c r="CF26" i="49" a="1"/>
  <c r="CF80" i="47" a="1"/>
  <c r="CF74" i="52" a="1"/>
  <c r="DB30" i="48" a="1"/>
  <c r="DC78" i="48" a="1"/>
  <c r="CG24" i="50" a="1"/>
  <c r="CD63" i="42"/>
  <c r="CL38" i="47" a="1"/>
  <c r="DB41" i="48" a="1"/>
  <c r="DC35" i="43" a="1"/>
  <c r="DC88" i="51" a="1"/>
  <c r="CG25" i="46" a="1"/>
  <c r="DB91" i="50" a="1"/>
  <c r="E162" i="50" a="1"/>
  <c r="CD48" i="46"/>
  <c r="DB14" i="46" a="1"/>
  <c r="CF37" i="49" a="1"/>
  <c r="DB83" i="50" a="1"/>
  <c r="DC21" i="49" a="1"/>
  <c r="DA24" i="50" a="1"/>
  <c r="DB32" i="54" a="1"/>
  <c r="CD47" i="47"/>
  <c r="DC14" i="49" a="1"/>
  <c r="CX29" i="45" a="1"/>
  <c r="DC88" i="45" a="1"/>
  <c r="DB42" i="50" a="1"/>
  <c r="DC71" i="51" a="1"/>
  <c r="DB40" i="42" a="1"/>
  <c r="DC88" i="49" a="1"/>
  <c r="CD52" i="49"/>
  <c r="DB34" i="50" a="1"/>
  <c r="DB17" i="51" a="1"/>
  <c r="DC38" i="51" a="1"/>
  <c r="DC19" i="48" a="1"/>
  <c r="CF33" i="47" a="1"/>
  <c r="CF80" i="50" a="1"/>
  <c r="DB19" i="48" a="1"/>
  <c r="CF31" i="43" a="1"/>
  <c r="DB85" i="49" a="1"/>
  <c r="CF54" i="43" a="1"/>
  <c r="DC50" i="49" a="1"/>
  <c r="DC79" i="49" a="1"/>
  <c r="CD72" i="46"/>
  <c r="DB34" i="46" a="1"/>
  <c r="CF42" i="50" a="1"/>
  <c r="CD71" i="48"/>
  <c r="DB90" i="44" a="1"/>
  <c r="CF33" i="48" a="1"/>
  <c r="CX45" i="51" a="1"/>
  <c r="CF21" i="50" a="1"/>
  <c r="DB33" i="50" a="1"/>
  <c r="CF29" i="46" a="1"/>
  <c r="DB40" i="47" a="1"/>
  <c r="CG22" i="43" a="1"/>
  <c r="CL30" i="51" a="1"/>
  <c r="DC75" i="43" a="1"/>
  <c r="CF29" i="52" a="1"/>
  <c r="DB77" i="52" a="1"/>
  <c r="CF38" i="49" a="1"/>
  <c r="DC89" i="49" a="1"/>
  <c r="CF77" i="44" a="1"/>
  <c r="CF24" i="52" a="1"/>
  <c r="DC30" i="42" a="1"/>
  <c r="CD70" i="42"/>
  <c r="CF49" i="50" a="1"/>
  <c r="DB21" i="50" a="1"/>
  <c r="CX45" i="45" a="1"/>
  <c r="DA23" i="43" a="1"/>
  <c r="CF34" i="53" a="1"/>
  <c r="CG27" i="54" a="1"/>
  <c r="CN37" i="54" a="1"/>
  <c r="CF68" i="52" a="1"/>
  <c r="DC34" i="55" a="1"/>
  <c r="DB14" i="49" a="1"/>
  <c r="DC69" i="49" a="1"/>
  <c r="CF29" i="54" a="1"/>
  <c r="CK30" i="52" a="1"/>
  <c r="CK35" i="54" a="1"/>
  <c r="DC45" i="43" a="1"/>
  <c r="DA13" i="55" a="1"/>
  <c r="DB29" i="46" a="1"/>
  <c r="CK39" i="46" a="1"/>
  <c r="DC86" i="53" a="1"/>
  <c r="CJ31" i="49" a="1"/>
  <c r="CW29" i="42" a="1"/>
  <c r="CX13" i="55" a="1"/>
  <c r="CN31" i="46" a="1"/>
  <c r="DC71" i="45" a="1"/>
  <c r="CG25" i="43" a="1"/>
  <c r="CL40" i="43" a="1"/>
  <c r="CW13" i="44" a="1"/>
  <c r="DB78" i="50" a="1"/>
  <c r="CF34" i="48" a="1"/>
  <c r="CF30" i="50" a="1"/>
  <c r="CF18" i="44" a="1"/>
  <c r="CF75" i="47" a="1"/>
  <c r="DC70" i="54" a="1"/>
  <c r="DC31" i="46" a="1"/>
  <c r="DB20" i="43" a="1"/>
  <c r="DC49" i="42" a="1"/>
  <c r="DC32" i="43" a="1"/>
  <c r="CW45" i="44" a="1"/>
  <c r="DC86" i="50" a="1"/>
  <c r="CN36" i="44" a="1"/>
  <c r="E164" i="42" a="1"/>
  <c r="DB27" i="42" a="1"/>
  <c r="DC19" i="47" a="1"/>
  <c r="DC80" i="51" a="1"/>
  <c r="DB91" i="49" a="1"/>
  <c r="CX13" i="51" a="1"/>
  <c r="DB33" i="46" a="1"/>
  <c r="CX29" i="50" a="1"/>
  <c r="DC39" i="50" a="1"/>
  <c r="CF90" i="46" a="1"/>
  <c r="CF19" i="46" a="1"/>
  <c r="CF74" i="51" a="1"/>
  <c r="DC48" i="51" a="1"/>
  <c r="CL35" i="43" a="1"/>
  <c r="DA23" i="48" a="1"/>
  <c r="CG22" i="48" a="1"/>
  <c r="DA20" i="43" a="1"/>
  <c r="DC66" i="50" a="1"/>
  <c r="CW77" i="43" a="1"/>
  <c r="E155" i="52" a="1"/>
  <c r="DA24" i="52" a="1"/>
  <c r="CF18" i="51" a="1"/>
  <c r="CF61" i="51" a="1"/>
  <c r="CD59" i="45"/>
  <c r="CJ34" i="43" a="1"/>
  <c r="CD69" i="51"/>
  <c r="DC47" i="50" a="1"/>
  <c r="DC71" i="47" a="1"/>
  <c r="CJ33" i="46" a="1"/>
  <c r="CD65" i="49"/>
  <c r="CD54" i="53"/>
  <c r="DB27" i="47" a="1"/>
  <c r="DC61" i="42" a="1"/>
  <c r="CF47" i="46" a="1"/>
  <c r="CF42" i="45" a="1"/>
  <c r="CD51" i="48"/>
  <c r="DC86" i="51" a="1"/>
  <c r="DB31" i="50" a="1"/>
  <c r="CK35" i="45" a="1"/>
  <c r="CG25" i="45" a="1"/>
  <c r="DC32" i="47" a="1"/>
  <c r="DB34" i="48" a="1"/>
  <c r="CF83" i="44" a="1"/>
  <c r="CG22" i="54" a="1"/>
  <c r="DC64" i="51" a="1"/>
  <c r="DC53" i="49" a="1"/>
  <c r="CF30" i="45" a="1"/>
  <c r="DA14" i="43" a="1"/>
  <c r="CD56" i="49"/>
  <c r="CG13" i="46" a="1"/>
  <c r="CF78" i="43" a="1"/>
  <c r="CF84" i="46" a="1"/>
  <c r="CM31" i="43" a="1"/>
  <c r="DC61" i="49" a="1"/>
  <c r="DC79" i="45" a="1"/>
  <c r="DB40" i="50" a="1"/>
  <c r="DB22" i="47" a="1"/>
  <c r="CF69" i="48" a="1"/>
  <c r="DC46" i="44" a="1"/>
  <c r="CF38" i="54" a="1"/>
  <c r="DC80" i="47" a="1"/>
  <c r="DB13" i="51" a="1"/>
  <c r="DC29" i="42" a="1"/>
  <c r="DB23" i="46" a="1"/>
  <c r="CG14" i="42" a="1"/>
  <c r="CF79" i="45" a="1"/>
  <c r="DC31" i="44" a="1"/>
  <c r="CJ35" i="51" a="1"/>
  <c r="DC85" i="54" a="1"/>
  <c r="CD70" i="44"/>
  <c r="DC68" i="48" a="1"/>
  <c r="DC36" i="45" a="1"/>
  <c r="CD68" i="42"/>
  <c r="CF88" i="50" a="1"/>
  <c r="CF86" i="47" a="1"/>
  <c r="CJ37" i="48" a="1"/>
  <c r="CX13" i="46" a="1"/>
  <c r="CW77" i="50" a="1"/>
  <c r="CG15" i="48" a="1"/>
  <c r="CF59" i="43" a="1"/>
  <c r="CF73" i="49" a="1"/>
  <c r="CF42" i="42" a="1"/>
  <c r="DC85" i="46" a="1"/>
  <c r="DB36" i="48" a="1"/>
  <c r="DC17" i="42" a="1"/>
  <c r="CF91" i="51" a="1"/>
  <c r="DC26" i="44" a="1"/>
  <c r="DC26" i="48" a="1"/>
  <c r="E164" i="47" a="1"/>
  <c r="DC50" i="43" a="1"/>
  <c r="DB77" i="53" a="1"/>
  <c r="CJ37" i="47" a="1"/>
  <c r="DB82" i="55" a="1"/>
  <c r="DB83" i="53" a="1"/>
  <c r="CF62" i="46" a="1"/>
  <c r="CW29" i="46" a="1"/>
  <c r="DC27" i="48" a="1"/>
  <c r="CJ37" i="54" a="1"/>
  <c r="DB14" i="42" a="1"/>
  <c r="DC13" i="55" a="1"/>
  <c r="CF77" i="46" a="1"/>
  <c r="DB42" i="55" a="1"/>
  <c r="CF16" i="45" a="1"/>
  <c r="CD74" i="55"/>
  <c r="DC54" i="44" a="1"/>
  <c r="CN30" i="54" a="1"/>
  <c r="DB30" i="49" a="1"/>
  <c r="DC35" i="52" a="1"/>
  <c r="CM30" i="43" a="1"/>
  <c r="CX61" i="54" a="1"/>
  <c r="CF57" i="49" a="1"/>
  <c r="DA18" i="50" a="1"/>
  <c r="DC43" i="44" a="1"/>
  <c r="DA18" i="53" a="1"/>
  <c r="CF80" i="46" a="1"/>
  <c r="CF18" i="52" a="1"/>
  <c r="DC72" i="47" a="1"/>
  <c r="DC55" i="45" a="1"/>
  <c r="CD58" i="44"/>
  <c r="DC17" i="49" a="1"/>
  <c r="CF89" i="47" a="1"/>
  <c r="CF74" i="49" a="1"/>
  <c r="CF20" i="51" a="1"/>
  <c r="CF31" i="51" a="1"/>
  <c r="CD62" i="51"/>
  <c r="CF83" i="48" a="1"/>
  <c r="CD48" i="48"/>
  <c r="DB14" i="44" a="1"/>
  <c r="DC61" i="50" a="1"/>
  <c r="CF82" i="51" a="1"/>
  <c r="CF84" i="51" a="1"/>
  <c r="DC48" i="43" a="1"/>
  <c r="DC37" i="48" a="1"/>
  <c r="CG27" i="45" a="1"/>
  <c r="CF52" i="48" a="1"/>
  <c r="DB26" i="48" a="1"/>
  <c r="CK29" i="52" a="1"/>
  <c r="DC69" i="45" a="1"/>
  <c r="CJ38" i="49" a="1"/>
  <c r="CF40" i="52" a="1"/>
  <c r="CF72" i="52" a="1"/>
  <c r="DB18" i="48" a="1"/>
  <c r="CF31" i="42" a="1"/>
  <c r="DC29" i="44" a="1"/>
  <c r="CF19" i="42" a="1"/>
  <c r="CF63" i="51" a="1"/>
  <c r="DC66" i="49" a="1"/>
  <c r="CF15" i="50" a="1"/>
  <c r="DB25" i="44" a="1"/>
  <c r="DB90" i="42" a="1"/>
  <c r="CF16" i="51" a="1"/>
  <c r="CD52" i="47"/>
  <c r="CX77" i="44" a="1"/>
  <c r="CF14" i="44" a="1"/>
  <c r="DA15" i="42" a="1"/>
  <c r="CK34" i="49" a="1"/>
  <c r="CJ37" i="46" a="1"/>
  <c r="DC64" i="42" a="1"/>
  <c r="CM32" i="43" a="1"/>
  <c r="DC65" i="44" a="1"/>
  <c r="CF51" i="50" a="1"/>
  <c r="CF90" i="44" a="1"/>
  <c r="CF20" i="48" a="1"/>
  <c r="DC13" i="44" a="1"/>
  <c r="DB32" i="48" a="1"/>
  <c r="DC14" i="46" a="1"/>
  <c r="CN35" i="46" a="1"/>
  <c r="CF37" i="46" a="1"/>
  <c r="CD53" i="50"/>
  <c r="CD55" i="45"/>
  <c r="CF42" i="51" a="1"/>
  <c r="CK38" i="46" a="1"/>
  <c r="CF13" i="45" a="1"/>
  <c r="CF20" i="50" a="1"/>
  <c r="DB79" i="51" a="1"/>
  <c r="CW13" i="46" a="1"/>
  <c r="CF66" i="47" a="1"/>
  <c r="DC27" i="49" a="1"/>
  <c r="CF77" i="51" a="1"/>
  <c r="DB80" i="50" a="1"/>
  <c r="DC63" i="48" a="1"/>
  <c r="DC45" i="49" a="1"/>
  <c r="DC31" i="45" a="1"/>
  <c r="CG26" i="50" a="1"/>
  <c r="DA16" i="47" a="1"/>
  <c r="DC49" i="47" a="1"/>
  <c r="CJ30" i="44" a="1"/>
  <c r="DB29" i="45" a="1"/>
  <c r="CJ36" i="44" a="1"/>
  <c r="CF82" i="50" a="1"/>
  <c r="DC32" i="50" a="1"/>
  <c r="CD70" i="43"/>
  <c r="DC87" i="49" a="1"/>
  <c r="CF48" i="48" a="1"/>
  <c r="CF80" i="48" a="1"/>
  <c r="CF71" i="51" a="1"/>
  <c r="DB21" i="47" a="1"/>
  <c r="CG23" i="51" a="1"/>
  <c r="DB17" i="43" a="1"/>
  <c r="DC55" i="54" a="1"/>
  <c r="DC89" i="52" a="1"/>
  <c r="DC68" i="43" a="1"/>
  <c r="CF75" i="50" a="1"/>
  <c r="CD74" i="52"/>
  <c r="DC82" i="55" a="1"/>
  <c r="CG24" i="43" a="1"/>
  <c r="E159" i="55" a="1"/>
  <c r="DC14" i="54" a="1"/>
  <c r="CF69" i="54" a="1"/>
  <c r="DC56" i="54" a="1"/>
  <c r="DB84" i="53" a="1"/>
  <c r="DB77" i="55" a="1"/>
  <c r="DB45" i="54" a="1"/>
  <c r="CX61" i="55" a="1"/>
  <c r="DC84" i="45" a="1"/>
  <c r="CD49" i="55"/>
  <c r="CD66" i="53"/>
  <c r="CN37" i="53" a="1"/>
  <c r="CF41" i="54" a="1"/>
  <c r="CD70" i="52"/>
  <c r="CD74" i="48"/>
  <c r="DB15" i="54" a="1"/>
  <c r="E162" i="51" a="1"/>
  <c r="DC85" i="51" a="1"/>
  <c r="DB42" i="52" a="1"/>
  <c r="E162" i="48" a="1"/>
  <c r="CF23" i="49" a="1"/>
  <c r="DB16" i="46" a="1"/>
  <c r="DC69" i="44" a="1"/>
  <c r="CF19" i="50" a="1"/>
  <c r="CX77" i="50" a="1"/>
  <c r="DB88" i="48" a="1"/>
  <c r="DC35" i="50" a="1"/>
  <c r="CF90" i="48" a="1"/>
  <c r="DC37" i="49" a="1"/>
  <c r="DC32" i="51" a="1"/>
  <c r="DB77" i="51" a="1"/>
  <c r="DC31" i="50" a="1"/>
  <c r="CF85" i="51" a="1"/>
  <c r="DB90" i="48" a="1"/>
  <c r="DB79" i="48" a="1"/>
  <c r="DC61" i="48" a="1"/>
  <c r="DC19" i="51" a="1"/>
  <c r="CG18" i="46" a="1"/>
  <c r="CK37" i="47" a="1"/>
  <c r="DB89" i="47" a="1"/>
  <c r="CD57" i="49"/>
  <c r="DC34" i="51" a="1"/>
  <c r="DC82" i="42" a="1"/>
  <c r="DB23" i="42" a="1"/>
  <c r="CF72" i="49" a="1"/>
  <c r="CX29" i="49" a="1"/>
  <c r="CF30" i="48" a="1"/>
  <c r="DC84" i="53" a="1"/>
  <c r="DC39" i="47" a="1"/>
  <c r="CG20" i="44" a="1"/>
  <c r="DA22" i="44" a="1"/>
  <c r="DB78" i="45" a="1"/>
  <c r="CF38" i="48" a="1"/>
  <c r="CF21" i="48" a="1"/>
  <c r="DC86" i="42" a="1"/>
  <c r="DC16" i="52" a="1"/>
  <c r="CJ33" i="43" a="1"/>
  <c r="CF27" i="49" a="1"/>
  <c r="DB38" i="43" a="1"/>
  <c r="CF31" i="46" a="1"/>
  <c r="CF70" i="46" a="1"/>
  <c r="CF32" i="43" a="1"/>
  <c r="CF48" i="45" a="1"/>
  <c r="CF21" i="49" a="1"/>
  <c r="CK36" i="50" a="1"/>
  <c r="CG15" i="49" a="1"/>
  <c r="DC40" i="43" a="1"/>
  <c r="CD74" i="47"/>
  <c r="CK29" i="51" a="1"/>
  <c r="DC35" i="48" a="1"/>
  <c r="DB41" i="52" a="1"/>
  <c r="DC55" i="46" a="1"/>
  <c r="DC15" i="45" a="1"/>
  <c r="DA20" i="44" a="1"/>
  <c r="DB37" i="46" a="1"/>
  <c r="DB23" i="43" a="1"/>
  <c r="DC13" i="52" a="1"/>
  <c r="CF15" i="44" a="1"/>
  <c r="CW13" i="43" a="1"/>
  <c r="DC69" i="50" a="1"/>
  <c r="CF63" i="44" a="1"/>
  <c r="CX13" i="47" a="1"/>
  <c r="DA16" i="50" a="1"/>
  <c r="CF29" i="51" a="1"/>
  <c r="DC16" i="48" a="1"/>
  <c r="CF83" i="51" a="1"/>
  <c r="DC90" i="43" a="1"/>
  <c r="CF50" i="52" a="1"/>
  <c r="CF61" i="52" a="1"/>
  <c r="CF24" i="46" a="1"/>
  <c r="CD59" i="42"/>
  <c r="DB23" i="47" a="1"/>
  <c r="DC66" i="46" a="1"/>
  <c r="CF62" i="45" a="1"/>
  <c r="DC20" i="51" a="1"/>
  <c r="DA14" i="48" a="1"/>
  <c r="CF53" i="46" a="1"/>
  <c r="CW29" i="50" a="1"/>
  <c r="CF16" i="44" a="1"/>
  <c r="CD68" i="51"/>
  <c r="CD66" i="50"/>
  <c r="CK36" i="51" a="1"/>
  <c r="CN35" i="45" a="1"/>
  <c r="CF43" i="49" a="1"/>
  <c r="DA21" i="48" a="1"/>
  <c r="DB25" i="45" a="1"/>
  <c r="CF14" i="52" a="1"/>
  <c r="CF91" i="43" a="1"/>
  <c r="DB15" i="47" a="1"/>
  <c r="CD73" i="45"/>
  <c r="DA21" i="51" a="1"/>
  <c r="CL38" i="42" a="1"/>
  <c r="CL36" i="50" a="1"/>
  <c r="DA17" i="48" a="1"/>
  <c r="CF15" i="47" a="1"/>
  <c r="DC86" i="47" a="1"/>
  <c r="DB20" i="45" a="1"/>
  <c r="DC52" i="42" a="1"/>
  <c r="CF80" i="52" a="1"/>
  <c r="CF16" i="54" a="1"/>
  <c r="DB88" i="43" a="1"/>
  <c r="CF72" i="54" a="1"/>
  <c r="DC85" i="53" a="1"/>
  <c r="DA22" i="55" a="1"/>
  <c r="DC57" i="52" a="1"/>
  <c r="DC40" i="49" a="1"/>
  <c r="CD51" i="44"/>
  <c r="CD49" i="43"/>
  <c r="DB30" i="55" a="1"/>
  <c r="CX45" i="43" a="1"/>
  <c r="DB31" i="55" a="1"/>
  <c r="CF48" i="52" a="1"/>
  <c r="DB15" i="55" a="1"/>
  <c r="CG17" i="42" a="1"/>
  <c r="DC47" i="45" a="1"/>
  <c r="CF33" i="53" a="1"/>
  <c r="CF18" i="49" a="1"/>
  <c r="CF91" i="50" a="1"/>
  <c r="CJ38" i="52" a="1"/>
  <c r="CW77" i="45" a="1"/>
  <c r="DC26" i="45" a="1"/>
  <c r="CX77" i="45" a="1"/>
  <c r="CX29" i="43" a="1"/>
  <c r="DC33" i="45" a="1"/>
  <c r="DC19" i="43" a="1"/>
  <c r="CF89" i="49" a="1"/>
  <c r="DC57" i="42" a="1"/>
  <c r="CK33" i="50" a="1"/>
  <c r="CF49" i="44" a="1"/>
  <c r="CF55" i="43" a="1"/>
  <c r="DC73" i="45" a="1"/>
  <c r="DB34" i="47" a="1"/>
  <c r="CD66" i="51"/>
  <c r="DC24" i="50" a="1"/>
  <c r="CF30" i="43" a="1"/>
  <c r="CD63" i="43"/>
  <c r="DA15" i="46" a="1"/>
  <c r="DB78" i="48" a="1"/>
  <c r="CF62" i="48" a="1"/>
  <c r="DC81" i="44" a="1"/>
  <c r="CF47" i="45" a="1"/>
  <c r="DC45" i="53" a="1"/>
  <c r="CK40" i="42" a="1"/>
  <c r="CD48" i="47"/>
  <c r="CG20" i="45" a="1"/>
  <c r="DC36" i="44" a="1"/>
  <c r="DC26" i="46" a="1"/>
  <c r="DC46" i="48" a="1"/>
  <c r="CG21" i="49" a="1"/>
  <c r="CG20" i="47" a="1"/>
  <c r="CF40" i="48" a="1"/>
  <c r="DB22" i="43" a="1"/>
  <c r="CD73" i="48"/>
  <c r="CD65" i="50"/>
  <c r="DC66" i="48" a="1"/>
  <c r="DC87" i="48" a="1"/>
  <c r="CF85" i="48" a="1"/>
  <c r="CF22" i="46" a="1"/>
  <c r="CG18" i="49" a="1"/>
  <c r="CN36" i="50" a="1"/>
  <c r="CF58" i="51" a="1"/>
  <c r="CD56" i="50"/>
  <c r="DB88" i="50" a="1"/>
  <c r="CG14" i="43" a="1"/>
  <c r="DC59" i="44" a="1"/>
  <c r="CF36" i="51" a="1"/>
  <c r="CF24" i="42" a="1"/>
  <c r="CF65" i="51" a="1"/>
  <c r="CF79" i="53" a="1"/>
  <c r="CN30" i="52" a="1"/>
  <c r="DC18" i="47" a="1"/>
  <c r="CD56" i="42"/>
  <c r="DB40" i="46" a="1"/>
  <c r="CF21" i="47" a="1"/>
  <c r="DC30" i="45" a="1"/>
  <c r="CK39" i="45" a="1"/>
  <c r="DB14" i="52" a="1"/>
  <c r="DC51" i="46" a="1"/>
  <c r="CD46" i="54"/>
  <c r="CF83" i="45" a="1"/>
  <c r="DB13" i="50" a="1"/>
  <c r="CD70" i="47"/>
  <c r="CD53" i="42"/>
  <c r="DB81" i="48" a="1"/>
  <c r="DA15" i="50" a="1"/>
  <c r="CL37" i="47" a="1"/>
  <c r="DB86" i="51" a="1"/>
  <c r="CL30" i="44" a="1"/>
  <c r="DC89" i="51" a="1"/>
  <c r="DB39" i="47" a="1"/>
  <c r="CL32" i="45" a="1"/>
  <c r="DA23" i="44" a="1"/>
  <c r="CF13" i="46" a="1"/>
  <c r="CD62" i="50"/>
  <c r="CW77" i="44" a="1"/>
  <c r="DC31" i="48" a="1"/>
  <c r="CX29" i="47" a="1"/>
  <c r="CN30" i="47" a="1"/>
  <c r="CM29" i="48" a="1"/>
  <c r="CD67" i="43"/>
  <c r="DA20" i="51" a="1"/>
  <c r="DC68" i="49" a="1"/>
  <c r="DC49" i="50" a="1"/>
  <c r="CL40" i="45" a="1"/>
  <c r="CF38" i="43" a="1"/>
  <c r="DC58" i="42" a="1"/>
  <c r="DC18" i="45" a="1"/>
  <c r="CK34" i="45" a="1"/>
  <c r="CF59" i="45" a="1"/>
  <c r="DC38" i="42" a="1"/>
  <c r="DC21" i="42" a="1"/>
  <c r="CF57" i="51" a="1"/>
  <c r="CF50" i="48" a="1"/>
  <c r="DA23" i="51" a="1"/>
  <c r="CX13" i="50" a="1"/>
  <c r="CF22" i="50" a="1"/>
  <c r="CJ32" i="46" a="1"/>
  <c r="CK33" i="46" a="1"/>
  <c r="DA18" i="48" a="1"/>
  <c r="DB17" i="47" a="1"/>
  <c r="CD51" i="47"/>
  <c r="DB23" i="48" a="1"/>
  <c r="CJ31" i="43" a="1"/>
  <c r="DC53" i="55" a="1"/>
  <c r="DB14" i="45" a="1"/>
  <c r="CF84" i="44" a="1"/>
  <c r="CG25" i="50" a="1"/>
  <c r="CF89" i="54" a="1"/>
  <c r="DC15" i="52" a="1"/>
  <c r="DC68" i="52" a="1"/>
  <c r="CF70" i="55" a="1"/>
  <c r="DC53" i="46" a="1"/>
  <c r="CF68" i="45" a="1"/>
  <c r="DC63" i="54" a="1"/>
  <c r="CW13" i="52" a="1"/>
  <c r="DC52" i="53" a="1"/>
  <c r="DA20" i="45" a="1"/>
  <c r="DC72" i="54" a="1"/>
  <c r="CK35" i="52" a="1"/>
  <c r="CM38" i="52" a="1"/>
  <c r="CF64" i="52" a="1"/>
  <c r="DB22" i="42" a="1"/>
  <c r="E162" i="47" a="1"/>
  <c r="CD53" i="53"/>
  <c r="E163" i="50" a="1"/>
  <c r="DA17" i="44" a="1"/>
  <c r="CJ35" i="45" a="1"/>
  <c r="CF86" i="52" a="1"/>
  <c r="DB38" i="44" a="1"/>
  <c r="DB27" i="45" a="1"/>
  <c r="CG18" i="48" a="1"/>
  <c r="CD51" i="42"/>
  <c r="CD65" i="51"/>
  <c r="DA13" i="50" a="1"/>
  <c r="CF33" i="51" a="1"/>
  <c r="CF17" i="47" a="1"/>
  <c r="DB45" i="48" a="1"/>
  <c r="DB77" i="50" a="1"/>
  <c r="DC63" i="45" a="1"/>
  <c r="CD48" i="43"/>
  <c r="DC86" i="54" a="1"/>
  <c r="CF49" i="42" a="1"/>
  <c r="CF21" i="45" a="1"/>
  <c r="CG26" i="47" a="1"/>
  <c r="DC20" i="47" a="1"/>
  <c r="CF54" i="49" a="1"/>
  <c r="DB77" i="49" a="1"/>
  <c r="DC47" i="43" a="1"/>
  <c r="CF78" i="44" a="1"/>
  <c r="CF40" i="50" a="1"/>
  <c r="CF36" i="48" a="1"/>
  <c r="DC23" i="44" a="1"/>
  <c r="DC52" i="49" a="1"/>
  <c r="CD64" i="50"/>
  <c r="DB15" i="48" a="1"/>
  <c r="CF80" i="44" a="1"/>
  <c r="DC38" i="48" a="1"/>
  <c r="DB30" i="52" a="1"/>
  <c r="CF50" i="51" a="1"/>
  <c r="DB61" i="51" a="1"/>
  <c r="CF26" i="48" a="1"/>
  <c r="CF88" i="42" a="1"/>
  <c r="CF86" i="44" a="1"/>
  <c r="DA14" i="44" a="1"/>
  <c r="DC26" i="47" a="1"/>
  <c r="DB24" i="42" a="1"/>
  <c r="CX61" i="44" a="1"/>
  <c r="DC77" i="51" a="1"/>
  <c r="DB89" i="46" a="1"/>
  <c r="DC45" i="48" a="1"/>
  <c r="CF48" i="43" a="1"/>
  <c r="DC74" i="43" a="1"/>
  <c r="CW61" i="50" a="1"/>
  <c r="DB17" i="50" a="1"/>
  <c r="DC13" i="48" a="1"/>
  <c r="CF27" i="46" a="1"/>
  <c r="CF39" i="48" a="1"/>
  <c r="DC41" i="46" a="1"/>
  <c r="CJ35" i="47" a="1"/>
  <c r="DC67" i="42" a="1"/>
  <c r="DC49" i="44" a="1"/>
  <c r="DC70" i="50" a="1"/>
  <c r="CG17" i="49" a="1"/>
  <c r="CJ39" i="47" a="1"/>
  <c r="DC16" i="47" a="1"/>
  <c r="DA23" i="45" a="1"/>
  <c r="CJ40" i="50" a="1"/>
  <c r="DC77" i="50" a="1"/>
  <c r="DC86" i="45" a="1"/>
  <c r="DC21" i="44" a="1"/>
  <c r="DB20" i="50" a="1"/>
  <c r="CF38" i="50" a="1"/>
  <c r="CJ35" i="48" a="1"/>
  <c r="CF87" i="44" a="1"/>
  <c r="DB84" i="43" a="1"/>
  <c r="DB24" i="52" a="1"/>
  <c r="DC67" i="47" a="1"/>
  <c r="DC50" i="42" a="1"/>
  <c r="CG17" i="50" a="1"/>
  <c r="DB85" i="48" a="1"/>
  <c r="CF42" i="43" a="1"/>
  <c r="DB65" i="44" a="1"/>
  <c r="CG19" i="42" a="1"/>
  <c r="CF66" i="45" a="1"/>
  <c r="DC62" i="46" a="1"/>
  <c r="DC65" i="47" a="1"/>
  <c r="CF90" i="42" a="1"/>
  <c r="CJ39" i="51" a="1"/>
  <c r="DA27" i="48" a="1"/>
  <c r="CF38" i="51" a="1"/>
  <c r="DC48" i="45" a="1"/>
  <c r="CD64" i="49"/>
  <c r="CF70" i="52" a="1"/>
  <c r="DC86" i="52" a="1"/>
  <c r="CF90" i="43" a="1"/>
  <c r="DA17" i="47" a="1"/>
  <c r="CD46" i="53"/>
  <c r="CK35" i="43" a="1"/>
  <c r="DC33" i="51" a="1"/>
  <c r="DB31" i="46" a="1"/>
  <c r="DB32" i="47" a="1"/>
  <c r="DC37" i="50" a="1"/>
  <c r="DC74" i="49" a="1"/>
  <c r="DB36" i="51" a="1"/>
  <c r="DA13" i="51" a="1"/>
  <c r="DC42" i="48" a="1"/>
  <c r="DC46" i="51" a="1"/>
  <c r="DA21" i="47" a="1"/>
  <c r="CF27" i="48" a="1"/>
  <c r="DA27" i="46" a="1"/>
  <c r="CF75" i="55" a="1"/>
  <c r="CD70" i="53"/>
  <c r="DC83" i="47" a="1"/>
  <c r="CG20" i="54" a="1"/>
  <c r="DB33" i="44" a="1"/>
  <c r="DC48" i="54" a="1"/>
  <c r="CD63" i="52"/>
  <c r="E152" i="55" a="1"/>
  <c r="DC27" i="54" a="1"/>
  <c r="CF19" i="53" a="1"/>
  <c r="CF62" i="49" a="1"/>
  <c r="CN39" i="53" a="1"/>
  <c r="DC25" i="43" a="1"/>
  <c r="CF83" i="54" a="1"/>
  <c r="CF68" i="42" a="1"/>
  <c r="DC87" i="46" a="1"/>
  <c r="DB80" i="46" a="1"/>
  <c r="CL31" i="42" a="1"/>
  <c r="CM29" i="53" a="1"/>
  <c r="CJ33" i="44" a="1"/>
  <c r="DC41" i="50" a="1"/>
  <c r="CN33" i="53" a="1"/>
  <c r="DB88" i="45" a="1"/>
  <c r="CJ35" i="52" a="1"/>
  <c r="CW29" i="44" a="1"/>
  <c r="DC86" i="48" a="1"/>
  <c r="CF47" i="50" a="1"/>
  <c r="DB32" i="49" a="1"/>
  <c r="CD70" i="51"/>
  <c r="DC56" i="45" a="1"/>
  <c r="CN29" i="42" a="1"/>
  <c r="CD66" i="43"/>
  <c r="CJ39" i="46" a="1"/>
  <c r="CJ30" i="51" a="1"/>
  <c r="DB84" i="42" a="1"/>
  <c r="DC64" i="46" a="1"/>
  <c r="CD58" i="51"/>
  <c r="CF58" i="42" a="1"/>
  <c r="CF38" i="46" a="1"/>
  <c r="CF81" i="43" a="1"/>
  <c r="DB35" i="50" a="1"/>
  <c r="DB37" i="45" a="1"/>
  <c r="DC25" i="48" a="1"/>
  <c r="DC29" i="52" a="1"/>
  <c r="CF56" i="52" a="1"/>
  <c r="DC73" i="44" a="1"/>
  <c r="CD71" i="42"/>
  <c r="CW29" i="51" a="1"/>
  <c r="CJ29" i="44" a="1"/>
  <c r="DC52" i="48" a="1"/>
  <c r="CD71" i="50"/>
  <c r="DC46" i="50" a="1"/>
  <c r="CD62" i="48"/>
  <c r="DB61" i="48" a="1"/>
  <c r="DB38" i="50" a="1"/>
  <c r="CF81" i="51" a="1"/>
  <c r="DC54" i="51" a="1"/>
  <c r="CF38" i="47" a="1"/>
  <c r="CF59" i="46" a="1"/>
  <c r="CF59" i="51" a="1"/>
  <c r="DC53" i="50" a="1"/>
  <c r="DC46" i="45" a="1"/>
  <c r="DB80" i="49" a="1"/>
  <c r="DC83" i="45" a="1"/>
  <c r="DC78" i="51" a="1"/>
  <c r="DC87" i="47" a="1"/>
  <c r="CD68" i="48"/>
  <c r="DC15" i="48" a="1"/>
  <c r="CD74" i="43"/>
  <c r="DB42" i="45" a="1"/>
  <c r="DC74" i="46" a="1"/>
  <c r="DB31" i="45" a="1"/>
  <c r="CD53" i="46"/>
  <c r="DB35" i="43" a="1"/>
  <c r="CF56" i="42" a="1"/>
  <c r="DC71" i="48" a="1"/>
  <c r="CF30" i="42" a="1"/>
  <c r="DC27" i="45" a="1"/>
  <c r="CD64" i="51"/>
  <c r="CF70" i="44" a="1"/>
  <c r="DB32" i="50" a="1"/>
  <c r="CW29" i="49" a="1"/>
  <c r="CF58" i="45" a="1"/>
  <c r="DC29" i="46" a="1"/>
  <c r="CF49" i="49" a="1"/>
  <c r="DC54" i="45" a="1"/>
  <c r="CF55" i="47" a="1"/>
  <c r="CF37" i="52" a="1"/>
  <c r="DB20" i="51" a="1"/>
  <c r="CF73" i="46" a="1"/>
  <c r="CJ41" i="53" a="1"/>
  <c r="CG22" i="52" a="1"/>
  <c r="DA24" i="43" a="1"/>
  <c r="DC40" i="50" a="1"/>
  <c r="DB42" i="42" a="1"/>
  <c r="DC81" i="49" a="1"/>
  <c r="CD71" i="47"/>
  <c r="DA17" i="49" a="1"/>
  <c r="DC31" i="47" a="1"/>
  <c r="CG24" i="48" a="1"/>
  <c r="CF39" i="50" a="1"/>
  <c r="CG23" i="50" a="1"/>
  <c r="DC21" i="45" a="1"/>
  <c r="DC38" i="54" a="1"/>
  <c r="CW45" i="47" a="1"/>
  <c r="CF79" i="50" a="1"/>
  <c r="DC32" i="42" a="1"/>
  <c r="CF65" i="44" a="1"/>
  <c r="DA13" i="52" a="1"/>
  <c r="DB15" i="45" a="1"/>
  <c r="CF43" i="43" a="1"/>
  <c r="CD57" i="43"/>
  <c r="CD63" i="49"/>
  <c r="CL31" i="51" a="1"/>
  <c r="CX77" i="48" a="1"/>
  <c r="CG18" i="51" a="1"/>
  <c r="CF31" i="50" a="1"/>
  <c r="CM35" i="48" a="1"/>
  <c r="CF70" i="50" a="1"/>
  <c r="DA16" i="48" a="1"/>
  <c r="DB42" i="49" a="1"/>
  <c r="DC90" i="53" a="1"/>
  <c r="CL40" i="46" a="1"/>
  <c r="CF61" i="49" a="1"/>
  <c r="CD48" i="44"/>
  <c r="CD54" i="43"/>
  <c r="DB25" i="55" a="1"/>
  <c r="DB32" i="53" a="1"/>
  <c r="CF14" i="53" a="1"/>
  <c r="CF78" i="54" a="1"/>
  <c r="DB82" i="53" a="1"/>
  <c r="CD64" i="46"/>
  <c r="CF15" i="55" a="1"/>
  <c r="CD53" i="44"/>
  <c r="CX61" i="49" a="1"/>
  <c r="DC78" i="46" a="1"/>
  <c r="DC51" i="49" a="1"/>
  <c r="DB80" i="42" a="1"/>
  <c r="DC32" i="46" a="1"/>
  <c r="DA22" i="45" a="1"/>
  <c r="DB35" i="54" a="1"/>
  <c r="DB86" i="46" a="1"/>
  <c r="CF88" i="54" a="1"/>
  <c r="DC17" i="52" a="1"/>
  <c r="CN34" i="48" a="1"/>
  <c r="CL38" i="51" a="1"/>
  <c r="CG13" i="53" a="1"/>
  <c r="CD62" i="49"/>
  <c r="CN34" i="45" a="1"/>
  <c r="DB81" i="47" a="1"/>
  <c r="CF16" i="47" a="1"/>
  <c r="DC65" i="48" a="1"/>
  <c r="DC22" i="50" a="1"/>
  <c r="CK30" i="51" a="1"/>
  <c r="CD53" i="47"/>
  <c r="CF37" i="53" a="1"/>
  <c r="CD49" i="54"/>
  <c r="CJ36" i="50" a="1"/>
  <c r="CF23" i="52" a="1"/>
  <c r="CF73" i="48" a="1"/>
  <c r="DC48" i="44" a="1"/>
  <c r="CF45" i="43" a="1"/>
  <c r="CF38" i="42" a="1"/>
  <c r="CF79" i="49" a="1"/>
  <c r="CD52" i="45"/>
  <c r="DB88" i="42" a="1"/>
  <c r="DC27" i="50" a="1"/>
  <c r="DA13" i="44" a="1"/>
  <c r="DB31" i="47" a="1"/>
  <c r="DB39" i="46" a="1"/>
  <c r="DC54" i="48" a="1"/>
  <c r="CG26" i="45" a="1"/>
  <c r="CF80" i="51" a="1"/>
  <c r="DB20" i="47" a="1"/>
  <c r="DC73" i="42" a="1"/>
  <c r="DC13" i="42" a="1"/>
  <c r="CF78" i="42" a="1"/>
  <c r="CF48" i="42" a="1"/>
  <c r="CM33" i="47" a="1"/>
  <c r="DC75" i="47" a="1"/>
  <c r="CF35" i="48" a="1"/>
  <c r="DC83" i="52" a="1"/>
  <c r="DC32" i="44" a="1"/>
  <c r="CX61" i="45" a="1"/>
  <c r="DB40" i="49" a="1"/>
  <c r="CF65" i="48" a="1"/>
  <c r="CF54" i="47" a="1"/>
  <c r="DC26" i="42" a="1"/>
  <c r="CD72" i="49"/>
  <c r="CJ31" i="48" a="1"/>
  <c r="CF18" i="50" a="1"/>
  <c r="DC85" i="42" a="1"/>
  <c r="DB29" i="51" a="1"/>
  <c r="CF78" i="52" a="1"/>
  <c r="DC54" i="42" a="1"/>
  <c r="DA24" i="44" a="1"/>
  <c r="DB31" i="49" a="1"/>
  <c r="DB19" i="44" a="1"/>
  <c r="DC88" i="47" a="1"/>
  <c r="DB25" i="49" a="1"/>
  <c r="CD70" i="45"/>
  <c r="CD49" i="51"/>
  <c r="DC45" i="45" a="1"/>
  <c r="CF47" i="47" a="1"/>
  <c r="CD67" i="50"/>
  <c r="CF87" i="51" a="1"/>
  <c r="DC22" i="51" a="1"/>
  <c r="CF86" i="49" a="1"/>
  <c r="DB35" i="45" a="1"/>
  <c r="CF14" i="47" a="1"/>
  <c r="CF22" i="49" a="1"/>
  <c r="DC49" i="43" a="1"/>
  <c r="DB84" i="47" a="1"/>
  <c r="CF31" i="52" a="1"/>
  <c r="DC16" i="51" a="1"/>
  <c r="DB61" i="54" a="1"/>
  <c r="DC43" i="45" a="1"/>
  <c r="CK39" i="47" a="1"/>
  <c r="CF47" i="51" a="1"/>
  <c r="CF17" i="51" a="1"/>
  <c r="CF13" i="48" a="1"/>
  <c r="CJ31" i="50" a="1"/>
  <c r="CF53" i="50" a="1"/>
  <c r="CD63" i="50"/>
  <c r="CW45" i="50" a="1"/>
  <c r="CF63" i="48" a="1"/>
  <c r="DB87" i="43" a="1"/>
  <c r="DC89" i="43" a="1"/>
  <c r="DA25" i="43" a="1"/>
  <c r="DA13" i="48" a="1"/>
  <c r="DA15" i="51" a="1"/>
  <c r="DC41" i="47" a="1"/>
  <c r="DB13" i="47" a="1"/>
  <c r="DA13" i="42" a="1"/>
  <c r="DC63" i="50" a="1"/>
  <c r="CJ29" i="50" a="1"/>
  <c r="CD49" i="46"/>
  <c r="CF84" i="47" a="1"/>
  <c r="DC91" i="44" a="1"/>
  <c r="DB24" i="49" a="1"/>
  <c r="CD59" i="51"/>
  <c r="DC36" i="55" a="1"/>
  <c r="CJ35" i="53" a="1"/>
  <c r="CN29" i="46" a="1"/>
  <c r="CD54" i="44"/>
  <c r="CK38" i="50" a="1"/>
  <c r="CF53" i="47" a="1"/>
  <c r="DC31" i="55" a="1"/>
  <c r="DB90" i="51" a="1"/>
  <c r="CF74" i="43" a="1"/>
  <c r="CF33" i="52" a="1"/>
  <c r="CF22" i="53" a="1"/>
  <c r="CF88" i="48" a="1"/>
  <c r="CK31" i="49" a="1"/>
  <c r="DC16" i="53" a="1"/>
  <c r="CN32" i="50" a="1"/>
  <c r="DC21" i="52" a="1"/>
  <c r="CF62" i="43" a="1"/>
  <c r="DC87" i="45" a="1"/>
  <c r="E160" i="48" a="1"/>
  <c r="DB40" i="54" a="1"/>
  <c r="CF17" i="52" a="1"/>
  <c r="CD69" i="46"/>
  <c r="DB87" i="54" a="1"/>
  <c r="DC80" i="48" a="1"/>
  <c r="CF15" i="51" a="1"/>
  <c r="CX13" i="48" a="1"/>
  <c r="DC39" i="51" a="1"/>
  <c r="CX61" i="51" a="1"/>
  <c r="CX77" i="47" a="1"/>
  <c r="CF63" i="47" a="1"/>
  <c r="CF74" i="53" a="1"/>
  <c r="DC34" i="42" a="1"/>
  <c r="DB35" i="49" a="1"/>
  <c r="CF53" i="43" a="1"/>
  <c r="CF52" i="42" a="1"/>
  <c r="DC78" i="45" a="1"/>
  <c r="CD73" i="47"/>
  <c r="CF48" i="47" a="1"/>
  <c r="DC33" i="44" a="1"/>
  <c r="DC91" i="42" a="1"/>
  <c r="CG13" i="52" a="1"/>
  <c r="CD74" i="45"/>
  <c r="DC83" i="50" a="1"/>
  <c r="CG26" i="42" a="1"/>
  <c r="DC80" i="43" a="1"/>
  <c r="DC25" i="49" a="1"/>
  <c r="CJ30" i="48" a="1"/>
  <c r="DC87" i="51" a="1"/>
  <c r="CW77" i="51" a="1"/>
  <c r="DC21" i="48" a="1"/>
  <c r="DC87" i="44" a="1"/>
  <c r="CF19" i="43" a="1"/>
  <c r="DA17" i="52" a="1"/>
  <c r="CF22" i="42" a="1"/>
  <c r="CF67" i="49" a="1"/>
  <c r="DB41" i="50" a="1"/>
  <c r="DC77" i="49" a="1"/>
  <c r="DB33" i="49" a="1"/>
  <c r="DC47" i="46" a="1"/>
  <c r="DB39" i="45" a="1"/>
  <c r="CF88" i="45" a="1"/>
  <c r="CF82" i="48" a="1"/>
  <c r="DB16" i="50" a="1"/>
  <c r="DA27" i="42" a="1"/>
  <c r="CG16" i="53" a="1"/>
  <c r="E159" i="54" a="1"/>
  <c r="CF13" i="43" a="1"/>
  <c r="DC31" i="43" a="1"/>
  <c r="DC43" i="51" a="1"/>
  <c r="CD68" i="45"/>
  <c r="CK30" i="46" a="1"/>
  <c r="CL39" i="47" a="1"/>
  <c r="DB86" i="44" a="1"/>
  <c r="CF36" i="49" a="1"/>
  <c r="CG26" i="49" a="1"/>
  <c r="CF69" i="51" a="1"/>
  <c r="DC13" i="50" a="1"/>
  <c r="CF81" i="48" a="1"/>
  <c r="DB84" i="51" a="1"/>
  <c r="DB82" i="47" a="1"/>
  <c r="CG14" i="51" a="1"/>
  <c r="DC55" i="48" a="1"/>
  <c r="CJ29" i="43" a="1"/>
  <c r="CF27" i="45" a="1"/>
  <c r="CF73" i="44" a="1"/>
  <c r="E159" i="48" a="1"/>
  <c r="CJ32" i="42" a="1"/>
  <c r="DB35" i="52" a="1"/>
  <c r="CF46" i="51" a="1"/>
  <c r="DC19" i="52" a="1"/>
  <c r="DC71" i="50" a="1"/>
  <c r="CL40" i="47" a="1"/>
  <c r="CG14" i="44" a="1"/>
  <c r="CK33" i="51" a="1"/>
  <c r="DB24" i="47" a="1"/>
  <c r="CD51" i="50"/>
  <c r="DC51" i="48" a="1"/>
  <c r="CF73" i="42" a="1"/>
  <c r="DC27" i="44" a="1"/>
  <c r="CF61" i="47" a="1"/>
  <c r="CJ29" i="49" a="1"/>
  <c r="DC70" i="52" a="1"/>
  <c r="CD71" i="46"/>
  <c r="CK29" i="47" a="1"/>
  <c r="CL32" i="47" a="1"/>
  <c r="CD64" i="43"/>
  <c r="CK35" i="46" a="1"/>
  <c r="DC68" i="50" a="1"/>
  <c r="DB80" i="51" a="1"/>
  <c r="CJ29" i="51" a="1"/>
  <c r="DC67" i="48" a="1"/>
  <c r="CK35" i="48" a="1"/>
  <c r="CL31" i="47" a="1"/>
  <c r="CX45" i="50" a="1"/>
  <c r="DC14" i="44" a="1"/>
  <c r="CJ40" i="49" a="1"/>
  <c r="CF51" i="45" a="1"/>
  <c r="CL36" i="44" a="1"/>
  <c r="CD59" i="50"/>
  <c r="DC79" i="52" a="1"/>
  <c r="CK31" i="54" a="1"/>
  <c r="DB35" i="47" a="1"/>
  <c r="CF55" i="45" a="1"/>
  <c r="CM38" i="44" a="1"/>
  <c r="CD59" i="47"/>
  <c r="CF47" i="53" a="1"/>
  <c r="CF63" i="55" a="1"/>
  <c r="CF41" i="44" a="1"/>
  <c r="E154" i="55" a="1"/>
  <c r="CF69" i="47" a="1"/>
  <c r="CF54" i="48" a="1"/>
  <c r="DC84" i="54" a="1"/>
  <c r="DC88" i="46" a="1"/>
  <c r="DB61" i="47" a="1"/>
  <c r="DC89" i="48" a="1"/>
  <c r="CF68" i="54" a="1"/>
  <c r="DA22" i="49" a="1"/>
  <c r="CF77" i="42" a="1"/>
  <c r="DC91" i="54" a="1"/>
  <c r="DC68" i="53" a="1"/>
  <c r="DA25" i="51" a="1"/>
  <c r="DC39" i="54" a="1"/>
  <c r="CD75" i="46"/>
  <c r="DC19" i="50" a="1"/>
  <c r="DC38" i="50" a="1"/>
  <c r="DC17" i="48" a="1"/>
  <c r="DA22" i="47" a="1"/>
  <c r="CF34" i="44" a="1"/>
  <c r="DC26" i="49" a="1"/>
  <c r="CF40" i="47" a="1"/>
  <c r="CF34" i="45" a="1"/>
  <c r="DB17" i="45" a="1"/>
  <c r="DC20" i="44" a="1"/>
  <c r="DB21" i="43" a="1"/>
  <c r="DB82" i="51" a="1"/>
  <c r="CD67" i="47"/>
  <c r="DC51" i="50" a="1"/>
  <c r="DB84" i="45" a="1"/>
  <c r="CD54" i="42"/>
  <c r="CL36" i="51" a="1"/>
  <c r="DC71" i="49" a="1"/>
  <c r="CD66" i="48"/>
  <c r="CG14" i="48" a="1"/>
  <c r="DA15" i="49" a="1"/>
  <c r="DB41" i="47" a="1"/>
  <c r="DC85" i="49" a="1"/>
  <c r="DB19" i="46" a="1"/>
  <c r="CJ33" i="48" a="1"/>
  <c r="CF35" i="47" a="1"/>
  <c r="DC65" i="45" a="1"/>
  <c r="CF61" i="45" a="1"/>
  <c r="CD49" i="45"/>
  <c r="DC81" i="53" a="1"/>
  <c r="DC79" i="44" a="1"/>
  <c r="CF64" i="42" a="1"/>
  <c r="DC45" i="52" a="1"/>
  <c r="DC50" i="47" a="1"/>
  <c r="CD71" i="51"/>
  <c r="DC57" i="46" a="1"/>
  <c r="CF52" i="50" a="1"/>
  <c r="DC84" i="50" a="1"/>
  <c r="CG22" i="45" a="1"/>
  <c r="CF50" i="43" a="1"/>
  <c r="DB40" i="52" a="1"/>
  <c r="DB34" i="49" a="1"/>
  <c r="DC41" i="52" a="1"/>
  <c r="DC51" i="45" a="1"/>
  <c r="DB37" i="51" a="1"/>
  <c r="CF13" i="52" a="1"/>
  <c r="CG24" i="52" a="1"/>
  <c r="CF63" i="50" a="1"/>
  <c r="CF57" i="42" a="1"/>
  <c r="DB38" i="45" a="1"/>
  <c r="DC85" i="45" a="1"/>
  <c r="CF35" i="46" a="1"/>
  <c r="DC56" i="47" a="1"/>
  <c r="CF29" i="50" a="1"/>
  <c r="DC22" i="47" a="1"/>
  <c r="DC67" i="49" a="1"/>
  <c r="CF41" i="42" a="1"/>
  <c r="CF86" i="51" a="1"/>
  <c r="CG27" i="46" a="1"/>
  <c r="CF71" i="47" a="1"/>
  <c r="CW61" i="42" a="1"/>
  <c r="DC48" i="49" a="1"/>
  <c r="CF25" i="45" a="1"/>
  <c r="CF77" i="49" a="1"/>
  <c r="DC90" i="45" a="1"/>
  <c r="CF19" i="51" a="1"/>
  <c r="CD56" i="45"/>
  <c r="DB90" i="49" a="1"/>
  <c r="DC31" i="51" a="1"/>
  <c r="CL29" i="48" a="1"/>
  <c r="DB78" i="43" a="1"/>
  <c r="E164" i="46" a="1"/>
  <c r="DC20" i="50" a="1"/>
  <c r="DC75" i="44" a="1"/>
  <c r="DC15" i="46" a="1"/>
  <c r="CK36" i="43" a="1"/>
  <c r="CF55" i="42" a="1"/>
  <c r="DC18" i="49" a="1"/>
  <c r="CG20" i="42" a="1"/>
  <c r="CF88" i="44" a="1"/>
  <c r="DB82" i="42" a="1"/>
  <c r="CF40" i="42" a="1"/>
  <c r="CF45" i="51" a="1"/>
  <c r="CL33" i="46" a="1"/>
  <c r="DC18" i="43" a="1"/>
  <c r="CM35" i="45" a="1"/>
  <c r="CF64" i="47" a="1"/>
  <c r="CF33" i="46" a="1"/>
  <c r="CJ32" i="48" a="1"/>
  <c r="CG23" i="43" a="1"/>
  <c r="CF14" i="50" a="1"/>
  <c r="DC34" i="49" a="1"/>
  <c r="CG19" i="48" a="1"/>
  <c r="DC34" i="45" a="1"/>
  <c r="CF80" i="42" a="1"/>
  <c r="CF81" i="45" a="1"/>
  <c r="CF48" i="50" a="1"/>
  <c r="CG21" i="50" a="1"/>
  <c r="DC71" i="43" a="1"/>
  <c r="DC15" i="42" a="1"/>
  <c r="DC41" i="49" a="1"/>
  <c r="CF84" i="49" a="1"/>
  <c r="DB34" i="45" a="1"/>
  <c r="CK37" i="51" a="1"/>
  <c r="DB18" i="51" a="1"/>
  <c r="DC45" i="44" a="1"/>
  <c r="DA23" i="54" a="1"/>
  <c r="CG24" i="49" a="1"/>
  <c r="E155" i="47" a="1"/>
  <c r="CD55" i="44"/>
  <c r="DB24" i="43" a="1"/>
  <c r="E163" i="49" a="1"/>
  <c r="DA17" i="46" a="1"/>
  <c r="E162" i="46" a="1"/>
  <c r="CN29" i="47" a="1"/>
  <c r="CD58" i="53"/>
  <c r="CK39" i="49" a="1"/>
  <c r="CD55" i="53"/>
  <c r="CF47" i="49" a="1"/>
  <c r="CD47" i="48"/>
  <c r="CN39" i="43" a="1"/>
  <c r="CW45" i="42" a="1"/>
  <c r="DB21" i="49" a="1"/>
  <c r="DB15" i="51" a="1"/>
  <c r="DC62" i="42" a="1"/>
  <c r="CF25" i="53" a="1"/>
  <c r="DC52" i="51" a="1"/>
  <c r="DC54" i="46" a="1"/>
  <c r="CW13" i="53" a="1"/>
  <c r="DC57" i="45" a="1"/>
  <c r="M39" i="56" a="1"/>
  <c r="M68" i="56" a="1"/>
  <c r="E154" i="56" a="1"/>
  <c r="M47" i="56" a="1"/>
  <c r="Q9" i="56" a="1"/>
  <c r="CD86" i="56"/>
  <c r="CD17" i="56" a="1"/>
  <c r="CD77" i="57"/>
  <c r="M65" i="56" a="1"/>
  <c r="O6" i="56" a="1"/>
  <c r="CD38" i="56"/>
  <c r="CD45" i="57"/>
  <c r="CD21" i="56" a="1"/>
  <c r="CU77" i="57" a="1"/>
  <c r="CD29" i="57"/>
  <c r="DB32" i="51" a="1"/>
  <c r="CF73" i="45" a="1"/>
  <c r="CD13" i="57" a="1"/>
  <c r="DB31" i="51" a="1"/>
  <c r="DC79" i="50" a="1"/>
  <c r="DB21" i="46" a="1"/>
  <c r="DC18" i="52" a="1"/>
  <c r="CJ33" i="51" a="1"/>
  <c r="DB29" i="48" a="1"/>
  <c r="DC59" i="51" a="1"/>
  <c r="DC34" i="44" a="1"/>
  <c r="CF78" i="53" a="1"/>
  <c r="DC70" i="47" a="1"/>
  <c r="DB16" i="49" a="1"/>
  <c r="DA19" i="51" a="1"/>
  <c r="CF70" i="54" a="1"/>
  <c r="DA20" i="52" a="1"/>
  <c r="DB33" i="48" a="1"/>
  <c r="DB38" i="52" a="1"/>
  <c r="DC54" i="52" a="1"/>
  <c r="DC83" i="42" a="1"/>
  <c r="DA26" i="49" a="1"/>
  <c r="CF42" i="46" a="1"/>
  <c r="CF81" i="50" a="1"/>
  <c r="CL34" i="48" a="1"/>
  <c r="DC82" i="51" a="1"/>
  <c r="CF72" i="50" a="1"/>
  <c r="CF35" i="51" a="1"/>
  <c r="CJ39" i="44" a="1"/>
  <c r="DC52" i="44" a="1"/>
  <c r="CW61" i="48" a="1"/>
  <c r="DB83" i="45" a="1"/>
  <c r="CX13" i="45" a="1"/>
  <c r="DC89" i="53" a="1"/>
  <c r="CJ39" i="49" a="1"/>
  <c r="DB88" i="53" a="1"/>
  <c r="CF42" i="53" a="1"/>
  <c r="CD63" i="48"/>
  <c r="DB61" i="50" a="1"/>
  <c r="DC48" i="47" a="1"/>
  <c r="DC81" i="47" a="1"/>
  <c r="CF55" i="51" a="1"/>
  <c r="DA20" i="50" a="1"/>
  <c r="CD69" i="52"/>
  <c r="DB30" i="47" a="1"/>
  <c r="DC37" i="51" a="1"/>
  <c r="DB29" i="49" a="1"/>
  <c r="CF22" i="51" a="1"/>
  <c r="M23" i="56" a="1"/>
  <c r="M52" i="56" a="1"/>
  <c r="M79" i="56" a="1"/>
  <c r="CD32" i="56"/>
  <c r="M37" i="56" a="1"/>
  <c r="DC80" i="50" a="1"/>
  <c r="CF21" i="43" a="1"/>
  <c r="DC17" i="43" a="1"/>
  <c r="CF65" i="50" a="1"/>
  <c r="DB90" i="53" a="1"/>
  <c r="CD54" i="49"/>
  <c r="DC38" i="46" a="1"/>
  <c r="DC56" i="42" a="1"/>
  <c r="DC21" i="47" a="1"/>
  <c r="CK42" i="52" a="1"/>
  <c r="CD46" i="45"/>
  <c r="DB26" i="49" a="1"/>
  <c r="DC73" i="48" a="1"/>
  <c r="DC43" i="47" a="1"/>
  <c r="DB18" i="50" a="1"/>
  <c r="DC37" i="45" a="1"/>
  <c r="DA23" i="50" a="1"/>
  <c r="CD56" i="48"/>
  <c r="DC27" i="43" a="1"/>
  <c r="DC13" i="51" a="1"/>
  <c r="CF80" i="45" a="1"/>
  <c r="DB19" i="47" a="1"/>
  <c r="CF19" i="48" a="1"/>
  <c r="DB88" i="47" a="1"/>
  <c r="CF51" i="48" a="1"/>
  <c r="DB36" i="50" a="1"/>
  <c r="DC74" i="51" a="1"/>
  <c r="CF58" i="49" a="1"/>
  <c r="CF24" i="44" a="1"/>
  <c r="DC63" i="46" a="1"/>
  <c r="CG15" i="47" a="1"/>
  <c r="CF33" i="43" a="1"/>
  <c r="DC61" i="43" a="1"/>
  <c r="CK38" i="45" a="1"/>
  <c r="DC55" i="51" a="1"/>
  <c r="DC55" i="53" a="1"/>
  <c r="CF31" i="44" a="1"/>
  <c r="CF57" i="53" a="1"/>
  <c r="CD74" i="53"/>
  <c r="CF16" i="49" a="1"/>
  <c r="CD46" i="50"/>
  <c r="DB43" i="49" a="1"/>
  <c r="CF16" i="50" a="1"/>
  <c r="DC82" i="44" a="1"/>
  <c r="CJ34" i="50" a="1"/>
  <c r="DC36" i="48" a="1"/>
  <c r="CG20" i="48" a="1"/>
  <c r="DC58" i="53" a="1"/>
  <c r="CK31" i="48" a="1"/>
  <c r="CD65" i="52"/>
  <c r="M87" i="56" a="1"/>
  <c r="M20" i="56" a="1"/>
  <c r="M49" i="56" a="1"/>
  <c r="E151" i="56" a="1"/>
  <c r="R2" i="56"/>
  <c r="CD80" i="56"/>
  <c r="M24" i="56" a="1"/>
  <c r="CF33" i="49" a="1"/>
  <c r="CF36" i="46" a="1"/>
  <c r="DC36" i="50" a="1"/>
  <c r="DC39" i="53" a="1"/>
  <c r="DB87" i="46" a="1"/>
  <c r="CD33" i="56"/>
  <c r="CJ35" i="50" a="1"/>
  <c r="CG17" i="45" a="1"/>
  <c r="CF70" i="43" a="1"/>
  <c r="CN29" i="44" a="1"/>
  <c r="CF37" i="47" a="1"/>
  <c r="CF41" i="48" a="1"/>
  <c r="CF91" i="45" a="1"/>
  <c r="CF24" i="50" a="1"/>
  <c r="CK40" i="43" a="1"/>
  <c r="CK33" i="48" a="1"/>
  <c r="DA15" i="47" a="1"/>
  <c r="DC74" i="47" a="1"/>
  <c r="CG18" i="52" a="1"/>
  <c r="CF57" i="44" a="1"/>
  <c r="CF59" i="49" a="1"/>
  <c r="CJ29" i="48" a="1"/>
  <c r="CD55" i="51"/>
  <c r="CD52" i="51"/>
  <c r="CF89" i="44" a="1"/>
  <c r="CD51" i="46"/>
  <c r="CL35" i="45" a="1"/>
  <c r="CK39" i="43" a="1"/>
  <c r="E153" i="51" a="1"/>
  <c r="CK30" i="47" a="1"/>
  <c r="CL39" i="44" a="1"/>
  <c r="DC56" i="44" a="1"/>
  <c r="CK31" i="45" a="1"/>
  <c r="DC77" i="47" a="1"/>
  <c r="DA25" i="46" a="1"/>
  <c r="CF39" i="44" a="1"/>
  <c r="DC71" i="53" a="1"/>
  <c r="CL30" i="43" a="1"/>
  <c r="CX13" i="53" a="1"/>
  <c r="CF88" i="53" a="1"/>
  <c r="CN33" i="47" a="1"/>
  <c r="DC29" i="51" a="1"/>
  <c r="CJ29" i="47" a="1"/>
  <c r="CD70" i="50"/>
  <c r="CW61" i="46" a="1"/>
  <c r="DB33" i="51" a="1"/>
  <c r="CF72" i="48" a="1"/>
  <c r="CG20" i="51" a="1"/>
  <c r="DC56" i="53" a="1"/>
  <c r="CF67" i="50" a="1"/>
  <c r="DC18" i="46" a="1"/>
  <c r="E159" i="56" a="1"/>
  <c r="M36" i="56" a="1"/>
  <c r="M33" i="56" a="1"/>
  <c r="M46" i="56" a="1"/>
  <c r="Q8" i="56" a="1"/>
  <c r="CD85" i="56"/>
  <c r="CD16" i="56" a="1"/>
  <c r="F144" i="57" a="1"/>
  <c r="F136" i="57" a="1"/>
  <c r="CF91" i="52" a="1"/>
  <c r="DB45" i="43" a="1"/>
  <c r="M55" i="56" a="1"/>
  <c r="CF34" i="50" a="1"/>
  <c r="CF51" i="47" a="1"/>
  <c r="DB91" i="46" a="1"/>
  <c r="DC24" i="52" a="1"/>
  <c r="CG16" i="46" a="1"/>
  <c r="DC24" i="47" a="1"/>
  <c r="CF50" i="50" a="1"/>
  <c r="CF35" i="50" a="1"/>
  <c r="DB14" i="50" a="1"/>
  <c r="CG13" i="51" a="1"/>
  <c r="CG20" i="50" a="1"/>
  <c r="DC36" i="51" a="1"/>
  <c r="CK31" i="43" a="1"/>
  <c r="CL33" i="47" a="1"/>
  <c r="E161" i="51" a="1"/>
  <c r="CG26" i="43" a="1"/>
  <c r="DB38" i="51" a="1"/>
  <c r="CD68" i="50"/>
  <c r="CD56" i="47"/>
  <c r="CD64" i="48"/>
  <c r="DC75" i="46" a="1"/>
  <c r="CD55" i="50"/>
  <c r="DC39" i="48" a="1"/>
  <c r="DB25" i="42" a="1"/>
  <c r="CF86" i="48" a="1"/>
  <c r="CF69" i="50" a="1"/>
  <c r="CG19" i="50" a="1"/>
  <c r="CD73" i="46"/>
  <c r="CK29" i="43" a="1"/>
  <c r="CD49" i="42"/>
  <c r="CK40" i="53" a="1"/>
  <c r="CF53" i="42" a="1"/>
  <c r="DB36" i="49" a="1"/>
  <c r="CW61" i="53" a="1"/>
  <c r="DC71" i="46" a="1"/>
  <c r="DB22" i="50" a="1"/>
  <c r="CD52" i="50"/>
  <c r="DC83" i="51" a="1"/>
  <c r="E153" i="44" a="1"/>
  <c r="CW45" i="48" a="1"/>
  <c r="DC58" i="44" a="1"/>
  <c r="DC45" i="50" a="1"/>
  <c r="DB34" i="42" a="1"/>
  <c r="DB61" i="46" a="1"/>
  <c r="CJ30" i="50" a="1"/>
  <c r="M70" i="56" a="1"/>
  <c r="M84" i="56" a="1"/>
  <c r="M17" i="56" a="1"/>
  <c r="M30" i="56" a="1"/>
  <c r="M77" i="56" a="1"/>
  <c r="CD37" i="56"/>
  <c r="CD15" i="56" a="1"/>
  <c r="F141" i="57" a="1"/>
  <c r="M85" i="56" a="1"/>
  <c r="CK30" i="43" a="1"/>
  <c r="CF29" i="43" a="1"/>
  <c r="DC87" i="53" a="1"/>
  <c r="M82" i="56" a="1"/>
  <c r="DB36" i="46" a="1"/>
  <c r="DA21" i="49" a="1"/>
  <c r="CF24" i="48" a="1"/>
  <c r="DC18" i="48" a="1"/>
  <c r="CF83" i="43" a="1"/>
  <c r="CD73" i="50"/>
  <c r="DB20" i="48" a="1"/>
  <c r="DC72" i="44" a="1"/>
  <c r="CF62" i="44" a="1"/>
  <c r="DC26" i="50" a="1"/>
  <c r="CF62" i="51" a="1"/>
  <c r="DB35" i="44" a="1"/>
  <c r="DC34" i="47" a="1"/>
  <c r="CF68" i="50" a="1"/>
  <c r="CF37" i="51" a="1"/>
  <c r="CF66" i="50" a="1"/>
  <c r="CJ36" i="48" a="1"/>
  <c r="DA22" i="53" a="1"/>
  <c r="CF37" i="42" a="1"/>
  <c r="DC54" i="54" a="1"/>
  <c r="CD72" i="51"/>
  <c r="DC33" i="47" a="1"/>
  <c r="DC89" i="44" a="1"/>
  <c r="DC42" i="50" a="1"/>
  <c r="DC30" i="48" a="1"/>
  <c r="DC56" i="50" a="1"/>
  <c r="CJ37" i="50" a="1"/>
  <c r="CG15" i="50" a="1"/>
  <c r="CF21" i="51" a="1"/>
  <c r="DB90" i="47" a="1"/>
  <c r="CJ40" i="53" a="1"/>
  <c r="CF58" i="53" a="1"/>
  <c r="CX77" i="53" a="1"/>
  <c r="CF71" i="53" a="1"/>
  <c r="DB19" i="51" a="1"/>
  <c r="CF66" i="52" a="1"/>
  <c r="CF56" i="50" a="1"/>
  <c r="DC52" i="50" a="1"/>
  <c r="DC26" i="52" a="1"/>
  <c r="DC38" i="47" a="1"/>
  <c r="DC47" i="49" a="1"/>
  <c r="CL35" i="50" a="1"/>
  <c r="DC59" i="49" a="1"/>
  <c r="CW29" i="52" a="1"/>
  <c r="DC50" i="48" a="1"/>
  <c r="M54" i="56" a="1"/>
  <c r="E156" i="56" a="1"/>
  <c r="M81" i="56" a="1"/>
  <c r="M14" i="56" a="1"/>
  <c r="M61" i="56" a="1"/>
  <c r="CD20" i="56" a="1"/>
  <c r="CD79" i="56"/>
  <c r="CU45" i="57" a="1"/>
  <c r="CD34" i="56"/>
  <c r="CD57" i="42"/>
  <c r="CG19" i="46" a="1"/>
  <c r="DB13" i="48" a="1"/>
  <c r="DA21" i="54" a="1"/>
  <c r="CF90" i="49" a="1"/>
  <c r="CF32" i="47" a="1"/>
  <c r="DC72" i="52" a="1"/>
  <c r="CF67" i="43" a="1"/>
  <c r="DC73" i="51" a="1"/>
  <c r="CX61" i="50" a="1"/>
  <c r="DB86" i="52" a="1"/>
  <c r="CF45" i="52" a="1"/>
  <c r="CF34" i="47" a="1"/>
  <c r="CF32" i="44" a="1"/>
  <c r="CF63" i="42" a="1"/>
  <c r="CW29" i="48" a="1"/>
  <c r="DB81" i="51" a="1"/>
  <c r="DB29" i="47" a="1"/>
  <c r="CF50" i="47" a="1"/>
  <c r="CF69" i="46" a="1"/>
  <c r="DC41" i="44" a="1"/>
  <c r="DC52" i="43" a="1"/>
  <c r="CF49" i="47" a="1"/>
  <c r="DB18" i="46" a="1"/>
  <c r="DC40" i="52" a="1"/>
  <c r="CX61" i="48" a="1"/>
  <c r="CD52" i="48"/>
  <c r="CD47" i="46"/>
  <c r="CF14" i="48" a="1"/>
  <c r="CF83" i="50" a="1"/>
  <c r="DC29" i="50" a="1"/>
  <c r="CF51" i="51" a="1"/>
  <c r="CW77" i="53" a="1"/>
  <c r="DC57" i="53" a="1"/>
  <c r="CM31" i="47" a="1"/>
  <c r="CF46" i="46" a="1"/>
  <c r="DB31" i="44" a="1"/>
  <c r="CD52" i="52"/>
  <c r="CF66" i="51" a="1"/>
  <c r="DC54" i="50" a="1"/>
  <c r="DC31" i="49" a="1"/>
  <c r="DC89" i="45" a="1"/>
  <c r="DC14" i="47" a="1"/>
  <c r="CG23" i="53" a="1"/>
  <c r="DC32" i="48" a="1"/>
  <c r="DC50" i="45" a="1"/>
  <c r="CF74" i="44" a="1"/>
  <c r="M22" i="56" a="1"/>
  <c r="M67" i="56" a="1"/>
  <c r="E153" i="56" a="1"/>
  <c r="M78" i="56" a="1"/>
  <c r="M45" i="56" a="1"/>
  <c r="CD84" i="56"/>
  <c r="CD31" i="56"/>
  <c r="CD30" i="56"/>
  <c r="DC68" i="46" a="1"/>
  <c r="M19" i="56" a="1"/>
  <c r="CD35" i="56"/>
  <c r="M53" i="56" a="1"/>
  <c r="CD82" i="56"/>
  <c r="M50" i="56" a="1"/>
  <c r="CD23" i="56" a="1"/>
  <c r="DC49" i="46" a="1"/>
  <c r="CF86" i="46" a="1"/>
  <c r="CG13" i="48" a="1"/>
  <c r="CL33" i="49" a="1"/>
  <c r="CW61" i="47" a="1"/>
  <c r="CF87" i="43" a="1"/>
  <c r="DC74" i="53" a="1"/>
  <c r="DB82" i="48" a="1"/>
  <c r="CG25" i="44" a="1"/>
  <c r="DB80" i="45" a="1"/>
  <c r="DB32" i="46" a="1"/>
  <c r="DC58" i="47" a="1"/>
  <c r="DC66" i="43" a="1"/>
  <c r="CJ32" i="45" a="1"/>
  <c r="DB24" i="50" a="1"/>
  <c r="DB16" i="48" a="1"/>
  <c r="CG23" i="47" a="1"/>
  <c r="CL32" i="53" a="1"/>
  <c r="CF53" i="44" a="1"/>
  <c r="E161" i="48" a="1"/>
  <c r="CD47" i="42"/>
  <c r="DC27" i="51" a="1"/>
  <c r="CF36" i="50" a="1"/>
  <c r="DC78" i="49" a="1"/>
  <c r="DA19" i="48" a="1"/>
  <c r="CD53" i="45"/>
  <c r="DC61" i="45" a="1"/>
  <c r="CW29" i="45" a="1"/>
  <c r="CF45" i="45" a="1"/>
  <c r="E155" i="42" a="1"/>
  <c r="CD67" i="51"/>
  <c r="DB89" i="45" a="1"/>
  <c r="CF89" i="53" a="1"/>
  <c r="DC88" i="53" a="1"/>
  <c r="DC18" i="51" a="1"/>
  <c r="CW45" i="53" a="1"/>
  <c r="CD75" i="51"/>
  <c r="DC63" i="49" a="1"/>
  <c r="CW77" i="42" a="1"/>
  <c r="DB36" i="47" a="1"/>
  <c r="CG16" i="47" a="1"/>
  <c r="CD67" i="49"/>
  <c r="DC63" i="43" a="1"/>
  <c r="DB25" i="48" a="1"/>
  <c r="CW77" i="47" a="1"/>
  <c r="CM40" i="46" a="1"/>
  <c r="E161" i="56" a="1"/>
  <c r="M38" i="56" a="1"/>
  <c r="M51" i="56" a="1"/>
  <c r="M32" i="56" a="1"/>
  <c r="M62" i="56" a="1"/>
  <c r="M13" i="56" a="1"/>
  <c r="CD36" i="56"/>
  <c r="M40" i="56" a="1"/>
  <c r="Q7" i="56" a="1"/>
  <c r="CD14" i="56" a="1"/>
  <c r="CM37" i="51" a="1"/>
  <c r="Q6" i="56" a="1"/>
  <c r="E152" i="56" a="1"/>
  <c r="Q5" i="56" a="1"/>
  <c r="DB14" i="48" a="1"/>
  <c r="CJ34" i="51" a="1"/>
  <c r="E157" i="56" a="1"/>
  <c r="DB45" i="51" a="1"/>
  <c r="CM31" i="42" a="1"/>
  <c r="DC56" i="46" a="1"/>
  <c r="DC65" i="46" a="1"/>
  <c r="CN37" i="47" a="1"/>
  <c r="DC73" i="47" a="1"/>
  <c r="DC89" i="47" a="1"/>
  <c r="CF78" i="47" a="1"/>
  <c r="DB89" i="44" a="1"/>
  <c r="CF86" i="50" a="1"/>
  <c r="DC30" i="50" a="1"/>
  <c r="CF29" i="48" a="1"/>
  <c r="CF70" i="51" a="1"/>
  <c r="CD48" i="42"/>
  <c r="DC73" i="46" a="1"/>
  <c r="DC34" i="43" a="1"/>
  <c r="DC38" i="49" a="1"/>
  <c r="CF50" i="45" a="1"/>
  <c r="DB84" i="50" a="1"/>
  <c r="DC67" i="43" a="1"/>
  <c r="DA20" i="47" a="1"/>
  <c r="CF74" i="48" a="1"/>
  <c r="DC78" i="44" a="1"/>
  <c r="DB37" i="50" a="1"/>
  <c r="DB40" i="43" a="1"/>
  <c r="CG21" i="47" a="1"/>
  <c r="DB17" i="48" a="1"/>
  <c r="CF53" i="49" a="1"/>
  <c r="CF81" i="47" a="1"/>
  <c r="CF15" i="45" a="1"/>
  <c r="DC14" i="48" a="1"/>
  <c r="CX61" i="53" a="1"/>
  <c r="CN36" i="46" a="1"/>
  <c r="CD72" i="53"/>
  <c r="CF22" i="52" a="1"/>
  <c r="E164" i="43" a="1"/>
  <c r="CD50" i="51"/>
  <c r="DC49" i="48" a="1"/>
  <c r="DB26" i="53" a="1"/>
  <c r="DB42" i="53" a="1"/>
  <c r="DC91" i="45" a="1"/>
  <c r="CF34" i="43" a="1"/>
  <c r="CM31" i="45" a="1"/>
  <c r="CF31" i="48" a="1"/>
  <c r="M88" i="56" a="1"/>
  <c r="M86" i="56" a="1"/>
  <c r="M35" i="56" a="1"/>
  <c r="M80" i="56" a="1"/>
  <c r="E150" i="56" a="1"/>
  <c r="M29" i="56" a="1"/>
  <c r="CD19" i="56" a="1"/>
  <c r="CD78" i="56"/>
  <c r="CV29" i="57" a="1"/>
  <c r="DC29" i="48" a="1"/>
  <c r="M64" i="56" a="1"/>
  <c r="CV45" i="57" a="1"/>
  <c r="M66" i="56" a="1"/>
  <c r="F137" i="57" a="1"/>
  <c r="M18" i="56" a="1"/>
  <c r="CF61" i="46" a="1"/>
  <c r="CF20" i="47" a="1"/>
  <c r="DA22" i="51" a="1"/>
  <c r="DC79" i="51" a="1"/>
  <c r="CJ36" i="53" a="1"/>
  <c r="DC79" i="48" a="1"/>
  <c r="CF29" i="44" a="1"/>
  <c r="CW45" i="51" a="1"/>
  <c r="CM35" i="46" a="1"/>
  <c r="DC65" i="51" a="1"/>
  <c r="CF48" i="51" a="1"/>
  <c r="CJ33" i="47" a="1"/>
  <c r="DB26" i="42" a="1"/>
  <c r="CG27" i="50" a="1"/>
  <c r="CF71" i="50" a="1"/>
  <c r="DB22" i="52" a="1"/>
  <c r="CF52" i="43" a="1"/>
  <c r="DB79" i="46" a="1"/>
  <c r="CD56" i="51"/>
  <c r="DC88" i="43" a="1"/>
  <c r="CK39" i="50" a="1"/>
  <c r="DB80" i="47" a="1"/>
  <c r="DC75" i="42" a="1"/>
  <c r="CF62" i="50" a="1"/>
  <c r="DC34" i="50" a="1"/>
  <c r="CF68" i="51" a="1"/>
  <c r="CF90" i="47" a="1"/>
  <c r="DB87" i="48" a="1"/>
  <c r="DB86" i="54" a="1"/>
  <c r="CG20" i="46" a="1"/>
  <c r="DB30" i="51" a="1"/>
  <c r="DB80" i="48" a="1"/>
  <c r="CG25" i="53" a="1"/>
  <c r="CF55" i="53" a="1"/>
  <c r="CD66" i="49"/>
  <c r="CG24" i="53" a="1"/>
  <c r="DC73" i="53" a="1"/>
  <c r="CX45" i="53" a="1"/>
  <c r="DA25" i="53" a="1"/>
  <c r="CD55" i="46"/>
  <c r="DB25" i="53" a="1"/>
  <c r="CF41" i="53" a="1"/>
  <c r="CF85" i="44" a="1"/>
  <c r="DB16" i="51" a="1"/>
  <c r="E158" i="56" a="1"/>
  <c r="CD24" i="56" a="1"/>
  <c r="M56" i="56" a="1"/>
  <c r="CD40" i="56"/>
  <c r="CV77" i="57" a="1"/>
  <c r="O8" i="56" a="1"/>
  <c r="CD18" i="56" a="1"/>
  <c r="DC70" i="44" a="1"/>
  <c r="DA26" i="46" a="1"/>
  <c r="CF52" i="46" a="1"/>
  <c r="CD50" i="45"/>
  <c r="DB14" i="43" a="1"/>
  <c r="CM39" i="47" a="1"/>
  <c r="DC42" i="49" a="1"/>
  <c r="DC24" i="48" a="1"/>
  <c r="CN40" i="49" a="1"/>
  <c r="DB41" i="46" a="1"/>
  <c r="CF61" i="50" a="1"/>
  <c r="CF65" i="47" a="1"/>
  <c r="CW13" i="48" a="1"/>
  <c r="CL31" i="48" a="1"/>
  <c r="DC20" i="43" a="1"/>
  <c r="CD65" i="42"/>
  <c r="CM40" i="49" a="1"/>
  <c r="CF67" i="46" a="1"/>
  <c r="DB89" i="49" a="1"/>
  <c r="DC14" i="51" a="1"/>
  <c r="DC29" i="45" a="1"/>
  <c r="CF15" i="48" a="1"/>
  <c r="CF66" i="48" a="1"/>
  <c r="E163" i="44" a="1"/>
  <c r="DA17" i="50" a="1"/>
  <c r="CD49" i="47"/>
  <c r="DC34" i="48" a="1"/>
  <c r="DC34" i="46" a="1"/>
  <c r="DC55" i="43" a="1"/>
  <c r="CJ38" i="45" a="1"/>
  <c r="CF37" i="50" a="1"/>
  <c r="DB21" i="52" a="1"/>
  <c r="DC42" i="53" a="1"/>
  <c r="DC61" i="47" a="1"/>
  <c r="DC24" i="53" a="1"/>
  <c r="DB36" i="52" a="1"/>
  <c r="CF24" i="53" a="1"/>
  <c r="DB39" i="53" a="1"/>
  <c r="DC41" i="53" a="1"/>
  <c r="CD73" i="53"/>
  <c r="CD71" i="53"/>
  <c r="DB24" i="53" a="1"/>
  <c r="DB40" i="53" a="1"/>
  <c r="DC20" i="42" a="1"/>
  <c r="DC68" i="47" a="1"/>
  <c r="DB19" i="50" a="1"/>
  <c r="CK31" i="51" a="1"/>
  <c r="M72" i="56" a="1"/>
  <c r="M69" i="56" a="1"/>
  <c r="M83" i="56" a="1"/>
  <c r="M48" i="56" a="1"/>
  <c r="O5" i="56" a="1"/>
  <c r="CD88" i="56"/>
  <c r="CD83" i="56"/>
  <c r="F138" i="57" a="1"/>
  <c r="CU29" i="57" a="1"/>
  <c r="DB27" i="51" a="1"/>
  <c r="DA24" i="53" a="1"/>
  <c r="CG26" i="53" a="1"/>
  <c r="CW61" i="44" a="1"/>
  <c r="M16" i="56" a="1"/>
  <c r="M63" i="56" a="1"/>
  <c r="DC17" i="44" a="1"/>
  <c r="CF82" i="42" a="1"/>
  <c r="CD57" i="52"/>
  <c r="CM34" i="45" a="1"/>
  <c r="DC52" i="52" a="1"/>
  <c r="CF20" i="45" a="1"/>
  <c r="CL29" i="47" a="1"/>
  <c r="DA26" i="45" a="1"/>
  <c r="DC64" i="50" a="1"/>
  <c r="CD49" i="52"/>
  <c r="CJ33" i="49" a="1"/>
  <c r="DC88" i="52" a="1"/>
  <c r="CF14" i="51" a="1"/>
  <c r="DB79" i="43" a="1"/>
  <c r="DC80" i="42" a="1"/>
  <c r="CN36" i="52" a="1"/>
  <c r="CD72" i="50"/>
  <c r="CK29" i="50" a="1"/>
  <c r="DC63" i="51" a="1"/>
  <c r="DB21" i="51" a="1"/>
  <c r="DC66" i="47" a="1"/>
  <c r="DB82" i="50" a="1"/>
  <c r="CM36" i="44" a="1"/>
  <c r="CK32" i="47" a="1"/>
  <c r="E164" i="52" a="1"/>
  <c r="E163" i="43" a="1"/>
  <c r="CM30" i="47" a="1"/>
  <c r="CG21" i="44" a="1"/>
  <c r="DC42" i="44" a="1"/>
  <c r="CF45" i="48" a="1"/>
  <c r="CF66" i="44" a="1"/>
  <c r="CF73" i="53" a="1"/>
  <c r="DC51" i="47" a="1"/>
  <c r="CF87" i="53" a="1"/>
  <c r="DC20" i="48" a="1"/>
  <c r="CF56" i="53" a="1"/>
  <c r="DA26" i="53" a="1"/>
  <c r="CJ39" i="53" a="1"/>
  <c r="DB23" i="53" a="1"/>
  <c r="CD56" i="53"/>
  <c r="DB29" i="50" a="1"/>
  <c r="CL33" i="51" a="1"/>
  <c r="CX77" i="52" a="1"/>
  <c r="DC48" i="50" a="1"/>
  <c r="M31" i="56" a="1"/>
  <c r="DC59" i="42" a="1"/>
  <c r="CD47" i="50"/>
  <c r="DB22" i="44" a="1"/>
  <c r="CJ29" i="45" a="1"/>
  <c r="CD50" i="48"/>
  <c r="CD66" i="44"/>
  <c r="CL37" i="51" a="1"/>
  <c r="CD48" i="51"/>
  <c r="CD53" i="52"/>
  <c r="CD69" i="43"/>
  <c r="CK40" i="49" a="1"/>
  <c r="CF68" i="48" a="1"/>
  <c r="CG23" i="46" a="1"/>
  <c r="CF55" i="54" a="1"/>
  <c r="DB15" i="50" a="1"/>
  <c r="DC78" i="42" a="1"/>
  <c r="DA14" i="45" a="1"/>
  <c r="DA13" i="43" a="1"/>
  <c r="CD53" i="48"/>
  <c r="CF74" i="42" a="1"/>
  <c r="CN37" i="42" a="1"/>
  <c r="DB43" i="52" a="1"/>
  <c r="DC59" i="45" a="1"/>
  <c r="CF75" i="45" a="1"/>
  <c r="DC19" i="46" a="1"/>
  <c r="CD54" i="50"/>
  <c r="DC56" i="52" a="1"/>
  <c r="CD46" i="48"/>
  <c r="CD62" i="45"/>
  <c r="DC72" i="53" a="1"/>
  <c r="DC67" i="50" a="1"/>
  <c r="CD57" i="53"/>
  <c r="DA19" i="49" a="1"/>
  <c r="CF87" i="52" a="1"/>
  <c r="CF72" i="53" a="1"/>
  <c r="DC25" i="53" a="1"/>
  <c r="CW61" i="51" a="1"/>
  <c r="CF40" i="53" a="1"/>
  <c r="CD46" i="51"/>
  <c r="DC23" i="53" a="1"/>
  <c r="CK39" i="53" a="1"/>
  <c r="CF84" i="42" a="1"/>
  <c r="CL31" i="45" a="1"/>
  <c r="CF72" i="42" a="1"/>
  <c r="CD39" i="56"/>
  <c r="CF90" i="50" a="1"/>
  <c r="DC65" i="42" a="1"/>
  <c r="DB37" i="48" a="1"/>
  <c r="CL38" i="43" a="1"/>
  <c r="CF62" i="42" a="1"/>
  <c r="CD22" i="56" a="1"/>
  <c r="DA19" i="46" a="1"/>
  <c r="DB77" i="46" a="1"/>
  <c r="CF69" i="42" a="1"/>
  <c r="DC18" i="50" a="1"/>
  <c r="DB43" i="48" a="1"/>
  <c r="DC82" i="50" a="1"/>
  <c r="CF54" i="54" a="1"/>
  <c r="CF30" i="47" a="1"/>
  <c r="CF59" i="42" a="1"/>
  <c r="DC49" i="49" a="1"/>
  <c r="CF31" i="45" a="1"/>
  <c r="DC23" i="42" a="1"/>
  <c r="CJ31" i="51" a="1"/>
  <c r="DC41" i="51" a="1"/>
  <c r="DB77" i="48" a="1"/>
  <c r="DC90" i="49" a="1"/>
  <c r="CF69" i="49" a="1"/>
  <c r="DC43" i="49" a="1"/>
  <c r="DA16" i="46" a="1"/>
  <c r="CD65" i="48"/>
  <c r="DC59" i="46" a="1"/>
  <c r="CD75" i="52"/>
  <c r="DB34" i="43" a="1"/>
  <c r="CG27" i="44" a="1"/>
  <c r="CD66" i="46"/>
  <c r="CF77" i="50" a="1"/>
  <c r="DA18" i="47" a="1"/>
  <c r="CG26" i="48" a="1"/>
  <c r="CF42" i="49" a="1"/>
  <c r="CX29" i="53" a="1"/>
  <c r="CK36" i="44" a="1"/>
  <c r="DB87" i="53" a="1"/>
  <c r="CF91" i="49" a="1"/>
  <c r="DB41" i="53" a="1"/>
  <c r="DA24" i="46" a="1"/>
  <c r="CF39" i="53" a="1"/>
  <c r="CL39" i="53" a="1"/>
  <c r="CJ37" i="49" a="1"/>
  <c r="CF90" i="53" a="1"/>
  <c r="CF26" i="53" a="1"/>
  <c r="CG17" i="47" a="1"/>
  <c r="DC57" i="48" a="1"/>
  <c r="DB22" i="51" a="1"/>
  <c r="CF23" i="47" a="1"/>
  <c r="E160" i="56" a="1"/>
  <c r="DC53" i="48" a="1"/>
  <c r="CF46" i="49" a="1"/>
  <c r="CF27" i="43" a="1"/>
  <c r="DB23" i="51" a="1"/>
  <c r="O7" i="56" a="1"/>
  <c r="DA16" i="51" a="1"/>
  <c r="CG13" i="50" a="1"/>
  <c r="CG23" i="42" a="1"/>
  <c r="DB30" i="50" a="1"/>
  <c r="DB82" i="45" a="1"/>
  <c r="CL34" i="45" a="1"/>
  <c r="CG27" i="43" a="1"/>
  <c r="CF77" i="48" a="1"/>
  <c r="CG18" i="44" a="1"/>
  <c r="CD49" i="50"/>
  <c r="CK34" i="43" a="1"/>
  <c r="CK32" i="50" a="1"/>
  <c r="CG21" i="51" a="1"/>
  <c r="CJ37" i="44" a="1"/>
  <c r="DB38" i="47" a="1"/>
  <c r="CK32" i="43" a="1"/>
  <c r="CF88" i="52" a="1"/>
  <c r="CD54" i="45"/>
  <c r="CD65" i="43"/>
  <c r="CF22" i="47" a="1"/>
  <c r="CD62" i="54"/>
  <c r="CF46" i="43" a="1"/>
  <c r="DB38" i="48" a="1"/>
  <c r="CF32" i="50" a="1"/>
  <c r="CF23" i="43" a="1"/>
  <c r="DC66" i="45" a="1"/>
  <c r="CW77" i="48" a="1"/>
  <c r="DC83" i="43" a="1"/>
  <c r="DB26" i="52" a="1"/>
  <c r="CF23" i="53" a="1"/>
  <c r="CF84" i="45" a="1"/>
  <c r="DB89" i="53" a="1"/>
  <c r="CJ33" i="45" a="1"/>
  <c r="CW29" i="53" a="1"/>
  <c r="DB35" i="51" a="1"/>
  <c r="CF17" i="50" a="1"/>
  <c r="CF67" i="51" a="1"/>
  <c r="CF86" i="54" a="1"/>
  <c r="DC75" i="51" a="1"/>
  <c r="DA23" i="53" a="1"/>
  <c r="DC40" i="53" a="1"/>
  <c r="DB45" i="50" a="1"/>
  <c r="DC26" i="53" a="1"/>
  <c r="CW13" i="51" a="1"/>
  <c r="M71" i="56" a="1"/>
  <c r="M21" i="56" a="1"/>
  <c r="M34" i="56" a="1"/>
  <c r="M15" i="56" a="1"/>
  <c r="O9" i="56" a="1"/>
  <c r="CD87" i="56"/>
  <c r="CD81" i="56"/>
  <c r="CD61" i="57"/>
  <c r="CF40" i="43" a="1"/>
  <c r="CM39" i="53" a="1"/>
  <c r="CU61" i="57" a="1"/>
  <c r="CV61" i="57" a="1"/>
  <c r="CD45" i="58"/>
  <c r="CD13" i="58" a="1"/>
  <c r="CD61" i="58"/>
  <c r="CD77" i="58"/>
  <c r="CD29" i="58"/>
  <c r="F134" i="58" a="1"/>
  <c r="F136" i="58" a="1"/>
  <c r="F135" i="58" a="1"/>
  <c r="F140" i="58" a="1"/>
  <c r="F145" i="58" a="1"/>
  <c r="F144" i="58" a="1"/>
  <c r="CU77" i="58" a="1"/>
  <c r="CV77" i="58" a="1"/>
  <c r="CU45" i="58" a="1"/>
  <c r="CV45" i="58" a="1"/>
  <c r="CU61" i="58" a="1"/>
  <c r="CV61" i="58" a="1"/>
  <c r="F136" i="60" a="1"/>
  <c r="CD45" i="60"/>
  <c r="CD77" i="60"/>
  <c r="CD29" i="60"/>
  <c r="CD13" i="60" a="1"/>
  <c r="F145" i="59" a="1"/>
  <c r="F144" i="59" a="1"/>
  <c r="F141" i="59" a="1"/>
  <c r="F139" i="59" a="1"/>
  <c r="F136" i="59" a="1"/>
  <c r="F135" i="59" a="1"/>
  <c r="CD77" i="59"/>
  <c r="CD13" i="59" a="1"/>
  <c r="CD61" i="59"/>
  <c r="CD29" i="59"/>
  <c r="CU29" i="59" s="1" a="1"/>
  <c r="CD45" i="59"/>
  <c r="CU45" i="59" a="1"/>
  <c r="CU61" i="59" a="1"/>
  <c r="CV77" i="59" a="1"/>
  <c r="CU77" i="59" a="1"/>
  <c r="CV61" i="59" a="1"/>
  <c r="CV29" i="59" a="1"/>
  <c r="CV45" i="59" a="1"/>
  <c r="CU29" i="58" a="1"/>
  <c r="CV29" i="58" a="1"/>
  <c r="F142" i="60" a="1"/>
  <c r="F138" i="60" a="1"/>
  <c r="F137" i="60" a="1"/>
  <c r="F135" i="60" a="1"/>
  <c r="F134" i="60" a="1"/>
  <c r="CD61" i="60"/>
  <c r="F144" i="60" a="1"/>
  <c r="CU45" i="60" a="1"/>
  <c r="CV45" i="60" a="1"/>
  <c r="CV77" i="60" a="1"/>
  <c r="CU77" i="60" a="1"/>
  <c r="CU61" i="60" a="1"/>
  <c r="CV61" i="60" a="1"/>
  <c r="CU29" i="60" a="1"/>
  <c r="CV29" i="60" a="1"/>
  <c r="E129" i="60" l="1"/>
  <c r="G129" i="60"/>
  <c r="F144" i="60"/>
  <c r="E128" i="60"/>
  <c r="G128" i="60"/>
  <c r="E127" i="60"/>
  <c r="G127" i="60"/>
  <c r="F142" i="60"/>
  <c r="F138" i="60"/>
  <c r="F137" i="60"/>
  <c r="F136" i="60"/>
  <c r="F135" i="60"/>
  <c r="F134" i="60"/>
  <c r="E128" i="59"/>
  <c r="G128" i="59"/>
  <c r="F145" i="59"/>
  <c r="F144" i="59"/>
  <c r="E126" i="59"/>
  <c r="G126" i="59"/>
  <c r="F141" i="59"/>
  <c r="F139" i="59"/>
  <c r="E121" i="59"/>
  <c r="G121" i="59"/>
  <c r="E120" i="59"/>
  <c r="G120" i="59"/>
  <c r="F136" i="59"/>
  <c r="F135" i="59"/>
  <c r="F145" i="58"/>
  <c r="F144" i="58"/>
  <c r="F140" i="58"/>
  <c r="E119" i="58"/>
  <c r="G119" i="58"/>
  <c r="F136" i="58"/>
  <c r="F135" i="58"/>
  <c r="F134" i="58"/>
  <c r="CU29" i="60"/>
  <c r="AE6" i="60" s="1"/>
  <c r="CV29" i="60"/>
  <c r="CU77" i="60"/>
  <c r="AE9" i="60" s="1"/>
  <c r="CV77" i="60"/>
  <c r="CU45" i="60"/>
  <c r="AE7" i="60" s="1"/>
  <c r="CV45" i="60"/>
  <c r="CU61" i="60"/>
  <c r="AE8" i="60" s="1"/>
  <c r="CV61" i="60"/>
  <c r="CD13" i="60"/>
  <c r="L6" i="60"/>
  <c r="L9" i="60"/>
  <c r="L7" i="60"/>
  <c r="L8" i="60"/>
  <c r="J7" i="59"/>
  <c r="J9" i="60"/>
  <c r="J8" i="60"/>
  <c r="J5" i="60"/>
  <c r="J6" i="60"/>
  <c r="J7" i="60"/>
  <c r="CU45" i="59"/>
  <c r="AE7" i="59" s="1"/>
  <c r="CV45" i="59"/>
  <c r="CU29" i="59"/>
  <c r="AE6" i="59" s="1"/>
  <c r="CV29" i="59"/>
  <c r="CU61" i="59"/>
  <c r="AE8" i="59" s="1"/>
  <c r="CV61" i="59"/>
  <c r="CU77" i="59"/>
  <c r="AE9" i="59" s="1"/>
  <c r="CV77" i="59"/>
  <c r="L7" i="59"/>
  <c r="L6" i="59"/>
  <c r="L8" i="59"/>
  <c r="CD13" i="59"/>
  <c r="L9" i="59"/>
  <c r="J8" i="59"/>
  <c r="J6" i="59"/>
  <c r="J5" i="59"/>
  <c r="J9" i="59"/>
  <c r="J6" i="58"/>
  <c r="J5" i="58"/>
  <c r="CU45" i="58"/>
  <c r="AE7" i="58" s="1"/>
  <c r="CV45" i="58"/>
  <c r="CU29" i="58"/>
  <c r="AE6" i="58" s="1"/>
  <c r="CV29" i="58"/>
  <c r="CU77" i="58"/>
  <c r="AE9" i="58" s="1"/>
  <c r="CV77" i="58"/>
  <c r="CU61" i="58"/>
  <c r="AE8" i="58" s="1"/>
  <c r="CV61" i="58"/>
  <c r="CD13" i="58"/>
  <c r="L7" i="58"/>
  <c r="L6" i="58"/>
  <c r="L9" i="58"/>
  <c r="L8" i="58"/>
  <c r="E155" i="56"/>
  <c r="E125" i="57"/>
  <c r="G125" i="57"/>
  <c r="E124" i="57"/>
  <c r="G124" i="57"/>
  <c r="E119" i="57"/>
  <c r="G119" i="57"/>
  <c r="E120" i="57"/>
  <c r="G120" i="57"/>
  <c r="E121" i="57"/>
  <c r="G121" i="57"/>
  <c r="J9" i="58"/>
  <c r="J8" i="58"/>
  <c r="E129" i="57"/>
  <c r="G129" i="57"/>
  <c r="J7" i="58"/>
  <c r="F146" i="57"/>
  <c r="E128" i="57"/>
  <c r="G128" i="57"/>
  <c r="F144" i="57"/>
  <c r="E127" i="57"/>
  <c r="G127" i="57"/>
  <c r="E126" i="57"/>
  <c r="G126" i="57"/>
  <c r="F141" i="57"/>
  <c r="E123" i="57"/>
  <c r="G123" i="57"/>
  <c r="E122" i="57"/>
  <c r="G122" i="57"/>
  <c r="F138" i="57"/>
  <c r="F137" i="57"/>
  <c r="F136" i="57"/>
  <c r="E118" i="57"/>
  <c r="G118" i="57"/>
  <c r="E161" i="56"/>
  <c r="E160" i="56"/>
  <c r="E159" i="56"/>
  <c r="E158" i="56"/>
  <c r="E157" i="56"/>
  <c r="E156" i="56"/>
  <c r="E154" i="56"/>
  <c r="E153" i="56"/>
  <c r="E152" i="56"/>
  <c r="E151" i="56"/>
  <c r="E150" i="56"/>
  <c r="CU77" i="57"/>
  <c r="AE9" i="57" s="1"/>
  <c r="CV77" i="57"/>
  <c r="CU45" i="57"/>
  <c r="AE7" i="57" s="1"/>
  <c r="CV45" i="57"/>
  <c r="CU61" i="57"/>
  <c r="AE8" i="57" s="1"/>
  <c r="CV61" i="57"/>
  <c r="CU29" i="57"/>
  <c r="AE6" i="57" s="1"/>
  <c r="CV29" i="57"/>
  <c r="L9" i="57"/>
  <c r="L7" i="57"/>
  <c r="CD13" i="57"/>
  <c r="L8" i="57"/>
  <c r="L6" i="57"/>
  <c r="J6" i="57"/>
  <c r="J9" i="57"/>
  <c r="J8" i="57"/>
  <c r="B134" i="56" a="1"/>
  <c r="B134" i="56" s="1"/>
  <c r="J5" i="57"/>
  <c r="J7" i="57"/>
  <c r="CD19" i="56"/>
  <c r="CD23" i="56"/>
  <c r="CD18" i="56"/>
  <c r="CD24" i="56"/>
  <c r="CD20" i="56"/>
  <c r="M77" i="56"/>
  <c r="M29" i="56"/>
  <c r="M13" i="56"/>
  <c r="M45" i="56"/>
  <c r="M61" i="56"/>
  <c r="CD17" i="56"/>
  <c r="CD21" i="56"/>
  <c r="Q8" i="56"/>
  <c r="O6" i="56"/>
  <c r="Q9" i="56"/>
  <c r="O7" i="56"/>
  <c r="O9" i="56"/>
  <c r="Q5" i="56"/>
  <c r="O8" i="56"/>
  <c r="Q6" i="56"/>
  <c r="O5" i="56"/>
  <c r="Q7" i="56"/>
  <c r="M85" i="56"/>
  <c r="M21" i="56"/>
  <c r="M37" i="56"/>
  <c r="M53" i="56"/>
  <c r="M69" i="56"/>
  <c r="CD25" i="56"/>
  <c r="M43" i="56"/>
  <c r="M59" i="56"/>
  <c r="M27" i="56"/>
  <c r="M75" i="56"/>
  <c r="M91" i="56"/>
  <c r="M78" i="56"/>
  <c r="M14" i="56"/>
  <c r="M30" i="56"/>
  <c r="M46" i="56"/>
  <c r="M62" i="56"/>
  <c r="CD16" i="56"/>
  <c r="M23" i="56"/>
  <c r="M39" i="56"/>
  <c r="M55" i="56"/>
  <c r="M71" i="56"/>
  <c r="M87" i="56"/>
  <c r="CD26" i="56"/>
  <c r="M40" i="56"/>
  <c r="M24" i="56"/>
  <c r="M56" i="56"/>
  <c r="M72" i="56"/>
  <c r="M88" i="56"/>
  <c r="M32" i="56"/>
  <c r="M16" i="56"/>
  <c r="M48" i="56"/>
  <c r="M64" i="56"/>
  <c r="M80" i="56"/>
  <c r="CD14" i="56"/>
  <c r="M90" i="56"/>
  <c r="M26" i="56"/>
  <c r="M42" i="56"/>
  <c r="M58" i="56"/>
  <c r="M74" i="56"/>
  <c r="M84" i="56"/>
  <c r="M36" i="56"/>
  <c r="M20" i="56"/>
  <c r="M52" i="56"/>
  <c r="M68" i="56"/>
  <c r="M83" i="56"/>
  <c r="M19" i="56"/>
  <c r="M35" i="56"/>
  <c r="M51" i="56"/>
  <c r="M67" i="56"/>
  <c r="CD27" i="56"/>
  <c r="M25" i="56"/>
  <c r="M41" i="56"/>
  <c r="M57" i="56"/>
  <c r="M73" i="56"/>
  <c r="M89" i="56"/>
  <c r="M82" i="56"/>
  <c r="M34" i="56"/>
  <c r="M18" i="56"/>
  <c r="M50" i="56"/>
  <c r="M66" i="56"/>
  <c r="M86" i="56"/>
  <c r="M38" i="56"/>
  <c r="M22" i="56"/>
  <c r="M54" i="56"/>
  <c r="M70" i="56"/>
  <c r="M81" i="56"/>
  <c r="M17" i="56"/>
  <c r="M33" i="56"/>
  <c r="M49" i="56"/>
  <c r="M65" i="56"/>
  <c r="M79" i="56"/>
  <c r="M47" i="56"/>
  <c r="M31" i="56"/>
  <c r="M15" i="56"/>
  <c r="M63" i="56"/>
  <c r="CD22" i="56"/>
  <c r="CD15" i="56"/>
  <c r="AX5" i="56"/>
  <c r="AV5" i="56"/>
  <c r="V5" i="56"/>
  <c r="L29" i="56"/>
  <c r="K6" i="56"/>
  <c r="AX8" i="56"/>
  <c r="AV8" i="56"/>
  <c r="AV7" i="56"/>
  <c r="AX7" i="56"/>
  <c r="F134" i="56" a="1"/>
  <c r="F134" i="56" s="1"/>
  <c r="C134" i="56"/>
  <c r="D118" i="56"/>
  <c r="Q2" i="56"/>
  <c r="V9" i="56"/>
  <c r="AX6" i="56"/>
  <c r="AV6" i="56"/>
  <c r="E6" i="56"/>
  <c r="L45" i="56"/>
  <c r="K7" i="56"/>
  <c r="K8" i="56"/>
  <c r="L61" i="56"/>
  <c r="C142" i="56"/>
  <c r="D126" i="56"/>
  <c r="V6" i="56"/>
  <c r="L13" i="56"/>
  <c r="K5" i="56"/>
  <c r="D132" i="56"/>
  <c r="E132" i="56" s="1"/>
  <c r="F148" i="56" a="1"/>
  <c r="F148" i="56" s="1"/>
  <c r="C148" i="56"/>
  <c r="D119" i="56"/>
  <c r="C135" i="56"/>
  <c r="E5" i="56"/>
  <c r="D128" i="56"/>
  <c r="C144" i="56"/>
  <c r="V7" i="56"/>
  <c r="F145" i="56" a="1"/>
  <c r="F145" i="56" s="1"/>
  <c r="C145" i="56"/>
  <c r="D129" i="56"/>
  <c r="D121" i="56"/>
  <c r="C137" i="56"/>
  <c r="V8" i="56"/>
  <c r="F147" i="56" a="1"/>
  <c r="F147" i="56" s="1"/>
  <c r="D131" i="56"/>
  <c r="E131" i="56" s="1"/>
  <c r="C147" i="56"/>
  <c r="AX9" i="56"/>
  <c r="AV9" i="56"/>
  <c r="D125" i="56"/>
  <c r="F141" i="56" a="1"/>
  <c r="F141" i="56" s="1"/>
  <c r="C141" i="56"/>
  <c r="C140" i="56"/>
  <c r="D124" i="56"/>
  <c r="E7" i="56"/>
  <c r="C146" i="56"/>
  <c r="D130" i="56"/>
  <c r="E130" i="56" s="1"/>
  <c r="F146" i="56" a="1"/>
  <c r="F146" i="56" s="1"/>
  <c r="L77" i="56"/>
  <c r="K9" i="56"/>
  <c r="E8" i="56"/>
  <c r="E9" i="56"/>
  <c r="D123" i="56"/>
  <c r="C139" i="56"/>
  <c r="C143" i="56"/>
  <c r="D127" i="56"/>
  <c r="F143" i="56" a="1"/>
  <c r="F143" i="56" s="1"/>
  <c r="C138" i="56"/>
  <c r="D122" i="56"/>
  <c r="F136" i="56" a="1"/>
  <c r="F136" i="56" s="1"/>
  <c r="D120" i="56"/>
  <c r="C136" i="56"/>
  <c r="CF74" i="44"/>
  <c r="DC50" i="48"/>
  <c r="CJ30" i="50"/>
  <c r="DC18" i="46"/>
  <c r="CF22" i="51"/>
  <c r="DC57" i="45"/>
  <c r="DB87" i="46"/>
  <c r="L87" i="46" s="1"/>
  <c r="CW13" i="51"/>
  <c r="AD5" i="51" s="1"/>
  <c r="CF23" i="47"/>
  <c r="CF72" i="42"/>
  <c r="CW61" i="44"/>
  <c r="AD8" i="44" s="1"/>
  <c r="CK31" i="51"/>
  <c r="DB16" i="51"/>
  <c r="L16" i="51" s="1"/>
  <c r="CF31" i="48"/>
  <c r="CM40" i="46"/>
  <c r="DC50" i="45"/>
  <c r="CW29" i="52"/>
  <c r="AD6" i="52" s="1"/>
  <c r="DB61" i="46"/>
  <c r="CF67" i="50"/>
  <c r="CK31" i="48"/>
  <c r="DB29" i="49"/>
  <c r="CW13" i="53"/>
  <c r="AD5" i="53" s="1"/>
  <c r="DB90" i="53"/>
  <c r="L90" i="53" s="1"/>
  <c r="DC26" i="53"/>
  <c r="DB22" i="51"/>
  <c r="L22" i="51" s="1"/>
  <c r="CL31" i="45"/>
  <c r="DB29" i="50"/>
  <c r="DB19" i="50"/>
  <c r="L19" i="50" s="1"/>
  <c r="DC68" i="46"/>
  <c r="CM31" i="45"/>
  <c r="CW77" i="47"/>
  <c r="AD9" i="47" s="1"/>
  <c r="DC32" i="48"/>
  <c r="DC59" i="49"/>
  <c r="DB34" i="42"/>
  <c r="L34" i="42" s="1"/>
  <c r="DC56" i="53"/>
  <c r="DC58" i="53"/>
  <c r="DC37" i="51"/>
  <c r="DC54" i="46"/>
  <c r="CF52" i="46"/>
  <c r="DB45" i="50"/>
  <c r="K7" i="50" s="1"/>
  <c r="DC57" i="48"/>
  <c r="CF84" i="42"/>
  <c r="CM37" i="51"/>
  <c r="DC68" i="47"/>
  <c r="CF85" i="44"/>
  <c r="CF34" i="43"/>
  <c r="DB25" i="48"/>
  <c r="L25" i="48" s="1"/>
  <c r="CG23" i="53"/>
  <c r="CL35" i="50"/>
  <c r="DC45" i="50"/>
  <c r="CG20" i="51"/>
  <c r="CG20" i="48"/>
  <c r="DB30" i="47"/>
  <c r="L30" i="47" s="1"/>
  <c r="DC52" i="51"/>
  <c r="CF86" i="46"/>
  <c r="DC40" i="53"/>
  <c r="CG17" i="47"/>
  <c r="CK39" i="53"/>
  <c r="CG26" i="53"/>
  <c r="DC20" i="42"/>
  <c r="DC29" i="48"/>
  <c r="DC91" i="45"/>
  <c r="DC63" i="43"/>
  <c r="DC14" i="47"/>
  <c r="DC47" i="49"/>
  <c r="DC58" i="44"/>
  <c r="CF72" i="48"/>
  <c r="DC36" i="48"/>
  <c r="CF25" i="53"/>
  <c r="CM39" i="53"/>
  <c r="DA23" i="53"/>
  <c r="CF26" i="53"/>
  <c r="DC23" i="53"/>
  <c r="DA24" i="53"/>
  <c r="DB40" i="53"/>
  <c r="L40" i="53" s="1"/>
  <c r="CF41" i="53"/>
  <c r="DB42" i="53"/>
  <c r="L42" i="53" s="1"/>
  <c r="DC89" i="45"/>
  <c r="DC38" i="47"/>
  <c r="CW45" i="48"/>
  <c r="AD7" i="48" s="1"/>
  <c r="DB33" i="51"/>
  <c r="L33" i="51" s="1"/>
  <c r="CJ34" i="50"/>
  <c r="DA20" i="50"/>
  <c r="DC62" i="42"/>
  <c r="CF62" i="42"/>
  <c r="DC75" i="51"/>
  <c r="CF90" i="53"/>
  <c r="DB24" i="53"/>
  <c r="L24" i="53" s="1"/>
  <c r="DB25" i="53"/>
  <c r="L25" i="53" s="1"/>
  <c r="DB26" i="53"/>
  <c r="L26" i="53" s="1"/>
  <c r="CG16" i="47"/>
  <c r="DC31" i="49"/>
  <c r="DC26" i="52"/>
  <c r="E153" i="44"/>
  <c r="CW61" i="46"/>
  <c r="AD8" i="46" s="1"/>
  <c r="DC82" i="44"/>
  <c r="CF55" i="51"/>
  <c r="DB15" i="51"/>
  <c r="L15" i="51" s="1"/>
  <c r="CF82" i="42"/>
  <c r="CF86" i="54"/>
  <c r="CJ37" i="49"/>
  <c r="CF40" i="53"/>
  <c r="DB27" i="51"/>
  <c r="L27" i="51" s="1"/>
  <c r="DC49" i="48"/>
  <c r="DB36" i="47"/>
  <c r="L36" i="47" s="1"/>
  <c r="DC54" i="50"/>
  <c r="DC52" i="50"/>
  <c r="DC83" i="51"/>
  <c r="CF16" i="50"/>
  <c r="DC81" i="47"/>
  <c r="DB21" i="49"/>
  <c r="L21" i="49" s="1"/>
  <c r="CF20" i="47"/>
  <c r="CF67" i="51"/>
  <c r="CL39" i="53"/>
  <c r="CW61" i="51"/>
  <c r="AD8" i="51" s="1"/>
  <c r="DB23" i="53"/>
  <c r="L23" i="53" s="1"/>
  <c r="DA25" i="53"/>
  <c r="CW77" i="42"/>
  <c r="AD9" i="42" s="1"/>
  <c r="CF66" i="51"/>
  <c r="CF56" i="50"/>
  <c r="CJ29" i="47"/>
  <c r="DB43" i="49"/>
  <c r="L43" i="49" s="1"/>
  <c r="DC48" i="47"/>
  <c r="CW45" i="42"/>
  <c r="AD7" i="42" s="1"/>
  <c r="DB23" i="51"/>
  <c r="L23" i="51" s="1"/>
  <c r="CF17" i="50"/>
  <c r="CF39" i="53"/>
  <c r="DC25" i="53"/>
  <c r="CJ39" i="53"/>
  <c r="DC41" i="53"/>
  <c r="CX45" i="53"/>
  <c r="E164" i="43"/>
  <c r="DC63" i="49"/>
  <c r="CF66" i="52"/>
  <c r="DB22" i="50"/>
  <c r="L22" i="50" s="1"/>
  <c r="DC29" i="51"/>
  <c r="DB61" i="50"/>
  <c r="CN39" i="43"/>
  <c r="DC48" i="50"/>
  <c r="DB35" i="51"/>
  <c r="L35" i="51" s="1"/>
  <c r="DA24" i="46"/>
  <c r="CF72" i="53"/>
  <c r="DA26" i="53"/>
  <c r="DB39" i="53"/>
  <c r="L39" i="53" s="1"/>
  <c r="DC73" i="53"/>
  <c r="CF22" i="52"/>
  <c r="DB31" i="44"/>
  <c r="L31" i="44" s="1"/>
  <c r="DB19" i="51"/>
  <c r="L19" i="51" s="1"/>
  <c r="DC71" i="46"/>
  <c r="CN33" i="47"/>
  <c r="CF16" i="49"/>
  <c r="DC39" i="53"/>
  <c r="CW29" i="53"/>
  <c r="AD6" i="53" s="1"/>
  <c r="DB41" i="53"/>
  <c r="L41" i="53" s="1"/>
  <c r="CF87" i="52"/>
  <c r="CF56" i="53"/>
  <c r="CF24" i="53"/>
  <c r="CG24" i="53"/>
  <c r="C145" i="53" s="1"/>
  <c r="CW45" i="53"/>
  <c r="AD7" i="53" s="1"/>
  <c r="CF46" i="46"/>
  <c r="CF71" i="53"/>
  <c r="CW61" i="53"/>
  <c r="AD8" i="53" s="1"/>
  <c r="CF88" i="53"/>
  <c r="CF42" i="53"/>
  <c r="CF47" i="49"/>
  <c r="CG19" i="46"/>
  <c r="CJ33" i="45"/>
  <c r="CF91" i="49"/>
  <c r="DA19" i="49"/>
  <c r="DC20" i="48"/>
  <c r="DB36" i="52"/>
  <c r="L36" i="52" s="1"/>
  <c r="CN36" i="46"/>
  <c r="DC18" i="51"/>
  <c r="CM31" i="47"/>
  <c r="CX77" i="53"/>
  <c r="DB36" i="49"/>
  <c r="L36" i="49" s="1"/>
  <c r="CX13" i="53"/>
  <c r="AX5" i="53" s="1"/>
  <c r="CF57" i="53"/>
  <c r="DB88" i="53"/>
  <c r="L88" i="53" s="1"/>
  <c r="DC87" i="53"/>
  <c r="DB89" i="53"/>
  <c r="L89" i="53" s="1"/>
  <c r="DB87" i="53"/>
  <c r="L87" i="53" s="1"/>
  <c r="CF87" i="53"/>
  <c r="DC24" i="53"/>
  <c r="CF55" i="53"/>
  <c r="CX61" i="53"/>
  <c r="DC88" i="53"/>
  <c r="DC57" i="53"/>
  <c r="CF58" i="53"/>
  <c r="CF53" i="42"/>
  <c r="CL30" i="43"/>
  <c r="CF31" i="44"/>
  <c r="CJ39" i="49"/>
  <c r="CK39" i="49"/>
  <c r="CF65" i="50"/>
  <c r="CF84" i="45"/>
  <c r="CK36" i="44"/>
  <c r="DC67" i="50"/>
  <c r="DC51" i="47"/>
  <c r="DC61" i="47"/>
  <c r="CG25" i="53"/>
  <c r="DC14" i="48"/>
  <c r="CF89" i="53"/>
  <c r="CW77" i="53"/>
  <c r="AD9" i="53" s="1"/>
  <c r="CJ40" i="53"/>
  <c r="CK40" i="53"/>
  <c r="DC71" i="53"/>
  <c r="DC55" i="53"/>
  <c r="DC89" i="53"/>
  <c r="CL38" i="43"/>
  <c r="CF23" i="53"/>
  <c r="CX29" i="53"/>
  <c r="DC72" i="53"/>
  <c r="CF73" i="53"/>
  <c r="DC42" i="53"/>
  <c r="DB80" i="48"/>
  <c r="L80" i="48" s="1"/>
  <c r="CF15" i="45"/>
  <c r="DB89" i="45"/>
  <c r="L89" i="45" s="1"/>
  <c r="CF51" i="51"/>
  <c r="DB90" i="47"/>
  <c r="L90" i="47" s="1"/>
  <c r="CF39" i="44"/>
  <c r="DC55" i="51"/>
  <c r="CX13" i="45"/>
  <c r="CN29" i="47"/>
  <c r="CF73" i="45"/>
  <c r="DB26" i="52"/>
  <c r="L26" i="52" s="1"/>
  <c r="CF42" i="49"/>
  <c r="CF66" i="44"/>
  <c r="DB21" i="52"/>
  <c r="L21" i="52" s="1"/>
  <c r="DB30" i="51"/>
  <c r="L30" i="51" s="1"/>
  <c r="CF81" i="47"/>
  <c r="DC29" i="50"/>
  <c r="CF21" i="51"/>
  <c r="CK29" i="43"/>
  <c r="DA25" i="46"/>
  <c r="CK38" i="45"/>
  <c r="DB83" i="45"/>
  <c r="L83" i="45" s="1"/>
  <c r="E162" i="46"/>
  <c r="CJ34" i="51"/>
  <c r="DC83" i="43"/>
  <c r="CG26" i="48"/>
  <c r="D131" i="48" s="1"/>
  <c r="E131" i="48" s="1"/>
  <c r="CF45" i="48"/>
  <c r="CF37" i="50"/>
  <c r="CG20" i="46"/>
  <c r="CF53" i="49"/>
  <c r="E155" i="42"/>
  <c r="CF83" i="50"/>
  <c r="CG15" i="50"/>
  <c r="D120" i="50" s="1"/>
  <c r="DC77" i="47"/>
  <c r="DC61" i="43"/>
  <c r="CW61" i="48"/>
  <c r="AD8" i="48" s="1"/>
  <c r="DA17" i="46"/>
  <c r="DA26" i="46"/>
  <c r="CW77" i="48"/>
  <c r="AD9" i="48" s="1"/>
  <c r="DA18" i="47"/>
  <c r="DC56" i="52"/>
  <c r="DC42" i="44"/>
  <c r="CJ38" i="45"/>
  <c r="DB86" i="54"/>
  <c r="L86" i="54" s="1"/>
  <c r="DB17" i="48"/>
  <c r="L17" i="48" s="1"/>
  <c r="CF45" i="45"/>
  <c r="CF14" i="48"/>
  <c r="CJ37" i="50"/>
  <c r="CG19" i="50"/>
  <c r="C140" i="50" s="1"/>
  <c r="CK31" i="45"/>
  <c r="CF33" i="43"/>
  <c r="DC52" i="44"/>
  <c r="E163" i="49"/>
  <c r="DB45" i="43"/>
  <c r="DC66" i="45"/>
  <c r="CF77" i="50"/>
  <c r="CG21" i="44"/>
  <c r="DC55" i="43"/>
  <c r="DB87" i="48"/>
  <c r="L87" i="48" s="1"/>
  <c r="CG21" i="47"/>
  <c r="CW29" i="45"/>
  <c r="AD6" i="45" s="1"/>
  <c r="DC56" i="50"/>
  <c r="CF69" i="50"/>
  <c r="DC56" i="44"/>
  <c r="CG15" i="47"/>
  <c r="CJ39" i="44"/>
  <c r="DB24" i="43"/>
  <c r="L24" i="43" s="1"/>
  <c r="DC36" i="50"/>
  <c r="CF23" i="43"/>
  <c r="DC19" i="46"/>
  <c r="CM30" i="47"/>
  <c r="DC34" i="46"/>
  <c r="CF90" i="47"/>
  <c r="DB40" i="43"/>
  <c r="L40" i="43" s="1"/>
  <c r="DC61" i="45"/>
  <c r="DC30" i="48"/>
  <c r="CF86" i="48"/>
  <c r="CL39" i="44"/>
  <c r="DC63" i="46"/>
  <c r="CF35" i="51"/>
  <c r="DB37" i="48"/>
  <c r="L37" i="48" s="1"/>
  <c r="CF32" i="50"/>
  <c r="CG27" i="44"/>
  <c r="CF75" i="45"/>
  <c r="E163" i="43"/>
  <c r="DC34" i="48"/>
  <c r="CF68" i="51"/>
  <c r="DB37" i="50"/>
  <c r="L37" i="50" s="1"/>
  <c r="CX61" i="48"/>
  <c r="DC42" i="50"/>
  <c r="DB25" i="42"/>
  <c r="L25" i="42" s="1"/>
  <c r="CK30" i="47"/>
  <c r="CF24" i="44"/>
  <c r="CF72" i="50"/>
  <c r="E155" i="47"/>
  <c r="CF27" i="43"/>
  <c r="DB38" i="48"/>
  <c r="L38" i="48" s="1"/>
  <c r="DB34" i="43"/>
  <c r="L34" i="43" s="1"/>
  <c r="DC59" i="45"/>
  <c r="E164" i="52"/>
  <c r="DC34" i="50"/>
  <c r="DC78" i="44"/>
  <c r="DA19" i="48"/>
  <c r="DC40" i="52"/>
  <c r="DC89" i="44"/>
  <c r="DC39" i="48"/>
  <c r="E153" i="51"/>
  <c r="CF58" i="49"/>
  <c r="DC82" i="51"/>
  <c r="CG24" i="49"/>
  <c r="CF29" i="43"/>
  <c r="CF46" i="43"/>
  <c r="DB43" i="52"/>
  <c r="L43" i="52" s="1"/>
  <c r="CK32" i="47"/>
  <c r="DA17" i="50"/>
  <c r="CF62" i="50"/>
  <c r="CF74" i="48"/>
  <c r="DC78" i="49"/>
  <c r="DB18" i="46"/>
  <c r="L18" i="46" s="1"/>
  <c r="DC33" i="47"/>
  <c r="CK39" i="43"/>
  <c r="DC74" i="51"/>
  <c r="CL34" i="48"/>
  <c r="DA23" i="54"/>
  <c r="CX77" i="52"/>
  <c r="DC59" i="46"/>
  <c r="CN37" i="42"/>
  <c r="CM36" i="44"/>
  <c r="E163" i="44"/>
  <c r="DC75" i="42"/>
  <c r="DA20" i="47"/>
  <c r="CF36" i="50"/>
  <c r="CF49" i="47"/>
  <c r="DC75" i="46"/>
  <c r="CL35" i="45"/>
  <c r="DB36" i="50"/>
  <c r="L36" i="50" s="1"/>
  <c r="CF81" i="50"/>
  <c r="DC45" i="44"/>
  <c r="DC17" i="43"/>
  <c r="CF22" i="47"/>
  <c r="CF74" i="42"/>
  <c r="DB82" i="50"/>
  <c r="L82" i="50" s="1"/>
  <c r="CF66" i="48"/>
  <c r="DB80" i="47"/>
  <c r="L80" i="47" s="1"/>
  <c r="DC67" i="43"/>
  <c r="DC27" i="51"/>
  <c r="DC52" i="43"/>
  <c r="DC54" i="54"/>
  <c r="CF51" i="48"/>
  <c r="CF42" i="46"/>
  <c r="DB18" i="51"/>
  <c r="L18" i="51" s="1"/>
  <c r="CF36" i="46"/>
  <c r="DA16" i="46"/>
  <c r="DC66" i="47"/>
  <c r="CF15" i="48"/>
  <c r="CK39" i="50"/>
  <c r="DB84" i="50"/>
  <c r="L84" i="50" s="1"/>
  <c r="DC41" i="44"/>
  <c r="CF37" i="42"/>
  <c r="CF89" i="44"/>
  <c r="DB88" i="47"/>
  <c r="L88" i="47" s="1"/>
  <c r="DA26" i="49"/>
  <c r="CK37" i="51"/>
  <c r="DC65" i="42"/>
  <c r="DC43" i="49"/>
  <c r="DA13" i="43"/>
  <c r="DB21" i="51"/>
  <c r="L21" i="51" s="1"/>
  <c r="DC29" i="45"/>
  <c r="DC88" i="43"/>
  <c r="CF50" i="45"/>
  <c r="E161" i="48"/>
  <c r="CF69" i="46"/>
  <c r="DA22" i="53"/>
  <c r="CF19" i="48"/>
  <c r="DC83" i="42"/>
  <c r="DB34" i="45"/>
  <c r="L34" i="45" s="1"/>
  <c r="CF46" i="49"/>
  <c r="CF88" i="52"/>
  <c r="CF69" i="49"/>
  <c r="DA14" i="45"/>
  <c r="DC63" i="51"/>
  <c r="DC14" i="51"/>
  <c r="DC38" i="49"/>
  <c r="CF53" i="44"/>
  <c r="CF50" i="47"/>
  <c r="CJ36" i="48"/>
  <c r="DB38" i="51"/>
  <c r="L38" i="51" s="1"/>
  <c r="DB19" i="47"/>
  <c r="L19" i="47" s="1"/>
  <c r="DC54" i="52"/>
  <c r="CF84" i="49"/>
  <c r="CF21" i="43"/>
  <c r="CK32" i="43"/>
  <c r="DC90" i="49"/>
  <c r="DC78" i="42"/>
  <c r="CK29" i="50"/>
  <c r="DB89" i="49"/>
  <c r="L89" i="49" s="1"/>
  <c r="DB79" i="46"/>
  <c r="L79" i="46" s="1"/>
  <c r="DC34" i="43"/>
  <c r="CL32" i="53"/>
  <c r="DB29" i="47"/>
  <c r="CF66" i="50"/>
  <c r="CG26" i="43"/>
  <c r="D131" i="43" s="1"/>
  <c r="E131" i="43" s="1"/>
  <c r="CJ29" i="48"/>
  <c r="CF80" i="45"/>
  <c r="DB38" i="52"/>
  <c r="L38" i="52" s="1"/>
  <c r="DC41" i="49"/>
  <c r="CF33" i="49"/>
  <c r="DB38" i="47"/>
  <c r="L38" i="47" s="1"/>
  <c r="DB77" i="48"/>
  <c r="L77" i="48" s="1"/>
  <c r="DB15" i="50"/>
  <c r="L15" i="50" s="1"/>
  <c r="CF67" i="46"/>
  <c r="CF52" i="43"/>
  <c r="DC73" i="46"/>
  <c r="CG23" i="47"/>
  <c r="DB81" i="51"/>
  <c r="L81" i="51" s="1"/>
  <c r="CF37" i="51"/>
  <c r="E161" i="51"/>
  <c r="CF59" i="49"/>
  <c r="DC13" i="51"/>
  <c r="DB33" i="48"/>
  <c r="L33" i="48" s="1"/>
  <c r="DC15" i="42"/>
  <c r="CF90" i="50"/>
  <c r="CJ37" i="44"/>
  <c r="DC41" i="51"/>
  <c r="CF55" i="54"/>
  <c r="CN36" i="52"/>
  <c r="CM40" i="49"/>
  <c r="DB22" i="52"/>
  <c r="L22" i="52" s="1"/>
  <c r="DB16" i="48"/>
  <c r="L16" i="48" s="1"/>
  <c r="CW29" i="48"/>
  <c r="AD6" i="48" s="1"/>
  <c r="CF68" i="50"/>
  <c r="CL33" i="47"/>
  <c r="CF57" i="44"/>
  <c r="DC27" i="43"/>
  <c r="DA20" i="52"/>
  <c r="DC71" i="43"/>
  <c r="CK30" i="43"/>
  <c r="CG21" i="51"/>
  <c r="CJ31" i="51"/>
  <c r="CG23" i="46"/>
  <c r="DC80" i="42"/>
  <c r="CF71" i="50"/>
  <c r="CF70" i="51"/>
  <c r="DB24" i="50"/>
  <c r="L24" i="50" s="1"/>
  <c r="CF63" i="42"/>
  <c r="DC34" i="47"/>
  <c r="CK31" i="43"/>
  <c r="CG18" i="52"/>
  <c r="CF70" i="54"/>
  <c r="CG21" i="50"/>
  <c r="F142" i="50" s="1" a="1"/>
  <c r="F142" i="50" s="1"/>
  <c r="DC80" i="50"/>
  <c r="CK32" i="50"/>
  <c r="DC23" i="42"/>
  <c r="CF68" i="48"/>
  <c r="DB79" i="43"/>
  <c r="L79" i="43" s="1"/>
  <c r="DC20" i="43"/>
  <c r="CG27" i="50"/>
  <c r="D132" i="50" s="1"/>
  <c r="E132" i="50" s="1"/>
  <c r="CF29" i="48"/>
  <c r="CJ32" i="45"/>
  <c r="CF32" i="44"/>
  <c r="DB35" i="44"/>
  <c r="L35" i="44" s="1"/>
  <c r="DC36" i="51"/>
  <c r="DA27" i="46"/>
  <c r="CJ31" i="43"/>
  <c r="DC74" i="47"/>
  <c r="DA23" i="50"/>
  <c r="DA19" i="51"/>
  <c r="CF48" i="50"/>
  <c r="DC53" i="48"/>
  <c r="CK34" i="43"/>
  <c r="DB82" i="43"/>
  <c r="L82" i="43" s="1"/>
  <c r="CF31" i="45"/>
  <c r="CK40" i="49"/>
  <c r="CF14" i="51"/>
  <c r="CL31" i="48"/>
  <c r="DB26" i="42"/>
  <c r="L26" i="42" s="1"/>
  <c r="DC30" i="50"/>
  <c r="DC66" i="43"/>
  <c r="CF27" i="48"/>
  <c r="DB23" i="48"/>
  <c r="L23" i="48" s="1"/>
  <c r="CF34" i="47"/>
  <c r="CF62" i="51"/>
  <c r="CG20" i="50"/>
  <c r="DA15" i="47"/>
  <c r="DC37" i="45"/>
  <c r="DB16" i="49"/>
  <c r="L16" i="49" s="1"/>
  <c r="E164" i="48"/>
  <c r="CF81" i="45"/>
  <c r="DC70" i="44"/>
  <c r="DC49" i="49"/>
  <c r="DC88" i="52"/>
  <c r="DA21" i="47"/>
  <c r="CW13" i="48"/>
  <c r="AD5" i="48" s="1"/>
  <c r="CJ33" i="47"/>
  <c r="CF86" i="50"/>
  <c r="DC58" i="47"/>
  <c r="CF45" i="52"/>
  <c r="DC26" i="50"/>
  <c r="CF31" i="49"/>
  <c r="CG13" i="51"/>
  <c r="CK33" i="48"/>
  <c r="DC17" i="46"/>
  <c r="DB18" i="50"/>
  <c r="L18" i="50" s="1"/>
  <c r="DC70" i="47"/>
  <c r="CF80" i="42"/>
  <c r="CF61" i="49"/>
  <c r="DC46" i="51"/>
  <c r="DB17" i="47"/>
  <c r="L17" i="47" s="1"/>
  <c r="DB32" i="51"/>
  <c r="L32" i="51" s="1"/>
  <c r="CG18" i="44"/>
  <c r="DC26" i="44"/>
  <c r="CF59" i="42"/>
  <c r="CJ33" i="49"/>
  <c r="CK29" i="46"/>
  <c r="CF65" i="47"/>
  <c r="DA21" i="44"/>
  <c r="DC62" i="51"/>
  <c r="CF48" i="51"/>
  <c r="DB89" i="44"/>
  <c r="L89" i="44" s="1"/>
  <c r="DB32" i="46"/>
  <c r="L32" i="46" s="1"/>
  <c r="CL40" i="46"/>
  <c r="DC42" i="48"/>
  <c r="DA18" i="48"/>
  <c r="DC86" i="47"/>
  <c r="DB86" i="52"/>
  <c r="L86" i="52" s="1"/>
  <c r="CF91" i="51"/>
  <c r="CF62" i="44"/>
  <c r="DB14" i="50"/>
  <c r="L14" i="50" s="1"/>
  <c r="CK40" i="43"/>
  <c r="DA23" i="49"/>
  <c r="DC43" i="47"/>
  <c r="CF77" i="45"/>
  <c r="DC23" i="54"/>
  <c r="CF78" i="53"/>
  <c r="DC34" i="45"/>
  <c r="CF61" i="46"/>
  <c r="DC90" i="53"/>
  <c r="DA13" i="51"/>
  <c r="CK33" i="46"/>
  <c r="CF15" i="47"/>
  <c r="CF77" i="48"/>
  <c r="DC17" i="42"/>
  <c r="CF30" i="47"/>
  <c r="DA15" i="48"/>
  <c r="CF61" i="50"/>
  <c r="DB78" i="51"/>
  <c r="L78" i="51" s="1"/>
  <c r="CF36" i="44"/>
  <c r="DC65" i="51"/>
  <c r="CF78" i="47"/>
  <c r="DB80" i="45"/>
  <c r="L80" i="45" s="1"/>
  <c r="DB42" i="49"/>
  <c r="L42" i="49" s="1"/>
  <c r="DB36" i="51"/>
  <c r="L36" i="51" s="1"/>
  <c r="CJ32" i="46"/>
  <c r="DA17" i="48"/>
  <c r="CX61" i="50"/>
  <c r="DB36" i="48"/>
  <c r="L36" i="48" s="1"/>
  <c r="DC72" i="44"/>
  <c r="CF35" i="50"/>
  <c r="CF24" i="50"/>
  <c r="DC73" i="48"/>
  <c r="CF17" i="49"/>
  <c r="DC22" i="49"/>
  <c r="DC34" i="44"/>
  <c r="CG19" i="48"/>
  <c r="DA16" i="48"/>
  <c r="DC74" i="49"/>
  <c r="CF22" i="50"/>
  <c r="CL36" i="50"/>
  <c r="DC17" i="44"/>
  <c r="DC85" i="46"/>
  <c r="CG27" i="43"/>
  <c r="CF54" i="54"/>
  <c r="CL37" i="51"/>
  <c r="DC23" i="50"/>
  <c r="DC64" i="50"/>
  <c r="CF35" i="44"/>
  <c r="DB31" i="48"/>
  <c r="L31" i="48" s="1"/>
  <c r="DB41" i="46"/>
  <c r="L41" i="46" s="1"/>
  <c r="CL36" i="44"/>
  <c r="CM35" i="46"/>
  <c r="CF70" i="50"/>
  <c r="DC37" i="50"/>
  <c r="CX13" i="50"/>
  <c r="CL38" i="42"/>
  <c r="DC89" i="47"/>
  <c r="CF42" i="42"/>
  <c r="CG25" i="44"/>
  <c r="DC73" i="51"/>
  <c r="DB20" i="48"/>
  <c r="L20" i="48" s="1"/>
  <c r="CX77" i="51"/>
  <c r="CF50" i="50"/>
  <c r="CM33" i="46"/>
  <c r="CF54" i="42"/>
  <c r="CF91" i="45"/>
  <c r="CF51" i="45"/>
  <c r="DB26" i="49"/>
  <c r="L26" i="49" s="1"/>
  <c r="CM35" i="48"/>
  <c r="DB32" i="47"/>
  <c r="L32" i="47" s="1"/>
  <c r="DA23" i="51"/>
  <c r="DA21" i="51"/>
  <c r="DC59" i="51"/>
  <c r="CF73" i="49"/>
  <c r="DC34" i="49"/>
  <c r="DB14" i="48"/>
  <c r="L14" i="48" s="1"/>
  <c r="CL34" i="45"/>
  <c r="DB83" i="51"/>
  <c r="L83" i="51" s="1"/>
  <c r="DC82" i="50"/>
  <c r="DC22" i="52"/>
  <c r="CJ40" i="49"/>
  <c r="DA26" i="45"/>
  <c r="CF31" i="50"/>
  <c r="DB31" i="46"/>
  <c r="L31" i="46" s="1"/>
  <c r="CF50" i="48"/>
  <c r="CN40" i="49"/>
  <c r="CF59" i="43"/>
  <c r="CW45" i="51"/>
  <c r="AD7" i="51" s="1"/>
  <c r="DC73" i="47"/>
  <c r="DB82" i="48"/>
  <c r="L82" i="48" s="1"/>
  <c r="DC23" i="51"/>
  <c r="CF67" i="43"/>
  <c r="CF32" i="42"/>
  <c r="DC14" i="44"/>
  <c r="DC24" i="47"/>
  <c r="CG18" i="51"/>
  <c r="DC33" i="51"/>
  <c r="CF57" i="51"/>
  <c r="DB15" i="47"/>
  <c r="L15" i="47" s="1"/>
  <c r="CF41" i="48"/>
  <c r="CG15" i="48"/>
  <c r="DB29" i="48"/>
  <c r="CF14" i="50"/>
  <c r="DC49" i="46"/>
  <c r="DC85" i="43"/>
  <c r="CF71" i="46"/>
  <c r="DB82" i="45"/>
  <c r="L82" i="45" s="1"/>
  <c r="CX45" i="50"/>
  <c r="DB24" i="49"/>
  <c r="L24" i="49" s="1"/>
  <c r="CX77" i="48"/>
  <c r="CK35" i="43"/>
  <c r="DC21" i="42"/>
  <c r="CF91" i="43"/>
  <c r="DB43" i="48"/>
  <c r="L43" i="48" s="1"/>
  <c r="CW77" i="50"/>
  <c r="AD9" i="50" s="1"/>
  <c r="CL29" i="47"/>
  <c r="DC24" i="48"/>
  <c r="DC53" i="44"/>
  <c r="CF29" i="44"/>
  <c r="CF17" i="48"/>
  <c r="CN37" i="47"/>
  <c r="CL31" i="47"/>
  <c r="DC91" i="44"/>
  <c r="CL31" i="51"/>
  <c r="DC38" i="42"/>
  <c r="CF14" i="52"/>
  <c r="DC74" i="53"/>
  <c r="CX13" i="46"/>
  <c r="DA23" i="43"/>
  <c r="DC72" i="52"/>
  <c r="CF83" i="43"/>
  <c r="DC59" i="48"/>
  <c r="CG16" i="46"/>
  <c r="DC61" i="51"/>
  <c r="DA18" i="52"/>
  <c r="CF37" i="47"/>
  <c r="CK35" i="48"/>
  <c r="CF84" i="47"/>
  <c r="DA17" i="47"/>
  <c r="CF59" i="45"/>
  <c r="DB25" i="45"/>
  <c r="L25" i="45" s="1"/>
  <c r="CK42" i="52"/>
  <c r="CJ37" i="48"/>
  <c r="CX45" i="45"/>
  <c r="CJ33" i="51"/>
  <c r="CG23" i="43"/>
  <c r="D128" i="43" s="1"/>
  <c r="DB88" i="44"/>
  <c r="L88" i="44" s="1"/>
  <c r="CL33" i="51"/>
  <c r="DC35" i="51"/>
  <c r="DA21" i="50"/>
  <c r="DB30" i="50"/>
  <c r="L30" i="50" s="1"/>
  <c r="DC67" i="48"/>
  <c r="CF90" i="43"/>
  <c r="CK34" i="45"/>
  <c r="DA21" i="48"/>
  <c r="DB17" i="43"/>
  <c r="L17" i="43" s="1"/>
  <c r="CF86" i="47"/>
  <c r="DB21" i="50"/>
  <c r="L21" i="50" s="1"/>
  <c r="DC18" i="50"/>
  <c r="CJ29" i="45"/>
  <c r="CG21" i="45"/>
  <c r="CF20" i="45"/>
  <c r="DC22" i="54"/>
  <c r="CF18" i="48"/>
  <c r="DC42" i="49"/>
  <c r="CJ29" i="51"/>
  <c r="CJ29" i="50"/>
  <c r="CF43" i="43"/>
  <c r="DC86" i="52"/>
  <c r="DC18" i="45"/>
  <c r="CF43" i="49"/>
  <c r="CG23" i="51"/>
  <c r="CF88" i="50"/>
  <c r="CF49" i="50"/>
  <c r="DC79" i="48"/>
  <c r="DC65" i="46"/>
  <c r="DB29" i="44"/>
  <c r="CF87" i="43"/>
  <c r="CM36" i="46"/>
  <c r="CF32" i="47"/>
  <c r="DB80" i="51"/>
  <c r="L80" i="51" s="1"/>
  <c r="DC63" i="50"/>
  <c r="DB15" i="45"/>
  <c r="L15" i="45" s="1"/>
  <c r="CF70" i="52"/>
  <c r="DC58" i="42"/>
  <c r="CN35" i="45"/>
  <c r="DB21" i="47"/>
  <c r="L21" i="47" s="1"/>
  <c r="DC18" i="48"/>
  <c r="DC24" i="52"/>
  <c r="DA23" i="47"/>
  <c r="CN29" i="44"/>
  <c r="CF46" i="48"/>
  <c r="DB35" i="48"/>
  <c r="L35" i="48" s="1"/>
  <c r="DC18" i="43"/>
  <c r="DC68" i="50"/>
  <c r="DA13" i="42"/>
  <c r="DA13" i="52"/>
  <c r="CF38" i="43"/>
  <c r="CK36" i="51"/>
  <c r="CF71" i="51"/>
  <c r="DC36" i="45"/>
  <c r="DC30" i="42"/>
  <c r="DC21" i="47"/>
  <c r="DC18" i="52"/>
  <c r="CJ32" i="48"/>
  <c r="CJ33" i="50"/>
  <c r="CF33" i="50"/>
  <c r="CL33" i="46"/>
  <c r="CK35" i="46"/>
  <c r="DB13" i="47"/>
  <c r="L13" i="47" s="1"/>
  <c r="CF65" i="44"/>
  <c r="DC48" i="45"/>
  <c r="CL40" i="45"/>
  <c r="CF80" i="48"/>
  <c r="DC68" i="48"/>
  <c r="CF24" i="52"/>
  <c r="CG23" i="42"/>
  <c r="D128" i="42" s="1"/>
  <c r="CG21" i="48"/>
  <c r="CF69" i="42"/>
  <c r="CF79" i="48"/>
  <c r="CF39" i="51"/>
  <c r="CF45" i="51"/>
  <c r="DC41" i="47"/>
  <c r="DC32" i="42"/>
  <c r="CF38" i="51"/>
  <c r="DC49" i="50"/>
  <c r="CF48" i="48"/>
  <c r="CF77" i="44"/>
  <c r="DB22" i="44"/>
  <c r="L22" i="44" s="1"/>
  <c r="DC52" i="52"/>
  <c r="CM39" i="47"/>
  <c r="CF53" i="45"/>
  <c r="DC68" i="44"/>
  <c r="CF40" i="42"/>
  <c r="CL32" i="47"/>
  <c r="DA15" i="51"/>
  <c r="CF79" i="50"/>
  <c r="DA27" i="48"/>
  <c r="DC68" i="49"/>
  <c r="CF16" i="44"/>
  <c r="DC87" i="49"/>
  <c r="DC85" i="54"/>
  <c r="DC89" i="49"/>
  <c r="CJ36" i="53"/>
  <c r="DC56" i="46"/>
  <c r="DC67" i="51"/>
  <c r="CW61" i="47"/>
  <c r="AD8" i="47" s="1"/>
  <c r="CL35" i="48"/>
  <c r="CJ37" i="51"/>
  <c r="DB82" i="42"/>
  <c r="L82" i="42" s="1"/>
  <c r="CK29" i="47"/>
  <c r="DA13" i="48"/>
  <c r="CW45" i="47"/>
  <c r="AD7" i="47" s="1"/>
  <c r="CJ39" i="51"/>
  <c r="DA20" i="51"/>
  <c r="CW29" i="50"/>
  <c r="AD6" i="50" s="1"/>
  <c r="CJ35" i="51"/>
  <c r="CF38" i="49"/>
  <c r="CF90" i="49"/>
  <c r="CF24" i="48"/>
  <c r="DB43" i="47"/>
  <c r="L43" i="47" s="1"/>
  <c r="DB91" i="46"/>
  <c r="L91" i="46" s="1"/>
  <c r="CJ38" i="51"/>
  <c r="DC81" i="51"/>
  <c r="CF88" i="44"/>
  <c r="DA25" i="43"/>
  <c r="DC38" i="54"/>
  <c r="CF90" i="42"/>
  <c r="CF53" i="46"/>
  <c r="DC32" i="50"/>
  <c r="DC31" i="44"/>
  <c r="DB77" i="52"/>
  <c r="CF70" i="43"/>
  <c r="DC56" i="42"/>
  <c r="CF46" i="42"/>
  <c r="DB21" i="46"/>
  <c r="L21" i="46" s="1"/>
  <c r="DC15" i="51"/>
  <c r="CF64" i="50"/>
  <c r="CG20" i="42"/>
  <c r="DC70" i="52"/>
  <c r="DC89" i="43"/>
  <c r="DC21" i="45"/>
  <c r="DC65" i="47"/>
  <c r="CM29" i="48"/>
  <c r="DA14" i="48"/>
  <c r="CF82" i="50"/>
  <c r="CF79" i="45"/>
  <c r="CF29" i="52"/>
  <c r="CF33" i="46"/>
  <c r="CF40" i="43"/>
  <c r="DB85" i="47"/>
  <c r="L85" i="47" s="1"/>
  <c r="CG13" i="50"/>
  <c r="DC50" i="44"/>
  <c r="CM29" i="47"/>
  <c r="DC18" i="49"/>
  <c r="CJ29" i="49"/>
  <c r="DB87" i="43"/>
  <c r="L87" i="43" s="1"/>
  <c r="CG23" i="50"/>
  <c r="DC62" i="46"/>
  <c r="CN30" i="47"/>
  <c r="DC20" i="51"/>
  <c r="CJ36" i="44"/>
  <c r="CG14" i="42"/>
  <c r="DC75" i="43"/>
  <c r="DB77" i="46"/>
  <c r="DB45" i="44"/>
  <c r="K7" i="44" s="1"/>
  <c r="DA27" i="44"/>
  <c r="CW61" i="49"/>
  <c r="AD8" i="49" s="1"/>
  <c r="CF55" i="42"/>
  <c r="CF61" i="47"/>
  <c r="CF63" i="48"/>
  <c r="CF39" i="50"/>
  <c r="CF66" i="45"/>
  <c r="CX29" i="47"/>
  <c r="CF62" i="45"/>
  <c r="DB29" i="45"/>
  <c r="DB23" i="46"/>
  <c r="L23" i="46" s="1"/>
  <c r="CL30" i="51"/>
  <c r="CM34" i="45"/>
  <c r="DC33" i="50"/>
  <c r="DC82" i="47"/>
  <c r="DB14" i="43"/>
  <c r="L14" i="43" s="1"/>
  <c r="CG14" i="45"/>
  <c r="CM36" i="50"/>
  <c r="CK36" i="43"/>
  <c r="DC27" i="44"/>
  <c r="CW45" i="50"/>
  <c r="AD7" i="50" s="1"/>
  <c r="CG24" i="48"/>
  <c r="CG19" i="42"/>
  <c r="F140" i="42" s="1" a="1"/>
  <c r="F140" i="42" s="1"/>
  <c r="DC31" i="48"/>
  <c r="DC66" i="46"/>
  <c r="CJ30" i="44"/>
  <c r="DC29" i="42"/>
  <c r="CG22" i="43"/>
  <c r="DC79" i="51"/>
  <c r="DC88" i="50"/>
  <c r="CG16" i="43"/>
  <c r="CM31" i="42"/>
  <c r="DC42" i="51"/>
  <c r="CF49" i="43"/>
  <c r="DC15" i="46"/>
  <c r="CF73" i="42"/>
  <c r="DC31" i="47"/>
  <c r="DB65" i="44"/>
  <c r="L65" i="44" s="1"/>
  <c r="CW77" i="44"/>
  <c r="AD9" i="44" s="1"/>
  <c r="DB23" i="47"/>
  <c r="L23" i="47" s="1"/>
  <c r="DC49" i="47"/>
  <c r="DB13" i="51"/>
  <c r="DB40" i="47"/>
  <c r="L40" i="47" s="1"/>
  <c r="CL33" i="49"/>
  <c r="CF70" i="48"/>
  <c r="DA21" i="54"/>
  <c r="DB14" i="53"/>
  <c r="L14" i="53" s="1"/>
  <c r="DC46" i="43"/>
  <c r="DC75" i="44"/>
  <c r="DC51" i="48"/>
  <c r="CF53" i="50"/>
  <c r="DA17" i="49"/>
  <c r="CF42" i="43"/>
  <c r="DA16" i="47"/>
  <c r="DC80" i="47"/>
  <c r="CF29" i="46"/>
  <c r="DA21" i="49"/>
  <c r="DC14" i="50"/>
  <c r="DB82" i="49"/>
  <c r="L82" i="49" s="1"/>
  <c r="DC77" i="52"/>
  <c r="CF14" i="45"/>
  <c r="CL29" i="44"/>
  <c r="DC20" i="50"/>
  <c r="CJ31" i="50"/>
  <c r="DB85" i="48"/>
  <c r="L85" i="48" s="1"/>
  <c r="CF13" i="46"/>
  <c r="CF24" i="46"/>
  <c r="CG26" i="50"/>
  <c r="CF38" i="54"/>
  <c r="DB33" i="50"/>
  <c r="L33" i="50" s="1"/>
  <c r="CF51" i="47"/>
  <c r="CK29" i="48"/>
  <c r="DC30" i="51"/>
  <c r="CK36" i="47"/>
  <c r="DA26" i="47"/>
  <c r="DB37" i="52"/>
  <c r="L37" i="52" s="1"/>
  <c r="E164" i="46"/>
  <c r="DB24" i="47"/>
  <c r="L24" i="47" s="1"/>
  <c r="CF13" i="48"/>
  <c r="DC81" i="49"/>
  <c r="CG17" i="50"/>
  <c r="DA23" i="44"/>
  <c r="CF61" i="52"/>
  <c r="DC31" i="45"/>
  <c r="DC46" i="44"/>
  <c r="CF21" i="50"/>
  <c r="CG17" i="45"/>
  <c r="F138" i="45" s="1" a="1"/>
  <c r="F138" i="45" s="1"/>
  <c r="DC35" i="47"/>
  <c r="DC49" i="51"/>
  <c r="DB38" i="46"/>
  <c r="L38" i="46" s="1"/>
  <c r="DC53" i="47"/>
  <c r="DB87" i="47"/>
  <c r="L87" i="47" s="1"/>
  <c r="DB78" i="43"/>
  <c r="L78" i="43" s="1"/>
  <c r="CK33" i="51"/>
  <c r="CF17" i="51"/>
  <c r="DB42" i="42"/>
  <c r="L42" i="42" s="1"/>
  <c r="DC50" i="42"/>
  <c r="CL32" i="45"/>
  <c r="CF50" i="52"/>
  <c r="DC45" i="49"/>
  <c r="CF69" i="48"/>
  <c r="CX45" i="51"/>
  <c r="DC38" i="46"/>
  <c r="DC22" i="44"/>
  <c r="CJ29" i="42"/>
  <c r="CL29" i="48"/>
  <c r="CG14" i="44"/>
  <c r="CF47" i="51"/>
  <c r="DC40" i="50"/>
  <c r="DC67" i="47"/>
  <c r="DB39" i="47"/>
  <c r="L39" i="47" s="1"/>
  <c r="DC90" i="43"/>
  <c r="DC63" i="48"/>
  <c r="DB22" i="47"/>
  <c r="L22" i="47" s="1"/>
  <c r="CF33" i="48"/>
  <c r="DC79" i="50"/>
  <c r="DB30" i="45"/>
  <c r="L30" i="45" s="1"/>
  <c r="DC49" i="45"/>
  <c r="CF85" i="53"/>
  <c r="DB39" i="51"/>
  <c r="L39" i="51" s="1"/>
  <c r="DC31" i="51"/>
  <c r="CL40" i="47"/>
  <c r="CK39" i="47"/>
  <c r="DA24" i="43"/>
  <c r="DB24" i="52"/>
  <c r="L24" i="52" s="1"/>
  <c r="DC89" i="51"/>
  <c r="CF83" i="51"/>
  <c r="DB80" i="50"/>
  <c r="L80" i="50" s="1"/>
  <c r="DB40" i="50"/>
  <c r="L40" i="50" s="1"/>
  <c r="DB90" i="44"/>
  <c r="L90" i="44" s="1"/>
  <c r="CF64" i="47"/>
  <c r="DA14" i="47"/>
  <c r="DC48" i="42"/>
  <c r="DC36" i="52"/>
  <c r="CN29" i="48"/>
  <c r="CX29" i="48"/>
  <c r="DB90" i="49"/>
  <c r="L90" i="49" s="1"/>
  <c r="DC71" i="50"/>
  <c r="DC43" i="45"/>
  <c r="CG22" i="52"/>
  <c r="DB84" i="43"/>
  <c r="L84" i="43" s="1"/>
  <c r="CL30" i="44"/>
  <c r="DC16" i="48"/>
  <c r="CF77" i="51"/>
  <c r="DC79" i="45"/>
  <c r="CF91" i="52"/>
  <c r="CF70" i="47"/>
  <c r="CF58" i="46"/>
  <c r="DC90" i="46"/>
  <c r="DC20" i="52"/>
  <c r="DC19" i="52"/>
  <c r="DB61" i="54"/>
  <c r="CJ41" i="53"/>
  <c r="CF87" i="44"/>
  <c r="DB86" i="51"/>
  <c r="L86" i="51" s="1"/>
  <c r="CF29" i="51"/>
  <c r="DC27" i="49"/>
  <c r="DC61" i="49"/>
  <c r="CF42" i="50"/>
  <c r="DA16" i="51"/>
  <c r="CF30" i="51"/>
  <c r="DC40" i="51"/>
  <c r="DB14" i="51"/>
  <c r="L14" i="51" s="1"/>
  <c r="DC15" i="50"/>
  <c r="CF19" i="51"/>
  <c r="CF46" i="51"/>
  <c r="DC16" i="51"/>
  <c r="CF73" i="46"/>
  <c r="CJ35" i="48"/>
  <c r="CL37" i="47"/>
  <c r="DA16" i="50"/>
  <c r="CF66" i="47"/>
  <c r="CM31" i="43"/>
  <c r="DB34" i="46"/>
  <c r="L34" i="46" s="1"/>
  <c r="DA19" i="46"/>
  <c r="CF71" i="44"/>
  <c r="DC70" i="45"/>
  <c r="DC61" i="46"/>
  <c r="CF53" i="51"/>
  <c r="DC90" i="45"/>
  <c r="DB35" i="52"/>
  <c r="L35" i="52" s="1"/>
  <c r="CF31" i="52"/>
  <c r="DB20" i="51"/>
  <c r="L20" i="51" s="1"/>
  <c r="CF38" i="50"/>
  <c r="DA15" i="50"/>
  <c r="CX13" i="47"/>
  <c r="CW13" i="46"/>
  <c r="AD5" i="46" s="1"/>
  <c r="CF84" i="46"/>
  <c r="DC59" i="42"/>
  <c r="DA22" i="54"/>
  <c r="CG19" i="51"/>
  <c r="CK31" i="50"/>
  <c r="CN35" i="43"/>
  <c r="DB84" i="48"/>
  <c r="L84" i="48" s="1"/>
  <c r="CF77" i="49"/>
  <c r="CJ32" i="42"/>
  <c r="DB84" i="47"/>
  <c r="L84" i="47" s="1"/>
  <c r="CF37" i="52"/>
  <c r="DB20" i="50"/>
  <c r="L20" i="50" s="1"/>
  <c r="DB81" i="48"/>
  <c r="L81" i="48" s="1"/>
  <c r="CF63" i="44"/>
  <c r="DB79" i="51"/>
  <c r="L79" i="51" s="1"/>
  <c r="CF78" i="43"/>
  <c r="DC79" i="49"/>
  <c r="CG25" i="42"/>
  <c r="D130" i="42" s="1"/>
  <c r="E130" i="42" s="1"/>
  <c r="DC70" i="51"/>
  <c r="CJ32" i="50"/>
  <c r="DC91" i="48"/>
  <c r="DC83" i="48"/>
  <c r="CF25" i="45"/>
  <c r="E159" i="48"/>
  <c r="DC49" i="43"/>
  <c r="CF55" i="47"/>
  <c r="DC21" i="44"/>
  <c r="DC69" i="50"/>
  <c r="CF20" i="50"/>
  <c r="CG13" i="46"/>
  <c r="DC50" i="49"/>
  <c r="CF37" i="44"/>
  <c r="DC85" i="50"/>
  <c r="DC58" i="49"/>
  <c r="DC62" i="48"/>
  <c r="DB85" i="46"/>
  <c r="L85" i="46" s="1"/>
  <c r="DC48" i="49"/>
  <c r="CF73" i="44"/>
  <c r="CF22" i="49"/>
  <c r="DC54" i="45"/>
  <c r="DC86" i="45"/>
  <c r="CW13" i="43"/>
  <c r="AD5" i="43" s="1"/>
  <c r="CF13" i="45"/>
  <c r="CF54" i="43"/>
  <c r="DA22" i="51"/>
  <c r="DB85" i="43"/>
  <c r="L85" i="43" s="1"/>
  <c r="DB27" i="43"/>
  <c r="L27" i="43" s="1"/>
  <c r="DC81" i="50"/>
  <c r="CF74" i="47"/>
  <c r="CW13" i="45"/>
  <c r="AD5" i="45" s="1"/>
  <c r="CW61" i="42"/>
  <c r="AD8" i="42" s="1"/>
  <c r="CF27" i="45"/>
  <c r="CF14" i="47"/>
  <c r="CF49" i="49"/>
  <c r="DC77" i="50"/>
  <c r="DB13" i="50"/>
  <c r="CF15" i="44"/>
  <c r="CK38" i="46"/>
  <c r="DA14" i="43"/>
  <c r="DB85" i="49"/>
  <c r="L85" i="49" s="1"/>
  <c r="DB45" i="51"/>
  <c r="CF87" i="50"/>
  <c r="CF34" i="42"/>
  <c r="CF74" i="45"/>
  <c r="CF43" i="51"/>
  <c r="CJ30" i="43"/>
  <c r="CF71" i="47"/>
  <c r="CJ29" i="43"/>
  <c r="DB35" i="45"/>
  <c r="L35" i="45" s="1"/>
  <c r="DC29" i="46"/>
  <c r="CJ40" i="50"/>
  <c r="CF83" i="45"/>
  <c r="DC13" i="52"/>
  <c r="CF42" i="51"/>
  <c r="CF30" i="45"/>
  <c r="CF31" i="43"/>
  <c r="CG13" i="48"/>
  <c r="CF57" i="47"/>
  <c r="DA18" i="46"/>
  <c r="CF23" i="45"/>
  <c r="DB79" i="50"/>
  <c r="L79" i="50" s="1"/>
  <c r="DC81" i="45"/>
  <c r="CG27" i="46"/>
  <c r="DC55" i="48"/>
  <c r="CF86" i="49"/>
  <c r="CF58" i="45"/>
  <c r="DA23" i="45"/>
  <c r="DB23" i="43"/>
  <c r="L23" i="43" s="1"/>
  <c r="DC53" i="49"/>
  <c r="DB19" i="48"/>
  <c r="L19" i="48" s="1"/>
  <c r="DB13" i="48"/>
  <c r="DA18" i="49"/>
  <c r="CF84" i="48"/>
  <c r="DC33" i="49"/>
  <c r="CF48" i="46"/>
  <c r="CF49" i="51"/>
  <c r="CF86" i="51"/>
  <c r="CG14" i="51"/>
  <c r="D119" i="51" s="1"/>
  <c r="DC22" i="51"/>
  <c r="CW29" i="49"/>
  <c r="AD6" i="49" s="1"/>
  <c r="DC16" i="47"/>
  <c r="DC51" i="46"/>
  <c r="DB37" i="46"/>
  <c r="L37" i="46" s="1"/>
  <c r="DC64" i="51"/>
  <c r="CF80" i="50"/>
  <c r="DB36" i="46"/>
  <c r="L36" i="46" s="1"/>
  <c r="CL29" i="45"/>
  <c r="DB13" i="46"/>
  <c r="L13" i="46" s="1"/>
  <c r="CF43" i="48"/>
  <c r="DC20" i="46"/>
  <c r="CF41" i="42"/>
  <c r="DB82" i="47"/>
  <c r="L82" i="47" s="1"/>
  <c r="CF87" i="51"/>
  <c r="DB32" i="50"/>
  <c r="L32" i="50" s="1"/>
  <c r="CJ39" i="47"/>
  <c r="DB14" i="52"/>
  <c r="L14" i="52" s="1"/>
  <c r="DA20" i="44"/>
  <c r="CF37" i="46"/>
  <c r="CG22" i="54"/>
  <c r="CF33" i="47"/>
  <c r="CF34" i="50"/>
  <c r="DB85" i="51"/>
  <c r="L85" i="51" s="1"/>
  <c r="DC33" i="48"/>
  <c r="DB15" i="49"/>
  <c r="L15" i="49" s="1"/>
  <c r="DC16" i="45"/>
  <c r="DC47" i="42"/>
  <c r="DC67" i="49"/>
  <c r="DB84" i="51"/>
  <c r="L84" i="51" s="1"/>
  <c r="CF70" i="44"/>
  <c r="CG17" i="49"/>
  <c r="D122" i="49" s="1"/>
  <c r="CK39" i="45"/>
  <c r="DC15" i="45"/>
  <c r="CN35" i="46"/>
  <c r="CF83" i="44"/>
  <c r="DC19" i="48"/>
  <c r="CJ35" i="50"/>
  <c r="CF22" i="44"/>
  <c r="DC85" i="48"/>
  <c r="CG21" i="42"/>
  <c r="CG15" i="44"/>
  <c r="D120" i="44" s="1"/>
  <c r="DC55" i="44"/>
  <c r="DC22" i="47"/>
  <c r="CF81" i="48"/>
  <c r="CF47" i="47"/>
  <c r="DC70" i="50"/>
  <c r="DC30" i="45"/>
  <c r="DC55" i="46"/>
  <c r="DC14" i="46"/>
  <c r="DB34" i="48"/>
  <c r="L34" i="48" s="1"/>
  <c r="DC38" i="51"/>
  <c r="CF56" i="44"/>
  <c r="DB37" i="42"/>
  <c r="L37" i="42" s="1"/>
  <c r="CF82" i="44"/>
  <c r="DB39" i="43"/>
  <c r="L39" i="43" s="1"/>
  <c r="DC49" i="53"/>
  <c r="CF29" i="50"/>
  <c r="DC13" i="50"/>
  <c r="DC45" i="45"/>
  <c r="DC27" i="45"/>
  <c r="DC49" i="44"/>
  <c r="CF21" i="47"/>
  <c r="DB41" i="52"/>
  <c r="L41" i="52" s="1"/>
  <c r="DB32" i="48"/>
  <c r="L32" i="48" s="1"/>
  <c r="DC32" i="47"/>
  <c r="DB17" i="51"/>
  <c r="L17" i="51" s="1"/>
  <c r="DB31" i="51"/>
  <c r="L31" i="51" s="1"/>
  <c r="CG24" i="51"/>
  <c r="DC24" i="46"/>
  <c r="CF91" i="44"/>
  <c r="DB22" i="46"/>
  <c r="L22" i="46" s="1"/>
  <c r="DC56" i="47"/>
  <c r="CF69" i="51"/>
  <c r="CF30" i="42"/>
  <c r="DC67" i="42"/>
  <c r="DB40" i="46"/>
  <c r="L40" i="46" s="1"/>
  <c r="DC35" i="48"/>
  <c r="DC13" i="44"/>
  <c r="CG25" i="45"/>
  <c r="DB34" i="50"/>
  <c r="L34" i="50" s="1"/>
  <c r="CM35" i="45"/>
  <c r="DA22" i="52"/>
  <c r="CF72" i="45"/>
  <c r="CF77" i="43"/>
  <c r="CF32" i="51"/>
  <c r="DC58" i="48"/>
  <c r="CF35" i="46"/>
  <c r="CG26" i="49"/>
  <c r="DC71" i="48"/>
  <c r="CJ35" i="47"/>
  <c r="CK29" i="51"/>
  <c r="CF20" i="48"/>
  <c r="CK35" i="45"/>
  <c r="DC50" i="46"/>
  <c r="CK35" i="50"/>
  <c r="CG15" i="51"/>
  <c r="CF83" i="46"/>
  <c r="DC62" i="49"/>
  <c r="CF22" i="43"/>
  <c r="DC85" i="45"/>
  <c r="CF36" i="49"/>
  <c r="DB25" i="49"/>
  <c r="L25" i="49" s="1"/>
  <c r="CF56" i="42"/>
  <c r="DC41" i="46"/>
  <c r="DC18" i="47"/>
  <c r="CF90" i="44"/>
  <c r="DB31" i="50"/>
  <c r="L31" i="50" s="1"/>
  <c r="DC88" i="49"/>
  <c r="DC61" i="52"/>
  <c r="DC69" i="46"/>
  <c r="CK30" i="42"/>
  <c r="CF22" i="54"/>
  <c r="CF18" i="47"/>
  <c r="CG16" i="51"/>
  <c r="C137" i="51" s="1"/>
  <c r="DB38" i="45"/>
  <c r="L38" i="45" s="1"/>
  <c r="DB86" i="44"/>
  <c r="L86" i="44" s="1"/>
  <c r="DC88" i="47"/>
  <c r="DB35" i="43"/>
  <c r="L35" i="43" s="1"/>
  <c r="CF39" i="48"/>
  <c r="CN30" i="52"/>
  <c r="DC40" i="43"/>
  <c r="CF51" i="50"/>
  <c r="DC86" i="51"/>
  <c r="DB40" i="42"/>
  <c r="L40" i="42" s="1"/>
  <c r="CF89" i="46"/>
  <c r="CN30" i="43"/>
  <c r="DC51" i="44"/>
  <c r="DA16" i="49"/>
  <c r="DA19" i="45"/>
  <c r="DC51" i="51"/>
  <c r="CF57" i="42"/>
  <c r="CL39" i="47"/>
  <c r="DB19" i="44"/>
  <c r="L19" i="44" s="1"/>
  <c r="CF27" i="46"/>
  <c r="CF79" i="53"/>
  <c r="CG15" i="49"/>
  <c r="DC65" i="44"/>
  <c r="DC71" i="51"/>
  <c r="DA15" i="45"/>
  <c r="E164" i="45"/>
  <c r="DA17" i="51"/>
  <c r="CX45" i="47"/>
  <c r="CJ35" i="46"/>
  <c r="CF63" i="50"/>
  <c r="CK30" i="46"/>
  <c r="DB31" i="49"/>
  <c r="L31" i="49" s="1"/>
  <c r="DB31" i="45"/>
  <c r="L31" i="45" s="1"/>
  <c r="DC13" i="48"/>
  <c r="CF65" i="51"/>
  <c r="CK36" i="50"/>
  <c r="CM32" i="43"/>
  <c r="CF42" i="45"/>
  <c r="DB42" i="50"/>
  <c r="L42" i="50" s="1"/>
  <c r="DC22" i="46"/>
  <c r="DC38" i="44"/>
  <c r="CF45" i="50"/>
  <c r="CG17" i="48"/>
  <c r="DC65" i="49"/>
  <c r="CG24" i="52"/>
  <c r="F145" i="52" s="1" a="1"/>
  <c r="DA24" i="44"/>
  <c r="DC74" i="46"/>
  <c r="DB17" i="50"/>
  <c r="L17" i="50" s="1"/>
  <c r="CF24" i="42"/>
  <c r="CF21" i="49"/>
  <c r="DC64" i="42"/>
  <c r="CF47" i="46"/>
  <c r="DC88" i="45"/>
  <c r="CF63" i="46"/>
  <c r="CG18" i="45"/>
  <c r="D123" i="45" s="1"/>
  <c r="CF67" i="47"/>
  <c r="DB61" i="43"/>
  <c r="CJ39" i="50"/>
  <c r="DC19" i="49"/>
  <c r="CF13" i="52"/>
  <c r="DC43" i="51"/>
  <c r="DC54" i="42"/>
  <c r="DB42" i="45"/>
  <c r="L42" i="45" s="1"/>
  <c r="CW61" i="50"/>
  <c r="AD8" i="50" s="1"/>
  <c r="CF36" i="51"/>
  <c r="CF48" i="45"/>
  <c r="CJ37" i="46"/>
  <c r="DC61" i="42"/>
  <c r="CX29" i="45"/>
  <c r="DC51" i="43"/>
  <c r="DA20" i="48"/>
  <c r="CF69" i="45"/>
  <c r="DA16" i="43"/>
  <c r="DC82" i="52"/>
  <c r="CF58" i="44"/>
  <c r="DB37" i="51"/>
  <c r="L37" i="51" s="1"/>
  <c r="DC31" i="43"/>
  <c r="CF78" i="52"/>
  <c r="DC74" i="43"/>
  <c r="DC59" i="44"/>
  <c r="CF32" i="43"/>
  <c r="CK34" i="49"/>
  <c r="DB27" i="47"/>
  <c r="L27" i="47" s="1"/>
  <c r="DC14" i="49"/>
  <c r="DC36" i="49"/>
  <c r="DB87" i="51"/>
  <c r="L87" i="51" s="1"/>
  <c r="CF55" i="50"/>
  <c r="CF67" i="42"/>
  <c r="DB86" i="50"/>
  <c r="L86" i="50" s="1"/>
  <c r="DC51" i="45"/>
  <c r="CF13" i="43"/>
  <c r="DB29" i="51"/>
  <c r="DC15" i="48"/>
  <c r="CF48" i="43"/>
  <c r="CG14" i="43"/>
  <c r="CF70" i="46"/>
  <c r="DA15" i="42"/>
  <c r="DC47" i="48"/>
  <c r="DC91" i="47"/>
  <c r="CF23" i="51"/>
  <c r="CF42" i="48"/>
  <c r="DC22" i="43"/>
  <c r="CF83" i="52"/>
  <c r="DC41" i="52"/>
  <c r="E159" i="54"/>
  <c r="DC85" i="42"/>
  <c r="DC45" i="48"/>
  <c r="DB88" i="50"/>
  <c r="L88" i="50" s="1"/>
  <c r="CF31" i="46"/>
  <c r="CF14" i="44"/>
  <c r="DB32" i="54"/>
  <c r="L32" i="54" s="1"/>
  <c r="DB91" i="47"/>
  <c r="L91" i="47" s="1"/>
  <c r="DC50" i="51"/>
  <c r="DB18" i="47"/>
  <c r="L18" i="47" s="1"/>
  <c r="DB24" i="44"/>
  <c r="L24" i="44" s="1"/>
  <c r="CM39" i="43"/>
  <c r="DC42" i="42"/>
  <c r="DB34" i="49"/>
  <c r="L34" i="49" s="1"/>
  <c r="CG16" i="53"/>
  <c r="F137" i="53" s="1" a="1"/>
  <c r="CF18" i="50"/>
  <c r="DC87" i="47"/>
  <c r="DB89" i="46"/>
  <c r="L89" i="46" s="1"/>
  <c r="DB38" i="43"/>
  <c r="L38" i="43" s="1"/>
  <c r="CX77" i="44"/>
  <c r="CJ33" i="46"/>
  <c r="DA24" i="50"/>
  <c r="CW13" i="50"/>
  <c r="AD5" i="50" s="1"/>
  <c r="DC21" i="50"/>
  <c r="DC84" i="48"/>
  <c r="DB45" i="45"/>
  <c r="CJ33" i="42"/>
  <c r="DC23" i="46"/>
  <c r="DB40" i="52"/>
  <c r="L40" i="52" s="1"/>
  <c r="DA27" i="42"/>
  <c r="CJ31" i="48"/>
  <c r="DC78" i="51"/>
  <c r="DC77" i="51"/>
  <c r="CF58" i="51"/>
  <c r="CF27" i="49"/>
  <c r="DC71" i="47"/>
  <c r="DC21" i="49"/>
  <c r="DC69" i="51"/>
  <c r="CL37" i="50"/>
  <c r="CF63" i="49"/>
  <c r="DC38" i="52"/>
  <c r="CM38" i="50"/>
  <c r="CF50" i="43"/>
  <c r="DB16" i="50"/>
  <c r="L16" i="50" s="1"/>
  <c r="DC83" i="45"/>
  <c r="CX61" i="44"/>
  <c r="CN36" i="50"/>
  <c r="CJ33" i="43"/>
  <c r="CF16" i="51"/>
  <c r="DC47" i="50"/>
  <c r="DB83" i="50"/>
  <c r="L83" i="50" s="1"/>
  <c r="DC82" i="45"/>
  <c r="DB33" i="47"/>
  <c r="L33" i="47" s="1"/>
  <c r="DC24" i="42"/>
  <c r="CG22" i="46"/>
  <c r="DB84" i="52"/>
  <c r="L84" i="52" s="1"/>
  <c r="DA14" i="51"/>
  <c r="CG22" i="45"/>
  <c r="CF82" i="48"/>
  <c r="DC26" i="42"/>
  <c r="DB80" i="49"/>
  <c r="L80" i="49" s="1"/>
  <c r="DB24" i="42"/>
  <c r="L24" i="42" s="1"/>
  <c r="CG18" i="49"/>
  <c r="C139" i="49" s="1"/>
  <c r="DC16" i="52"/>
  <c r="DB90" i="42"/>
  <c r="L90" i="42" s="1"/>
  <c r="CF37" i="49"/>
  <c r="CF61" i="48"/>
  <c r="CF27" i="47"/>
  <c r="CF15" i="46"/>
  <c r="CL38" i="52"/>
  <c r="CF78" i="48"/>
  <c r="DC84" i="50"/>
  <c r="CF88" i="45"/>
  <c r="CF54" i="47"/>
  <c r="DC46" i="45"/>
  <c r="DC26" i="47"/>
  <c r="CF22" i="46"/>
  <c r="DC86" i="42"/>
  <c r="DB25" i="44"/>
  <c r="L25" i="44" s="1"/>
  <c r="CJ34" i="43"/>
  <c r="DB14" i="46"/>
  <c r="L14" i="46" s="1"/>
  <c r="DB40" i="51"/>
  <c r="L40" i="51" s="1"/>
  <c r="CJ36" i="47"/>
  <c r="CF50" i="42"/>
  <c r="CF19" i="47"/>
  <c r="CX77" i="46"/>
  <c r="CF52" i="50"/>
  <c r="DB39" i="45"/>
  <c r="L39" i="45" s="1"/>
  <c r="CF65" i="48"/>
  <c r="DC53" i="50"/>
  <c r="DA14" i="44"/>
  <c r="CF85" i="48"/>
  <c r="CF21" i="48"/>
  <c r="CF15" i="50"/>
  <c r="CF14" i="46"/>
  <c r="DB38" i="54"/>
  <c r="L38" i="54" s="1"/>
  <c r="CG17" i="51"/>
  <c r="DB81" i="50"/>
  <c r="L81" i="50" s="1"/>
  <c r="DC89" i="46"/>
  <c r="CF91" i="47"/>
  <c r="DC57" i="46"/>
  <c r="DC47" i="46"/>
  <c r="DB40" i="49"/>
  <c r="L40" i="49" s="1"/>
  <c r="CF59" i="51"/>
  <c r="CF86" i="44"/>
  <c r="DC87" i="48"/>
  <c r="CF38" i="48"/>
  <c r="DC66" i="49"/>
  <c r="CF61" i="51"/>
  <c r="E162" i="50"/>
  <c r="CW13" i="42"/>
  <c r="AD5" i="42" s="1"/>
  <c r="CF35" i="42"/>
  <c r="CF80" i="54"/>
  <c r="DB23" i="45"/>
  <c r="L23" i="45" s="1"/>
  <c r="CF67" i="48"/>
  <c r="DB33" i="49"/>
  <c r="L33" i="49" s="1"/>
  <c r="CX61" i="45"/>
  <c r="AV8" i="45" s="1"/>
  <c r="CF59" i="46"/>
  <c r="CF88" i="42"/>
  <c r="DC66" i="48"/>
  <c r="DB78" i="45"/>
  <c r="L78" i="45" s="1"/>
  <c r="CF63" i="51"/>
  <c r="CF18" i="51"/>
  <c r="DB91" i="50"/>
  <c r="L91" i="50" s="1"/>
  <c r="CF83" i="49"/>
  <c r="CK34" i="44"/>
  <c r="DA19" i="50"/>
  <c r="CW29" i="47"/>
  <c r="AD6" i="47" s="1"/>
  <c r="DC50" i="47"/>
  <c r="DC77" i="49"/>
  <c r="DC32" i="44"/>
  <c r="CF38" i="47"/>
  <c r="CF26" i="48"/>
  <c r="DA22" i="44"/>
  <c r="CF19" i="42"/>
  <c r="DA24" i="52"/>
  <c r="CG25" i="46"/>
  <c r="CG16" i="44"/>
  <c r="CF49" i="48"/>
  <c r="CG21" i="46"/>
  <c r="CF85" i="50"/>
  <c r="CF46" i="44"/>
  <c r="DC45" i="52"/>
  <c r="DB41" i="50"/>
  <c r="L41" i="50" s="1"/>
  <c r="DC83" i="52"/>
  <c r="DC54" i="51"/>
  <c r="DB61" i="51"/>
  <c r="CG20" i="44"/>
  <c r="DC29" i="44"/>
  <c r="E155" i="52"/>
  <c r="DC88" i="51"/>
  <c r="CF89" i="45"/>
  <c r="CF54" i="51"/>
  <c r="CG22" i="50"/>
  <c r="DA19" i="47"/>
  <c r="DC59" i="50"/>
  <c r="CF64" i="42"/>
  <c r="CF67" i="49"/>
  <c r="CF35" i="48"/>
  <c r="CF81" i="51"/>
  <c r="CF50" i="51"/>
  <c r="DB22" i="43"/>
  <c r="L22" i="43" s="1"/>
  <c r="DC39" i="47"/>
  <c r="CF31" i="42"/>
  <c r="CW77" i="43"/>
  <c r="AD9" i="43" s="1"/>
  <c r="DC35" i="43"/>
  <c r="DC63" i="44"/>
  <c r="DC36" i="47"/>
  <c r="DC77" i="45"/>
  <c r="CF13" i="50"/>
  <c r="DB86" i="49"/>
  <c r="L86" i="49" s="1"/>
  <c r="DC79" i="44"/>
  <c r="CF22" i="42"/>
  <c r="DC75" i="47"/>
  <c r="DB38" i="50"/>
  <c r="L38" i="50" s="1"/>
  <c r="DB30" i="52"/>
  <c r="L30" i="52" s="1"/>
  <c r="CF40" i="48"/>
  <c r="DC84" i="53"/>
  <c r="DB18" i="48"/>
  <c r="L18" i="48" s="1"/>
  <c r="DC66" i="50"/>
  <c r="DB41" i="48"/>
  <c r="L41" i="48" s="1"/>
  <c r="DB21" i="44"/>
  <c r="L21" i="44" s="1"/>
  <c r="DC56" i="51"/>
  <c r="CK38" i="52"/>
  <c r="CF24" i="43"/>
  <c r="DA21" i="43"/>
  <c r="DB83" i="42"/>
  <c r="L83" i="42" s="1"/>
  <c r="DC81" i="53"/>
  <c r="DA17" i="52"/>
  <c r="CM33" i="47"/>
  <c r="DB61" i="48"/>
  <c r="L61" i="48" s="1"/>
  <c r="DC38" i="48"/>
  <c r="CG20" i="47"/>
  <c r="CF30" i="48"/>
  <c r="CF72" i="52"/>
  <c r="DA20" i="43"/>
  <c r="CL38" i="47"/>
  <c r="DC48" i="48"/>
  <c r="CG18" i="47"/>
  <c r="CK37" i="50"/>
  <c r="CF64" i="51"/>
  <c r="CF26" i="50"/>
  <c r="CF19" i="43"/>
  <c r="CF48" i="42"/>
  <c r="CF80" i="44"/>
  <c r="CG21" i="49"/>
  <c r="CX29" i="49"/>
  <c r="AX6" i="49" s="1"/>
  <c r="CF40" i="52"/>
  <c r="CG22" i="48"/>
  <c r="CF67" i="45"/>
  <c r="DB21" i="48"/>
  <c r="L21" i="48" s="1"/>
  <c r="DC66" i="51"/>
  <c r="CG14" i="50"/>
  <c r="DB19" i="43"/>
  <c r="L19" i="43" s="1"/>
  <c r="CF54" i="52"/>
  <c r="CF61" i="45"/>
  <c r="DC87" i="44"/>
  <c r="CF78" i="42"/>
  <c r="DC46" i="50"/>
  <c r="DB15" i="48"/>
  <c r="L15" i="48" s="1"/>
  <c r="DC46" i="48"/>
  <c r="CF72" i="49"/>
  <c r="CJ38" i="49"/>
  <c r="DA23" i="48"/>
  <c r="CG24" i="50"/>
  <c r="DC66" i="44"/>
  <c r="DB40" i="45"/>
  <c r="L40" i="45" s="1"/>
  <c r="DC21" i="51"/>
  <c r="CL32" i="46"/>
  <c r="CG14" i="46"/>
  <c r="DC65" i="45"/>
  <c r="DC21" i="48"/>
  <c r="DC13" i="42"/>
  <c r="DC26" i="46"/>
  <c r="DB23" i="42"/>
  <c r="L23" i="42" s="1"/>
  <c r="DC69" i="45"/>
  <c r="CL35" i="43"/>
  <c r="DC78" i="48"/>
  <c r="CF33" i="42"/>
  <c r="CF78" i="50"/>
  <c r="CJ39" i="42"/>
  <c r="CF38" i="52"/>
  <c r="DC38" i="45"/>
  <c r="CG27" i="47"/>
  <c r="CF35" i="47"/>
  <c r="CW77" i="51"/>
  <c r="AD9" i="51" s="1"/>
  <c r="DC73" i="42"/>
  <c r="DC52" i="48"/>
  <c r="DC52" i="49"/>
  <c r="DC36" i="44"/>
  <c r="DC82" i="42"/>
  <c r="CK29" i="52"/>
  <c r="DC48" i="51"/>
  <c r="DB30" i="48"/>
  <c r="L30" i="48" s="1"/>
  <c r="DB35" i="42"/>
  <c r="L35" i="42" s="1"/>
  <c r="CF84" i="50"/>
  <c r="DB25" i="43"/>
  <c r="L25" i="43" s="1"/>
  <c r="DC79" i="47"/>
  <c r="DA27" i="51"/>
  <c r="DA19" i="44"/>
  <c r="CJ33" i="48"/>
  <c r="DC87" i="51"/>
  <c r="DB20" i="47"/>
  <c r="L20" i="47" s="1"/>
  <c r="CJ29" i="44"/>
  <c r="DC23" i="44"/>
  <c r="CG20" i="45"/>
  <c r="DC34" i="51"/>
  <c r="DB26" i="48"/>
  <c r="L26" i="48" s="1"/>
  <c r="CF74" i="51"/>
  <c r="CF74" i="52"/>
  <c r="CF51" i="53"/>
  <c r="DC24" i="45"/>
  <c r="DC62" i="53"/>
  <c r="DC87" i="42"/>
  <c r="CJ42" i="53"/>
  <c r="DB19" i="46"/>
  <c r="L19" i="46" s="1"/>
  <c r="CJ30" i="48"/>
  <c r="CF80" i="51"/>
  <c r="CW29" i="51"/>
  <c r="AD6" i="51" s="1"/>
  <c r="CF36" i="48"/>
  <c r="CF52" i="48"/>
  <c r="CF19" i="46"/>
  <c r="CF80" i="47"/>
  <c r="CF35" i="43"/>
  <c r="DC50" i="50"/>
  <c r="CF64" i="43"/>
  <c r="DC16" i="50"/>
  <c r="CF34" i="51"/>
  <c r="CF90" i="45"/>
  <c r="DC85" i="49"/>
  <c r="DC25" i="49"/>
  <c r="CG26" i="45"/>
  <c r="CF40" i="50"/>
  <c r="CK40" i="42"/>
  <c r="DB89" i="47"/>
  <c r="L89" i="47" s="1"/>
  <c r="CG27" i="45"/>
  <c r="D132" i="45" s="1"/>
  <c r="E132" i="45" s="1"/>
  <c r="CF90" i="46"/>
  <c r="CF26" i="49"/>
  <c r="DB88" i="52"/>
  <c r="L88" i="52" s="1"/>
  <c r="CF17" i="45"/>
  <c r="CK38" i="44"/>
  <c r="DB42" i="54"/>
  <c r="L42" i="54" s="1"/>
  <c r="DB36" i="44"/>
  <c r="L36" i="44" s="1"/>
  <c r="DC47" i="51"/>
  <c r="DB41" i="47"/>
  <c r="L41" i="47" s="1"/>
  <c r="DC80" i="43"/>
  <c r="DC54" i="48"/>
  <c r="DC73" i="44"/>
  <c r="CF78" i="44"/>
  <c r="DC45" i="53"/>
  <c r="CK37" i="47"/>
  <c r="DC37" i="48"/>
  <c r="DC39" i="50"/>
  <c r="CM29" i="42"/>
  <c r="CF37" i="48"/>
  <c r="DC46" i="46"/>
  <c r="DC90" i="51"/>
  <c r="CJ31" i="47"/>
  <c r="CG16" i="48"/>
  <c r="F137" i="48" s="1" a="1"/>
  <c r="F137" i="48" s="1"/>
  <c r="DA15" i="49"/>
  <c r="CG26" i="42"/>
  <c r="DB39" i="46"/>
  <c r="L39" i="46" s="1"/>
  <c r="CF56" i="52"/>
  <c r="DC47" i="43"/>
  <c r="CF47" i="45"/>
  <c r="CG18" i="46"/>
  <c r="DC48" i="43"/>
  <c r="CX29" i="50"/>
  <c r="AX6" i="50" s="1"/>
  <c r="CM37" i="42"/>
  <c r="DC17" i="47"/>
  <c r="CF57" i="48"/>
  <c r="CK30" i="48"/>
  <c r="DC40" i="42"/>
  <c r="CG14" i="48"/>
  <c r="DC83" i="50"/>
  <c r="DB31" i="47"/>
  <c r="L31" i="47" s="1"/>
  <c r="DC29" i="52"/>
  <c r="DB77" i="49"/>
  <c r="DC81" i="44"/>
  <c r="DC19" i="51"/>
  <c r="CF84" i="51"/>
  <c r="DB33" i="46"/>
  <c r="L33" i="46" s="1"/>
  <c r="CG14" i="47"/>
  <c r="DB40" i="48"/>
  <c r="L40" i="48" s="1"/>
  <c r="CF34" i="52"/>
  <c r="DC73" i="50"/>
  <c r="DB31" i="42"/>
  <c r="L31" i="42" s="1"/>
  <c r="DC62" i="50"/>
  <c r="DC40" i="48"/>
  <c r="DA13" i="44"/>
  <c r="DC25" i="48"/>
  <c r="CF54" i="49"/>
  <c r="CF62" i="48"/>
  <c r="DC61" i="48"/>
  <c r="CF82" i="51"/>
  <c r="CX13" i="51"/>
  <c r="DC63" i="42"/>
  <c r="DC35" i="46"/>
  <c r="DC23" i="47"/>
  <c r="CF84" i="43"/>
  <c r="DC22" i="48"/>
  <c r="DB89" i="42"/>
  <c r="L89" i="42" s="1"/>
  <c r="DB87" i="50"/>
  <c r="L87" i="50" s="1"/>
  <c r="DC71" i="49"/>
  <c r="CG13" i="52"/>
  <c r="DC27" i="50"/>
  <c r="DB37" i="45"/>
  <c r="L37" i="45" s="1"/>
  <c r="DC20" i="47"/>
  <c r="DB78" i="48"/>
  <c r="L78" i="48" s="1"/>
  <c r="DB79" i="48"/>
  <c r="L79" i="48" s="1"/>
  <c r="DC61" i="50"/>
  <c r="DB91" i="49"/>
  <c r="L91" i="49" s="1"/>
  <c r="CF21" i="44"/>
  <c r="DB90" i="45"/>
  <c r="L90" i="45" s="1"/>
  <c r="CF53" i="48"/>
  <c r="CF80" i="43"/>
  <c r="DC53" i="51"/>
  <c r="DC84" i="51"/>
  <c r="CL36" i="51"/>
  <c r="DC91" i="42"/>
  <c r="DB88" i="42"/>
  <c r="L88" i="42" s="1"/>
  <c r="DB35" i="50"/>
  <c r="L35" i="50" s="1"/>
  <c r="CG26" i="47"/>
  <c r="F147" i="47" s="1" a="1"/>
  <c r="F147" i="47" s="1"/>
  <c r="DA15" i="46"/>
  <c r="DB90" i="48"/>
  <c r="L90" i="48" s="1"/>
  <c r="DB14" i="44"/>
  <c r="L14" i="44" s="1"/>
  <c r="DC80" i="51"/>
  <c r="DA14" i="50"/>
  <c r="DC81" i="48"/>
  <c r="DC57" i="49"/>
  <c r="DC42" i="45"/>
  <c r="DB39" i="49"/>
  <c r="L39" i="49" s="1"/>
  <c r="CG21" i="53"/>
  <c r="CG21" i="43"/>
  <c r="DC33" i="44"/>
  <c r="CF81" i="43"/>
  <c r="CF21" i="45"/>
  <c r="CF85" i="51"/>
  <c r="DC19" i="47"/>
  <c r="CG16" i="49"/>
  <c r="DC17" i="51"/>
  <c r="DB26" i="45"/>
  <c r="L26" i="45" s="1"/>
  <c r="DB41" i="42"/>
  <c r="L41" i="42" s="1"/>
  <c r="DC91" i="43"/>
  <c r="DC29" i="47"/>
  <c r="DB84" i="45"/>
  <c r="L84" i="45" s="1"/>
  <c r="CF48" i="47"/>
  <c r="CF79" i="49"/>
  <c r="CF38" i="46"/>
  <c r="CF49" i="42"/>
  <c r="CF30" i="43"/>
  <c r="DC31" i="50"/>
  <c r="CF83" i="48"/>
  <c r="DB27" i="42"/>
  <c r="L27" i="42" s="1"/>
  <c r="DC25" i="44"/>
  <c r="CF43" i="50"/>
  <c r="CF69" i="44"/>
  <c r="CF90" i="54"/>
  <c r="DB79" i="49"/>
  <c r="L79" i="49" s="1"/>
  <c r="CF65" i="49"/>
  <c r="DC64" i="47"/>
  <c r="DC51" i="50"/>
  <c r="CF38" i="42"/>
  <c r="CF58" i="42"/>
  <c r="DC86" i="54"/>
  <c r="DC24" i="50"/>
  <c r="DB77" i="51"/>
  <c r="E164" i="42"/>
  <c r="CF20" i="46"/>
  <c r="DA14" i="46"/>
  <c r="DC34" i="52"/>
  <c r="CF79" i="46"/>
  <c r="CF59" i="48"/>
  <c r="CM31" i="48"/>
  <c r="CX29" i="51"/>
  <c r="DC78" i="45"/>
  <c r="CF45" i="43"/>
  <c r="DC32" i="51"/>
  <c r="CF31" i="51"/>
  <c r="CN36" i="44"/>
  <c r="DB78" i="44"/>
  <c r="L78" i="44" s="1"/>
  <c r="DC88" i="44"/>
  <c r="DB82" i="52"/>
  <c r="L82" i="52" s="1"/>
  <c r="CL32" i="43"/>
  <c r="CF54" i="50"/>
  <c r="CF87" i="47"/>
  <c r="CF64" i="48"/>
  <c r="DB82" i="51"/>
  <c r="L82" i="51" s="1"/>
  <c r="CF52" i="42"/>
  <c r="DC48" i="44"/>
  <c r="DC64" i="46"/>
  <c r="DC63" i="45"/>
  <c r="DB34" i="47"/>
  <c r="L34" i="47" s="1"/>
  <c r="DC37" i="49"/>
  <c r="CF20" i="51"/>
  <c r="DC86" i="50"/>
  <c r="CK38" i="42"/>
  <c r="DA24" i="49"/>
  <c r="CF51" i="43"/>
  <c r="DB91" i="48"/>
  <c r="L91" i="48" s="1"/>
  <c r="DA22" i="50"/>
  <c r="DC71" i="44"/>
  <c r="CX61" i="47"/>
  <c r="AX8" i="47" s="1"/>
  <c r="DB21" i="43"/>
  <c r="L21" i="43" s="1"/>
  <c r="CF53" i="43"/>
  <c r="CF73" i="48"/>
  <c r="DB84" i="42"/>
  <c r="L84" i="42" s="1"/>
  <c r="DB77" i="50"/>
  <c r="DC73" i="45"/>
  <c r="CF90" i="48"/>
  <c r="CF74" i="49"/>
  <c r="CW45" i="44"/>
  <c r="AD7" i="44" s="1"/>
  <c r="DB79" i="44"/>
  <c r="L79" i="44" s="1"/>
  <c r="DC74" i="48"/>
  <c r="DC27" i="46"/>
  <c r="CF41" i="46"/>
  <c r="DB83" i="47"/>
  <c r="L83" i="47" s="1"/>
  <c r="DA25" i="48"/>
  <c r="DC20" i="44"/>
  <c r="DB35" i="49"/>
  <c r="L35" i="49" s="1"/>
  <c r="CF23" i="52"/>
  <c r="CJ30" i="51"/>
  <c r="DB45" i="48"/>
  <c r="CF55" i="43"/>
  <c r="DC35" i="50"/>
  <c r="CF89" i="47"/>
  <c r="DC32" i="43"/>
  <c r="DC89" i="50"/>
  <c r="DC82" i="48"/>
  <c r="DC78" i="50"/>
  <c r="CJ32" i="47"/>
  <c r="DC83" i="44"/>
  <c r="DB17" i="45"/>
  <c r="L17" i="45" s="1"/>
  <c r="DC34" i="42"/>
  <c r="CJ36" i="50"/>
  <c r="CJ39" i="46"/>
  <c r="CF17" i="47"/>
  <c r="CF49" i="44"/>
  <c r="DB88" i="48"/>
  <c r="L88" i="48" s="1"/>
  <c r="DC17" i="49"/>
  <c r="DC49" i="42"/>
  <c r="CF47" i="43"/>
  <c r="DB39" i="52"/>
  <c r="L39" i="52" s="1"/>
  <c r="CF18" i="42"/>
  <c r="CL29" i="42"/>
  <c r="CF91" i="46"/>
  <c r="DA15" i="44"/>
  <c r="CF34" i="45"/>
  <c r="CF74" i="53"/>
  <c r="CF33" i="51"/>
  <c r="CK33" i="50"/>
  <c r="CX77" i="50"/>
  <c r="DB20" i="43"/>
  <c r="L20" i="43" s="1"/>
  <c r="DA18" i="51"/>
  <c r="DC45" i="51"/>
  <c r="CL33" i="50"/>
  <c r="CK33" i="47"/>
  <c r="CF51" i="44"/>
  <c r="CF16" i="48"/>
  <c r="CF40" i="47"/>
  <c r="CF63" i="47"/>
  <c r="CF37" i="53"/>
  <c r="CN29" i="42"/>
  <c r="DA13" i="50"/>
  <c r="DC57" i="42"/>
  <c r="CF19" i="50"/>
  <c r="DC55" i="45"/>
  <c r="E7" i="45" s="1"/>
  <c r="DC31" i="46"/>
  <c r="CF78" i="51"/>
  <c r="DB39" i="50"/>
  <c r="L39" i="50" s="1"/>
  <c r="CW13" i="47"/>
  <c r="AD5" i="47" s="1"/>
  <c r="DC64" i="48"/>
  <c r="DA21" i="46"/>
  <c r="DC50" i="52"/>
  <c r="DC58" i="45"/>
  <c r="DC26" i="49"/>
  <c r="CX77" i="47"/>
  <c r="DC56" i="45"/>
  <c r="CF89" i="49"/>
  <c r="DC69" i="44"/>
  <c r="DC72" i="47"/>
  <c r="DC70" i="54"/>
  <c r="DB17" i="42"/>
  <c r="L17" i="42" s="1"/>
  <c r="DC69" i="48"/>
  <c r="DC72" i="50"/>
  <c r="DC24" i="43"/>
  <c r="CF34" i="44"/>
  <c r="CX61" i="51"/>
  <c r="CK30" i="51"/>
  <c r="DC19" i="43"/>
  <c r="DB16" i="46"/>
  <c r="L16" i="46" s="1"/>
  <c r="CF18" i="52"/>
  <c r="CF75" i="47"/>
  <c r="CX45" i="48"/>
  <c r="CF32" i="48"/>
  <c r="DC17" i="50"/>
  <c r="CG16" i="50"/>
  <c r="DC27" i="42"/>
  <c r="DA22" i="47"/>
  <c r="DC39" i="51"/>
  <c r="DC22" i="50"/>
  <c r="DB32" i="49"/>
  <c r="L32" i="49" s="1"/>
  <c r="CG18" i="48"/>
  <c r="DC33" i="45"/>
  <c r="CF23" i="49"/>
  <c r="CF80" i="46"/>
  <c r="CF18" i="44"/>
  <c r="DC15" i="44"/>
  <c r="CF85" i="47"/>
  <c r="CF13" i="51"/>
  <c r="DB23" i="50"/>
  <c r="L23" i="50" s="1"/>
  <c r="CN31" i="47"/>
  <c r="DC75" i="48"/>
  <c r="CF59" i="44"/>
  <c r="DC17" i="48"/>
  <c r="CX13" i="48"/>
  <c r="DC65" i="48"/>
  <c r="CF47" i="50"/>
  <c r="DB27" i="45"/>
  <c r="L27" i="45" s="1"/>
  <c r="CX29" i="43"/>
  <c r="E162" i="48"/>
  <c r="DA18" i="53"/>
  <c r="CF30" i="50"/>
  <c r="DC65" i="50"/>
  <c r="CF81" i="49"/>
  <c r="DA24" i="42"/>
  <c r="DC84" i="52"/>
  <c r="CF47" i="48"/>
  <c r="DC38" i="50"/>
  <c r="CF15" i="51"/>
  <c r="CF16" i="47"/>
  <c r="DC86" i="48"/>
  <c r="DB38" i="44"/>
  <c r="L38" i="44" s="1"/>
  <c r="CX77" i="45"/>
  <c r="DB42" i="52"/>
  <c r="L42" i="52" s="1"/>
  <c r="DC43" i="44"/>
  <c r="CF34" i="48"/>
  <c r="DC68" i="51"/>
  <c r="DB34" i="51"/>
  <c r="L34" i="51" s="1"/>
  <c r="CK37" i="49"/>
  <c r="DC42" i="43"/>
  <c r="CF88" i="49"/>
  <c r="DC13" i="43"/>
  <c r="CF81" i="42"/>
  <c r="DC19" i="50"/>
  <c r="DC80" i="48"/>
  <c r="DB81" i="47"/>
  <c r="L81" i="47" s="1"/>
  <c r="CW29" i="44"/>
  <c r="AD6" i="44" s="1"/>
  <c r="CF86" i="52"/>
  <c r="DC26" i="45"/>
  <c r="DC85" i="51"/>
  <c r="DA18" i="50"/>
  <c r="DB78" i="50"/>
  <c r="L78" i="50" s="1"/>
  <c r="DB77" i="45"/>
  <c r="E153" i="49"/>
  <c r="CF23" i="44"/>
  <c r="CF23" i="50"/>
  <c r="CJ34" i="46"/>
  <c r="CG22" i="47"/>
  <c r="DA26" i="42"/>
  <c r="DB87" i="54"/>
  <c r="L87" i="54" s="1"/>
  <c r="CN34" i="45"/>
  <c r="CJ35" i="52"/>
  <c r="CJ35" i="45"/>
  <c r="CW77" i="45"/>
  <c r="AD9" i="45" s="1"/>
  <c r="E162" i="51"/>
  <c r="CF57" i="49"/>
  <c r="CW13" i="44"/>
  <c r="AD5" i="44" s="1"/>
  <c r="DB79" i="45"/>
  <c r="L79" i="45" s="1"/>
  <c r="CF89" i="42"/>
  <c r="DC35" i="45"/>
  <c r="DC39" i="46"/>
  <c r="CG21" i="52"/>
  <c r="CF72" i="43"/>
  <c r="CM30" i="52"/>
  <c r="DC39" i="54"/>
  <c r="DB88" i="45"/>
  <c r="L88" i="45" s="1"/>
  <c r="DA17" i="44"/>
  <c r="CJ38" i="52"/>
  <c r="DB15" i="54"/>
  <c r="L15" i="54" s="1"/>
  <c r="CX61" i="54"/>
  <c r="CL40" i="43"/>
  <c r="DC86" i="49"/>
  <c r="DC67" i="44"/>
  <c r="DB42" i="44"/>
  <c r="L42" i="44" s="1"/>
  <c r="CM32" i="52"/>
  <c r="DC37" i="46"/>
  <c r="DB80" i="43"/>
  <c r="L80" i="43" s="1"/>
  <c r="DA25" i="51"/>
  <c r="CF17" i="52"/>
  <c r="CG13" i="53"/>
  <c r="CN33" i="53"/>
  <c r="E163" i="50"/>
  <c r="CF91" i="50"/>
  <c r="CM30" i="43"/>
  <c r="CG25" i="43"/>
  <c r="CF66" i="53"/>
  <c r="CF27" i="42"/>
  <c r="CF32" i="45"/>
  <c r="CL38" i="44"/>
  <c r="CJ35" i="42"/>
  <c r="DC54" i="47"/>
  <c r="CL37" i="45"/>
  <c r="DC68" i="53"/>
  <c r="DB40" i="54"/>
  <c r="L40" i="54" s="1"/>
  <c r="DC31" i="42"/>
  <c r="CF29" i="45"/>
  <c r="CG19" i="44"/>
  <c r="CL38" i="51"/>
  <c r="DC41" i="50"/>
  <c r="DB91" i="52"/>
  <c r="L91" i="52" s="1"/>
  <c r="CF18" i="49"/>
  <c r="DC35" i="52"/>
  <c r="DC71" i="45"/>
  <c r="DB45" i="49"/>
  <c r="DC58" i="50"/>
  <c r="DC47" i="53"/>
  <c r="DC34" i="54"/>
  <c r="DB31" i="43"/>
  <c r="L31" i="43" s="1"/>
  <c r="DC90" i="44"/>
  <c r="CF51" i="46"/>
  <c r="DC53" i="52"/>
  <c r="DC40" i="46"/>
  <c r="DB80" i="53"/>
  <c r="L80" i="53" s="1"/>
  <c r="DC91" i="54"/>
  <c r="E160" i="48"/>
  <c r="CN34" i="48"/>
  <c r="CJ33" i="44"/>
  <c r="CF77" i="47"/>
  <c r="E162" i="47"/>
  <c r="CF33" i="53"/>
  <c r="CF41" i="54"/>
  <c r="DB30" i="49"/>
  <c r="L30" i="49" s="1"/>
  <c r="CN31" i="46"/>
  <c r="CF72" i="46"/>
  <c r="DC35" i="42"/>
  <c r="CM41" i="52"/>
  <c r="CF65" i="54"/>
  <c r="CF30" i="54"/>
  <c r="DB25" i="50"/>
  <c r="L25" i="50" s="1"/>
  <c r="DB19" i="42"/>
  <c r="L19" i="42" s="1"/>
  <c r="CG27" i="48"/>
  <c r="DC90" i="47"/>
  <c r="DC67" i="53"/>
  <c r="DC61" i="54"/>
  <c r="CJ38" i="42"/>
  <c r="CJ40" i="44"/>
  <c r="DC14" i="42"/>
  <c r="CF57" i="43"/>
  <c r="CL30" i="47"/>
  <c r="CF14" i="49"/>
  <c r="CF36" i="53"/>
  <c r="CX13" i="54"/>
  <c r="DC52" i="54"/>
  <c r="CF77" i="42"/>
  <c r="CX77" i="43"/>
  <c r="DC87" i="45"/>
  <c r="CG25" i="52"/>
  <c r="DC90" i="50"/>
  <c r="DC17" i="52"/>
  <c r="DC61" i="53"/>
  <c r="CM29" i="53"/>
  <c r="CF48" i="54"/>
  <c r="DB32" i="44"/>
  <c r="L32" i="44" s="1"/>
  <c r="DB22" i="42"/>
  <c r="L22" i="42" s="1"/>
  <c r="DC47" i="45"/>
  <c r="CF32" i="52"/>
  <c r="CF16" i="42"/>
  <c r="CJ29" i="52"/>
  <c r="CN37" i="53"/>
  <c r="E163" i="54"/>
  <c r="CJ36" i="54"/>
  <c r="CK33" i="54"/>
  <c r="CN30" i="54"/>
  <c r="DB27" i="55"/>
  <c r="L27" i="55" s="1"/>
  <c r="CX13" i="55"/>
  <c r="CW13" i="55"/>
  <c r="AD5" i="55" s="1"/>
  <c r="DB39" i="55"/>
  <c r="L39" i="55" s="1"/>
  <c r="CF87" i="55"/>
  <c r="DB40" i="55"/>
  <c r="L40" i="55" s="1"/>
  <c r="CF88" i="55"/>
  <c r="DB19" i="55"/>
  <c r="L19" i="55" s="1"/>
  <c r="CN35" i="42"/>
  <c r="DA19" i="53"/>
  <c r="CF23" i="46"/>
  <c r="DC21" i="46"/>
  <c r="CF79" i="47"/>
  <c r="CJ30" i="52"/>
  <c r="CM33" i="53"/>
  <c r="CW45" i="52"/>
  <c r="AD7" i="52" s="1"/>
  <c r="DC51" i="52"/>
  <c r="CK34" i="48"/>
  <c r="DB86" i="45"/>
  <c r="L86" i="45" s="1"/>
  <c r="DB42" i="48"/>
  <c r="L42" i="48" s="1"/>
  <c r="DC79" i="53"/>
  <c r="DA22" i="49"/>
  <c r="CF17" i="42"/>
  <c r="DC46" i="47"/>
  <c r="DC30" i="46"/>
  <c r="CF79" i="43"/>
  <c r="CF62" i="43"/>
  <c r="CJ32" i="52"/>
  <c r="CF88" i="54"/>
  <c r="CG22" i="42"/>
  <c r="DB16" i="42"/>
  <c r="L16" i="42" s="1"/>
  <c r="CL31" i="42"/>
  <c r="CF64" i="52"/>
  <c r="CM30" i="46"/>
  <c r="DC30" i="52"/>
  <c r="CK37" i="53"/>
  <c r="CK35" i="44"/>
  <c r="CG17" i="42"/>
  <c r="CF87" i="49"/>
  <c r="CK38" i="51"/>
  <c r="DC74" i="50"/>
  <c r="DC59" i="52"/>
  <c r="CF18" i="54"/>
  <c r="DC54" i="44"/>
  <c r="DC39" i="42"/>
  <c r="CW29" i="42"/>
  <c r="AD6" i="42" s="1"/>
  <c r="DC68" i="42"/>
  <c r="DC30" i="53"/>
  <c r="DC75" i="54"/>
  <c r="DB89" i="51"/>
  <c r="L89" i="51" s="1"/>
  <c r="CF73" i="51"/>
  <c r="DC84" i="44"/>
  <c r="DA16" i="42"/>
  <c r="DB43" i="44"/>
  <c r="L43" i="44" s="1"/>
  <c r="DC34" i="53"/>
  <c r="DC25" i="54"/>
  <c r="CF49" i="45"/>
  <c r="CG22" i="44"/>
  <c r="D127" i="44" s="1"/>
  <c r="DB33" i="43"/>
  <c r="L33" i="43" s="1"/>
  <c r="CF57" i="45"/>
  <c r="DC36" i="53"/>
  <c r="DC81" i="54"/>
  <c r="CF46" i="54"/>
  <c r="DB90" i="52"/>
  <c r="L90" i="52" s="1"/>
  <c r="DC25" i="45"/>
  <c r="DC81" i="42"/>
  <c r="DC53" i="53"/>
  <c r="DB77" i="54"/>
  <c r="CF47" i="42"/>
  <c r="CF27" i="51"/>
  <c r="DB43" i="50"/>
  <c r="L43" i="50" s="1"/>
  <c r="CF38" i="45"/>
  <c r="CG14" i="49"/>
  <c r="DC51" i="53"/>
  <c r="DB83" i="54"/>
  <c r="L83" i="54" s="1"/>
  <c r="CF68" i="54"/>
  <c r="CF58" i="43"/>
  <c r="CF39" i="45"/>
  <c r="CF19" i="45"/>
  <c r="DC21" i="52"/>
  <c r="CF86" i="42"/>
  <c r="DB17" i="53"/>
  <c r="L17" i="53" s="1"/>
  <c r="CL29" i="53"/>
  <c r="DC80" i="54"/>
  <c r="DB86" i="46"/>
  <c r="L86" i="46" s="1"/>
  <c r="DA18" i="42"/>
  <c r="DB80" i="46"/>
  <c r="L80" i="46" s="1"/>
  <c r="DC29" i="43"/>
  <c r="DB25" i="47"/>
  <c r="L25" i="47" s="1"/>
  <c r="CM38" i="52"/>
  <c r="CM37" i="53"/>
  <c r="DC88" i="54"/>
  <c r="CJ29" i="54"/>
  <c r="CK36" i="54"/>
  <c r="DB15" i="55"/>
  <c r="L15" i="55" s="1"/>
  <c r="DB41" i="55"/>
  <c r="L41" i="55" s="1"/>
  <c r="CF89" i="55"/>
  <c r="CF79" i="51"/>
  <c r="DB16" i="45"/>
  <c r="L16" i="45" s="1"/>
  <c r="CJ31" i="49"/>
  <c r="DB26" i="44"/>
  <c r="L26" i="44" s="1"/>
  <c r="CF21" i="42"/>
  <c r="CF70" i="42"/>
  <c r="CF68" i="46"/>
  <c r="CF37" i="45"/>
  <c r="CF39" i="54"/>
  <c r="CM34" i="48"/>
  <c r="E162" i="49"/>
  <c r="DC27" i="47"/>
  <c r="CF85" i="42"/>
  <c r="CN32" i="52"/>
  <c r="DC69" i="54"/>
  <c r="CF26" i="52"/>
  <c r="CL30" i="49"/>
  <c r="E162" i="42"/>
  <c r="DC37" i="42"/>
  <c r="CF75" i="53"/>
  <c r="DC40" i="47"/>
  <c r="CF40" i="45"/>
  <c r="DB36" i="42"/>
  <c r="L36" i="42" s="1"/>
  <c r="DC53" i="45"/>
  <c r="CL29" i="46"/>
  <c r="DC78" i="53"/>
  <c r="CL33" i="53"/>
  <c r="CF26" i="45"/>
  <c r="DC25" i="51"/>
  <c r="DC89" i="48"/>
  <c r="DC91" i="52"/>
  <c r="DB45" i="53"/>
  <c r="L45" i="53" s="1"/>
  <c r="CF50" i="46"/>
  <c r="CF89" i="52"/>
  <c r="CN32" i="50"/>
  <c r="CF29" i="42"/>
  <c r="CF45" i="42"/>
  <c r="CG22" i="49"/>
  <c r="C143" i="49" s="1"/>
  <c r="CF80" i="53"/>
  <c r="DB35" i="54"/>
  <c r="L35" i="54" s="1"/>
  <c r="DC70" i="43"/>
  <c r="DC87" i="46"/>
  <c r="DB45" i="47"/>
  <c r="CK31" i="46"/>
  <c r="CK35" i="52"/>
  <c r="DB14" i="54"/>
  <c r="L14" i="54" s="1"/>
  <c r="CJ29" i="46"/>
  <c r="CF54" i="44"/>
  <c r="CF48" i="52"/>
  <c r="CX13" i="42"/>
  <c r="DC46" i="52"/>
  <c r="CJ37" i="53"/>
  <c r="CF34" i="54"/>
  <c r="DC84" i="45"/>
  <c r="CF16" i="45"/>
  <c r="DB86" i="42"/>
  <c r="L86" i="42" s="1"/>
  <c r="DC19" i="42"/>
  <c r="DC38" i="43"/>
  <c r="DC86" i="53"/>
  <c r="DB91" i="54"/>
  <c r="L91" i="54" s="1"/>
  <c r="DC72" i="49"/>
  <c r="DB61" i="52"/>
  <c r="DB41" i="44"/>
  <c r="L41" i="44" s="1"/>
  <c r="E163" i="42"/>
  <c r="DB91" i="51"/>
  <c r="L91" i="51" s="1"/>
  <c r="DA15" i="53"/>
  <c r="E162" i="54"/>
  <c r="CF73" i="50"/>
  <c r="DB90" i="46"/>
  <c r="L90" i="46" s="1"/>
  <c r="CL37" i="42"/>
  <c r="DC19" i="53"/>
  <c r="DB81" i="54"/>
  <c r="L81" i="54" s="1"/>
  <c r="CG14" i="54"/>
  <c r="DB13" i="43"/>
  <c r="DB79" i="52"/>
  <c r="L79" i="52" s="1"/>
  <c r="CF66" i="42"/>
  <c r="DB13" i="49"/>
  <c r="CF27" i="53"/>
  <c r="DC45" i="54"/>
  <c r="CF89" i="50"/>
  <c r="CG20" i="52"/>
  <c r="DC58" i="52"/>
  <c r="DB26" i="51"/>
  <c r="L26" i="51" s="1"/>
  <c r="CX13" i="49"/>
  <c r="DC40" i="45"/>
  <c r="DC21" i="53"/>
  <c r="CF67" i="54"/>
  <c r="CF52" i="54"/>
  <c r="CJ30" i="45"/>
  <c r="DB61" i="47"/>
  <c r="DA18" i="45"/>
  <c r="DC39" i="49"/>
  <c r="CF87" i="46"/>
  <c r="DC16" i="53"/>
  <c r="CF63" i="54"/>
  <c r="DC64" i="54"/>
  <c r="DB85" i="42"/>
  <c r="L85" i="42" s="1"/>
  <c r="CF40" i="44"/>
  <c r="DA22" i="45"/>
  <c r="DB39" i="42"/>
  <c r="L39" i="42" s="1"/>
  <c r="CF68" i="42"/>
  <c r="DB26" i="46"/>
  <c r="L26" i="46" s="1"/>
  <c r="CL42" i="52"/>
  <c r="DB39" i="54"/>
  <c r="L39" i="54" s="1"/>
  <c r="DC72" i="54"/>
  <c r="CL29" i="54"/>
  <c r="CL37" i="54"/>
  <c r="CN29" i="54"/>
  <c r="CM29" i="54"/>
  <c r="DB31" i="55"/>
  <c r="L31" i="55" s="1"/>
  <c r="CF79" i="55"/>
  <c r="DB61" i="55"/>
  <c r="CF77" i="55"/>
  <c r="CW61" i="55"/>
  <c r="AD8" i="55" s="1"/>
  <c r="CX61" i="55"/>
  <c r="DB21" i="55"/>
  <c r="L21" i="55" s="1"/>
  <c r="DB42" i="55"/>
  <c r="L42" i="55" s="1"/>
  <c r="CF90" i="55"/>
  <c r="CK39" i="46"/>
  <c r="CK36" i="46"/>
  <c r="DB33" i="42"/>
  <c r="L33" i="42" s="1"/>
  <c r="CF33" i="44"/>
  <c r="CL39" i="46"/>
  <c r="CF71" i="45"/>
  <c r="CF26" i="43"/>
  <c r="E162" i="45"/>
  <c r="CJ31" i="46"/>
  <c r="DB43" i="43"/>
  <c r="L43" i="43" s="1"/>
  <c r="CG22" i="53"/>
  <c r="E160" i="54"/>
  <c r="DC57" i="51"/>
  <c r="DA20" i="42"/>
  <c r="CX29" i="46"/>
  <c r="CF14" i="43"/>
  <c r="CF35" i="53"/>
  <c r="DB85" i="54"/>
  <c r="L85" i="54" s="1"/>
  <c r="CF72" i="47"/>
  <c r="CF15" i="52"/>
  <c r="DC14" i="43"/>
  <c r="CF72" i="51"/>
  <c r="DB35" i="53"/>
  <c r="L35" i="53" s="1"/>
  <c r="CF33" i="45"/>
  <c r="DA22" i="46"/>
  <c r="DB30" i="46"/>
  <c r="L30" i="46" s="1"/>
  <c r="DB81" i="46"/>
  <c r="L81" i="46" s="1"/>
  <c r="CF35" i="45"/>
  <c r="CF91" i="53"/>
  <c r="CK33" i="53"/>
  <c r="DC33" i="42"/>
  <c r="DC88" i="46"/>
  <c r="DA23" i="52"/>
  <c r="DB91" i="43"/>
  <c r="L91" i="43" s="1"/>
  <c r="CF62" i="52"/>
  <c r="CK36" i="53"/>
  <c r="CK31" i="49"/>
  <c r="DB25" i="52"/>
  <c r="L25" i="52" s="1"/>
  <c r="CN30" i="49"/>
  <c r="CF70" i="49"/>
  <c r="DC32" i="46"/>
  <c r="DC75" i="53"/>
  <c r="CF83" i="54"/>
  <c r="DB16" i="44"/>
  <c r="L16" i="44" s="1"/>
  <c r="DC17" i="45"/>
  <c r="DA20" i="45"/>
  <c r="DC30" i="43"/>
  <c r="CJ39" i="52"/>
  <c r="DB17" i="54"/>
  <c r="L17" i="54" s="1"/>
  <c r="CX45" i="43"/>
  <c r="DB17" i="46"/>
  <c r="L17" i="46" s="1"/>
  <c r="DC84" i="43"/>
  <c r="DC78" i="43"/>
  <c r="CM36" i="52"/>
  <c r="DB45" i="54"/>
  <c r="DC18" i="54"/>
  <c r="CF77" i="46"/>
  <c r="DC16" i="42"/>
  <c r="CF64" i="45"/>
  <c r="DB43" i="45"/>
  <c r="L43" i="45" s="1"/>
  <c r="DB29" i="46"/>
  <c r="DC88" i="42"/>
  <c r="DB81" i="53"/>
  <c r="L81" i="53" s="1"/>
  <c r="DC59" i="54"/>
  <c r="CF65" i="43"/>
  <c r="CK40" i="47"/>
  <c r="DC87" i="52"/>
  <c r="DC91" i="51"/>
  <c r="DA27" i="52"/>
  <c r="DB18" i="53"/>
  <c r="L18" i="53" s="1"/>
  <c r="DC74" i="52"/>
  <c r="DB15" i="42"/>
  <c r="L15" i="42" s="1"/>
  <c r="CF74" i="46"/>
  <c r="CF53" i="53"/>
  <c r="DC49" i="54"/>
  <c r="CF14" i="54"/>
  <c r="CJ40" i="47"/>
  <c r="CF73" i="52"/>
  <c r="DC13" i="49"/>
  <c r="DB81" i="52"/>
  <c r="L81" i="52" s="1"/>
  <c r="DB19" i="53"/>
  <c r="L19" i="53" s="1"/>
  <c r="CF61" i="54"/>
  <c r="CG15" i="43"/>
  <c r="D120" i="43" s="1"/>
  <c r="E163" i="46"/>
  <c r="DC24" i="44"/>
  <c r="DC47" i="52"/>
  <c r="CK37" i="42"/>
  <c r="CF41" i="50"/>
  <c r="CF43" i="53"/>
  <c r="CF51" i="54"/>
  <c r="DC84" i="54"/>
  <c r="DC57" i="43"/>
  <c r="CF30" i="46"/>
  <c r="CF55" i="48"/>
  <c r="CF88" i="48"/>
  <c r="CG19" i="43"/>
  <c r="C140" i="43" s="1"/>
  <c r="E151" i="53"/>
  <c r="DC79" i="54"/>
  <c r="DA16" i="54"/>
  <c r="DB80" i="42"/>
  <c r="L80" i="42" s="1"/>
  <c r="CF18" i="43"/>
  <c r="DC25" i="43"/>
  <c r="DC63" i="47"/>
  <c r="DC14" i="45"/>
  <c r="DC72" i="42"/>
  <c r="DC52" i="53"/>
  <c r="CF87" i="54"/>
  <c r="DB88" i="54"/>
  <c r="L88" i="54" s="1"/>
  <c r="CK29" i="54"/>
  <c r="CK37" i="54"/>
  <c r="DB30" i="55"/>
  <c r="L30" i="55" s="1"/>
  <c r="CF78" i="55"/>
  <c r="DB26" i="55"/>
  <c r="L26" i="55" s="1"/>
  <c r="DC77" i="55"/>
  <c r="DC61" i="55"/>
  <c r="DB77" i="55"/>
  <c r="CF61" i="55"/>
  <c r="DC13" i="55"/>
  <c r="CF29" i="55"/>
  <c r="DC29" i="55"/>
  <c r="CG13" i="55"/>
  <c r="DA13" i="55"/>
  <c r="CF13" i="55"/>
  <c r="DC45" i="55"/>
  <c r="CF45" i="55"/>
  <c r="E150" i="55"/>
  <c r="DB33" i="55"/>
  <c r="L33" i="55" s="1"/>
  <c r="CF81" i="55"/>
  <c r="DB43" i="55"/>
  <c r="L43" i="55" s="1"/>
  <c r="CX29" i="55"/>
  <c r="CW29" i="55"/>
  <c r="AD6" i="55" s="1"/>
  <c r="CF91" i="55"/>
  <c r="CG13" i="47"/>
  <c r="DB35" i="46"/>
  <c r="L35" i="46" s="1"/>
  <c r="CF82" i="43"/>
  <c r="DA26" i="48"/>
  <c r="DC40" i="44"/>
  <c r="DC48" i="46"/>
  <c r="DA24" i="47"/>
  <c r="DB30" i="53"/>
  <c r="L30" i="53" s="1"/>
  <c r="CG26" i="52"/>
  <c r="CJ35" i="49"/>
  <c r="DC67" i="46"/>
  <c r="CF21" i="53"/>
  <c r="DC53" i="54"/>
  <c r="DB22" i="49"/>
  <c r="L22" i="49" s="1"/>
  <c r="DB17" i="49"/>
  <c r="L17" i="49" s="1"/>
  <c r="DA25" i="52"/>
  <c r="CF40" i="51"/>
  <c r="DC33" i="52"/>
  <c r="DC29" i="53"/>
  <c r="CF54" i="48"/>
  <c r="CF56" i="43"/>
  <c r="DC83" i="46"/>
  <c r="CF25" i="43"/>
  <c r="CF22" i="53"/>
  <c r="CJ33" i="53"/>
  <c r="DB18" i="44"/>
  <c r="L18" i="44" s="1"/>
  <c r="DB43" i="46"/>
  <c r="L43" i="46" s="1"/>
  <c r="DC51" i="49"/>
  <c r="CM35" i="52"/>
  <c r="CN39" i="53"/>
  <c r="CF21" i="46"/>
  <c r="DB77" i="47"/>
  <c r="DC47" i="44"/>
  <c r="CW13" i="52"/>
  <c r="AD5" i="52" s="1"/>
  <c r="DA18" i="44"/>
  <c r="DB33" i="52"/>
  <c r="L33" i="52" s="1"/>
  <c r="CF81" i="53"/>
  <c r="DC79" i="42"/>
  <c r="DB29" i="43"/>
  <c r="DB19" i="45"/>
  <c r="L19" i="45" s="1"/>
  <c r="CL39" i="43"/>
  <c r="DB84" i="53"/>
  <c r="L84" i="53" s="1"/>
  <c r="DB24" i="54"/>
  <c r="L24" i="54" s="1"/>
  <c r="DB14" i="42"/>
  <c r="L14" i="42" s="1"/>
  <c r="CW45" i="43"/>
  <c r="AD7" i="43" s="1"/>
  <c r="CK29" i="45"/>
  <c r="CJ31" i="42"/>
  <c r="DC45" i="43"/>
  <c r="CK40" i="52"/>
  <c r="CW45" i="54"/>
  <c r="AD7" i="54" s="1"/>
  <c r="DC47" i="47"/>
  <c r="DB83" i="46"/>
  <c r="L83" i="46" s="1"/>
  <c r="DC16" i="43"/>
  <c r="DB32" i="43"/>
  <c r="L32" i="43" s="1"/>
  <c r="DC64" i="44"/>
  <c r="CG18" i="53"/>
  <c r="CF43" i="54"/>
  <c r="CW45" i="46"/>
  <c r="AD7" i="46" s="1"/>
  <c r="DC64" i="52"/>
  <c r="DA22" i="48"/>
  <c r="DC14" i="52"/>
  <c r="CJ38" i="53"/>
  <c r="DB14" i="47"/>
  <c r="L14" i="47" s="1"/>
  <c r="DC63" i="52"/>
  <c r="CG16" i="42"/>
  <c r="CF91" i="48"/>
  <c r="CG27" i="53"/>
  <c r="DC33" i="54"/>
  <c r="DC46" i="54"/>
  <c r="CF66" i="49"/>
  <c r="CF21" i="52"/>
  <c r="DC36" i="46"/>
  <c r="DB61" i="53"/>
  <c r="DC13" i="54"/>
  <c r="CF69" i="47"/>
  <c r="CF18" i="46"/>
  <c r="DC37" i="43"/>
  <c r="CF57" i="52"/>
  <c r="CF25" i="50"/>
  <c r="CF33" i="52"/>
  <c r="DC77" i="53"/>
  <c r="DC83" i="54"/>
  <c r="DC20" i="54"/>
  <c r="DC54" i="49"/>
  <c r="DC78" i="46"/>
  <c r="DC16" i="44"/>
  <c r="CF62" i="49"/>
  <c r="DC80" i="44"/>
  <c r="DB86" i="48"/>
  <c r="L86" i="48" s="1"/>
  <c r="DC38" i="53"/>
  <c r="DC63" i="54"/>
  <c r="DB80" i="54"/>
  <c r="L80" i="54" s="1"/>
  <c r="DB42" i="46"/>
  <c r="L42" i="46" s="1"/>
  <c r="DC72" i="51"/>
  <c r="DB41" i="51"/>
  <c r="L41" i="51" s="1"/>
  <c r="DB15" i="46"/>
  <c r="L15" i="46" s="1"/>
  <c r="DA25" i="45"/>
  <c r="CG19" i="53"/>
  <c r="CF58" i="54"/>
  <c r="DC56" i="54"/>
  <c r="CM30" i="54"/>
  <c r="CJ37" i="54"/>
  <c r="CN35" i="54"/>
  <c r="CM35" i="54"/>
  <c r="CL35" i="54"/>
  <c r="CK35" i="54"/>
  <c r="CJ35" i="54"/>
  <c r="CN32" i="54"/>
  <c r="CM32" i="54"/>
  <c r="CL32" i="54"/>
  <c r="DB14" i="55"/>
  <c r="L14" i="55" s="1"/>
  <c r="DC87" i="55"/>
  <c r="DB87" i="55"/>
  <c r="L87" i="55" s="1"/>
  <c r="DC55" i="55"/>
  <c r="CF71" i="55"/>
  <c r="CF55" i="55"/>
  <c r="CG23" i="55"/>
  <c r="CF23" i="55"/>
  <c r="DC71" i="55"/>
  <c r="DC39" i="55"/>
  <c r="DC23" i="55"/>
  <c r="CF39" i="55"/>
  <c r="DA23" i="55"/>
  <c r="E160" i="55"/>
  <c r="DB23" i="55"/>
  <c r="L23" i="55" s="1"/>
  <c r="CF65" i="55"/>
  <c r="DC81" i="55"/>
  <c r="DC65" i="55"/>
  <c r="DB81" i="55"/>
  <c r="L81" i="55" s="1"/>
  <c r="DC49" i="55"/>
  <c r="DC33" i="55"/>
  <c r="CF33" i="55"/>
  <c r="DC17" i="55"/>
  <c r="CF49" i="55"/>
  <c r="DA17" i="55"/>
  <c r="CG17" i="55"/>
  <c r="CF17" i="55"/>
  <c r="E154" i="55"/>
  <c r="CF78" i="46"/>
  <c r="CK35" i="42"/>
  <c r="DC39" i="45"/>
  <c r="CF74" i="43"/>
  <c r="CF52" i="51"/>
  <c r="V7" i="51" s="1"/>
  <c r="DB81" i="49"/>
  <c r="L81" i="49" s="1"/>
  <c r="DB20" i="44"/>
  <c r="L20" i="44" s="1"/>
  <c r="DB21" i="45"/>
  <c r="L21" i="45" s="1"/>
  <c r="CX61" i="49"/>
  <c r="CF19" i="53"/>
  <c r="CX29" i="52"/>
  <c r="CL38" i="50"/>
  <c r="CF51" i="52"/>
  <c r="CF68" i="45"/>
  <c r="DB86" i="47"/>
  <c r="L86" i="47" s="1"/>
  <c r="CF75" i="44"/>
  <c r="CN38" i="52"/>
  <c r="DC40" i="49"/>
  <c r="CF47" i="52"/>
  <c r="DC62" i="45"/>
  <c r="DB24" i="51"/>
  <c r="L24" i="51" s="1"/>
  <c r="CM42" i="52"/>
  <c r="CF69" i="54"/>
  <c r="DB24" i="48"/>
  <c r="L24" i="48" s="1"/>
  <c r="DC27" i="48"/>
  <c r="DB81" i="45"/>
  <c r="L81" i="45" s="1"/>
  <c r="CF85" i="45"/>
  <c r="CK30" i="52"/>
  <c r="DB26" i="50"/>
  <c r="L26" i="50" s="1"/>
  <c r="CG13" i="43"/>
  <c r="CG19" i="45"/>
  <c r="DB15" i="53"/>
  <c r="L15" i="53" s="1"/>
  <c r="DB25" i="54"/>
  <c r="L25" i="54" s="1"/>
  <c r="DA25" i="42"/>
  <c r="DC82" i="46"/>
  <c r="CF19" i="49"/>
  <c r="DC16" i="49"/>
  <c r="CL39" i="52"/>
  <c r="CK31" i="53"/>
  <c r="CG15" i="42"/>
  <c r="DB30" i="44"/>
  <c r="L30" i="44" s="1"/>
  <c r="CM29" i="46"/>
  <c r="DB29" i="52"/>
  <c r="CF34" i="49"/>
  <c r="CF13" i="53"/>
  <c r="CJ37" i="42"/>
  <c r="CJ38" i="43"/>
  <c r="CG20" i="43"/>
  <c r="CK40" i="45"/>
  <c r="DB32" i="42"/>
  <c r="L32" i="42" s="1"/>
  <c r="DB13" i="53"/>
  <c r="DC73" i="43"/>
  <c r="CK39" i="44"/>
  <c r="CL35" i="46"/>
  <c r="CF65" i="45"/>
  <c r="CF41" i="44"/>
  <c r="DB38" i="42"/>
  <c r="L38" i="42" s="1"/>
  <c r="CF68" i="53"/>
  <c r="CX45" i="54"/>
  <c r="DB90" i="51"/>
  <c r="L90" i="51" s="1"/>
  <c r="DB88" i="51"/>
  <c r="L88" i="51" s="1"/>
  <c r="CF56" i="51"/>
  <c r="DB86" i="43"/>
  <c r="L86" i="43" s="1"/>
  <c r="CF79" i="44"/>
  <c r="CF31" i="53"/>
  <c r="DC27" i="54"/>
  <c r="DB27" i="48"/>
  <c r="L27" i="48" s="1"/>
  <c r="CG25" i="48"/>
  <c r="CF26" i="47"/>
  <c r="DC53" i="46"/>
  <c r="CK36" i="52"/>
  <c r="DB20" i="54"/>
  <c r="L20" i="54" s="1"/>
  <c r="DC83" i="49"/>
  <c r="DC57" i="52"/>
  <c r="CF75" i="48"/>
  <c r="DC65" i="52"/>
  <c r="DB22" i="53"/>
  <c r="L22" i="53" s="1"/>
  <c r="CF33" i="54"/>
  <c r="DC14" i="54"/>
  <c r="DA24" i="45"/>
  <c r="CW29" i="46"/>
  <c r="AD6" i="46" s="1"/>
  <c r="CF57" i="46"/>
  <c r="CJ34" i="44"/>
  <c r="DC32" i="53"/>
  <c r="CF29" i="54"/>
  <c r="CF26" i="46"/>
  <c r="DC56" i="49"/>
  <c r="DC69" i="52"/>
  <c r="CJ31" i="44"/>
  <c r="CF77" i="53"/>
  <c r="DC67" i="54"/>
  <c r="DA20" i="54"/>
  <c r="E163" i="45"/>
  <c r="CF26" i="42"/>
  <c r="CF20" i="42"/>
  <c r="DB27" i="49"/>
  <c r="L27" i="49" s="1"/>
  <c r="DC42" i="47"/>
  <c r="DC73" i="49"/>
  <c r="CF17" i="53"/>
  <c r="DB79" i="54"/>
  <c r="L79" i="54" s="1"/>
  <c r="CG16" i="54"/>
  <c r="D121" i="54" s="1"/>
  <c r="DA27" i="50"/>
  <c r="CF20" i="52"/>
  <c r="CF42" i="52"/>
  <c r="DA26" i="51"/>
  <c r="DC58" i="46"/>
  <c r="DC61" i="44"/>
  <c r="DA21" i="53"/>
  <c r="DC90" i="54"/>
  <c r="CF56" i="54"/>
  <c r="CL30" i="54"/>
  <c r="CN31" i="54"/>
  <c r="CM31" i="54"/>
  <c r="CL31" i="54"/>
  <c r="CF63" i="55"/>
  <c r="DC79" i="55"/>
  <c r="DC63" i="55"/>
  <c r="DB79" i="55"/>
  <c r="L79" i="55" s="1"/>
  <c r="DC47" i="55"/>
  <c r="DC31" i="55"/>
  <c r="DC15" i="55"/>
  <c r="CF47" i="55"/>
  <c r="CF31" i="55"/>
  <c r="DA15" i="55"/>
  <c r="CF15" i="55"/>
  <c r="CG15" i="55"/>
  <c r="E152" i="55"/>
  <c r="DB18" i="55"/>
  <c r="L18" i="55" s="1"/>
  <c r="DC86" i="55"/>
  <c r="DC70" i="55"/>
  <c r="CF70" i="55"/>
  <c r="CF54" i="55"/>
  <c r="DC22" i="55"/>
  <c r="DC38" i="55"/>
  <c r="CF38" i="55"/>
  <c r="DA22" i="55"/>
  <c r="DB86" i="55"/>
  <c r="L86" i="55" s="1"/>
  <c r="CG22" i="55"/>
  <c r="DC54" i="55"/>
  <c r="CF22" i="55"/>
  <c r="E159" i="55"/>
  <c r="CF62" i="46"/>
  <c r="CF43" i="46"/>
  <c r="CJ39" i="43"/>
  <c r="CK33" i="42"/>
  <c r="DC69" i="49"/>
  <c r="DA27" i="43"/>
  <c r="DC87" i="50"/>
  <c r="CF32" i="46"/>
  <c r="DC84" i="47"/>
  <c r="DC41" i="45"/>
  <c r="CF85" i="52"/>
  <c r="DB83" i="49"/>
  <c r="L83" i="49" s="1"/>
  <c r="CF20" i="43"/>
  <c r="CX29" i="42"/>
  <c r="CF75" i="51"/>
  <c r="CX77" i="42"/>
  <c r="DB23" i="52"/>
  <c r="L23" i="52" s="1"/>
  <c r="CK32" i="53"/>
  <c r="DB77" i="42"/>
  <c r="CF70" i="45"/>
  <c r="DC25" i="52"/>
  <c r="E163" i="51"/>
  <c r="CF49" i="52"/>
  <c r="CF29" i="53"/>
  <c r="CF53" i="54"/>
  <c r="DC30" i="49"/>
  <c r="DA14" i="49"/>
  <c r="DB81" i="43"/>
  <c r="L81" i="43" s="1"/>
  <c r="CJ40" i="45"/>
  <c r="CF46" i="53"/>
  <c r="CX45" i="52"/>
  <c r="AX7" i="52" s="1"/>
  <c r="DA19" i="52"/>
  <c r="CF64" i="46"/>
  <c r="CF13" i="47"/>
  <c r="DC54" i="43"/>
  <c r="CF47" i="53"/>
  <c r="DB30" i="54"/>
  <c r="L30" i="54" s="1"/>
  <c r="CF82" i="47"/>
  <c r="DC85" i="44"/>
  <c r="DC32" i="49"/>
  <c r="CF53" i="47"/>
  <c r="DB21" i="53"/>
  <c r="L21" i="53" s="1"/>
  <c r="DB41" i="54"/>
  <c r="L41" i="54" s="1"/>
  <c r="DC41" i="42"/>
  <c r="CG19" i="49"/>
  <c r="CF71" i="43"/>
  <c r="CF48" i="53"/>
  <c r="DC68" i="52"/>
  <c r="CM32" i="50"/>
  <c r="DC43" i="43"/>
  <c r="DC32" i="45"/>
  <c r="CF39" i="47"/>
  <c r="DC85" i="53"/>
  <c r="CF66" i="46"/>
  <c r="CF45" i="49"/>
  <c r="DC86" i="44"/>
  <c r="CL31" i="43"/>
  <c r="CG24" i="43"/>
  <c r="CF87" i="45"/>
  <c r="DB83" i="53"/>
  <c r="L83" i="53" s="1"/>
  <c r="DB37" i="54"/>
  <c r="L37" i="54" s="1"/>
  <c r="DC69" i="47"/>
  <c r="DB14" i="49"/>
  <c r="L14" i="49" s="1"/>
  <c r="CG19" i="52"/>
  <c r="DC25" i="46"/>
  <c r="DB27" i="44"/>
  <c r="L27" i="44" s="1"/>
  <c r="DC75" i="50"/>
  <c r="DB16" i="53"/>
  <c r="L16" i="53" s="1"/>
  <c r="DC43" i="54"/>
  <c r="CW61" i="45"/>
  <c r="AD8" i="45" s="1"/>
  <c r="DC46" i="49"/>
  <c r="CF59" i="47"/>
  <c r="CJ38" i="44"/>
  <c r="CN41" i="52"/>
  <c r="DC89" i="54"/>
  <c r="DB20" i="49"/>
  <c r="L20" i="49" s="1"/>
  <c r="CF48" i="49"/>
  <c r="DC23" i="43"/>
  <c r="CF53" i="52"/>
  <c r="CN38" i="45"/>
  <c r="DC17" i="54"/>
  <c r="DC30" i="54"/>
  <c r="DC74" i="45"/>
  <c r="CF45" i="46"/>
  <c r="CG14" i="53"/>
  <c r="D119" i="53" s="1"/>
  <c r="E119" i="53" s="1"/>
  <c r="DC29" i="54"/>
  <c r="CN40" i="43"/>
  <c r="CL35" i="44"/>
  <c r="DB15" i="43"/>
  <c r="L15" i="43" s="1"/>
  <c r="CF36" i="43"/>
  <c r="CF15" i="43"/>
  <c r="CF32" i="53"/>
  <c r="DC35" i="54"/>
  <c r="DC36" i="54"/>
  <c r="DB31" i="52"/>
  <c r="L31" i="52" s="1"/>
  <c r="CK38" i="50"/>
  <c r="DB83" i="52"/>
  <c r="L83" i="52" s="1"/>
  <c r="CN32" i="43"/>
  <c r="CG23" i="48"/>
  <c r="DC85" i="47"/>
  <c r="DB82" i="53"/>
  <c r="L82" i="53" s="1"/>
  <c r="DC47" i="54"/>
  <c r="DC48" i="54"/>
  <c r="DA16" i="45"/>
  <c r="DC70" i="46"/>
  <c r="DC15" i="52"/>
  <c r="CF81" i="46"/>
  <c r="DC91" i="50"/>
  <c r="E164" i="53"/>
  <c r="DC74" i="54"/>
  <c r="CF72" i="54"/>
  <c r="CK30" i="54"/>
  <c r="DB13" i="55"/>
  <c r="CF66" i="55"/>
  <c r="CF50" i="55"/>
  <c r="DC82" i="55"/>
  <c r="DC66" i="55"/>
  <c r="DB82" i="55"/>
  <c r="L82" i="55" s="1"/>
  <c r="DA18" i="55"/>
  <c r="DC50" i="55"/>
  <c r="CG18" i="55"/>
  <c r="DC34" i="55"/>
  <c r="CF18" i="55"/>
  <c r="CF34" i="55"/>
  <c r="DC18" i="55"/>
  <c r="E155" i="55"/>
  <c r="DB18" i="52"/>
  <c r="L18" i="52" s="1"/>
  <c r="CJ36" i="51"/>
  <c r="DB16" i="47"/>
  <c r="L16" i="47" s="1"/>
  <c r="CK32" i="45"/>
  <c r="DC55" i="50"/>
  <c r="CK30" i="44"/>
  <c r="CK33" i="49"/>
  <c r="DC15" i="47"/>
  <c r="CK38" i="47"/>
  <c r="DC42" i="46"/>
  <c r="DC55" i="49"/>
  <c r="DC39" i="52"/>
  <c r="CF90" i="52"/>
  <c r="CF46" i="52"/>
  <c r="DC87" i="54"/>
  <c r="DC52" i="45"/>
  <c r="CF54" i="46"/>
  <c r="CF91" i="42"/>
  <c r="DA21" i="52"/>
  <c r="DC87" i="43"/>
  <c r="CL30" i="52"/>
  <c r="CF37" i="54"/>
  <c r="CF85" i="49"/>
  <c r="CF78" i="49"/>
  <c r="CM38" i="44"/>
  <c r="CF41" i="47"/>
  <c r="CF45" i="47"/>
  <c r="DB43" i="53"/>
  <c r="L43" i="53" s="1"/>
  <c r="CF56" i="47"/>
  <c r="CF24" i="51"/>
  <c r="CG13" i="44"/>
  <c r="CW77" i="52"/>
  <c r="AD9" i="52" s="1"/>
  <c r="CF82" i="53"/>
  <c r="V9" i="53" s="1"/>
  <c r="CF78" i="54"/>
  <c r="CF25" i="42"/>
  <c r="DB33" i="44"/>
  <c r="L33" i="44" s="1"/>
  <c r="CF52" i="47"/>
  <c r="CG20" i="49"/>
  <c r="CK32" i="52"/>
  <c r="CF89" i="54"/>
  <c r="CF22" i="45"/>
  <c r="CF82" i="46"/>
  <c r="CJ38" i="46"/>
  <c r="DC64" i="49"/>
  <c r="DB88" i="43"/>
  <c r="L88" i="43" s="1"/>
  <c r="CF75" i="42"/>
  <c r="DB78" i="53"/>
  <c r="L78" i="53" s="1"/>
  <c r="DB32" i="52"/>
  <c r="L32" i="52" s="1"/>
  <c r="DC25" i="42"/>
  <c r="CM30" i="49"/>
  <c r="CJ37" i="47"/>
  <c r="CK39" i="42"/>
  <c r="DB91" i="53"/>
  <c r="L91" i="53" s="1"/>
  <c r="CJ36" i="43"/>
  <c r="CF68" i="52"/>
  <c r="CL32" i="50"/>
  <c r="CF22" i="48"/>
  <c r="CF16" i="43"/>
  <c r="CL31" i="46"/>
  <c r="DC69" i="53"/>
  <c r="CF85" i="54"/>
  <c r="CJ30" i="47"/>
  <c r="CF42" i="44"/>
  <c r="DB88" i="49"/>
  <c r="L88" i="49" s="1"/>
  <c r="DB16" i="52"/>
  <c r="L16" i="52" s="1"/>
  <c r="CF59" i="50"/>
  <c r="CF43" i="52"/>
  <c r="CL37" i="53"/>
  <c r="DA27" i="54"/>
  <c r="DC82" i="43"/>
  <c r="CW13" i="49"/>
  <c r="AD5" i="49" s="1"/>
  <c r="DB33" i="45"/>
  <c r="L33" i="45" s="1"/>
  <c r="CF69" i="43"/>
  <c r="DA20" i="53"/>
  <c r="DC73" i="54"/>
  <c r="DB18" i="49"/>
  <c r="L18" i="49" s="1"/>
  <c r="DC18" i="44"/>
  <c r="CF43" i="47"/>
  <c r="CF16" i="53"/>
  <c r="CF49" i="54"/>
  <c r="DA14" i="54"/>
  <c r="E164" i="49"/>
  <c r="DC45" i="46"/>
  <c r="CF55" i="45"/>
  <c r="DC54" i="53"/>
  <c r="CG13" i="54"/>
  <c r="CF82" i="49"/>
  <c r="CN29" i="46"/>
  <c r="E164" i="44"/>
  <c r="DB30" i="43"/>
  <c r="L30" i="43" s="1"/>
  <c r="CF27" i="44"/>
  <c r="CF14" i="53"/>
  <c r="CF19" i="54"/>
  <c r="CG20" i="54"/>
  <c r="CF30" i="44"/>
  <c r="CF73" i="47"/>
  <c r="CG25" i="50"/>
  <c r="C146" i="50" s="1"/>
  <c r="CF41" i="51"/>
  <c r="DC15" i="53"/>
  <c r="DC31" i="54"/>
  <c r="CF16" i="54"/>
  <c r="DB15" i="44"/>
  <c r="L15" i="44" s="1"/>
  <c r="CF25" i="47"/>
  <c r="CF25" i="52"/>
  <c r="CF75" i="50"/>
  <c r="DC49" i="52"/>
  <c r="DB77" i="53"/>
  <c r="DB90" i="54"/>
  <c r="L90" i="54" s="1"/>
  <c r="DC40" i="54"/>
  <c r="CJ30" i="54"/>
  <c r="CN37" i="54"/>
  <c r="CM37" i="54"/>
  <c r="DB34" i="55"/>
  <c r="L34" i="55" s="1"/>
  <c r="CF82" i="55"/>
  <c r="CF46" i="55"/>
  <c r="DC78" i="55"/>
  <c r="DC62" i="55"/>
  <c r="DB78" i="55"/>
  <c r="L78" i="55" s="1"/>
  <c r="CG14" i="55"/>
  <c r="CF14" i="55"/>
  <c r="DC46" i="55"/>
  <c r="CF62" i="55"/>
  <c r="DC30" i="55"/>
  <c r="CF30" i="55"/>
  <c r="DC14" i="55"/>
  <c r="DA14" i="55"/>
  <c r="E151" i="55"/>
  <c r="DC53" i="43"/>
  <c r="DC48" i="52"/>
  <c r="DC20" i="45"/>
  <c r="CJ31" i="52"/>
  <c r="DC71" i="54"/>
  <c r="CF58" i="47"/>
  <c r="DC70" i="48"/>
  <c r="DB89" i="43"/>
  <c r="L89" i="43" s="1"/>
  <c r="DA22" i="42"/>
  <c r="CF62" i="53"/>
  <c r="CG21" i="54"/>
  <c r="C142" i="54" s="1"/>
  <c r="CF89" i="43"/>
  <c r="DC33" i="46"/>
  <c r="DA27" i="47"/>
  <c r="CF26" i="44"/>
  <c r="CG17" i="43"/>
  <c r="DC22" i="53"/>
  <c r="DB35" i="47"/>
  <c r="L35" i="47" s="1"/>
  <c r="CF64" i="44"/>
  <c r="CF39" i="52"/>
  <c r="DC52" i="46"/>
  <c r="DB78" i="52"/>
  <c r="L78" i="52" s="1"/>
  <c r="CJ35" i="53"/>
  <c r="DB26" i="54"/>
  <c r="L26" i="54" s="1"/>
  <c r="CK34" i="50"/>
  <c r="CW77" i="46"/>
  <c r="AD9" i="46" s="1"/>
  <c r="DC20" i="49"/>
  <c r="DC91" i="49"/>
  <c r="DB32" i="53"/>
  <c r="L32" i="53" s="1"/>
  <c r="DB29" i="54"/>
  <c r="DC81" i="46"/>
  <c r="CJ31" i="45"/>
  <c r="CF85" i="46"/>
  <c r="DC83" i="47"/>
  <c r="CN31" i="45"/>
  <c r="CM29" i="44"/>
  <c r="CF86" i="53"/>
  <c r="CF20" i="44"/>
  <c r="CF84" i="44"/>
  <c r="DA22" i="43"/>
  <c r="DB27" i="52"/>
  <c r="L27" i="52" s="1"/>
  <c r="DC86" i="46"/>
  <c r="CF81" i="52"/>
  <c r="CF80" i="52"/>
  <c r="DB89" i="48"/>
  <c r="L89" i="48" s="1"/>
  <c r="CK40" i="50"/>
  <c r="CK33" i="43"/>
  <c r="DC68" i="43"/>
  <c r="DC59" i="53"/>
  <c r="CF66" i="54"/>
  <c r="DA25" i="44"/>
  <c r="E163" i="48"/>
  <c r="DC50" i="43"/>
  <c r="DC80" i="52"/>
  <c r="CF30" i="52"/>
  <c r="CN36" i="53"/>
  <c r="CG27" i="54"/>
  <c r="DC29" i="49"/>
  <c r="CF71" i="42"/>
  <c r="CG23" i="44"/>
  <c r="DA23" i="46"/>
  <c r="DC83" i="53"/>
  <c r="DB89" i="54"/>
  <c r="L89" i="54" s="1"/>
  <c r="DB84" i="49"/>
  <c r="L84" i="49" s="1"/>
  <c r="CF52" i="49"/>
  <c r="DB18" i="42"/>
  <c r="L18" i="42" s="1"/>
  <c r="CF17" i="46"/>
  <c r="CF63" i="45"/>
  <c r="DA14" i="53"/>
  <c r="DA17" i="54"/>
  <c r="CJ40" i="42"/>
  <c r="CK32" i="46"/>
  <c r="CN30" i="46"/>
  <c r="DB37" i="43"/>
  <c r="L37" i="43" s="1"/>
  <c r="DA17" i="53"/>
  <c r="CF13" i="54"/>
  <c r="DA27" i="49"/>
  <c r="CG19" i="47"/>
  <c r="DC77" i="44"/>
  <c r="DB29" i="42"/>
  <c r="CF70" i="53"/>
  <c r="CF35" i="54"/>
  <c r="CF36" i="54"/>
  <c r="DB85" i="44"/>
  <c r="L85" i="44" s="1"/>
  <c r="CF55" i="52"/>
  <c r="CG25" i="51"/>
  <c r="DC27" i="52"/>
  <c r="DC15" i="54"/>
  <c r="DC32" i="54"/>
  <c r="DC75" i="45"/>
  <c r="DC16" i="46"/>
  <c r="E162" i="43"/>
  <c r="DC35" i="44"/>
  <c r="DC37" i="52"/>
  <c r="CF39" i="49"/>
  <c r="DC58" i="54"/>
  <c r="CF40" i="54"/>
  <c r="CK31" i="54"/>
  <c r="DB16" i="55"/>
  <c r="L16" i="55" s="1"/>
  <c r="DC68" i="55"/>
  <c r="DB84" i="55"/>
  <c r="L84" i="55" s="1"/>
  <c r="CF68" i="55"/>
  <c r="CF52" i="55"/>
  <c r="DC84" i="55"/>
  <c r="DC20" i="55"/>
  <c r="DA20" i="55"/>
  <c r="DC52" i="55"/>
  <c r="DC36" i="55"/>
  <c r="CG20" i="55"/>
  <c r="CF36" i="55"/>
  <c r="CF20" i="55"/>
  <c r="E157" i="55"/>
  <c r="DB29" i="55"/>
  <c r="DB25" i="55"/>
  <c r="L25" i="55" s="1"/>
  <c r="DB37" i="55"/>
  <c r="L37" i="55" s="1"/>
  <c r="CF85" i="55"/>
  <c r="CJ40" i="46"/>
  <c r="DA13" i="46"/>
  <c r="DA18" i="43"/>
  <c r="DB26" i="43"/>
  <c r="L26" i="43" s="1"/>
  <c r="CW29" i="43"/>
  <c r="AD6" i="43" s="1"/>
  <c r="CF21" i="54"/>
  <c r="DC57" i="50"/>
  <c r="CF57" i="50"/>
  <c r="CJ37" i="45"/>
  <c r="DC77" i="43"/>
  <c r="DB14" i="45"/>
  <c r="L14" i="45" s="1"/>
  <c r="DA17" i="42"/>
  <c r="DC23" i="49"/>
  <c r="CN35" i="52"/>
  <c r="CN41" i="53"/>
  <c r="DB16" i="54"/>
  <c r="L16" i="54" s="1"/>
  <c r="DB20" i="52"/>
  <c r="L20" i="52" s="1"/>
  <c r="CJ30" i="49"/>
  <c r="CF75" i="49"/>
  <c r="CF23" i="42"/>
  <c r="DC91" i="53"/>
  <c r="DB36" i="54"/>
  <c r="L36" i="54" s="1"/>
  <c r="DC52" i="42"/>
  <c r="DC13" i="47"/>
  <c r="CF20" i="49"/>
  <c r="CF25" i="48"/>
  <c r="CF58" i="48"/>
  <c r="CF49" i="53"/>
  <c r="DC72" i="45"/>
  <c r="DA27" i="45"/>
  <c r="E162" i="44"/>
  <c r="CF41" i="43"/>
  <c r="DC85" i="52"/>
  <c r="CF40" i="49"/>
  <c r="CF45" i="53"/>
  <c r="DB13" i="42"/>
  <c r="L13" i="42" s="1"/>
  <c r="DC21" i="43"/>
  <c r="DC18" i="42"/>
  <c r="DC89" i="52"/>
  <c r="CF14" i="42"/>
  <c r="DB13" i="52"/>
  <c r="CF50" i="54"/>
  <c r="CF46" i="47"/>
  <c r="DB78" i="49"/>
  <c r="L78" i="49" s="1"/>
  <c r="DB30" i="42"/>
  <c r="L30" i="42" s="1"/>
  <c r="CL38" i="45"/>
  <c r="CL36" i="52"/>
  <c r="CM36" i="53"/>
  <c r="CF27" i="54"/>
  <c r="DC90" i="52"/>
  <c r="DA25" i="50"/>
  <c r="E164" i="47"/>
  <c r="CF69" i="53"/>
  <c r="DC57" i="54"/>
  <c r="DA25" i="49"/>
  <c r="CF25" i="49"/>
  <c r="DA19" i="42"/>
  <c r="CJ36" i="45"/>
  <c r="DB86" i="53"/>
  <c r="L86" i="53" s="1"/>
  <c r="DC65" i="54"/>
  <c r="CL40" i="49"/>
  <c r="CF25" i="44"/>
  <c r="CG18" i="43"/>
  <c r="CF86" i="43"/>
  <c r="CF34" i="53"/>
  <c r="CF45" i="54"/>
  <c r="DC59" i="43"/>
  <c r="DC79" i="43"/>
  <c r="DB80" i="44"/>
  <c r="L80" i="44" s="1"/>
  <c r="CJ35" i="44"/>
  <c r="DC89" i="42"/>
  <c r="CF78" i="45"/>
  <c r="CG17" i="53"/>
  <c r="C138" i="53" s="1"/>
  <c r="DC51" i="54"/>
  <c r="CF20" i="54"/>
  <c r="CF82" i="45"/>
  <c r="DC55" i="42"/>
  <c r="CM38" i="45"/>
  <c r="DC32" i="52"/>
  <c r="DB24" i="45"/>
  <c r="L24" i="45" s="1"/>
  <c r="CN42" i="53"/>
  <c r="CF31" i="54"/>
  <c r="CF32" i="54"/>
  <c r="DA26" i="44"/>
  <c r="DC62" i="47"/>
  <c r="CF52" i="45"/>
  <c r="DB87" i="42"/>
  <c r="L87" i="42" s="1"/>
  <c r="CF35" i="49"/>
  <c r="DC43" i="48"/>
  <c r="DA16" i="53"/>
  <c r="CF74" i="54"/>
  <c r="DC24" i="54"/>
  <c r="CJ31" i="54"/>
  <c r="DB32" i="55"/>
  <c r="L32" i="55" s="1"/>
  <c r="CF80" i="55"/>
  <c r="CF64" i="55"/>
  <c r="CF48" i="55"/>
  <c r="DC80" i="55"/>
  <c r="DC64" i="55"/>
  <c r="DB80" i="55"/>
  <c r="L80" i="55" s="1"/>
  <c r="CG16" i="55"/>
  <c r="CF16" i="55"/>
  <c r="DC48" i="55"/>
  <c r="DC32" i="55"/>
  <c r="CF32" i="55"/>
  <c r="DC16" i="55"/>
  <c r="DA16" i="55"/>
  <c r="E153" i="55"/>
  <c r="DB45" i="55"/>
  <c r="CW45" i="55"/>
  <c r="AD7" i="55" s="1"/>
  <c r="CX45" i="55"/>
  <c r="DB36" i="55"/>
  <c r="L36" i="55" s="1"/>
  <c r="CF84" i="55"/>
  <c r="DB43" i="51"/>
  <c r="L43" i="51" s="1"/>
  <c r="CF16" i="46"/>
  <c r="CF87" i="42"/>
  <c r="DB85" i="50"/>
  <c r="L85" i="50" s="1"/>
  <c r="DC77" i="48"/>
  <c r="DB13" i="45"/>
  <c r="L13" i="45" s="1"/>
  <c r="CG23" i="49"/>
  <c r="DC66" i="52"/>
  <c r="E158" i="43"/>
  <c r="CF41" i="49"/>
  <c r="DB43" i="42"/>
  <c r="L43" i="42" s="1"/>
  <c r="CJ30" i="42"/>
  <c r="DA17" i="45"/>
  <c r="DC78" i="47"/>
  <c r="CJ42" i="52"/>
  <c r="CF71" i="54"/>
  <c r="CF38" i="44"/>
  <c r="DB79" i="47"/>
  <c r="L79" i="47" s="1"/>
  <c r="CG26" i="44"/>
  <c r="F147" i="44" s="1" a="1"/>
  <c r="F147" i="44" s="1"/>
  <c r="CX61" i="43"/>
  <c r="CF54" i="53"/>
  <c r="DC21" i="54"/>
  <c r="DB45" i="52"/>
  <c r="DC67" i="52"/>
  <c r="CW61" i="43"/>
  <c r="AD8" i="43" s="1"/>
  <c r="DA17" i="43"/>
  <c r="CF63" i="53"/>
  <c r="DC56" i="43"/>
  <c r="CF55" i="49"/>
  <c r="CF56" i="48"/>
  <c r="CM39" i="52"/>
  <c r="CM41" i="53"/>
  <c r="DC46" i="42"/>
  <c r="CX13" i="52"/>
  <c r="DA14" i="42"/>
  <c r="CM37" i="49"/>
  <c r="DB33" i="53"/>
  <c r="L33" i="53" s="1"/>
  <c r="CF84" i="54"/>
  <c r="DA26" i="50"/>
  <c r="CF27" i="50"/>
  <c r="DB27" i="50"/>
  <c r="L27" i="50" s="1"/>
  <c r="CX77" i="49"/>
  <c r="DA16" i="44"/>
  <c r="DB83" i="43"/>
  <c r="L83" i="43" s="1"/>
  <c r="CF50" i="53"/>
  <c r="CK29" i="44"/>
  <c r="DC25" i="47"/>
  <c r="DB78" i="46"/>
  <c r="L78" i="46" s="1"/>
  <c r="CL36" i="46"/>
  <c r="E163" i="47"/>
  <c r="DC80" i="53"/>
  <c r="DC13" i="46"/>
  <c r="CG24" i="42"/>
  <c r="CK37" i="45"/>
  <c r="DC58" i="43"/>
  <c r="DB85" i="52"/>
  <c r="L85" i="52" s="1"/>
  <c r="DA21" i="42"/>
  <c r="DC13" i="53"/>
  <c r="DC66" i="54"/>
  <c r="CJ35" i="43"/>
  <c r="DB37" i="49"/>
  <c r="L37" i="49" s="1"/>
  <c r="DB79" i="42"/>
  <c r="L79" i="42" s="1"/>
  <c r="CF89" i="48"/>
  <c r="CG13" i="42"/>
  <c r="CF46" i="45"/>
  <c r="CJ40" i="52"/>
  <c r="CL36" i="53"/>
  <c r="E164" i="54"/>
  <c r="CF47" i="44"/>
  <c r="DC79" i="52"/>
  <c r="DB91" i="44"/>
  <c r="L91" i="44" s="1"/>
  <c r="DC66" i="42"/>
  <c r="DA27" i="53"/>
  <c r="CF73" i="54"/>
  <c r="CF88" i="43"/>
  <c r="DB81" i="42"/>
  <c r="L81" i="42" s="1"/>
  <c r="CL35" i="42"/>
  <c r="DB78" i="47"/>
  <c r="L78" i="47" s="1"/>
  <c r="CG26" i="46"/>
  <c r="DC17" i="53"/>
  <c r="CF17" i="54"/>
  <c r="CF65" i="46"/>
  <c r="CW61" i="52"/>
  <c r="AD8" i="52" s="1"/>
  <c r="DC56" i="48"/>
  <c r="DC19" i="45"/>
  <c r="CF15" i="53"/>
  <c r="DA13" i="54"/>
  <c r="CL39" i="49"/>
  <c r="CJ38" i="50"/>
  <c r="DB17" i="52"/>
  <c r="L17" i="52" s="1"/>
  <c r="DB25" i="46"/>
  <c r="L25" i="46" s="1"/>
  <c r="CX45" i="42"/>
  <c r="DC18" i="53"/>
  <c r="DC19" i="54"/>
  <c r="DB21" i="54"/>
  <c r="L21" i="54" s="1"/>
  <c r="DA20" i="46"/>
  <c r="DB45" i="46"/>
  <c r="DB87" i="44"/>
  <c r="L87" i="44" s="1"/>
  <c r="CF68" i="43"/>
  <c r="CJ37" i="52"/>
  <c r="CM42" i="53"/>
  <c r="DA15" i="54"/>
  <c r="DC16" i="54"/>
  <c r="DB91" i="45"/>
  <c r="L91" i="45" s="1"/>
  <c r="CG25" i="47"/>
  <c r="CG17" i="46"/>
  <c r="DB27" i="46"/>
  <c r="L27" i="46" s="1"/>
  <c r="CF32" i="49"/>
  <c r="DB31" i="53"/>
  <c r="L31" i="53" s="1"/>
  <c r="CF26" i="54"/>
  <c r="DA24" i="54"/>
  <c r="CK32" i="54"/>
  <c r="CX77" i="55"/>
  <c r="CF75" i="55"/>
  <c r="CW77" i="55"/>
  <c r="AD9" i="55" s="1"/>
  <c r="DC91" i="55"/>
  <c r="DC75" i="55"/>
  <c r="DB91" i="55"/>
  <c r="L91" i="55" s="1"/>
  <c r="DC59" i="55"/>
  <c r="CF43" i="55"/>
  <c r="CF59" i="55"/>
  <c r="DA27" i="55"/>
  <c r="DC43" i="55"/>
  <c r="CG27" i="55"/>
  <c r="CF27" i="55"/>
  <c r="DC27" i="55"/>
  <c r="E164" i="55"/>
  <c r="DC85" i="55"/>
  <c r="DB85" i="55"/>
  <c r="L85" i="55" s="1"/>
  <c r="DC53" i="55"/>
  <c r="CF69" i="55"/>
  <c r="CF53" i="55"/>
  <c r="CG21" i="55"/>
  <c r="CF21" i="55"/>
  <c r="DC21" i="55"/>
  <c r="DC69" i="55"/>
  <c r="DC37" i="55"/>
  <c r="DA21" i="55"/>
  <c r="CF37" i="55"/>
  <c r="E158" i="55"/>
  <c r="DB38" i="55"/>
  <c r="L38" i="55" s="1"/>
  <c r="CF86" i="55"/>
  <c r="DC91" i="46"/>
  <c r="DC24" i="49"/>
  <c r="DB20" i="45"/>
  <c r="L20" i="45" s="1"/>
  <c r="CG18" i="42"/>
  <c r="CK36" i="48"/>
  <c r="CG22" i="51"/>
  <c r="CF46" i="50"/>
  <c r="CG18" i="50"/>
  <c r="D123" i="50" s="1"/>
  <c r="CF71" i="48"/>
  <c r="DB15" i="52"/>
  <c r="L15" i="52" s="1"/>
  <c r="DB26" i="47"/>
  <c r="L26" i="47" s="1"/>
  <c r="DB34" i="44"/>
  <c r="L34" i="44" s="1"/>
  <c r="CF36" i="42"/>
  <c r="DB18" i="43"/>
  <c r="L18" i="43" s="1"/>
  <c r="DC65" i="43"/>
  <c r="DC20" i="53"/>
  <c r="DC55" i="54"/>
  <c r="CF29" i="49"/>
  <c r="DA13" i="49"/>
  <c r="DB45" i="42"/>
  <c r="DC62" i="43"/>
  <c r="DC86" i="43"/>
  <c r="DC37" i="54"/>
  <c r="CF51" i="49"/>
  <c r="DC64" i="43"/>
  <c r="CF26" i="51"/>
  <c r="CG24" i="45"/>
  <c r="CF75" i="52"/>
  <c r="DB34" i="53"/>
  <c r="L34" i="53" s="1"/>
  <c r="CG27" i="49"/>
  <c r="CG27" i="42"/>
  <c r="D132" i="42" s="1"/>
  <c r="E132" i="42" s="1"/>
  <c r="DC26" i="48"/>
  <c r="CL33" i="43"/>
  <c r="DB20" i="53"/>
  <c r="L20" i="53" s="1"/>
  <c r="CL41" i="53"/>
  <c r="CM35" i="42"/>
  <c r="CJ36" i="49"/>
  <c r="DA13" i="53"/>
  <c r="CF84" i="52"/>
  <c r="DB34" i="52"/>
  <c r="L34" i="52" s="1"/>
  <c r="CF19" i="52"/>
  <c r="DC80" i="46"/>
  <c r="DA23" i="42"/>
  <c r="DB41" i="49"/>
  <c r="L41" i="49" s="1"/>
  <c r="DC63" i="53"/>
  <c r="DC74" i="42"/>
  <c r="DB32" i="45"/>
  <c r="L32" i="45" s="1"/>
  <c r="CF61" i="42"/>
  <c r="DC37" i="47"/>
  <c r="DB87" i="45"/>
  <c r="L87" i="45" s="1"/>
  <c r="DC46" i="53"/>
  <c r="DC39" i="43"/>
  <c r="CF34" i="46"/>
  <c r="DC77" i="42"/>
  <c r="DC80" i="45"/>
  <c r="CF68" i="47"/>
  <c r="DC64" i="53"/>
  <c r="DB82" i="54"/>
  <c r="L82" i="54" s="1"/>
  <c r="DA19" i="43"/>
  <c r="DC41" i="43"/>
  <c r="DC43" i="46"/>
  <c r="DA13" i="47"/>
  <c r="CF52" i="53"/>
  <c r="DB19" i="54"/>
  <c r="L19" i="54" s="1"/>
  <c r="DB87" i="49"/>
  <c r="L87" i="49" s="1"/>
  <c r="DB89" i="52"/>
  <c r="L89" i="52" s="1"/>
  <c r="DB82" i="46"/>
  <c r="L82" i="46" s="1"/>
  <c r="DC81" i="52"/>
  <c r="DB29" i="53"/>
  <c r="L29" i="53" s="1"/>
  <c r="CF57" i="54"/>
  <c r="CL34" i="49"/>
  <c r="CJ34" i="49"/>
  <c r="CF17" i="43"/>
  <c r="DB16" i="43"/>
  <c r="L16" i="43" s="1"/>
  <c r="CX45" i="46"/>
  <c r="CF18" i="53"/>
  <c r="CG17" i="54"/>
  <c r="CG24" i="44"/>
  <c r="CF86" i="45"/>
  <c r="DC55" i="52"/>
  <c r="DB25" i="51"/>
  <c r="L25" i="51" s="1"/>
  <c r="CF27" i="52"/>
  <c r="CF84" i="53"/>
  <c r="CF73" i="43"/>
  <c r="CF67" i="44"/>
  <c r="CX61" i="52"/>
  <c r="CF13" i="49"/>
  <c r="DC53" i="42"/>
  <c r="DA24" i="51"/>
  <c r="DC31" i="53"/>
  <c r="CG19" i="54"/>
  <c r="CF40" i="46"/>
  <c r="DB36" i="45"/>
  <c r="L36" i="45" s="1"/>
  <c r="DC74" i="44"/>
  <c r="CF54" i="45"/>
  <c r="DC22" i="42"/>
  <c r="CJ41" i="52"/>
  <c r="CL42" i="53"/>
  <c r="CG15" i="54"/>
  <c r="F136" i="54" s="1" a="1"/>
  <c r="F136" i="54" s="1"/>
  <c r="CW29" i="54"/>
  <c r="AD6" i="54" s="1"/>
  <c r="DB81" i="44"/>
  <c r="L81" i="44" s="1"/>
  <c r="DA13" i="45"/>
  <c r="DB36" i="43"/>
  <c r="L36" i="43" s="1"/>
  <c r="DC84" i="49"/>
  <c r="CF38" i="53"/>
  <c r="DC42" i="54"/>
  <c r="CG24" i="54"/>
  <c r="CJ32" i="54"/>
  <c r="CF58" i="55"/>
  <c r="DC42" i="55"/>
  <c r="DC90" i="55"/>
  <c r="DC74" i="55"/>
  <c r="DB90" i="55"/>
  <c r="L90" i="55" s="1"/>
  <c r="DC58" i="55"/>
  <c r="CF74" i="55"/>
  <c r="CF42" i="55"/>
  <c r="DC26" i="55"/>
  <c r="DA26" i="55"/>
  <c r="CG26" i="55"/>
  <c r="CF26" i="55"/>
  <c r="E163" i="55"/>
  <c r="DC72" i="55"/>
  <c r="DB88" i="55"/>
  <c r="L88" i="55" s="1"/>
  <c r="DC56" i="55"/>
  <c r="CF72" i="55"/>
  <c r="CF56" i="55"/>
  <c r="DC40" i="55"/>
  <c r="CF40" i="55"/>
  <c r="DC24" i="55"/>
  <c r="DC88" i="55"/>
  <c r="CG24" i="55"/>
  <c r="CF24" i="55"/>
  <c r="DA24" i="55"/>
  <c r="E161" i="55"/>
  <c r="DB17" i="55"/>
  <c r="L17" i="55" s="1"/>
  <c r="DC89" i="55"/>
  <c r="DC73" i="55"/>
  <c r="DB89" i="55"/>
  <c r="L89" i="55" s="1"/>
  <c r="DC57" i="55"/>
  <c r="CF73" i="55"/>
  <c r="DA25" i="55"/>
  <c r="CG25" i="55"/>
  <c r="CF25" i="55"/>
  <c r="CF57" i="55"/>
  <c r="DC41" i="55"/>
  <c r="CF41" i="55"/>
  <c r="DC25" i="55"/>
  <c r="E162" i="55"/>
  <c r="DB22" i="55"/>
  <c r="L22" i="55" s="1"/>
  <c r="CF64" i="49"/>
  <c r="CF36" i="45"/>
  <c r="DC71" i="52"/>
  <c r="CF80" i="49"/>
  <c r="DC62" i="52"/>
  <c r="CJ34" i="53"/>
  <c r="DB20" i="46"/>
  <c r="L20" i="46" s="1"/>
  <c r="CF36" i="47"/>
  <c r="CF50" i="44"/>
  <c r="DB22" i="48"/>
  <c r="L22" i="48" s="1"/>
  <c r="CL32" i="52"/>
  <c r="CK41" i="53"/>
  <c r="CJ36" i="46"/>
  <c r="DB84" i="44"/>
  <c r="L84" i="44" s="1"/>
  <c r="CF71" i="49"/>
  <c r="CJ36" i="42"/>
  <c r="CF64" i="53"/>
  <c r="DC57" i="47"/>
  <c r="DC37" i="44"/>
  <c r="DB90" i="43"/>
  <c r="L90" i="43" s="1"/>
  <c r="DC57" i="44"/>
  <c r="CK36" i="49"/>
  <c r="DB23" i="49"/>
  <c r="L23" i="49" s="1"/>
  <c r="DC75" i="52"/>
  <c r="DB20" i="42"/>
  <c r="L20" i="42" s="1"/>
  <c r="CN31" i="43"/>
  <c r="CF88" i="46"/>
  <c r="CF85" i="43"/>
  <c r="CL35" i="47"/>
  <c r="CK31" i="47"/>
  <c r="CF29" i="47"/>
  <c r="CK29" i="42"/>
  <c r="CF55" i="44"/>
  <c r="CK38" i="43"/>
  <c r="DB24" i="46"/>
  <c r="L24" i="46" s="1"/>
  <c r="DB61" i="49"/>
  <c r="DC14" i="53"/>
  <c r="DC82" i="54"/>
  <c r="DB61" i="44"/>
  <c r="DB89" i="50"/>
  <c r="L89" i="50" s="1"/>
  <c r="CF42" i="47"/>
  <c r="DB22" i="45"/>
  <c r="L22" i="45" s="1"/>
  <c r="DB83" i="44"/>
  <c r="L83" i="44" s="1"/>
  <c r="DC30" i="47"/>
  <c r="CF67" i="53"/>
  <c r="CX77" i="54"/>
  <c r="AV9" i="54" s="1"/>
  <c r="CF13" i="42"/>
  <c r="DC69" i="42"/>
  <c r="DC19" i="44"/>
  <c r="CF69" i="52"/>
  <c r="DB17" i="44"/>
  <c r="L17" i="44" s="1"/>
  <c r="DA25" i="54"/>
  <c r="DC55" i="47"/>
  <c r="CF77" i="52"/>
  <c r="DB18" i="45"/>
  <c r="L18" i="45" s="1"/>
  <c r="DB40" i="44"/>
  <c r="L40" i="44" s="1"/>
  <c r="CF90" i="51"/>
  <c r="CG15" i="53"/>
  <c r="F136" i="53" s="1" a="1"/>
  <c r="F136" i="53" s="1"/>
  <c r="CF62" i="54"/>
  <c r="CF24" i="47"/>
  <c r="CF56" i="46"/>
  <c r="CG16" i="52"/>
  <c r="D121" i="52" s="1"/>
  <c r="CF24" i="49"/>
  <c r="DA14" i="52"/>
  <c r="CK38" i="53"/>
  <c r="CF25" i="46"/>
  <c r="DC64" i="45"/>
  <c r="E8" i="45" s="1"/>
  <c r="CX61" i="46"/>
  <c r="CF71" i="52"/>
  <c r="DC24" i="51"/>
  <c r="CF59" i="52"/>
  <c r="DA19" i="54"/>
  <c r="DC23" i="45"/>
  <c r="DB82" i="44"/>
  <c r="L82" i="44" s="1"/>
  <c r="CF83" i="42"/>
  <c r="CF15" i="42"/>
  <c r="DB42" i="47"/>
  <c r="L42" i="47" s="1"/>
  <c r="CF20" i="53"/>
  <c r="CK42" i="53"/>
  <c r="CF15" i="54"/>
  <c r="DB43" i="54"/>
  <c r="L43" i="54" s="1"/>
  <c r="DB13" i="44"/>
  <c r="CG15" i="46"/>
  <c r="D120" i="46" s="1"/>
  <c r="DC45" i="42"/>
  <c r="CF41" i="45"/>
  <c r="DA20" i="49"/>
  <c r="DC75" i="49"/>
  <c r="DC33" i="53"/>
  <c r="CF42" i="54"/>
  <c r="CF24" i="54"/>
  <c r="CJ33" i="54"/>
  <c r="DB35" i="55"/>
  <c r="L35" i="55" s="1"/>
  <c r="CF83" i="55"/>
  <c r="DB83" i="55"/>
  <c r="L83" i="55" s="1"/>
  <c r="DC51" i="55"/>
  <c r="CF67" i="55"/>
  <c r="DC83" i="55"/>
  <c r="CF19" i="55"/>
  <c r="CF35" i="55"/>
  <c r="DC67" i="55"/>
  <c r="CF51" i="55"/>
  <c r="DC19" i="55"/>
  <c r="DA19" i="55"/>
  <c r="DC35" i="55"/>
  <c r="CG19" i="55"/>
  <c r="E156" i="55"/>
  <c r="CF43" i="45"/>
  <c r="CM35" i="43"/>
  <c r="CF39" i="42"/>
  <c r="DC26" i="43"/>
  <c r="DA18" i="54"/>
  <c r="DC68" i="45"/>
  <c r="CF52" i="52"/>
  <c r="CF58" i="52"/>
  <c r="CG13" i="49"/>
  <c r="F134" i="49" s="1" a="1"/>
  <c r="F134" i="49" s="1"/>
  <c r="CF52" i="44"/>
  <c r="DB85" i="53"/>
  <c r="L85" i="53" s="1"/>
  <c r="CF75" i="54"/>
  <c r="CN40" i="46"/>
  <c r="DC36" i="43"/>
  <c r="DC22" i="45"/>
  <c r="DC48" i="53"/>
  <c r="CG25" i="54"/>
  <c r="DB19" i="49"/>
  <c r="L19" i="49" s="1"/>
  <c r="CJ32" i="43"/>
  <c r="DB87" i="52"/>
  <c r="L87" i="52" s="1"/>
  <c r="CG27" i="52"/>
  <c r="DB36" i="53"/>
  <c r="L36" i="53" s="1"/>
  <c r="DC78" i="54"/>
  <c r="CF37" i="43"/>
  <c r="CF68" i="44"/>
  <c r="CF56" i="49"/>
  <c r="CF72" i="44"/>
  <c r="CL37" i="52"/>
  <c r="DB31" i="54"/>
  <c r="L31" i="54" s="1"/>
  <c r="CG24" i="47"/>
  <c r="DC45" i="47"/>
  <c r="CX61" i="42"/>
  <c r="AX8" i="42" s="1"/>
  <c r="DB61" i="42"/>
  <c r="CF16" i="52"/>
  <c r="CK31" i="42"/>
  <c r="DB23" i="54"/>
  <c r="L23" i="54" s="1"/>
  <c r="DC58" i="51"/>
  <c r="E164" i="50"/>
  <c r="DB88" i="46"/>
  <c r="L88" i="46" s="1"/>
  <c r="CF63" i="43"/>
  <c r="CJ39" i="45"/>
  <c r="DC35" i="53"/>
  <c r="CK29" i="53"/>
  <c r="CF47" i="54"/>
  <c r="CX29" i="54"/>
  <c r="CF79" i="52"/>
  <c r="CN38" i="50"/>
  <c r="CF67" i="52"/>
  <c r="CF87" i="48"/>
  <c r="CW77" i="49"/>
  <c r="AD9" i="49" s="1"/>
  <c r="CN38" i="44"/>
  <c r="DC50" i="53"/>
  <c r="DC26" i="54"/>
  <c r="E161" i="54"/>
  <c r="CL34" i="54"/>
  <c r="CN34" i="54"/>
  <c r="CM34" i="54"/>
  <c r="DB24" i="55"/>
  <c r="L24" i="55" s="1"/>
  <c r="DA15" i="52"/>
  <c r="DB77" i="44"/>
  <c r="DB42" i="51"/>
  <c r="L42" i="51" s="1"/>
  <c r="CN42" i="52"/>
  <c r="CG23" i="54"/>
  <c r="DB42" i="43"/>
  <c r="L42" i="43" s="1"/>
  <c r="DC35" i="49"/>
  <c r="DC23" i="52"/>
  <c r="CN39" i="47"/>
  <c r="DC78" i="52"/>
  <c r="CJ32" i="53"/>
  <c r="CF77" i="54"/>
  <c r="CF68" i="49"/>
  <c r="CM31" i="46"/>
  <c r="DB23" i="44"/>
  <c r="L23" i="44" s="1"/>
  <c r="CF24" i="45"/>
  <c r="CN39" i="52"/>
  <c r="DA26" i="52"/>
  <c r="CK30" i="49"/>
  <c r="DB39" i="48"/>
  <c r="L39" i="48" s="1"/>
  <c r="DC52" i="47"/>
  <c r="CF59" i="53"/>
  <c r="CN38" i="53"/>
  <c r="DB41" i="45"/>
  <c r="L41" i="45" s="1"/>
  <c r="DC69" i="43"/>
  <c r="CF61" i="43"/>
  <c r="DB39" i="44"/>
  <c r="L39" i="44" s="1"/>
  <c r="DB38" i="53"/>
  <c r="L38" i="53" s="1"/>
  <c r="CJ40" i="43"/>
  <c r="CF56" i="45"/>
  <c r="CW45" i="45"/>
  <c r="AD7" i="45" s="1"/>
  <c r="DB41" i="43"/>
  <c r="L41" i="43" s="1"/>
  <c r="CX29" i="44"/>
  <c r="CL35" i="52"/>
  <c r="DB33" i="54"/>
  <c r="L33" i="54" s="1"/>
  <c r="DC43" i="50"/>
  <c r="E164" i="51"/>
  <c r="CF89" i="51"/>
  <c r="DC70" i="49"/>
  <c r="CG15" i="45"/>
  <c r="DC82" i="53"/>
  <c r="DC15" i="43"/>
  <c r="DC72" i="46"/>
  <c r="DC39" i="44"/>
  <c r="CF39" i="43"/>
  <c r="CF81" i="44"/>
  <c r="CF75" i="46"/>
  <c r="DC65" i="53"/>
  <c r="DC50" i="54"/>
  <c r="DB19" i="52"/>
  <c r="L19" i="52" s="1"/>
  <c r="CF15" i="49"/>
  <c r="DC15" i="49"/>
  <c r="CF63" i="52"/>
  <c r="DA15" i="43"/>
  <c r="CF55" i="46"/>
  <c r="DC43" i="53"/>
  <c r="CF59" i="54"/>
  <c r="DB61" i="45"/>
  <c r="CG24" i="46"/>
  <c r="DC62" i="44"/>
  <c r="DC79" i="46"/>
  <c r="CF13" i="44"/>
  <c r="CF30" i="53"/>
  <c r="CF25" i="54"/>
  <c r="DA24" i="48"/>
  <c r="CF48" i="44"/>
  <c r="DB80" i="52"/>
  <c r="L80" i="52" s="1"/>
  <c r="DC82" i="49"/>
  <c r="CG14" i="52"/>
  <c r="CL38" i="53"/>
  <c r="DC62" i="54"/>
  <c r="DC77" i="46"/>
  <c r="DC30" i="44"/>
  <c r="DC51" i="42"/>
  <c r="CG13" i="45"/>
  <c r="CL41" i="52"/>
  <c r="CF79" i="54"/>
  <c r="CL36" i="47"/>
  <c r="DA25" i="47"/>
  <c r="DC90" i="42"/>
  <c r="CF39" i="46"/>
  <c r="DB84" i="46"/>
  <c r="L84" i="46" s="1"/>
  <c r="CF83" i="47"/>
  <c r="CK37" i="52"/>
  <c r="DB27" i="54"/>
  <c r="L27" i="54" s="1"/>
  <c r="DC68" i="54"/>
  <c r="CF74" i="50"/>
  <c r="CF36" i="52"/>
  <c r="DC42" i="52"/>
  <c r="CF45" i="44"/>
  <c r="CW45" i="49"/>
  <c r="AD7" i="49" s="1"/>
  <c r="DC37" i="53"/>
  <c r="CJ29" i="53"/>
  <c r="DB22" i="54"/>
  <c r="L22" i="54" s="1"/>
  <c r="CF91" i="54"/>
  <c r="CF75" i="43"/>
  <c r="CL30" i="46"/>
  <c r="CF58" i="50"/>
  <c r="DC71" i="42"/>
  <c r="CL37" i="49"/>
  <c r="DB37" i="53"/>
  <c r="L37" i="53" s="1"/>
  <c r="DA26" i="54"/>
  <c r="DB34" i="54"/>
  <c r="L34" i="54" s="1"/>
  <c r="CK34" i="54"/>
  <c r="DB20" i="55"/>
  <c r="L20" i="55" s="1"/>
  <c r="DB83" i="48"/>
  <c r="L83" i="48" s="1"/>
  <c r="CJ38" i="47"/>
  <c r="DC41" i="48"/>
  <c r="CF17" i="44"/>
  <c r="CF65" i="42"/>
  <c r="CF49" i="46"/>
  <c r="CF41" i="52"/>
  <c r="CF88" i="51"/>
  <c r="CG17" i="52"/>
  <c r="CF61" i="53"/>
  <c r="CF23" i="54"/>
  <c r="CG16" i="45"/>
  <c r="DC80" i="49"/>
  <c r="DA16" i="52"/>
  <c r="CF66" i="43"/>
  <c r="CJ33" i="52"/>
  <c r="DB13" i="54"/>
  <c r="L13" i="54" s="1"/>
  <c r="CW61" i="54"/>
  <c r="AD8" i="54" s="1"/>
  <c r="CG25" i="49"/>
  <c r="C146" i="49" s="1"/>
  <c r="CF18" i="45"/>
  <c r="CF61" i="44"/>
  <c r="DB27" i="53"/>
  <c r="L27" i="53" s="1"/>
  <c r="DA26" i="43"/>
  <c r="CG15" i="52"/>
  <c r="D120" i="52" s="1"/>
  <c r="CJ34" i="48"/>
  <c r="CF25" i="51"/>
  <c r="CF83" i="53"/>
  <c r="CM38" i="53"/>
  <c r="DC81" i="43"/>
  <c r="CF51" i="42"/>
  <c r="DB91" i="42"/>
  <c r="L91" i="42" s="1"/>
  <c r="DB37" i="44"/>
  <c r="L37" i="44" s="1"/>
  <c r="CX13" i="43"/>
  <c r="CF65" i="53"/>
  <c r="DC43" i="42"/>
  <c r="DB85" i="45"/>
  <c r="L85" i="45" s="1"/>
  <c r="CG17" i="44"/>
  <c r="DC84" i="46"/>
  <c r="DC70" i="42"/>
  <c r="CF88" i="47"/>
  <c r="CK39" i="52"/>
  <c r="CF81" i="54"/>
  <c r="DB38" i="49"/>
  <c r="L38" i="49" s="1"/>
  <c r="CF82" i="52"/>
  <c r="CF35" i="52"/>
  <c r="V6" i="52" s="1"/>
  <c r="CF43" i="42"/>
  <c r="DC33" i="43"/>
  <c r="DC25" i="50"/>
  <c r="DB79" i="53"/>
  <c r="L79" i="53" s="1"/>
  <c r="CG27" i="51"/>
  <c r="CG26" i="51"/>
  <c r="F147" i="51" s="1" a="1"/>
  <c r="F147" i="51" s="1"/>
  <c r="DC26" i="51"/>
  <c r="DB37" i="47"/>
  <c r="L37" i="47" s="1"/>
  <c r="CF43" i="44"/>
  <c r="V6" i="44" s="1"/>
  <c r="CX45" i="49"/>
  <c r="DC66" i="53"/>
  <c r="CG18" i="54"/>
  <c r="CJ30" i="46"/>
  <c r="CF79" i="42"/>
  <c r="DB78" i="42"/>
  <c r="L78" i="42" s="1"/>
  <c r="DC73" i="52"/>
  <c r="CF31" i="47"/>
  <c r="CF65" i="52"/>
  <c r="CW77" i="54"/>
  <c r="AD9" i="54" s="1"/>
  <c r="DC90" i="48"/>
  <c r="DC88" i="48"/>
  <c r="DB21" i="42"/>
  <c r="L21" i="42" s="1"/>
  <c r="DC36" i="42"/>
  <c r="DC67" i="45"/>
  <c r="DC70" i="53"/>
  <c r="DC41" i="54"/>
  <c r="CF30" i="49"/>
  <c r="CG23" i="45"/>
  <c r="CF50" i="49"/>
  <c r="CM40" i="43"/>
  <c r="CJ36" i="52"/>
  <c r="DB18" i="54"/>
  <c r="L18" i="54" s="1"/>
  <c r="DB78" i="54"/>
  <c r="L78" i="54" s="1"/>
  <c r="DC72" i="48"/>
  <c r="CJ34" i="45"/>
  <c r="DC72" i="43"/>
  <c r="DC23" i="48"/>
  <c r="CG20" i="53"/>
  <c r="D125" i="53" s="1"/>
  <c r="DC77" i="54"/>
  <c r="CM37" i="47"/>
  <c r="CF62" i="47"/>
  <c r="V8" i="47" s="1"/>
  <c r="CF19" i="44"/>
  <c r="CX45" i="44"/>
  <c r="CK35" i="47"/>
  <c r="CK41" i="52"/>
  <c r="CW13" i="54"/>
  <c r="AD5" i="54" s="1"/>
  <c r="DB84" i="54"/>
  <c r="L84" i="54" s="1"/>
  <c r="DC84" i="42"/>
  <c r="DB77" i="43"/>
  <c r="DC59" i="47"/>
  <c r="DC31" i="52"/>
  <c r="CF23" i="48"/>
  <c r="DB90" i="50"/>
  <c r="L90" i="50" s="1"/>
  <c r="DC27" i="53"/>
  <c r="CN29" i="53"/>
  <c r="CF64" i="54"/>
  <c r="CX13" i="44"/>
  <c r="AX5" i="44" s="1"/>
  <c r="DC13" i="45"/>
  <c r="CK36" i="42"/>
  <c r="DA21" i="45"/>
  <c r="CG23" i="52"/>
  <c r="CL36" i="49"/>
  <c r="DC43" i="52"/>
  <c r="CJ31" i="53"/>
  <c r="CG26" i="54"/>
  <c r="D131" i="54" s="1"/>
  <c r="E131" i="54" s="1"/>
  <c r="CF82" i="54"/>
  <c r="CJ34" i="54"/>
  <c r="E139" i="55"/>
  <c r="N8" i="55"/>
  <c r="N9" i="55"/>
  <c r="E136" i="55"/>
  <c r="E143" i="55"/>
  <c r="AK9" i="53"/>
  <c r="E135" i="54"/>
  <c r="AK5" i="54"/>
  <c r="Y5" i="55"/>
  <c r="N5" i="55"/>
  <c r="Y7" i="55"/>
  <c r="E134" i="55"/>
  <c r="Y6" i="55"/>
  <c r="N6" i="55"/>
  <c r="Y8" i="55"/>
  <c r="AK5" i="53"/>
  <c r="N7" i="55"/>
  <c r="E144" i="55"/>
  <c r="E145" i="55"/>
  <c r="E141" i="55"/>
  <c r="E140" i="55"/>
  <c r="E146" i="55"/>
  <c r="E138" i="55"/>
  <c r="E142" i="55"/>
  <c r="AK7" i="54"/>
  <c r="C140" i="54"/>
  <c r="D124" i="54"/>
  <c r="L61" i="54"/>
  <c r="K8" i="54"/>
  <c r="C143" i="54"/>
  <c r="D127" i="54"/>
  <c r="E127" i="54" s="1"/>
  <c r="F143" i="54" a="1"/>
  <c r="F143" i="54" s="1"/>
  <c r="F134" i="54" a="1"/>
  <c r="F134" i="54" s="1"/>
  <c r="C134" i="54"/>
  <c r="D118" i="54"/>
  <c r="D125" i="54"/>
  <c r="C141" i="54"/>
  <c r="AX9" i="54"/>
  <c r="D128" i="54"/>
  <c r="E128" i="54" s="1"/>
  <c r="F144" i="54" a="1"/>
  <c r="F144" i="54" s="1"/>
  <c r="C144" i="54"/>
  <c r="L29" i="54"/>
  <c r="AX6" i="54"/>
  <c r="AV6" i="54"/>
  <c r="L77" i="54"/>
  <c r="D132" i="54"/>
  <c r="E132" i="54" s="1"/>
  <c r="F148" i="54" a="1"/>
  <c r="F148" i="54" s="1"/>
  <c r="C148" i="54"/>
  <c r="AV7" i="54"/>
  <c r="AX7" i="54"/>
  <c r="AX5" i="54"/>
  <c r="AV5" i="54"/>
  <c r="K7" i="54"/>
  <c r="L45" i="54"/>
  <c r="F145" i="54" a="1"/>
  <c r="F145" i="54" s="1"/>
  <c r="C145" i="54"/>
  <c r="D129" i="54"/>
  <c r="E129" i="54" s="1"/>
  <c r="F138" i="54" a="1"/>
  <c r="F138" i="54" s="1"/>
  <c r="C138" i="54"/>
  <c r="D122" i="54"/>
  <c r="D120" i="54"/>
  <c r="AX8" i="54"/>
  <c r="AV8" i="54"/>
  <c r="C146" i="54"/>
  <c r="D130" i="54"/>
  <c r="E130" i="54" s="1"/>
  <c r="F146" i="54" a="1"/>
  <c r="F146" i="54" s="1"/>
  <c r="F139" i="54" a="1"/>
  <c r="F139" i="54" s="1"/>
  <c r="D123" i="54"/>
  <c r="C139" i="54"/>
  <c r="L77" i="53"/>
  <c r="C140" i="53"/>
  <c r="D124" i="53"/>
  <c r="F140" i="53" a="1"/>
  <c r="F140" i="53" s="1"/>
  <c r="AX6" i="53"/>
  <c r="AV6" i="53"/>
  <c r="C137" i="53"/>
  <c r="AX8" i="53"/>
  <c r="AV8" i="53"/>
  <c r="D132" i="53"/>
  <c r="E132" i="53" s="1"/>
  <c r="F148" i="53" a="1"/>
  <c r="F148" i="53" s="1"/>
  <c r="C148" i="53"/>
  <c r="F147" i="53" a="1"/>
  <c r="F147" i="53" s="1"/>
  <c r="D131" i="53"/>
  <c r="C147" i="53"/>
  <c r="C143" i="53"/>
  <c r="D127" i="53"/>
  <c r="D128" i="53"/>
  <c r="C144" i="53"/>
  <c r="C146" i="53"/>
  <c r="D130" i="53"/>
  <c r="L61" i="53"/>
  <c r="K8" i="53"/>
  <c r="L13" i="53"/>
  <c r="AX7" i="53"/>
  <c r="AV7" i="53"/>
  <c r="F134" i="53" a="1"/>
  <c r="F134" i="53" s="1"/>
  <c r="C134" i="53"/>
  <c r="D118" i="53"/>
  <c r="AV9" i="53"/>
  <c r="AX9" i="53"/>
  <c r="C142" i="53"/>
  <c r="D126" i="53"/>
  <c r="F139" i="53" a="1"/>
  <c r="F139" i="53" s="1"/>
  <c r="D123" i="53"/>
  <c r="C139" i="53"/>
  <c r="F145" i="53" a="1"/>
  <c r="F145" i="53" s="1"/>
  <c r="D131" i="52"/>
  <c r="C147" i="52"/>
  <c r="D125" i="52"/>
  <c r="C141" i="52"/>
  <c r="AX6" i="52"/>
  <c r="AV6" i="52"/>
  <c r="C145" i="52"/>
  <c r="L45" i="52"/>
  <c r="K7" i="52"/>
  <c r="C143" i="52"/>
  <c r="D127" i="52"/>
  <c r="F134" i="52" a="1"/>
  <c r="F134" i="52" s="1"/>
  <c r="C134" i="52"/>
  <c r="D118" i="52"/>
  <c r="F139" i="52" a="1"/>
  <c r="F139" i="52" s="1"/>
  <c r="C139" i="52"/>
  <c r="D123" i="52"/>
  <c r="E123" i="52" s="1"/>
  <c r="AX9" i="52"/>
  <c r="AV9" i="52"/>
  <c r="AV5" i="52"/>
  <c r="AX5" i="52"/>
  <c r="L29" i="52"/>
  <c r="AX8" i="52"/>
  <c r="AV8" i="52"/>
  <c r="L77" i="52"/>
  <c r="D119" i="52"/>
  <c r="F135" i="52" a="1"/>
  <c r="F135" i="52" s="1"/>
  <c r="C135" i="52"/>
  <c r="D132" i="52"/>
  <c r="E132" i="52" s="1"/>
  <c r="F148" i="52" a="1"/>
  <c r="F148" i="52" s="1"/>
  <c r="C148" i="52"/>
  <c r="F138" i="52" a="1"/>
  <c r="F138" i="52" s="1"/>
  <c r="C138" i="52"/>
  <c r="D122" i="52"/>
  <c r="C142" i="52"/>
  <c r="D126" i="52"/>
  <c r="F142" i="52" a="1"/>
  <c r="F142" i="52" s="1"/>
  <c r="C146" i="52"/>
  <c r="D130" i="52"/>
  <c r="L61" i="52"/>
  <c r="K8" i="52"/>
  <c r="D128" i="52"/>
  <c r="C144" i="52"/>
  <c r="C140" i="52"/>
  <c r="D124" i="52"/>
  <c r="D125" i="51"/>
  <c r="F141" i="51" a="1"/>
  <c r="F141" i="51" s="1"/>
  <c r="C141" i="51"/>
  <c r="F136" i="51" a="1"/>
  <c r="F136" i="51" s="1"/>
  <c r="D120" i="51"/>
  <c r="C136" i="51"/>
  <c r="AX9" i="51"/>
  <c r="AV9" i="51"/>
  <c r="AX7" i="51"/>
  <c r="AV7" i="51"/>
  <c r="F139" i="51" a="1"/>
  <c r="F139" i="51" s="1"/>
  <c r="D123" i="51"/>
  <c r="C139" i="51"/>
  <c r="V6" i="51"/>
  <c r="L45" i="51"/>
  <c r="K7" i="51"/>
  <c r="C146" i="51"/>
  <c r="D130" i="51"/>
  <c r="E130" i="51" s="1"/>
  <c r="F146" i="51" a="1"/>
  <c r="F146" i="51" s="1"/>
  <c r="D132" i="51"/>
  <c r="E132" i="51" s="1"/>
  <c r="F148" i="51" a="1"/>
  <c r="F148" i="51" s="1"/>
  <c r="C148" i="51"/>
  <c r="L29" i="51"/>
  <c r="AX5" i="51"/>
  <c r="AV5" i="51"/>
  <c r="L77" i="51"/>
  <c r="AV8" i="51"/>
  <c r="AX8" i="51"/>
  <c r="AX6" i="51"/>
  <c r="AV6" i="51"/>
  <c r="L13" i="51"/>
  <c r="C138" i="51"/>
  <c r="D122" i="51"/>
  <c r="L61" i="51"/>
  <c r="K8" i="51"/>
  <c r="C140" i="51"/>
  <c r="F140" i="51" a="1"/>
  <c r="F140" i="51" s="1"/>
  <c r="D124" i="51"/>
  <c r="F145" i="51" a="1"/>
  <c r="F145" i="51" s="1"/>
  <c r="C145" i="51"/>
  <c r="D129" i="51"/>
  <c r="E129" i="51" s="1"/>
  <c r="C143" i="51"/>
  <c r="D127" i="51"/>
  <c r="D128" i="51"/>
  <c r="F144" i="51" a="1"/>
  <c r="F144" i="51" s="1"/>
  <c r="C144" i="51"/>
  <c r="F134" i="51" a="1"/>
  <c r="F134" i="51" s="1"/>
  <c r="C134" i="51"/>
  <c r="D118" i="51"/>
  <c r="C142" i="51"/>
  <c r="D126" i="51"/>
  <c r="F138" i="50" a="1"/>
  <c r="F138" i="50" s="1"/>
  <c r="C138" i="50"/>
  <c r="D122" i="50"/>
  <c r="L61" i="50"/>
  <c r="K8" i="50"/>
  <c r="F147" i="50" a="1"/>
  <c r="F147" i="50" s="1"/>
  <c r="D131" i="50"/>
  <c r="E131" i="50" s="1"/>
  <c r="C147" i="50"/>
  <c r="C145" i="50"/>
  <c r="D129" i="50"/>
  <c r="C143" i="50"/>
  <c r="D127" i="50"/>
  <c r="D125" i="50"/>
  <c r="C141" i="50"/>
  <c r="F134" i="50" a="1"/>
  <c r="F134" i="50" s="1"/>
  <c r="C134" i="50"/>
  <c r="D118" i="50"/>
  <c r="C135" i="50"/>
  <c r="D121" i="50"/>
  <c r="C137" i="50"/>
  <c r="AV7" i="50"/>
  <c r="AX7" i="50"/>
  <c r="D128" i="50"/>
  <c r="C144" i="50"/>
  <c r="AX9" i="50"/>
  <c r="AV9" i="50"/>
  <c r="L77" i="50"/>
  <c r="L13" i="50"/>
  <c r="L29" i="50"/>
  <c r="AX8" i="50"/>
  <c r="AV8" i="50"/>
  <c r="AX5" i="50"/>
  <c r="AV5" i="50"/>
  <c r="C140" i="49"/>
  <c r="D124" i="49"/>
  <c r="F140" i="49" a="1"/>
  <c r="F140" i="49" s="1"/>
  <c r="F136" i="49" a="1"/>
  <c r="F136" i="49" s="1"/>
  <c r="D120" i="49"/>
  <c r="C136" i="49"/>
  <c r="AX5" i="49"/>
  <c r="AV5" i="49"/>
  <c r="L61" i="49"/>
  <c r="K8" i="49"/>
  <c r="AX9" i="49"/>
  <c r="AV9" i="49"/>
  <c r="C142" i="49"/>
  <c r="D126" i="49"/>
  <c r="AX7" i="49"/>
  <c r="AV7" i="49"/>
  <c r="D132" i="49"/>
  <c r="E132" i="49" s="1"/>
  <c r="F148" i="49" a="1"/>
  <c r="F148" i="49" s="1"/>
  <c r="C148" i="49"/>
  <c r="L45" i="49"/>
  <c r="K7" i="49"/>
  <c r="D121" i="49"/>
  <c r="E121" i="49" s="1"/>
  <c r="F137" i="49" a="1"/>
  <c r="F137" i="49" s="1"/>
  <c r="C137" i="49"/>
  <c r="F147" i="49" a="1"/>
  <c r="F147" i="49" s="1"/>
  <c r="D131" i="49"/>
  <c r="E131" i="49" s="1"/>
  <c r="C147" i="49"/>
  <c r="L77" i="49"/>
  <c r="L29" i="49"/>
  <c r="D128" i="49"/>
  <c r="C144" i="49"/>
  <c r="C138" i="49"/>
  <c r="L13" i="49"/>
  <c r="C145" i="49"/>
  <c r="D129" i="49"/>
  <c r="AX8" i="49"/>
  <c r="AV8" i="49"/>
  <c r="D125" i="49"/>
  <c r="F141" i="49" a="1"/>
  <c r="F141" i="49" s="1"/>
  <c r="C141" i="49"/>
  <c r="D119" i="49"/>
  <c r="C135" i="49"/>
  <c r="F145" i="48" a="1"/>
  <c r="F145" i="48" s="1"/>
  <c r="C145" i="48"/>
  <c r="D129" i="48"/>
  <c r="E129" i="48" s="1"/>
  <c r="AX5" i="48"/>
  <c r="AV5" i="48"/>
  <c r="AX7" i="48"/>
  <c r="AV7" i="48"/>
  <c r="L13" i="48"/>
  <c r="F142" i="48" a="1"/>
  <c r="F142" i="48" s="1"/>
  <c r="C142" i="48"/>
  <c r="D126" i="48"/>
  <c r="AX9" i="48"/>
  <c r="AV9" i="48"/>
  <c r="L45" i="48"/>
  <c r="K7" i="48"/>
  <c r="F134" i="48" a="1"/>
  <c r="F134" i="48" s="1"/>
  <c r="D118" i="48"/>
  <c r="C134" i="48"/>
  <c r="AX8" i="48"/>
  <c r="AV8" i="48"/>
  <c r="AX6" i="48"/>
  <c r="AV6" i="48"/>
  <c r="C143" i="48"/>
  <c r="D127" i="48"/>
  <c r="E127" i="48" s="1"/>
  <c r="F143" i="48" a="1"/>
  <c r="F143" i="48" s="1"/>
  <c r="V7" i="48"/>
  <c r="V9" i="48"/>
  <c r="D123" i="48"/>
  <c r="C139" i="48"/>
  <c r="D132" i="48"/>
  <c r="E132" i="48" s="1"/>
  <c r="F148" i="48" a="1"/>
  <c r="F148" i="48" s="1"/>
  <c r="C148" i="48"/>
  <c r="F147" i="48" a="1"/>
  <c r="F147" i="48" s="1"/>
  <c r="C140" i="48"/>
  <c r="D124" i="48"/>
  <c r="F140" i="48" a="1"/>
  <c r="F140" i="48" s="1"/>
  <c r="D119" i="48"/>
  <c r="C135" i="48"/>
  <c r="C146" i="48"/>
  <c r="D130" i="48"/>
  <c r="E130" i="48" s="1"/>
  <c r="F146" i="48" a="1"/>
  <c r="F146" i="48" s="1"/>
  <c r="D128" i="48"/>
  <c r="E128" i="48" s="1"/>
  <c r="F144" i="48" a="1"/>
  <c r="F144" i="48" s="1"/>
  <c r="C144" i="48"/>
  <c r="D125" i="48"/>
  <c r="F141" i="48" a="1"/>
  <c r="F141" i="48" s="1"/>
  <c r="C141" i="48"/>
  <c r="F136" i="48" a="1"/>
  <c r="F136" i="48" s="1"/>
  <c r="D120" i="48"/>
  <c r="C136" i="48"/>
  <c r="D121" i="48"/>
  <c r="L29" i="48"/>
  <c r="C138" i="48"/>
  <c r="D122" i="48"/>
  <c r="F138" i="48" a="1"/>
  <c r="F138" i="48" s="1"/>
  <c r="E7" i="47"/>
  <c r="C140" i="47"/>
  <c r="D124" i="47"/>
  <c r="F140" i="47" a="1"/>
  <c r="F140" i="47" s="1"/>
  <c r="C143" i="47"/>
  <c r="D127" i="47"/>
  <c r="F143" i="47" a="1"/>
  <c r="F143" i="47" s="1"/>
  <c r="AV9" i="47"/>
  <c r="AX9" i="47"/>
  <c r="D128" i="47"/>
  <c r="C144" i="47"/>
  <c r="L77" i="47"/>
  <c r="AV7" i="47"/>
  <c r="AX7" i="47"/>
  <c r="F139" i="47" a="1"/>
  <c r="F139" i="47" s="1"/>
  <c r="C139" i="47"/>
  <c r="D123" i="47"/>
  <c r="E123" i="47" s="1"/>
  <c r="AX5" i="47"/>
  <c r="AV5" i="47"/>
  <c r="L29" i="47"/>
  <c r="F145" i="47" a="1"/>
  <c r="F145" i="47" s="1"/>
  <c r="C145" i="47"/>
  <c r="D129" i="47"/>
  <c r="L45" i="47"/>
  <c r="K7" i="47"/>
  <c r="D121" i="47"/>
  <c r="F137" i="47" a="1"/>
  <c r="F137" i="47" s="1"/>
  <c r="C137" i="47"/>
  <c r="AX6" i="47"/>
  <c r="AV6" i="47"/>
  <c r="D132" i="47"/>
  <c r="E132" i="47" s="1"/>
  <c r="F148" i="47" a="1"/>
  <c r="F148" i="47" s="1"/>
  <c r="C148" i="47"/>
  <c r="D125" i="47"/>
  <c r="F141" i="47" a="1"/>
  <c r="F141" i="47" s="1"/>
  <c r="C141" i="47"/>
  <c r="C136" i="47"/>
  <c r="D119" i="47"/>
  <c r="C135" i="47"/>
  <c r="C146" i="47"/>
  <c r="D130" i="47"/>
  <c r="E130" i="47" s="1"/>
  <c r="F146" i="47" a="1"/>
  <c r="F146" i="47" s="1"/>
  <c r="F134" i="47" a="1"/>
  <c r="F134" i="47" s="1"/>
  <c r="C134" i="47"/>
  <c r="D118" i="47"/>
  <c r="V9" i="47"/>
  <c r="L61" i="47"/>
  <c r="K8" i="47"/>
  <c r="C138" i="47"/>
  <c r="D122" i="47"/>
  <c r="C142" i="47"/>
  <c r="D126" i="47"/>
  <c r="AX7" i="46"/>
  <c r="AV7" i="46"/>
  <c r="L77" i="46"/>
  <c r="E8" i="46"/>
  <c r="D121" i="46"/>
  <c r="F137" i="46" a="1"/>
  <c r="F137" i="46" s="1"/>
  <c r="C137" i="46"/>
  <c r="D119" i="46"/>
  <c r="F135" i="46" a="1"/>
  <c r="F135" i="46" s="1"/>
  <c r="C135" i="46"/>
  <c r="L29" i="46"/>
  <c r="C145" i="46"/>
  <c r="D129" i="46"/>
  <c r="AX5" i="46"/>
  <c r="AV5" i="46"/>
  <c r="D128" i="46"/>
  <c r="F144" i="46" a="1"/>
  <c r="F144" i="46" s="1"/>
  <c r="C144" i="46"/>
  <c r="C140" i="46"/>
  <c r="D124" i="46"/>
  <c r="F140" i="46" a="1"/>
  <c r="F140" i="46" s="1"/>
  <c r="D132" i="46"/>
  <c r="E132" i="46" s="1"/>
  <c r="F148" i="46" a="1"/>
  <c r="F148" i="46" s="1"/>
  <c r="C148" i="46"/>
  <c r="F147" i="46" a="1"/>
  <c r="F147" i="46" s="1"/>
  <c r="D131" i="46"/>
  <c r="E131" i="46" s="1"/>
  <c r="C147" i="46"/>
  <c r="L45" i="46"/>
  <c r="K7" i="46"/>
  <c r="AX6" i="46"/>
  <c r="AV6" i="46"/>
  <c r="F134" i="46" a="1"/>
  <c r="F134" i="46" s="1"/>
  <c r="C134" i="46"/>
  <c r="D118" i="46"/>
  <c r="C142" i="46"/>
  <c r="D126" i="46"/>
  <c r="C143" i="46"/>
  <c r="D127" i="46"/>
  <c r="F143" i="46" a="1"/>
  <c r="F143" i="46" s="1"/>
  <c r="C146" i="46"/>
  <c r="D130" i="46"/>
  <c r="E130" i="46" s="1"/>
  <c r="F146" i="46" a="1"/>
  <c r="F146" i="46" s="1"/>
  <c r="F139" i="46" a="1"/>
  <c r="F139" i="46" s="1"/>
  <c r="D123" i="46"/>
  <c r="C139" i="46"/>
  <c r="AX8" i="46"/>
  <c r="AV8" i="46"/>
  <c r="D125" i="46"/>
  <c r="C141" i="46"/>
  <c r="F138" i="46" a="1"/>
  <c r="F138" i="46" s="1"/>
  <c r="C138" i="46"/>
  <c r="D122" i="46"/>
  <c r="AX9" i="46"/>
  <c r="AV9" i="46"/>
  <c r="K8" i="46"/>
  <c r="L61" i="46"/>
  <c r="L45" i="45"/>
  <c r="K7" i="45"/>
  <c r="L77" i="45"/>
  <c r="C140" i="45"/>
  <c r="D124" i="45"/>
  <c r="AX9" i="45"/>
  <c r="AV9" i="45"/>
  <c r="F147" i="45" a="1"/>
  <c r="F147" i="45" s="1"/>
  <c r="D131" i="45"/>
  <c r="E131" i="45" s="1"/>
  <c r="C147" i="45"/>
  <c r="D128" i="45"/>
  <c r="F144" i="45" a="1"/>
  <c r="F144" i="45" s="1"/>
  <c r="C144" i="45"/>
  <c r="AX5" i="45"/>
  <c r="AV5" i="45"/>
  <c r="C142" i="45"/>
  <c r="D126" i="45"/>
  <c r="D130" i="45"/>
  <c r="E130" i="45" s="1"/>
  <c r="D119" i="45"/>
  <c r="F135" i="45" a="1"/>
  <c r="F135" i="45" s="1"/>
  <c r="C135" i="45"/>
  <c r="L29" i="45"/>
  <c r="C145" i="45"/>
  <c r="D129" i="45"/>
  <c r="D121" i="45"/>
  <c r="F137" i="45" a="1"/>
  <c r="F137" i="45" s="1"/>
  <c r="C137" i="45"/>
  <c r="C134" i="45"/>
  <c r="D118" i="45"/>
  <c r="AX6" i="45"/>
  <c r="AV6" i="45"/>
  <c r="AX8" i="45"/>
  <c r="D125" i="45"/>
  <c r="F141" i="45" a="1"/>
  <c r="F141" i="45" s="1"/>
  <c r="C141" i="45"/>
  <c r="D120" i="45"/>
  <c r="C136" i="45"/>
  <c r="AX7" i="45"/>
  <c r="AV7" i="45"/>
  <c r="D127" i="45"/>
  <c r="F143" i="45" a="1"/>
  <c r="F143" i="45" s="1"/>
  <c r="C143" i="45"/>
  <c r="L61" i="45"/>
  <c r="K8" i="45"/>
  <c r="C146" i="44"/>
  <c r="D130" i="44"/>
  <c r="E130" i="44" s="1"/>
  <c r="F146" i="44" a="1"/>
  <c r="F146" i="44" s="1"/>
  <c r="L29" i="44"/>
  <c r="K8" i="44"/>
  <c r="L61" i="44"/>
  <c r="AX6" i="44"/>
  <c r="AV6" i="44"/>
  <c r="D132" i="44"/>
  <c r="E132" i="44" s="1"/>
  <c r="F148" i="44" a="1"/>
  <c r="F148" i="44" s="1"/>
  <c r="C148" i="44"/>
  <c r="D131" i="44"/>
  <c r="E131" i="44" s="1"/>
  <c r="C140" i="44"/>
  <c r="D124" i="44"/>
  <c r="F140" i="44" a="1"/>
  <c r="F140" i="44" s="1"/>
  <c r="L77" i="44"/>
  <c r="D125" i="44"/>
  <c r="C141" i="44"/>
  <c r="D128" i="44"/>
  <c r="F144" i="44" a="1"/>
  <c r="F144" i="44" s="1"/>
  <c r="C144" i="44"/>
  <c r="L13" i="44"/>
  <c r="F142" i="44" a="1"/>
  <c r="F142" i="44" s="1"/>
  <c r="C142" i="44"/>
  <c r="D126" i="44"/>
  <c r="F145" i="44" a="1"/>
  <c r="F145" i="44" s="1"/>
  <c r="C145" i="44"/>
  <c r="D129" i="44"/>
  <c r="D121" i="44"/>
  <c r="E121" i="44" s="1"/>
  <c r="F137" i="44" a="1"/>
  <c r="F137" i="44" s="1"/>
  <c r="C137" i="44"/>
  <c r="D119" i="44"/>
  <c r="F135" i="44" a="1"/>
  <c r="F135" i="44" s="1"/>
  <c r="C135" i="44"/>
  <c r="C138" i="44"/>
  <c r="D122" i="44"/>
  <c r="C134" i="44"/>
  <c r="D118" i="44"/>
  <c r="AX7" i="44"/>
  <c r="AV7" i="44"/>
  <c r="D123" i="44"/>
  <c r="C139" i="44"/>
  <c r="AX8" i="44"/>
  <c r="AV8" i="44"/>
  <c r="AX9" i="44"/>
  <c r="AV9" i="44"/>
  <c r="AX7" i="43"/>
  <c r="AV7" i="43"/>
  <c r="AV8" i="43"/>
  <c r="AX8" i="43"/>
  <c r="L45" i="43"/>
  <c r="K7" i="43"/>
  <c r="F139" i="43" a="1"/>
  <c r="F139" i="43" s="1"/>
  <c r="D123" i="43"/>
  <c r="C139" i="43"/>
  <c r="L13" i="43"/>
  <c r="L77" i="43"/>
  <c r="K8" i="43"/>
  <c r="L61" i="43"/>
  <c r="C146" i="43"/>
  <c r="D130" i="43"/>
  <c r="E130" i="43" s="1"/>
  <c r="F146" i="43" a="1"/>
  <c r="F146" i="43" s="1"/>
  <c r="D119" i="43"/>
  <c r="C135" i="43"/>
  <c r="C145" i="43"/>
  <c r="D129" i="43"/>
  <c r="L29" i="43"/>
  <c r="F142" i="43" a="1"/>
  <c r="F142" i="43" s="1"/>
  <c r="C142" i="43"/>
  <c r="D126" i="43"/>
  <c r="E126" i="43" s="1"/>
  <c r="C138" i="43"/>
  <c r="D122" i="43"/>
  <c r="F134" i="43" a="1"/>
  <c r="F134" i="43" s="1"/>
  <c r="C134" i="43"/>
  <c r="D118" i="43"/>
  <c r="D125" i="43"/>
  <c r="F141" i="43" a="1"/>
  <c r="F141" i="43" s="1"/>
  <c r="C141" i="43"/>
  <c r="AX5" i="43"/>
  <c r="AV5" i="43"/>
  <c r="AX9" i="43"/>
  <c r="AV9" i="43"/>
  <c r="C143" i="43"/>
  <c r="D127" i="43"/>
  <c r="F143" i="43" a="1"/>
  <c r="F143" i="43" s="1"/>
  <c r="D121" i="43"/>
  <c r="C137" i="43"/>
  <c r="D132" i="43"/>
  <c r="E132" i="43" s="1"/>
  <c r="F148" i="43" a="1"/>
  <c r="F148" i="43" s="1"/>
  <c r="C148" i="43"/>
  <c r="AV6" i="43"/>
  <c r="AX6" i="43"/>
  <c r="C146" i="42"/>
  <c r="F145" i="42" a="1"/>
  <c r="F145" i="42" s="1"/>
  <c r="C145" i="42"/>
  <c r="D129" i="42"/>
  <c r="L77" i="42"/>
  <c r="L61" i="42"/>
  <c r="K8" i="42"/>
  <c r="D121" i="42"/>
  <c r="F137" i="42" a="1"/>
  <c r="F137" i="42" s="1"/>
  <c r="C137" i="42"/>
  <c r="D124" i="42"/>
  <c r="F139" i="42" a="1"/>
  <c r="F139" i="42" s="1"/>
  <c r="D123" i="42"/>
  <c r="E123" i="42" s="1"/>
  <c r="C139" i="42"/>
  <c r="F138" i="42" a="1"/>
  <c r="F138" i="42" s="1"/>
  <c r="C138" i="42"/>
  <c r="D122" i="42"/>
  <c r="AV9" i="42"/>
  <c r="AX9" i="42"/>
  <c r="C142" i="42"/>
  <c r="D126" i="42"/>
  <c r="AX5" i="42"/>
  <c r="AV5" i="42"/>
  <c r="D125" i="42"/>
  <c r="C141" i="42"/>
  <c r="F147" i="42" a="1"/>
  <c r="F147" i="42" s="1"/>
  <c r="D131" i="42"/>
  <c r="E131" i="42" s="1"/>
  <c r="C147" i="42"/>
  <c r="L29" i="42"/>
  <c r="AX7" i="42"/>
  <c r="AV7" i="42"/>
  <c r="C134" i="42"/>
  <c r="D118" i="42"/>
  <c r="D120" i="42"/>
  <c r="C136" i="42"/>
  <c r="F136" i="42" a="1"/>
  <c r="F136" i="42" s="1"/>
  <c r="L45" i="42"/>
  <c r="K7" i="42"/>
  <c r="AV6" i="42"/>
  <c r="AX6" i="42"/>
  <c r="D127" i="42"/>
  <c r="C143" i="42"/>
  <c r="F145" i="50" a="1"/>
  <c r="CD40" i="43"/>
  <c r="M23" i="43" a="1"/>
  <c r="CD31" i="49"/>
  <c r="M54" i="44" a="1"/>
  <c r="M63" i="43" a="1"/>
  <c r="M53" i="54" a="1"/>
  <c r="M15" i="46" a="1"/>
  <c r="CD25" i="42" a="1"/>
  <c r="CD85" i="48"/>
  <c r="M53" i="53" a="1"/>
  <c r="CD80" i="42"/>
  <c r="O5" i="44" a="1"/>
  <c r="CD91" i="44"/>
  <c r="M85" i="47" a="1"/>
  <c r="E157" i="53" a="1"/>
  <c r="M86" i="54" a="1"/>
  <c r="M32" i="44" a="1"/>
  <c r="M21" i="43" a="1"/>
  <c r="CD81" i="55"/>
  <c r="M20" i="55" a="1"/>
  <c r="Q5" i="50" a="1"/>
  <c r="M52" i="48" a="1"/>
  <c r="M79" i="48" a="1"/>
  <c r="CD27" i="47" a="1"/>
  <c r="M22" i="47" a="1"/>
  <c r="CD21" i="45" a="1"/>
  <c r="CD27" i="50" a="1"/>
  <c r="M67" i="54" a="1"/>
  <c r="E155" i="48" a="1"/>
  <c r="M40" i="49" a="1"/>
  <c r="M42" i="50" a="1"/>
  <c r="O9" i="46" a="1"/>
  <c r="CD80" i="53"/>
  <c r="CD30" i="44"/>
  <c r="CD14" i="45" a="1"/>
  <c r="CD33" i="54"/>
  <c r="E152" i="51" a="1"/>
  <c r="CD35" i="52"/>
  <c r="CD17" i="45" a="1"/>
  <c r="Q9" i="53" a="1"/>
  <c r="E161" i="45" a="1"/>
  <c r="M17" i="43" a="1"/>
  <c r="CD40" i="44"/>
  <c r="Q6" i="43" a="1"/>
  <c r="CD32" i="46"/>
  <c r="M58" i="49" a="1"/>
  <c r="M21" i="49" a="1"/>
  <c r="M75" i="48" a="1"/>
  <c r="M87" i="55" a="1"/>
  <c r="M59" i="55" a="1"/>
  <c r="M73" i="55" a="1"/>
  <c r="M30" i="52" a="1"/>
  <c r="M79" i="50" a="1"/>
  <c r="CD38" i="48"/>
  <c r="CD87" i="43"/>
  <c r="M63" i="44" a="1"/>
  <c r="M66" i="49" a="1"/>
  <c r="M90" i="47" a="1"/>
  <c r="CD90" i="51"/>
  <c r="CD31" i="53"/>
  <c r="M59" i="42" a="1"/>
  <c r="M65" i="47" a="1"/>
  <c r="M21" i="48" a="1"/>
  <c r="M29" i="48" a="1"/>
  <c r="CD21" i="43" a="1"/>
  <c r="M20" i="52" a="1"/>
  <c r="M51" i="52" a="1"/>
  <c r="M25" i="54" a="1"/>
  <c r="M75" i="44" a="1"/>
  <c r="M89" i="44" a="1"/>
  <c r="CD90" i="42"/>
  <c r="M86" i="48" a="1"/>
  <c r="CD20" i="43" a="1"/>
  <c r="M33" i="55" a="1"/>
  <c r="CD16" i="47" a="1"/>
  <c r="E162" i="52" a="1"/>
  <c r="CD40" i="53"/>
  <c r="M39" i="51" a="1"/>
  <c r="CD39" i="46"/>
  <c r="O5" i="42" a="1"/>
  <c r="M35" i="45" a="1"/>
  <c r="O6" i="54" a="1"/>
  <c r="Q7" i="52" a="1"/>
  <c r="CD19" i="50" a="1"/>
  <c r="M62" i="44" a="1"/>
  <c r="Q8" i="49" a="1"/>
  <c r="CD88" i="48"/>
  <c r="CD84" i="53"/>
  <c r="CD78" i="52"/>
  <c r="M88" i="55" a="1"/>
  <c r="CD16" i="51" a="1"/>
  <c r="CD83" i="51"/>
  <c r="M38" i="52" a="1"/>
  <c r="M52" i="44" a="1"/>
  <c r="CD91" i="49"/>
  <c r="Q6" i="51" a="1"/>
  <c r="M20" i="49" a="1"/>
  <c r="M82" i="42" a="1"/>
  <c r="M72" i="46" a="1"/>
  <c r="M88" i="53" a="1"/>
  <c r="O6" i="48" a="1"/>
  <c r="M30" i="51" a="1"/>
  <c r="M73" i="45" a="1"/>
  <c r="E151" i="48" a="1"/>
  <c r="E160" i="52" a="1"/>
  <c r="CD82" i="53"/>
  <c r="CD81" i="44"/>
  <c r="M68" i="53" a="1"/>
  <c r="CD23" i="48" a="1"/>
  <c r="E160" i="47" a="1"/>
  <c r="M50" i="46" a="1"/>
  <c r="E155" i="44" a="1"/>
  <c r="CD85" i="50"/>
  <c r="M71" i="53" a="1"/>
  <c r="M21" i="45" a="1"/>
  <c r="CD85" i="46"/>
  <c r="M62" i="43" a="1"/>
  <c r="CD89" i="47"/>
  <c r="CD35" i="54"/>
  <c r="E156" i="44" a="1"/>
  <c r="M42" i="55" a="1"/>
  <c r="F139" i="45" a="1"/>
  <c r="CD45" i="46"/>
  <c r="CD61" i="46"/>
  <c r="F145" i="46" a="1"/>
  <c r="CD13" i="49" a="1"/>
  <c r="CD29" i="52"/>
  <c r="F138" i="47" a="1"/>
  <c r="F139" i="48" a="1"/>
  <c r="CD61" i="56"/>
  <c r="M34" i="48" a="1"/>
  <c r="Q9" i="51" a="1"/>
  <c r="M13" i="45" a="1"/>
  <c r="M46" i="51" a="1"/>
  <c r="M67" i="43" a="1"/>
  <c r="E157" i="42" a="1"/>
  <c r="M82" i="46" a="1"/>
  <c r="CD36" i="49"/>
  <c r="M78" i="43" a="1"/>
  <c r="CD17" i="55" a="1"/>
  <c r="F136" i="50" a="1"/>
  <c r="F134" i="45" a="1"/>
  <c r="CD61" i="44"/>
  <c r="CD42" i="44"/>
  <c r="M40" i="42" a="1"/>
  <c r="CD13" i="48" a="1"/>
  <c r="E157" i="48" a="1"/>
  <c r="M39" i="43" a="1"/>
  <c r="CD17" i="50" a="1"/>
  <c r="M86" i="44" a="1"/>
  <c r="CD17" i="49" a="1"/>
  <c r="M69" i="54" a="1"/>
  <c r="M31" i="46" a="1"/>
  <c r="CD38" i="51"/>
  <c r="M33" i="50" a="1"/>
  <c r="M85" i="53" a="1"/>
  <c r="CD15" i="46" a="1"/>
  <c r="Q6" i="44" a="1"/>
  <c r="CD90" i="43"/>
  <c r="M21" i="47" a="1"/>
  <c r="CD21" i="46" a="1"/>
  <c r="M24" i="51" a="1"/>
  <c r="M48" i="44" a="1"/>
  <c r="M37" i="43" a="1"/>
  <c r="CD20" i="44" a="1"/>
  <c r="M84" i="55" a="1"/>
  <c r="Q7" i="50" a="1"/>
  <c r="M68" i="48" a="1"/>
  <c r="M31" i="48" a="1"/>
  <c r="CD24" i="44" a="1"/>
  <c r="M13" i="53" a="1"/>
  <c r="CD24" i="48" a="1"/>
  <c r="E159" i="50" a="1"/>
  <c r="M83" i="54" a="1"/>
  <c r="M82" i="54" a="1"/>
  <c r="M56" i="49" a="1"/>
  <c r="M26" i="50" a="1"/>
  <c r="CD16" i="50" a="1"/>
  <c r="CD25" i="50" a="1"/>
  <c r="CD38" i="42"/>
  <c r="CD86" i="53"/>
  <c r="CD80" i="52"/>
  <c r="CD79" i="43"/>
  <c r="CD84" i="47"/>
  <c r="M48" i="50" a="1"/>
  <c r="O7" i="53" a="1"/>
  <c r="M51" i="49" a="1"/>
  <c r="M81" i="43" a="1"/>
  <c r="M88" i="47" a="1"/>
  <c r="O9" i="43" a="1"/>
  <c r="CD36" i="51"/>
  <c r="M74" i="49" a="1"/>
  <c r="CD30" i="48"/>
  <c r="M25" i="52" a="1"/>
  <c r="M71" i="55" a="1"/>
  <c r="M27" i="55" a="1"/>
  <c r="M57" i="55" a="1"/>
  <c r="M46" i="52" a="1"/>
  <c r="M31" i="50" a="1"/>
  <c r="CD43" i="52"/>
  <c r="M51" i="42" a="1"/>
  <c r="M47" i="44" a="1"/>
  <c r="M34" i="49" a="1"/>
  <c r="M42" i="47" a="1"/>
  <c r="CD14" i="49" a="1"/>
  <c r="O8" i="55" a="1"/>
  <c r="M91" i="42" a="1"/>
  <c r="M49" i="47" a="1"/>
  <c r="M85" i="48" a="1"/>
  <c r="M13" i="48" a="1"/>
  <c r="CD35" i="49"/>
  <c r="M84" i="52" a="1"/>
  <c r="M19" i="52" a="1"/>
  <c r="M41" i="54" a="1"/>
  <c r="M59" i="44" a="1"/>
  <c r="M25" i="44" a="1"/>
  <c r="CD14" i="46" a="1"/>
  <c r="M72" i="50" a="1"/>
  <c r="CD38" i="44"/>
  <c r="M49" i="55" a="1"/>
  <c r="E158" i="47" a="1"/>
  <c r="CD90" i="55"/>
  <c r="M32" i="47" a="1"/>
  <c r="M71" i="51" a="1"/>
  <c r="CD79" i="48"/>
  <c r="E159" i="42" a="1"/>
  <c r="M51" i="45" a="1"/>
  <c r="Q5" i="54" a="1"/>
  <c r="O6" i="52" a="1"/>
  <c r="CD35" i="51"/>
  <c r="M14" i="44" a="1"/>
  <c r="Q5" i="49" a="1"/>
  <c r="M66" i="48" a="1"/>
  <c r="CD15" i="53" a="1"/>
  <c r="M73" i="51" a="1"/>
  <c r="M72" i="55" a="1"/>
  <c r="CD42" i="53"/>
  <c r="CD21" i="50" a="1"/>
  <c r="CD79" i="50"/>
  <c r="M36" i="44" a="1"/>
  <c r="CD32" i="44"/>
  <c r="O9" i="51" a="1"/>
  <c r="M68" i="49" a="1"/>
  <c r="M66" i="42" a="1"/>
  <c r="M45" i="45" a="1"/>
  <c r="M40" i="53" a="1"/>
  <c r="E158" i="48" a="1"/>
  <c r="M14" i="51" a="1"/>
  <c r="E156" i="46" a="1"/>
  <c r="CD34" i="47"/>
  <c r="CD81" i="52"/>
  <c r="M78" i="55" a="1"/>
  <c r="CD22" i="55" a="1"/>
  <c r="M52" i="53" a="1"/>
  <c r="CD14" i="50" a="1"/>
  <c r="CD32" i="48"/>
  <c r="M66" i="46" a="1"/>
  <c r="CD82" i="55"/>
  <c r="E158" i="52" a="1"/>
  <c r="CD39" i="53"/>
  <c r="CD35" i="48"/>
  <c r="Q9" i="45" a="1"/>
  <c r="M30" i="43" a="1"/>
  <c r="M78" i="47" a="1"/>
  <c r="CD86" i="42"/>
  <c r="CD33" i="53"/>
  <c r="M26" i="55" a="1"/>
  <c r="F144" i="50" a="1"/>
  <c r="F135" i="49" a="1"/>
  <c r="F135" i="48" a="1"/>
  <c r="F141" i="42" a="1"/>
  <c r="CD45" i="47"/>
  <c r="F145" i="43" a="1"/>
  <c r="CD45" i="56"/>
  <c r="Q7" i="49" a="1"/>
  <c r="E157" i="43" a="1"/>
  <c r="M56" i="53" a="1"/>
  <c r="M88" i="52" a="1"/>
  <c r="M46" i="55" a="1"/>
  <c r="M20" i="53" a="1"/>
  <c r="CD34" i="50"/>
  <c r="CD33" i="45"/>
  <c r="E156" i="51" a="1"/>
  <c r="CD81" i="54"/>
  <c r="F146" i="52" a="1"/>
  <c r="CD61" i="53"/>
  <c r="CU45" i="46" a="1"/>
  <c r="CD77" i="49"/>
  <c r="M78" i="51" a="1"/>
  <c r="M48" i="43" a="1"/>
  <c r="F145" i="49" a="1"/>
  <c r="M90" i="43" a="1"/>
  <c r="M71" i="43" a="1"/>
  <c r="CD91" i="47"/>
  <c r="M38" i="44" a="1"/>
  <c r="E152" i="42" a="1"/>
  <c r="CD87" i="42"/>
  <c r="M29" i="49" a="1"/>
  <c r="E150" i="48" a="1"/>
  <c r="M81" i="50" a="1"/>
  <c r="M21" i="53" a="1"/>
  <c r="CD81" i="49"/>
  <c r="O8" i="44" a="1"/>
  <c r="CD24" i="55" a="1"/>
  <c r="CD19" i="47" a="1"/>
  <c r="M29" i="50" a="1"/>
  <c r="M72" i="51" a="1"/>
  <c r="M22" i="50" a="1"/>
  <c r="E155" i="46" a="1"/>
  <c r="CD21" i="53" a="1"/>
  <c r="E158" i="45" a="1"/>
  <c r="CD85" i="52"/>
  <c r="M84" i="48" a="1"/>
  <c r="M48" i="46" a="1"/>
  <c r="E154" i="42" a="1"/>
  <c r="M29" i="53" a="1"/>
  <c r="M47" i="42" a="1"/>
  <c r="M73" i="47" a="1"/>
  <c r="M24" i="54" a="1"/>
  <c r="M18" i="54" a="1"/>
  <c r="M72" i="49" a="1"/>
  <c r="M90" i="50" a="1"/>
  <c r="CD91" i="50"/>
  <c r="E157" i="54" a="1"/>
  <c r="E152" i="44" a="1"/>
  <c r="CD17" i="52" a="1"/>
  <c r="E151" i="46" a="1"/>
  <c r="CD82" i="43"/>
  <c r="CD19" i="48" a="1"/>
  <c r="M16" i="50" a="1"/>
  <c r="O6" i="53" a="1"/>
  <c r="M19" i="49" a="1"/>
  <c r="E152" i="45" a="1"/>
  <c r="M72" i="47" a="1"/>
  <c r="Q5" i="43" a="1"/>
  <c r="E150" i="49" a="1"/>
  <c r="M90" i="49" a="1"/>
  <c r="CD42" i="54"/>
  <c r="M41" i="52" a="1"/>
  <c r="M55" i="55" a="1"/>
  <c r="R2" i="55"/>
  <c r="M41" i="55" a="1"/>
  <c r="M14" i="52" a="1"/>
  <c r="M15" i="50" a="1"/>
  <c r="CD88" i="47"/>
  <c r="M67" i="42" a="1"/>
  <c r="M31" i="44" a="1"/>
  <c r="M82" i="49" a="1"/>
  <c r="M58" i="47" a="1"/>
  <c r="CD31" i="52"/>
  <c r="O5" i="55" a="1"/>
  <c r="CD32" i="45"/>
  <c r="M17" i="47" a="1"/>
  <c r="M37" i="48" a="1"/>
  <c r="M45" i="48" a="1"/>
  <c r="E160" i="46" a="1"/>
  <c r="M68" i="52" a="1"/>
  <c r="E157" i="51" a="1"/>
  <c r="M57" i="54" a="1"/>
  <c r="M91" i="44" a="1"/>
  <c r="CD82" i="45"/>
  <c r="M49" i="51" a="1"/>
  <c r="M88" i="50" a="1"/>
  <c r="CD86" i="45"/>
  <c r="M17" i="55" a="1"/>
  <c r="E152" i="52" a="1"/>
  <c r="CD35" i="55"/>
  <c r="M64" i="47" a="1"/>
  <c r="M87" i="51" a="1"/>
  <c r="CD14" i="44" a="1"/>
  <c r="CD39" i="55"/>
  <c r="M19" i="45" a="1"/>
  <c r="Q7" i="54" a="1"/>
  <c r="Q6" i="52" a="1"/>
  <c r="CD90" i="47"/>
  <c r="M46" i="44" a="1"/>
  <c r="M52" i="43" a="1"/>
  <c r="M89" i="51" a="1"/>
  <c r="M56" i="55" a="1"/>
  <c r="CD23" i="51" a="1"/>
  <c r="E154" i="50" a="1"/>
  <c r="CD37" i="51"/>
  <c r="M68" i="44" a="1"/>
  <c r="CD40" i="55"/>
  <c r="M18" i="42" a="1"/>
  <c r="M30" i="42" a="1"/>
  <c r="CD78" i="50"/>
  <c r="M82" i="51" a="1"/>
  <c r="M38" i="51" a="1"/>
  <c r="O9" i="45" a="1"/>
  <c r="M72" i="42" a="1"/>
  <c r="F136" i="46" a="1"/>
  <c r="F141" i="44" a="1"/>
  <c r="CD29" i="45"/>
  <c r="M66" i="51" a="1"/>
  <c r="Q7" i="45" a="1"/>
  <c r="CD13" i="51" a="1"/>
  <c r="M74" i="43" a="1"/>
  <c r="M87" i="43" a="1"/>
  <c r="CD84" i="52"/>
  <c r="M22" i="44" a="1"/>
  <c r="CD14" i="47" a="1"/>
  <c r="CD91" i="55"/>
  <c r="M13" i="49" a="1"/>
  <c r="M20" i="50" a="1"/>
  <c r="M17" i="50" a="1"/>
  <c r="M69" i="53" a="1"/>
  <c r="CD79" i="55"/>
  <c r="Q9" i="44" a="1"/>
  <c r="CD41" i="43"/>
  <c r="CD33" i="48"/>
  <c r="M45" i="50" a="1"/>
  <c r="M88" i="51" a="1"/>
  <c r="M70" i="50" a="1"/>
  <c r="E153" i="52" a="1"/>
  <c r="M56" i="43" a="1"/>
  <c r="M65" i="53" a="1"/>
  <c r="CD91" i="45"/>
  <c r="CD23" i="53" a="1"/>
  <c r="M64" i="46" a="1"/>
  <c r="CD86" i="49"/>
  <c r="M61" i="53" a="1"/>
  <c r="M31" i="42" a="1"/>
  <c r="M89" i="47" a="1"/>
  <c r="M56" i="54" a="1"/>
  <c r="M34" i="54" a="1"/>
  <c r="M24" i="49" a="1"/>
  <c r="M58" i="50" a="1"/>
  <c r="M85" i="46" a="1"/>
  <c r="E151" i="52" a="1"/>
  <c r="CD86" i="55"/>
  <c r="M49" i="46" a="1"/>
  <c r="M39" i="52" a="1"/>
  <c r="CD18" i="50" a="1"/>
  <c r="CD36" i="46"/>
  <c r="M32" i="50" a="1"/>
  <c r="O9" i="53" a="1"/>
  <c r="M67" i="49" a="1"/>
  <c r="CD84" i="49"/>
  <c r="M40" i="47" a="1"/>
  <c r="O6" i="43" a="1"/>
  <c r="M72" i="48" a="1"/>
  <c r="M42" i="49" a="1"/>
  <c r="E152" i="47" a="1"/>
  <c r="M57" i="52" a="1"/>
  <c r="M39" i="55" a="1"/>
  <c r="CD18" i="43" a="1"/>
  <c r="M25" i="55" a="1"/>
  <c r="M78" i="52" a="1"/>
  <c r="M47" i="50" a="1"/>
  <c r="M75" i="50" a="1"/>
  <c r="M19" i="42" a="1"/>
  <c r="M15" i="44" a="1"/>
  <c r="M18" i="49" a="1"/>
  <c r="M26" i="47" a="1"/>
  <c r="CD18" i="52" a="1"/>
  <c r="O9" i="55" a="1"/>
  <c r="CD22" i="48" a="1"/>
  <c r="M81" i="47" a="1"/>
  <c r="M69" i="48" a="1"/>
  <c r="E156" i="47" a="1"/>
  <c r="E156" i="45" a="1"/>
  <c r="CD85" i="42"/>
  <c r="CD16" i="55" a="1"/>
  <c r="M73" i="54" a="1"/>
  <c r="M27" i="44" a="1"/>
  <c r="CD21" i="47" a="1"/>
  <c r="M33" i="51" a="1"/>
  <c r="M56" i="50" a="1"/>
  <c r="CD16" i="45" a="1"/>
  <c r="M77" i="43" a="1"/>
  <c r="CD85" i="44"/>
  <c r="CD19" i="49" a="1"/>
  <c r="M80" i="47" a="1"/>
  <c r="M23" i="51" a="1"/>
  <c r="CD26" i="45" a="1"/>
  <c r="CD42" i="48"/>
  <c r="M67" i="45" a="1"/>
  <c r="O5" i="54" a="1"/>
  <c r="O8" i="52" a="1"/>
  <c r="CD79" i="46"/>
  <c r="M78" i="44" a="1"/>
  <c r="Q6" i="49" a="1"/>
  <c r="M50" i="48" a="1"/>
  <c r="M20" i="43" a="1"/>
  <c r="M41" i="51" a="1"/>
  <c r="M24" i="55" a="1"/>
  <c r="E161" i="53" a="1"/>
  <c r="E160" i="51" a="1"/>
  <c r="CD88" i="50"/>
  <c r="M84" i="44" a="1"/>
  <c r="M81" i="42" a="1"/>
  <c r="CD90" i="46"/>
  <c r="M13" i="54" a="1"/>
  <c r="M34" i="42" a="1"/>
  <c r="M29" i="45" a="1"/>
  <c r="CD18" i="46" a="1"/>
  <c r="M46" i="42" a="1"/>
  <c r="M62" i="51" a="1"/>
  <c r="M56" i="52" a="1"/>
  <c r="CD79" i="45"/>
  <c r="M51" i="43" a="1"/>
  <c r="M14" i="55" a="1"/>
  <c r="CD36" i="53"/>
  <c r="M36" i="53" a="1"/>
  <c r="M34" i="51" a="1"/>
  <c r="M47" i="51" a="1"/>
  <c r="M18" i="46" a="1"/>
  <c r="CD27" i="52" a="1"/>
  <c r="M54" i="51" a="1"/>
  <c r="M53" i="44" a="1"/>
  <c r="M32" i="43" a="1"/>
  <c r="O7" i="45" a="1"/>
  <c r="CD32" i="54"/>
  <c r="M46" i="47" a="1"/>
  <c r="CD39" i="54"/>
  <c r="M24" i="42" a="1"/>
  <c r="CD22" i="54" a="1"/>
  <c r="CD29" i="43"/>
  <c r="F141" i="54" a="1"/>
  <c r="M38" i="46" a="1"/>
  <c r="M42" i="43" a="1"/>
  <c r="CD14" i="43" a="1"/>
  <c r="CD39" i="45"/>
  <c r="M30" i="54" a="1"/>
  <c r="CD41" i="51"/>
  <c r="M66" i="50" a="1"/>
  <c r="M45" i="49" a="1"/>
  <c r="M68" i="50" a="1"/>
  <c r="M65" i="50" a="1"/>
  <c r="M37" i="53" a="1"/>
  <c r="E159" i="44" a="1"/>
  <c r="O9" i="44" a="1"/>
  <c r="E151" i="50" a="1"/>
  <c r="M77" i="51" a="1"/>
  <c r="M61" i="50" a="1"/>
  <c r="M40" i="51" a="1"/>
  <c r="M54" i="50" a="1"/>
  <c r="CD79" i="52"/>
  <c r="M72" i="43" a="1"/>
  <c r="M81" i="53" a="1"/>
  <c r="CD15" i="52" a="1"/>
  <c r="CD19" i="51" a="1"/>
  <c r="M80" i="46" a="1"/>
  <c r="CD83" i="42"/>
  <c r="M77" i="53" a="1"/>
  <c r="M15" i="42" a="1"/>
  <c r="M41" i="47" a="1"/>
  <c r="M72" i="54" a="1"/>
  <c r="M50" i="54" a="1"/>
  <c r="CD82" i="50"/>
  <c r="E153" i="42" a="1"/>
  <c r="M69" i="46" a="1"/>
  <c r="M86" i="42" a="1"/>
  <c r="CD83" i="49"/>
  <c r="M81" i="46" a="1"/>
  <c r="M71" i="52" a="1"/>
  <c r="CD89" i="44"/>
  <c r="CD85" i="51"/>
  <c r="M64" i="50" a="1"/>
  <c r="O5" i="53" a="1"/>
  <c r="M83" i="49" a="1"/>
  <c r="CD78" i="49"/>
  <c r="M24" i="47" a="1"/>
  <c r="O7" i="43" a="1"/>
  <c r="M88" i="48" a="1"/>
  <c r="M47" i="49" a="1"/>
  <c r="M78" i="48" a="1"/>
  <c r="M73" i="52" a="1"/>
  <c r="M23" i="55" a="1"/>
  <c r="M75" i="49" a="1"/>
  <c r="CD20" i="42" a="1"/>
  <c r="CD27" i="54" a="1"/>
  <c r="M63" i="50" a="1"/>
  <c r="M59" i="50" a="1"/>
  <c r="M35" i="42" a="1"/>
  <c r="CD42" i="50"/>
  <c r="M50" i="49" a="1"/>
  <c r="M74" i="47" a="1"/>
  <c r="CD16" i="52" a="1"/>
  <c r="O7" i="55" a="1"/>
  <c r="CD22" i="45" a="1"/>
  <c r="CD25" i="53" a="1"/>
  <c r="M53" i="48" a="1"/>
  <c r="E154" i="43" a="1"/>
  <c r="CD15" i="54" a="1"/>
  <c r="M54" i="53" a="1"/>
  <c r="CD37" i="55"/>
  <c r="CD34" i="54"/>
  <c r="R2" i="44"/>
  <c r="E150" i="42" a="1"/>
  <c r="M17" i="51" a="1"/>
  <c r="M40" i="50" a="1"/>
  <c r="CD16" i="44" a="1"/>
  <c r="M61" i="43" a="1"/>
  <c r="CD16" i="54" a="1"/>
  <c r="CD41" i="45"/>
  <c r="M48" i="47" a="1"/>
  <c r="E151" i="44" a="1"/>
  <c r="E151" i="51" a="1"/>
  <c r="E152" i="49" a="1"/>
  <c r="E159" i="43" a="1"/>
  <c r="Q8" i="54" a="1"/>
  <c r="Q8" i="52" a="1"/>
  <c r="CD16" i="48" a="1"/>
  <c r="CD86" i="51"/>
  <c r="O9" i="49" a="1"/>
  <c r="M18" i="48" a="1"/>
  <c r="M68" i="43" a="1"/>
  <c r="M57" i="51" a="1"/>
  <c r="M40" i="55" a="1"/>
  <c r="CD83" i="45"/>
  <c r="E157" i="44" a="1"/>
  <c r="O6" i="47" a="1"/>
  <c r="M27" i="47" a="1"/>
  <c r="M17" i="42" a="1"/>
  <c r="CD42" i="55"/>
  <c r="M45" i="54" a="1"/>
  <c r="M59" i="52" a="1"/>
  <c r="M61" i="45" a="1"/>
  <c r="CD18" i="51" a="1"/>
  <c r="M62" i="42" a="1"/>
  <c r="M15" i="51" a="1"/>
  <c r="F144" i="43" a="1"/>
  <c r="M26" i="43" a="1"/>
  <c r="E152" i="50" a="1"/>
  <c r="E150" i="44" a="1"/>
  <c r="M14" i="54" a="1"/>
  <c r="CD14" i="55" a="1"/>
  <c r="M34" i="50" a="1"/>
  <c r="M61" i="49" a="1"/>
  <c r="M52" i="50" a="1"/>
  <c r="M49" i="50" a="1"/>
  <c r="CD78" i="44"/>
  <c r="CD15" i="43" a="1"/>
  <c r="O7" i="44" a="1"/>
  <c r="M20" i="51" a="1"/>
  <c r="M61" i="51" a="1"/>
  <c r="M13" i="50" a="1"/>
  <c r="M56" i="51" a="1"/>
  <c r="M38" i="50" a="1"/>
  <c r="M45" i="47" a="1"/>
  <c r="M24" i="43" a="1"/>
  <c r="M33" i="53" a="1"/>
  <c r="CD82" i="54"/>
  <c r="M20" i="46" a="1"/>
  <c r="M16" i="46" a="1"/>
  <c r="CD23" i="42" a="1"/>
  <c r="M45" i="53" a="1"/>
  <c r="M63" i="42" a="1"/>
  <c r="M25" i="47" a="1"/>
  <c r="M88" i="54" a="1"/>
  <c r="M66" i="54" a="1"/>
  <c r="M69" i="51" a="1"/>
  <c r="CD25" i="49" a="1"/>
  <c r="M53" i="46" a="1"/>
  <c r="M22" i="42" a="1"/>
  <c r="CD81" i="43"/>
  <c r="M17" i="46" a="1"/>
  <c r="M55" i="52" a="1"/>
  <c r="CD42" i="49"/>
  <c r="CD39" i="43"/>
  <c r="M80" i="50" a="1"/>
  <c r="Q6" i="53" a="1"/>
  <c r="M35" i="49" a="1"/>
  <c r="CD43" i="42"/>
  <c r="M56" i="47" a="1"/>
  <c r="O5" i="43" a="1"/>
  <c r="M24" i="48" a="1"/>
  <c r="M79" i="49" a="1"/>
  <c r="M30" i="48" a="1"/>
  <c r="M89" i="52" a="1"/>
  <c r="CD32" i="52"/>
  <c r="M91" i="49" a="1"/>
  <c r="M83" i="55" a="1"/>
  <c r="CD37" i="53"/>
  <c r="M51" i="50" a="1"/>
  <c r="M27" i="50" a="1"/>
  <c r="M83" i="42" a="1"/>
  <c r="M34" i="45" a="1"/>
  <c r="CD25" i="44" a="1"/>
  <c r="E157" i="50" a="1"/>
  <c r="M25" i="50" a="1"/>
  <c r="Q6" i="55" a="1"/>
  <c r="M15" i="53" a="1"/>
  <c r="CD36" i="47"/>
  <c r="CD82" i="42"/>
  <c r="E155" i="43" a="1"/>
  <c r="M57" i="43" a="1"/>
  <c r="M70" i="53" a="1"/>
  <c r="M66" i="43" a="1"/>
  <c r="CD78" i="54"/>
  <c r="M43" i="44" a="1"/>
  <c r="CD90" i="49"/>
  <c r="M65" i="51" a="1"/>
  <c r="M24" i="50" a="1"/>
  <c r="CD43" i="45"/>
  <c r="M58" i="43" a="1"/>
  <c r="CD42" i="42"/>
  <c r="M43" i="45" a="1"/>
  <c r="M46" i="54" a="1"/>
  <c r="CD24" i="51" a="1"/>
  <c r="M82" i="50" a="1"/>
  <c r="M77" i="49" a="1"/>
  <c r="M36" i="50" a="1"/>
  <c r="CD40" i="50"/>
  <c r="CD79" i="44"/>
  <c r="M66" i="55" a="1"/>
  <c r="M87" i="44" a="1"/>
  <c r="M52" i="51" a="1"/>
  <c r="M29" i="51" a="1"/>
  <c r="M77" i="50" a="1"/>
  <c r="CD86" i="44"/>
  <c r="M86" i="50" a="1"/>
  <c r="M77" i="47" a="1"/>
  <c r="M40" i="43" a="1"/>
  <c r="M49" i="53" a="1"/>
  <c r="CD16" i="43" a="1"/>
  <c r="M84" i="46" a="1"/>
  <c r="M32" i="46" a="1"/>
  <c r="CD88" i="52"/>
  <c r="E150" i="54" a="1"/>
  <c r="M79" i="42" a="1"/>
  <c r="M57" i="47" a="1"/>
  <c r="M40" i="54" a="1"/>
  <c r="M39" i="45" a="1"/>
  <c r="M85" i="51" a="1"/>
  <c r="CD35" i="43"/>
  <c r="M21" i="46" a="1"/>
  <c r="M38" i="42" a="1"/>
  <c r="CD83" i="53"/>
  <c r="M33" i="46" a="1"/>
  <c r="M87" i="52" a="1"/>
  <c r="CD30" i="50"/>
  <c r="CD22" i="46" a="1"/>
  <c r="CD87" i="54"/>
  <c r="CD31" i="55"/>
  <c r="CD37" i="54"/>
  <c r="CD25" i="46" a="1"/>
  <c r="CD39" i="48"/>
  <c r="Q8" i="43" a="1"/>
  <c r="M40" i="48" a="1"/>
  <c r="M15" i="49" a="1"/>
  <c r="M62" i="48" a="1"/>
  <c r="CD90" i="52"/>
  <c r="CD88" i="49"/>
  <c r="M59" i="49" a="1"/>
  <c r="M67" i="55" a="1"/>
  <c r="M32" i="45" a="1"/>
  <c r="M67" i="50" a="1"/>
  <c r="R2" i="50"/>
  <c r="M81" i="45" a="1"/>
  <c r="M18" i="45" a="1"/>
  <c r="CD38" i="50"/>
  <c r="CD17" i="42" a="1"/>
  <c r="M73" i="50" a="1"/>
  <c r="Q9" i="55" a="1"/>
  <c r="M47" i="53" a="1"/>
  <c r="E150" i="47" a="1"/>
  <c r="M71" i="50" a="1"/>
  <c r="CD38" i="54"/>
  <c r="M73" i="43" a="1"/>
  <c r="M22" i="53" a="1"/>
  <c r="M34" i="43" a="1"/>
  <c r="M74" i="54" a="1"/>
  <c r="E153" i="45" a="1"/>
  <c r="E162" i="53" a="1"/>
  <c r="M81" i="51" a="1"/>
  <c r="E160" i="42" a="1"/>
  <c r="CD88" i="54"/>
  <c r="M13" i="43" a="1"/>
  <c r="CD36" i="55"/>
  <c r="M15" i="45" a="1"/>
  <c r="CD36" i="52"/>
  <c r="CD79" i="51"/>
  <c r="CD32" i="49"/>
  <c r="E161" i="47" a="1"/>
  <c r="CD27" i="44" a="1"/>
  <c r="M61" i="42" a="1"/>
  <c r="O9" i="52" a="1"/>
  <c r="CD32" i="51"/>
  <c r="CD84" i="51"/>
  <c r="O8" i="49" a="1"/>
  <c r="CD27" i="45" a="1"/>
  <c r="M84" i="43" a="1"/>
  <c r="E151" i="49" a="1"/>
  <c r="M48" i="52" a="1"/>
  <c r="M23" i="47" a="1"/>
  <c r="M54" i="43" a="1"/>
  <c r="Q6" i="47" a="1"/>
  <c r="M91" i="47" a="1"/>
  <c r="M33" i="42" a="1"/>
  <c r="CD30" i="55"/>
  <c r="M61" i="54" a="1"/>
  <c r="R2" i="52"/>
  <c r="E159" i="47" a="1"/>
  <c r="CD81" i="51"/>
  <c r="M14" i="42" a="1"/>
  <c r="M33" i="49" a="1"/>
  <c r="M72" i="52" a="1"/>
  <c r="CD30" i="49"/>
  <c r="M83" i="43" a="1"/>
  <c r="CD89" i="43"/>
  <c r="M57" i="49" a="1"/>
  <c r="CD21" i="49" a="1"/>
  <c r="M50" i="51" a="1"/>
  <c r="M63" i="51" a="1"/>
  <c r="CD84" i="45"/>
  <c r="M59" i="54" a="1"/>
  <c r="M70" i="51" a="1"/>
  <c r="M37" i="44" a="1"/>
  <c r="M80" i="43" a="1"/>
  <c r="O8" i="45" a="1"/>
  <c r="M54" i="46" a="1"/>
  <c r="CD39" i="52"/>
  <c r="CD22" i="49" a="1"/>
  <c r="M56" i="42" a="1"/>
  <c r="M65" i="44" a="1"/>
  <c r="CD29" i="48"/>
  <c r="F137" i="52" a="1"/>
  <c r="CD29" i="47"/>
  <c r="CD61" i="51"/>
  <c r="CV61" i="51" s="1" a="1"/>
  <c r="M85" i="50" a="1"/>
  <c r="CD80" i="50"/>
  <c r="M59" i="45" a="1"/>
  <c r="M62" i="54" a="1"/>
  <c r="M32" i="54" a="1"/>
  <c r="M18" i="50" a="1"/>
  <c r="E160" i="45" a="1"/>
  <c r="M84" i="50" a="1"/>
  <c r="CD31" i="51"/>
  <c r="M53" i="52" a="1"/>
  <c r="M50" i="55" a="1"/>
  <c r="M23" i="44" a="1"/>
  <c r="M68" i="51" a="1"/>
  <c r="M13" i="51" a="1"/>
  <c r="CD22" i="47" a="1"/>
  <c r="CD18" i="47" a="1"/>
  <c r="M36" i="45" a="1"/>
  <c r="M29" i="47" a="1"/>
  <c r="M88" i="43" a="1"/>
  <c r="M17" i="53" a="1"/>
  <c r="CD89" i="55"/>
  <c r="M36" i="46" a="1"/>
  <c r="CD80" i="51"/>
  <c r="CD31" i="42"/>
  <c r="CD91" i="54"/>
  <c r="CD20" i="54" a="1"/>
  <c r="CD26" i="47" a="1"/>
  <c r="CD88" i="55"/>
  <c r="M23" i="45" a="1"/>
  <c r="M21" i="51" a="1"/>
  <c r="O5" i="46" a="1"/>
  <c r="M37" i="46" a="1"/>
  <c r="M54" i="42" a="1"/>
  <c r="CD20" i="49" a="1"/>
  <c r="M65" i="46" a="1"/>
  <c r="M23" i="52" a="1"/>
  <c r="E150" i="50" a="1"/>
  <c r="CD40" i="52"/>
  <c r="CD88" i="45"/>
  <c r="CD15" i="42" a="1"/>
  <c r="M13" i="44" a="1"/>
  <c r="CD27" i="46" a="1"/>
  <c r="CD38" i="49"/>
  <c r="O8" i="43" a="1"/>
  <c r="M56" i="48" a="1"/>
  <c r="M63" i="49" a="1"/>
  <c r="M14" i="48" a="1"/>
  <c r="CD41" i="55"/>
  <c r="CD30" i="42"/>
  <c r="R2" i="49"/>
  <c r="M19" i="55" a="1"/>
  <c r="M64" i="45" a="1"/>
  <c r="M83" i="50" a="1"/>
  <c r="M43" i="50" a="1"/>
  <c r="M49" i="45" a="1"/>
  <c r="M50" i="45" a="1"/>
  <c r="E159" i="49" a="1"/>
  <c r="CD81" i="47"/>
  <c r="M89" i="50" a="1"/>
  <c r="O6" i="55" a="1"/>
  <c r="M31" i="53" a="1"/>
  <c r="M41" i="53" a="1"/>
  <c r="M39" i="50" a="1"/>
  <c r="CD41" i="50"/>
  <c r="M41" i="43" a="1"/>
  <c r="M38" i="53" a="1"/>
  <c r="M18" i="43" a="1"/>
  <c r="M42" i="54" a="1"/>
  <c r="M43" i="43" a="1"/>
  <c r="E156" i="48" a="1"/>
  <c r="M68" i="47" a="1"/>
  <c r="CD25" i="43" a="1"/>
  <c r="CD30" i="53"/>
  <c r="M45" i="43" a="1"/>
  <c r="E163" i="52" a="1"/>
  <c r="M31" i="45" a="1"/>
  <c r="CD89" i="49"/>
  <c r="CD27" i="43" a="1"/>
  <c r="O9" i="42" a="1"/>
  <c r="M90" i="52" a="1"/>
  <c r="CD33" i="44"/>
  <c r="M77" i="42" a="1"/>
  <c r="Q9" i="52" a="1"/>
  <c r="CD86" i="52"/>
  <c r="M33" i="48" a="1"/>
  <c r="CD83" i="50"/>
  <c r="CD42" i="52"/>
  <c r="CD27" i="49" a="1"/>
  <c r="CD43" i="51"/>
  <c r="M80" i="52" a="1"/>
  <c r="M39" i="47" a="1"/>
  <c r="M86" i="43" a="1"/>
  <c r="Q7" i="47" a="1"/>
  <c r="M75" i="47" a="1"/>
  <c r="M65" i="42" a="1"/>
  <c r="CD33" i="55"/>
  <c r="M77" i="54" a="1"/>
  <c r="M43" i="52" a="1"/>
  <c r="M27" i="51" a="1"/>
  <c r="Q8" i="48" a="1"/>
  <c r="CD78" i="43"/>
  <c r="M81" i="49" a="1"/>
  <c r="E154" i="46" a="1"/>
  <c r="CD22" i="42" a="1"/>
  <c r="CD14" i="42" a="1"/>
  <c r="CD26" i="54" a="1"/>
  <c r="M41" i="49" a="1"/>
  <c r="E155" i="51" a="1"/>
  <c r="E150" i="45" a="1"/>
  <c r="M79" i="51" a="1"/>
  <c r="CD19" i="55" a="1"/>
  <c r="M91" i="54" a="1"/>
  <c r="CD43" i="54"/>
  <c r="M21" i="44" a="1"/>
  <c r="M64" i="43" a="1"/>
  <c r="Q8" i="45" a="1"/>
  <c r="M70" i="46" a="1"/>
  <c r="CD16" i="46" a="1"/>
  <c r="E159" i="53" a="1"/>
  <c r="M85" i="55" a="1"/>
  <c r="M33" i="44" a="1"/>
  <c r="CD45" i="52"/>
  <c r="F140" i="54" a="1"/>
  <c r="F146" i="53" a="1"/>
  <c r="F143" i="53" a="1"/>
  <c r="CD61" i="42"/>
  <c r="CU61" i="42" s="1" a="1"/>
  <c r="F141" i="53" a="1"/>
  <c r="F139" i="49" a="1"/>
  <c r="CD45" i="53"/>
  <c r="CV45" i="53" a="1"/>
  <c r="CV45" i="56" a="1"/>
  <c r="CU61" i="56" a="1"/>
  <c r="M46" i="46" a="1"/>
  <c r="E150" i="43" a="1"/>
  <c r="M37" i="55" a="1"/>
  <c r="CD77" i="45"/>
  <c r="CD61" i="47"/>
  <c r="CU45" i="47" a="1"/>
  <c r="F140" i="56" a="1"/>
  <c r="M46" i="49" a="1"/>
  <c r="CD61" i="54"/>
  <c r="CD45" i="54"/>
  <c r="F139" i="56" a="1"/>
  <c r="F138" i="51" a="1"/>
  <c r="CD45" i="43"/>
  <c r="CU13" i="57" a="1"/>
  <c r="CV45" i="54" a="1"/>
  <c r="CD13" i="43" a="1"/>
  <c r="CD13" i="42" a="1"/>
  <c r="CD29" i="50"/>
  <c r="CD38" i="53"/>
  <c r="F142" i="42" a="1"/>
  <c r="CD33" i="51"/>
  <c r="M69" i="50" a="1"/>
  <c r="CD35" i="45"/>
  <c r="M27" i="45" a="1"/>
  <c r="M78" i="54" a="1"/>
  <c r="M16" i="54" a="1"/>
  <c r="M50" i="50" a="1"/>
  <c r="CD23" i="44" a="1"/>
  <c r="CD15" i="47" a="1"/>
  <c r="CD38" i="45"/>
  <c r="M85" i="52" a="1"/>
  <c r="M34" i="55" a="1"/>
  <c r="M55" i="44" a="1"/>
  <c r="M84" i="51" a="1"/>
  <c r="M45" i="51" a="1"/>
  <c r="CD90" i="44"/>
  <c r="M22" i="45" a="1"/>
  <c r="M52" i="45" a="1"/>
  <c r="M61" i="47" a="1"/>
  <c r="CD43" i="53"/>
  <c r="Q6" i="50" a="1"/>
  <c r="CD85" i="53"/>
  <c r="M52" i="46" a="1"/>
  <c r="CD22" i="44" a="1"/>
  <c r="CD87" i="50"/>
  <c r="CD25" i="52" a="1"/>
  <c r="CD41" i="54"/>
  <c r="M40" i="45" a="1"/>
  <c r="E155" i="53" a="1"/>
  <c r="M55" i="45" a="1"/>
  <c r="M37" i="51" a="1"/>
  <c r="O6" i="46" a="1"/>
  <c r="CD15" i="48" a="1"/>
  <c r="M70" i="42" a="1"/>
  <c r="E151" i="47" a="1"/>
  <c r="CD34" i="44"/>
  <c r="M51" i="46" a="1"/>
  <c r="CD15" i="45" a="1"/>
  <c r="CD80" i="49"/>
  <c r="CD19" i="42" a="1"/>
  <c r="CD33" i="52"/>
  <c r="M77" i="44" a="1"/>
  <c r="CD34" i="53"/>
  <c r="CD87" i="46"/>
  <c r="CD80" i="47"/>
  <c r="CD65" i="44"/>
  <c r="M31" i="49" a="1"/>
  <c r="M46" i="48" a="1"/>
  <c r="E150" i="46" a="1"/>
  <c r="E152" i="54" a="1"/>
  <c r="M27" i="49" a="1"/>
  <c r="M51" i="55" a="1"/>
  <c r="M16" i="45" a="1"/>
  <c r="M19" i="50" a="1"/>
  <c r="M91" i="50" a="1"/>
  <c r="M33" i="45" a="1"/>
  <c r="M66" i="45" a="1"/>
  <c r="CD35" i="42"/>
  <c r="E156" i="52" a="1"/>
  <c r="M41" i="50" a="1"/>
  <c r="Q8" i="55" a="1"/>
  <c r="M63" i="53" a="1"/>
  <c r="M25" i="53" a="1"/>
  <c r="M23" i="50" a="1"/>
  <c r="CD30" i="52"/>
  <c r="M25" i="43" a="1"/>
  <c r="M86" i="53" a="1"/>
  <c r="M50" i="43" a="1"/>
  <c r="M58" i="54" a="1"/>
  <c r="M75" i="43" a="1"/>
  <c r="M77" i="46" a="1"/>
  <c r="M52" i="47" a="1"/>
  <c r="CD41" i="47"/>
  <c r="CD19" i="45" a="1"/>
  <c r="E158" i="42" a="1"/>
  <c r="M58" i="46" a="1"/>
  <c r="M79" i="45" a="1"/>
  <c r="CD22" i="52" a="1"/>
  <c r="CD40" i="46"/>
  <c r="O6" i="42" a="1"/>
  <c r="M42" i="52" a="1"/>
  <c r="CD84" i="55"/>
  <c r="M13" i="42" a="1"/>
  <c r="E157" i="46" a="1"/>
  <c r="CD20" i="48" a="1"/>
  <c r="M65" i="48" a="1"/>
  <c r="E157" i="47" a="1"/>
  <c r="E161" i="44" a="1"/>
  <c r="CD18" i="55" a="1"/>
  <c r="CD85" i="55"/>
  <c r="M32" i="52" a="1"/>
  <c r="M55" i="47" a="1"/>
  <c r="M22" i="43" a="1"/>
  <c r="O5" i="47" a="1"/>
  <c r="M59" i="47" a="1"/>
  <c r="CD43" i="44"/>
  <c r="CD43" i="46"/>
  <c r="CD15" i="44" a="1"/>
  <c r="M91" i="52" a="1"/>
  <c r="M43" i="51" a="1"/>
  <c r="O9" i="48" a="1"/>
  <c r="CD24" i="52" a="1"/>
  <c r="M49" i="49" a="1"/>
  <c r="CD33" i="47"/>
  <c r="CD43" i="50"/>
  <c r="CD80" i="54"/>
  <c r="CD26" i="43" a="1"/>
  <c r="M73" i="49" a="1"/>
  <c r="CD37" i="50"/>
  <c r="CD24" i="47" a="1"/>
  <c r="CD21" i="44" a="1"/>
  <c r="CD36" i="42"/>
  <c r="M27" i="54" a="1"/>
  <c r="CD88" i="46"/>
  <c r="E154" i="49" a="1"/>
  <c r="CD14" i="53" a="1"/>
  <c r="O5" i="45" a="1"/>
  <c r="M22" i="46" a="1"/>
  <c r="CD34" i="51"/>
  <c r="M25" i="48" a="1"/>
  <c r="M69" i="55" a="1"/>
  <c r="M81" i="44" a="1"/>
  <c r="CD13" i="44" a="1"/>
  <c r="CD13" i="46" a="1"/>
  <c r="CD29" i="44"/>
  <c r="F140" i="45" a="1"/>
  <c r="CD29" i="46"/>
  <c r="F142" i="51" a="1"/>
  <c r="CD61" i="48"/>
  <c r="CU61" i="48" s="1" a="1"/>
  <c r="CD77" i="51"/>
  <c r="CU45" i="53" a="1"/>
  <c r="CD26" i="55" a="1"/>
  <c r="M50" i="47" a="1"/>
  <c r="CD61" i="49"/>
  <c r="CV61" i="49" s="1" a="1"/>
  <c r="F138" i="49" a="1"/>
  <c r="M82" i="47" a="1"/>
  <c r="CD45" i="49"/>
  <c r="CU45" i="49" s="1" a="1"/>
  <c r="CD13" i="50" a="1"/>
  <c r="CV13" i="57" a="1"/>
  <c r="CD77" i="52"/>
  <c r="F138" i="56" a="1"/>
  <c r="F135" i="51" a="1"/>
  <c r="CD77" i="47"/>
  <c r="CD45" i="48"/>
  <c r="M19" i="43" a="1"/>
  <c r="CD85" i="54"/>
  <c r="E160" i="53" a="1"/>
  <c r="M37" i="50" a="1"/>
  <c r="CD34" i="48"/>
  <c r="M75" i="45" a="1"/>
  <c r="E151" i="45" a="1"/>
  <c r="M48" i="54" a="1"/>
  <c r="CD34" i="52"/>
  <c r="CD27" i="53" a="1"/>
  <c r="CD88" i="44"/>
  <c r="CD31" i="45"/>
  <c r="M21" i="52" a="1"/>
  <c r="M18" i="55" a="1"/>
  <c r="M39" i="44" a="1"/>
  <c r="M36" i="51" a="1"/>
  <c r="M35" i="48" a="1"/>
  <c r="CD84" i="48"/>
  <c r="M86" i="45" a="1"/>
  <c r="M20" i="45" a="1"/>
  <c r="M13" i="47" a="1"/>
  <c r="CD18" i="49" a="1"/>
  <c r="O8" i="50" a="1"/>
  <c r="M47" i="52" a="1"/>
  <c r="M68" i="46" a="1"/>
  <c r="CD43" i="47"/>
  <c r="CD82" i="52"/>
  <c r="CD18" i="53" a="1"/>
  <c r="CD88" i="43"/>
  <c r="M88" i="45" a="1"/>
  <c r="CD19" i="52" a="1"/>
  <c r="M87" i="45" a="1"/>
  <c r="M53" i="51" a="1"/>
  <c r="Q9" i="46" a="1"/>
  <c r="CD26" i="48" a="1"/>
  <c r="CD35" i="53"/>
  <c r="M20" i="54" a="1"/>
  <c r="CD41" i="49"/>
  <c r="M19" i="46" a="1"/>
  <c r="E159" i="51" a="1"/>
  <c r="M29" i="52" a="1"/>
  <c r="CD16" i="42" a="1"/>
  <c r="CD83" i="46"/>
  <c r="M61" i="44" a="1"/>
  <c r="M17" i="54" a="1"/>
  <c r="CD90" i="53"/>
  <c r="CD34" i="45"/>
  <c r="CD33" i="50"/>
  <c r="CD87" i="51"/>
  <c r="CD35" i="50"/>
  <c r="CD41" i="44"/>
  <c r="E151" i="42" a="1"/>
  <c r="M43" i="49" a="1"/>
  <c r="M35" i="55" a="1"/>
  <c r="M80" i="45" a="1"/>
  <c r="M35" i="50" a="1"/>
  <c r="E153" i="46" a="1"/>
  <c r="M17" i="45" a="1"/>
  <c r="M82" i="45" a="1"/>
  <c r="CD36" i="44"/>
  <c r="E159" i="52" a="1"/>
  <c r="M57" i="50" a="1"/>
  <c r="Q7" i="55" a="1"/>
  <c r="M79" i="53" a="1"/>
  <c r="M57" i="53" a="1"/>
  <c r="M55" i="50" a="1"/>
  <c r="CD31" i="47"/>
  <c r="M89" i="43" a="1"/>
  <c r="CD81" i="46"/>
  <c r="M82" i="43" a="1"/>
  <c r="M90" i="54" a="1"/>
  <c r="R2" i="43"/>
  <c r="M29" i="46" a="1"/>
  <c r="M20" i="47" a="1"/>
  <c r="M90" i="42" a="1"/>
  <c r="M34" i="53" a="1"/>
  <c r="M79" i="55" a="1"/>
  <c r="M90" i="46" a="1"/>
  <c r="M47" i="45" a="1"/>
  <c r="CD24" i="50" a="1"/>
  <c r="CD40" i="42"/>
  <c r="Q8" i="42" a="1"/>
  <c r="M58" i="52" a="1"/>
  <c r="E161" i="46" a="1"/>
  <c r="M45" i="42" a="1"/>
  <c r="CD42" i="47"/>
  <c r="CD24" i="49" a="1"/>
  <c r="M49" i="48" a="1"/>
  <c r="CD18" i="48" a="1"/>
  <c r="CD86" i="46"/>
  <c r="E160" i="43" a="1"/>
  <c r="CD20" i="45" a="1"/>
  <c r="M64" i="52" a="1"/>
  <c r="M87" i="47" a="1"/>
  <c r="M38" i="43" a="1"/>
  <c r="Q8" i="47" a="1"/>
  <c r="R2" i="47"/>
  <c r="O5" i="51" a="1"/>
  <c r="CD24" i="54" a="1"/>
  <c r="CD78" i="55"/>
  <c r="M75" i="52" a="1"/>
  <c r="R2" i="51"/>
  <c r="Q6" i="48" a="1"/>
  <c r="CD84" i="43"/>
  <c r="M17" i="49" a="1"/>
  <c r="CD41" i="48"/>
  <c r="CD80" i="46"/>
  <c r="CD32" i="42"/>
  <c r="CD80" i="55"/>
  <c r="M89" i="49" a="1"/>
  <c r="CD36" i="50"/>
  <c r="CD34" i="46"/>
  <c r="CD19" i="43" a="1"/>
  <c r="CD17" i="54" a="1"/>
  <c r="M75" i="54" a="1"/>
  <c r="E161" i="43" a="1"/>
  <c r="CD31" i="48"/>
  <c r="CD39" i="47"/>
  <c r="Q6" i="45" a="1"/>
  <c r="CD40" i="49"/>
  <c r="CD31" i="43"/>
  <c r="M41" i="48" a="1"/>
  <c r="M53" i="55" a="1"/>
  <c r="CD37" i="47"/>
  <c r="F140" i="43" a="1"/>
  <c r="F142" i="49" a="1"/>
  <c r="CD29" i="42"/>
  <c r="F138" i="53" a="1"/>
  <c r="F140" i="52" a="1"/>
  <c r="F136" i="52" a="1"/>
  <c r="CD61" i="43"/>
  <c r="CU61" i="43" s="1" a="1"/>
  <c r="CD13" i="45" a="1"/>
  <c r="F141" i="46" a="1"/>
  <c r="F144" i="56" a="1"/>
  <c r="CV61" i="56" a="1"/>
  <c r="M34" i="52" a="1"/>
  <c r="M80" i="55" a="1"/>
  <c r="M35" i="51" a="1"/>
  <c r="M62" i="49" a="1"/>
  <c r="CD61" i="45"/>
  <c r="CV45" i="43" a="1"/>
  <c r="CD36" i="43"/>
  <c r="F137" i="43" a="1"/>
  <c r="F143" i="50" a="1"/>
  <c r="CD77" i="43"/>
  <c r="CV45" i="49" a="1"/>
  <c r="CU61" i="51" a="1"/>
  <c r="F136" i="45" a="1"/>
  <c r="CD13" i="47" a="1"/>
  <c r="M24" i="52" a="1"/>
  <c r="M49" i="44" a="1"/>
  <c r="E160" i="49" a="1"/>
  <c r="M21" i="50" a="1"/>
  <c r="CD17" i="51" a="1"/>
  <c r="M91" i="45" a="1"/>
  <c r="CD33" i="42"/>
  <c r="M64" i="54" a="1"/>
  <c r="E155" i="49" a="1"/>
  <c r="CD34" i="42"/>
  <c r="CD85" i="47"/>
  <c r="CD78" i="45"/>
  <c r="M37" i="52" a="1"/>
  <c r="M82" i="55" a="1"/>
  <c r="M71" i="44" a="1"/>
  <c r="CD31" i="44"/>
  <c r="M67" i="48" a="1"/>
  <c r="E161" i="50" a="1"/>
  <c r="M70" i="45" a="1"/>
  <c r="M68" i="45" a="1"/>
  <c r="M48" i="42" a="1"/>
  <c r="CD90" i="54"/>
  <c r="O5" i="50" a="1"/>
  <c r="M63" i="52" a="1"/>
  <c r="CD17" i="48" a="1"/>
  <c r="CD14" i="51" a="1"/>
  <c r="E153" i="47" a="1"/>
  <c r="CD35" i="46"/>
  <c r="M83" i="47" a="1"/>
  <c r="M56" i="45" a="1"/>
  <c r="CD84" i="46"/>
  <c r="M71" i="45" a="1"/>
  <c r="CD16" i="49" a="1"/>
  <c r="Q5" i="46" a="1"/>
  <c r="CD91" i="48"/>
  <c r="R2" i="53"/>
  <c r="M36" i="54" a="1"/>
  <c r="E153" i="54" a="1"/>
  <c r="M83" i="46" a="1"/>
  <c r="M84" i="42" a="1"/>
  <c r="M45" i="52" a="1"/>
  <c r="CD15" i="55" a="1"/>
  <c r="CD81" i="45"/>
  <c r="M45" i="44" a="1"/>
  <c r="M33" i="54" a="1"/>
  <c r="CD27" i="51" a="1"/>
  <c r="CD38" i="47"/>
  <c r="M69" i="42" a="1"/>
  <c r="CD34" i="49"/>
  <c r="CD27" i="42" a="1"/>
  <c r="E152" i="46" a="1"/>
  <c r="CD83" i="43"/>
  <c r="M40" i="44" a="1"/>
  <c r="M87" i="54" a="1"/>
  <c r="M48" i="45" a="1"/>
  <c r="M15" i="47" a="1"/>
  <c r="M23" i="42" a="1"/>
  <c r="M65" i="45" a="1"/>
  <c r="M32" i="53" a="1"/>
  <c r="M32" i="48" a="1"/>
  <c r="CD91" i="52"/>
  <c r="CD34" i="55"/>
  <c r="Q5" i="55" a="1"/>
  <c r="CD82" i="44"/>
  <c r="M73" i="53" a="1"/>
  <c r="M87" i="50" a="1"/>
  <c r="M16" i="49" a="1"/>
  <c r="E154" i="44" a="1"/>
  <c r="CD26" i="50" a="1"/>
  <c r="CD79" i="42"/>
  <c r="M26" i="54" a="1"/>
  <c r="M91" i="43" a="1"/>
  <c r="M45" i="46" a="1"/>
  <c r="M36" i="47" a="1"/>
  <c r="M26" i="42" a="1"/>
  <c r="M66" i="53" a="1"/>
  <c r="M63" i="55" a="1"/>
  <c r="M42" i="46" a="1"/>
  <c r="CD91" i="42"/>
  <c r="CD26" i="42" a="1"/>
  <c r="E160" i="50" a="1"/>
  <c r="O8" i="42" a="1"/>
  <c r="M74" i="52" a="1"/>
  <c r="CD20" i="52" a="1"/>
  <c r="M29" i="42" a="1"/>
  <c r="E153" i="43" a="1"/>
  <c r="CD25" i="45" a="1"/>
  <c r="M17" i="48" a="1"/>
  <c r="CD21" i="48" a="1"/>
  <c r="CD26" i="44" a="1"/>
  <c r="M39" i="48" a="1"/>
  <c r="CD82" i="46"/>
  <c r="M16" i="52" a="1"/>
  <c r="E154" i="47" a="1"/>
  <c r="CD37" i="52"/>
  <c r="O8" i="47" a="1"/>
  <c r="CD19" i="46" a="1"/>
  <c r="Q8" i="51" a="1"/>
  <c r="E156" i="54" a="1"/>
  <c r="E156" i="53" a="1"/>
  <c r="E153" i="53" a="1"/>
  <c r="M59" i="51" a="1"/>
  <c r="Q5" i="48" a="1"/>
  <c r="M57" i="42" a="1"/>
  <c r="M65" i="49" a="1"/>
  <c r="M30" i="50" a="1"/>
  <c r="M38" i="49" a="1"/>
  <c r="CD30" i="54"/>
  <c r="M90" i="44" a="1"/>
  <c r="M58" i="51" a="1"/>
  <c r="M18" i="52" a="1"/>
  <c r="M59" i="46" a="1"/>
  <c r="M62" i="46" a="1"/>
  <c r="CD19" i="53" a="1"/>
  <c r="CD80" i="44"/>
  <c r="E150" i="53" a="1"/>
  <c r="E161" i="49" a="1"/>
  <c r="M19" i="51" a="1"/>
  <c r="O6" i="45" a="1"/>
  <c r="M66" i="47" a="1"/>
  <c r="M30" i="49" a="1"/>
  <c r="M57" i="48" a="1"/>
  <c r="M21" i="55" a="1"/>
  <c r="F143" i="51" a="1"/>
  <c r="F138" i="44" a="1"/>
  <c r="F141" i="52" a="1"/>
  <c r="CV45" i="52" a="1"/>
  <c r="F138" i="43" a="1"/>
  <c r="CD45" i="51"/>
  <c r="CD61" i="50"/>
  <c r="CU61" i="50" s="1" a="1"/>
  <c r="CD77" i="42"/>
  <c r="CU45" i="43" a="1"/>
  <c r="F142" i="56" a="1"/>
  <c r="M90" i="51" a="1"/>
  <c r="E154" i="51" a="1"/>
  <c r="M73" i="48" a="1"/>
  <c r="CD29" i="53"/>
  <c r="F142" i="54" a="1"/>
  <c r="F145" i="45" a="1"/>
  <c r="F142" i="45" a="1"/>
  <c r="CD77" i="48"/>
  <c r="F139" i="44" a="1"/>
  <c r="CU45" i="52" a="1"/>
  <c r="F137" i="56" a="1"/>
  <c r="CD29" i="54"/>
  <c r="M84" i="53" a="1"/>
  <c r="M30" i="47" a="1"/>
  <c r="M42" i="48" a="1"/>
  <c r="M53" i="50" a="1"/>
  <c r="M32" i="51" a="1"/>
  <c r="R2" i="45"/>
  <c r="CD17" i="46" a="1"/>
  <c r="M80" i="54" a="1"/>
  <c r="CD24" i="46" a="1"/>
  <c r="E155" i="50" a="1"/>
  <c r="M46" i="45" a="1"/>
  <c r="M73" i="46" a="1"/>
  <c r="M69" i="52" a="1"/>
  <c r="E159" i="46" a="1"/>
  <c r="M87" i="49" a="1"/>
  <c r="CD88" i="53"/>
  <c r="M19" i="48" a="1"/>
  <c r="CD37" i="46"/>
  <c r="M54" i="45" a="1"/>
  <c r="M84" i="45" a="1"/>
  <c r="M16" i="42" a="1"/>
  <c r="CD32" i="53"/>
  <c r="Q8" i="50" a="1"/>
  <c r="M79" i="52" a="1"/>
  <c r="CD84" i="50"/>
  <c r="CD23" i="43" a="1"/>
  <c r="CD23" i="50" a="1"/>
  <c r="M19" i="53" a="1"/>
  <c r="M67" i="47" a="1"/>
  <c r="M72" i="45" a="1"/>
  <c r="M33" i="52" a="1"/>
  <c r="CD30" i="47"/>
  <c r="CD80" i="45"/>
  <c r="Q8" i="46" a="1"/>
  <c r="M83" i="44" a="1"/>
  <c r="M75" i="53" a="1"/>
  <c r="M52" i="54" a="1"/>
  <c r="CD20" i="46" a="1"/>
  <c r="M67" i="46" a="1"/>
  <c r="M68" i="42" a="1"/>
  <c r="M61" i="52" a="1"/>
  <c r="CD14" i="54" a="1"/>
  <c r="M70" i="55" a="1"/>
  <c r="M29" i="44" a="1"/>
  <c r="M49" i="54" a="1"/>
  <c r="CD22" i="50" a="1"/>
  <c r="M87" i="46" a="1"/>
  <c r="M53" i="42" a="1"/>
  <c r="CD24" i="42" a="1"/>
  <c r="R2" i="48"/>
  <c r="M77" i="55" a="1"/>
  <c r="E156" i="43" a="1"/>
  <c r="M24" i="44" a="1"/>
  <c r="M39" i="54" a="1"/>
  <c r="CD78" i="42"/>
  <c r="M79" i="47" a="1"/>
  <c r="M87" i="42" a="1"/>
  <c r="CD20" i="51" a="1"/>
  <c r="M16" i="53" a="1"/>
  <c r="M80" i="48" a="1"/>
  <c r="CD27" i="55" a="1"/>
  <c r="CD35" i="47"/>
  <c r="CD38" i="55"/>
  <c r="CD42" i="43"/>
  <c r="M89" i="53" a="1"/>
  <c r="CD23" i="47" a="1"/>
  <c r="M32" i="49" a="1"/>
  <c r="CD89" i="51"/>
  <c r="CD88" i="51"/>
  <c r="CD78" i="47"/>
  <c r="CD26" i="53" a="1"/>
  <c r="M59" i="43" a="1"/>
  <c r="M13" i="46" a="1"/>
  <c r="M84" i="47" a="1"/>
  <c r="M42" i="42" a="1"/>
  <c r="M18" i="53" a="1"/>
  <c r="M31" i="55" a="1"/>
  <c r="M26" i="46" a="1"/>
  <c r="M90" i="53" a="1"/>
  <c r="CD17" i="47" a="1"/>
  <c r="CD89" i="46"/>
  <c r="Q9" i="42" a="1"/>
  <c r="M26" i="52" a="1"/>
  <c r="O9" i="54" a="1"/>
  <c r="CD20" i="53" a="1"/>
  <c r="CD20" i="55" a="1"/>
  <c r="E153" i="48" a="1"/>
  <c r="M81" i="48" a="1"/>
  <c r="CD40" i="45"/>
  <c r="E158" i="53" a="1"/>
  <c r="M23" i="48" a="1"/>
  <c r="M31" i="54" a="1"/>
  <c r="CD83" i="55"/>
  <c r="M18" i="44" a="1"/>
  <c r="CD87" i="47"/>
  <c r="Q5" i="47" a="1"/>
  <c r="M90" i="45" a="1"/>
  <c r="O8" i="51" a="1"/>
  <c r="CD25" i="54" a="1"/>
  <c r="E161" i="42" a="1"/>
  <c r="CD39" i="44"/>
  <c r="M91" i="51" a="1"/>
  <c r="O5" i="48" a="1"/>
  <c r="M89" i="42" a="1"/>
  <c r="CD41" i="52"/>
  <c r="M62" i="50" a="1"/>
  <c r="M22" i="49" a="1"/>
  <c r="M30" i="53" a="1"/>
  <c r="M74" i="44" a="1"/>
  <c r="M75" i="46" a="1"/>
  <c r="CD85" i="45"/>
  <c r="F144" i="49" a="1"/>
  <c r="R2" i="54"/>
  <c r="M58" i="48" a="1"/>
  <c r="CD78" i="51"/>
  <c r="M48" i="51" a="1"/>
  <c r="CD40" i="48"/>
  <c r="M15" i="43" a="1"/>
  <c r="CD30" i="43"/>
  <c r="CD17" i="44" a="1"/>
  <c r="CD15" i="51" a="1"/>
  <c r="M62" i="45" a="1"/>
  <c r="M25" i="46" a="1"/>
  <c r="CD40" i="54"/>
  <c r="Q5" i="44" a="1"/>
  <c r="M71" i="49" a="1"/>
  <c r="CD86" i="54"/>
  <c r="M83" i="48" a="1"/>
  <c r="M38" i="54" a="1"/>
  <c r="M38" i="45" a="1"/>
  <c r="CD89" i="42"/>
  <c r="M80" i="42" a="1"/>
  <c r="CD89" i="48"/>
  <c r="Q9" i="50" a="1"/>
  <c r="M15" i="52" a="1"/>
  <c r="CD38" i="52"/>
  <c r="CU29" i="52" s="1" a="1"/>
  <c r="E156" i="50" a="1"/>
  <c r="M70" i="47" a="1"/>
  <c r="M35" i="53" a="1"/>
  <c r="M35" i="47" a="1"/>
  <c r="M24" i="45" a="1"/>
  <c r="M81" i="52" a="1"/>
  <c r="E158" i="49" a="1"/>
  <c r="CD32" i="47"/>
  <c r="O8" i="46" a="1"/>
  <c r="M35" i="44" a="1"/>
  <c r="M43" i="53" a="1"/>
  <c r="M68" i="54" a="1"/>
  <c r="CD23" i="49" a="1"/>
  <c r="M35" i="46" a="1"/>
  <c r="M20" i="42" a="1"/>
  <c r="M13" i="52" a="1"/>
  <c r="Q8" i="53" a="1"/>
  <c r="M54" i="55" a="1"/>
  <c r="CD78" i="53"/>
  <c r="M65" i="54" a="1"/>
  <c r="E154" i="45" a="1"/>
  <c r="M23" i="46" a="1"/>
  <c r="M37" i="42" a="1"/>
  <c r="M53" i="49" a="1"/>
  <c r="M59" i="48" a="1"/>
  <c r="M61" i="55" a="1"/>
  <c r="CD81" i="42"/>
  <c r="M56" i="44" a="1"/>
  <c r="M23" i="54" a="1"/>
  <c r="E157" i="52" a="1"/>
  <c r="M47" i="47" a="1"/>
  <c r="M71" i="42" a="1"/>
  <c r="CD20" i="50" a="1"/>
  <c r="M64" i="53" a="1"/>
  <c r="M64" i="48" a="1"/>
  <c r="CD43" i="43"/>
  <c r="CD18" i="42" a="1"/>
  <c r="R2" i="42"/>
  <c r="CD18" i="54" a="1"/>
  <c r="E160" i="44" a="1"/>
  <c r="CD39" i="51"/>
  <c r="M48" i="49" a="1"/>
  <c r="CD17" i="53" a="1"/>
  <c r="CD22" i="53" a="1"/>
  <c r="CD19" i="54" a="1"/>
  <c r="CD43" i="49"/>
  <c r="M27" i="43" a="1"/>
  <c r="M61" i="46" a="1"/>
  <c r="M38" i="48" a="1"/>
  <c r="M58" i="42" a="1"/>
  <c r="M82" i="53" a="1"/>
  <c r="M47" i="55" a="1"/>
  <c r="M74" i="46" a="1"/>
  <c r="M74" i="53" a="1"/>
  <c r="CD36" i="48"/>
  <c r="CD40" i="51"/>
  <c r="O7" i="42" a="1"/>
  <c r="E154" i="53" a="1"/>
  <c r="O7" i="54" a="1"/>
  <c r="CD87" i="45"/>
  <c r="E154" i="52" a="1"/>
  <c r="CD23" i="46" a="1"/>
  <c r="CD38" i="43"/>
  <c r="E163" i="53" a="1"/>
  <c r="CD39" i="42"/>
  <c r="M71" i="48" a="1"/>
  <c r="M15" i="54" a="1"/>
  <c r="CD87" i="52"/>
  <c r="M50" i="44" a="1"/>
  <c r="M70" i="52" a="1"/>
  <c r="O9" i="47" a="1"/>
  <c r="M26" i="45" a="1"/>
  <c r="O6" i="51" a="1"/>
  <c r="CD16" i="53" a="1"/>
  <c r="CD79" i="47"/>
  <c r="M40" i="46" a="1"/>
  <c r="M75" i="51" a="1"/>
  <c r="Q9" i="48" a="1"/>
  <c r="M25" i="42" a="1"/>
  <c r="M41" i="45" a="1"/>
  <c r="M46" i="50" a="1"/>
  <c r="M70" i="49" a="1"/>
  <c r="M78" i="53" a="1"/>
  <c r="M42" i="44" a="1"/>
  <c r="M74" i="51" a="1"/>
  <c r="M50" i="52" a="1"/>
  <c r="R2" i="46"/>
  <c r="M78" i="46" a="1"/>
  <c r="CD43" i="55"/>
  <c r="M48" i="55" a="1"/>
  <c r="M39" i="53" a="1"/>
  <c r="M53" i="45" a="1"/>
  <c r="M67" i="51" a="1"/>
  <c r="CD14" i="52" a="1"/>
  <c r="M89" i="48" a="1"/>
  <c r="F134" i="42" a="1"/>
  <c r="M22" i="51" a="1"/>
  <c r="CD77" i="50"/>
  <c r="M26" i="48" a="1"/>
  <c r="CD41" i="46"/>
  <c r="M16" i="51" a="1"/>
  <c r="CD39" i="49"/>
  <c r="M47" i="43" a="1"/>
  <c r="M85" i="54" a="1"/>
  <c r="M47" i="46" a="1"/>
  <c r="CD26" i="52" a="1"/>
  <c r="M78" i="45" a="1"/>
  <c r="M57" i="46" a="1"/>
  <c r="E150" i="52" a="1"/>
  <c r="Q8" i="44" a="1"/>
  <c r="M23" i="49" a="1"/>
  <c r="M53" i="47" a="1"/>
  <c r="M51" i="48" a="1"/>
  <c r="M22" i="54" a="1"/>
  <c r="M64" i="44" a="1"/>
  <c r="M85" i="43" a="1"/>
  <c r="M64" i="42" a="1"/>
  <c r="M68" i="55" a="1"/>
  <c r="O7" i="50" a="1"/>
  <c r="M31" i="52" a="1"/>
  <c r="M63" i="48" a="1"/>
  <c r="CD37" i="42"/>
  <c r="M38" i="47" a="1"/>
  <c r="M51" i="53" a="1"/>
  <c r="M19" i="47" a="1"/>
  <c r="M19" i="54" a="1"/>
  <c r="M49" i="52" a="1"/>
  <c r="CD89" i="53"/>
  <c r="E150" i="51" a="1"/>
  <c r="Q6" i="46" a="1"/>
  <c r="M67" i="44" a="1"/>
  <c r="M59" i="53" a="1"/>
  <c r="M84" i="54" a="1"/>
  <c r="CD18" i="45" a="1"/>
  <c r="CD87" i="53"/>
  <c r="M52" i="42" a="1"/>
  <c r="M77" i="52" a="1"/>
  <c r="O8" i="53" a="1"/>
  <c r="M38" i="55" a="1"/>
  <c r="M49" i="43" a="1"/>
  <c r="M81" i="54" a="1"/>
  <c r="E158" i="50" a="1"/>
  <c r="M55" i="46" a="1"/>
  <c r="M21" i="42" a="1"/>
  <c r="M85" i="49" a="1"/>
  <c r="M43" i="48" a="1"/>
  <c r="M29" i="55" a="1"/>
  <c r="M91" i="55" a="1"/>
  <c r="M88" i="44" a="1"/>
  <c r="M55" i="54" a="1"/>
  <c r="CD84" i="54"/>
  <c r="M63" i="47" a="1"/>
  <c r="M55" i="42" a="1"/>
  <c r="CD85" i="49"/>
  <c r="M48" i="53" a="1"/>
  <c r="M16" i="48" a="1"/>
  <c r="CD30" i="46"/>
  <c r="CD25" i="55" a="1"/>
  <c r="M43" i="42" a="1"/>
  <c r="E152" i="53" a="1"/>
  <c r="CD34" i="43"/>
  <c r="CD81" i="48"/>
  <c r="M64" i="49" a="1"/>
  <c r="CD91" i="51"/>
  <c r="M83" i="52" a="1"/>
  <c r="CD83" i="44"/>
  <c r="CD41" i="53"/>
  <c r="M73" i="44" a="1"/>
  <c r="CD85" i="43"/>
  <c r="M54" i="48" a="1"/>
  <c r="M74" i="42" a="1"/>
  <c r="M50" i="53" a="1"/>
  <c r="M15" i="55" a="1"/>
  <c r="CD21" i="54" a="1"/>
  <c r="M58" i="53" a="1"/>
  <c r="CD14" i="48" a="1"/>
  <c r="CD81" i="50"/>
  <c r="Q5" i="42" a="1"/>
  <c r="CD86" i="48"/>
  <c r="O8" i="54" a="1"/>
  <c r="CD89" i="52"/>
  <c r="CD37" i="44"/>
  <c r="CD40" i="47"/>
  <c r="Q9" i="49" a="1"/>
  <c r="CD41" i="42"/>
  <c r="CV29" i="42" s="1" a="1"/>
  <c r="CD21" i="55" a="1"/>
  <c r="M87" i="48" a="1"/>
  <c r="M47" i="54" a="1"/>
  <c r="CD23" i="54" a="1"/>
  <c r="M34" i="44" a="1"/>
  <c r="M22" i="52" a="1"/>
  <c r="O7" i="47" a="1"/>
  <c r="M74" i="45" a="1"/>
  <c r="Q7" i="51" a="1"/>
  <c r="M52" i="49" a="1"/>
  <c r="E161" i="52" a="1"/>
  <c r="M88" i="46" a="1"/>
  <c r="CD90" i="50"/>
  <c r="O8" i="48" a="1"/>
  <c r="M41" i="42" a="1"/>
  <c r="M57" i="45" a="1"/>
  <c r="M78" i="50" a="1"/>
  <c r="M54" i="49" a="1"/>
  <c r="M14" i="53" a="1"/>
  <c r="M58" i="44" a="1"/>
  <c r="M26" i="51" a="1"/>
  <c r="M66" i="52" a="1"/>
  <c r="M27" i="46" a="1"/>
  <c r="M14" i="46" a="1"/>
  <c r="CD42" i="46"/>
  <c r="M64" i="55" a="1"/>
  <c r="M55" i="53" a="1"/>
  <c r="M85" i="45" a="1"/>
  <c r="M83" i="51" a="1"/>
  <c r="CD42" i="45"/>
  <c r="M34" i="47" a="1"/>
  <c r="M14" i="49" a="1"/>
  <c r="CD79" i="54"/>
  <c r="M90" i="55" a="1"/>
  <c r="F143" i="42" a="1"/>
  <c r="CD77" i="53"/>
  <c r="M69" i="44" a="1"/>
  <c r="F135" i="54" a="1"/>
  <c r="M90" i="48" a="1"/>
  <c r="CD43" i="48"/>
  <c r="M80" i="51" a="1"/>
  <c r="CD80" i="43"/>
  <c r="M31" i="43" a="1"/>
  <c r="M37" i="54" a="1"/>
  <c r="M79" i="46" a="1"/>
  <c r="E159" i="45" a="1"/>
  <c r="M14" i="45" a="1"/>
  <c r="M41" i="46" a="1"/>
  <c r="CD33" i="43"/>
  <c r="Q7" i="44" a="1"/>
  <c r="M39" i="49" a="1"/>
  <c r="M69" i="47" a="1"/>
  <c r="CD26" i="49" a="1"/>
  <c r="M54" i="54" a="1"/>
  <c r="M80" i="44" a="1"/>
  <c r="M53" i="43" a="1"/>
  <c r="M32" i="42" a="1"/>
  <c r="M52" i="55" a="1"/>
  <c r="O6" i="50" a="1"/>
  <c r="M20" i="48" a="1"/>
  <c r="M15" i="48" a="1"/>
  <c r="CD19" i="44" a="1"/>
  <c r="M54" i="47" a="1"/>
  <c r="M67" i="53" a="1"/>
  <c r="M51" i="47" a="1"/>
  <c r="M51" i="54" a="1"/>
  <c r="M65" i="52" a="1"/>
  <c r="CD21" i="52" a="1"/>
  <c r="CD91" i="46"/>
  <c r="Q7" i="46" a="1"/>
  <c r="M51" i="44" a="1"/>
  <c r="M91" i="53" a="1"/>
  <c r="E151" i="54" a="1"/>
  <c r="CD31" i="54"/>
  <c r="CD30" i="51"/>
  <c r="M36" i="42" a="1"/>
  <c r="CD88" i="42"/>
  <c r="Q7" i="53" a="1"/>
  <c r="M22" i="55" a="1"/>
  <c r="M33" i="43" a="1"/>
  <c r="CD36" i="45"/>
  <c r="Q9" i="43" a="1"/>
  <c r="M39" i="46" a="1"/>
  <c r="M85" i="42" a="1"/>
  <c r="M69" i="49" a="1"/>
  <c r="M27" i="48" a="1"/>
  <c r="M45" i="55" a="1"/>
  <c r="M75" i="55" a="1"/>
  <c r="M72" i="44" a="1"/>
  <c r="M71" i="54" a="1"/>
  <c r="CD24" i="53" a="1"/>
  <c r="M31" i="47" a="1"/>
  <c r="M39" i="42" a="1"/>
  <c r="CD15" i="49" a="1"/>
  <c r="M80" i="53" a="1"/>
  <c r="M48" i="48" a="1"/>
  <c r="CD32" i="43"/>
  <c r="CD32" i="55"/>
  <c r="M27" i="42" a="1"/>
  <c r="CD22" i="51" a="1"/>
  <c r="CD15" i="50" a="1"/>
  <c r="M77" i="48" a="1"/>
  <c r="M80" i="49" a="1"/>
  <c r="M52" i="52" a="1"/>
  <c r="M35" i="52" a="1"/>
  <c r="E154" i="54" a="1"/>
  <c r="CD89" i="45"/>
  <c r="M57" i="44" a="1"/>
  <c r="CD31" i="50"/>
  <c r="M70" i="48" a="1"/>
  <c r="CD78" i="48"/>
  <c r="M81" i="55" a="1"/>
  <c r="CD23" i="52" a="1"/>
  <c r="CD87" i="49"/>
  <c r="M42" i="53" a="1"/>
  <c r="CD17" i="43" a="1"/>
  <c r="CD23" i="45" a="1"/>
  <c r="Q6" i="42" a="1"/>
  <c r="CD86" i="47"/>
  <c r="Q9" i="54" a="1"/>
  <c r="Q5" i="52" a="1"/>
  <c r="E155" i="45" a="1"/>
  <c r="CD82" i="49"/>
  <c r="O5" i="49" a="1"/>
  <c r="CD79" i="49"/>
  <c r="E156" i="49" a="1"/>
  <c r="M55" i="48" a="1"/>
  <c r="M63" i="54" a="1"/>
  <c r="CD83" i="48"/>
  <c r="M82" i="44" a="1"/>
  <c r="M86" i="52" a="1"/>
  <c r="CD33" i="49"/>
  <c r="M42" i="45" a="1"/>
  <c r="O7" i="51" a="1"/>
  <c r="M84" i="49" a="1"/>
  <c r="CD87" i="44"/>
  <c r="M56" i="46" a="1"/>
  <c r="M72" i="53" a="1"/>
  <c r="O7" i="48" a="1"/>
  <c r="M73" i="42" a="1"/>
  <c r="M89" i="45" a="1"/>
  <c r="M14" i="50" a="1"/>
  <c r="M86" i="49" a="1"/>
  <c r="M62" i="53" a="1"/>
  <c r="M26" i="44" a="1"/>
  <c r="M42" i="51" a="1"/>
  <c r="M82" i="52" a="1"/>
  <c r="M91" i="46" a="1"/>
  <c r="M30" i="46" a="1"/>
  <c r="CD23" i="55" a="1"/>
  <c r="M16" i="55" a="1"/>
  <c r="M87" i="53" a="1"/>
  <c r="M69" i="45" a="1"/>
  <c r="M51" i="51" a="1"/>
  <c r="M14" i="43" a="1"/>
  <c r="M18" i="47" a="1"/>
  <c r="M78" i="49" a="1"/>
  <c r="CD37" i="43"/>
  <c r="M74" i="55" a="1"/>
  <c r="F139" i="50" a="1"/>
  <c r="CD13" i="54" a="1"/>
  <c r="F137" i="54" a="1"/>
  <c r="CV29" i="47" a="1"/>
  <c r="CD29" i="49"/>
  <c r="CV61" i="47" a="1"/>
  <c r="CD33" i="46"/>
  <c r="M74" i="48" a="1"/>
  <c r="M55" i="43" a="1"/>
  <c r="M64" i="51" a="1"/>
  <c r="M70" i="44" a="1"/>
  <c r="M79" i="43" a="1"/>
  <c r="M21" i="54" a="1"/>
  <c r="M63" i="46" a="1"/>
  <c r="CD87" i="48"/>
  <c r="M30" i="45" a="1"/>
  <c r="M89" i="46" a="1"/>
  <c r="CD83" i="54"/>
  <c r="O6" i="44" a="1"/>
  <c r="M55" i="49" a="1"/>
  <c r="M37" i="47" a="1"/>
  <c r="CD31" i="46"/>
  <c r="M70" i="54" a="1"/>
  <c r="M16" i="44" a="1"/>
  <c r="M69" i="43" a="1"/>
  <c r="CD87" i="55"/>
  <c r="M36" i="55" a="1"/>
  <c r="O9" i="50" a="1"/>
  <c r="M36" i="48" a="1"/>
  <c r="M47" i="48" a="1"/>
  <c r="E158" i="46" a="1"/>
  <c r="M86" i="47" a="1"/>
  <c r="M83" i="53" a="1"/>
  <c r="E157" i="45" a="1"/>
  <c r="M35" i="54" a="1"/>
  <c r="M17" i="52" a="1"/>
  <c r="M88" i="49" a="1"/>
  <c r="M74" i="50" a="1"/>
  <c r="O7" i="46" a="1"/>
  <c r="M19" i="44" a="1"/>
  <c r="M27" i="53" a="1"/>
  <c r="CD89" i="54"/>
  <c r="CD42" i="51"/>
  <c r="E158" i="44" a="1"/>
  <c r="CD30" i="45"/>
  <c r="CD83" i="47"/>
  <c r="Q5" i="53" a="1"/>
  <c r="M86" i="55" a="1"/>
  <c r="M65" i="43" a="1"/>
  <c r="CD89" i="50"/>
  <c r="Q7" i="43" a="1"/>
  <c r="M71" i="46" a="1"/>
  <c r="M26" i="49" a="1"/>
  <c r="M37" i="49" a="1"/>
  <c r="M91" i="48" a="1"/>
  <c r="M13" i="55" a="1"/>
  <c r="M43" i="55" a="1"/>
  <c r="M89" i="55" a="1"/>
  <c r="M62" i="52" a="1"/>
  <c r="CD80" i="48"/>
  <c r="CD37" i="48"/>
  <c r="CU29" i="48" s="1" a="1"/>
  <c r="E158" i="51" a="1"/>
  <c r="M79" i="44" a="1"/>
  <c r="E152" i="48" a="1"/>
  <c r="CD37" i="45"/>
  <c r="E158" i="54" a="1"/>
  <c r="CD37" i="49"/>
  <c r="CV29" i="49" s="1" a="1"/>
  <c r="M75" i="42" a="1"/>
  <c r="M33" i="47" a="1"/>
  <c r="CD82" i="48"/>
  <c r="M61" i="48" a="1"/>
  <c r="CD82" i="51"/>
  <c r="M36" i="52" a="1"/>
  <c r="M67" i="52" a="1"/>
  <c r="M89" i="54" a="1"/>
  <c r="CD24" i="43" a="1"/>
  <c r="M41" i="44" a="1"/>
  <c r="CD86" i="50"/>
  <c r="M22" i="48" a="1"/>
  <c r="CD90" i="48"/>
  <c r="M65" i="55" a="1"/>
  <c r="CD83" i="52"/>
  <c r="CV77" i="52" s="1" a="1"/>
  <c r="CD25" i="51" a="1"/>
  <c r="M26" i="53" a="1"/>
  <c r="M55" i="51" a="1"/>
  <c r="CD22" i="43" a="1"/>
  <c r="Q7" i="42" a="1"/>
  <c r="M83" i="45" a="1"/>
  <c r="Q6" i="54" a="1"/>
  <c r="O5" i="52" a="1"/>
  <c r="E155" i="54" a="1"/>
  <c r="M30" i="44" a="1"/>
  <c r="O6" i="49" a="1"/>
  <c r="CD84" i="42"/>
  <c r="CD18" i="44" a="1"/>
  <c r="CD91" i="53"/>
  <c r="M79" i="54" a="1"/>
  <c r="CD79" i="53"/>
  <c r="M66" i="44" a="1"/>
  <c r="M54" i="52" a="1"/>
  <c r="M20" i="44" a="1"/>
  <c r="M58" i="45" a="1"/>
  <c r="Q5" i="51" a="1"/>
  <c r="M36" i="49" a="1"/>
  <c r="M50" i="42" a="1"/>
  <c r="M24" i="46" a="1"/>
  <c r="M24" i="53" a="1"/>
  <c r="Q7" i="48" a="1"/>
  <c r="E151" i="43" a="1"/>
  <c r="M25" i="45" a="1"/>
  <c r="E154" i="48" a="1"/>
  <c r="CD26" i="46" a="1"/>
  <c r="M46" i="53" a="1"/>
  <c r="E157" i="49" a="1"/>
  <c r="CD21" i="42" a="1"/>
  <c r="E152" i="43" a="1"/>
  <c r="M43" i="46" a="1"/>
  <c r="M34" i="46" a="1"/>
  <c r="CD27" i="48" a="1"/>
  <c r="M32" i="55" a="1"/>
  <c r="M23" i="53" a="1"/>
  <c r="M37" i="45" a="1"/>
  <c r="E153" i="50" a="1"/>
  <c r="M46" i="43" a="1"/>
  <c r="CD20" i="47" a="1"/>
  <c r="CD25" i="47" a="1"/>
  <c r="CD36" i="54"/>
  <c r="CU29" i="54" s="1" a="1"/>
  <c r="M58" i="55" a="1"/>
  <c r="CD77" i="46"/>
  <c r="F135" i="43" a="1"/>
  <c r="F143" i="44" a="1"/>
  <c r="CV29" i="54" a="1"/>
  <c r="F142" i="47" a="1"/>
  <c r="F141" i="50" a="1"/>
  <c r="F135" i="47" a="1"/>
  <c r="CD77" i="44"/>
  <c r="CD61" i="52"/>
  <c r="CU61" i="52" s="1" a="1"/>
  <c r="CV61" i="48" a="1"/>
  <c r="F135" i="56" a="1"/>
  <c r="M14" i="47" a="1"/>
  <c r="F137" i="50" a="1"/>
  <c r="F134" i="44" a="1"/>
  <c r="CD29" i="56"/>
  <c r="F143" i="52" a="1"/>
  <c r="M30" i="55" a="1"/>
  <c r="F142" i="46" a="1"/>
  <c r="M82" i="48" a="1"/>
  <c r="M40" i="52" a="1"/>
  <c r="CD91" i="43"/>
  <c r="CD45" i="42"/>
  <c r="M25" i="49" a="1"/>
  <c r="M70" i="43" a="1"/>
  <c r="M16" i="47" a="1"/>
  <c r="CD38" i="46"/>
  <c r="CV29" i="46" s="1" a="1"/>
  <c r="M36" i="43" a="1"/>
  <c r="E156" i="42" a="1"/>
  <c r="M88" i="42" a="1"/>
  <c r="F144" i="52" a="1"/>
  <c r="F140" i="50" a="1"/>
  <c r="M18" i="51" a="1"/>
  <c r="M43" i="47" a="1"/>
  <c r="M25" i="51" a="1"/>
  <c r="M35" i="43" a="1"/>
  <c r="M17" i="44" a="1"/>
  <c r="F144" i="47" a="1"/>
  <c r="CD24" i="45" a="1"/>
  <c r="CD25" i="48" a="1"/>
  <c r="F136" i="43" a="1"/>
  <c r="CU29" i="42" a="1"/>
  <c r="M29" i="43" a="1"/>
  <c r="CD84" i="44"/>
  <c r="M62" i="55" a="1"/>
  <c r="CD77" i="54"/>
  <c r="CV45" i="51" a="1"/>
  <c r="M71" i="47" a="1"/>
  <c r="M63" i="45" a="1"/>
  <c r="CV45" i="47" a="1"/>
  <c r="Q9" i="47" a="1"/>
  <c r="CU29" i="49" a="1"/>
  <c r="M31" i="51" a="1"/>
  <c r="F142" i="53" a="1"/>
  <c r="CV61" i="52" a="1"/>
  <c r="CD39" i="50"/>
  <c r="M49" i="42" a="1"/>
  <c r="CD90" i="45"/>
  <c r="F147" i="52" a="1"/>
  <c r="M77" i="45" a="1"/>
  <c r="Q5" i="45" a="1"/>
  <c r="CD32" i="50"/>
  <c r="CU29" i="50" s="1" a="1"/>
  <c r="CD26" i="51" a="1"/>
  <c r="CD81" i="53"/>
  <c r="CV77" i="53" s="1" a="1"/>
  <c r="M43" i="54" a="1"/>
  <c r="CU29" i="47" a="1"/>
  <c r="CV29" i="50" a="1"/>
  <c r="CU29" i="46" a="1"/>
  <c r="CD35" i="44"/>
  <c r="CD82" i="47"/>
  <c r="CV77" i="47" s="1" a="1"/>
  <c r="O7" i="49" a="1"/>
  <c r="CD86" i="43"/>
  <c r="M29" i="54" a="1"/>
  <c r="M86" i="51" a="1"/>
  <c r="CD45" i="45"/>
  <c r="CD13" i="56" a="1"/>
  <c r="CU45" i="56" a="1"/>
  <c r="F144" i="53" a="1"/>
  <c r="M86" i="46" a="1"/>
  <c r="M62" i="47" a="1"/>
  <c r="CD78" i="46"/>
  <c r="CV77" i="46" s="1" a="1"/>
  <c r="M27" i="52" a="1"/>
  <c r="M85" i="44" a="1"/>
  <c r="CD13" i="53" a="1"/>
  <c r="CD77" i="56"/>
  <c r="O7" i="52" a="1"/>
  <c r="CD21" i="51" a="1"/>
  <c r="M78" i="42" a="1"/>
  <c r="CD29" i="51"/>
  <c r="M16" i="43" a="1"/>
  <c r="CU61" i="53" a="1"/>
  <c r="CU61" i="54" a="1"/>
  <c r="CV61" i="54" a="1"/>
  <c r="CV29" i="53" a="1"/>
  <c r="CU29" i="53" a="1"/>
  <c r="CV77" i="50" a="1"/>
  <c r="CU77" i="50" a="1"/>
  <c r="CU77" i="49" a="1"/>
  <c r="CV77" i="49" a="1"/>
  <c r="CU77" i="54" a="1"/>
  <c r="CV77" i="54" a="1"/>
  <c r="CU29" i="51" a="1"/>
  <c r="CV29" i="51" a="1"/>
  <c r="CV29" i="56" a="1"/>
  <c r="CU45" i="42" a="1"/>
  <c r="CV29" i="44" a="1"/>
  <c r="CU29" i="44" a="1"/>
  <c r="CV45" i="45" a="1"/>
  <c r="CU77" i="56" a="1"/>
  <c r="CV77" i="56" a="1"/>
  <c r="CV13" i="58" a="1"/>
  <c r="CU13" i="58" a="1"/>
  <c r="CU13" i="59" a="1"/>
  <c r="CV13" i="59" a="1"/>
  <c r="CV13" i="60" a="1"/>
  <c r="CU13" i="60" a="1"/>
  <c r="CU13" i="60" l="1"/>
  <c r="AE5" i="60" s="1"/>
  <c r="CV13" i="60"/>
  <c r="E5" i="46"/>
  <c r="V9" i="46"/>
  <c r="L5" i="60"/>
  <c r="AF8" i="60"/>
  <c r="AW8" i="60"/>
  <c r="AF7" i="60"/>
  <c r="AW7" i="60"/>
  <c r="AF9" i="60"/>
  <c r="AW9" i="60"/>
  <c r="V7" i="53"/>
  <c r="E5" i="42"/>
  <c r="V7" i="44"/>
  <c r="E5" i="45"/>
  <c r="V6" i="42"/>
  <c r="V5" i="46"/>
  <c r="V7" i="50"/>
  <c r="V7" i="43"/>
  <c r="E8" i="50"/>
  <c r="E5" i="51"/>
  <c r="Q2" i="47"/>
  <c r="AF6" i="60"/>
  <c r="AW6" i="60"/>
  <c r="CV13" i="59"/>
  <c r="CU13" i="59"/>
  <c r="AE5" i="59" s="1"/>
  <c r="C140" i="42"/>
  <c r="C139" i="45"/>
  <c r="D120" i="47"/>
  <c r="K8" i="48"/>
  <c r="K5" i="48"/>
  <c r="D123" i="49"/>
  <c r="D121" i="53"/>
  <c r="F136" i="47" a="1"/>
  <c r="F136" i="47" s="1"/>
  <c r="D124" i="50"/>
  <c r="C147" i="47"/>
  <c r="AV8" i="47"/>
  <c r="AV7" i="52"/>
  <c r="D131" i="47"/>
  <c r="E131" i="47" s="1"/>
  <c r="K9" i="48"/>
  <c r="L45" i="50"/>
  <c r="C148" i="50"/>
  <c r="L5" i="59"/>
  <c r="K6" i="47"/>
  <c r="Q2" i="48"/>
  <c r="F148" i="50" a="1"/>
  <c r="F148" i="50" s="1"/>
  <c r="C144" i="42"/>
  <c r="F144" i="42" a="1"/>
  <c r="F144" i="42" s="1"/>
  <c r="C136" i="44"/>
  <c r="K7" i="53"/>
  <c r="AV8" i="42"/>
  <c r="K9" i="49"/>
  <c r="E9" i="46"/>
  <c r="V7" i="46"/>
  <c r="B134" i="47" a="1"/>
  <c r="B134" i="47" s="1"/>
  <c r="V7" i="49"/>
  <c r="B134" i="54" a="1"/>
  <c r="B134" i="54" s="1"/>
  <c r="E9" i="52"/>
  <c r="E9" i="42"/>
  <c r="B134" i="53" a="1"/>
  <c r="B134" i="53" s="1"/>
  <c r="V9" i="52"/>
  <c r="E7" i="52"/>
  <c r="V7" i="47"/>
  <c r="F136" i="44" a="1"/>
  <c r="F136" i="44" s="1"/>
  <c r="C136" i="50"/>
  <c r="V7" i="52"/>
  <c r="AF9" i="59"/>
  <c r="AW9" i="59"/>
  <c r="E8" i="44"/>
  <c r="AF8" i="59"/>
  <c r="AW8" i="59"/>
  <c r="C148" i="42"/>
  <c r="F148" i="42" a="1"/>
  <c r="F148" i="42" s="1"/>
  <c r="F146" i="50" a="1"/>
  <c r="F146" i="50" s="1"/>
  <c r="AV6" i="49"/>
  <c r="D130" i="50"/>
  <c r="E130" i="50" s="1"/>
  <c r="C136" i="53"/>
  <c r="AF6" i="59"/>
  <c r="AW6" i="59"/>
  <c r="D122" i="45"/>
  <c r="D120" i="53"/>
  <c r="C138" i="45"/>
  <c r="C137" i="48"/>
  <c r="AF7" i="59"/>
  <c r="AW7" i="59"/>
  <c r="CU13" i="58"/>
  <c r="AE5" i="58" s="1"/>
  <c r="CV13" i="58"/>
  <c r="E127" i="56"/>
  <c r="G127" i="56"/>
  <c r="E119" i="56"/>
  <c r="G119" i="56"/>
  <c r="E123" i="56"/>
  <c r="G123" i="56"/>
  <c r="E118" i="56"/>
  <c r="G118" i="56"/>
  <c r="F147" i="54" a="1"/>
  <c r="F147" i="54" s="1"/>
  <c r="L5" i="58"/>
  <c r="AF8" i="58"/>
  <c r="AW8" i="58"/>
  <c r="E121" i="56"/>
  <c r="G121" i="56"/>
  <c r="E126" i="56"/>
  <c r="G126" i="56"/>
  <c r="B134" i="45" a="1"/>
  <c r="B134" i="45" s="1"/>
  <c r="E9" i="44"/>
  <c r="E6" i="49"/>
  <c r="V6" i="54"/>
  <c r="E8" i="54"/>
  <c r="V9" i="43"/>
  <c r="E5" i="44"/>
  <c r="E129" i="56"/>
  <c r="G129" i="56"/>
  <c r="AF9" i="58"/>
  <c r="AW9" i="58"/>
  <c r="AF6" i="58"/>
  <c r="AW6" i="58"/>
  <c r="V5" i="54"/>
  <c r="E8" i="43"/>
  <c r="V8" i="43"/>
  <c r="B134" i="42" a="1"/>
  <c r="B134" i="42" s="1"/>
  <c r="V9" i="42"/>
  <c r="E9" i="43"/>
  <c r="B134" i="43" a="1"/>
  <c r="B134" i="43" s="1"/>
  <c r="V6" i="45"/>
  <c r="E124" i="56"/>
  <c r="G124" i="56"/>
  <c r="E122" i="56"/>
  <c r="G122" i="56"/>
  <c r="AF7" i="58"/>
  <c r="AW7" i="58"/>
  <c r="E128" i="56"/>
  <c r="G128" i="56"/>
  <c r="F144" i="56"/>
  <c r="E125" i="56"/>
  <c r="G125" i="56"/>
  <c r="F142" i="56"/>
  <c r="F140" i="56"/>
  <c r="F139" i="56"/>
  <c r="F138" i="56"/>
  <c r="F137" i="56"/>
  <c r="E120" i="56"/>
  <c r="G120" i="56"/>
  <c r="F135" i="56"/>
  <c r="CU13" i="57"/>
  <c r="AE5" i="57" s="1"/>
  <c r="CV13" i="57"/>
  <c r="V9" i="54"/>
  <c r="E5" i="54"/>
  <c r="V5" i="43"/>
  <c r="V8" i="42"/>
  <c r="E6" i="53"/>
  <c r="E7" i="53"/>
  <c r="V5" i="49"/>
  <c r="B134" i="46" a="1"/>
  <c r="B134" i="46" s="1"/>
  <c r="E7" i="42"/>
  <c r="E6" i="50"/>
  <c r="E8" i="47"/>
  <c r="E6" i="47"/>
  <c r="V5" i="44"/>
  <c r="E8" i="42"/>
  <c r="V7" i="45"/>
  <c r="V9" i="44"/>
  <c r="Q2" i="50"/>
  <c r="E6" i="44"/>
  <c r="V5" i="48"/>
  <c r="E7" i="46"/>
  <c r="V6" i="46"/>
  <c r="E5" i="48"/>
  <c r="E6" i="43"/>
  <c r="E6" i="51"/>
  <c r="Q2" i="45"/>
  <c r="E6" i="45"/>
  <c r="E9" i="45"/>
  <c r="V5" i="45"/>
  <c r="V8" i="48"/>
  <c r="E9" i="51"/>
  <c r="Q2" i="42"/>
  <c r="V9" i="45"/>
  <c r="V6" i="50"/>
  <c r="E9" i="48"/>
  <c r="E5" i="50"/>
  <c r="E9" i="50"/>
  <c r="V6" i="47"/>
  <c r="V8" i="44"/>
  <c r="V9" i="50"/>
  <c r="V8" i="50"/>
  <c r="B134" i="48" a="1"/>
  <c r="B134" i="48" s="1"/>
  <c r="V7" i="42"/>
  <c r="E9" i="47"/>
  <c r="V6" i="48"/>
  <c r="C136" i="54"/>
  <c r="L5" i="57"/>
  <c r="D126" i="54"/>
  <c r="AF6" i="57"/>
  <c r="AW6" i="57"/>
  <c r="C137" i="52"/>
  <c r="V7" i="54"/>
  <c r="AF8" i="57"/>
  <c r="AW8" i="57"/>
  <c r="K5" i="45"/>
  <c r="V5" i="51"/>
  <c r="K5" i="49"/>
  <c r="AF7" i="57"/>
  <c r="AW7" i="57"/>
  <c r="V6" i="53"/>
  <c r="E5" i="49"/>
  <c r="Q2" i="54"/>
  <c r="V5" i="42"/>
  <c r="E6" i="42"/>
  <c r="E6" i="46"/>
  <c r="V9" i="49"/>
  <c r="E6" i="48"/>
  <c r="E7" i="48"/>
  <c r="V8" i="45"/>
  <c r="E8" i="48"/>
  <c r="V8" i="49"/>
  <c r="V8" i="46"/>
  <c r="E7" i="51"/>
  <c r="E8" i="49"/>
  <c r="B134" i="44" a="1"/>
  <c r="B134" i="44" s="1"/>
  <c r="E5" i="47"/>
  <c r="V5" i="47"/>
  <c r="B134" i="51" a="1"/>
  <c r="B134" i="51" s="1"/>
  <c r="E9" i="49"/>
  <c r="E7" i="43"/>
  <c r="V6" i="43"/>
  <c r="E7" i="50"/>
  <c r="E5" i="43"/>
  <c r="V8" i="51"/>
  <c r="B134" i="50" a="1"/>
  <c r="B134" i="50" s="1"/>
  <c r="E7" i="44"/>
  <c r="E8" i="51"/>
  <c r="V8" i="53"/>
  <c r="E7" i="49"/>
  <c r="K6" i="43"/>
  <c r="AF9" i="57"/>
  <c r="AW9" i="57"/>
  <c r="K5" i="42"/>
  <c r="K6" i="52"/>
  <c r="CU77" i="56"/>
  <c r="AE9" i="56" s="1"/>
  <c r="CV77" i="56"/>
  <c r="CU61" i="56"/>
  <c r="AE8" i="56" s="1"/>
  <c r="CV61" i="56"/>
  <c r="CV29" i="56"/>
  <c r="CU45" i="56"/>
  <c r="AE7" i="56" s="1"/>
  <c r="CV45" i="56"/>
  <c r="L9" i="56"/>
  <c r="CD13" i="56"/>
  <c r="L8" i="56"/>
  <c r="L6" i="56"/>
  <c r="L7" i="56"/>
  <c r="K5" i="43"/>
  <c r="AV6" i="50"/>
  <c r="Q2" i="51"/>
  <c r="C147" i="44"/>
  <c r="F146" i="45" a="1"/>
  <c r="F146" i="45" s="1"/>
  <c r="D129" i="52"/>
  <c r="C137" i="54"/>
  <c r="Q2" i="43"/>
  <c r="C143" i="44"/>
  <c r="C146" i="45"/>
  <c r="Q2" i="46"/>
  <c r="K6" i="46"/>
  <c r="F135" i="50" a="1"/>
  <c r="F135" i="50" s="1"/>
  <c r="F137" i="51" a="1"/>
  <c r="F137" i="51" s="1"/>
  <c r="K5" i="44"/>
  <c r="K9" i="50"/>
  <c r="D119" i="50"/>
  <c r="C135" i="51"/>
  <c r="D121" i="51"/>
  <c r="E121" i="51" s="1"/>
  <c r="K9" i="42"/>
  <c r="K6" i="49"/>
  <c r="F143" i="49" a="1"/>
  <c r="F143" i="49" s="1"/>
  <c r="D126" i="50"/>
  <c r="J8" i="56"/>
  <c r="K6" i="42"/>
  <c r="Q2" i="44"/>
  <c r="K6" i="45"/>
  <c r="F146" i="49" a="1"/>
  <c r="F146" i="49" s="1"/>
  <c r="D127" i="49"/>
  <c r="C139" i="50"/>
  <c r="C142" i="50"/>
  <c r="K5" i="51"/>
  <c r="K6" i="51"/>
  <c r="J7" i="56"/>
  <c r="C135" i="42"/>
  <c r="C147" i="43"/>
  <c r="D130" i="49"/>
  <c r="E130" i="49" s="1"/>
  <c r="J5" i="56"/>
  <c r="C144" i="43"/>
  <c r="C136" i="46"/>
  <c r="C135" i="54"/>
  <c r="J6" i="56"/>
  <c r="F135" i="42" a="1"/>
  <c r="F135" i="42" s="1"/>
  <c r="D119" i="42"/>
  <c r="F147" i="43" a="1"/>
  <c r="F147" i="43" s="1"/>
  <c r="K9" i="47"/>
  <c r="D119" i="54"/>
  <c r="J9" i="56"/>
  <c r="D124" i="43"/>
  <c r="L45" i="44"/>
  <c r="K9" i="45"/>
  <c r="C147" i="51"/>
  <c r="AV5" i="53"/>
  <c r="C135" i="53"/>
  <c r="K5" i="54"/>
  <c r="C147" i="54"/>
  <c r="F146" i="42" a="1"/>
  <c r="F146" i="42" s="1"/>
  <c r="C148" i="45"/>
  <c r="K5" i="46"/>
  <c r="Q2" i="49"/>
  <c r="D131" i="51"/>
  <c r="E131" i="51" s="1"/>
  <c r="F135" i="53" a="1"/>
  <c r="F135" i="53" s="1"/>
  <c r="C136" i="43"/>
  <c r="AV5" i="44"/>
  <c r="K9" i="44"/>
  <c r="F148" i="45" a="1"/>
  <c r="F148" i="45" s="1"/>
  <c r="D118" i="49"/>
  <c r="K5" i="50"/>
  <c r="K6" i="44"/>
  <c r="K9" i="46"/>
  <c r="K5" i="47"/>
  <c r="C147" i="48"/>
  <c r="C134" i="49"/>
  <c r="K6" i="50"/>
  <c r="K9" i="51"/>
  <c r="D129" i="53"/>
  <c r="C141" i="53"/>
  <c r="K6" i="54"/>
  <c r="V6" i="49"/>
  <c r="E8" i="53"/>
  <c r="V9" i="51"/>
  <c r="E7" i="54"/>
  <c r="B134" i="52" a="1"/>
  <c r="B134" i="52" s="1"/>
  <c r="V8" i="52"/>
  <c r="E5" i="53"/>
  <c r="E8" i="52"/>
  <c r="E6" i="54"/>
  <c r="V5" i="50"/>
  <c r="K5" i="52"/>
  <c r="B134" i="49" a="1"/>
  <c r="B134" i="49" s="1"/>
  <c r="V5" i="53"/>
  <c r="E6" i="52"/>
  <c r="E5" i="52"/>
  <c r="V5" i="52"/>
  <c r="E9" i="53"/>
  <c r="V8" i="55"/>
  <c r="E9" i="54"/>
  <c r="V8" i="54"/>
  <c r="K9" i="43"/>
  <c r="K6" i="48"/>
  <c r="M81" i="44"/>
  <c r="M33" i="44"/>
  <c r="M65" i="44"/>
  <c r="M17" i="44"/>
  <c r="M49" i="44"/>
  <c r="CD22" i="54"/>
  <c r="CD17" i="55"/>
  <c r="M26" i="55"/>
  <c r="M42" i="55"/>
  <c r="M58" i="55"/>
  <c r="M74" i="55"/>
  <c r="M90" i="55"/>
  <c r="M37" i="55"/>
  <c r="M21" i="55"/>
  <c r="M53" i="55"/>
  <c r="M69" i="55"/>
  <c r="M85" i="55"/>
  <c r="M56" i="42"/>
  <c r="M88" i="42"/>
  <c r="M40" i="42"/>
  <c r="M24" i="42"/>
  <c r="M72" i="42"/>
  <c r="E156" i="44"/>
  <c r="M89" i="48"/>
  <c r="M73" i="48"/>
  <c r="M57" i="48"/>
  <c r="M41" i="48"/>
  <c r="M25" i="48"/>
  <c r="E159" i="53"/>
  <c r="CD22" i="49"/>
  <c r="CD25" i="47"/>
  <c r="M78" i="49"/>
  <c r="M14" i="49"/>
  <c r="M46" i="49"/>
  <c r="M62" i="49"/>
  <c r="M30" i="49"/>
  <c r="CD16" i="46"/>
  <c r="M62" i="47"/>
  <c r="M30" i="47"/>
  <c r="M46" i="47"/>
  <c r="M14" i="47"/>
  <c r="M78" i="47"/>
  <c r="CD20" i="47"/>
  <c r="M18" i="47"/>
  <c r="M34" i="47"/>
  <c r="M82" i="47"/>
  <c r="M50" i="47"/>
  <c r="M66" i="47"/>
  <c r="M22" i="46"/>
  <c r="M70" i="46"/>
  <c r="M54" i="46"/>
  <c r="M86" i="46"/>
  <c r="M38" i="46"/>
  <c r="M78" i="43"/>
  <c r="M30" i="43"/>
  <c r="M62" i="43"/>
  <c r="M46" i="43"/>
  <c r="M14" i="43"/>
  <c r="CD14" i="52"/>
  <c r="E150" i="43"/>
  <c r="O6" i="45"/>
  <c r="Q6" i="45"/>
  <c r="O5" i="45"/>
  <c r="Q8" i="45"/>
  <c r="O8" i="45"/>
  <c r="Q5" i="45"/>
  <c r="Q7" i="45"/>
  <c r="O7" i="45"/>
  <c r="O9" i="45"/>
  <c r="Q9" i="45"/>
  <c r="E153" i="50"/>
  <c r="M51" i="51"/>
  <c r="M83" i="51"/>
  <c r="M67" i="51"/>
  <c r="M35" i="51"/>
  <c r="M19" i="51"/>
  <c r="CD14" i="53"/>
  <c r="M64" i="43"/>
  <c r="M80" i="43"/>
  <c r="M16" i="43"/>
  <c r="M48" i="43"/>
  <c r="M32" i="43"/>
  <c r="E156" i="51"/>
  <c r="M21" i="45"/>
  <c r="M37" i="45"/>
  <c r="M69" i="45"/>
  <c r="M85" i="45"/>
  <c r="M53" i="45"/>
  <c r="E154" i="51"/>
  <c r="E161" i="49"/>
  <c r="E154" i="49"/>
  <c r="M21" i="44"/>
  <c r="M37" i="44"/>
  <c r="M85" i="44"/>
  <c r="M69" i="44"/>
  <c r="M53" i="44"/>
  <c r="M71" i="53"/>
  <c r="M23" i="53"/>
  <c r="M87" i="53"/>
  <c r="M55" i="53"/>
  <c r="M39" i="53"/>
  <c r="E150" i="53"/>
  <c r="E161" i="43"/>
  <c r="M70" i="51"/>
  <c r="M86" i="51"/>
  <c r="M22" i="51"/>
  <c r="M54" i="51"/>
  <c r="M38" i="51"/>
  <c r="E158" i="52"/>
  <c r="M32" i="55"/>
  <c r="M16" i="55"/>
  <c r="M64" i="55"/>
  <c r="M48" i="55"/>
  <c r="M80" i="55"/>
  <c r="M75" i="54"/>
  <c r="M27" i="54"/>
  <c r="M91" i="54"/>
  <c r="M59" i="54"/>
  <c r="M43" i="54"/>
  <c r="CD27" i="52"/>
  <c r="E155" i="44"/>
  <c r="CD27" i="48"/>
  <c r="CD23" i="55"/>
  <c r="CD26" i="55"/>
  <c r="CD19" i="53"/>
  <c r="CD17" i="54"/>
  <c r="CD19" i="55"/>
  <c r="M18" i="46"/>
  <c r="M82" i="46"/>
  <c r="M66" i="46"/>
  <c r="M50" i="46"/>
  <c r="M34" i="46"/>
  <c r="M30" i="46"/>
  <c r="M14" i="46"/>
  <c r="M78" i="46"/>
  <c r="M46" i="46"/>
  <c r="M62" i="46"/>
  <c r="CD19" i="43"/>
  <c r="CD21" i="44"/>
  <c r="M79" i="51"/>
  <c r="M63" i="51"/>
  <c r="M31" i="51"/>
  <c r="M15" i="51"/>
  <c r="M47" i="51"/>
  <c r="E160" i="47"/>
  <c r="M43" i="46"/>
  <c r="M91" i="46"/>
  <c r="M27" i="46"/>
  <c r="M75" i="46"/>
  <c r="M59" i="46"/>
  <c r="CD24" i="47"/>
  <c r="E150" i="45"/>
  <c r="M50" i="51"/>
  <c r="M18" i="51"/>
  <c r="M66" i="51"/>
  <c r="M34" i="51"/>
  <c r="M82" i="51"/>
  <c r="CD14" i="50"/>
  <c r="CD23" i="48"/>
  <c r="E152" i="43"/>
  <c r="M82" i="52"/>
  <c r="M66" i="52"/>
  <c r="M50" i="52"/>
  <c r="M34" i="52"/>
  <c r="M18" i="52"/>
  <c r="E155" i="51"/>
  <c r="CD21" i="49"/>
  <c r="CD25" i="48"/>
  <c r="M84" i="53"/>
  <c r="M36" i="53"/>
  <c r="M20" i="53"/>
  <c r="M52" i="53"/>
  <c r="M68" i="53"/>
  <c r="CD21" i="42"/>
  <c r="M42" i="51"/>
  <c r="M26" i="51"/>
  <c r="M74" i="51"/>
  <c r="M90" i="51"/>
  <c r="M58" i="51"/>
  <c r="M89" i="49"/>
  <c r="M73" i="49"/>
  <c r="M41" i="49"/>
  <c r="M57" i="49"/>
  <c r="M25" i="49"/>
  <c r="E157" i="42"/>
  <c r="CD22" i="55"/>
  <c r="E157" i="49"/>
  <c r="M26" i="44"/>
  <c r="M58" i="44"/>
  <c r="M42" i="44"/>
  <c r="M74" i="44"/>
  <c r="M90" i="44"/>
  <c r="CD26" i="43"/>
  <c r="CD26" i="54"/>
  <c r="M62" i="55"/>
  <c r="M30" i="55"/>
  <c r="M14" i="55"/>
  <c r="M46" i="55"/>
  <c r="M78" i="55"/>
  <c r="M46" i="53"/>
  <c r="M62" i="53"/>
  <c r="M14" i="53"/>
  <c r="M78" i="53"/>
  <c r="M30" i="53"/>
  <c r="CD14" i="42"/>
  <c r="M83" i="43"/>
  <c r="M35" i="43"/>
  <c r="M19" i="43"/>
  <c r="M51" i="43"/>
  <c r="M67" i="43"/>
  <c r="E160" i="52"/>
  <c r="CD26" i="46"/>
  <c r="M86" i="49"/>
  <c r="M54" i="49"/>
  <c r="M70" i="49"/>
  <c r="M22" i="49"/>
  <c r="M38" i="49"/>
  <c r="CD22" i="42"/>
  <c r="E156" i="42"/>
  <c r="E151" i="48"/>
  <c r="E154" i="48"/>
  <c r="M14" i="50"/>
  <c r="M78" i="50"/>
  <c r="M46" i="50"/>
  <c r="M62" i="50"/>
  <c r="M30" i="50"/>
  <c r="E154" i="46"/>
  <c r="M72" i="52"/>
  <c r="M40" i="52"/>
  <c r="M24" i="52"/>
  <c r="M56" i="52"/>
  <c r="M88" i="52"/>
  <c r="E156" i="46"/>
  <c r="M73" i="45"/>
  <c r="M25" i="45"/>
  <c r="M89" i="45"/>
  <c r="M57" i="45"/>
  <c r="M41" i="45"/>
  <c r="M65" i="49"/>
  <c r="M17" i="49"/>
  <c r="M49" i="49"/>
  <c r="M81" i="49"/>
  <c r="M33" i="49"/>
  <c r="M78" i="51"/>
  <c r="M62" i="51"/>
  <c r="M46" i="51"/>
  <c r="M14" i="51"/>
  <c r="M30" i="51"/>
  <c r="E151" i="43"/>
  <c r="M73" i="42"/>
  <c r="M41" i="42"/>
  <c r="M25" i="42"/>
  <c r="M89" i="42"/>
  <c r="M57" i="42"/>
  <c r="CD24" i="52"/>
  <c r="M14" i="42"/>
  <c r="M78" i="42"/>
  <c r="M62" i="42"/>
  <c r="M46" i="42"/>
  <c r="M30" i="42"/>
  <c r="E158" i="48"/>
  <c r="O6" i="48"/>
  <c r="Q7" i="48"/>
  <c r="O7" i="48"/>
  <c r="O8" i="48"/>
  <c r="Q9" i="48"/>
  <c r="O5" i="48"/>
  <c r="Q5" i="48"/>
  <c r="Q6" i="48"/>
  <c r="O9" i="48"/>
  <c r="Q8" i="48"/>
  <c r="CD21" i="51"/>
  <c r="CD18" i="51"/>
  <c r="CD18" i="46"/>
  <c r="M56" i="53"/>
  <c r="M40" i="53"/>
  <c r="M88" i="53"/>
  <c r="M24" i="53"/>
  <c r="M72" i="53"/>
  <c r="M75" i="51"/>
  <c r="M91" i="51"/>
  <c r="M59" i="51"/>
  <c r="M43" i="51"/>
  <c r="M27" i="51"/>
  <c r="E159" i="47"/>
  <c r="M77" i="45"/>
  <c r="M61" i="45"/>
  <c r="M29" i="45"/>
  <c r="M13" i="45"/>
  <c r="M45" i="45"/>
  <c r="M72" i="46"/>
  <c r="M24" i="46"/>
  <c r="M56" i="46"/>
  <c r="M88" i="46"/>
  <c r="M40" i="46"/>
  <c r="E153" i="53"/>
  <c r="M75" i="52"/>
  <c r="M91" i="52"/>
  <c r="M43" i="52"/>
  <c r="M27" i="52"/>
  <c r="M59" i="52"/>
  <c r="M34" i="42"/>
  <c r="M18" i="42"/>
  <c r="M66" i="42"/>
  <c r="M82" i="42"/>
  <c r="M50" i="42"/>
  <c r="E161" i="52"/>
  <c r="E161" i="42"/>
  <c r="E156" i="53"/>
  <c r="CD15" i="44"/>
  <c r="M77" i="54"/>
  <c r="M61" i="54"/>
  <c r="M29" i="54"/>
  <c r="M45" i="54"/>
  <c r="M13" i="54"/>
  <c r="E157" i="43"/>
  <c r="M68" i="49"/>
  <c r="M20" i="49"/>
  <c r="M36" i="49"/>
  <c r="M84" i="49"/>
  <c r="M52" i="49"/>
  <c r="CD16" i="53"/>
  <c r="CD25" i="54"/>
  <c r="E156" i="54"/>
  <c r="CD24" i="54"/>
  <c r="Q9" i="51"/>
  <c r="O9" i="51"/>
  <c r="Q6" i="51"/>
  <c r="Q5" i="51"/>
  <c r="O7" i="51"/>
  <c r="Q7" i="51"/>
  <c r="O6" i="51"/>
  <c r="O8" i="51"/>
  <c r="Q8" i="51"/>
  <c r="O5" i="51"/>
  <c r="M65" i="42"/>
  <c r="M33" i="42"/>
  <c r="M49" i="42"/>
  <c r="M17" i="42"/>
  <c r="M81" i="42"/>
  <c r="M58" i="45"/>
  <c r="M42" i="45"/>
  <c r="M74" i="45"/>
  <c r="M26" i="45"/>
  <c r="M90" i="45"/>
  <c r="CD19" i="46"/>
  <c r="M59" i="47"/>
  <c r="M75" i="47"/>
  <c r="M91" i="47"/>
  <c r="M43" i="47"/>
  <c r="M27" i="47"/>
  <c r="M84" i="44"/>
  <c r="M68" i="44"/>
  <c r="M36" i="44"/>
  <c r="M52" i="44"/>
  <c r="M20" i="44"/>
  <c r="O7" i="47"/>
  <c r="O9" i="47"/>
  <c r="Q5" i="47"/>
  <c r="O8" i="47"/>
  <c r="Q8" i="47"/>
  <c r="O5" i="47"/>
  <c r="Q7" i="47"/>
  <c r="Q6" i="47"/>
  <c r="Q9" i="47"/>
  <c r="O6" i="47"/>
  <c r="M38" i="52"/>
  <c r="M54" i="52"/>
  <c r="M86" i="52"/>
  <c r="M22" i="52"/>
  <c r="M70" i="52"/>
  <c r="M38" i="43"/>
  <c r="M22" i="43"/>
  <c r="M86" i="43"/>
  <c r="M54" i="43"/>
  <c r="M70" i="43"/>
  <c r="E157" i="44"/>
  <c r="E160" i="51"/>
  <c r="E154" i="50"/>
  <c r="CD21" i="50"/>
  <c r="M66" i="44"/>
  <c r="M82" i="44"/>
  <c r="M34" i="44"/>
  <c r="M50" i="44"/>
  <c r="M18" i="44"/>
  <c r="E154" i="47"/>
  <c r="M87" i="47"/>
  <c r="M55" i="47"/>
  <c r="M39" i="47"/>
  <c r="M23" i="47"/>
  <c r="M71" i="47"/>
  <c r="E161" i="53"/>
  <c r="CD23" i="51"/>
  <c r="CD16" i="51"/>
  <c r="CD23" i="54"/>
  <c r="M16" i="52"/>
  <c r="M64" i="52"/>
  <c r="M32" i="52"/>
  <c r="M80" i="52"/>
  <c r="M48" i="52"/>
  <c r="M40" i="55"/>
  <c r="M24" i="55"/>
  <c r="M56" i="55"/>
  <c r="M72" i="55"/>
  <c r="M88" i="55"/>
  <c r="M79" i="54"/>
  <c r="M63" i="54"/>
  <c r="M47" i="54"/>
  <c r="M15" i="54"/>
  <c r="M31" i="54"/>
  <c r="CD20" i="45"/>
  <c r="E151" i="49"/>
  <c r="M25" i="51"/>
  <c r="M57" i="51"/>
  <c r="M41" i="51"/>
  <c r="M89" i="51"/>
  <c r="M73" i="51"/>
  <c r="M55" i="48"/>
  <c r="M87" i="48"/>
  <c r="M71" i="48"/>
  <c r="M23" i="48"/>
  <c r="M39" i="48"/>
  <c r="E160" i="43"/>
  <c r="CD18" i="55"/>
  <c r="CD27" i="49"/>
  <c r="M84" i="43"/>
  <c r="M36" i="43"/>
  <c r="M68" i="43"/>
  <c r="M20" i="43"/>
  <c r="M52" i="43"/>
  <c r="CD15" i="53"/>
  <c r="CD18" i="44"/>
  <c r="E156" i="49"/>
  <c r="CD21" i="55"/>
  <c r="E158" i="53"/>
  <c r="CD26" i="44"/>
  <c r="E161" i="44"/>
  <c r="CD27" i="45"/>
  <c r="M82" i="48"/>
  <c r="M18" i="48"/>
  <c r="M50" i="48"/>
  <c r="M34" i="48"/>
  <c r="M66" i="48"/>
  <c r="E163" i="53"/>
  <c r="CD21" i="48"/>
  <c r="CD18" i="48"/>
  <c r="E157" i="47"/>
  <c r="O8" i="49"/>
  <c r="O7" i="49"/>
  <c r="O9" i="49"/>
  <c r="Q6" i="49"/>
  <c r="Q7" i="49"/>
  <c r="Q5" i="49"/>
  <c r="Q8" i="49"/>
  <c r="O6" i="49"/>
  <c r="O5" i="49"/>
  <c r="Q9" i="49"/>
  <c r="M81" i="48"/>
  <c r="M17" i="48"/>
  <c r="M49" i="48"/>
  <c r="M65" i="48"/>
  <c r="M33" i="48"/>
  <c r="M78" i="44"/>
  <c r="M46" i="44"/>
  <c r="M14" i="44"/>
  <c r="M62" i="44"/>
  <c r="M30" i="44"/>
  <c r="CD23" i="46"/>
  <c r="E153" i="48"/>
  <c r="CD25" i="45"/>
  <c r="CD24" i="49"/>
  <c r="CD20" i="48"/>
  <c r="CD16" i="48"/>
  <c r="CD19" i="50"/>
  <c r="E155" i="54"/>
  <c r="E155" i="45"/>
  <c r="E154" i="52"/>
  <c r="CD20" i="55"/>
  <c r="E153" i="43"/>
  <c r="E157" i="46"/>
  <c r="Q9" i="52"/>
  <c r="O9" i="52"/>
  <c r="O7" i="52"/>
  <c r="Q8" i="52"/>
  <c r="O8" i="52"/>
  <c r="Q6" i="52"/>
  <c r="O6" i="52"/>
  <c r="Q7" i="52"/>
  <c r="O5" i="52"/>
  <c r="Q5" i="52"/>
  <c r="CD20" i="53"/>
  <c r="M29" i="42"/>
  <c r="M45" i="42"/>
  <c r="M13" i="42"/>
  <c r="M77" i="42"/>
  <c r="M61" i="42"/>
  <c r="Q8" i="54"/>
  <c r="O5" i="54"/>
  <c r="Q7" i="54"/>
  <c r="Q5" i="54"/>
  <c r="O6" i="54"/>
  <c r="Q6" i="54"/>
  <c r="Q9" i="54"/>
  <c r="O8" i="54"/>
  <c r="O7" i="54"/>
  <c r="O9" i="54"/>
  <c r="CD20" i="52"/>
  <c r="E161" i="46"/>
  <c r="CD27" i="44"/>
  <c r="E159" i="43"/>
  <c r="M67" i="45"/>
  <c r="M19" i="45"/>
  <c r="M51" i="45"/>
  <c r="M35" i="45"/>
  <c r="M83" i="45"/>
  <c r="E154" i="53"/>
  <c r="M26" i="52"/>
  <c r="M74" i="52"/>
  <c r="M58" i="52"/>
  <c r="M42" i="52"/>
  <c r="M90" i="52"/>
  <c r="E161" i="47"/>
  <c r="CD26" i="51"/>
  <c r="E152" i="49"/>
  <c r="E159" i="42"/>
  <c r="O5" i="42"/>
  <c r="Q7" i="42"/>
  <c r="Q6" i="42"/>
  <c r="Q5" i="42"/>
  <c r="O7" i="42"/>
  <c r="Q9" i="42"/>
  <c r="O8" i="42"/>
  <c r="Q8" i="42"/>
  <c r="O6" i="42"/>
  <c r="O9" i="42"/>
  <c r="E151" i="51"/>
  <c r="CD26" i="45"/>
  <c r="CD14" i="44"/>
  <c r="CD22" i="43"/>
  <c r="CD23" i="45"/>
  <c r="E160" i="50"/>
  <c r="CD27" i="43"/>
  <c r="E151" i="44"/>
  <c r="M23" i="51"/>
  <c r="M87" i="51"/>
  <c r="M71" i="51"/>
  <c r="M39" i="51"/>
  <c r="M55" i="51"/>
  <c r="CD17" i="43"/>
  <c r="CD14" i="48"/>
  <c r="CD17" i="47"/>
  <c r="CD26" i="42"/>
  <c r="CD24" i="50"/>
  <c r="CD22" i="52"/>
  <c r="M16" i="47"/>
  <c r="M48" i="47"/>
  <c r="M80" i="47"/>
  <c r="M64" i="47"/>
  <c r="M32" i="47"/>
  <c r="M26" i="53"/>
  <c r="M42" i="53"/>
  <c r="M58" i="53"/>
  <c r="M74" i="53"/>
  <c r="M90" i="53"/>
  <c r="M47" i="45"/>
  <c r="M79" i="45"/>
  <c r="M31" i="45"/>
  <c r="M15" i="45"/>
  <c r="M63" i="45"/>
  <c r="CD19" i="49"/>
  <c r="E162" i="52"/>
  <c r="CD25" i="51"/>
  <c r="CD21" i="54"/>
  <c r="M74" i="46"/>
  <c r="M26" i="46"/>
  <c r="M42" i="46"/>
  <c r="M90" i="46"/>
  <c r="M58" i="46"/>
  <c r="E163" i="52"/>
  <c r="CD24" i="45"/>
  <c r="CD16" i="54"/>
  <c r="E152" i="52"/>
  <c r="E158" i="47"/>
  <c r="CD16" i="47"/>
  <c r="CD23" i="52"/>
  <c r="M15" i="55"/>
  <c r="M47" i="55"/>
  <c r="M31" i="55"/>
  <c r="M63" i="55"/>
  <c r="M79" i="55"/>
  <c r="E158" i="42"/>
  <c r="M45" i="43"/>
  <c r="M13" i="43"/>
  <c r="M29" i="43"/>
  <c r="M61" i="43"/>
  <c r="M77" i="43"/>
  <c r="M17" i="55"/>
  <c r="M49" i="55"/>
  <c r="M33" i="55"/>
  <c r="M65" i="55"/>
  <c r="M81" i="55"/>
  <c r="M50" i="53"/>
  <c r="M82" i="53"/>
  <c r="M18" i="53"/>
  <c r="M66" i="53"/>
  <c r="M34" i="53"/>
  <c r="CD19" i="45"/>
  <c r="CD16" i="44"/>
  <c r="CD16" i="45"/>
  <c r="CD20" i="43"/>
  <c r="M74" i="42"/>
  <c r="M58" i="42"/>
  <c r="M42" i="42"/>
  <c r="M26" i="42"/>
  <c r="M90" i="42"/>
  <c r="CD25" i="43"/>
  <c r="E160" i="42"/>
  <c r="M24" i="50"/>
  <c r="M40" i="50"/>
  <c r="M56" i="50"/>
  <c r="M88" i="50"/>
  <c r="M72" i="50"/>
  <c r="M86" i="48"/>
  <c r="M22" i="48"/>
  <c r="M70" i="48"/>
  <c r="M54" i="48"/>
  <c r="M38" i="48"/>
  <c r="M84" i="47"/>
  <c r="M36" i="47"/>
  <c r="M20" i="47"/>
  <c r="M52" i="47"/>
  <c r="M68" i="47"/>
  <c r="M81" i="51"/>
  <c r="M65" i="51"/>
  <c r="M17" i="51"/>
  <c r="M33" i="51"/>
  <c r="M49" i="51"/>
  <c r="CD14" i="46"/>
  <c r="M61" i="46"/>
  <c r="M13" i="46"/>
  <c r="M45" i="46"/>
  <c r="M29" i="46"/>
  <c r="M77" i="46"/>
  <c r="E156" i="48"/>
  <c r="E162" i="53"/>
  <c r="E150" i="42"/>
  <c r="CD21" i="47"/>
  <c r="M25" i="44"/>
  <c r="M89" i="44"/>
  <c r="M41" i="44"/>
  <c r="M57" i="44"/>
  <c r="M73" i="44"/>
  <c r="M27" i="43"/>
  <c r="M59" i="43"/>
  <c r="M91" i="43"/>
  <c r="M75" i="43"/>
  <c r="M43" i="43"/>
  <c r="E153" i="45"/>
  <c r="M43" i="44"/>
  <c r="M27" i="44"/>
  <c r="M91" i="44"/>
  <c r="M59" i="44"/>
  <c r="M75" i="44"/>
  <c r="CD24" i="43"/>
  <c r="CD26" i="53"/>
  <c r="M26" i="54"/>
  <c r="M90" i="54"/>
  <c r="M58" i="54"/>
  <c r="M42" i="54"/>
  <c r="M74" i="54"/>
  <c r="M73" i="54"/>
  <c r="M57" i="54"/>
  <c r="M41" i="54"/>
  <c r="M25" i="54"/>
  <c r="M89" i="54"/>
  <c r="E154" i="54"/>
  <c r="CD19" i="54"/>
  <c r="M82" i="43"/>
  <c r="M50" i="43"/>
  <c r="M18" i="43"/>
  <c r="M34" i="43"/>
  <c r="M66" i="43"/>
  <c r="CD16" i="55"/>
  <c r="E157" i="51"/>
  <c r="M19" i="52"/>
  <c r="M51" i="52"/>
  <c r="M67" i="52"/>
  <c r="M35" i="52"/>
  <c r="M83" i="52"/>
  <c r="CD22" i="53"/>
  <c r="CD26" i="50"/>
  <c r="M86" i="53"/>
  <c r="M38" i="53"/>
  <c r="M22" i="53"/>
  <c r="M70" i="53"/>
  <c r="M54" i="53"/>
  <c r="M68" i="52"/>
  <c r="M84" i="52"/>
  <c r="M20" i="52"/>
  <c r="M36" i="52"/>
  <c r="M52" i="52"/>
  <c r="CD17" i="53"/>
  <c r="E154" i="44"/>
  <c r="M89" i="43"/>
  <c r="M25" i="43"/>
  <c r="M41" i="43"/>
  <c r="M73" i="43"/>
  <c r="M57" i="43"/>
  <c r="CD15" i="54"/>
  <c r="E156" i="45"/>
  <c r="E160" i="46"/>
  <c r="CD21" i="43"/>
  <c r="M80" i="49"/>
  <c r="M64" i="49"/>
  <c r="M48" i="49"/>
  <c r="M32" i="49"/>
  <c r="M16" i="49"/>
  <c r="E155" i="43"/>
  <c r="E154" i="43"/>
  <c r="E156" i="47"/>
  <c r="M45" i="48"/>
  <c r="M13" i="48"/>
  <c r="M29" i="48"/>
  <c r="M61" i="48"/>
  <c r="M77" i="48"/>
  <c r="CD23" i="47"/>
  <c r="M87" i="50"/>
  <c r="M55" i="50"/>
  <c r="M23" i="50"/>
  <c r="M39" i="50"/>
  <c r="M71" i="50"/>
  <c r="M53" i="48"/>
  <c r="M69" i="48"/>
  <c r="M37" i="48"/>
  <c r="M85" i="48"/>
  <c r="M21" i="48"/>
  <c r="CD15" i="50"/>
  <c r="E160" i="44"/>
  <c r="M89" i="53"/>
  <c r="M73" i="53"/>
  <c r="M57" i="53"/>
  <c r="M25" i="53"/>
  <c r="M41" i="53"/>
  <c r="E150" i="47"/>
  <c r="CD25" i="53"/>
  <c r="M81" i="47"/>
  <c r="M17" i="47"/>
  <c r="M49" i="47"/>
  <c r="M65" i="47"/>
  <c r="M33" i="47"/>
  <c r="CD22" i="51"/>
  <c r="E152" i="53"/>
  <c r="CD18" i="54"/>
  <c r="M79" i="53"/>
  <c r="M63" i="53"/>
  <c r="M31" i="53"/>
  <c r="M47" i="53"/>
  <c r="M15" i="53"/>
  <c r="CD22" i="45"/>
  <c r="CD22" i="48"/>
  <c r="M91" i="42"/>
  <c r="M59" i="42"/>
  <c r="M75" i="42"/>
  <c r="M27" i="42"/>
  <c r="M43" i="42"/>
  <c r="Q5" i="55"/>
  <c r="Q7" i="55"/>
  <c r="Q8" i="55"/>
  <c r="O6" i="55"/>
  <c r="Q9" i="55"/>
  <c r="Q6" i="55"/>
  <c r="O7" i="55"/>
  <c r="O9" i="55"/>
  <c r="O5" i="55"/>
  <c r="O8" i="55"/>
  <c r="CD25" i="55"/>
  <c r="CD18" i="42"/>
  <c r="M57" i="50"/>
  <c r="M41" i="50"/>
  <c r="M89" i="50"/>
  <c r="M73" i="50"/>
  <c r="M25" i="50"/>
  <c r="CD16" i="52"/>
  <c r="CD18" i="52"/>
  <c r="CD14" i="49"/>
  <c r="E158" i="54"/>
  <c r="CD27" i="55"/>
  <c r="E159" i="52"/>
  <c r="E156" i="52"/>
  <c r="CD17" i="42"/>
  <c r="E157" i="50"/>
  <c r="M74" i="47"/>
  <c r="M26" i="47"/>
  <c r="M58" i="47"/>
  <c r="M42" i="47"/>
  <c r="M90" i="47"/>
  <c r="M48" i="48"/>
  <c r="M16" i="48"/>
  <c r="M64" i="48"/>
  <c r="M80" i="48"/>
  <c r="M32" i="48"/>
  <c r="E159" i="49"/>
  <c r="CD25" i="44"/>
  <c r="M50" i="49"/>
  <c r="M18" i="49"/>
  <c r="M82" i="49"/>
  <c r="M34" i="49"/>
  <c r="M66" i="49"/>
  <c r="E152" i="48"/>
  <c r="M80" i="53"/>
  <c r="M48" i="53"/>
  <c r="M64" i="53"/>
  <c r="M16" i="53"/>
  <c r="M32" i="53"/>
  <c r="M82" i="45"/>
  <c r="M66" i="45"/>
  <c r="M50" i="45"/>
  <c r="M18" i="45"/>
  <c r="M34" i="45"/>
  <c r="M15" i="44"/>
  <c r="M31" i="44"/>
  <c r="M47" i="44"/>
  <c r="M63" i="44"/>
  <c r="M79" i="44"/>
  <c r="CD15" i="49"/>
  <c r="CD20" i="50"/>
  <c r="CD20" i="51"/>
  <c r="M65" i="45"/>
  <c r="M17" i="45"/>
  <c r="M33" i="45"/>
  <c r="M49" i="45"/>
  <c r="M81" i="45"/>
  <c r="M83" i="42"/>
  <c r="M35" i="42"/>
  <c r="M19" i="42"/>
  <c r="M67" i="42"/>
  <c r="M51" i="42"/>
  <c r="E158" i="51"/>
  <c r="M39" i="42"/>
  <c r="M55" i="42"/>
  <c r="M71" i="42"/>
  <c r="M87" i="42"/>
  <c r="M23" i="42"/>
  <c r="E153" i="46"/>
  <c r="M91" i="50"/>
  <c r="M43" i="50"/>
  <c r="M27" i="50"/>
  <c r="M59" i="50"/>
  <c r="M75" i="50"/>
  <c r="M31" i="47"/>
  <c r="M63" i="47"/>
  <c r="M47" i="47"/>
  <c r="M79" i="47"/>
  <c r="M15" i="47"/>
  <c r="M35" i="50"/>
  <c r="M19" i="50"/>
  <c r="M83" i="50"/>
  <c r="M67" i="50"/>
  <c r="M51" i="50"/>
  <c r="M63" i="50"/>
  <c r="M47" i="50"/>
  <c r="M15" i="50"/>
  <c r="M31" i="50"/>
  <c r="M79" i="50"/>
  <c r="CD24" i="53"/>
  <c r="E157" i="52"/>
  <c r="M48" i="45"/>
  <c r="M80" i="45"/>
  <c r="M16" i="45"/>
  <c r="M64" i="45"/>
  <c r="M32" i="45"/>
  <c r="CD27" i="54"/>
  <c r="M78" i="52"/>
  <c r="M14" i="52"/>
  <c r="M46" i="52"/>
  <c r="M30" i="52"/>
  <c r="M62" i="52"/>
  <c r="M71" i="54"/>
  <c r="M55" i="54"/>
  <c r="M23" i="54"/>
  <c r="M39" i="54"/>
  <c r="M87" i="54"/>
  <c r="M35" i="55"/>
  <c r="M51" i="55"/>
  <c r="M19" i="55"/>
  <c r="M67" i="55"/>
  <c r="M83" i="55"/>
  <c r="CD20" i="42"/>
  <c r="M25" i="55"/>
  <c r="M41" i="55"/>
  <c r="M57" i="55"/>
  <c r="M73" i="55"/>
  <c r="M89" i="55"/>
  <c r="M72" i="44"/>
  <c r="M88" i="44"/>
  <c r="M56" i="44"/>
  <c r="M24" i="44"/>
  <c r="M40" i="44"/>
  <c r="M43" i="49"/>
  <c r="M27" i="49"/>
  <c r="M59" i="49"/>
  <c r="M91" i="49"/>
  <c r="M75" i="49"/>
  <c r="CD18" i="43"/>
  <c r="M27" i="55"/>
  <c r="M59" i="55"/>
  <c r="M43" i="55"/>
  <c r="M75" i="55"/>
  <c r="M91" i="55"/>
  <c r="E156" i="43"/>
  <c r="E151" i="42"/>
  <c r="E152" i="54"/>
  <c r="M23" i="55"/>
  <c r="M39" i="55"/>
  <c r="M55" i="55"/>
  <c r="M71" i="55"/>
  <c r="M87" i="55"/>
  <c r="M13" i="55"/>
  <c r="M45" i="55"/>
  <c r="M29" i="55"/>
  <c r="M61" i="55"/>
  <c r="M77" i="55"/>
  <c r="E152" i="46"/>
  <c r="E150" i="46"/>
  <c r="M89" i="52"/>
  <c r="M73" i="52"/>
  <c r="M57" i="52"/>
  <c r="M41" i="52"/>
  <c r="M25" i="52"/>
  <c r="M75" i="48"/>
  <c r="M91" i="48"/>
  <c r="M27" i="48"/>
  <c r="M43" i="48"/>
  <c r="M59" i="48"/>
  <c r="CD27" i="42"/>
  <c r="M46" i="48"/>
  <c r="M14" i="48"/>
  <c r="M62" i="48"/>
  <c r="M30" i="48"/>
  <c r="M78" i="48"/>
  <c r="E152" i="47"/>
  <c r="M21" i="49"/>
  <c r="M37" i="49"/>
  <c r="M69" i="49"/>
  <c r="M85" i="49"/>
  <c r="M53" i="49"/>
  <c r="CD24" i="42"/>
  <c r="M31" i="49"/>
  <c r="M63" i="49"/>
  <c r="M15" i="49"/>
  <c r="M79" i="49"/>
  <c r="M47" i="49"/>
  <c r="M42" i="49"/>
  <c r="M90" i="49"/>
  <c r="M74" i="49"/>
  <c r="M58" i="49"/>
  <c r="M26" i="49"/>
  <c r="M85" i="42"/>
  <c r="M21" i="42"/>
  <c r="M37" i="42"/>
  <c r="M53" i="42"/>
  <c r="M69" i="42"/>
  <c r="M56" i="48"/>
  <c r="M40" i="48"/>
  <c r="M24" i="48"/>
  <c r="M88" i="48"/>
  <c r="M72" i="48"/>
  <c r="E150" i="49"/>
  <c r="M71" i="46"/>
  <c r="M39" i="46"/>
  <c r="M55" i="46"/>
  <c r="M23" i="46"/>
  <c r="M87" i="46"/>
  <c r="O8" i="43"/>
  <c r="Q8" i="43"/>
  <c r="O5" i="43"/>
  <c r="O7" i="43"/>
  <c r="O6" i="43"/>
  <c r="Q5" i="43"/>
  <c r="O9" i="43"/>
  <c r="Q6" i="43"/>
  <c r="Q7" i="43"/>
  <c r="Q9" i="43"/>
  <c r="E158" i="50"/>
  <c r="E154" i="45"/>
  <c r="CD22" i="50"/>
  <c r="CD27" i="51"/>
  <c r="M56" i="47"/>
  <c r="M24" i="47"/>
  <c r="M40" i="47"/>
  <c r="M72" i="47"/>
  <c r="M88" i="47"/>
  <c r="M81" i="54"/>
  <c r="M65" i="54"/>
  <c r="M49" i="54"/>
  <c r="M33" i="54"/>
  <c r="M17" i="54"/>
  <c r="CD27" i="46"/>
  <c r="CD25" i="46"/>
  <c r="E152" i="45"/>
  <c r="M81" i="43"/>
  <c r="M17" i="43"/>
  <c r="M65" i="43"/>
  <c r="M33" i="43"/>
  <c r="M49" i="43"/>
  <c r="M29" i="44"/>
  <c r="M45" i="44"/>
  <c r="M61" i="44"/>
  <c r="M77" i="44"/>
  <c r="M13" i="44"/>
  <c r="M35" i="49"/>
  <c r="M83" i="49"/>
  <c r="M67" i="49"/>
  <c r="M19" i="49"/>
  <c r="M51" i="49"/>
  <c r="E161" i="45"/>
  <c r="M86" i="55"/>
  <c r="M22" i="55"/>
  <c r="M38" i="55"/>
  <c r="M54" i="55"/>
  <c r="M70" i="55"/>
  <c r="CD15" i="42"/>
  <c r="Q6" i="53"/>
  <c r="O5" i="53"/>
  <c r="O9" i="53"/>
  <c r="O6" i="53"/>
  <c r="O7" i="53"/>
  <c r="Q9" i="53"/>
  <c r="Q5" i="53"/>
  <c r="Q7" i="53"/>
  <c r="O8" i="53"/>
  <c r="Q8" i="53"/>
  <c r="CD14" i="54"/>
  <c r="CD15" i="55"/>
  <c r="CD16" i="42"/>
  <c r="CD19" i="42"/>
  <c r="M80" i="50"/>
  <c r="M64" i="50"/>
  <c r="M32" i="50"/>
  <c r="M16" i="50"/>
  <c r="M48" i="50"/>
  <c r="CD17" i="45"/>
  <c r="M77" i="52"/>
  <c r="M13" i="52"/>
  <c r="M61" i="52"/>
  <c r="M45" i="52"/>
  <c r="M29" i="52"/>
  <c r="CD22" i="46"/>
  <c r="CD19" i="48"/>
  <c r="M36" i="42"/>
  <c r="M52" i="42"/>
  <c r="M20" i="42"/>
  <c r="M68" i="42"/>
  <c r="M84" i="42"/>
  <c r="E159" i="51"/>
  <c r="CD15" i="45"/>
  <c r="E150" i="50"/>
  <c r="CD18" i="50"/>
  <c r="E152" i="51"/>
  <c r="E158" i="44"/>
  <c r="M35" i="46"/>
  <c r="M67" i="46"/>
  <c r="M83" i="46"/>
  <c r="M19" i="46"/>
  <c r="M51" i="46"/>
  <c r="M23" i="52"/>
  <c r="M87" i="52"/>
  <c r="M55" i="52"/>
  <c r="M71" i="52"/>
  <c r="M39" i="52"/>
  <c r="E151" i="46"/>
  <c r="CD18" i="45"/>
  <c r="CD23" i="49"/>
  <c r="CD20" i="46"/>
  <c r="E153" i="54"/>
  <c r="M65" i="46"/>
  <c r="M33" i="46"/>
  <c r="M17" i="46"/>
  <c r="M81" i="46"/>
  <c r="M49" i="46"/>
  <c r="CD17" i="52"/>
  <c r="CD14" i="45"/>
  <c r="E151" i="54"/>
  <c r="M84" i="54"/>
  <c r="M68" i="54"/>
  <c r="M52" i="54"/>
  <c r="M36" i="54"/>
  <c r="M20" i="54"/>
  <c r="E151" i="47"/>
  <c r="CD20" i="49"/>
  <c r="E152" i="44"/>
  <c r="M27" i="53"/>
  <c r="M91" i="53"/>
  <c r="M59" i="53"/>
  <c r="M43" i="53"/>
  <c r="M75" i="53"/>
  <c r="M70" i="42"/>
  <c r="M54" i="42"/>
  <c r="M38" i="42"/>
  <c r="M22" i="42"/>
  <c r="M86" i="42"/>
  <c r="E151" i="52"/>
  <c r="E157" i="54"/>
  <c r="CD25" i="50"/>
  <c r="M19" i="44"/>
  <c r="M51" i="44"/>
  <c r="M67" i="44"/>
  <c r="M35" i="44"/>
  <c r="M83" i="44"/>
  <c r="CD26" i="48"/>
  <c r="CD15" i="48"/>
  <c r="M37" i="46"/>
  <c r="M21" i="46"/>
  <c r="M53" i="46"/>
  <c r="M69" i="46"/>
  <c r="M85" i="46"/>
  <c r="CD16" i="50"/>
  <c r="O9" i="46"/>
  <c r="O7" i="46"/>
  <c r="Q7" i="46"/>
  <c r="Q6" i="46"/>
  <c r="O8" i="46"/>
  <c r="Q8" i="46"/>
  <c r="Q5" i="46"/>
  <c r="Q9" i="46"/>
  <c r="O6" i="46"/>
  <c r="O5" i="46"/>
  <c r="CD25" i="49"/>
  <c r="E153" i="42"/>
  <c r="M58" i="50"/>
  <c r="M90" i="50"/>
  <c r="M26" i="50"/>
  <c r="M42" i="50"/>
  <c r="M74" i="50"/>
  <c r="E150" i="51"/>
  <c r="CD16" i="49"/>
  <c r="M53" i="51"/>
  <c r="M37" i="51"/>
  <c r="M21" i="51"/>
  <c r="M85" i="51"/>
  <c r="M69" i="51"/>
  <c r="M24" i="49"/>
  <c r="M72" i="49"/>
  <c r="M56" i="49"/>
  <c r="M40" i="49"/>
  <c r="M88" i="49"/>
  <c r="CD21" i="52"/>
  <c r="E158" i="49"/>
  <c r="M71" i="45"/>
  <c r="M87" i="45"/>
  <c r="M55" i="45"/>
  <c r="M23" i="45"/>
  <c r="M39" i="45"/>
  <c r="M66" i="54"/>
  <c r="M50" i="54"/>
  <c r="M34" i="54"/>
  <c r="M18" i="54"/>
  <c r="M82" i="54"/>
  <c r="E155" i="48"/>
  <c r="M17" i="52"/>
  <c r="M65" i="52"/>
  <c r="M49" i="52"/>
  <c r="M81" i="52"/>
  <c r="M33" i="52"/>
  <c r="J6" i="52" s="1"/>
  <c r="CD19" i="52"/>
  <c r="E155" i="53"/>
  <c r="M40" i="54"/>
  <c r="M88" i="54"/>
  <c r="M72" i="54"/>
  <c r="M56" i="54"/>
  <c r="M24" i="54"/>
  <c r="M83" i="54"/>
  <c r="M67" i="54"/>
  <c r="M35" i="54"/>
  <c r="M51" i="54"/>
  <c r="M19" i="54"/>
  <c r="M24" i="45"/>
  <c r="M72" i="45"/>
  <c r="M56" i="45"/>
  <c r="M88" i="45"/>
  <c r="M40" i="45"/>
  <c r="CD26" i="47"/>
  <c r="M57" i="47"/>
  <c r="M25" i="47"/>
  <c r="M41" i="47"/>
  <c r="M89" i="47"/>
  <c r="M73" i="47"/>
  <c r="E159" i="50"/>
  <c r="CD27" i="50"/>
  <c r="E157" i="45"/>
  <c r="M51" i="47"/>
  <c r="M19" i="47"/>
  <c r="M35" i="47"/>
  <c r="M67" i="47"/>
  <c r="M83" i="47"/>
  <c r="CD20" i="54"/>
  <c r="M79" i="42"/>
  <c r="M63" i="42"/>
  <c r="M15" i="42"/>
  <c r="M31" i="42"/>
  <c r="M47" i="42"/>
  <c r="CD24" i="48"/>
  <c r="CD21" i="45"/>
  <c r="M83" i="53"/>
  <c r="M67" i="53"/>
  <c r="M51" i="53"/>
  <c r="M35" i="53"/>
  <c r="M19" i="53"/>
  <c r="CD18" i="53"/>
  <c r="CD25" i="52"/>
  <c r="E150" i="54"/>
  <c r="M45" i="53"/>
  <c r="J7" i="53" s="1"/>
  <c r="M77" i="53"/>
  <c r="M61" i="53"/>
  <c r="M29" i="53"/>
  <c r="M13" i="53"/>
  <c r="J5" i="53" s="1"/>
  <c r="M22" i="47"/>
  <c r="M86" i="47"/>
  <c r="M54" i="47"/>
  <c r="M38" i="47"/>
  <c r="M70" i="47"/>
  <c r="CD23" i="50"/>
  <c r="E153" i="47"/>
  <c r="CD23" i="42"/>
  <c r="E154" i="42"/>
  <c r="CD24" i="44"/>
  <c r="CD27" i="47"/>
  <c r="E158" i="46"/>
  <c r="CD19" i="44"/>
  <c r="E156" i="50"/>
  <c r="CD23" i="43"/>
  <c r="CD14" i="51"/>
  <c r="CD22" i="44"/>
  <c r="M32" i="46"/>
  <c r="M16" i="46"/>
  <c r="M80" i="46"/>
  <c r="M64" i="46"/>
  <c r="M48" i="46"/>
  <c r="M31" i="48"/>
  <c r="M79" i="48"/>
  <c r="M47" i="48"/>
  <c r="M15" i="48"/>
  <c r="M63" i="48"/>
  <c r="CD17" i="48"/>
  <c r="M68" i="46"/>
  <c r="M52" i="46"/>
  <c r="M36" i="46"/>
  <c r="M84" i="46"/>
  <c r="M20" i="46"/>
  <c r="CD19" i="51"/>
  <c r="CD23" i="53"/>
  <c r="M84" i="48"/>
  <c r="M68" i="48"/>
  <c r="M52" i="48"/>
  <c r="M36" i="48"/>
  <c r="M20" i="48"/>
  <c r="M31" i="52"/>
  <c r="M15" i="52"/>
  <c r="M79" i="52"/>
  <c r="M63" i="52"/>
  <c r="M47" i="52"/>
  <c r="CD16" i="43"/>
  <c r="CD15" i="52"/>
  <c r="Q7" i="50"/>
  <c r="Q5" i="50"/>
  <c r="O9" i="50"/>
  <c r="O6" i="50"/>
  <c r="O7" i="50"/>
  <c r="Q9" i="50"/>
  <c r="Q8" i="50"/>
  <c r="O5" i="50"/>
  <c r="O8" i="50"/>
  <c r="Q6" i="50"/>
  <c r="M17" i="53"/>
  <c r="M49" i="53"/>
  <c r="M33" i="53"/>
  <c r="J6" i="53" s="1"/>
  <c r="M81" i="53"/>
  <c r="M65" i="53"/>
  <c r="E158" i="45"/>
  <c r="M84" i="55"/>
  <c r="M20" i="55"/>
  <c r="M36" i="55"/>
  <c r="M52" i="55"/>
  <c r="M68" i="55"/>
  <c r="CD18" i="49"/>
  <c r="M88" i="43"/>
  <c r="M40" i="43"/>
  <c r="M24" i="43"/>
  <c r="M72" i="43"/>
  <c r="M56" i="43"/>
  <c r="CD21" i="53"/>
  <c r="CD20" i="44"/>
  <c r="M32" i="42"/>
  <c r="M64" i="42"/>
  <c r="M80" i="42"/>
  <c r="M16" i="42"/>
  <c r="M48" i="42"/>
  <c r="M13" i="47"/>
  <c r="M61" i="47"/>
  <c r="M29" i="47"/>
  <c r="M77" i="47"/>
  <c r="M45" i="47"/>
  <c r="E153" i="52"/>
  <c r="E155" i="46"/>
  <c r="M37" i="43"/>
  <c r="M21" i="43"/>
  <c r="M69" i="43"/>
  <c r="M53" i="43"/>
  <c r="M85" i="43"/>
  <c r="M84" i="45"/>
  <c r="M68" i="45"/>
  <c r="M20" i="45"/>
  <c r="M52" i="45"/>
  <c r="M36" i="45"/>
  <c r="M86" i="50"/>
  <c r="M38" i="50"/>
  <c r="M54" i="50"/>
  <c r="M70" i="50"/>
  <c r="M22" i="50"/>
  <c r="M48" i="44"/>
  <c r="M32" i="44"/>
  <c r="M16" i="44"/>
  <c r="M80" i="44"/>
  <c r="M64" i="44"/>
  <c r="M38" i="45"/>
  <c r="M54" i="45"/>
  <c r="M70" i="45"/>
  <c r="M86" i="45"/>
  <c r="M22" i="45"/>
  <c r="CD18" i="47"/>
  <c r="M56" i="51"/>
  <c r="M40" i="51"/>
  <c r="M88" i="51"/>
  <c r="M72" i="51"/>
  <c r="M24" i="51"/>
  <c r="M86" i="54"/>
  <c r="M70" i="54"/>
  <c r="M54" i="54"/>
  <c r="M22" i="54"/>
  <c r="J5" i="54" s="1"/>
  <c r="M38" i="54"/>
  <c r="E161" i="50"/>
  <c r="CD22" i="47"/>
  <c r="M77" i="50"/>
  <c r="M13" i="50"/>
  <c r="M61" i="50"/>
  <c r="M45" i="50"/>
  <c r="M29" i="50"/>
  <c r="CD21" i="46"/>
  <c r="E157" i="53"/>
  <c r="CD26" i="49"/>
  <c r="M51" i="48"/>
  <c r="M83" i="48"/>
  <c r="M19" i="48"/>
  <c r="M67" i="48"/>
  <c r="M35" i="48"/>
  <c r="M45" i="51"/>
  <c r="M13" i="51"/>
  <c r="M29" i="51"/>
  <c r="M61" i="51"/>
  <c r="M77" i="51"/>
  <c r="CD19" i="47"/>
  <c r="M21" i="47"/>
  <c r="M85" i="47"/>
  <c r="M37" i="47"/>
  <c r="M69" i="47"/>
  <c r="M53" i="47"/>
  <c r="M36" i="51"/>
  <c r="M84" i="51"/>
  <c r="M68" i="51"/>
  <c r="M52" i="51"/>
  <c r="M20" i="51"/>
  <c r="E151" i="50"/>
  <c r="CD24" i="55"/>
  <c r="M55" i="49"/>
  <c r="M39" i="49"/>
  <c r="M23" i="49"/>
  <c r="M71" i="49"/>
  <c r="M87" i="49"/>
  <c r="M71" i="44"/>
  <c r="M39" i="44"/>
  <c r="M55" i="44"/>
  <c r="M23" i="44"/>
  <c r="M87" i="44"/>
  <c r="O7" i="44"/>
  <c r="O9" i="44"/>
  <c r="Q9" i="44"/>
  <c r="O8" i="44"/>
  <c r="Q6" i="44"/>
  <c r="O5" i="44"/>
  <c r="O6" i="44"/>
  <c r="Q7" i="44"/>
  <c r="Q8" i="44"/>
  <c r="Q5" i="44"/>
  <c r="E159" i="46"/>
  <c r="M82" i="55"/>
  <c r="M18" i="55"/>
  <c r="M34" i="55"/>
  <c r="M50" i="55"/>
  <c r="M66" i="55"/>
  <c r="CD15" i="43"/>
  <c r="E159" i="44"/>
  <c r="CD15" i="46"/>
  <c r="E150" i="52"/>
  <c r="M69" i="52"/>
  <c r="M37" i="52"/>
  <c r="M21" i="52"/>
  <c r="M85" i="52"/>
  <c r="M53" i="52"/>
  <c r="J7" i="52" s="1"/>
  <c r="M37" i="53"/>
  <c r="M69" i="53"/>
  <c r="M21" i="53"/>
  <c r="M85" i="53"/>
  <c r="M53" i="53"/>
  <c r="M89" i="46"/>
  <c r="M41" i="46"/>
  <c r="M57" i="46"/>
  <c r="M25" i="46"/>
  <c r="M73" i="46"/>
  <c r="M49" i="50"/>
  <c r="M65" i="50"/>
  <c r="M17" i="50"/>
  <c r="M81" i="50"/>
  <c r="M33" i="50"/>
  <c r="M30" i="45"/>
  <c r="M14" i="45"/>
  <c r="M78" i="45"/>
  <c r="M62" i="45"/>
  <c r="M46" i="45"/>
  <c r="CD15" i="47"/>
  <c r="M84" i="50"/>
  <c r="M36" i="50"/>
  <c r="M52" i="50"/>
  <c r="M68" i="50"/>
  <c r="M20" i="50"/>
  <c r="E150" i="48"/>
  <c r="CD25" i="42"/>
  <c r="E159" i="45"/>
  <c r="CD26" i="52"/>
  <c r="CD15" i="51"/>
  <c r="E155" i="50"/>
  <c r="CD27" i="53"/>
  <c r="CD23" i="44"/>
  <c r="E160" i="45"/>
  <c r="M77" i="49"/>
  <c r="M61" i="49"/>
  <c r="M45" i="49"/>
  <c r="M13" i="49"/>
  <c r="M29" i="49"/>
  <c r="M31" i="46"/>
  <c r="M15" i="46"/>
  <c r="M63" i="46"/>
  <c r="M79" i="46"/>
  <c r="M47" i="46"/>
  <c r="CD17" i="44"/>
  <c r="CD24" i="46"/>
  <c r="E155" i="49"/>
  <c r="M50" i="50"/>
  <c r="M18" i="50"/>
  <c r="M82" i="50"/>
  <c r="M34" i="50"/>
  <c r="M66" i="50"/>
  <c r="M69" i="54"/>
  <c r="M53" i="54"/>
  <c r="M21" i="54"/>
  <c r="M37" i="54"/>
  <c r="M85" i="54"/>
  <c r="M80" i="54"/>
  <c r="M64" i="54"/>
  <c r="J8" i="54" s="1"/>
  <c r="M48" i="54"/>
  <c r="M16" i="54"/>
  <c r="M32" i="54"/>
  <c r="CD24" i="51"/>
  <c r="CD14" i="55"/>
  <c r="CD14" i="47"/>
  <c r="E152" i="42"/>
  <c r="CD17" i="49"/>
  <c r="M63" i="43"/>
  <c r="M79" i="43"/>
  <c r="M31" i="43"/>
  <c r="M47" i="43"/>
  <c r="M15" i="43"/>
  <c r="CD17" i="46"/>
  <c r="E151" i="45"/>
  <c r="M78" i="54"/>
  <c r="J9" i="54" s="1"/>
  <c r="M62" i="54"/>
  <c r="M46" i="54"/>
  <c r="M14" i="54"/>
  <c r="M30" i="54"/>
  <c r="M22" i="44"/>
  <c r="M38" i="44"/>
  <c r="M86" i="44"/>
  <c r="M54" i="44"/>
  <c r="M70" i="44"/>
  <c r="M91" i="45"/>
  <c r="M75" i="45"/>
  <c r="M27" i="45"/>
  <c r="M59" i="45"/>
  <c r="M43" i="45"/>
  <c r="E150" i="44"/>
  <c r="CD17" i="50"/>
  <c r="M64" i="51"/>
  <c r="M80" i="51"/>
  <c r="M16" i="51"/>
  <c r="M48" i="51"/>
  <c r="M32" i="51"/>
  <c r="CD17" i="51"/>
  <c r="E152" i="50"/>
  <c r="CD14" i="43"/>
  <c r="M87" i="43"/>
  <c r="M71" i="43"/>
  <c r="M39" i="43"/>
  <c r="M23" i="43"/>
  <c r="M55" i="43"/>
  <c r="M53" i="50"/>
  <c r="M21" i="50"/>
  <c r="M37" i="50"/>
  <c r="M69" i="50"/>
  <c r="M85" i="50"/>
  <c r="M58" i="43"/>
  <c r="M26" i="43"/>
  <c r="M42" i="43"/>
  <c r="M74" i="43"/>
  <c r="M90" i="43"/>
  <c r="E157" i="48"/>
  <c r="M74" i="48"/>
  <c r="M90" i="48"/>
  <c r="M26" i="48"/>
  <c r="M58" i="48"/>
  <c r="M42" i="48"/>
  <c r="E160" i="49"/>
  <c r="E160" i="53"/>
  <c r="Q2" i="53"/>
  <c r="K6" i="53"/>
  <c r="E126" i="54"/>
  <c r="G126" i="54"/>
  <c r="F147" i="55" a="1"/>
  <c r="F147" i="55" s="1"/>
  <c r="D131" i="55"/>
  <c r="E131" i="55" s="1"/>
  <c r="C147" i="55"/>
  <c r="C142" i="55"/>
  <c r="D126" i="55"/>
  <c r="F142" i="55" a="1"/>
  <c r="F142" i="55" s="1"/>
  <c r="AX6" i="55"/>
  <c r="AV6" i="55"/>
  <c r="E9" i="55"/>
  <c r="D121" i="55"/>
  <c r="F137" i="55" a="1"/>
  <c r="F137" i="55" s="1"/>
  <c r="C137" i="55"/>
  <c r="L13" i="52"/>
  <c r="E120" i="54"/>
  <c r="G120" i="54"/>
  <c r="D119" i="55"/>
  <c r="F135" i="55" a="1"/>
  <c r="F135" i="55" s="1"/>
  <c r="C135" i="55"/>
  <c r="K9" i="52"/>
  <c r="K9" i="53"/>
  <c r="E122" i="54"/>
  <c r="G122" i="54"/>
  <c r="E121" i="54"/>
  <c r="G121" i="54"/>
  <c r="F145" i="55" a="1"/>
  <c r="F145" i="55" s="1"/>
  <c r="C145" i="55"/>
  <c r="D129" i="55"/>
  <c r="E129" i="55" s="1"/>
  <c r="AX9" i="55"/>
  <c r="AV9" i="55"/>
  <c r="K9" i="54"/>
  <c r="V7" i="55"/>
  <c r="AV8" i="55"/>
  <c r="AX8" i="55"/>
  <c r="D122" i="53"/>
  <c r="G122" i="53" s="1"/>
  <c r="L13" i="55"/>
  <c r="K5" i="55"/>
  <c r="D120" i="55"/>
  <c r="C136" i="55"/>
  <c r="F138" i="55" a="1"/>
  <c r="F138" i="55" s="1"/>
  <c r="C138" i="55"/>
  <c r="D122" i="55"/>
  <c r="E7" i="55"/>
  <c r="AV7" i="55"/>
  <c r="AX7" i="55"/>
  <c r="V5" i="55"/>
  <c r="V9" i="55"/>
  <c r="AX5" i="55"/>
  <c r="AV5" i="55"/>
  <c r="B134" i="55" a="1"/>
  <c r="B134" i="55" s="1"/>
  <c r="K8" i="55"/>
  <c r="L61" i="55"/>
  <c r="C140" i="55"/>
  <c r="D124" i="55"/>
  <c r="F140" i="55" a="1"/>
  <c r="F140" i="55" s="1"/>
  <c r="C146" i="55"/>
  <c r="D130" i="55"/>
  <c r="E130" i="55" s="1"/>
  <c r="F146" i="55" a="1"/>
  <c r="F146" i="55" s="1"/>
  <c r="D132" i="55"/>
  <c r="E132" i="55" s="1"/>
  <c r="F148" i="55" a="1"/>
  <c r="F148" i="55" s="1"/>
  <c r="C148" i="55"/>
  <c r="L45" i="55"/>
  <c r="K7" i="55"/>
  <c r="L29" i="55"/>
  <c r="K6" i="55"/>
  <c r="D128" i="55"/>
  <c r="F144" i="55" a="1"/>
  <c r="F144" i="55" s="1"/>
  <c r="C144" i="55"/>
  <c r="C134" i="55"/>
  <c r="D118" i="55"/>
  <c r="Q2" i="55"/>
  <c r="C136" i="52"/>
  <c r="Q2" i="52"/>
  <c r="K5" i="53"/>
  <c r="E123" i="54"/>
  <c r="G123" i="54"/>
  <c r="E119" i="54"/>
  <c r="G119" i="54"/>
  <c r="C143" i="55"/>
  <c r="D127" i="55"/>
  <c r="F143" i="55" a="1"/>
  <c r="F143" i="55" s="1"/>
  <c r="E6" i="55"/>
  <c r="E124" i="54"/>
  <c r="G124" i="54"/>
  <c r="V6" i="55"/>
  <c r="E5" i="55"/>
  <c r="E125" i="54"/>
  <c r="G125" i="54"/>
  <c r="D125" i="55"/>
  <c r="F141" i="55" a="1"/>
  <c r="F141" i="55" s="1"/>
  <c r="C141" i="55"/>
  <c r="F139" i="55" a="1"/>
  <c r="F139" i="55" s="1"/>
  <c r="C139" i="55"/>
  <c r="D123" i="55"/>
  <c r="L77" i="55"/>
  <c r="K9" i="55"/>
  <c r="E118" i="54"/>
  <c r="G118" i="54"/>
  <c r="E8" i="55"/>
  <c r="F142" i="54"/>
  <c r="F141" i="54"/>
  <c r="F140" i="54"/>
  <c r="F137" i="54"/>
  <c r="F135" i="54"/>
  <c r="CV45" i="54"/>
  <c r="CU29" i="54"/>
  <c r="AE6" i="54" s="1"/>
  <c r="CV29" i="54"/>
  <c r="CU61" i="54"/>
  <c r="AE8" i="54" s="1"/>
  <c r="CV61" i="54"/>
  <c r="CU77" i="54"/>
  <c r="AE9" i="54" s="1"/>
  <c r="CV77" i="54"/>
  <c r="L7" i="54"/>
  <c r="L6" i="54"/>
  <c r="L8" i="54"/>
  <c r="CD13" i="54"/>
  <c r="L9" i="54"/>
  <c r="E126" i="53"/>
  <c r="G126" i="53"/>
  <c r="E125" i="53"/>
  <c r="G125" i="53"/>
  <c r="E130" i="53"/>
  <c r="G130" i="53"/>
  <c r="E121" i="53"/>
  <c r="G121" i="53"/>
  <c r="E120" i="53"/>
  <c r="G120" i="53"/>
  <c r="E128" i="53"/>
  <c r="G128" i="53"/>
  <c r="E129" i="53"/>
  <c r="G129" i="53"/>
  <c r="E118" i="53"/>
  <c r="G118" i="53"/>
  <c r="E127" i="53"/>
  <c r="G127" i="53"/>
  <c r="E124" i="53"/>
  <c r="G124" i="53"/>
  <c r="E131" i="53"/>
  <c r="G131" i="53"/>
  <c r="E123" i="53"/>
  <c r="G123" i="53"/>
  <c r="F146" i="53"/>
  <c r="F144" i="53"/>
  <c r="F143" i="53"/>
  <c r="F142" i="53"/>
  <c r="F141" i="53"/>
  <c r="F138" i="53"/>
  <c r="F137" i="53"/>
  <c r="CU29" i="53"/>
  <c r="AE6" i="53" s="1"/>
  <c r="CV29" i="53"/>
  <c r="CU45" i="53"/>
  <c r="AE7" i="53" s="1"/>
  <c r="CV45" i="53"/>
  <c r="CV77" i="53"/>
  <c r="CU61" i="53"/>
  <c r="AE8" i="53" s="1"/>
  <c r="L6" i="53"/>
  <c r="L7" i="53"/>
  <c r="L9" i="53"/>
  <c r="CD13" i="53"/>
  <c r="L8" i="53"/>
  <c r="J9" i="53"/>
  <c r="E122" i="52"/>
  <c r="G122" i="52"/>
  <c r="E120" i="52"/>
  <c r="G120" i="52"/>
  <c r="E118" i="52"/>
  <c r="G118" i="52"/>
  <c r="E125" i="52"/>
  <c r="G125" i="52"/>
  <c r="E124" i="52"/>
  <c r="G124" i="52"/>
  <c r="E131" i="52"/>
  <c r="G131" i="52"/>
  <c r="J8" i="53"/>
  <c r="E127" i="52"/>
  <c r="G127" i="52"/>
  <c r="E119" i="52"/>
  <c r="G119" i="52"/>
  <c r="F147" i="52"/>
  <c r="E130" i="52"/>
  <c r="G130" i="52"/>
  <c r="E129" i="52"/>
  <c r="G129" i="52"/>
  <c r="F146" i="52"/>
  <c r="F145" i="52"/>
  <c r="E128" i="52"/>
  <c r="G128" i="52"/>
  <c r="F144" i="52"/>
  <c r="F143" i="52"/>
  <c r="E126" i="52"/>
  <c r="G126" i="52"/>
  <c r="F141" i="52"/>
  <c r="F140" i="52"/>
  <c r="E121" i="52"/>
  <c r="G121" i="52"/>
  <c r="F137" i="52"/>
  <c r="F136" i="52"/>
  <c r="CU29" i="52"/>
  <c r="AE6" i="52" s="1"/>
  <c r="CU61" i="52"/>
  <c r="AE8" i="52" s="1"/>
  <c r="CV61" i="52"/>
  <c r="CV77" i="52"/>
  <c r="CU45" i="52"/>
  <c r="AE7" i="52" s="1"/>
  <c r="CV45" i="52"/>
  <c r="L6" i="52"/>
  <c r="L8" i="52"/>
  <c r="L9" i="52"/>
  <c r="L7" i="52"/>
  <c r="E125" i="49"/>
  <c r="G125" i="49"/>
  <c r="J5" i="52"/>
  <c r="E128" i="50"/>
  <c r="G128" i="50"/>
  <c r="E119" i="50"/>
  <c r="G119" i="50"/>
  <c r="J9" i="52"/>
  <c r="E129" i="50"/>
  <c r="G129" i="50"/>
  <c r="E118" i="49"/>
  <c r="G118" i="49"/>
  <c r="E126" i="50"/>
  <c r="G126" i="50"/>
  <c r="E129" i="49"/>
  <c r="G129" i="49"/>
  <c r="E123" i="50"/>
  <c r="G123" i="50"/>
  <c r="E126" i="49"/>
  <c r="G126" i="49"/>
  <c r="E122" i="50"/>
  <c r="G122" i="50"/>
  <c r="E122" i="49"/>
  <c r="G122" i="49"/>
  <c r="E124" i="49"/>
  <c r="G124" i="49"/>
  <c r="E128" i="49"/>
  <c r="G128" i="49"/>
  <c r="E124" i="50"/>
  <c r="G124" i="50"/>
  <c r="E127" i="50"/>
  <c r="G127" i="50"/>
  <c r="E119" i="49"/>
  <c r="G119" i="49"/>
  <c r="E127" i="49"/>
  <c r="G127" i="49"/>
  <c r="E121" i="50"/>
  <c r="G121" i="50"/>
  <c r="E120" i="50"/>
  <c r="G120" i="50"/>
  <c r="J8" i="52"/>
  <c r="E128" i="51"/>
  <c r="G128" i="51"/>
  <c r="F143" i="51"/>
  <c r="E127" i="51"/>
  <c r="G127" i="51"/>
  <c r="F142" i="51"/>
  <c r="E126" i="51"/>
  <c r="G126" i="51"/>
  <c r="E125" i="51"/>
  <c r="G125" i="51"/>
  <c r="E124" i="51"/>
  <c r="G124" i="51"/>
  <c r="E123" i="51"/>
  <c r="G123" i="51"/>
  <c r="F138" i="51"/>
  <c r="E122" i="51"/>
  <c r="G122" i="51"/>
  <c r="E120" i="51"/>
  <c r="G120" i="51"/>
  <c r="F135" i="51"/>
  <c r="E119" i="51"/>
  <c r="G119" i="51"/>
  <c r="E118" i="51"/>
  <c r="G118" i="51"/>
  <c r="F145" i="50"/>
  <c r="F144" i="50"/>
  <c r="F143" i="50"/>
  <c r="E125" i="50"/>
  <c r="G125" i="50"/>
  <c r="F141" i="50"/>
  <c r="F140" i="50"/>
  <c r="F139" i="50"/>
  <c r="F137" i="50"/>
  <c r="F136" i="50"/>
  <c r="E118" i="50"/>
  <c r="G118" i="50"/>
  <c r="F145" i="49"/>
  <c r="F144" i="49"/>
  <c r="F142" i="49"/>
  <c r="E123" i="49"/>
  <c r="G123" i="49"/>
  <c r="F139" i="49"/>
  <c r="F138" i="49"/>
  <c r="E120" i="49"/>
  <c r="G120" i="49"/>
  <c r="F135" i="49"/>
  <c r="CU29" i="51"/>
  <c r="AE6" i="51" s="1"/>
  <c r="CV29" i="51"/>
  <c r="CU61" i="51"/>
  <c r="AE8" i="51" s="1"/>
  <c r="CV61" i="51"/>
  <c r="CV45" i="51"/>
  <c r="CD13" i="51"/>
  <c r="L6" i="51"/>
  <c r="L9" i="51"/>
  <c r="L8" i="51"/>
  <c r="L7" i="51"/>
  <c r="J9" i="51"/>
  <c r="J8" i="51"/>
  <c r="J7" i="51"/>
  <c r="J5" i="51"/>
  <c r="CU29" i="50"/>
  <c r="AE6" i="50" s="1"/>
  <c r="CV29" i="50"/>
  <c r="CU61" i="50"/>
  <c r="AE8" i="50" s="1"/>
  <c r="CU77" i="50"/>
  <c r="AE9" i="50" s="1"/>
  <c r="CV77" i="50"/>
  <c r="L6" i="50"/>
  <c r="L8" i="50"/>
  <c r="CD13" i="50"/>
  <c r="L9" i="50"/>
  <c r="J8" i="50"/>
  <c r="J6" i="50"/>
  <c r="J7" i="50"/>
  <c r="J5" i="50"/>
  <c r="J6" i="49"/>
  <c r="CU45" i="49"/>
  <c r="AE7" i="49" s="1"/>
  <c r="CV45" i="49"/>
  <c r="CU29" i="49"/>
  <c r="AE6" i="49" s="1"/>
  <c r="CV29" i="49"/>
  <c r="CU77" i="49"/>
  <c r="AE9" i="49" s="1"/>
  <c r="CV77" i="49"/>
  <c r="CV61" i="49"/>
  <c r="L7" i="49"/>
  <c r="L6" i="49"/>
  <c r="L9" i="49"/>
  <c r="L8" i="49"/>
  <c r="CD13" i="49"/>
  <c r="E128" i="47"/>
  <c r="G128" i="47"/>
  <c r="E126" i="48"/>
  <c r="G126" i="48"/>
  <c r="E118" i="47"/>
  <c r="G118" i="47"/>
  <c r="E122" i="48"/>
  <c r="G122" i="48"/>
  <c r="E125" i="48"/>
  <c r="G125" i="48"/>
  <c r="E124" i="48"/>
  <c r="G124" i="48"/>
  <c r="E126" i="47"/>
  <c r="G126" i="47"/>
  <c r="E127" i="47"/>
  <c r="G127" i="47"/>
  <c r="E122" i="47"/>
  <c r="G122" i="47"/>
  <c r="E124" i="47"/>
  <c r="G124" i="47"/>
  <c r="E118" i="48"/>
  <c r="G118" i="48"/>
  <c r="E119" i="47"/>
  <c r="G119" i="47"/>
  <c r="E121" i="48"/>
  <c r="G121" i="48"/>
  <c r="E121" i="47"/>
  <c r="G121" i="47"/>
  <c r="E120" i="47"/>
  <c r="G120" i="47"/>
  <c r="E123" i="48"/>
  <c r="G123" i="48"/>
  <c r="J9" i="49"/>
  <c r="E120" i="48"/>
  <c r="G120" i="48"/>
  <c r="J8" i="49"/>
  <c r="E129" i="47"/>
  <c r="G129" i="47"/>
  <c r="E119" i="48"/>
  <c r="G119" i="48"/>
  <c r="J7" i="49"/>
  <c r="J5" i="49"/>
  <c r="F139" i="48"/>
  <c r="F135" i="48"/>
  <c r="F144" i="47"/>
  <c r="F142" i="47"/>
  <c r="E125" i="47"/>
  <c r="G125" i="47"/>
  <c r="F138" i="47"/>
  <c r="F135" i="47"/>
  <c r="CU29" i="48"/>
  <c r="AE6" i="48" s="1"/>
  <c r="CU61" i="48"/>
  <c r="AE8" i="48" s="1"/>
  <c r="CV61" i="48"/>
  <c r="CD13" i="48"/>
  <c r="L6" i="48"/>
  <c r="L7" i="48"/>
  <c r="L9" i="48"/>
  <c r="L8" i="48"/>
  <c r="J5" i="47"/>
  <c r="J7" i="48"/>
  <c r="J6" i="48"/>
  <c r="J5" i="48"/>
  <c r="J8" i="48"/>
  <c r="J9" i="48"/>
  <c r="CV29" i="47"/>
  <c r="CU29" i="47"/>
  <c r="AE6" i="47" s="1"/>
  <c r="CV61" i="47"/>
  <c r="CU45" i="47"/>
  <c r="AE7" i="47" s="1"/>
  <c r="CV45" i="47"/>
  <c r="CV77" i="47"/>
  <c r="L6" i="47"/>
  <c r="L8" i="47"/>
  <c r="L7" i="47"/>
  <c r="L9" i="47"/>
  <c r="CD13" i="47"/>
  <c r="E125" i="45"/>
  <c r="G125" i="45"/>
  <c r="E129" i="45"/>
  <c r="G129" i="45"/>
  <c r="E128" i="46"/>
  <c r="G128" i="46"/>
  <c r="E127" i="46"/>
  <c r="G127" i="46"/>
  <c r="E129" i="46"/>
  <c r="G129" i="46"/>
  <c r="E127" i="45"/>
  <c r="G127" i="45"/>
  <c r="E126" i="46"/>
  <c r="G126" i="46"/>
  <c r="E118" i="45"/>
  <c r="G118" i="45"/>
  <c r="E122" i="45"/>
  <c r="G122" i="45"/>
  <c r="E121" i="45"/>
  <c r="G121" i="45"/>
  <c r="E120" i="45"/>
  <c r="G120" i="45"/>
  <c r="J9" i="47"/>
  <c r="E123" i="45"/>
  <c r="G123" i="45"/>
  <c r="J8" i="47"/>
  <c r="J7" i="47"/>
  <c r="E119" i="45"/>
  <c r="G119" i="45"/>
  <c r="E128" i="45"/>
  <c r="G128" i="45"/>
  <c r="J6" i="47"/>
  <c r="F145" i="46"/>
  <c r="E121" i="46"/>
  <c r="G121" i="46"/>
  <c r="E118" i="46"/>
  <c r="G118" i="46"/>
  <c r="E123" i="46"/>
  <c r="G123" i="46"/>
  <c r="E119" i="46"/>
  <c r="G119" i="46"/>
  <c r="E122" i="46"/>
  <c r="G122" i="46"/>
  <c r="E120" i="46"/>
  <c r="G120" i="46"/>
  <c r="E125" i="46"/>
  <c r="G125" i="46"/>
  <c r="E124" i="46"/>
  <c r="G124" i="46"/>
  <c r="F142" i="46"/>
  <c r="F141" i="46"/>
  <c r="J9" i="46"/>
  <c r="F136" i="46"/>
  <c r="F145" i="45"/>
  <c r="E126" i="45"/>
  <c r="G126" i="45"/>
  <c r="F142" i="45"/>
  <c r="E124" i="45"/>
  <c r="G124" i="45"/>
  <c r="F140" i="45"/>
  <c r="F139" i="45"/>
  <c r="F136" i="45"/>
  <c r="F134" i="45"/>
  <c r="CU45" i="46"/>
  <c r="AE7" i="46" s="1"/>
  <c r="CV77" i="46"/>
  <c r="CU29" i="46"/>
  <c r="AE6" i="46" s="1"/>
  <c r="CV29" i="46"/>
  <c r="L7" i="46"/>
  <c r="CD13" i="46"/>
  <c r="L9" i="46"/>
  <c r="L8" i="46"/>
  <c r="L6" i="46"/>
  <c r="J8" i="46"/>
  <c r="J7" i="46"/>
  <c r="J5" i="46"/>
  <c r="J6" i="46"/>
  <c r="J5" i="45"/>
  <c r="CV45" i="45"/>
  <c r="L8" i="45"/>
  <c r="CD13" i="45"/>
  <c r="L9" i="45"/>
  <c r="L7" i="45"/>
  <c r="L6" i="45"/>
  <c r="E123" i="43"/>
  <c r="G123" i="43"/>
  <c r="E125" i="42"/>
  <c r="G125" i="42"/>
  <c r="E118" i="43"/>
  <c r="G118" i="43"/>
  <c r="E119" i="43"/>
  <c r="G119" i="43"/>
  <c r="J7" i="45"/>
  <c r="E128" i="42"/>
  <c r="G128" i="42"/>
  <c r="E121" i="43"/>
  <c r="G121" i="43"/>
  <c r="E127" i="44"/>
  <c r="G127" i="44"/>
  <c r="J6" i="45"/>
  <c r="E118" i="42"/>
  <c r="G118" i="42"/>
  <c r="E126" i="42"/>
  <c r="G126" i="42"/>
  <c r="E122" i="44"/>
  <c r="G122" i="44"/>
  <c r="E127" i="43"/>
  <c r="G127" i="43"/>
  <c r="E121" i="42"/>
  <c r="G121" i="42"/>
  <c r="E128" i="43"/>
  <c r="G128" i="43"/>
  <c r="E124" i="43"/>
  <c r="G124" i="43"/>
  <c r="E122" i="43"/>
  <c r="G122" i="43"/>
  <c r="E118" i="44"/>
  <c r="G118" i="44"/>
  <c r="E123" i="44"/>
  <c r="G123" i="44"/>
  <c r="E128" i="44"/>
  <c r="G128" i="44"/>
  <c r="E120" i="43"/>
  <c r="G120" i="43"/>
  <c r="E125" i="44"/>
  <c r="G125" i="44"/>
  <c r="E119" i="42"/>
  <c r="G119" i="42"/>
  <c r="E129" i="44"/>
  <c r="G129" i="44"/>
  <c r="E120" i="42"/>
  <c r="G120" i="42"/>
  <c r="E124" i="42"/>
  <c r="G124" i="42"/>
  <c r="E125" i="43"/>
  <c r="G125" i="43"/>
  <c r="E124" i="44"/>
  <c r="G124" i="44"/>
  <c r="J9" i="45"/>
  <c r="E120" i="44"/>
  <c r="G120" i="44"/>
  <c r="E126" i="44"/>
  <c r="G126" i="44"/>
  <c r="J8" i="45"/>
  <c r="F143" i="44"/>
  <c r="F141" i="44"/>
  <c r="F139" i="44"/>
  <c r="F138" i="44"/>
  <c r="E119" i="44"/>
  <c r="G119" i="44"/>
  <c r="F134" i="44"/>
  <c r="E129" i="43"/>
  <c r="G129" i="43"/>
  <c r="F145" i="43"/>
  <c r="F144" i="43"/>
  <c r="F140" i="43"/>
  <c r="F138" i="43"/>
  <c r="F137" i="43"/>
  <c r="F136" i="43"/>
  <c r="E129" i="42"/>
  <c r="G129" i="42"/>
  <c r="F135" i="43"/>
  <c r="E127" i="42"/>
  <c r="G127" i="42"/>
  <c r="F143" i="42"/>
  <c r="F142" i="42"/>
  <c r="F141" i="42"/>
  <c r="E122" i="42"/>
  <c r="G122" i="42"/>
  <c r="F134" i="42"/>
  <c r="CU29" i="44"/>
  <c r="AE6" i="44" s="1"/>
  <c r="CV29" i="44"/>
  <c r="L8" i="44"/>
  <c r="L6" i="44"/>
  <c r="L9" i="44"/>
  <c r="CD13" i="44"/>
  <c r="J9" i="44"/>
  <c r="J5" i="44"/>
  <c r="J8" i="44"/>
  <c r="J7" i="44"/>
  <c r="J6" i="44"/>
  <c r="CV45" i="43"/>
  <c r="CU45" i="43"/>
  <c r="AE7" i="43" s="1"/>
  <c r="CU61" i="43"/>
  <c r="AE8" i="43" s="1"/>
  <c r="L7" i="43"/>
  <c r="L8" i="43"/>
  <c r="L6" i="43"/>
  <c r="L9" i="43"/>
  <c r="CD13" i="43"/>
  <c r="J5" i="42"/>
  <c r="J9" i="42"/>
  <c r="J9" i="43"/>
  <c r="J8" i="43"/>
  <c r="J7" i="43"/>
  <c r="J6" i="43"/>
  <c r="J5" i="43"/>
  <c r="CU45" i="42"/>
  <c r="AE7" i="42" s="1"/>
  <c r="CU61" i="42"/>
  <c r="AE8" i="42" s="1"/>
  <c r="CU29" i="42"/>
  <c r="AE6" i="42" s="1"/>
  <c r="CV29" i="42"/>
  <c r="CD13" i="42"/>
  <c r="L9" i="42"/>
  <c r="L7" i="42"/>
  <c r="L8" i="42"/>
  <c r="L6" i="42"/>
  <c r="J6" i="42"/>
  <c r="J8" i="42"/>
  <c r="J7" i="42"/>
  <c r="CQ91" i="23"/>
  <c r="CP91" i="23"/>
  <c r="BX91" i="23"/>
  <c r="BT91" i="23" a="1"/>
  <c r="BT91" i="23" s="1"/>
  <c r="BS91" i="23"/>
  <c r="CQ90" i="23"/>
  <c r="CP90" i="23"/>
  <c r="BX90" i="23"/>
  <c r="BT90" i="23" a="1"/>
  <c r="BT90" i="23" s="1"/>
  <c r="BS90" i="23"/>
  <c r="CQ89" i="23"/>
  <c r="CP89" i="23"/>
  <c r="BX89" i="23"/>
  <c r="BT89" i="23" a="1"/>
  <c r="BT89" i="23" s="1"/>
  <c r="BS89" i="23"/>
  <c r="CQ88" i="23"/>
  <c r="CP88" i="23"/>
  <c r="BX88" i="23"/>
  <c r="BT88" i="23" a="1"/>
  <c r="BT88" i="23" s="1"/>
  <c r="BS88" i="23"/>
  <c r="CQ87" i="23"/>
  <c r="CP87" i="23"/>
  <c r="BX87" i="23"/>
  <c r="BT87" i="23" a="1"/>
  <c r="BT87" i="23" s="1"/>
  <c r="BS87" i="23"/>
  <c r="CQ86" i="23"/>
  <c r="CP86" i="23"/>
  <c r="BX86" i="23"/>
  <c r="BT86" i="23" a="1"/>
  <c r="BT86" i="23" s="1"/>
  <c r="BS86" i="23"/>
  <c r="CQ85" i="23"/>
  <c r="CP85" i="23"/>
  <c r="BX85" i="23"/>
  <c r="BT85" i="23" a="1"/>
  <c r="BT85" i="23" s="1"/>
  <c r="BS85" i="23"/>
  <c r="CQ84" i="23"/>
  <c r="CP84" i="23"/>
  <c r="BX84" i="23"/>
  <c r="BT84" i="23" a="1"/>
  <c r="BT84" i="23" s="1"/>
  <c r="BS84" i="23"/>
  <c r="CQ83" i="23"/>
  <c r="CP83" i="23"/>
  <c r="BX83" i="23"/>
  <c r="BT83" i="23" a="1"/>
  <c r="BT83" i="23" s="1"/>
  <c r="BS83" i="23"/>
  <c r="CQ82" i="23"/>
  <c r="CP82" i="23"/>
  <c r="BX82" i="23"/>
  <c r="BT82" i="23" a="1"/>
  <c r="BT82" i="23" s="1"/>
  <c r="BS82" i="23"/>
  <c r="CQ81" i="23"/>
  <c r="CP81" i="23"/>
  <c r="BX81" i="23"/>
  <c r="BT81" i="23" a="1"/>
  <c r="BT81" i="23" s="1"/>
  <c r="BS81" i="23"/>
  <c r="CQ80" i="23"/>
  <c r="CP80" i="23"/>
  <c r="BX80" i="23"/>
  <c r="BT80" i="23" a="1"/>
  <c r="BT80" i="23" s="1"/>
  <c r="BS80" i="23"/>
  <c r="CQ79" i="23"/>
  <c r="CP79" i="23"/>
  <c r="BX79" i="23"/>
  <c r="BT79" i="23" a="1"/>
  <c r="BT79" i="23" s="1"/>
  <c r="BS79" i="23"/>
  <c r="CQ78" i="23"/>
  <c r="CP78" i="23"/>
  <c r="BX78" i="23"/>
  <c r="BT78" i="23" a="1"/>
  <c r="BT78" i="23" s="1"/>
  <c r="BS78" i="23"/>
  <c r="CQ77" i="23"/>
  <c r="CP77" i="23"/>
  <c r="BX77" i="23"/>
  <c r="BT77" i="23" a="1"/>
  <c r="BT77" i="23" s="1"/>
  <c r="BS77" i="23"/>
  <c r="CQ75" i="23"/>
  <c r="CP75" i="23"/>
  <c r="BX75" i="23"/>
  <c r="BT75" i="23" a="1"/>
  <c r="BT75" i="23" s="1"/>
  <c r="BS75" i="23"/>
  <c r="CQ74" i="23"/>
  <c r="CP74" i="23"/>
  <c r="BX74" i="23"/>
  <c r="BT74" i="23" a="1"/>
  <c r="BT74" i="23" s="1"/>
  <c r="BS74" i="23"/>
  <c r="CQ73" i="23"/>
  <c r="CP73" i="23"/>
  <c r="BX73" i="23"/>
  <c r="BT73" i="23" a="1"/>
  <c r="BT73" i="23" s="1"/>
  <c r="BS73" i="23"/>
  <c r="CQ72" i="23"/>
  <c r="CP72" i="23"/>
  <c r="BX72" i="23"/>
  <c r="BT72" i="23" a="1"/>
  <c r="BT72" i="23" s="1"/>
  <c r="BS72" i="23"/>
  <c r="CQ71" i="23"/>
  <c r="CP71" i="23"/>
  <c r="BX71" i="23"/>
  <c r="BT71" i="23" a="1"/>
  <c r="BT71" i="23" s="1"/>
  <c r="BS71" i="23"/>
  <c r="CQ70" i="23"/>
  <c r="CP70" i="23"/>
  <c r="BX70" i="23"/>
  <c r="BT70" i="23" a="1"/>
  <c r="BT70" i="23" s="1"/>
  <c r="BS70" i="23"/>
  <c r="CQ69" i="23"/>
  <c r="CP69" i="23"/>
  <c r="BX69" i="23"/>
  <c r="BT69" i="23" a="1"/>
  <c r="BT69" i="23" s="1"/>
  <c r="BS69" i="23"/>
  <c r="CQ68" i="23"/>
  <c r="CP68" i="23"/>
  <c r="BX68" i="23"/>
  <c r="BT68" i="23" a="1"/>
  <c r="BT68" i="23" s="1"/>
  <c r="BS68" i="23"/>
  <c r="CQ67" i="23"/>
  <c r="CP67" i="23"/>
  <c r="BX67" i="23"/>
  <c r="BT67" i="23" a="1"/>
  <c r="BT67" i="23" s="1"/>
  <c r="BS67" i="23"/>
  <c r="CQ66" i="23"/>
  <c r="CP66" i="23"/>
  <c r="BX66" i="23"/>
  <c r="BT66" i="23" a="1"/>
  <c r="BT66" i="23" s="1"/>
  <c r="BS66" i="23"/>
  <c r="CQ65" i="23"/>
  <c r="CP65" i="23"/>
  <c r="BX65" i="23"/>
  <c r="BT65" i="23" a="1"/>
  <c r="BT65" i="23" s="1"/>
  <c r="BS65" i="23"/>
  <c r="CQ64" i="23"/>
  <c r="CP64" i="23"/>
  <c r="BX64" i="23"/>
  <c r="BT64" i="23" a="1"/>
  <c r="BT64" i="23" s="1"/>
  <c r="BS64" i="23"/>
  <c r="CQ63" i="23"/>
  <c r="CP63" i="23"/>
  <c r="BX63" i="23"/>
  <c r="BT63" i="23" a="1"/>
  <c r="BT63" i="23" s="1"/>
  <c r="BS63" i="23"/>
  <c r="CQ62" i="23"/>
  <c r="CP62" i="23"/>
  <c r="BX62" i="23"/>
  <c r="BT62" i="23" a="1"/>
  <c r="BT62" i="23" s="1"/>
  <c r="BS62" i="23"/>
  <c r="CQ61" i="23"/>
  <c r="CP61" i="23"/>
  <c r="BX61" i="23"/>
  <c r="BT61" i="23" a="1"/>
  <c r="BT61" i="23" s="1"/>
  <c r="BS61" i="23"/>
  <c r="CQ59" i="23"/>
  <c r="CP59" i="23"/>
  <c r="BX59" i="23"/>
  <c r="BT59" i="23" a="1"/>
  <c r="BT59" i="23" s="1"/>
  <c r="BS59" i="23"/>
  <c r="CQ58" i="23"/>
  <c r="CP58" i="23"/>
  <c r="BX58" i="23"/>
  <c r="BT58" i="23" a="1"/>
  <c r="BT58" i="23" s="1"/>
  <c r="BS58" i="23"/>
  <c r="CQ57" i="23"/>
  <c r="CP57" i="23"/>
  <c r="BX57" i="23"/>
  <c r="BT57" i="23" a="1"/>
  <c r="BT57" i="23" s="1"/>
  <c r="BS57" i="23"/>
  <c r="CQ56" i="23"/>
  <c r="CP56" i="23"/>
  <c r="BX56" i="23"/>
  <c r="BT56" i="23" a="1"/>
  <c r="BT56" i="23" s="1"/>
  <c r="BS56" i="23"/>
  <c r="CQ55" i="23"/>
  <c r="CP55" i="23"/>
  <c r="BX55" i="23"/>
  <c r="BT55" i="23" a="1"/>
  <c r="BT55" i="23" s="1"/>
  <c r="BS55" i="23"/>
  <c r="CQ54" i="23"/>
  <c r="CP54" i="23"/>
  <c r="BX54" i="23"/>
  <c r="BT54" i="23" a="1"/>
  <c r="BT54" i="23" s="1"/>
  <c r="BS54" i="23"/>
  <c r="CQ53" i="23"/>
  <c r="CP53" i="23"/>
  <c r="BX53" i="23"/>
  <c r="BT53" i="23" a="1"/>
  <c r="BT53" i="23" s="1"/>
  <c r="BS53" i="23"/>
  <c r="CQ52" i="23"/>
  <c r="CP52" i="23"/>
  <c r="BX52" i="23"/>
  <c r="BT52" i="23" a="1"/>
  <c r="BT52" i="23" s="1"/>
  <c r="BS52" i="23"/>
  <c r="CQ51" i="23"/>
  <c r="CP51" i="23"/>
  <c r="BX51" i="23"/>
  <c r="BT51" i="23" a="1"/>
  <c r="BT51" i="23" s="1"/>
  <c r="BS51" i="23"/>
  <c r="CQ50" i="23"/>
  <c r="CP50" i="23"/>
  <c r="BX50" i="23"/>
  <c r="BT50" i="23" a="1"/>
  <c r="BT50" i="23" s="1"/>
  <c r="BS50" i="23"/>
  <c r="CQ49" i="23"/>
  <c r="CP49" i="23"/>
  <c r="BX49" i="23"/>
  <c r="BT49" i="23" a="1"/>
  <c r="BT49" i="23" s="1"/>
  <c r="BS49" i="23"/>
  <c r="CQ48" i="23"/>
  <c r="CP48" i="23"/>
  <c r="BX48" i="23"/>
  <c r="BT48" i="23" a="1"/>
  <c r="BT48" i="23" s="1"/>
  <c r="BS48" i="23"/>
  <c r="CQ47" i="23"/>
  <c r="CP47" i="23"/>
  <c r="BX47" i="23"/>
  <c r="BT47" i="23" a="1"/>
  <c r="BT47" i="23" s="1"/>
  <c r="BS47" i="23"/>
  <c r="CQ46" i="23"/>
  <c r="CP46" i="23"/>
  <c r="BX46" i="23"/>
  <c r="BT46" i="23" a="1"/>
  <c r="BT46" i="23" s="1"/>
  <c r="BS46" i="23"/>
  <c r="CQ45" i="23"/>
  <c r="CP45" i="23"/>
  <c r="BX45" i="23"/>
  <c r="BT45" i="23" a="1"/>
  <c r="BT45" i="23" s="1"/>
  <c r="BS45" i="23"/>
  <c r="CQ43" i="23"/>
  <c r="CP43" i="23"/>
  <c r="BX43" i="23"/>
  <c r="BT43" i="23" a="1"/>
  <c r="BT43" i="23" s="1"/>
  <c r="BS43" i="23"/>
  <c r="CQ42" i="23"/>
  <c r="CP42" i="23"/>
  <c r="BX42" i="23"/>
  <c r="BT42" i="23" a="1"/>
  <c r="BT42" i="23" s="1"/>
  <c r="BS42" i="23"/>
  <c r="CQ41" i="23"/>
  <c r="CP41" i="23"/>
  <c r="BX41" i="23"/>
  <c r="BT41" i="23" a="1"/>
  <c r="BT41" i="23" s="1"/>
  <c r="BS41" i="23"/>
  <c r="CQ40" i="23"/>
  <c r="CP40" i="23"/>
  <c r="BX40" i="23"/>
  <c r="BT40" i="23" a="1"/>
  <c r="BT40" i="23" s="1"/>
  <c r="BS40" i="23"/>
  <c r="CQ39" i="23"/>
  <c r="CP39" i="23"/>
  <c r="BX39" i="23"/>
  <c r="BT39" i="23" a="1"/>
  <c r="BT39" i="23" s="1"/>
  <c r="BS39" i="23"/>
  <c r="CQ38" i="23"/>
  <c r="CP38" i="23"/>
  <c r="BX38" i="23"/>
  <c r="BT38" i="23" a="1"/>
  <c r="BT38" i="23" s="1"/>
  <c r="BS38" i="23"/>
  <c r="CQ37" i="23"/>
  <c r="CP37" i="23"/>
  <c r="BX37" i="23"/>
  <c r="BT37" i="23" a="1"/>
  <c r="BT37" i="23" s="1"/>
  <c r="BS37" i="23"/>
  <c r="CQ36" i="23"/>
  <c r="CP36" i="23"/>
  <c r="BX36" i="23"/>
  <c r="BT36" i="23" a="1"/>
  <c r="BT36" i="23" s="1"/>
  <c r="BS36" i="23"/>
  <c r="CQ35" i="23"/>
  <c r="CP35" i="23"/>
  <c r="BX35" i="23"/>
  <c r="BT35" i="23" a="1"/>
  <c r="BT35" i="23" s="1"/>
  <c r="BS35" i="23"/>
  <c r="CQ34" i="23"/>
  <c r="CP34" i="23"/>
  <c r="BX34" i="23"/>
  <c r="BT34" i="23" a="1"/>
  <c r="BT34" i="23" s="1"/>
  <c r="BS34" i="23"/>
  <c r="CQ33" i="23"/>
  <c r="CP33" i="23"/>
  <c r="BX33" i="23"/>
  <c r="BT33" i="23" a="1"/>
  <c r="BT33" i="23" s="1"/>
  <c r="BS33" i="23"/>
  <c r="CQ32" i="23"/>
  <c r="CP32" i="23"/>
  <c r="BX32" i="23"/>
  <c r="BT32" i="23" a="1"/>
  <c r="BT32" i="23" s="1"/>
  <c r="BS32" i="23"/>
  <c r="CQ31" i="23"/>
  <c r="CP31" i="23"/>
  <c r="BX31" i="23"/>
  <c r="BT31" i="23" a="1"/>
  <c r="BT31" i="23" s="1"/>
  <c r="BS31" i="23"/>
  <c r="CQ30" i="23"/>
  <c r="CP30" i="23"/>
  <c r="BX30" i="23"/>
  <c r="BT30" i="23" a="1"/>
  <c r="BT30" i="23" s="1"/>
  <c r="BS30" i="23"/>
  <c r="CQ29" i="23"/>
  <c r="CP29" i="23"/>
  <c r="BX29" i="23"/>
  <c r="BT29" i="23" a="1"/>
  <c r="BT29" i="23" s="1"/>
  <c r="BS29" i="23"/>
  <c r="DD27" i="23" a="1"/>
  <c r="DD27" i="23" s="1"/>
  <c r="CQ27" i="23"/>
  <c r="CP27" i="23"/>
  <c r="CN27" i="23" a="1"/>
  <c r="CN27" i="23" s="1"/>
  <c r="CM27" i="23" a="1"/>
  <c r="CM27" i="23" s="1"/>
  <c r="CL27" i="23" a="1"/>
  <c r="CL27" i="23" s="1"/>
  <c r="CK27" i="23" a="1"/>
  <c r="CK27" i="23" s="1"/>
  <c r="CJ27" i="23" a="1"/>
  <c r="CJ27" i="23" s="1"/>
  <c r="BX27" i="23"/>
  <c r="BT27" i="23" a="1"/>
  <c r="BT27" i="23" s="1"/>
  <c r="BS27" i="23"/>
  <c r="DD26" i="23" a="1"/>
  <c r="DD26" i="23" s="1"/>
  <c r="CQ26" i="23"/>
  <c r="CP26" i="23"/>
  <c r="CN26" i="23" a="1"/>
  <c r="CN26" i="23" s="1"/>
  <c r="CM26" i="23" a="1"/>
  <c r="CM26" i="23" s="1"/>
  <c r="CL26" i="23" a="1"/>
  <c r="CL26" i="23" s="1"/>
  <c r="CK26" i="23" a="1"/>
  <c r="CK26" i="23" s="1"/>
  <c r="CJ26" i="23" a="1"/>
  <c r="CJ26" i="23" s="1"/>
  <c r="BX26" i="23"/>
  <c r="BT26" i="23" a="1"/>
  <c r="BT26" i="23" s="1"/>
  <c r="BS26" i="23"/>
  <c r="DD25" i="23" a="1"/>
  <c r="DD25" i="23" s="1"/>
  <c r="CQ25" i="23"/>
  <c r="CP25" i="23"/>
  <c r="CN25" i="23" a="1"/>
  <c r="CN25" i="23" s="1"/>
  <c r="CM25" i="23" a="1"/>
  <c r="CM25" i="23" s="1"/>
  <c r="CL25" i="23" a="1"/>
  <c r="CL25" i="23" s="1"/>
  <c r="CK25" i="23" a="1"/>
  <c r="CK25" i="23" s="1"/>
  <c r="CJ25" i="23" a="1"/>
  <c r="CJ25" i="23" s="1"/>
  <c r="BX25" i="23"/>
  <c r="BT25" i="23" a="1"/>
  <c r="BT25" i="23" s="1"/>
  <c r="BS25" i="23"/>
  <c r="DD24" i="23" a="1"/>
  <c r="DD24" i="23" s="1"/>
  <c r="CQ24" i="23"/>
  <c r="CP24" i="23"/>
  <c r="CN24" i="23" a="1"/>
  <c r="CN24" i="23" s="1"/>
  <c r="CM24" i="23" a="1"/>
  <c r="CM24" i="23" s="1"/>
  <c r="CL24" i="23" a="1"/>
  <c r="CL24" i="23" s="1"/>
  <c r="CK24" i="23" a="1"/>
  <c r="CK24" i="23" s="1"/>
  <c r="CJ24" i="23" a="1"/>
  <c r="CJ24" i="23" s="1"/>
  <c r="BX24" i="23"/>
  <c r="BT24" i="23" a="1"/>
  <c r="BT24" i="23" s="1"/>
  <c r="BS24" i="23"/>
  <c r="DD23" i="23" a="1"/>
  <c r="DD23" i="23" s="1"/>
  <c r="CQ23" i="23"/>
  <c r="CP23" i="23"/>
  <c r="CN23" i="23" a="1"/>
  <c r="CN23" i="23" s="1"/>
  <c r="CM23" i="23" a="1"/>
  <c r="CM23" i="23" s="1"/>
  <c r="CL23" i="23" a="1"/>
  <c r="CL23" i="23" s="1"/>
  <c r="CK23" i="23" a="1"/>
  <c r="CK23" i="23" s="1"/>
  <c r="CJ23" i="23" a="1"/>
  <c r="CJ23" i="23" s="1"/>
  <c r="BX23" i="23"/>
  <c r="BT23" i="23" a="1"/>
  <c r="BT23" i="23" s="1"/>
  <c r="BS23" i="23"/>
  <c r="DD22" i="23" a="1"/>
  <c r="DD22" i="23" s="1"/>
  <c r="CQ22" i="23"/>
  <c r="CP22" i="23"/>
  <c r="CN22" i="23" a="1"/>
  <c r="CN22" i="23" s="1"/>
  <c r="CM22" i="23" a="1"/>
  <c r="CM22" i="23" s="1"/>
  <c r="CL22" i="23" a="1"/>
  <c r="CL22" i="23" s="1"/>
  <c r="CK22" i="23" a="1"/>
  <c r="CK22" i="23" s="1"/>
  <c r="CJ22" i="23" a="1"/>
  <c r="CJ22" i="23" s="1"/>
  <c r="BX22" i="23"/>
  <c r="BT22" i="23" a="1"/>
  <c r="BT22" i="23" s="1"/>
  <c r="BS22" i="23"/>
  <c r="DD21" i="23" a="1"/>
  <c r="DD21" i="23" s="1"/>
  <c r="CQ21" i="23"/>
  <c r="CP21" i="23"/>
  <c r="CN21" i="23" a="1"/>
  <c r="CN21" i="23" s="1"/>
  <c r="CM21" i="23" a="1"/>
  <c r="CM21" i="23" s="1"/>
  <c r="CL21" i="23" a="1"/>
  <c r="CL21" i="23" s="1"/>
  <c r="CK21" i="23" a="1"/>
  <c r="CK21" i="23" s="1"/>
  <c r="CJ21" i="23" a="1"/>
  <c r="CJ21" i="23" s="1"/>
  <c r="BX21" i="23"/>
  <c r="BT21" i="23" a="1"/>
  <c r="BT21" i="23" s="1"/>
  <c r="BS21" i="23"/>
  <c r="DD20" i="23" a="1"/>
  <c r="DD20" i="23" s="1"/>
  <c r="CQ20" i="23"/>
  <c r="CP20" i="23"/>
  <c r="CN20" i="23" a="1"/>
  <c r="CN20" i="23" s="1"/>
  <c r="CM20" i="23" a="1"/>
  <c r="CM20" i="23" s="1"/>
  <c r="CL20" i="23" a="1"/>
  <c r="CL20" i="23" s="1"/>
  <c r="CK20" i="23" a="1"/>
  <c r="CK20" i="23" s="1"/>
  <c r="CJ20" i="23" a="1"/>
  <c r="CJ20" i="23" s="1"/>
  <c r="BX20" i="23"/>
  <c r="BT20" i="23" a="1"/>
  <c r="BT20" i="23" s="1"/>
  <c r="BS20" i="23"/>
  <c r="DD19" i="23" a="1"/>
  <c r="DD19" i="23" s="1"/>
  <c r="CQ19" i="23"/>
  <c r="CP19" i="23"/>
  <c r="CN19" i="23" a="1"/>
  <c r="CN19" i="23" s="1"/>
  <c r="CM19" i="23" a="1"/>
  <c r="CM19" i="23" s="1"/>
  <c r="CL19" i="23" a="1"/>
  <c r="CL19" i="23" s="1"/>
  <c r="CK19" i="23" a="1"/>
  <c r="CK19" i="23" s="1"/>
  <c r="CJ19" i="23" a="1"/>
  <c r="CJ19" i="23" s="1"/>
  <c r="BX19" i="23"/>
  <c r="BT19" i="23" a="1"/>
  <c r="BT19" i="23" s="1"/>
  <c r="BS19" i="23"/>
  <c r="DD18" i="23" a="1"/>
  <c r="DD18" i="23" s="1"/>
  <c r="CQ18" i="23"/>
  <c r="CP18" i="23"/>
  <c r="CN18" i="23" a="1"/>
  <c r="CN18" i="23" s="1"/>
  <c r="CM18" i="23" a="1"/>
  <c r="CM18" i="23" s="1"/>
  <c r="CL18" i="23" a="1"/>
  <c r="CL18" i="23" s="1"/>
  <c r="CK18" i="23" a="1"/>
  <c r="CK18" i="23" s="1"/>
  <c r="CJ18" i="23" a="1"/>
  <c r="CJ18" i="23" s="1"/>
  <c r="BX18" i="23"/>
  <c r="BT18" i="23" a="1"/>
  <c r="BT18" i="23" s="1"/>
  <c r="BS18" i="23"/>
  <c r="DD17" i="23" a="1"/>
  <c r="DD17" i="23" s="1"/>
  <c r="CQ17" i="23"/>
  <c r="CP17" i="23"/>
  <c r="CN17" i="23" a="1"/>
  <c r="CN17" i="23" s="1"/>
  <c r="CM17" i="23" a="1"/>
  <c r="CM17" i="23" s="1"/>
  <c r="CL17" i="23" a="1"/>
  <c r="CL17" i="23" s="1"/>
  <c r="CK17" i="23" a="1"/>
  <c r="CK17" i="23" s="1"/>
  <c r="CJ17" i="23" a="1"/>
  <c r="CJ17" i="23" s="1"/>
  <c r="BX17" i="23"/>
  <c r="BT17" i="23" a="1"/>
  <c r="BT17" i="23" s="1"/>
  <c r="BS17" i="23"/>
  <c r="DD16" i="23" a="1"/>
  <c r="DD16" i="23" s="1"/>
  <c r="CQ16" i="23"/>
  <c r="CP16" i="23"/>
  <c r="CN16" i="23" a="1"/>
  <c r="CN16" i="23" s="1"/>
  <c r="CM16" i="23" a="1"/>
  <c r="CM16" i="23" s="1"/>
  <c r="CL16" i="23" a="1"/>
  <c r="CL16" i="23" s="1"/>
  <c r="CK16" i="23" a="1"/>
  <c r="CK16" i="23" s="1"/>
  <c r="CJ16" i="23" a="1"/>
  <c r="CJ16" i="23" s="1"/>
  <c r="BX16" i="23"/>
  <c r="BT16" i="23" a="1"/>
  <c r="BT16" i="23" s="1"/>
  <c r="BS16" i="23"/>
  <c r="DD15" i="23" a="1"/>
  <c r="DD15" i="23" s="1"/>
  <c r="CQ15" i="23"/>
  <c r="CP15" i="23"/>
  <c r="CN15" i="23" a="1"/>
  <c r="CN15" i="23" s="1"/>
  <c r="CM15" i="23" a="1"/>
  <c r="CM15" i="23" s="1"/>
  <c r="CL15" i="23" a="1"/>
  <c r="CL15" i="23" s="1"/>
  <c r="CK15" i="23" a="1"/>
  <c r="CK15" i="23" s="1"/>
  <c r="CJ15" i="23" a="1"/>
  <c r="CJ15" i="23" s="1"/>
  <c r="BX15" i="23"/>
  <c r="BT15" i="23" a="1"/>
  <c r="BT15" i="23" s="1"/>
  <c r="BS15" i="23"/>
  <c r="DD14" i="23" a="1"/>
  <c r="DD14" i="23" s="1"/>
  <c r="CQ14" i="23"/>
  <c r="CP14" i="23"/>
  <c r="CN14" i="23" a="1"/>
  <c r="CN14" i="23" s="1"/>
  <c r="CM14" i="23" a="1"/>
  <c r="CM14" i="23" s="1"/>
  <c r="CL14" i="23" a="1"/>
  <c r="CL14" i="23" s="1"/>
  <c r="CK14" i="23" a="1"/>
  <c r="CK14" i="23" s="1"/>
  <c r="CJ14" i="23" a="1"/>
  <c r="CJ14" i="23" s="1"/>
  <c r="BX14" i="23"/>
  <c r="BT14" i="23" a="1"/>
  <c r="BT14" i="23" s="1"/>
  <c r="BS14" i="23"/>
  <c r="DD13" i="23" a="1"/>
  <c r="DD13" i="23" s="1"/>
  <c r="CQ13" i="23"/>
  <c r="CP13" i="23"/>
  <c r="CN13" i="23" a="1"/>
  <c r="CN13" i="23" s="1"/>
  <c r="CM13" i="23" a="1"/>
  <c r="CM13" i="23" s="1"/>
  <c r="CL13" i="23" a="1"/>
  <c r="CL13" i="23" s="1"/>
  <c r="BX13" i="23"/>
  <c r="BT13" i="23" a="1"/>
  <c r="BT13" i="23" s="1"/>
  <c r="BS13" i="23"/>
  <c r="AN9" i="23"/>
  <c r="AI9" i="23"/>
  <c r="AN8" i="23"/>
  <c r="AI8" i="23"/>
  <c r="AN7" i="23"/>
  <c r="AI7" i="23"/>
  <c r="AN6" i="23"/>
  <c r="AI6" i="23"/>
  <c r="AI5" i="23"/>
  <c r="AK9" i="17"/>
  <c r="AI9" i="17"/>
  <c r="AH9" i="17"/>
  <c r="AG9" i="17"/>
  <c r="AF9" i="17"/>
  <c r="AE9" i="17"/>
  <c r="CK13" i="23" a="1"/>
  <c r="CJ13" i="23" a="1"/>
  <c r="L121" i="60" a="1"/>
  <c r="H121" i="60" a="1"/>
  <c r="I121" i="60" a="1"/>
  <c r="J121" i="60" a="1"/>
  <c r="K121" i="60" a="1"/>
  <c r="X122" i="60" a="1"/>
  <c r="CD45" i="50"/>
  <c r="X122" i="59" a="1"/>
  <c r="L121" i="59" a="1"/>
  <c r="H121" i="59" a="1"/>
  <c r="I121" i="59" a="1"/>
  <c r="J121" i="59" a="1"/>
  <c r="K121" i="59" a="1"/>
  <c r="CU45" i="45" a="1"/>
  <c r="L121" i="56" a="1"/>
  <c r="CH36" i="23" a="1"/>
  <c r="CC33" i="23"/>
  <c r="CH21" i="23" a="1"/>
  <c r="BV30" i="23" a="1"/>
  <c r="CA38" i="23"/>
  <c r="CB46" i="23"/>
  <c r="BV32" i="23" a="1"/>
  <c r="CH33" i="23" a="1"/>
  <c r="BU84" i="23" a="1"/>
  <c r="BV33" i="23" a="1"/>
  <c r="CB47" i="23"/>
  <c r="BU32" i="23" a="1"/>
  <c r="CN36" i="23" a="1"/>
  <c r="CH61" i="23" a="1"/>
  <c r="CB54" i="23"/>
  <c r="CM41" i="23" a="1"/>
  <c r="CN31" i="23" a="1"/>
  <c r="H121" i="23" a="1"/>
  <c r="CA75" i="23"/>
  <c r="DF26" i="23"/>
  <c r="BU46" i="23" a="1"/>
  <c r="CU29" i="43" a="1"/>
  <c r="CO19" i="23" a="1"/>
  <c r="DF52" i="23"/>
  <c r="J121" i="54" a="1"/>
  <c r="CH26" i="23" a="1"/>
  <c r="CA90" i="23"/>
  <c r="X122" i="48" a="1"/>
  <c r="BU55" i="23" a="1"/>
  <c r="CB43" i="23"/>
  <c r="BU78" i="23" a="1"/>
  <c r="CH13" i="23" a="1"/>
  <c r="CA67" i="23"/>
  <c r="CC59" i="23"/>
  <c r="BU61" i="23" a="1"/>
  <c r="BU71" i="23" a="1"/>
  <c r="DF59" i="23"/>
  <c r="BY14" i="23" a="1"/>
  <c r="K121" i="44" a="1"/>
  <c r="BU40" i="23" a="1"/>
  <c r="DF85" i="23"/>
  <c r="BV23" i="23" a="1"/>
  <c r="BU34" i="23" a="1"/>
  <c r="BV89" i="23" a="1"/>
  <c r="CA65" i="23"/>
  <c r="CC45" i="23"/>
  <c r="CB20" i="23"/>
  <c r="CM37" i="23" a="1"/>
  <c r="BY23" i="23" a="1"/>
  <c r="CA59" i="23"/>
  <c r="CB78" i="23"/>
  <c r="CB59" i="23"/>
  <c r="CV45" i="42" a="1"/>
  <c r="H121" i="56" a="1"/>
  <c r="CA66" i="23"/>
  <c r="CB70" i="23"/>
  <c r="X122" i="52" a="1"/>
  <c r="CB21" i="23"/>
  <c r="CA50" i="23"/>
  <c r="CC22" i="23"/>
  <c r="CU61" i="44" a="1"/>
  <c r="X122" i="47" a="1"/>
  <c r="CB56" i="23"/>
  <c r="DF64" i="23"/>
  <c r="BV41" i="23" a="1"/>
  <c r="CC79" i="23"/>
  <c r="CC53" i="23"/>
  <c r="CC80" i="23"/>
  <c r="CL43" i="23" a="1"/>
  <c r="BU38" i="23" a="1"/>
  <c r="CA26" i="23"/>
  <c r="CB75" i="23"/>
  <c r="BU67" i="23" a="1"/>
  <c r="CB27" i="23"/>
  <c r="X122" i="51" a="1"/>
  <c r="X122" i="55" a="1"/>
  <c r="CB74" i="23"/>
  <c r="CA78" i="23"/>
  <c r="CC64" i="23"/>
  <c r="BU29" i="23" a="1"/>
  <c r="CO23" i="23" a="1"/>
  <c r="CH69" i="23" a="1"/>
  <c r="BU45" i="23" a="1"/>
  <c r="CV61" i="42" a="1"/>
  <c r="CU77" i="46" a="1"/>
  <c r="J121" i="23" a="1"/>
  <c r="CB87" i="23"/>
  <c r="CH90" i="23" a="1"/>
  <c r="DF71" i="23"/>
  <c r="L121" i="46" a="1"/>
  <c r="AH8" i="23"/>
  <c r="DF16" i="23"/>
  <c r="CH22" i="23" a="1"/>
  <c r="BU30" i="23" a="1"/>
  <c r="BV63" i="23" a="1"/>
  <c r="DF74" i="23"/>
  <c r="DF37" i="23"/>
  <c r="CB82" i="23"/>
  <c r="CC16" i="23"/>
  <c r="CU13" i="49" a="1"/>
  <c r="CH89" i="23" a="1"/>
  <c r="CC83" i="23"/>
  <c r="CU13" i="43" a="1"/>
  <c r="CC32" i="23"/>
  <c r="CH29" i="23" a="1"/>
  <c r="CH54" i="23" a="1"/>
  <c r="CV29" i="45" a="1"/>
  <c r="BY22" i="23" a="1"/>
  <c r="CC20" i="23"/>
  <c r="CU45" i="50" a="1"/>
  <c r="I121" i="56" a="1"/>
  <c r="BU81" i="23" a="1"/>
  <c r="CK30" i="23" a="1"/>
  <c r="BU23" i="23" a="1"/>
  <c r="I121" i="51" a="1"/>
  <c r="BU52" i="23" a="1"/>
  <c r="CB50" i="23"/>
  <c r="CV13" i="48" a="1"/>
  <c r="CB81" i="23"/>
  <c r="CB30" i="23"/>
  <c r="CC57" i="23"/>
  <c r="DF81" i="23"/>
  <c r="CU61" i="47" a="1"/>
  <c r="CH59" i="23" a="1"/>
  <c r="CB83" i="23"/>
  <c r="L121" i="54" a="1"/>
  <c r="CH43" i="23" a="1"/>
  <c r="CO24" i="23" a="1"/>
  <c r="DF73" i="23"/>
  <c r="BU63" i="23" a="1"/>
  <c r="BU83" i="23" a="1"/>
  <c r="CN43" i="23" a="1"/>
  <c r="L121" i="51" a="1"/>
  <c r="CH67" i="23" a="1"/>
  <c r="CC13" i="23" a="1"/>
  <c r="CN39" i="23" a="1"/>
  <c r="DF50" i="23"/>
  <c r="I121" i="50" a="1"/>
  <c r="DF88" i="23"/>
  <c r="BU36" i="23" a="1"/>
  <c r="BU91" i="23" a="1"/>
  <c r="BU25" i="23" a="1"/>
  <c r="DF55" i="23"/>
  <c r="BY21" i="23" a="1"/>
  <c r="CA63" i="23"/>
  <c r="CL29" i="23" a="1"/>
  <c r="DF20" i="23"/>
  <c r="DF25" i="23"/>
  <c r="BU62" i="23" a="1"/>
  <c r="CA33" i="23"/>
  <c r="CA79" i="23"/>
  <c r="CU13" i="45" a="1"/>
  <c r="CA19" i="23"/>
  <c r="CC18" i="23"/>
  <c r="BU58" i="23" a="1"/>
  <c r="BU31" i="23" a="1"/>
  <c r="BY16" i="23" a="1"/>
  <c r="CB90" i="23"/>
  <c r="BV74" i="23" a="1"/>
  <c r="DF91" i="23"/>
  <c r="CC21" i="23"/>
  <c r="BU18" i="23" a="1"/>
  <c r="CA46" i="23"/>
  <c r="BU77" i="23" a="1"/>
  <c r="BU82" i="23" a="1"/>
  <c r="CU29" i="56" a="1"/>
  <c r="J121" i="56" a="1"/>
  <c r="CC66" i="23"/>
  <c r="CM40" i="23" a="1"/>
  <c r="CB77" i="23"/>
  <c r="CB65" i="23"/>
  <c r="CH68" i="23" a="1"/>
  <c r="CB23" i="23"/>
  <c r="CK42" i="23" a="1"/>
  <c r="CA13" i="23"/>
  <c r="CC50" i="23"/>
  <c r="CB38" i="23"/>
  <c r="CC31" i="23"/>
  <c r="CD45" i="55"/>
  <c r="CH14" i="23" a="1"/>
  <c r="CC68" i="23"/>
  <c r="L121" i="43" a="1"/>
  <c r="CC75" i="23"/>
  <c r="CH53" i="23" a="1"/>
  <c r="CM38" i="23" a="1"/>
  <c r="CC41" i="23"/>
  <c r="BR61" i="23" a="1"/>
  <c r="DF65" i="23"/>
  <c r="CA68" i="23"/>
  <c r="CH45" i="23" a="1"/>
  <c r="CC70" i="23"/>
  <c r="CN37" i="23" a="1"/>
  <c r="BU24" i="23" a="1"/>
  <c r="L121" i="49" a="1"/>
  <c r="CV13" i="46" a="1"/>
  <c r="CC25" i="23"/>
  <c r="CK43" i="23" a="1"/>
  <c r="BV59" i="23" a="1"/>
  <c r="BV87" i="23" a="1"/>
  <c r="J121" i="51" a="1"/>
  <c r="DF36" i="23"/>
  <c r="BZ26" i="23" a="1"/>
  <c r="BV73" i="23" a="1"/>
  <c r="CL32" i="23" a="1"/>
  <c r="CV13" i="53" a="1"/>
  <c r="DF31" i="23"/>
  <c r="CU77" i="42" a="1"/>
  <c r="X122" i="53" a="1"/>
  <c r="BV88" i="23" a="1"/>
  <c r="CA43" i="23"/>
  <c r="CA86" i="23"/>
  <c r="DF21" i="23"/>
  <c r="CU13" i="51" a="1"/>
  <c r="K121" i="23" a="1"/>
  <c r="CM29" i="23" a="1"/>
  <c r="CC54" i="23"/>
  <c r="CU77" i="53" a="1"/>
  <c r="K121" i="56" a="1"/>
  <c r="BV67" i="23" a="1"/>
  <c r="CB61" i="23"/>
  <c r="CB17" i="23"/>
  <c r="CH80" i="23" a="1"/>
  <c r="L121" i="48" a="1"/>
  <c r="CK36" i="23" a="1"/>
  <c r="CC42" i="23"/>
  <c r="CB66" i="23"/>
  <c r="DF90" i="23"/>
  <c r="CA83" i="23"/>
  <c r="AH5" i="23"/>
  <c r="CJ30" i="23" a="1"/>
  <c r="CA21" i="23"/>
  <c r="CJ42" i="23" a="1"/>
  <c r="CA69" i="23"/>
  <c r="CA22" i="23"/>
  <c r="BU53" i="23" a="1"/>
  <c r="DF30" i="23"/>
  <c r="CA27" i="23"/>
  <c r="BV62" i="23" a="1"/>
  <c r="BV72" i="23" a="1"/>
  <c r="AH9" i="23"/>
  <c r="CA56" i="23"/>
  <c r="BU17" i="23" a="1"/>
  <c r="AH6" i="23"/>
  <c r="CB88" i="23"/>
  <c r="CJ38" i="23" a="1"/>
  <c r="CC29" i="23"/>
  <c r="CV77" i="48" a="1"/>
  <c r="X122" i="56" a="1"/>
  <c r="CU77" i="43" a="1"/>
  <c r="CU77" i="51" a="1"/>
  <c r="CC27" i="23"/>
  <c r="DF68" i="23"/>
  <c r="CO13" i="23" a="1"/>
  <c r="BU74" i="23" a="1"/>
  <c r="DF87" i="23"/>
  <c r="CA53" i="23"/>
  <c r="CC24" i="23"/>
  <c r="CO22" i="23" a="1"/>
  <c r="CC51" i="23"/>
  <c r="CO20" i="23" a="1"/>
  <c r="BR13" i="23" a="1"/>
  <c r="CC82" i="23"/>
  <c r="BU22" i="23" a="1"/>
  <c r="CH86" i="23" a="1"/>
  <c r="CB79" i="23"/>
  <c r="H121" i="54" a="1"/>
  <c r="DF18" i="23"/>
  <c r="BU68" i="23" a="1"/>
  <c r="BV15" i="23" a="1"/>
  <c r="CV61" i="43" a="1"/>
  <c r="CH85" i="23" a="1"/>
  <c r="CL35" i="23" a="1"/>
  <c r="CN35" i="23" a="1"/>
  <c r="CU13" i="44" a="1"/>
  <c r="BV51" i="23" a="1"/>
  <c r="BR77" i="23" a="1"/>
  <c r="K121" i="53" a="1"/>
  <c r="CJ37" i="23" a="1"/>
  <c r="CV77" i="42" a="1"/>
  <c r="CD45" i="44"/>
  <c r="CC61" i="23"/>
  <c r="CA24" i="23"/>
  <c r="CA52" i="23"/>
  <c r="DF27" i="23"/>
  <c r="BU56" i="23" a="1"/>
  <c r="CJ32" i="23" a="1"/>
  <c r="CV77" i="44" a="1"/>
  <c r="L121" i="44" a="1"/>
  <c r="BU43" i="23" a="1"/>
  <c r="CH66" i="23" a="1"/>
  <c r="H121" i="47" a="1"/>
  <c r="BY26" i="23" a="1"/>
  <c r="BY25" i="23" a="1"/>
  <c r="BV81" i="23" a="1"/>
  <c r="BV82" i="23" a="1"/>
  <c r="CH51" i="23" a="1"/>
  <c r="CC46" i="23"/>
  <c r="CH83" i="23" a="1"/>
  <c r="CV13" i="43" a="1"/>
  <c r="CA34" i="23"/>
  <c r="CJ43" i="23" a="1"/>
  <c r="CJ40" i="23" a="1"/>
  <c r="CA64" i="23"/>
  <c r="CA16" i="23"/>
  <c r="DF54" i="23"/>
  <c r="BZ24" i="23" a="1"/>
  <c r="CH40" i="23" a="1"/>
  <c r="DF61" i="23"/>
  <c r="BV70" i="23" a="1"/>
  <c r="DF79" i="23"/>
  <c r="H121" i="49" a="1"/>
  <c r="CU61" i="49" a="1"/>
  <c r="K121" i="51" a="1"/>
  <c r="I121" i="52" a="1"/>
  <c r="CV45" i="48" a="1"/>
  <c r="DF19" i="23"/>
  <c r="CB55" i="23"/>
  <c r="CA40" i="23"/>
  <c r="CH57" i="23" a="1"/>
  <c r="CB84" i="23"/>
  <c r="CM31" i="23" a="1"/>
  <c r="CC71" i="23"/>
  <c r="DF15" i="23"/>
  <c r="CA84" i="23"/>
  <c r="BV39" i="23" a="1"/>
  <c r="CU45" i="51" a="1"/>
  <c r="CV77" i="51" a="1"/>
  <c r="CU13" i="50" a="1"/>
  <c r="DF33" i="23"/>
  <c r="CH27" i="23" a="1"/>
  <c r="BV50" i="23" a="1"/>
  <c r="CU45" i="48" a="1"/>
  <c r="CJ36" i="23" a="1"/>
  <c r="CK32" i="23" a="1"/>
  <c r="H121" i="53" a="1"/>
  <c r="CV61" i="50" a="1"/>
  <c r="K121" i="42" a="1"/>
  <c r="CC37" i="23"/>
  <c r="BV48" i="23" a="1"/>
  <c r="BZ16" i="23" a="1"/>
  <c r="CC47" i="23"/>
  <c r="CU77" i="52" a="1"/>
  <c r="DF77" i="23"/>
  <c r="CO25" i="23" a="1"/>
  <c r="DF69" i="23"/>
  <c r="BV43" i="23" a="1"/>
  <c r="J121" i="48" a="1"/>
  <c r="CO18" i="23" a="1"/>
  <c r="BU64" i="23" a="1"/>
  <c r="CN42" i="23" a="1"/>
  <c r="CH52" i="23" a="1"/>
  <c r="BU21" i="23" a="1"/>
  <c r="CB67" i="23"/>
  <c r="CB69" i="23"/>
  <c r="DF63" i="23"/>
  <c r="CC35" i="23"/>
  <c r="CU77" i="45" a="1"/>
  <c r="J121" i="42" a="1"/>
  <c r="CH34" i="23" a="1"/>
  <c r="BU51" i="23" a="1"/>
  <c r="K121" i="47" a="1"/>
  <c r="CN38" i="23" a="1"/>
  <c r="BV56" i="23" a="1"/>
  <c r="DF75" i="23"/>
  <c r="BU70" i="23" a="1"/>
  <c r="CA30" i="23"/>
  <c r="CH72" i="23" a="1"/>
  <c r="CU77" i="48" a="1"/>
  <c r="BV17" i="23" a="1"/>
  <c r="DF45" i="23"/>
  <c r="CB89" i="23"/>
  <c r="CA37" i="23"/>
  <c r="CB80" i="23"/>
  <c r="S119" i="51" a="1"/>
  <c r="S119" i="49" a="1"/>
  <c r="BU48" i="23" a="1"/>
  <c r="S119" i="47" a="1"/>
  <c r="AH7" i="23"/>
  <c r="S119" i="52" a="1"/>
  <c r="CB22" i="23"/>
  <c r="S119" i="44" a="1"/>
  <c r="CC40" i="23"/>
  <c r="K121" i="52" a="1"/>
  <c r="CA51" i="23"/>
  <c r="CC55" i="23"/>
  <c r="X122" i="58" a="1"/>
  <c r="F136" i="55" a="1"/>
  <c r="CB29" i="23"/>
  <c r="K121" i="48" a="1"/>
  <c r="CB52" i="23"/>
  <c r="CU77" i="47" a="1"/>
  <c r="BU50" i="23" a="1"/>
  <c r="CH23" i="23" a="1"/>
  <c r="CU77" i="44" a="1"/>
  <c r="BV55" i="23" a="1"/>
  <c r="J121" i="52" a="1"/>
  <c r="CD13" i="52" a="1"/>
  <c r="CC91" i="23"/>
  <c r="CK37" i="23" a="1"/>
  <c r="BY18" i="23" a="1"/>
  <c r="CC73" i="23"/>
  <c r="J121" i="53" a="1"/>
  <c r="BU26" i="23" a="1"/>
  <c r="CU13" i="47" a="1"/>
  <c r="CH82" i="23" a="1"/>
  <c r="CC62" i="23"/>
  <c r="BZ17" i="23" a="1"/>
  <c r="CH38" i="23" a="1"/>
  <c r="CC89" i="23"/>
  <c r="CA81" i="23"/>
  <c r="CC77" i="23"/>
  <c r="X122" i="44" a="1"/>
  <c r="CK35" i="23" a="1"/>
  <c r="DF80" i="23"/>
  <c r="CO21" i="23" a="1"/>
  <c r="CD13" i="55" a="1"/>
  <c r="BY13" i="23" a="1"/>
  <c r="CH24" i="23" a="1"/>
  <c r="X122" i="50" a="1"/>
  <c r="CM30" i="23" a="1"/>
  <c r="BZ25" i="23" a="1"/>
  <c r="DF86" i="23"/>
  <c r="DF58" i="23"/>
  <c r="CB13" i="23"/>
  <c r="BV27" i="23" a="1"/>
  <c r="CC88" i="23"/>
  <c r="CA80" i="23"/>
  <c r="CU13" i="53" a="1"/>
  <c r="CH77" i="23" a="1"/>
  <c r="CL34" i="23" a="1"/>
  <c r="I121" i="49" a="1"/>
  <c r="BV19" i="23" a="1"/>
  <c r="CC86" i="23"/>
  <c r="CJ39" i="23" a="1"/>
  <c r="CV13" i="44" a="1"/>
  <c r="DF47" i="23"/>
  <c r="CH39" i="23" a="1"/>
  <c r="CA48" i="23"/>
  <c r="S119" i="50" a="1"/>
  <c r="CH87" i="23" a="1"/>
  <c r="H121" i="48" a="1"/>
  <c r="CU13" i="56" a="1"/>
  <c r="BU41" i="23" a="1"/>
  <c r="CV13" i="56" a="1"/>
  <c r="BU66" i="23" a="1"/>
  <c r="CV45" i="55" a="1"/>
  <c r="X122" i="49" a="1"/>
  <c r="CV13" i="54" a="1"/>
  <c r="DF84" i="23"/>
  <c r="BU20" i="23" a="1"/>
  <c r="BV29" i="23" a="1"/>
  <c r="CH46" i="23" a="1"/>
  <c r="F134" i="55" a="1"/>
  <c r="BV47" i="23" a="1"/>
  <c r="CA20" i="23"/>
  <c r="CA25" i="23"/>
  <c r="CA36" i="23"/>
  <c r="DF56" i="23"/>
  <c r="I121" i="43" a="1"/>
  <c r="CB14" i="23"/>
  <c r="CC63" i="23"/>
  <c r="CB16" i="23"/>
  <c r="BV86" i="23" a="1"/>
  <c r="X122" i="43" a="1"/>
  <c r="I121" i="53" a="1"/>
  <c r="CC36" i="23"/>
  <c r="J121" i="47" a="1"/>
  <c r="H121" i="52" a="1"/>
  <c r="CL37" i="23" a="1"/>
  <c r="BY27" i="23" a="1"/>
  <c r="BV26" i="23" a="1"/>
  <c r="CA57" i="23"/>
  <c r="CJ31" i="23" a="1"/>
  <c r="DF29" i="23"/>
  <c r="CM34" i="23" a="1"/>
  <c r="BR29" i="23" a="1"/>
  <c r="H121" i="50" a="1"/>
  <c r="K121" i="45" a="1"/>
  <c r="BV80" i="23" a="1"/>
  <c r="BV57" i="23" a="1"/>
  <c r="BU89" i="23" a="1"/>
  <c r="BY17" i="23" a="1"/>
  <c r="BV31" i="23" a="1"/>
  <c r="CM33" i="23" a="1"/>
  <c r="CV13" i="47" a="1"/>
  <c r="BU13" i="23" a="1"/>
  <c r="BZ15" i="23" a="1"/>
  <c r="CA61" i="23"/>
  <c r="BV34" i="23" a="1"/>
  <c r="BV40" i="23" a="1"/>
  <c r="I121" i="47" a="1"/>
  <c r="BV18" i="23" a="1"/>
  <c r="CC52" i="23"/>
  <c r="BZ22" i="23" a="1"/>
  <c r="CB71" i="23"/>
  <c r="BV20" i="23" a="1"/>
  <c r="CC19" i="23"/>
  <c r="DF83" i="23"/>
  <c r="CK40" i="23" a="1"/>
  <c r="CN32" i="23" a="1"/>
  <c r="CU13" i="48" a="1"/>
  <c r="DF51" i="23"/>
  <c r="CC65" i="23"/>
  <c r="DF62" i="23"/>
  <c r="CA49" i="23"/>
  <c r="S119" i="54" a="1"/>
  <c r="S119" i="57" a="1"/>
  <c r="CB51" i="23"/>
  <c r="CB19" i="23"/>
  <c r="CC84" i="23"/>
  <c r="S119" i="45" a="1"/>
  <c r="CH88" i="23" a="1"/>
  <c r="CC48" i="23"/>
  <c r="CH42" i="23" a="1"/>
  <c r="CH48" i="23" a="1"/>
  <c r="CB48" i="23"/>
  <c r="CH47" i="23" a="1"/>
  <c r="CU45" i="54" a="1"/>
  <c r="X122" i="57" a="1"/>
  <c r="BU80" i="23" a="1"/>
  <c r="CK34" i="23" a="1"/>
  <c r="CV13" i="50" a="1"/>
  <c r="CH81" i="23" a="1"/>
  <c r="BZ13" i="23" a="1"/>
  <c r="DF67" i="23"/>
  <c r="CA55" i="23"/>
  <c r="BV21" i="23" a="1"/>
  <c r="CC56" i="23"/>
  <c r="BV46" i="23" a="1"/>
  <c r="CV77" i="45" a="1"/>
  <c r="L121" i="52" a="1"/>
  <c r="BU39" i="23" a="1"/>
  <c r="BV37" i="23" a="1"/>
  <c r="H121" i="43" a="1"/>
  <c r="CH58" i="23" a="1"/>
  <c r="CU13" i="46" a="1"/>
  <c r="BY24" i="23" a="1"/>
  <c r="J121" i="44" a="1"/>
  <c r="CH37" i="23" a="1"/>
  <c r="CH35" i="23" a="1"/>
  <c r="BU87" i="23" a="1"/>
  <c r="CB15" i="23"/>
  <c r="CB45" i="23"/>
  <c r="DF35" i="23"/>
  <c r="K121" i="50" a="1"/>
  <c r="CH30" i="23" a="1"/>
  <c r="CH20" i="23" a="1"/>
  <c r="CM36" i="23" a="1"/>
  <c r="DF53" i="23"/>
  <c r="CB41" i="23"/>
  <c r="CA18" i="23"/>
  <c r="DF89" i="23"/>
  <c r="CH50" i="23" a="1"/>
  <c r="CH78" i="23" a="1"/>
  <c r="CC69" i="23"/>
  <c r="BU75" i="23" a="1"/>
  <c r="X122" i="45" a="1"/>
  <c r="CB26" i="23"/>
  <c r="DF22" i="23"/>
  <c r="J121" i="55" a="1"/>
  <c r="I121" i="23" a="1"/>
  <c r="X122" i="54" a="1"/>
  <c r="CL33" i="23" a="1"/>
  <c r="CB73" i="23"/>
  <c r="BU47" i="23" a="1"/>
  <c r="CH19" i="23" a="1"/>
  <c r="CA85" i="23"/>
  <c r="CB37" i="23"/>
  <c r="CV61" i="45" a="1"/>
  <c r="BV83" i="23" a="1"/>
  <c r="S119" i="46" a="1"/>
  <c r="S119" i="56" a="1"/>
  <c r="CA77" i="23"/>
  <c r="CB72" i="23"/>
  <c r="BU73" i="23" a="1"/>
  <c r="K121" i="54" a="1"/>
  <c r="T119" i="46" a="1"/>
  <c r="CC78" i="23"/>
  <c r="BU42" i="23" a="1"/>
  <c r="CU29" i="45" a="1"/>
  <c r="L121" i="57" a="1"/>
  <c r="J121" i="43" a="1"/>
  <c r="CH65" i="23" a="1"/>
  <c r="DF34" i="23"/>
  <c r="BV38" i="23" a="1"/>
  <c r="BZ19" i="23" a="1"/>
  <c r="CH73" i="23" a="1"/>
  <c r="BZ20" i="23" a="1"/>
  <c r="DF70" i="23"/>
  <c r="BU59" i="23" a="1"/>
  <c r="BV42" i="23" a="1"/>
  <c r="CN40" i="23" a="1"/>
  <c r="CU61" i="45" a="1"/>
  <c r="CV61" i="46" a="1"/>
  <c r="CH55" i="23" a="1"/>
  <c r="CH84" i="23" a="1"/>
  <c r="I121" i="42" a="1"/>
  <c r="CH18" i="23" a="1"/>
  <c r="CB33" i="23"/>
  <c r="CV77" i="43" a="1"/>
  <c r="CB85" i="23"/>
  <c r="CB62" i="23"/>
  <c r="CH41" i="23" a="1"/>
  <c r="BU37" i="23" a="1"/>
  <c r="BU19" i="23" a="1"/>
  <c r="J121" i="50" a="1"/>
  <c r="CV29" i="48" a="1"/>
  <c r="CC74" i="23"/>
  <c r="CJ34" i="23" a="1"/>
  <c r="BU27" i="23" a="1"/>
  <c r="T119" i="50" a="1"/>
  <c r="BU65" i="23" a="1"/>
  <c r="DF66" i="23"/>
  <c r="J121" i="46" a="1"/>
  <c r="CA58" i="23"/>
  <c r="BV22" i="23" a="1"/>
  <c r="CA87" i="23"/>
  <c r="BV85" i="23" a="1"/>
  <c r="CN34" i="23" a="1"/>
  <c r="CK38" i="23" a="1"/>
  <c r="CB58" i="23"/>
  <c r="CL30" i="23" a="1"/>
  <c r="L121" i="55" a="1"/>
  <c r="K121" i="49" a="1"/>
  <c r="CC39" i="23"/>
  <c r="BV65" i="23" a="1"/>
  <c r="BV66" i="23" a="1"/>
  <c r="BU35" i="23" a="1"/>
  <c r="CB64" i="23"/>
  <c r="T119" i="56" a="1"/>
  <c r="CA47" i="23"/>
  <c r="CM35" i="23" a="1"/>
  <c r="CV61" i="53" a="1"/>
  <c r="H121" i="57" a="1"/>
  <c r="CA35" i="23"/>
  <c r="CA32" i="23"/>
  <c r="BV84" i="23" a="1"/>
  <c r="BV24" i="23" a="1"/>
  <c r="BU15" i="23" a="1"/>
  <c r="CA71" i="23"/>
  <c r="BV53" i="23" a="1"/>
  <c r="BV68" i="23" a="1"/>
  <c r="H121" i="42" a="1"/>
  <c r="DF78" i="23"/>
  <c r="CH17" i="23" a="1"/>
  <c r="BV77" i="23" a="1"/>
  <c r="CC23" i="23"/>
  <c r="CH63" i="23" a="1"/>
  <c r="BV52" i="23" a="1"/>
  <c r="H121" i="44" a="1"/>
  <c r="CH64" i="23" a="1"/>
  <c r="BU14" i="23" a="1"/>
  <c r="CD29" i="55"/>
  <c r="CU29" i="55" s="1" a="1"/>
  <c r="BZ27" i="23" a="1"/>
  <c r="BV49" i="23" a="1"/>
  <c r="I121" i="54" a="1"/>
  <c r="BU16" i="23" a="1"/>
  <c r="CV29" i="43" a="1"/>
  <c r="CA15" i="23"/>
  <c r="CH25" i="23" a="1"/>
  <c r="CA54" i="23"/>
  <c r="CA89" i="23"/>
  <c r="BU88" i="23" a="1"/>
  <c r="K121" i="43" a="1"/>
  <c r="CC81" i="23"/>
  <c r="CD61" i="55"/>
  <c r="CB42" i="23"/>
  <c r="CL41" i="23" a="1"/>
  <c r="CA62" i="23"/>
  <c r="CA31" i="23"/>
  <c r="T119" i="44" a="1"/>
  <c r="CV61" i="44" a="1"/>
  <c r="CB63" i="23"/>
  <c r="CN30" i="23" a="1"/>
  <c r="CL31" i="23" a="1"/>
  <c r="H121" i="55" a="1"/>
  <c r="CV13" i="42" a="1"/>
  <c r="CH49" i="23" a="1"/>
  <c r="CM32" i="23" a="1"/>
  <c r="H121" i="51" a="1"/>
  <c r="CA29" i="23"/>
  <c r="BR45" i="23" a="1"/>
  <c r="H121" i="45" a="1"/>
  <c r="CJ33" i="23" a="1"/>
  <c r="T119" i="42" a="1"/>
  <c r="CH79" i="23" a="1"/>
  <c r="CV29" i="52" a="1"/>
  <c r="I121" i="57" a="1"/>
  <c r="CH62" i="23" a="1"/>
  <c r="CA70" i="23"/>
  <c r="CL38" i="23" a="1"/>
  <c r="CN33" i="23" a="1"/>
  <c r="I121" i="44" a="1"/>
  <c r="CB18" i="23"/>
  <c r="CC87" i="23"/>
  <c r="BU85" i="23" a="1"/>
  <c r="CC43" i="23"/>
  <c r="CA45" i="23"/>
  <c r="BV58" i="23" a="1"/>
  <c r="CA74" i="23"/>
  <c r="BV13" i="23" a="1"/>
  <c r="CN41" i="23" a="1"/>
  <c r="CH70" i="23" a="1"/>
  <c r="CB31" i="23"/>
  <c r="DF14" i="23"/>
  <c r="CM39" i="23" a="1"/>
  <c r="CD77" i="55"/>
  <c r="DF13" i="23"/>
  <c r="I121" i="46" a="1"/>
  <c r="BV14" i="23" a="1"/>
  <c r="CB25" i="23"/>
  <c r="DF32" i="23"/>
  <c r="BU72" i="23" a="1"/>
  <c r="BV69" i="23" a="1"/>
  <c r="BV90" i="23" a="1"/>
  <c r="BU79" i="23" a="1"/>
  <c r="CA42" i="23"/>
  <c r="CB36" i="23"/>
  <c r="X122" i="42" a="1"/>
  <c r="J121" i="45" a="1"/>
  <c r="L121" i="42" a="1"/>
  <c r="BV16" i="23" a="1"/>
  <c r="CH31" i="23" a="1"/>
  <c r="CU13" i="54" a="1"/>
  <c r="DF23" i="23"/>
  <c r="DF43" i="23"/>
  <c r="BV91" i="23" a="1"/>
  <c r="I121" i="48" a="1"/>
  <c r="L121" i="23" a="1"/>
  <c r="I121" i="55" a="1"/>
  <c r="BV64" i="23" a="1"/>
  <c r="BV61" i="23" a="1"/>
  <c r="S119" i="43" a="1"/>
  <c r="L121" i="50" a="1"/>
  <c r="CB57" i="23"/>
  <c r="R119" i="50" a="1"/>
  <c r="CH15" i="23" a="1"/>
  <c r="CH16" i="23" a="1"/>
  <c r="BY19" i="23" a="1"/>
  <c r="R119" i="57" a="1"/>
  <c r="CU61" i="46" a="1"/>
  <c r="J121" i="58" a="1"/>
  <c r="L121" i="58" a="1"/>
  <c r="H121" i="58" a="1"/>
  <c r="I121" i="58" a="1"/>
  <c r="K121" i="58" a="1"/>
  <c r="J121" i="57" a="1"/>
  <c r="CU13" i="42" a="1"/>
  <c r="CL39" i="23" a="1"/>
  <c r="BU33" i="23" a="1"/>
  <c r="X122" i="46" a="1"/>
  <c r="L121" i="47" a="1"/>
  <c r="H121" i="46" a="1"/>
  <c r="CH74" i="23" a="1"/>
  <c r="CB24" i="23"/>
  <c r="CH91" i="23" a="1"/>
  <c r="CA91" i="23"/>
  <c r="CC72" i="23"/>
  <c r="CA39" i="23"/>
  <c r="CM43" i="23" a="1"/>
  <c r="J121" i="49" a="1"/>
  <c r="DF57" i="23"/>
  <c r="BV79" i="23" a="1"/>
  <c r="CH71" i="23" a="1"/>
  <c r="BV35" i="23" a="1"/>
  <c r="BY15" i="23" a="1"/>
  <c r="CC30" i="23"/>
  <c r="CH32" i="23" a="1"/>
  <c r="CC49" i="23"/>
  <c r="CC38" i="23"/>
  <c r="BV45" i="23" a="1"/>
  <c r="DF46" i="23"/>
  <c r="BU69" i="23" a="1"/>
  <c r="CB32" i="23"/>
  <c r="CA88" i="23"/>
  <c r="CA17" i="23"/>
  <c r="BV54" i="23" a="1"/>
  <c r="CH75" i="23" a="1"/>
  <c r="CC67" i="23"/>
  <c r="DF72" i="23"/>
  <c r="BU90" i="23" a="1"/>
  <c r="CO17" i="23" a="1"/>
  <c r="DF41" i="23"/>
  <c r="CV13" i="51" a="1"/>
  <c r="CC85" i="23"/>
  <c r="CC17" i="23"/>
  <c r="CK31" i="23" a="1"/>
  <c r="CA14" i="23"/>
  <c r="K121" i="55" a="1"/>
  <c r="DF82" i="23"/>
  <c r="CC15" i="23"/>
  <c r="CO16" i="23" a="1"/>
  <c r="DF40" i="23"/>
  <c r="L121" i="53" a="1"/>
  <c r="CL42" i="23" a="1"/>
  <c r="CA73" i="23"/>
  <c r="CK33" i="23" a="1"/>
  <c r="CU45" i="55" a="1"/>
  <c r="CB39" i="23"/>
  <c r="CO15" i="23" a="1"/>
  <c r="CH56" i="23" a="1"/>
  <c r="CJ35" i="23" a="1"/>
  <c r="CV45" i="46" a="1"/>
  <c r="K121" i="57" a="1"/>
  <c r="DF48" i="23"/>
  <c r="CB35" i="23"/>
  <c r="CB86" i="23"/>
  <c r="CC90" i="23"/>
  <c r="BV75" i="23" a="1"/>
  <c r="CN29" i="23" a="1"/>
  <c r="BU86" i="23" a="1"/>
  <c r="BZ14" i="23" a="1"/>
  <c r="CK39" i="23" a="1"/>
  <c r="BV36" i="23" a="1"/>
  <c r="CL36" i="23" a="1"/>
  <c r="CV13" i="45" a="1"/>
  <c r="CJ41" i="23" a="1"/>
  <c r="CB49" i="23"/>
  <c r="CO26" i="23" a="1"/>
  <c r="CA72" i="23"/>
  <c r="X122" i="23" a="1"/>
  <c r="I121" i="45" a="1"/>
  <c r="CA23" i="23"/>
  <c r="L121" i="45" a="1"/>
  <c r="BU54" i="23" a="1"/>
  <c r="CC26" i="23"/>
  <c r="CC58" i="23"/>
  <c r="BZ23" i="23" a="1"/>
  <c r="CB53" i="23"/>
  <c r="CC14" i="23"/>
  <c r="CO14" i="23" a="1"/>
  <c r="DF17" i="23"/>
  <c r="DF42" i="23"/>
  <c r="BV71" i="23" a="1"/>
  <c r="DF38" i="23"/>
  <c r="BY20" i="23" a="1"/>
  <c r="BU57" i="23" a="1"/>
  <c r="CM42" i="23" a="1"/>
  <c r="CV13" i="49" a="1"/>
  <c r="BV25" i="23" a="1"/>
  <c r="CL40" i="23" a="1"/>
  <c r="CB40" i="23"/>
  <c r="CB68" i="23"/>
  <c r="BU49" i="23" a="1"/>
  <c r="CC34" i="23"/>
  <c r="BZ18" i="23" a="1"/>
  <c r="DF49" i="23"/>
  <c r="CB34" i="23"/>
  <c r="DF24" i="23"/>
  <c r="DF39" i="23"/>
  <c r="BZ21" i="23" a="1"/>
  <c r="CK41" i="23" a="1"/>
  <c r="CO27" i="23" a="1"/>
  <c r="BV78" i="23" a="1"/>
  <c r="K121" i="46" a="1"/>
  <c r="CV29" i="55" a="1"/>
  <c r="W119" i="50" a="1"/>
  <c r="S119" i="42" a="1"/>
  <c r="CA82" i="23"/>
  <c r="W119" i="51" a="1"/>
  <c r="CA41" i="23"/>
  <c r="CB91" i="23"/>
  <c r="CU45" i="44" a="1"/>
  <c r="CV45" i="44" a="1"/>
  <c r="S119" i="55" a="1"/>
  <c r="S119" i="58" a="1"/>
  <c r="T119" i="52" a="1"/>
  <c r="T119" i="55" a="1"/>
  <c r="T119" i="47" a="1"/>
  <c r="T119" i="49" a="1"/>
  <c r="T119" i="45" a="1"/>
  <c r="T119" i="57" a="1"/>
  <c r="T119" i="54" a="1"/>
  <c r="T119" i="43" a="1"/>
  <c r="T119" i="51" a="1"/>
  <c r="T119" i="58" a="1"/>
  <c r="R119" i="55" a="1"/>
  <c r="R119" i="49" a="1"/>
  <c r="R119" i="44" a="1"/>
  <c r="R119" i="56" a="1"/>
  <c r="R119" i="52" a="1"/>
  <c r="R119" i="47" a="1"/>
  <c r="R119" i="42" a="1"/>
  <c r="R119" i="54" a="1"/>
  <c r="R119" i="51" a="1"/>
  <c r="R119" i="45" a="1"/>
  <c r="R119" i="46" a="1"/>
  <c r="R119" i="43" a="1"/>
  <c r="R119" i="58" a="1"/>
  <c r="CU61" i="55" a="1"/>
  <c r="CV61" i="55" a="1"/>
  <c r="CU77" i="55" a="1"/>
  <c r="CV77" i="55" a="1"/>
  <c r="W119" i="52" a="1"/>
  <c r="W119" i="49" a="1"/>
  <c r="W119" i="45" a="1"/>
  <c r="W119" i="43" a="1"/>
  <c r="W119" i="55" a="1"/>
  <c r="W119" i="56" a="1"/>
  <c r="W119" i="57" a="1"/>
  <c r="W119" i="46" a="1"/>
  <c r="W119" i="42" a="1"/>
  <c r="W119" i="54" a="1"/>
  <c r="W119" i="44" a="1"/>
  <c r="W119" i="47" a="1"/>
  <c r="W119" i="58" a="1"/>
  <c r="CV45" i="50" a="1"/>
  <c r="S119" i="59" a="1"/>
  <c r="T119" i="59" a="1"/>
  <c r="R119" i="59" a="1"/>
  <c r="W119" i="59" a="1"/>
  <c r="R119" i="60" a="1"/>
  <c r="T119" i="60" a="1"/>
  <c r="S119" i="60" a="1"/>
  <c r="W119" i="60" a="1"/>
  <c r="AB9" i="17"/>
  <c r="W119" i="60" l="1"/>
  <c r="R119" i="60"/>
  <c r="T119" i="60"/>
  <c r="S119" i="60"/>
  <c r="X122" i="60"/>
  <c r="K121" i="60"/>
  <c r="J121" i="60"/>
  <c r="I121" i="60"/>
  <c r="H121" i="60"/>
  <c r="L121" i="60"/>
  <c r="E122" i="53"/>
  <c r="J6" i="54"/>
  <c r="AF5" i="60"/>
  <c r="AW5" i="60"/>
  <c r="CV45" i="50"/>
  <c r="W119" i="59"/>
  <c r="R119" i="59"/>
  <c r="T119" i="59"/>
  <c r="S119" i="59"/>
  <c r="K121" i="59"/>
  <c r="J121" i="59"/>
  <c r="I121" i="59"/>
  <c r="H121" i="59"/>
  <c r="L121" i="59"/>
  <c r="X122" i="59"/>
  <c r="L7" i="50"/>
  <c r="J9" i="50"/>
  <c r="J6" i="51"/>
  <c r="AF5" i="59"/>
  <c r="AW5" i="59"/>
  <c r="W119" i="58"/>
  <c r="R119" i="58"/>
  <c r="T119" i="58"/>
  <c r="S119" i="58"/>
  <c r="CV45" i="46"/>
  <c r="K121" i="58"/>
  <c r="I121" i="58"/>
  <c r="H121" i="58"/>
  <c r="L121" i="58"/>
  <c r="J121" i="58"/>
  <c r="CU61" i="46"/>
  <c r="AE8" i="46" s="1"/>
  <c r="CV29" i="52"/>
  <c r="CV61" i="53"/>
  <c r="AF8" i="53" s="1"/>
  <c r="CU29" i="45"/>
  <c r="AE6" i="45" s="1"/>
  <c r="CU45" i="54"/>
  <c r="AE7" i="54" s="1"/>
  <c r="X122" i="58"/>
  <c r="CU45" i="51"/>
  <c r="AE7" i="51" s="1"/>
  <c r="CV77" i="42"/>
  <c r="CV77" i="48"/>
  <c r="CU77" i="53"/>
  <c r="AE9" i="53" s="1"/>
  <c r="CU29" i="56"/>
  <c r="AE6" i="56" s="1"/>
  <c r="CU45" i="50"/>
  <c r="AE7" i="50" s="1"/>
  <c r="CV45" i="42"/>
  <c r="CU45" i="45"/>
  <c r="AE7" i="45" s="1"/>
  <c r="E122" i="55"/>
  <c r="G122" i="55"/>
  <c r="E125" i="55"/>
  <c r="G125" i="55"/>
  <c r="E118" i="55"/>
  <c r="G118" i="55"/>
  <c r="E124" i="55"/>
  <c r="G124" i="55"/>
  <c r="E120" i="55"/>
  <c r="G120" i="55"/>
  <c r="E126" i="55"/>
  <c r="G126" i="55"/>
  <c r="AF5" i="58"/>
  <c r="AW5" i="58"/>
  <c r="E128" i="55"/>
  <c r="G128" i="55"/>
  <c r="E119" i="55"/>
  <c r="G119" i="55"/>
  <c r="E123" i="55"/>
  <c r="G123" i="55"/>
  <c r="J7" i="54"/>
  <c r="E121" i="55"/>
  <c r="G121" i="55"/>
  <c r="E127" i="55"/>
  <c r="G127" i="55"/>
  <c r="F136" i="55"/>
  <c r="F134" i="55"/>
  <c r="S119" i="57"/>
  <c r="W119" i="57"/>
  <c r="R119" i="57"/>
  <c r="T119" i="57"/>
  <c r="K121" i="57"/>
  <c r="J121" i="57"/>
  <c r="I121" i="57"/>
  <c r="H121" i="57"/>
  <c r="L121" i="57"/>
  <c r="X122" i="57"/>
  <c r="AF5" i="57"/>
  <c r="AW5" i="57"/>
  <c r="CV45" i="44"/>
  <c r="CU45" i="44"/>
  <c r="AE7" i="44" s="1"/>
  <c r="S119" i="56"/>
  <c r="W119" i="56"/>
  <c r="R119" i="56"/>
  <c r="T119" i="56"/>
  <c r="L7" i="44"/>
  <c r="X122" i="56"/>
  <c r="K121" i="56"/>
  <c r="J121" i="56"/>
  <c r="I121" i="56"/>
  <c r="H121" i="56"/>
  <c r="L121" i="56"/>
  <c r="CV13" i="56"/>
  <c r="CU13" i="56"/>
  <c r="AE5" i="56" s="1"/>
  <c r="L5" i="56"/>
  <c r="AF7" i="56"/>
  <c r="AW7" i="56"/>
  <c r="AF6" i="56"/>
  <c r="AW6" i="56"/>
  <c r="AF8" i="56"/>
  <c r="AW8" i="56"/>
  <c r="AF9" i="56"/>
  <c r="AW9" i="56"/>
  <c r="S119" i="55"/>
  <c r="W119" i="55"/>
  <c r="CU61" i="55"/>
  <c r="AE8" i="55" s="1"/>
  <c r="CV61" i="55"/>
  <c r="R119" i="55"/>
  <c r="T119" i="55"/>
  <c r="CU77" i="55"/>
  <c r="AE9" i="55" s="1"/>
  <c r="CV77" i="55"/>
  <c r="CU29" i="55"/>
  <c r="AE6" i="55" s="1"/>
  <c r="CV29" i="55"/>
  <c r="CU45" i="55"/>
  <c r="AE7" i="55" s="1"/>
  <c r="CV45" i="55"/>
  <c r="K121" i="55"/>
  <c r="I121" i="55"/>
  <c r="H121" i="55"/>
  <c r="L121" i="55"/>
  <c r="J121" i="55"/>
  <c r="L8" i="55"/>
  <c r="CD13" i="55"/>
  <c r="X122" i="55"/>
  <c r="CU29" i="43"/>
  <c r="AE6" i="43" s="1"/>
  <c r="L9" i="55"/>
  <c r="L6" i="55"/>
  <c r="CV77" i="43"/>
  <c r="AF9" i="43" s="1"/>
  <c r="CU77" i="52"/>
  <c r="AE9" i="52" s="1"/>
  <c r="L7" i="55"/>
  <c r="CU61" i="47"/>
  <c r="AE8" i="47" s="1"/>
  <c r="CD13" i="52"/>
  <c r="L5" i="52" s="1"/>
  <c r="CV61" i="50"/>
  <c r="CU77" i="44"/>
  <c r="AE9" i="44" s="1"/>
  <c r="CU77" i="47"/>
  <c r="AE9" i="47" s="1"/>
  <c r="CV77" i="51"/>
  <c r="J6" i="55"/>
  <c r="J7" i="55"/>
  <c r="J5" i="55"/>
  <c r="J9" i="55"/>
  <c r="J8" i="55"/>
  <c r="R119" i="54"/>
  <c r="S119" i="54"/>
  <c r="W119" i="54"/>
  <c r="T119" i="54"/>
  <c r="K121" i="54"/>
  <c r="J121" i="54"/>
  <c r="I121" i="54"/>
  <c r="H121" i="54"/>
  <c r="L121" i="54"/>
  <c r="CV61" i="44"/>
  <c r="AW8" i="44" s="1"/>
  <c r="CU77" i="46"/>
  <c r="AE9" i="46" s="1"/>
  <c r="CU61" i="45"/>
  <c r="AE8" i="45" s="1"/>
  <c r="CU45" i="48"/>
  <c r="AE7" i="48" s="1"/>
  <c r="X122" i="54"/>
  <c r="CU77" i="42"/>
  <c r="AE9" i="42" s="1"/>
  <c r="CU77" i="48"/>
  <c r="AE9" i="48" s="1"/>
  <c r="CV13" i="54"/>
  <c r="CU13" i="54"/>
  <c r="AE5" i="54" s="1"/>
  <c r="CU61" i="49"/>
  <c r="AE8" i="49" s="1"/>
  <c r="CV29" i="48"/>
  <c r="AF6" i="48" s="1"/>
  <c r="CV61" i="43"/>
  <c r="AF9" i="54"/>
  <c r="AW9" i="54"/>
  <c r="AF8" i="54"/>
  <c r="AW8" i="54"/>
  <c r="L5" i="54"/>
  <c r="AF6" i="54"/>
  <c r="AW6" i="54"/>
  <c r="AF7" i="54"/>
  <c r="AW7" i="54"/>
  <c r="X122" i="53"/>
  <c r="CU13" i="53"/>
  <c r="AE5" i="53" s="1"/>
  <c r="CV13" i="53"/>
  <c r="K121" i="53"/>
  <c r="J121" i="53"/>
  <c r="I121" i="53"/>
  <c r="H121" i="53"/>
  <c r="L121" i="53"/>
  <c r="L5" i="53"/>
  <c r="AW8" i="53"/>
  <c r="AF9" i="53"/>
  <c r="AW9" i="53"/>
  <c r="AF7" i="53"/>
  <c r="AW7" i="53"/>
  <c r="AF6" i="53"/>
  <c r="AW6" i="53"/>
  <c r="R119" i="52"/>
  <c r="S119" i="52"/>
  <c r="T119" i="52"/>
  <c r="W119" i="52"/>
  <c r="CU77" i="51"/>
  <c r="AE9" i="51" s="1"/>
  <c r="X122" i="52"/>
  <c r="CV29" i="45"/>
  <c r="CV29" i="43"/>
  <c r="AF6" i="43" s="1"/>
  <c r="K121" i="52"/>
  <c r="I121" i="52"/>
  <c r="H121" i="52"/>
  <c r="L121" i="52"/>
  <c r="J121" i="52"/>
  <c r="CU77" i="45"/>
  <c r="AE9" i="45" s="1"/>
  <c r="AF7" i="52"/>
  <c r="AW7" i="52"/>
  <c r="AF9" i="52"/>
  <c r="AW9" i="52"/>
  <c r="AF8" i="52"/>
  <c r="AW8" i="52"/>
  <c r="AF6" i="52"/>
  <c r="AW6" i="52"/>
  <c r="S119" i="51"/>
  <c r="T119" i="51"/>
  <c r="W119" i="51"/>
  <c r="R119" i="51"/>
  <c r="K121" i="51"/>
  <c r="J121" i="51"/>
  <c r="I121" i="51"/>
  <c r="H121" i="51"/>
  <c r="L121" i="51"/>
  <c r="CU13" i="51"/>
  <c r="AE5" i="51" s="1"/>
  <c r="CV13" i="51"/>
  <c r="X122" i="51"/>
  <c r="L5" i="51"/>
  <c r="AF7" i="51"/>
  <c r="AW7" i="51"/>
  <c r="AF8" i="51"/>
  <c r="AW8" i="51"/>
  <c r="AF9" i="51"/>
  <c r="AW9" i="51"/>
  <c r="AF6" i="51"/>
  <c r="AW6" i="51"/>
  <c r="S119" i="50"/>
  <c r="T119" i="50"/>
  <c r="W119" i="50"/>
  <c r="R119" i="50"/>
  <c r="CU13" i="50"/>
  <c r="AE5" i="50" s="1"/>
  <c r="CV13" i="50"/>
  <c r="K121" i="50"/>
  <c r="J121" i="50"/>
  <c r="I121" i="50"/>
  <c r="H121" i="50"/>
  <c r="L121" i="50"/>
  <c r="X122" i="50"/>
  <c r="L5" i="50"/>
  <c r="AF9" i="50"/>
  <c r="AW9" i="50"/>
  <c r="AF7" i="50"/>
  <c r="AW7" i="50"/>
  <c r="AF8" i="50"/>
  <c r="AW8" i="50"/>
  <c r="AF6" i="50"/>
  <c r="AW6" i="50"/>
  <c r="S119" i="49"/>
  <c r="T119" i="49"/>
  <c r="W119" i="49"/>
  <c r="R119" i="49"/>
  <c r="CU13" i="49"/>
  <c r="AE5" i="49" s="1"/>
  <c r="CV13" i="49"/>
  <c r="CV61" i="45"/>
  <c r="AF8" i="45" s="1"/>
  <c r="X122" i="49"/>
  <c r="CV61" i="42"/>
  <c r="AF8" i="42" s="1"/>
  <c r="CV61" i="46"/>
  <c r="AW8" i="46" s="1"/>
  <c r="K121" i="49"/>
  <c r="I121" i="49"/>
  <c r="H121" i="49"/>
  <c r="L121" i="49"/>
  <c r="J121" i="49"/>
  <c r="CU77" i="43"/>
  <c r="AE9" i="43" s="1"/>
  <c r="CV45" i="48"/>
  <c r="AW7" i="48" s="1"/>
  <c r="L5" i="49"/>
  <c r="AF8" i="49"/>
  <c r="AW8" i="49"/>
  <c r="AF9" i="49"/>
  <c r="AW9" i="49"/>
  <c r="AF6" i="49"/>
  <c r="AW6" i="49"/>
  <c r="AF7" i="49"/>
  <c r="AW7" i="49"/>
  <c r="K121" i="48"/>
  <c r="J121" i="48"/>
  <c r="I121" i="48"/>
  <c r="L121" i="48"/>
  <c r="H121" i="48"/>
  <c r="CV13" i="48"/>
  <c r="CU13" i="48"/>
  <c r="AE5" i="48" s="1"/>
  <c r="X122" i="48"/>
  <c r="L5" i="48"/>
  <c r="AF8" i="48"/>
  <c r="AW8" i="48"/>
  <c r="AF9" i="48"/>
  <c r="AW9" i="48"/>
  <c r="AF7" i="48"/>
  <c r="AW6" i="48"/>
  <c r="R119" i="47"/>
  <c r="T119" i="47"/>
  <c r="W119" i="47"/>
  <c r="S119" i="47"/>
  <c r="CU13" i="47"/>
  <c r="AE5" i="47" s="1"/>
  <c r="CV13" i="47"/>
  <c r="CV77" i="45"/>
  <c r="AW9" i="45" s="1"/>
  <c r="CU61" i="44"/>
  <c r="AE8" i="44" s="1"/>
  <c r="X122" i="47"/>
  <c r="CV77" i="44"/>
  <c r="AF9" i="44" s="1"/>
  <c r="K121" i="47"/>
  <c r="I121" i="47"/>
  <c r="H121" i="47"/>
  <c r="L121" i="47"/>
  <c r="J121" i="47"/>
  <c r="L5" i="47"/>
  <c r="AF9" i="47"/>
  <c r="AW9" i="47"/>
  <c r="AF7" i="47"/>
  <c r="AW7" i="47"/>
  <c r="AF8" i="47"/>
  <c r="AW8" i="47"/>
  <c r="AF6" i="47"/>
  <c r="AW6" i="47"/>
  <c r="T119" i="46"/>
  <c r="S119" i="46"/>
  <c r="R119" i="46"/>
  <c r="W119" i="46"/>
  <c r="X122" i="46"/>
  <c r="CU13" i="46"/>
  <c r="AE5" i="46" s="1"/>
  <c r="CV13" i="46"/>
  <c r="K121" i="46"/>
  <c r="J121" i="46"/>
  <c r="I121" i="46"/>
  <c r="H121" i="46"/>
  <c r="L121" i="46"/>
  <c r="L5" i="46"/>
  <c r="AF6" i="46"/>
  <c r="AW6" i="46"/>
  <c r="AF9" i="46"/>
  <c r="AW9" i="46"/>
  <c r="AF7" i="46"/>
  <c r="AW7" i="46"/>
  <c r="T119" i="45"/>
  <c r="S119" i="45"/>
  <c r="R119" i="45"/>
  <c r="W119" i="45"/>
  <c r="J121" i="45"/>
  <c r="I121" i="45"/>
  <c r="H121" i="45"/>
  <c r="L121" i="45"/>
  <c r="K121" i="45"/>
  <c r="X122" i="45"/>
  <c r="CV13" i="45"/>
  <c r="CU13" i="45"/>
  <c r="AE5" i="45" s="1"/>
  <c r="L5" i="45"/>
  <c r="AF6" i="45"/>
  <c r="AW6" i="45"/>
  <c r="AF7" i="45"/>
  <c r="AW7" i="45"/>
  <c r="R119" i="44"/>
  <c r="T119" i="44"/>
  <c r="S119" i="44"/>
  <c r="W119" i="44"/>
  <c r="CU13" i="44"/>
  <c r="AE5" i="44" s="1"/>
  <c r="CV13" i="44"/>
  <c r="X122" i="44"/>
  <c r="K121" i="44"/>
  <c r="J121" i="44"/>
  <c r="I121" i="44"/>
  <c r="H121" i="44"/>
  <c r="L121" i="44"/>
  <c r="L5" i="44"/>
  <c r="AF7" i="44"/>
  <c r="AW7" i="44"/>
  <c r="AF6" i="44"/>
  <c r="AW6" i="44"/>
  <c r="AF8" i="44"/>
  <c r="R119" i="43"/>
  <c r="T119" i="43"/>
  <c r="S119" i="43"/>
  <c r="W119" i="43"/>
  <c r="CV13" i="43"/>
  <c r="CU13" i="43"/>
  <c r="AE5" i="43" s="1"/>
  <c r="K121" i="43"/>
  <c r="J121" i="43"/>
  <c r="I121" i="43"/>
  <c r="H121" i="43"/>
  <c r="L121" i="43"/>
  <c r="X122" i="43"/>
  <c r="L5" i="43"/>
  <c r="AF8" i="43"/>
  <c r="AW8" i="43"/>
  <c r="AF7" i="43"/>
  <c r="AW7" i="43"/>
  <c r="R119" i="42"/>
  <c r="T119" i="42"/>
  <c r="S119" i="42"/>
  <c r="W119" i="42"/>
  <c r="J121" i="42"/>
  <c r="I121" i="42"/>
  <c r="H121" i="42"/>
  <c r="L121" i="42"/>
  <c r="K121" i="42"/>
  <c r="J121" i="23"/>
  <c r="L121" i="23"/>
  <c r="I121" i="23"/>
  <c r="H121" i="23"/>
  <c r="K121" i="23"/>
  <c r="CU13" i="42"/>
  <c r="AE5" i="42" s="1"/>
  <c r="CV13" i="42"/>
  <c r="X122" i="42"/>
  <c r="X122" i="23"/>
  <c r="L5" i="42"/>
  <c r="AF6" i="42"/>
  <c r="AW6" i="42"/>
  <c r="AF7" i="42"/>
  <c r="AW7" i="42"/>
  <c r="AF9" i="42"/>
  <c r="AW9" i="42"/>
  <c r="AO6" i="23"/>
  <c r="AO9" i="23"/>
  <c r="AO7" i="23"/>
  <c r="AO8" i="23"/>
  <c r="CK13" i="23"/>
  <c r="G5" i="23"/>
  <c r="G6" i="23"/>
  <c r="G7" i="23"/>
  <c r="G8" i="23"/>
  <c r="G9" i="23"/>
  <c r="CM29" i="23"/>
  <c r="CK31" i="23"/>
  <c r="CN32" i="23"/>
  <c r="CL34" i="23"/>
  <c r="CJ36" i="23"/>
  <c r="CM37" i="23"/>
  <c r="CK39" i="23"/>
  <c r="CN40" i="23"/>
  <c r="CL42" i="23"/>
  <c r="CN29" i="23"/>
  <c r="CL31" i="23"/>
  <c r="CJ33" i="23"/>
  <c r="CM34" i="23"/>
  <c r="CK36" i="23"/>
  <c r="CN37" i="23"/>
  <c r="CL39" i="23"/>
  <c r="CJ41" i="23"/>
  <c r="CM42" i="23"/>
  <c r="CJ30" i="23"/>
  <c r="CM31" i="23"/>
  <c r="CK33" i="23"/>
  <c r="CN34" i="23"/>
  <c r="CL36" i="23"/>
  <c r="CJ38" i="23"/>
  <c r="CM39" i="23"/>
  <c r="CK41" i="23"/>
  <c r="CN42" i="23"/>
  <c r="CK30" i="23"/>
  <c r="CN31" i="23"/>
  <c r="CL33" i="23"/>
  <c r="CJ35" i="23"/>
  <c r="CM36" i="23"/>
  <c r="CK38" i="23"/>
  <c r="CN39" i="23"/>
  <c r="CL41" i="23"/>
  <c r="CJ43" i="23"/>
  <c r="CL30" i="23"/>
  <c r="CJ32" i="23"/>
  <c r="CM33" i="23"/>
  <c r="CK35" i="23"/>
  <c r="CN36" i="23"/>
  <c r="CL38" i="23"/>
  <c r="CJ40" i="23"/>
  <c r="CM41" i="23"/>
  <c r="CK43" i="23"/>
  <c r="CM30" i="23"/>
  <c r="CK32" i="23"/>
  <c r="CN33" i="23"/>
  <c r="CL35" i="23"/>
  <c r="CJ37" i="23"/>
  <c r="CM38" i="23"/>
  <c r="CK40" i="23"/>
  <c r="CN41" i="23"/>
  <c r="CL43" i="23"/>
  <c r="CN30" i="23"/>
  <c r="CL32" i="23"/>
  <c r="CJ34" i="23"/>
  <c r="CM35" i="23"/>
  <c r="CK37" i="23"/>
  <c r="CN38" i="23"/>
  <c r="CL40" i="23"/>
  <c r="CJ42" i="23"/>
  <c r="CM43" i="23"/>
  <c r="CL29" i="23"/>
  <c r="CJ31" i="23"/>
  <c r="CM32" i="23"/>
  <c r="CK34" i="23"/>
  <c r="CN35" i="23"/>
  <c r="CL37" i="23"/>
  <c r="CJ39" i="23"/>
  <c r="CM40" i="23"/>
  <c r="CK42" i="23"/>
  <c r="CN43" i="23"/>
  <c r="AO5" i="23"/>
  <c r="CJ13" i="23"/>
  <c r="AK9" i="23"/>
  <c r="AK5" i="23"/>
  <c r="AK7" i="23"/>
  <c r="AK6" i="23"/>
  <c r="AK8" i="23"/>
  <c r="BY26" i="23"/>
  <c r="BV14" i="23"/>
  <c r="BU19" i="23"/>
  <c r="CH19" i="23"/>
  <c r="BV22" i="23"/>
  <c r="CO26" i="23"/>
  <c r="BU29" i="23"/>
  <c r="BV43" i="23"/>
  <c r="CO16" i="23"/>
  <c r="BY17" i="23"/>
  <c r="BZ20" i="23"/>
  <c r="CO21" i="23"/>
  <c r="BZ26" i="23"/>
  <c r="BU41" i="23"/>
  <c r="BU73" i="23"/>
  <c r="BU84" i="23"/>
  <c r="BR13" i="23"/>
  <c r="AQ5" i="23" s="1"/>
  <c r="CC13" i="23"/>
  <c r="F5" i="23" s="1"/>
  <c r="BU16" i="23"/>
  <c r="CH16" i="23"/>
  <c r="BV19" i="23"/>
  <c r="CH23" i="23"/>
  <c r="CO24" i="23"/>
  <c r="BY25" i="23"/>
  <c r="BZ15" i="23"/>
  <c r="BY14" i="23"/>
  <c r="BZ17" i="23"/>
  <c r="CO18" i="23"/>
  <c r="BY22" i="23"/>
  <c r="CH34" i="23"/>
  <c r="BV63" i="23"/>
  <c r="CH68" i="23"/>
  <c r="CI68" i="23" s="1"/>
  <c r="CH79" i="23"/>
  <c r="BV16" i="23"/>
  <c r="BU21" i="23"/>
  <c r="CH21" i="23"/>
  <c r="BZ25" i="23"/>
  <c r="CO13" i="23"/>
  <c r="BZ14" i="23"/>
  <c r="CO15" i="23"/>
  <c r="BY19" i="23"/>
  <c r="BZ22" i="23"/>
  <c r="BU23" i="23"/>
  <c r="BV52" i="23"/>
  <c r="CH57" i="23"/>
  <c r="CI57" i="23" s="1"/>
  <c r="BU18" i="23"/>
  <c r="CH18" i="23"/>
  <c r="BV21" i="23"/>
  <c r="CH24" i="23"/>
  <c r="BV25" i="23"/>
  <c r="BU13" i="23"/>
  <c r="BY16" i="23"/>
  <c r="BZ19" i="23"/>
  <c r="CO20" i="23"/>
  <c r="BV23" i="23"/>
  <c r="BV90" i="23"/>
  <c r="BU15" i="23"/>
  <c r="BV18" i="23"/>
  <c r="CH15" i="23"/>
  <c r="BV13" i="23"/>
  <c r="BZ16" i="23"/>
  <c r="CO17" i="23"/>
  <c r="BY21" i="23"/>
  <c r="CO22" i="23"/>
  <c r="BU24" i="23"/>
  <c r="BV15" i="23"/>
  <c r="BU20" i="23"/>
  <c r="CH20" i="23"/>
  <c r="BY23" i="23"/>
  <c r="CH25" i="23"/>
  <c r="BV27" i="23"/>
  <c r="BU46" i="23"/>
  <c r="CO14" i="23"/>
  <c r="BY18" i="23"/>
  <c r="BZ21" i="23"/>
  <c r="BV24" i="23"/>
  <c r="BY13" i="23"/>
  <c r="BU17" i="23"/>
  <c r="CH17" i="23"/>
  <c r="BV20" i="23"/>
  <c r="BZ23" i="23"/>
  <c r="BY15" i="23"/>
  <c r="BZ18" i="23"/>
  <c r="CO19" i="23"/>
  <c r="CH22" i="23"/>
  <c r="BU25" i="23"/>
  <c r="BV26" i="23"/>
  <c r="BY27" i="23"/>
  <c r="BY20" i="23"/>
  <c r="CH13" i="23"/>
  <c r="BZ13" i="23"/>
  <c r="BU14" i="23"/>
  <c r="CH14" i="23"/>
  <c r="BV17" i="23"/>
  <c r="BU22" i="23"/>
  <c r="CO23" i="23"/>
  <c r="CO27" i="23"/>
  <c r="CH33" i="23"/>
  <c r="BU40" i="23"/>
  <c r="BV42" i="23"/>
  <c r="BV45" i="23"/>
  <c r="BV49" i="23"/>
  <c r="CH54" i="23"/>
  <c r="CI54" i="23" s="1"/>
  <c r="BU59" i="23"/>
  <c r="CH61" i="23"/>
  <c r="CI61" i="23" s="1"/>
  <c r="CH65" i="23"/>
  <c r="CI65" i="23" s="1"/>
  <c r="BU70" i="23"/>
  <c r="BU77" i="23"/>
  <c r="BU81" i="23"/>
  <c r="BV87" i="23"/>
  <c r="BV29" i="23"/>
  <c r="CH32" i="23"/>
  <c r="BU39" i="23"/>
  <c r="BV41" i="23"/>
  <c r="BV46" i="23"/>
  <c r="CH51" i="23"/>
  <c r="CI51" i="23" s="1"/>
  <c r="BU56" i="23"/>
  <c r="CH62" i="23"/>
  <c r="CI62" i="23" s="1"/>
  <c r="BU67" i="23"/>
  <c r="BV73" i="23"/>
  <c r="BU78" i="23"/>
  <c r="BV84" i="23"/>
  <c r="CH89" i="23"/>
  <c r="CH31" i="23"/>
  <c r="BU38" i="23"/>
  <c r="BV40" i="23"/>
  <c r="CH48" i="23"/>
  <c r="CI48" i="23" s="1"/>
  <c r="BU53" i="23"/>
  <c r="BV59" i="23"/>
  <c r="BR61" i="23"/>
  <c r="AQ8" i="23" s="1"/>
  <c r="BU64" i="23"/>
  <c r="BV70" i="23"/>
  <c r="CH75" i="23"/>
  <c r="CI75" i="23" s="1"/>
  <c r="BV77" i="23"/>
  <c r="BV81" i="23"/>
  <c r="CH86" i="23"/>
  <c r="BU91" i="23"/>
  <c r="BU27" i="23"/>
  <c r="CH27" i="23"/>
  <c r="CH30" i="23"/>
  <c r="BU37" i="23"/>
  <c r="BV39" i="23"/>
  <c r="BU50" i="23"/>
  <c r="BV56" i="23"/>
  <c r="BV67" i="23"/>
  <c r="CH72" i="23"/>
  <c r="CI72" i="23" s="1"/>
  <c r="BV78" i="23"/>
  <c r="CH83" i="23"/>
  <c r="BU88" i="23"/>
  <c r="BU36" i="23"/>
  <c r="BV38" i="23"/>
  <c r="BU47" i="23"/>
  <c r="BV53" i="23"/>
  <c r="CH58" i="23"/>
  <c r="CI58" i="23" s="1"/>
  <c r="BV64" i="23"/>
  <c r="CH69" i="23"/>
  <c r="CI69" i="23" s="1"/>
  <c r="BU74" i="23"/>
  <c r="CH80" i="23"/>
  <c r="BU85" i="23"/>
  <c r="BV91" i="23"/>
  <c r="BU35" i="23"/>
  <c r="BV37" i="23"/>
  <c r="BV50" i="23"/>
  <c r="CH55" i="23"/>
  <c r="CI55" i="23" s="1"/>
  <c r="CH66" i="23"/>
  <c r="CI66" i="23" s="1"/>
  <c r="BU71" i="23"/>
  <c r="BU82" i="23"/>
  <c r="BV88" i="23"/>
  <c r="BU34" i="23"/>
  <c r="BV36" i="23"/>
  <c r="CH43" i="23"/>
  <c r="BV47" i="23"/>
  <c r="CH52" i="23"/>
  <c r="CI52" i="23" s="1"/>
  <c r="BU57" i="23"/>
  <c r="CH63" i="23"/>
  <c r="CI63" i="23" s="1"/>
  <c r="BU68" i="23"/>
  <c r="BV74" i="23"/>
  <c r="BU79" i="23"/>
  <c r="BV85" i="23"/>
  <c r="CH90" i="23"/>
  <c r="BU33" i="23"/>
  <c r="BV35" i="23"/>
  <c r="CH42" i="23"/>
  <c r="CH45" i="23"/>
  <c r="CI45" i="23" s="1"/>
  <c r="CH49" i="23"/>
  <c r="CI49" i="23" s="1"/>
  <c r="BU54" i="23"/>
  <c r="BU61" i="23"/>
  <c r="BU65" i="23"/>
  <c r="BV71" i="23"/>
  <c r="BV82" i="23"/>
  <c r="CH87" i="23"/>
  <c r="CH29" i="23"/>
  <c r="CI29" i="23" s="1"/>
  <c r="BU32" i="23"/>
  <c r="BV34" i="23"/>
  <c r="CH41" i="23"/>
  <c r="CH46" i="23"/>
  <c r="CI46" i="23" s="1"/>
  <c r="BU51" i="23"/>
  <c r="BV57" i="23"/>
  <c r="BU62" i="23"/>
  <c r="BV68" i="23"/>
  <c r="CH73" i="23"/>
  <c r="CI73" i="23" s="1"/>
  <c r="BV79" i="23"/>
  <c r="CH84" i="23"/>
  <c r="BU89" i="23"/>
  <c r="BU26" i="23"/>
  <c r="CH26" i="23"/>
  <c r="BU31" i="23"/>
  <c r="BV33" i="23"/>
  <c r="CH40" i="23"/>
  <c r="BR45" i="23"/>
  <c r="AQ7" i="23" s="1"/>
  <c r="BU48" i="23"/>
  <c r="BV54" i="23"/>
  <c r="CH59" i="23"/>
  <c r="CI59" i="23" s="1"/>
  <c r="BV61" i="23"/>
  <c r="BV65" i="23"/>
  <c r="CH70" i="23"/>
  <c r="CI70" i="23" s="1"/>
  <c r="BU75" i="23"/>
  <c r="CH77" i="23"/>
  <c r="CH81" i="23"/>
  <c r="BU86" i="23"/>
  <c r="BY24" i="23"/>
  <c r="BZ27" i="23"/>
  <c r="BR29" i="23"/>
  <c r="AQ6" i="23" s="1"/>
  <c r="BU30" i="23"/>
  <c r="BV32" i="23"/>
  <c r="CH39" i="23"/>
  <c r="BV51" i="23"/>
  <c r="CH56" i="23"/>
  <c r="CI56" i="23" s="1"/>
  <c r="BV62" i="23"/>
  <c r="CH67" i="23"/>
  <c r="CI67" i="23" s="1"/>
  <c r="BU72" i="23"/>
  <c r="CH78" i="23"/>
  <c r="BU83" i="23"/>
  <c r="BV89" i="23"/>
  <c r="BV31" i="23"/>
  <c r="CH38" i="23"/>
  <c r="BV48" i="23"/>
  <c r="CH53" i="23"/>
  <c r="CI53" i="23" s="1"/>
  <c r="BU58" i="23"/>
  <c r="CH64" i="23"/>
  <c r="CI64" i="23" s="1"/>
  <c r="BU69" i="23"/>
  <c r="BV75" i="23"/>
  <c r="BR77" i="23"/>
  <c r="AQ9" i="23" s="1"/>
  <c r="BU80" i="23"/>
  <c r="BV86" i="23"/>
  <c r="CH91" i="23"/>
  <c r="BZ24" i="23"/>
  <c r="CO25" i="23"/>
  <c r="BV30" i="23"/>
  <c r="CH37" i="23"/>
  <c r="CH50" i="23"/>
  <c r="CI50" i="23" s="1"/>
  <c r="BU55" i="23"/>
  <c r="BU66" i="23"/>
  <c r="BV72" i="23"/>
  <c r="BV83" i="23"/>
  <c r="CH88" i="23"/>
  <c r="CH36" i="23"/>
  <c r="BU43" i="23"/>
  <c r="CH47" i="23"/>
  <c r="CI47" i="23" s="1"/>
  <c r="BU52" i="23"/>
  <c r="BV58" i="23"/>
  <c r="BU63" i="23"/>
  <c r="BV69" i="23"/>
  <c r="CH74" i="23"/>
  <c r="CI74" i="23" s="1"/>
  <c r="BV80" i="23"/>
  <c r="CH85" i="23"/>
  <c r="BU90" i="23"/>
  <c r="CH35" i="23"/>
  <c r="BU42" i="23"/>
  <c r="BU45" i="23"/>
  <c r="BU49" i="23"/>
  <c r="BV55" i="23"/>
  <c r="BV66" i="23"/>
  <c r="CH71" i="23"/>
  <c r="CI71" i="23" s="1"/>
  <c r="CH82" i="23"/>
  <c r="BU87" i="23"/>
  <c r="AE24" i="17"/>
  <c r="AF24" i="17"/>
  <c r="AG24" i="17"/>
  <c r="AH24" i="17"/>
  <c r="AI24" i="17"/>
  <c r="AK24" i="17"/>
  <c r="AC24" i="17"/>
  <c r="AE27" i="17"/>
  <c r="AF27" i="17"/>
  <c r="AG27" i="17"/>
  <c r="AH27" i="17"/>
  <c r="AI27" i="17"/>
  <c r="AK27" i="17"/>
  <c r="AC27" i="17"/>
  <c r="AE30" i="17"/>
  <c r="AF30" i="17"/>
  <c r="AG30" i="17"/>
  <c r="AH30" i="17"/>
  <c r="AI30" i="17"/>
  <c r="AK30" i="17"/>
  <c r="AE33" i="17"/>
  <c r="AF33" i="17"/>
  <c r="AG33" i="17"/>
  <c r="AH33" i="17"/>
  <c r="AI33" i="17"/>
  <c r="AK33" i="17"/>
  <c r="AC30" i="17"/>
  <c r="AC36" i="17"/>
  <c r="AE36" i="17"/>
  <c r="AF36" i="17"/>
  <c r="AG36" i="17"/>
  <c r="AH36" i="17"/>
  <c r="AI36" i="17"/>
  <c r="AK36" i="17"/>
  <c r="Y122" i="60" a="1"/>
  <c r="H118" i="60" a="1"/>
  <c r="I119" i="60" a="1"/>
  <c r="J119" i="60" a="1"/>
  <c r="K119" i="60" a="1"/>
  <c r="L119" i="60" a="1"/>
  <c r="H119" i="60" a="1"/>
  <c r="I119" i="59" a="1"/>
  <c r="J119" i="59" a="1"/>
  <c r="K119" i="59" a="1"/>
  <c r="L119" i="59" a="1"/>
  <c r="H119" i="59" a="1"/>
  <c r="H118" i="59" a="1"/>
  <c r="Y122" i="59" a="1"/>
  <c r="H118" i="57" a="1"/>
  <c r="K119" i="55" a="1"/>
  <c r="DB51" i="23" a="1"/>
  <c r="CY13" i="23" a="1"/>
  <c r="I119" i="50" a="1"/>
  <c r="H118" i="43" a="1"/>
  <c r="W119" i="53" a="1"/>
  <c r="DE82" i="23" a="1"/>
  <c r="DE57" i="23" a="1"/>
  <c r="K119" i="54" a="1"/>
  <c r="Y122" i="50" a="1"/>
  <c r="DE16" i="23" a="1"/>
  <c r="DE47" i="23" a="1"/>
  <c r="U36" i="17"/>
  <c r="CU13" i="52" a="1"/>
  <c r="DB74" i="23" a="1"/>
  <c r="H119" i="43" a="1"/>
  <c r="DE68" i="23" a="1"/>
  <c r="DE64" i="23" a="1"/>
  <c r="Y122" i="45" a="1"/>
  <c r="Y122" i="58" a="1"/>
  <c r="I119" i="57" a="1"/>
  <c r="L119" i="55" a="1"/>
  <c r="AB36" i="17"/>
  <c r="CX45" i="23" a="1"/>
  <c r="H118" i="51" a="1"/>
  <c r="H118" i="54" a="1"/>
  <c r="T119" i="53" a="1"/>
  <c r="R119" i="48" a="1"/>
  <c r="I119" i="44" a="1"/>
  <c r="DE58" i="23" a="1"/>
  <c r="DB72" i="23" a="1"/>
  <c r="DE83" i="23" a="1"/>
  <c r="I119" i="42" a="1"/>
  <c r="DB49" i="23" a="1"/>
  <c r="CV13" i="52" a="1"/>
  <c r="DB70" i="23" a="1"/>
  <c r="DE49" i="23" a="1"/>
  <c r="K119" i="42" a="1"/>
  <c r="CZ29" i="23" a="1"/>
  <c r="I119" i="45" a="1"/>
  <c r="J119" i="57" a="1"/>
  <c r="H119" i="55" a="1"/>
  <c r="DE78" i="23" a="1"/>
  <c r="Y122" i="46" a="1"/>
  <c r="CZ77" i="23" a="1"/>
  <c r="DE20" i="23" a="1"/>
  <c r="CZ45" i="23" a="1"/>
  <c r="DE21" i="23" a="1"/>
  <c r="DE50" i="23" a="1"/>
  <c r="DE45" i="23" a="1"/>
  <c r="DE36" i="23" a="1"/>
  <c r="J119" i="47" a="1"/>
  <c r="DE14" i="23" a="1"/>
  <c r="L119" i="43" a="1"/>
  <c r="DE74" i="23" a="1"/>
  <c r="DB50" i="23" a="1"/>
  <c r="H119" i="44" a="1"/>
  <c r="H118" i="52" a="1"/>
  <c r="J119" i="43" a="1"/>
  <c r="DB52" i="23" a="1"/>
  <c r="K119" i="57" a="1"/>
  <c r="K119" i="50" a="1"/>
  <c r="Y122" i="44" a="1"/>
  <c r="H118" i="44" a="1"/>
  <c r="H119" i="47" a="1"/>
  <c r="S119" i="48" a="1"/>
  <c r="H118" i="42" a="1"/>
  <c r="DE85" i="23" a="1"/>
  <c r="W119" i="48" a="1"/>
  <c r="DE79" i="23" a="1"/>
  <c r="Y122" i="42" a="1"/>
  <c r="AB24" i="17"/>
  <c r="H119" i="46" a="1"/>
  <c r="DB62" i="23" a="1"/>
  <c r="DB73" i="23" a="1"/>
  <c r="AB30" i="17"/>
  <c r="DB55" i="23" a="1"/>
  <c r="L119" i="23" a="1"/>
  <c r="H118" i="56" a="1"/>
  <c r="DE48" i="23" a="1"/>
  <c r="DE62" i="23" a="1"/>
  <c r="H118" i="58" a="1"/>
  <c r="L119" i="57" a="1"/>
  <c r="R36" i="17" a="1"/>
  <c r="H119" i="48" a="1"/>
  <c r="H119" i="51" a="1"/>
  <c r="T119" i="48" a="1"/>
  <c r="DE18" i="23" a="1"/>
  <c r="DB69" i="23" a="1"/>
  <c r="K119" i="45" a="1"/>
  <c r="DB45" i="23" a="1"/>
  <c r="DE63" i="23" a="1"/>
  <c r="Y122" i="52" a="1"/>
  <c r="S36" i="17" a="1"/>
  <c r="DE19" i="23" a="1"/>
  <c r="DE70" i="23" a="1"/>
  <c r="DB56" i="23" a="1"/>
  <c r="DE80" i="23" a="1"/>
  <c r="CY29" i="23" a="1"/>
  <c r="H119" i="23" a="1"/>
  <c r="I119" i="51" a="1"/>
  <c r="DB59" i="23" a="1"/>
  <c r="H119" i="57" a="1"/>
  <c r="DE42" i="23" a="1"/>
  <c r="DE56" i="23" a="1"/>
  <c r="K119" i="44" a="1"/>
  <c r="DE89" i="23" a="1"/>
  <c r="W119" i="23" a="1"/>
  <c r="CY61" i="23" a="1"/>
  <c r="K119" i="51" a="1"/>
  <c r="DE39" i="23" a="1"/>
  <c r="DE32" i="23" a="1"/>
  <c r="H118" i="48" a="1"/>
  <c r="R24" i="17" a="1"/>
  <c r="R119" i="23" a="1"/>
  <c r="DE24" i="23" a="1"/>
  <c r="J119" i="44" a="1"/>
  <c r="J119" i="42" a="1"/>
  <c r="DE84" i="23" a="1"/>
  <c r="CY45" i="23" a="1"/>
  <c r="I119" i="55" a="1"/>
  <c r="R27" i="17" a="1"/>
  <c r="Y122" i="57" a="1"/>
  <c r="Y122" i="51" a="1"/>
  <c r="DB68" i="23" a="1"/>
  <c r="L119" i="51" a="1"/>
  <c r="DE75" i="23" a="1"/>
  <c r="J119" i="48" a="1"/>
  <c r="K119" i="49" a="1"/>
  <c r="H119" i="45" a="1"/>
  <c r="L119" i="49" a="1"/>
  <c r="Y122" i="23" a="1"/>
  <c r="L119" i="54" a="1"/>
  <c r="K119" i="52" a="1"/>
  <c r="K119" i="46" a="1"/>
  <c r="DE23" i="23" a="1"/>
  <c r="H119" i="52" a="1"/>
  <c r="DB61" i="23" a="1"/>
  <c r="J119" i="50" a="1"/>
  <c r="L119" i="52" a="1"/>
  <c r="DE88" i="23" a="1"/>
  <c r="CW61" i="23" a="1"/>
  <c r="I119" i="56" a="1"/>
  <c r="DE38" i="23" a="1"/>
  <c r="DB66" i="23" a="1"/>
  <c r="DE69" i="23" a="1"/>
  <c r="H118" i="53" a="1"/>
  <c r="T119" i="23" a="1"/>
  <c r="L119" i="45" a="1"/>
  <c r="DE15" i="23" a="1"/>
  <c r="H118" i="46" a="1"/>
  <c r="CY77" i="23" a="1"/>
  <c r="S119" i="23" a="1"/>
  <c r="H119" i="54" a="1"/>
  <c r="H118" i="23" a="1"/>
  <c r="DE81" i="23" a="1"/>
  <c r="DE46" i="23" a="1"/>
  <c r="DE33" i="23" a="1"/>
  <c r="I119" i="23" a="1"/>
  <c r="H118" i="45" a="1"/>
  <c r="I119" i="47" a="1"/>
  <c r="DB46" i="23" a="1"/>
  <c r="J119" i="56" a="1"/>
  <c r="L119" i="47" a="1"/>
  <c r="DE54" i="23" a="1"/>
  <c r="DB63" i="23" a="1"/>
  <c r="DE77" i="23" a="1"/>
  <c r="DE30" i="23" a="1"/>
  <c r="J119" i="54" a="1"/>
  <c r="Y122" i="43" a="1"/>
  <c r="K119" i="23" a="1"/>
  <c r="DE72" i="23" a="1"/>
  <c r="L119" i="46" a="1"/>
  <c r="CZ61" i="23" a="1"/>
  <c r="DE65" i="23" a="1"/>
  <c r="DE66" i="23" a="1"/>
  <c r="K119" i="53" a="1"/>
  <c r="I119" i="49" a="1"/>
  <c r="DE53" i="23" a="1"/>
  <c r="DE61" i="23" a="1"/>
  <c r="DE43" i="23" a="1"/>
  <c r="DB53" i="23" a="1"/>
  <c r="K119" i="56" a="1"/>
  <c r="AB33" i="17"/>
  <c r="DE73" i="23" a="1"/>
  <c r="CU13" i="55" a="1"/>
  <c r="S119" i="53" a="1"/>
  <c r="DE51" i="23" a="1"/>
  <c r="DB71" i="23" a="1"/>
  <c r="H118" i="55" a="1"/>
  <c r="H118" i="49" a="1"/>
  <c r="L119" i="42" a="1"/>
  <c r="DE29" i="23" a="1"/>
  <c r="Y122" i="54" a="1"/>
  <c r="DE37" i="23" a="1"/>
  <c r="J119" i="51" a="1"/>
  <c r="L119" i="53" a="1"/>
  <c r="L119" i="50" a="1"/>
  <c r="DB65" i="23" a="1"/>
  <c r="DE52" i="23" a="1"/>
  <c r="I119" i="54" a="1"/>
  <c r="DE22" i="23" a="1"/>
  <c r="L119" i="56" a="1"/>
  <c r="J119" i="45" a="1"/>
  <c r="DB67" i="23" a="1"/>
  <c r="CV13" i="55" a="1"/>
  <c r="V36" i="17"/>
  <c r="I119" i="43" a="1"/>
  <c r="DB58" i="23" a="1"/>
  <c r="H118" i="47" a="1"/>
  <c r="Y122" i="48" a="1"/>
  <c r="R119" i="53" a="1"/>
  <c r="H119" i="56" a="1"/>
  <c r="H119" i="53" a="1"/>
  <c r="H119" i="49" a="1"/>
  <c r="Y122" i="55" a="1"/>
  <c r="DB48" i="23" a="1"/>
  <c r="CW45" i="23" a="1"/>
  <c r="CZ13" i="23" a="1"/>
  <c r="J119" i="52" a="1"/>
  <c r="K119" i="47" a="1"/>
  <c r="L119" i="44" a="1"/>
  <c r="AB27" i="17"/>
  <c r="DE67" i="23" a="1"/>
  <c r="I119" i="48" a="1"/>
  <c r="R9" i="17" a="1"/>
  <c r="DE13" i="23" a="1"/>
  <c r="J119" i="23" a="1"/>
  <c r="DE90" i="23" a="1"/>
  <c r="DE35" i="23" a="1"/>
  <c r="J119" i="46" a="1"/>
  <c r="J119" i="53" a="1"/>
  <c r="DE27" i="23" a="1"/>
  <c r="Y122" i="56" a="1"/>
  <c r="DB54" i="23" a="1"/>
  <c r="R30" i="17" a="1"/>
  <c r="I119" i="52" a="1"/>
  <c r="DB47" i="23" a="1"/>
  <c r="DE87" i="23" a="1"/>
  <c r="H119" i="42" a="1"/>
  <c r="Y122" i="49" a="1"/>
  <c r="DE59" i="23" a="1"/>
  <c r="DE86" i="23" a="1"/>
  <c r="L119" i="48" a="1"/>
  <c r="I119" i="46" a="1"/>
  <c r="I119" i="53" a="1"/>
  <c r="Y122" i="47" a="1"/>
  <c r="T36" i="17" a="1"/>
  <c r="DB75" i="23" a="1"/>
  <c r="DE34" i="23" a="1"/>
  <c r="K119" i="48" a="1"/>
  <c r="I119" i="58" a="1"/>
  <c r="J119" i="58" a="1"/>
  <c r="K119" i="58" a="1"/>
  <c r="L119" i="58" a="1"/>
  <c r="H119" i="58" a="1"/>
  <c r="J119" i="55" a="1"/>
  <c r="DE55" i="23" a="1"/>
  <c r="DE26" i="23" a="1"/>
  <c r="H118" i="50" a="1"/>
  <c r="DE71" i="23" a="1"/>
  <c r="DB29" i="23" a="1"/>
  <c r="Y122" i="53" a="1"/>
  <c r="H119" i="50" a="1"/>
  <c r="DE17" i="23" a="1"/>
  <c r="DE91" i="23" a="1"/>
  <c r="DB57" i="23" a="1"/>
  <c r="DB64" i="23" a="1"/>
  <c r="J119" i="49" a="1"/>
  <c r="CX61" i="23" a="1"/>
  <c r="DE40" i="23" a="1"/>
  <c r="K119" i="43" a="1"/>
  <c r="DE25" i="23" a="1"/>
  <c r="DE31" i="23" a="1"/>
  <c r="DE41" i="23" a="1"/>
  <c r="V24" i="17"/>
  <c r="T9" i="17" a="1"/>
  <c r="U27" i="17"/>
  <c r="T27" i="17" a="1"/>
  <c r="U9" i="17"/>
  <c r="U24" i="17"/>
  <c r="S9" i="17" a="1"/>
  <c r="V27" i="17"/>
  <c r="S30" i="17" a="1"/>
  <c r="U30" i="17"/>
  <c r="V9" i="17"/>
  <c r="S27" i="17" a="1"/>
  <c r="S24" i="17" a="1"/>
  <c r="V30" i="17"/>
  <c r="T24" i="17" a="1"/>
  <c r="T30" i="17" a="1"/>
  <c r="A1" i="40" a="1"/>
  <c r="A1" i="41" a="1"/>
  <c r="A1" i="38" a="1"/>
  <c r="A32" i="13" a="1"/>
  <c r="A1" i="39" a="1"/>
  <c r="B49" i="17" a="1"/>
  <c r="MA4" i="28" a="1"/>
  <c r="JF4" i="28" a="1"/>
  <c r="GK4" i="28" a="1"/>
  <c r="MC1" i="28"/>
  <c r="MA1" i="28"/>
  <c r="MB1" i="28"/>
  <c r="JG1" i="28"/>
  <c r="JH1" i="28"/>
  <c r="JI1" i="28"/>
  <c r="JF1" i="28"/>
  <c r="H119" i="60" l="1"/>
  <c r="L119" i="60"/>
  <c r="K119" i="60"/>
  <c r="J119" i="60"/>
  <c r="I119" i="60"/>
  <c r="H118" i="60"/>
  <c r="Y122" i="60"/>
  <c r="Y122" i="59"/>
  <c r="H118" i="59"/>
  <c r="H119" i="59"/>
  <c r="L119" i="59"/>
  <c r="K119" i="59"/>
  <c r="J119" i="59"/>
  <c r="I119" i="59"/>
  <c r="H119" i="58"/>
  <c r="L119" i="58"/>
  <c r="K119" i="58"/>
  <c r="J119" i="58"/>
  <c r="I119" i="58"/>
  <c r="H118" i="58"/>
  <c r="Y122" i="58"/>
  <c r="AW9" i="43"/>
  <c r="Y122" i="57"/>
  <c r="H119" i="57"/>
  <c r="L119" i="57"/>
  <c r="K119" i="57"/>
  <c r="J119" i="57"/>
  <c r="I119" i="57"/>
  <c r="H118" i="57"/>
  <c r="H118" i="56"/>
  <c r="Y122" i="56"/>
  <c r="H119" i="56"/>
  <c r="L119" i="56"/>
  <c r="K119" i="56"/>
  <c r="J119" i="56"/>
  <c r="I119" i="56"/>
  <c r="AF5" i="56"/>
  <c r="AW5" i="56"/>
  <c r="CV13" i="52"/>
  <c r="AF5" i="52" s="1"/>
  <c r="CU13" i="52"/>
  <c r="AE5" i="52" s="1"/>
  <c r="H118" i="55"/>
  <c r="Y122" i="55"/>
  <c r="CV13" i="55"/>
  <c r="CU13" i="55"/>
  <c r="AE5" i="55" s="1"/>
  <c r="H119" i="55"/>
  <c r="L119" i="55"/>
  <c r="K119" i="55"/>
  <c r="J119" i="55"/>
  <c r="I119" i="55"/>
  <c r="AW8" i="42"/>
  <c r="AF7" i="55"/>
  <c r="AW7" i="55"/>
  <c r="AF8" i="46"/>
  <c r="AF6" i="55"/>
  <c r="AW6" i="55"/>
  <c r="AF9" i="55"/>
  <c r="AW9" i="55"/>
  <c r="AF8" i="55"/>
  <c r="AW8" i="55"/>
  <c r="L5" i="55"/>
  <c r="W119" i="53"/>
  <c r="S119" i="53"/>
  <c r="R119" i="53"/>
  <c r="H118" i="54"/>
  <c r="T119" i="53"/>
  <c r="Y122" i="54"/>
  <c r="H119" i="54"/>
  <c r="L119" i="54"/>
  <c r="K119" i="54"/>
  <c r="I119" i="54"/>
  <c r="J119" i="54"/>
  <c r="AF5" i="54"/>
  <c r="AW5" i="54"/>
  <c r="H118" i="53"/>
  <c r="Y122" i="53"/>
  <c r="H119" i="53"/>
  <c r="L119" i="53"/>
  <c r="K119" i="53"/>
  <c r="J119" i="53"/>
  <c r="I119" i="53"/>
  <c r="AW6" i="43"/>
  <c r="AF5" i="53"/>
  <c r="AW5" i="53"/>
  <c r="AW8" i="45"/>
  <c r="A1" i="38"/>
  <c r="H118" i="52"/>
  <c r="Y122" i="52"/>
  <c r="H119" i="52"/>
  <c r="L119" i="52"/>
  <c r="K119" i="52"/>
  <c r="J119" i="52"/>
  <c r="I119" i="52"/>
  <c r="H118" i="51"/>
  <c r="Y122" i="51"/>
  <c r="H119" i="51"/>
  <c r="L119" i="51"/>
  <c r="K119" i="51"/>
  <c r="J119" i="51"/>
  <c r="I119" i="51"/>
  <c r="AF5" i="51"/>
  <c r="AW5" i="51"/>
  <c r="H118" i="50"/>
  <c r="Y122" i="50"/>
  <c r="H119" i="50"/>
  <c r="L119" i="50"/>
  <c r="K119" i="50"/>
  <c r="J119" i="50"/>
  <c r="I119" i="50"/>
  <c r="AF5" i="50"/>
  <c r="AW5" i="50"/>
  <c r="R119" i="48"/>
  <c r="H118" i="49"/>
  <c r="W119" i="48"/>
  <c r="T119" i="48"/>
  <c r="A1" i="41"/>
  <c r="Y122" i="49"/>
  <c r="H119" i="49"/>
  <c r="L119" i="49"/>
  <c r="K119" i="49"/>
  <c r="I119" i="49"/>
  <c r="J119" i="49"/>
  <c r="A1" i="40"/>
  <c r="S119" i="48"/>
  <c r="A32" i="13"/>
  <c r="A1" i="39"/>
  <c r="AF9" i="45"/>
  <c r="AF5" i="49"/>
  <c r="AW5" i="49"/>
  <c r="Y122" i="48"/>
  <c r="H119" i="48"/>
  <c r="L119" i="48"/>
  <c r="K119" i="48"/>
  <c r="J119" i="48"/>
  <c r="I119" i="48"/>
  <c r="H118" i="48"/>
  <c r="AF5" i="48"/>
  <c r="AW5" i="48"/>
  <c r="AW9" i="44"/>
  <c r="H118" i="47"/>
  <c r="Y122" i="47"/>
  <c r="H119" i="47"/>
  <c r="L119" i="47"/>
  <c r="K119" i="47"/>
  <c r="J119" i="47"/>
  <c r="I119" i="47"/>
  <c r="AF5" i="47"/>
  <c r="AW5" i="47"/>
  <c r="H119" i="46"/>
  <c r="L119" i="46"/>
  <c r="K119" i="46"/>
  <c r="J119" i="46"/>
  <c r="I119" i="46"/>
  <c r="H118" i="46"/>
  <c r="Y122" i="46"/>
  <c r="AF5" i="46"/>
  <c r="AW5" i="46"/>
  <c r="H118" i="45"/>
  <c r="Y122" i="45"/>
  <c r="L119" i="45"/>
  <c r="K119" i="45"/>
  <c r="J119" i="45"/>
  <c r="I119" i="45"/>
  <c r="H119" i="45"/>
  <c r="AF5" i="45"/>
  <c r="AW5" i="45"/>
  <c r="MA4" i="28"/>
  <c r="JF4" i="28"/>
  <c r="GK4" i="28"/>
  <c r="Y122" i="44"/>
  <c r="H119" i="44"/>
  <c r="L119" i="44"/>
  <c r="K119" i="44"/>
  <c r="J119" i="44"/>
  <c r="I119" i="44"/>
  <c r="H118" i="44"/>
  <c r="AF5" i="44"/>
  <c r="AW5" i="44"/>
  <c r="H118" i="43"/>
  <c r="Y122" i="43"/>
  <c r="H119" i="43"/>
  <c r="L119" i="43"/>
  <c r="K119" i="43"/>
  <c r="J119" i="43"/>
  <c r="I119" i="43"/>
  <c r="AF5" i="43"/>
  <c r="AW5" i="43"/>
  <c r="H118" i="23"/>
  <c r="H118" i="42"/>
  <c r="W119" i="23"/>
  <c r="S119" i="23"/>
  <c r="Y122" i="42"/>
  <c r="Y122" i="23"/>
  <c r="T119" i="23"/>
  <c r="R119" i="23"/>
  <c r="L119" i="42"/>
  <c r="K119" i="42"/>
  <c r="J119" i="42"/>
  <c r="I119" i="42"/>
  <c r="H119" i="42"/>
  <c r="L119" i="23"/>
  <c r="J119" i="23"/>
  <c r="H119" i="23"/>
  <c r="K119" i="23"/>
  <c r="I119" i="23"/>
  <c r="AF5" i="42"/>
  <c r="AW5" i="42"/>
  <c r="CZ61" i="23"/>
  <c r="CZ45" i="23"/>
  <c r="AU7" i="23" s="1"/>
  <c r="CY61" i="23"/>
  <c r="AC8" i="23" s="1"/>
  <c r="B118" i="23"/>
  <c r="DE66" i="23"/>
  <c r="DE37" i="23"/>
  <c r="DE27" i="23"/>
  <c r="DE86" i="23"/>
  <c r="DE62" i="23"/>
  <c r="DE46" i="23"/>
  <c r="DE17" i="23"/>
  <c r="DE65" i="23"/>
  <c r="DE20" i="23"/>
  <c r="DE89" i="23"/>
  <c r="DE39" i="23"/>
  <c r="DE23" i="23"/>
  <c r="DE55" i="23"/>
  <c r="DE58" i="23"/>
  <c r="DE64" i="23"/>
  <c r="DE19" i="23"/>
  <c r="DE78" i="23"/>
  <c r="DE54" i="23"/>
  <c r="DE70" i="23"/>
  <c r="DE41" i="23"/>
  <c r="DE47" i="23"/>
  <c r="DE31" i="23"/>
  <c r="DE90" i="23"/>
  <c r="DE59" i="23"/>
  <c r="DE43" i="23"/>
  <c r="DE75" i="23"/>
  <c r="DE74" i="23"/>
  <c r="DE26" i="23"/>
  <c r="DE42" i="23"/>
  <c r="DE51" i="23"/>
  <c r="DE35" i="23"/>
  <c r="DE67" i="23"/>
  <c r="DE85" i="23"/>
  <c r="DE22" i="23"/>
  <c r="DE38" i="23"/>
  <c r="DE18" i="23"/>
  <c r="DE50" i="23"/>
  <c r="DE34" i="23"/>
  <c r="DE87" i="23"/>
  <c r="DE81" i="23"/>
  <c r="DE84" i="23"/>
  <c r="DE88" i="23"/>
  <c r="DE40" i="23"/>
  <c r="DE24" i="23"/>
  <c r="DE56" i="23"/>
  <c r="DE72" i="23"/>
  <c r="DE80" i="23"/>
  <c r="DE15" i="23"/>
  <c r="DE63" i="23"/>
  <c r="DE21" i="23"/>
  <c r="DE69" i="23"/>
  <c r="DE53" i="23"/>
  <c r="DE71" i="23"/>
  <c r="DE48" i="23"/>
  <c r="DE32" i="23"/>
  <c r="DE16" i="23"/>
  <c r="DE82" i="23"/>
  <c r="DE83" i="23"/>
  <c r="DE79" i="23"/>
  <c r="DE30" i="23"/>
  <c r="DE14" i="23"/>
  <c r="DE49" i="23"/>
  <c r="DE33" i="23"/>
  <c r="DE36" i="23"/>
  <c r="DE52" i="23"/>
  <c r="DE68" i="23"/>
  <c r="DE91" i="23"/>
  <c r="DE57" i="23"/>
  <c r="DE25" i="23"/>
  <c r="DE73" i="23"/>
  <c r="CI42" i="23"/>
  <c r="CI37" i="23"/>
  <c r="CI39" i="23"/>
  <c r="CI33" i="23"/>
  <c r="CI36" i="23"/>
  <c r="CI40" i="23"/>
  <c r="CI88" i="23"/>
  <c r="CI32" i="23"/>
  <c r="CI34" i="23"/>
  <c r="CI35" i="23"/>
  <c r="CI31" i="23"/>
  <c r="CI43" i="23"/>
  <c r="CI82" i="23"/>
  <c r="CI85" i="23"/>
  <c r="CI91" i="23"/>
  <c r="CI38" i="23"/>
  <c r="CI78" i="23"/>
  <c r="CI81" i="23"/>
  <c r="CI84" i="23"/>
  <c r="CI41" i="23"/>
  <c r="CI87" i="23"/>
  <c r="CI90" i="23"/>
  <c r="CI80" i="23"/>
  <c r="CI83" i="23"/>
  <c r="CI30" i="23"/>
  <c r="CI86" i="23"/>
  <c r="CI89" i="23"/>
  <c r="CI79" i="23"/>
  <c r="CI26" i="23"/>
  <c r="B131" i="23"/>
  <c r="CI27" i="23"/>
  <c r="B132" i="23"/>
  <c r="CI14" i="23"/>
  <c r="B119" i="23"/>
  <c r="CI22" i="23"/>
  <c r="B127" i="23"/>
  <c r="CI17" i="23"/>
  <c r="B122" i="23"/>
  <c r="CI25" i="23"/>
  <c r="B130" i="23"/>
  <c r="CI20" i="23"/>
  <c r="B125" i="23"/>
  <c r="CI15" i="23"/>
  <c r="B120" i="23"/>
  <c r="CI24" i="23"/>
  <c r="B129" i="23"/>
  <c r="CI18" i="23"/>
  <c r="B123" i="23"/>
  <c r="CI21" i="23"/>
  <c r="B126" i="23"/>
  <c r="CI23" i="23"/>
  <c r="B128" i="23"/>
  <c r="CI16" i="23"/>
  <c r="B121" i="23"/>
  <c r="CI19" i="23"/>
  <c r="B124" i="23"/>
  <c r="DE77" i="23"/>
  <c r="DE61" i="23"/>
  <c r="DE45" i="23"/>
  <c r="DE29" i="23"/>
  <c r="CI77" i="23"/>
  <c r="DE13" i="23"/>
  <c r="CI13" i="23"/>
  <c r="CY45" i="23"/>
  <c r="AC7" i="23" s="1"/>
  <c r="CY29" i="23"/>
  <c r="AC6" i="23" s="1"/>
  <c r="CZ77" i="23"/>
  <c r="AU9" i="23" s="1"/>
  <c r="CZ29" i="23"/>
  <c r="AU6" i="23" s="1"/>
  <c r="CY77" i="23"/>
  <c r="AC9" i="23" s="1"/>
  <c r="CZ13" i="23"/>
  <c r="AU5" i="23" s="1"/>
  <c r="CY13" i="23"/>
  <c r="AC5" i="23" s="1"/>
  <c r="AC9" i="17"/>
  <c r="AL6" i="23"/>
  <c r="DB52" i="23"/>
  <c r="L52" i="23" s="1"/>
  <c r="DB55" i="23"/>
  <c r="L55" i="23" s="1"/>
  <c r="DB69" i="23"/>
  <c r="L69" i="23" s="1"/>
  <c r="DB71" i="23"/>
  <c r="L71" i="23" s="1"/>
  <c r="DB70" i="23"/>
  <c r="L70" i="23" s="1"/>
  <c r="DB51" i="23"/>
  <c r="L51" i="23" s="1"/>
  <c r="DB74" i="23"/>
  <c r="L74" i="23" s="1"/>
  <c r="DB58" i="23"/>
  <c r="L58" i="23" s="1"/>
  <c r="DB72" i="23"/>
  <c r="L72" i="23" s="1"/>
  <c r="DB62" i="23"/>
  <c r="L62" i="23" s="1"/>
  <c r="DB59" i="23"/>
  <c r="L59" i="23" s="1"/>
  <c r="CX45" i="23"/>
  <c r="CW45" i="23"/>
  <c r="AD7" i="23" s="1"/>
  <c r="DB29" i="23"/>
  <c r="L29" i="23" s="1"/>
  <c r="DB65" i="23"/>
  <c r="L65" i="23" s="1"/>
  <c r="DB61" i="23"/>
  <c r="L61" i="23" s="1"/>
  <c r="DB57" i="23"/>
  <c r="L57" i="23" s="1"/>
  <c r="DB66" i="23"/>
  <c r="L66" i="23" s="1"/>
  <c r="DB47" i="23"/>
  <c r="L47" i="23" s="1"/>
  <c r="DB50" i="23"/>
  <c r="L50" i="23" s="1"/>
  <c r="DB73" i="23"/>
  <c r="L73" i="23" s="1"/>
  <c r="DB54" i="23"/>
  <c r="L54" i="23" s="1"/>
  <c r="DB68" i="23"/>
  <c r="L68" i="23" s="1"/>
  <c r="CX61" i="23"/>
  <c r="CW61" i="23"/>
  <c r="AD8" i="23" s="1"/>
  <c r="DB75" i="23"/>
  <c r="L75" i="23" s="1"/>
  <c r="DB64" i="23"/>
  <c r="L64" i="23" s="1"/>
  <c r="DB53" i="23"/>
  <c r="L53" i="23" s="1"/>
  <c r="DB67" i="23"/>
  <c r="L67" i="23" s="1"/>
  <c r="DB46" i="23"/>
  <c r="L46" i="23" s="1"/>
  <c r="DB56" i="23"/>
  <c r="L56" i="23" s="1"/>
  <c r="DB49" i="23"/>
  <c r="L49" i="23" s="1"/>
  <c r="DB45" i="23"/>
  <c r="L45" i="23" s="1"/>
  <c r="DB63" i="23"/>
  <c r="L63" i="23" s="1"/>
  <c r="DB48" i="23"/>
  <c r="L48" i="23" s="1"/>
  <c r="AL9" i="23"/>
  <c r="AM8" i="23"/>
  <c r="AL7" i="23"/>
  <c r="AL5" i="23"/>
  <c r="AM9" i="23"/>
  <c r="AM7" i="23"/>
  <c r="AN5" i="23"/>
  <c r="AL8" i="23"/>
  <c r="AM6" i="23"/>
  <c r="AM5" i="23"/>
  <c r="AU8" i="23"/>
  <c r="AC33" i="17"/>
  <c r="B49" i="17"/>
  <c r="S36" i="17"/>
  <c r="T36" i="17"/>
  <c r="R36" i="17"/>
  <c r="S27" i="17"/>
  <c r="S30" i="17"/>
  <c r="T27" i="17"/>
  <c r="S24" i="17"/>
  <c r="T24" i="17"/>
  <c r="R27" i="17"/>
  <c r="T30" i="17"/>
  <c r="S9" i="17"/>
  <c r="T9" i="17"/>
  <c r="R24" i="17"/>
  <c r="R9" i="17"/>
  <c r="R30" i="17"/>
  <c r="Y119" i="59" a="1"/>
  <c r="DB20" i="23" a="1"/>
  <c r="CF62" i="23" a="1"/>
  <c r="CJ29" i="23" a="1"/>
  <c r="DA24" i="23" a="1"/>
  <c r="DC32" i="23" a="1"/>
  <c r="DC70" i="23" a="1"/>
  <c r="DB23" i="23" a="1"/>
  <c r="Y119" i="47" a="1"/>
  <c r="CF58" i="23" a="1"/>
  <c r="CD48" i="23"/>
  <c r="CG17" i="23" a="1"/>
  <c r="DC49" i="23" a="1"/>
  <c r="CF46" i="23" a="1"/>
  <c r="CF39" i="23" a="1"/>
  <c r="DC75" i="23" a="1"/>
  <c r="DC89" i="23" a="1"/>
  <c r="CF20" i="23" a="1"/>
  <c r="CD74" i="23"/>
  <c r="CD67" i="23"/>
  <c r="Y119" i="48" a="1"/>
  <c r="CG16" i="23" a="1"/>
  <c r="DC22" i="23" a="1"/>
  <c r="CF86" i="23" a="1"/>
  <c r="DB16" i="23" a="1"/>
  <c r="CD58" i="23"/>
  <c r="CF88" i="23" a="1"/>
  <c r="DC85" i="23" a="1"/>
  <c r="CF50" i="23" a="1"/>
  <c r="DA26" i="23" a="1"/>
  <c r="DB19" i="23" a="1"/>
  <c r="Y119" i="23" a="1"/>
  <c r="DC78" i="23" a="1"/>
  <c r="CF68" i="23" a="1"/>
  <c r="CD72" i="23"/>
  <c r="CX77" i="23" a="1"/>
  <c r="CF70" i="23" a="1"/>
  <c r="CF49" i="23" a="1"/>
  <c r="DC74" i="23" a="1"/>
  <c r="CD29" i="23"/>
  <c r="DC82" i="23" a="1"/>
  <c r="E158" i="23" a="1"/>
  <c r="CF47" i="23" a="1"/>
  <c r="DA27" i="23" a="1"/>
  <c r="DA15" i="23" a="1"/>
  <c r="CF15" i="23" a="1"/>
  <c r="DA20" i="23" a="1"/>
  <c r="DB22" i="23" a="1"/>
  <c r="CF59" i="23" a="1"/>
  <c r="DC45" i="23" a="1"/>
  <c r="Y119" i="44" a="1"/>
  <c r="CF35" i="23" a="1"/>
  <c r="DC69" i="23" a="1"/>
  <c r="CK29" i="23" a="1"/>
  <c r="Y119" i="49" a="1"/>
  <c r="DC68" i="23" a="1"/>
  <c r="DC77" i="23" a="1"/>
  <c r="DA21" i="23" a="1"/>
  <c r="CX13" i="23" a="1"/>
  <c r="E159" i="23" a="1"/>
  <c r="Y119" i="43" a="1"/>
  <c r="E157" i="23" a="1"/>
  <c r="Y119" i="57" a="1"/>
  <c r="CG14" i="23" a="1"/>
  <c r="CF43" i="23" a="1"/>
  <c r="DB83" i="23" a="1"/>
  <c r="DC84" i="23" a="1"/>
  <c r="DB85" i="23" a="1"/>
  <c r="DC67" i="23" a="1"/>
  <c r="DC20" i="23" a="1"/>
  <c r="DB81" i="23" a="1"/>
  <c r="CF80" i="23" a="1"/>
  <c r="CG13" i="23" a="1"/>
  <c r="CF33" i="23" a="1"/>
  <c r="DC63" i="23" a="1"/>
  <c r="CF75" i="23" a="1"/>
  <c r="DA13" i="23" a="1"/>
  <c r="CF91" i="23" a="1"/>
  <c r="CD71" i="23"/>
  <c r="CF26" i="23" a="1"/>
  <c r="DC39" i="23" a="1"/>
  <c r="DB14" i="23" a="1"/>
  <c r="DC48" i="23" a="1"/>
  <c r="CF63" i="23" a="1"/>
  <c r="CF85" i="23" a="1"/>
  <c r="CF72" i="23" a="1"/>
  <c r="E163" i="23" a="1"/>
  <c r="Y119" i="56" a="1"/>
  <c r="CG15" i="23" a="1"/>
  <c r="CD54" i="23"/>
  <c r="CF17" i="23" a="1"/>
  <c r="CF56" i="23" a="1"/>
  <c r="CF21" i="23" a="1"/>
  <c r="CF41" i="23" a="1"/>
  <c r="DC52" i="23" a="1"/>
  <c r="E151" i="23" a="1"/>
  <c r="Y119" i="53" a="1"/>
  <c r="DB25" i="23" a="1"/>
  <c r="CD53" i="23"/>
  <c r="DC61" i="23" a="1"/>
  <c r="DB30" i="23" a="1"/>
  <c r="CD68" i="23"/>
  <c r="DA23" i="23" a="1"/>
  <c r="DB82" i="23" a="1"/>
  <c r="Y119" i="55" a="1"/>
  <c r="CD70" i="23"/>
  <c r="DB80" i="23" a="1"/>
  <c r="CD55" i="23"/>
  <c r="CW29" i="23" a="1"/>
  <c r="CF38" i="23" a="1"/>
  <c r="CF73" i="23" a="1"/>
  <c r="DB90" i="23" a="1"/>
  <c r="DC57" i="23" a="1"/>
  <c r="Y119" i="58" a="1"/>
  <c r="Y119" i="46" a="1"/>
  <c r="CF74" i="23" a="1"/>
  <c r="DC25" i="23" a="1"/>
  <c r="CF66" i="23" a="1"/>
  <c r="CF78" i="23" a="1"/>
  <c r="CF34" i="23" a="1"/>
  <c r="Y119" i="45" a="1"/>
  <c r="DB87" i="23" a="1"/>
  <c r="DC26" i="23" a="1"/>
  <c r="CD51" i="23"/>
  <c r="DB91" i="23" a="1"/>
  <c r="CD62" i="23"/>
  <c r="DA18" i="23" a="1"/>
  <c r="DC21" i="23" a="1"/>
  <c r="DB34" i="23" a="1"/>
  <c r="CF90" i="23" a="1"/>
  <c r="CG21" i="23" a="1"/>
  <c r="DC41" i="23" a="1"/>
  <c r="DC16" i="23" a="1"/>
  <c r="DB40" i="23" a="1"/>
  <c r="DC14" i="23" a="1"/>
  <c r="CF40" i="23" a="1"/>
  <c r="DC55" i="23" a="1"/>
  <c r="CF53" i="23" a="1"/>
  <c r="Y119" i="50" a="1"/>
  <c r="DC47" i="23" a="1"/>
  <c r="DC36" i="23" a="1"/>
  <c r="DC65" i="23" a="1"/>
  <c r="CD45" i="23"/>
  <c r="DC30" i="23" a="1"/>
  <c r="DC50" i="23" a="1"/>
  <c r="CG20" i="23" a="1"/>
  <c r="DC54" i="23" a="1"/>
  <c r="DA16" i="23" a="1"/>
  <c r="CF61" i="23" a="1"/>
  <c r="CD49" i="23"/>
  <c r="CF23" i="23" a="1"/>
  <c r="CG23" i="23" a="1"/>
  <c r="DC53" i="23" a="1"/>
  <c r="DC31" i="23" a="1"/>
  <c r="DA19" i="23" a="1"/>
  <c r="CD50" i="23"/>
  <c r="DC27" i="23" a="1"/>
  <c r="DC24" i="23" a="1"/>
  <c r="DC38" i="23" a="1"/>
  <c r="CF77" i="23" a="1"/>
  <c r="DC35" i="23" a="1"/>
  <c r="CF51" i="23" a="1"/>
  <c r="DC17" i="23" a="1"/>
  <c r="CF36" i="23" a="1"/>
  <c r="CF83" i="23" a="1"/>
  <c r="DC72" i="23" a="1"/>
  <c r="CD66" i="23"/>
  <c r="CD64" i="23"/>
  <c r="CD46" i="23"/>
  <c r="CF54" i="23" a="1"/>
  <c r="DB36" i="23" a="1"/>
  <c r="DB26" i="23" a="1"/>
  <c r="DC51" i="23" a="1"/>
  <c r="DA22" i="23" a="1"/>
  <c r="CF31" i="23" a="1"/>
  <c r="DA14" i="23" a="1"/>
  <c r="CD52" i="23"/>
  <c r="CF82" i="23" a="1"/>
  <c r="Y119" i="54" a="1"/>
  <c r="DB21" i="23" a="1"/>
  <c r="DC59" i="23" a="1"/>
  <c r="CF84" i="23" a="1"/>
  <c r="DC83" i="23" a="1"/>
  <c r="DC42" i="23" a="1"/>
  <c r="DB43" i="23" a="1"/>
  <c r="DC90" i="23" a="1"/>
  <c r="DB86" i="23" a="1"/>
  <c r="DC79" i="23" a="1"/>
  <c r="CG26" i="23" a="1"/>
  <c r="CF25" i="23" a="1"/>
  <c r="DC80" i="23" a="1"/>
  <c r="DA25" i="23" a="1"/>
  <c r="DB41" i="23" a="1"/>
  <c r="CD57" i="23"/>
  <c r="DB38" i="23" a="1"/>
  <c r="E153" i="23" a="1"/>
  <c r="DC91" i="23" a="1"/>
  <c r="DC64" i="23" a="1"/>
  <c r="CF57" i="23" a="1"/>
  <c r="CF13" i="23" a="1"/>
  <c r="E160" i="23" a="1"/>
  <c r="CF19" i="23" a="1"/>
  <c r="DC87" i="23" a="1"/>
  <c r="DB89" i="23" a="1"/>
  <c r="CF16" i="23" a="1"/>
  <c r="DC46" i="23" a="1"/>
  <c r="E152" i="23" a="1"/>
  <c r="DC34" i="23" a="1"/>
  <c r="E156" i="23" a="1"/>
  <c r="DC56" i="23" a="1"/>
  <c r="CD63" i="23"/>
  <c r="DB32" i="23" a="1"/>
  <c r="CF22" i="23" a="1"/>
  <c r="CF71" i="23" a="1"/>
  <c r="DB15" i="23" a="1"/>
  <c r="CG24" i="23" a="1"/>
  <c r="DC62" i="23" a="1"/>
  <c r="DB27" i="23" a="1"/>
  <c r="CG18" i="23" a="1"/>
  <c r="DB17" i="23" a="1"/>
  <c r="CF18" i="23" a="1"/>
  <c r="DC88" i="23" a="1"/>
  <c r="CF67" i="23" a="1"/>
  <c r="DC58" i="23" a="1"/>
  <c r="DB18" i="23" a="1"/>
  <c r="DB39" i="23" a="1"/>
  <c r="DC81" i="23" a="1"/>
  <c r="DB77" i="23" a="1"/>
  <c r="CD56" i="23"/>
  <c r="CF42" i="23" a="1"/>
  <c r="DC29" i="23" a="1"/>
  <c r="DB35" i="23" a="1"/>
  <c r="CG19" i="23" a="1"/>
  <c r="CF30" i="23" a="1"/>
  <c r="Y119" i="51" a="1"/>
  <c r="CF81" i="23" a="1"/>
  <c r="CD47" i="23"/>
  <c r="CW13" i="23" a="1"/>
  <c r="DC13" i="23" a="1"/>
  <c r="CG27" i="23" a="1"/>
  <c r="DC19" i="23" a="1"/>
  <c r="DB37" i="23" a="1"/>
  <c r="CF55" i="23" a="1"/>
  <c r="E154" i="23" a="1"/>
  <c r="Y119" i="52" a="1"/>
  <c r="DC73" i="23" a="1"/>
  <c r="E161" i="23" a="1"/>
  <c r="CF45" i="23" a="1"/>
  <c r="DC40" i="23" a="1"/>
  <c r="CF27" i="23" a="1"/>
  <c r="DB42" i="23" a="1"/>
  <c r="CF32" i="23" a="1"/>
  <c r="DC33" i="23" a="1"/>
  <c r="DC66" i="23" a="1"/>
  <c r="CX29" i="23" a="1"/>
  <c r="DB24" i="23" a="1"/>
  <c r="E155" i="23" a="1"/>
  <c r="CF64" i="23" a="1"/>
  <c r="DB79" i="23" a="1"/>
  <c r="DB13" i="23" a="1"/>
  <c r="CF14" i="23" a="1"/>
  <c r="E164" i="23" a="1"/>
  <c r="DC23" i="23" a="1"/>
  <c r="CD73" i="23"/>
  <c r="DA17" i="23" a="1"/>
  <c r="DB84" i="23" a="1"/>
  <c r="CF24" i="23" a="1"/>
  <c r="DB31" i="23" a="1"/>
  <c r="DB88" i="23" a="1"/>
  <c r="CG25" i="23" a="1"/>
  <c r="DC15" i="23" a="1"/>
  <c r="CF79" i="23" a="1"/>
  <c r="CF89" i="23" a="1"/>
  <c r="DC43" i="23" a="1"/>
  <c r="CF48" i="23" a="1"/>
  <c r="DB33" i="23" a="1"/>
  <c r="CF87" i="23" a="1"/>
  <c r="DB78" i="23" a="1"/>
  <c r="CF69" i="23" a="1"/>
  <c r="CD61" i="23"/>
  <c r="CF65" i="23" a="1"/>
  <c r="DC86" i="23" a="1"/>
  <c r="CG22" i="23" a="1"/>
  <c r="CD59" i="23"/>
  <c r="DC18" i="23" a="1"/>
  <c r="CF29" i="23" a="1"/>
  <c r="DC71" i="23" a="1"/>
  <c r="CF52" i="23" a="1"/>
  <c r="CD75" i="23"/>
  <c r="E162" i="23" a="1"/>
  <c r="DC37" i="23" a="1"/>
  <c r="CW77" i="23" a="1"/>
  <c r="Y119" i="42" a="1"/>
  <c r="CD65" i="23"/>
  <c r="CF37" i="23" a="1"/>
  <c r="CD69" i="23"/>
  <c r="CU45" i="23" a="1"/>
  <c r="CV45" i="23" a="1"/>
  <c r="CU61" i="23" a="1"/>
  <c r="CV61" i="23" a="1"/>
  <c r="Y119" i="60" a="1"/>
  <c r="GN1" i="28"/>
  <c r="GM1" i="28"/>
  <c r="MD1" i="28"/>
  <c r="GK1" i="28"/>
  <c r="J4" i="28" a="1"/>
  <c r="GL1" i="28"/>
  <c r="A1" i="19" a="1"/>
  <c r="DP4" i="28" a="1"/>
  <c r="Y119" i="60" l="1"/>
  <c r="Y119" i="59"/>
  <c r="AW5" i="52"/>
  <c r="Y119" i="58"/>
  <c r="Y119" i="57"/>
  <c r="Y119" i="56"/>
  <c r="Y119" i="55"/>
  <c r="J4" i="28"/>
  <c r="A1" i="19"/>
  <c r="AF5" i="55"/>
  <c r="AW5" i="55"/>
  <c r="Y119" i="54"/>
  <c r="Y119" i="53"/>
  <c r="Y119" i="52"/>
  <c r="Y119" i="51"/>
  <c r="Y119" i="50"/>
  <c r="Y119" i="49"/>
  <c r="Y119" i="48"/>
  <c r="Y119" i="47"/>
  <c r="Y119" i="46"/>
  <c r="Y119" i="45"/>
  <c r="DP4" i="28"/>
  <c r="Y119" i="44"/>
  <c r="Y119" i="43"/>
  <c r="Y119" i="42"/>
  <c r="Y119" i="23"/>
  <c r="E160" i="23"/>
  <c r="E157" i="23"/>
  <c r="E154" i="23"/>
  <c r="E151" i="23"/>
  <c r="E164" i="23"/>
  <c r="E158" i="23"/>
  <c r="E155" i="23"/>
  <c r="E152" i="23"/>
  <c r="E162" i="23"/>
  <c r="E159" i="23"/>
  <c r="E156" i="23"/>
  <c r="E153" i="23"/>
  <c r="E161" i="23"/>
  <c r="E163" i="23"/>
  <c r="CF19" i="23"/>
  <c r="CF35" i="23"/>
  <c r="CF67" i="23"/>
  <c r="CF51" i="23"/>
  <c r="CF80" i="23"/>
  <c r="CF64" i="23"/>
  <c r="CF48" i="23"/>
  <c r="CF32" i="23"/>
  <c r="CF16" i="23"/>
  <c r="CF72" i="23"/>
  <c r="CF24" i="23"/>
  <c r="CF56" i="23"/>
  <c r="CF40" i="23"/>
  <c r="CF58" i="23"/>
  <c r="CF42" i="23"/>
  <c r="CF26" i="23"/>
  <c r="CF74" i="23"/>
  <c r="CF88" i="23"/>
  <c r="CF55" i="23"/>
  <c r="CF23" i="23"/>
  <c r="CF39" i="23"/>
  <c r="CF71" i="23"/>
  <c r="CF84" i="23"/>
  <c r="CF89" i="23"/>
  <c r="CF81" i="23"/>
  <c r="CF20" i="23"/>
  <c r="CF68" i="23"/>
  <c r="CF36" i="23"/>
  <c r="CF52" i="23"/>
  <c r="CF87" i="23"/>
  <c r="CF65" i="23"/>
  <c r="CF49" i="23"/>
  <c r="CF33" i="23"/>
  <c r="CF17" i="23"/>
  <c r="CF85" i="23"/>
  <c r="CF46" i="23"/>
  <c r="CF62" i="23"/>
  <c r="CF14" i="23"/>
  <c r="CF30" i="23"/>
  <c r="CF90" i="23"/>
  <c r="CF86" i="23"/>
  <c r="CF75" i="23"/>
  <c r="CF27" i="23"/>
  <c r="CF43" i="23"/>
  <c r="CF59" i="23"/>
  <c r="CF69" i="23"/>
  <c r="CF37" i="23"/>
  <c r="CF53" i="23"/>
  <c r="CF21" i="23"/>
  <c r="CF18" i="23"/>
  <c r="CF34" i="23"/>
  <c r="CF50" i="23"/>
  <c r="CF66" i="23"/>
  <c r="CF63" i="23"/>
  <c r="CF15" i="23"/>
  <c r="CF47" i="23"/>
  <c r="CF31" i="23"/>
  <c r="CF91" i="23"/>
  <c r="CF73" i="23"/>
  <c r="CF57" i="23"/>
  <c r="CF41" i="23"/>
  <c r="CF25" i="23"/>
  <c r="CF79" i="23"/>
  <c r="CF54" i="23"/>
  <c r="CF38" i="23"/>
  <c r="CF22" i="23"/>
  <c r="CF70" i="23"/>
  <c r="CF83" i="23"/>
  <c r="CF78" i="23"/>
  <c r="CF82" i="23"/>
  <c r="E147" i="23"/>
  <c r="E143" i="23"/>
  <c r="E138" i="23"/>
  <c r="E140" i="23"/>
  <c r="CF45" i="23"/>
  <c r="CF61" i="23"/>
  <c r="CF77" i="23"/>
  <c r="CF29" i="23"/>
  <c r="CF13" i="23"/>
  <c r="DA19" i="23"/>
  <c r="DC19" i="23"/>
  <c r="DC51" i="23"/>
  <c r="DB83" i="23"/>
  <c r="L83" i="23" s="1"/>
  <c r="CG19" i="23"/>
  <c r="F140" i="23" s="1" a="1"/>
  <c r="F140" i="23" s="1"/>
  <c r="DC35" i="23"/>
  <c r="DC83" i="23"/>
  <c r="DC67" i="23"/>
  <c r="DB32" i="23"/>
  <c r="L32" i="23" s="1"/>
  <c r="DA26" i="23"/>
  <c r="DC74" i="23"/>
  <c r="DC42" i="23"/>
  <c r="DC26" i="23"/>
  <c r="DC90" i="23"/>
  <c r="DC58" i="23"/>
  <c r="DB90" i="23"/>
  <c r="L90" i="23" s="1"/>
  <c r="CG26" i="23"/>
  <c r="DB40" i="23"/>
  <c r="L40" i="23" s="1"/>
  <c r="DB30" i="23"/>
  <c r="L30" i="23" s="1"/>
  <c r="DB23" i="23"/>
  <c r="L23" i="23" s="1"/>
  <c r="DB22" i="23"/>
  <c r="L22" i="23" s="1"/>
  <c r="DA23" i="23"/>
  <c r="DC71" i="23"/>
  <c r="DC87" i="23"/>
  <c r="CG23" i="23"/>
  <c r="F144" i="23" s="1" a="1"/>
  <c r="F144" i="23" s="1"/>
  <c r="DC39" i="23"/>
  <c r="DC55" i="23"/>
  <c r="DC23" i="23"/>
  <c r="DB87" i="23"/>
  <c r="L87" i="23" s="1"/>
  <c r="DB36" i="23"/>
  <c r="L36" i="23" s="1"/>
  <c r="DB17" i="23"/>
  <c r="L17" i="23" s="1"/>
  <c r="DB41" i="23"/>
  <c r="L41" i="23" s="1"/>
  <c r="DB33" i="23"/>
  <c r="L33" i="23" s="1"/>
  <c r="DB21" i="23"/>
  <c r="L21" i="23" s="1"/>
  <c r="DB14" i="23"/>
  <c r="L14" i="23" s="1"/>
  <c r="DA20" i="23"/>
  <c r="DB84" i="23"/>
  <c r="L84" i="23" s="1"/>
  <c r="CG20" i="23"/>
  <c r="F141" i="23" s="1" a="1"/>
  <c r="F141" i="23" s="1"/>
  <c r="DC20" i="23"/>
  <c r="DC84" i="23"/>
  <c r="DC36" i="23"/>
  <c r="DC52" i="23"/>
  <c r="DC68" i="23"/>
  <c r="DB39" i="23"/>
  <c r="L39" i="23" s="1"/>
  <c r="DB16" i="23"/>
  <c r="L16" i="23" s="1"/>
  <c r="DA17" i="23"/>
  <c r="DC49" i="23"/>
  <c r="DC65" i="23"/>
  <c r="CG17" i="23"/>
  <c r="DC17" i="23"/>
  <c r="DC81" i="23"/>
  <c r="DB81" i="23"/>
  <c r="L81" i="23" s="1"/>
  <c r="DC33" i="23"/>
  <c r="DB37" i="23"/>
  <c r="L37" i="23" s="1"/>
  <c r="DB25" i="23"/>
  <c r="L25" i="23" s="1"/>
  <c r="DA24" i="23"/>
  <c r="CG24" i="23"/>
  <c r="DC56" i="23"/>
  <c r="DB88" i="23"/>
  <c r="L88" i="23" s="1"/>
  <c r="DC88" i="23"/>
  <c r="DC24" i="23"/>
  <c r="DC40" i="23"/>
  <c r="DC72" i="23"/>
  <c r="DA13" i="23"/>
  <c r="DB18" i="23"/>
  <c r="L18" i="23" s="1"/>
  <c r="DB27" i="23"/>
  <c r="L27" i="23" s="1"/>
  <c r="DA14" i="23"/>
  <c r="DC30" i="23"/>
  <c r="DC14" i="23"/>
  <c r="DB78" i="23"/>
  <c r="L78" i="23" s="1"/>
  <c r="CG14" i="23"/>
  <c r="F135" i="23" s="1" a="1"/>
  <c r="F135" i="23" s="1"/>
  <c r="DC62" i="23"/>
  <c r="DC46" i="23"/>
  <c r="DC78" i="23"/>
  <c r="DB42" i="23"/>
  <c r="L42" i="23" s="1"/>
  <c r="CU45" i="23"/>
  <c r="DA16" i="23"/>
  <c r="DC16" i="23"/>
  <c r="DC80" i="23"/>
  <c r="DC64" i="23"/>
  <c r="DB80" i="23"/>
  <c r="L80" i="23" s="1"/>
  <c r="DC32" i="23"/>
  <c r="CG16" i="23"/>
  <c r="F137" i="23" s="1" a="1"/>
  <c r="F137" i="23" s="1"/>
  <c r="DC48" i="23"/>
  <c r="DB38" i="23"/>
  <c r="L38" i="23" s="1"/>
  <c r="DB34" i="23"/>
  <c r="L34" i="23" s="1"/>
  <c r="DB24" i="23"/>
  <c r="L24" i="23" s="1"/>
  <c r="DB26" i="23"/>
  <c r="L26" i="23" s="1"/>
  <c r="DA27" i="23"/>
  <c r="DC59" i="23"/>
  <c r="DC75" i="23"/>
  <c r="CG27" i="23"/>
  <c r="D132" i="23" s="1"/>
  <c r="E132" i="23" s="1"/>
  <c r="DC43" i="23"/>
  <c r="DC91" i="23"/>
  <c r="DC27" i="23"/>
  <c r="DB91" i="23"/>
  <c r="L91" i="23" s="1"/>
  <c r="DA21" i="23"/>
  <c r="DC53" i="23"/>
  <c r="DC37" i="23"/>
  <c r="DC69" i="23"/>
  <c r="DC85" i="23"/>
  <c r="CG21" i="23"/>
  <c r="F142" i="23" s="1" a="1"/>
  <c r="F142" i="23" s="1"/>
  <c r="DB85" i="23"/>
  <c r="L85" i="23" s="1"/>
  <c r="DC21" i="23"/>
  <c r="DB19" i="23"/>
  <c r="L19" i="23" s="1"/>
  <c r="DB15" i="23"/>
  <c r="DA18" i="23"/>
  <c r="DB82" i="23"/>
  <c r="L82" i="23" s="1"/>
  <c r="DC34" i="23"/>
  <c r="DC50" i="23"/>
  <c r="DC66" i="23"/>
  <c r="DC18" i="23"/>
  <c r="DC82" i="23"/>
  <c r="CG18" i="23"/>
  <c r="DA15" i="23"/>
  <c r="DC31" i="23"/>
  <c r="DC47" i="23"/>
  <c r="DC15" i="23"/>
  <c r="DC63" i="23"/>
  <c r="DB79" i="23"/>
  <c r="L79" i="23" s="1"/>
  <c r="DC79" i="23"/>
  <c r="CG15" i="23"/>
  <c r="C136" i="23" s="1"/>
  <c r="CW29" i="23"/>
  <c r="AD6" i="23" s="1"/>
  <c r="DB43" i="23"/>
  <c r="L43" i="23" s="1"/>
  <c r="CX29" i="23"/>
  <c r="AV6" i="23" s="1"/>
  <c r="DB20" i="23"/>
  <c r="L20" i="23" s="1"/>
  <c r="DA25" i="23"/>
  <c r="DC57" i="23"/>
  <c r="DB89" i="23"/>
  <c r="L89" i="23" s="1"/>
  <c r="DC41" i="23"/>
  <c r="DC89" i="23"/>
  <c r="DC25" i="23"/>
  <c r="CG25" i="23"/>
  <c r="C146" i="23" s="1"/>
  <c r="DC73" i="23"/>
  <c r="DB31" i="23"/>
  <c r="L31" i="23" s="1"/>
  <c r="DA22" i="23"/>
  <c r="DC22" i="23"/>
  <c r="DB86" i="23"/>
  <c r="L86" i="23" s="1"/>
  <c r="DC54" i="23"/>
  <c r="CG22" i="23"/>
  <c r="C143" i="23" s="1"/>
  <c r="DC70" i="23"/>
  <c r="DC38" i="23"/>
  <c r="DC86" i="23"/>
  <c r="DB35" i="23"/>
  <c r="L35" i="23" s="1"/>
  <c r="E135" i="23"/>
  <c r="E145" i="23"/>
  <c r="E144" i="23"/>
  <c r="E148" i="23"/>
  <c r="Y5" i="23"/>
  <c r="E137" i="23"/>
  <c r="E139" i="23"/>
  <c r="Y7" i="23"/>
  <c r="E136" i="23"/>
  <c r="Y8" i="23"/>
  <c r="Y9" i="23"/>
  <c r="E146" i="23"/>
  <c r="E142" i="23"/>
  <c r="E141" i="23"/>
  <c r="Y6" i="23"/>
  <c r="E134" i="23"/>
  <c r="CK29" i="23"/>
  <c r="CJ29" i="23"/>
  <c r="CW77" i="23"/>
  <c r="AD9" i="23" s="1"/>
  <c r="DB77" i="23"/>
  <c r="L77" i="23" s="1"/>
  <c r="CX77" i="23"/>
  <c r="AX9" i="23" s="1"/>
  <c r="CW13" i="23"/>
  <c r="AD5" i="23" s="1"/>
  <c r="CX13" i="23"/>
  <c r="AX5" i="23" s="1"/>
  <c r="DC61" i="23"/>
  <c r="DC45" i="23"/>
  <c r="DC77" i="23"/>
  <c r="DB13" i="23"/>
  <c r="L13" i="23" s="1"/>
  <c r="DC29" i="23"/>
  <c r="CG13" i="23"/>
  <c r="F134" i="23" s="1" a="1"/>
  <c r="F134" i="23" s="1"/>
  <c r="DC13" i="23"/>
  <c r="CV45" i="23"/>
  <c r="AF7" i="23" s="1"/>
  <c r="CU61" i="23"/>
  <c r="CV61" i="23"/>
  <c r="AF8" i="23" s="1"/>
  <c r="K7" i="23"/>
  <c r="K8" i="23"/>
  <c r="AX7" i="23"/>
  <c r="AV7" i="23"/>
  <c r="AX8" i="23"/>
  <c r="AV8" i="23"/>
  <c r="W122" i="60" a="1"/>
  <c r="U119" i="59" a="1"/>
  <c r="W122" i="59" a="1"/>
  <c r="AA119" i="59" a="1"/>
  <c r="AA119" i="56" a="1"/>
  <c r="W122" i="47" a="1"/>
  <c r="CD22" i="23" a="1"/>
  <c r="CD84" i="23"/>
  <c r="W122" i="46" a="1"/>
  <c r="CD18" i="23" a="1"/>
  <c r="CD41" i="23"/>
  <c r="U119" i="56" a="1"/>
  <c r="U119" i="42" a="1"/>
  <c r="W122" i="49" a="1"/>
  <c r="CD79" i="23"/>
  <c r="CD13" i="23" a="1"/>
  <c r="AA119" i="23" a="1"/>
  <c r="CD90" i="23"/>
  <c r="CD42" i="23"/>
  <c r="CD87" i="23"/>
  <c r="AA119" i="42" a="1"/>
  <c r="U119" i="23" a="1"/>
  <c r="CD78" i="23"/>
  <c r="CD89" i="23"/>
  <c r="CD91" i="23"/>
  <c r="W122" i="51" a="1"/>
  <c r="W122" i="42" a="1"/>
  <c r="U119" i="45" a="1"/>
  <c r="CD23" i="23" a="1"/>
  <c r="CD34" i="23"/>
  <c r="CD31" i="23"/>
  <c r="CD19" i="23" a="1"/>
  <c r="W122" i="50" a="1"/>
  <c r="W122" i="45" a="1"/>
  <c r="U119" i="53" a="1"/>
  <c r="U119" i="49" a="1"/>
  <c r="CD26" i="23" a="1"/>
  <c r="AA119" i="48" a="1"/>
  <c r="CD82" i="23"/>
  <c r="W122" i="23" a="1"/>
  <c r="CD37" i="23"/>
  <c r="CD24" i="23" a="1"/>
  <c r="U119" i="47" a="1"/>
  <c r="CD43" i="23"/>
  <c r="W122" i="48" a="1"/>
  <c r="CD30" i="23"/>
  <c r="CD25" i="23" a="1"/>
  <c r="CD40" i="23"/>
  <c r="AA119" i="52" a="1"/>
  <c r="CD83" i="23"/>
  <c r="CD14" i="23" a="1"/>
  <c r="CD32" i="23"/>
  <c r="CD85" i="23"/>
  <c r="CD35" i="23"/>
  <c r="U119" i="44" a="1"/>
  <c r="CD27" i="23" a="1"/>
  <c r="CD21" i="23" a="1"/>
  <c r="AA119" i="43" a="1"/>
  <c r="W122" i="58" a="1"/>
  <c r="CD77" i="23"/>
  <c r="CD38" i="23"/>
  <c r="U119" i="46" a="1"/>
  <c r="U119" i="50" a="1"/>
  <c r="AA119" i="54" a="1"/>
  <c r="W122" i="55" a="1"/>
  <c r="CD20" i="23" a="1"/>
  <c r="W122" i="44" a="1"/>
  <c r="CD17" i="23" a="1"/>
  <c r="AA119" i="49" a="1"/>
  <c r="AA119" i="46" a="1"/>
  <c r="W122" i="52" a="1"/>
  <c r="U119" i="54" a="1"/>
  <c r="AA119" i="45" a="1"/>
  <c r="U119" i="55" a="1"/>
  <c r="E150" i="23" a="1"/>
  <c r="CD86" i="23"/>
  <c r="U119" i="58" a="1"/>
  <c r="U119" i="43" a="1"/>
  <c r="AA119" i="50" a="1"/>
  <c r="CD36" i="23"/>
  <c r="W122" i="57" a="1"/>
  <c r="U119" i="51" a="1"/>
  <c r="W122" i="43" a="1"/>
  <c r="U119" i="52" a="1"/>
  <c r="W122" i="54" a="1"/>
  <c r="AA119" i="51" a="1"/>
  <c r="U119" i="57" a="1"/>
  <c r="CD88" i="23"/>
  <c r="AA119" i="53" a="1"/>
  <c r="CD80" i="23"/>
  <c r="AA119" i="55" a="1"/>
  <c r="CD39" i="23"/>
  <c r="AA119" i="58" a="1"/>
  <c r="AA119" i="57" a="1"/>
  <c r="CD81" i="23"/>
  <c r="AA119" i="44" a="1"/>
  <c r="CD33" i="23"/>
  <c r="U119" i="48" a="1"/>
  <c r="AA119" i="47" a="1"/>
  <c r="W122" i="53" a="1"/>
  <c r="W122" i="56" a="1"/>
  <c r="CD16" i="23" a="1"/>
  <c r="CU77" i="23" a="1"/>
  <c r="CV77" i="23" a="1"/>
  <c r="CU29" i="23" a="1"/>
  <c r="CV29" i="23" a="1"/>
  <c r="U119" i="60" a="1"/>
  <c r="AA119" i="60" a="1"/>
  <c r="DP1" i="28"/>
  <c r="DS1" i="28"/>
  <c r="DR1" i="28"/>
  <c r="DQ1" i="28"/>
  <c r="U119" i="60" l="1"/>
  <c r="W122" i="60"/>
  <c r="AA119" i="60"/>
  <c r="AA119" i="59"/>
  <c r="W122" i="59"/>
  <c r="U119" i="59"/>
  <c r="AA119" i="58"/>
  <c r="U119" i="58"/>
  <c r="W122" i="58"/>
  <c r="AA119" i="57"/>
  <c r="U119" i="57"/>
  <c r="W122" i="57"/>
  <c r="AA119" i="56"/>
  <c r="U119" i="56"/>
  <c r="W122" i="56"/>
  <c r="AA119" i="55"/>
  <c r="U119" i="55"/>
  <c r="W122" i="55"/>
  <c r="W122" i="54"/>
  <c r="AA119" i="54"/>
  <c r="U119" i="54"/>
  <c r="W122" i="53"/>
  <c r="AA119" i="53"/>
  <c r="U119" i="53"/>
  <c r="C140" i="23"/>
  <c r="W122" i="52"/>
  <c r="U119" i="52"/>
  <c r="AA119" i="52"/>
  <c r="U119" i="51"/>
  <c r="W122" i="51"/>
  <c r="AA119" i="51"/>
  <c r="D124" i="23"/>
  <c r="E124" i="23" s="1"/>
  <c r="C137" i="23"/>
  <c r="U119" i="50"/>
  <c r="W122" i="50"/>
  <c r="AA119" i="50"/>
  <c r="C141" i="23"/>
  <c r="D125" i="23"/>
  <c r="E125" i="23" s="1"/>
  <c r="U119" i="49"/>
  <c r="W122" i="49"/>
  <c r="AA119" i="49"/>
  <c r="AA119" i="48"/>
  <c r="W122" i="48"/>
  <c r="U119" i="48"/>
  <c r="AA119" i="47"/>
  <c r="U119" i="47"/>
  <c r="W122" i="47"/>
  <c r="AA119" i="46"/>
  <c r="W122" i="46"/>
  <c r="U119" i="46"/>
  <c r="C142" i="23"/>
  <c r="D126" i="23"/>
  <c r="E126" i="23" s="1"/>
  <c r="V8" i="23"/>
  <c r="AA119" i="45"/>
  <c r="U119" i="45"/>
  <c r="W122" i="45"/>
  <c r="V7" i="23"/>
  <c r="V5" i="23"/>
  <c r="V6" i="23"/>
  <c r="V9" i="23"/>
  <c r="AA119" i="44"/>
  <c r="U119" i="44"/>
  <c r="W122" i="44"/>
  <c r="D121" i="23"/>
  <c r="E121" i="23" s="1"/>
  <c r="AA119" i="43"/>
  <c r="U119" i="43"/>
  <c r="W122" i="43"/>
  <c r="D128" i="23"/>
  <c r="E128" i="23" s="1"/>
  <c r="AA119" i="42"/>
  <c r="AA119" i="23"/>
  <c r="U119" i="42"/>
  <c r="W122" i="42"/>
  <c r="W122" i="23"/>
  <c r="L15" i="23"/>
  <c r="C144" i="23"/>
  <c r="U119" i="23"/>
  <c r="D119" i="23"/>
  <c r="E119" i="23" s="1"/>
  <c r="C135" i="23"/>
  <c r="E150" i="23"/>
  <c r="C138" i="23"/>
  <c r="F138" i="23" a="1"/>
  <c r="F138" i="23" s="1"/>
  <c r="C147" i="23"/>
  <c r="F147" i="23" a="1"/>
  <c r="F147" i="23" s="1"/>
  <c r="D127" i="23"/>
  <c r="E127" i="23" s="1"/>
  <c r="F143" i="23" a="1"/>
  <c r="F143" i="23" s="1"/>
  <c r="C148" i="23"/>
  <c r="F148" i="23" a="1"/>
  <c r="F148" i="23" s="1"/>
  <c r="D120" i="23"/>
  <c r="E120" i="23" s="1"/>
  <c r="F136" i="23" a="1"/>
  <c r="F136" i="23" s="1"/>
  <c r="D123" i="23"/>
  <c r="E123" i="23" s="1"/>
  <c r="F139" i="23" a="1"/>
  <c r="F139" i="23" s="1"/>
  <c r="C145" i="23"/>
  <c r="F145" i="23" a="1"/>
  <c r="F145" i="23" s="1"/>
  <c r="D130" i="23"/>
  <c r="E130" i="23" s="1"/>
  <c r="F146" i="23" a="1"/>
  <c r="F146" i="23" s="1"/>
  <c r="D131" i="23"/>
  <c r="E131" i="23" s="1"/>
  <c r="D122" i="23"/>
  <c r="E122" i="23" s="1"/>
  <c r="CV77" i="23"/>
  <c r="AF9" i="23" s="1"/>
  <c r="CU77" i="23"/>
  <c r="CU29" i="23"/>
  <c r="CV29" i="23"/>
  <c r="AF6" i="23" s="1"/>
  <c r="CD20" i="23"/>
  <c r="CD17" i="23"/>
  <c r="CD19" i="23"/>
  <c r="CD26" i="23"/>
  <c r="CD24" i="23"/>
  <c r="CD25" i="23"/>
  <c r="CD16" i="23"/>
  <c r="CD22" i="23"/>
  <c r="CD23" i="23"/>
  <c r="CD14" i="23"/>
  <c r="CD27" i="23"/>
  <c r="CD21" i="23"/>
  <c r="CD13" i="23"/>
  <c r="CD18" i="23"/>
  <c r="D129" i="23"/>
  <c r="E129" i="23" s="1"/>
  <c r="K6" i="23"/>
  <c r="AV9" i="23"/>
  <c r="K5" i="23"/>
  <c r="B134" i="23" a="1"/>
  <c r="B134" i="23" s="1"/>
  <c r="AX6" i="23"/>
  <c r="C139" i="23"/>
  <c r="K9" i="23"/>
  <c r="D118" i="23"/>
  <c r="C134" i="23"/>
  <c r="AV5" i="23"/>
  <c r="E7" i="23"/>
  <c r="E8" i="23"/>
  <c r="E9" i="23"/>
  <c r="E6" i="23"/>
  <c r="E5" i="23"/>
  <c r="CD15" i="23" a="1"/>
  <c r="F30" i="17" l="1"/>
  <c r="CD15" i="23"/>
  <c r="E118" i="23"/>
  <c r="G118" i="23"/>
  <c r="AA24" i="17"/>
  <c r="I24" i="17"/>
  <c r="AA36" i="17"/>
  <c r="AA33" i="17"/>
  <c r="AA30" i="17"/>
  <c r="AA27" i="17"/>
  <c r="AA9" i="17"/>
  <c r="I36" i="17"/>
  <c r="I33" i="17"/>
  <c r="I30" i="17"/>
  <c r="I27" i="17"/>
  <c r="I9" i="17"/>
  <c r="Z119" i="59" a="1"/>
  <c r="Z119" i="58" a="1"/>
  <c r="Z119" i="56" a="1"/>
  <c r="CV13" i="23" a="1"/>
  <c r="Z119" i="52" a="1"/>
  <c r="Z119" i="50" a="1"/>
  <c r="Z119" i="46" a="1"/>
  <c r="Z119" i="43" a="1"/>
  <c r="Z119" i="55" a="1"/>
  <c r="Z119" i="54" a="1"/>
  <c r="Z119" i="45" a="1"/>
  <c r="Z119" i="47" a="1"/>
  <c r="Z119" i="23" a="1"/>
  <c r="Z119" i="49" a="1"/>
  <c r="Z119" i="57" a="1"/>
  <c r="CU13" i="23" a="1"/>
  <c r="Z119" i="48" a="1"/>
  <c r="Z119" i="42" a="1"/>
  <c r="Z119" i="44" a="1"/>
  <c r="Z119" i="51" a="1"/>
  <c r="Z119" i="53" a="1"/>
  <c r="Z119" i="60" a="1"/>
  <c r="Z119" i="60" l="1"/>
  <c r="Z119" i="59"/>
  <c r="Z119" i="58"/>
  <c r="Z119" i="57"/>
  <c r="Z119" i="56"/>
  <c r="Z119" i="55"/>
  <c r="Z119" i="54"/>
  <c r="Z119" i="53"/>
  <c r="Z119" i="52"/>
  <c r="Z119" i="51"/>
  <c r="Z119" i="50"/>
  <c r="Z119" i="49"/>
  <c r="Z119" i="48"/>
  <c r="Z119" i="47"/>
  <c r="Z119" i="46"/>
  <c r="Z119" i="45"/>
  <c r="Z119" i="44"/>
  <c r="Z119" i="43"/>
  <c r="Z119" i="42"/>
  <c r="CU13" i="23"/>
  <c r="Z119" i="23"/>
  <c r="CV13" i="23"/>
  <c r="AF5" i="23" s="1"/>
  <c r="W2" i="23"/>
  <c r="V2" i="23"/>
  <c r="U2" i="23"/>
  <c r="A9" i="17"/>
  <c r="H2" i="23"/>
  <c r="C51" i="17"/>
  <c r="C50" i="17"/>
  <c r="C52" i="17"/>
  <c r="G52" i="17"/>
  <c r="G51" i="17"/>
  <c r="G50" i="17"/>
  <c r="G55" i="17" l="1"/>
  <c r="E55" i="17"/>
  <c r="C55" i="17"/>
  <c r="K52" i="17"/>
  <c r="F52" i="17"/>
  <c r="K51" i="17"/>
  <c r="K50" i="17"/>
  <c r="F51" i="17"/>
  <c r="F50" i="17"/>
  <c r="B58" i="17"/>
  <c r="C58" i="17"/>
  <c r="L1" i="28"/>
  <c r="G49" i="17"/>
  <c r="C49" i="17"/>
  <c r="D55" i="17" l="1"/>
  <c r="F49" i="17"/>
  <c r="K49" i="17"/>
  <c r="A107" i="23" a="1"/>
  <c r="A107" i="23" s="1"/>
  <c r="A106" i="23" a="1"/>
  <c r="A106" i="23" s="1"/>
  <c r="A105" i="23" a="1"/>
  <c r="A105" i="23" s="1"/>
  <c r="A104" i="23" a="1"/>
  <c r="A104" i="23" s="1"/>
  <c r="A103" i="23" a="1"/>
  <c r="A103" i="23" s="1"/>
  <c r="A102" i="23" a="1"/>
  <c r="A102" i="23" s="1"/>
  <c r="A101" i="23" a="1"/>
  <c r="A101" i="23" s="1"/>
  <c r="A100" i="23" a="1"/>
  <c r="A100" i="23" s="1"/>
  <c r="A99" i="23" a="1"/>
  <c r="A99" i="23" s="1"/>
  <c r="A98" i="23" a="1"/>
  <c r="A98" i="23" s="1"/>
  <c r="A97" i="23" a="1"/>
  <c r="A97" i="23" s="1"/>
  <c r="A96" i="23" a="1"/>
  <c r="A96" i="23" s="1"/>
  <c r="A95" i="23" a="1"/>
  <c r="A95" i="23" s="1"/>
  <c r="A94" i="23" a="1"/>
  <c r="A94" i="23" s="1"/>
  <c r="A93" i="23" a="1"/>
  <c r="A93" i="23" s="1"/>
  <c r="A92" i="23" a="1"/>
  <c r="A92" i="23" s="1"/>
  <c r="A91" i="23" a="1"/>
  <c r="A91" i="23" s="1"/>
  <c r="A90" i="23" a="1"/>
  <c r="A90" i="23" s="1"/>
  <c r="A89" i="23" a="1"/>
  <c r="A89" i="23" s="1"/>
  <c r="A88" i="23" a="1"/>
  <c r="A88" i="23" s="1"/>
  <c r="A87" i="23" a="1"/>
  <c r="A87" i="23" s="1"/>
  <c r="A86" i="23" a="1"/>
  <c r="A86" i="23" s="1"/>
  <c r="A85" i="23" a="1"/>
  <c r="A85" i="23" s="1"/>
  <c r="A84" i="23" a="1"/>
  <c r="A84" i="23" s="1"/>
  <c r="A83" i="23" a="1"/>
  <c r="A83" i="23" s="1"/>
  <c r="A82" i="23" a="1"/>
  <c r="A82" i="23" s="1"/>
  <c r="A81" i="23" a="1"/>
  <c r="A81" i="23" s="1"/>
  <c r="A80" i="23" a="1"/>
  <c r="A80" i="23" s="1"/>
  <c r="A79" i="23" a="1"/>
  <c r="A79" i="23" s="1"/>
  <c r="A78" i="23" a="1"/>
  <c r="A78" i="23" s="1"/>
  <c r="A77" i="23" a="1"/>
  <c r="A77" i="23" s="1"/>
  <c r="A76" i="23" a="1"/>
  <c r="A76" i="23" s="1"/>
  <c r="A75" i="23" a="1"/>
  <c r="A75" i="23" s="1"/>
  <c r="A74" i="23" a="1"/>
  <c r="A74" i="23" s="1"/>
  <c r="A73" i="23" a="1"/>
  <c r="A73" i="23" s="1"/>
  <c r="A72" i="23" a="1"/>
  <c r="A72" i="23" s="1"/>
  <c r="A71" i="23" a="1"/>
  <c r="A71" i="23" s="1"/>
  <c r="A70" i="23" a="1"/>
  <c r="A70" i="23" s="1"/>
  <c r="A69" i="23" a="1"/>
  <c r="A69" i="23" s="1"/>
  <c r="A68" i="23" a="1"/>
  <c r="A68" i="23" s="1"/>
  <c r="A67" i="23" a="1"/>
  <c r="A67" i="23" s="1"/>
  <c r="A66" i="23" a="1"/>
  <c r="A66" i="23" s="1"/>
  <c r="A65" i="23" a="1"/>
  <c r="A65" i="23" s="1"/>
  <c r="A64" i="23" a="1"/>
  <c r="A64" i="23" s="1"/>
  <c r="A63" i="23" a="1"/>
  <c r="A63" i="23" s="1"/>
  <c r="A62" i="23" a="1"/>
  <c r="A62" i="23" s="1"/>
  <c r="A61" i="23" a="1"/>
  <c r="A61" i="23" s="1"/>
  <c r="A60" i="23" a="1"/>
  <c r="A60" i="23" s="1"/>
  <c r="A59" i="23" a="1"/>
  <c r="A59" i="23" s="1"/>
  <c r="A58" i="23" a="1"/>
  <c r="A58" i="23" s="1"/>
  <c r="A57" i="23" a="1"/>
  <c r="A57" i="23" s="1"/>
  <c r="A56" i="23" a="1"/>
  <c r="A56" i="23" s="1"/>
  <c r="A55" i="23" a="1"/>
  <c r="A55" i="23" s="1"/>
  <c r="A54" i="23" a="1"/>
  <c r="A54" i="23" s="1"/>
  <c r="A53" i="23" a="1"/>
  <c r="A53" i="23" s="1"/>
  <c r="A52" i="23" a="1"/>
  <c r="A52" i="23" s="1"/>
  <c r="A51" i="23" a="1"/>
  <c r="A51" i="23" s="1"/>
  <c r="A50" i="23" a="1"/>
  <c r="A50" i="23" s="1"/>
  <c r="A49" i="23" a="1"/>
  <c r="A49" i="23" s="1"/>
  <c r="A48" i="23" a="1"/>
  <c r="A48" i="23" s="1"/>
  <c r="A47" i="23" a="1"/>
  <c r="A47" i="23" s="1"/>
  <c r="A46" i="23" a="1"/>
  <c r="A46" i="23" s="1"/>
  <c r="A45" i="23" a="1"/>
  <c r="A45" i="23" s="1"/>
  <c r="A44" i="23" a="1"/>
  <c r="A44" i="23" s="1"/>
  <c r="A43" i="23" a="1"/>
  <c r="A43" i="23" s="1"/>
  <c r="A42" i="23" a="1"/>
  <c r="A42" i="23" s="1"/>
  <c r="A41" i="23" a="1"/>
  <c r="A41" i="23" s="1"/>
  <c r="A40" i="23" a="1"/>
  <c r="A40" i="23" s="1"/>
  <c r="A39" i="23" a="1"/>
  <c r="A39" i="23" s="1"/>
  <c r="A38" i="23" a="1"/>
  <c r="A38" i="23" s="1"/>
  <c r="A37" i="23" a="1"/>
  <c r="A37" i="23" s="1"/>
  <c r="A36" i="23" a="1"/>
  <c r="A36" i="23" s="1"/>
  <c r="A35" i="23" a="1"/>
  <c r="A35" i="23" s="1"/>
  <c r="A34" i="23" a="1"/>
  <c r="A34" i="23" s="1"/>
  <c r="A33" i="23" a="1"/>
  <c r="A33" i="23" s="1"/>
  <c r="A32" i="23" a="1"/>
  <c r="A32" i="23" s="1"/>
  <c r="A31" i="23" a="1"/>
  <c r="A31" i="23" s="1"/>
  <c r="A30" i="23" a="1"/>
  <c r="A30" i="23" s="1"/>
  <c r="A29" i="23" a="1"/>
  <c r="A29" i="23" s="1"/>
  <c r="A28" i="23" a="1"/>
  <c r="A28" i="23" s="1"/>
  <c r="AP27" i="23"/>
  <c r="A27" i="23" a="1"/>
  <c r="A27" i="23" s="1"/>
  <c r="AP26" i="23"/>
  <c r="A26" i="23" a="1"/>
  <c r="A26" i="23" s="1"/>
  <c r="AP25" i="23"/>
  <c r="A25" i="23" a="1"/>
  <c r="A25" i="23" s="1"/>
  <c r="AP24" i="23"/>
  <c r="A24" i="23" a="1"/>
  <c r="A24" i="23" s="1"/>
  <c r="AP23" i="23"/>
  <c r="A23" i="23" a="1"/>
  <c r="A23" i="23" s="1"/>
  <c r="AP22" i="23"/>
  <c r="A22" i="23" a="1"/>
  <c r="A22" i="23" s="1"/>
  <c r="AP21" i="23"/>
  <c r="A21" i="23" a="1"/>
  <c r="A21" i="23" s="1"/>
  <c r="AP20" i="23"/>
  <c r="A20" i="23" a="1"/>
  <c r="A20" i="23" s="1"/>
  <c r="AP19" i="23"/>
  <c r="A19" i="23" a="1"/>
  <c r="A19" i="23" s="1"/>
  <c r="AP18" i="23"/>
  <c r="A18" i="23" a="1"/>
  <c r="A18" i="23" s="1"/>
  <c r="AP17" i="23"/>
  <c r="A17" i="23" a="1"/>
  <c r="A17" i="23" s="1"/>
  <c r="AP16" i="23"/>
  <c r="A16" i="23" a="1"/>
  <c r="A16" i="23" s="1"/>
  <c r="AP15" i="23"/>
  <c r="A15" i="23" a="1"/>
  <c r="A15" i="23" s="1"/>
  <c r="AP14" i="23"/>
  <c r="A14" i="23" a="1"/>
  <c r="A14" i="23" s="1"/>
  <c r="AP13" i="23"/>
  <c r="A13" i="23" a="1"/>
  <c r="A13" i="23" s="1"/>
  <c r="T9" i="23"/>
  <c r="T8" i="23"/>
  <c r="T7" i="23"/>
  <c r="T6" i="23"/>
  <c r="T5" i="23"/>
  <c r="T2" i="23"/>
  <c r="N2" i="23"/>
  <c r="M2" i="23"/>
  <c r="S9" i="23"/>
  <c r="S5" i="23"/>
  <c r="S6" i="23"/>
  <c r="P7" i="23" a="1"/>
  <c r="R8" i="23"/>
  <c r="P8" i="23" a="1"/>
  <c r="R6" i="23"/>
  <c r="L2" i="23"/>
  <c r="K2" i="23"/>
  <c r="R5" i="23"/>
  <c r="I2" i="23"/>
  <c r="S8" i="23"/>
  <c r="P9" i="23" a="1"/>
  <c r="J2" i="23"/>
  <c r="R9" i="23"/>
  <c r="R7" i="23"/>
  <c r="S7" i="23"/>
  <c r="P5" i="23" a="1"/>
  <c r="P6" i="23" a="1"/>
  <c r="T33" i="17" a="1"/>
  <c r="U33" i="17"/>
  <c r="AE9" i="23" l="1"/>
  <c r="AJ6" i="23"/>
  <c r="AE7" i="23"/>
  <c r="AE6" i="23"/>
  <c r="AJ8" i="23"/>
  <c r="AE8" i="23"/>
  <c r="AJ5" i="23"/>
  <c r="AJ7" i="23"/>
  <c r="AJ9" i="23"/>
  <c r="AG6" i="23"/>
  <c r="AG7" i="23"/>
  <c r="AG5" i="23"/>
  <c r="AG8" i="23"/>
  <c r="AG9" i="23"/>
  <c r="AE5" i="23"/>
  <c r="AW7" i="23"/>
  <c r="AZ8" i="23"/>
  <c r="AW8" i="23"/>
  <c r="AZ9" i="23"/>
  <c r="AZ5" i="23"/>
  <c r="AW6" i="23"/>
  <c r="AZ6" i="23"/>
  <c r="AW9" i="23"/>
  <c r="AZ7" i="23"/>
  <c r="AY7" i="23"/>
  <c r="AY6" i="23"/>
  <c r="AY5" i="23"/>
  <c r="AY9" i="23"/>
  <c r="AY8" i="23"/>
  <c r="AW5" i="23"/>
  <c r="U8" i="23"/>
  <c r="U9" i="23"/>
  <c r="U7" i="23"/>
  <c r="U5" i="23"/>
  <c r="U6" i="23"/>
  <c r="F2" i="23"/>
  <c r="P6" i="23"/>
  <c r="G2" i="23"/>
  <c r="D9" i="23"/>
  <c r="P7" i="23"/>
  <c r="P5" i="23"/>
  <c r="D5" i="23"/>
  <c r="Z9" i="23"/>
  <c r="C9" i="23"/>
  <c r="P9" i="23"/>
  <c r="F9" i="23"/>
  <c r="Z8" i="23"/>
  <c r="C8" i="23"/>
  <c r="C5" i="23"/>
  <c r="Z5" i="23"/>
  <c r="D8" i="23"/>
  <c r="F8" i="23"/>
  <c r="Z7" i="23"/>
  <c r="C7" i="23"/>
  <c r="D7" i="23"/>
  <c r="F7" i="23"/>
  <c r="Z6" i="23"/>
  <c r="C6" i="23"/>
  <c r="D6" i="23"/>
  <c r="P8" i="23"/>
  <c r="F6" i="23"/>
  <c r="T33" i="17"/>
  <c r="Q6" i="23" a="1"/>
  <c r="O8" i="23" a="1"/>
  <c r="O9" i="23" a="1"/>
  <c r="Q5" i="23" a="1"/>
  <c r="Q9" i="23" a="1"/>
  <c r="Q7" i="23" a="1"/>
  <c r="O7" i="23" a="1"/>
  <c r="O6" i="23" a="1"/>
  <c r="Q8" i="23" a="1"/>
  <c r="O5" i="23" a="1"/>
  <c r="H8" i="23" l="1"/>
  <c r="H7" i="23"/>
  <c r="H6" i="23"/>
  <c r="H9" i="23"/>
  <c r="H5" i="23"/>
  <c r="O27" i="17"/>
  <c r="K24" i="17"/>
  <c r="L24" i="17"/>
  <c r="G9" i="17"/>
  <c r="L9" i="17"/>
  <c r="E51" i="17"/>
  <c r="J51" i="17"/>
  <c r="H51" i="17"/>
  <c r="D51" i="17"/>
  <c r="S2" i="23"/>
  <c r="Q9" i="23"/>
  <c r="O7" i="23"/>
  <c r="O9" i="23"/>
  <c r="O8" i="23"/>
  <c r="Q7" i="23"/>
  <c r="O5" i="23"/>
  <c r="Q6" i="23"/>
  <c r="O6" i="23"/>
  <c r="Q8" i="23"/>
  <c r="Q5" i="23"/>
  <c r="O2" i="23"/>
  <c r="I7" i="23"/>
  <c r="B7" i="23" s="1"/>
  <c r="I6" i="23"/>
  <c r="B6" i="23" s="1"/>
  <c r="I8" i="23"/>
  <c r="B8" i="23" s="1"/>
  <c r="I9" i="23"/>
  <c r="B9" i="23" s="1"/>
  <c r="I5" i="23"/>
  <c r="B5" i="23" s="1"/>
  <c r="W24" i="17" l="1"/>
  <c r="O24" i="17"/>
  <c r="W30" i="17"/>
  <c r="L30" i="17"/>
  <c r="O30" i="17"/>
  <c r="D19" i="17"/>
  <c r="L27" i="17"/>
  <c r="W27" i="17"/>
  <c r="G19" i="17"/>
  <c r="W36" i="17"/>
  <c r="L36" i="17"/>
  <c r="O36" i="17"/>
  <c r="F19" i="17"/>
  <c r="W33" i="17"/>
  <c r="L33" i="17"/>
  <c r="O33" i="17"/>
  <c r="H49" i="17"/>
  <c r="D50" i="17"/>
  <c r="D49" i="17"/>
  <c r="J49" i="17"/>
  <c r="H50" i="17"/>
  <c r="J50" i="17"/>
  <c r="E50" i="17"/>
  <c r="E49" i="17"/>
  <c r="M1" i="28"/>
  <c r="F55" i="17" s="1"/>
  <c r="F27" i="17"/>
  <c r="G27" i="17"/>
  <c r="C27" i="17"/>
  <c r="K27" i="17"/>
  <c r="J27" i="17"/>
  <c r="E27" i="17"/>
  <c r="J36" i="17"/>
  <c r="F36" i="17"/>
  <c r="G36" i="17"/>
  <c r="E36" i="17"/>
  <c r="J33" i="17"/>
  <c r="G33" i="17"/>
  <c r="E33" i="17"/>
  <c r="F33" i="17"/>
  <c r="E19" i="17"/>
  <c r="J30" i="17"/>
  <c r="G30" i="17"/>
  <c r="E30" i="17"/>
  <c r="F24" i="17"/>
  <c r="G24" i="17"/>
  <c r="E24" i="17"/>
  <c r="C19" i="17"/>
  <c r="N1" i="28"/>
  <c r="O49" i="17" s="1"/>
  <c r="J24" i="17"/>
  <c r="W9" i="17"/>
  <c r="O9" i="17"/>
  <c r="E9" i="17"/>
  <c r="J9" i="17"/>
  <c r="D9" i="17" s="1"/>
  <c r="C9" i="17"/>
  <c r="K9" i="17"/>
  <c r="F9" i="17"/>
  <c r="G2" i="17"/>
  <c r="Q9" i="17" s="1"/>
  <c r="C24" i="17"/>
  <c r="C30" i="17"/>
  <c r="K30" i="17"/>
  <c r="K36" i="17"/>
  <c r="C36" i="17"/>
  <c r="K33" i="17"/>
  <c r="C33" i="17"/>
  <c r="M5" i="23"/>
  <c r="N6" i="23"/>
  <c r="N8" i="23"/>
  <c r="N9" i="23"/>
  <c r="N5" i="23"/>
  <c r="N7" i="23"/>
  <c r="M57" i="23" a="1"/>
  <c r="M16" i="23" a="1"/>
  <c r="M25" i="23" a="1"/>
  <c r="M49" i="23" a="1"/>
  <c r="M86" i="23" a="1"/>
  <c r="M74" i="23" a="1"/>
  <c r="M83" i="23" a="1"/>
  <c r="M78" i="23" a="1"/>
  <c r="M38" i="23" a="1"/>
  <c r="M15" i="23" a="1"/>
  <c r="M29" i="23" a="1"/>
  <c r="M20" i="23" a="1"/>
  <c r="M23" i="23" a="1"/>
  <c r="M79" i="23" a="1"/>
  <c r="M42" i="23" a="1"/>
  <c r="M66" i="23" a="1"/>
  <c r="M75" i="23" a="1"/>
  <c r="M31" i="23" a="1"/>
  <c r="M56" i="23" a="1"/>
  <c r="M30" i="23" a="1"/>
  <c r="M63" i="23" a="1"/>
  <c r="M46" i="23" a="1"/>
  <c r="M65" i="23" a="1"/>
  <c r="M27" i="23" a="1"/>
  <c r="M32" i="23" a="1"/>
  <c r="M73" i="23" a="1"/>
  <c r="M17" i="23" a="1"/>
  <c r="M72" i="23" a="1"/>
  <c r="M62" i="23" a="1"/>
  <c r="M24" i="23" a="1"/>
  <c r="M41" i="23" a="1"/>
  <c r="M43" i="23" a="1"/>
  <c r="M50" i="23" a="1"/>
  <c r="M14" i="23" a="1"/>
  <c r="M84" i="23" a="1"/>
  <c r="M61" i="23" a="1"/>
  <c r="M88" i="23" a="1"/>
  <c r="M47" i="23" a="1"/>
  <c r="M19" i="23" a="1"/>
  <c r="M45" i="23" a="1"/>
  <c r="M67" i="23" a="1"/>
  <c r="M36" i="23" a="1"/>
  <c r="M51" i="23" a="1"/>
  <c r="M53" i="23" a="1"/>
  <c r="M40" i="23" a="1"/>
  <c r="M59" i="23" a="1"/>
  <c r="M77" i="23" a="1"/>
  <c r="M82" i="23" a="1"/>
  <c r="M70" i="23" a="1"/>
  <c r="M69" i="23" a="1"/>
  <c r="M52" i="23" a="1"/>
  <c r="M13" i="23" a="1"/>
  <c r="R2" i="23"/>
  <c r="M35" i="23" a="1"/>
  <c r="M48" i="23" a="1"/>
  <c r="M81" i="23" a="1"/>
  <c r="M64" i="23" a="1"/>
  <c r="M34" i="23" a="1"/>
  <c r="M68" i="23" a="1"/>
  <c r="M58" i="23" a="1"/>
  <c r="M26" i="23" a="1"/>
  <c r="M33" i="23" a="1"/>
  <c r="M87" i="23" a="1"/>
  <c r="M54" i="23" a="1"/>
  <c r="R33" i="17" a="1"/>
  <c r="M37" i="23" a="1"/>
  <c r="M85" i="23" a="1"/>
  <c r="M91" i="23" a="1"/>
  <c r="M89" i="23" a="1"/>
  <c r="M90" i="23" a="1"/>
  <c r="M39" i="23" a="1"/>
  <c r="M22" i="23" a="1"/>
  <c r="M21" i="23" a="1"/>
  <c r="M18" i="23" a="1"/>
  <c r="M55" i="23" a="1"/>
  <c r="M80" i="23" a="1"/>
  <c r="M71" i="23" a="1"/>
  <c r="S33" i="17" a="1"/>
  <c r="V33" i="17"/>
  <c r="K1" i="28"/>
  <c r="J1" i="28"/>
  <c r="H24" i="17" l="1"/>
  <c r="H27" i="17"/>
  <c r="H9" i="17"/>
  <c r="H30" i="17"/>
  <c r="H33" i="17"/>
  <c r="H36" i="17"/>
  <c r="D27" i="17"/>
  <c r="D33" i="17"/>
  <c r="R33" i="17"/>
  <c r="D36" i="17"/>
  <c r="D30" i="17"/>
  <c r="D24" i="17"/>
  <c r="S33" i="17"/>
  <c r="P9" i="17"/>
  <c r="P36" i="17"/>
  <c r="Q36" i="17"/>
  <c r="P33" i="17"/>
  <c r="Q33" i="17"/>
  <c r="P30" i="17"/>
  <c r="Q30" i="17"/>
  <c r="P27" i="17"/>
  <c r="Q27" i="17"/>
  <c r="P24" i="17"/>
  <c r="Q24" i="17"/>
  <c r="M49" i="17"/>
  <c r="N36" i="17"/>
  <c r="N33" i="17"/>
  <c r="N30" i="17"/>
  <c r="N27" i="17"/>
  <c r="B27" i="17"/>
  <c r="B24" i="17"/>
  <c r="J4" i="17"/>
  <c r="H2" i="17"/>
  <c r="M9" i="17"/>
  <c r="B55" i="17"/>
  <c r="M15" i="23"/>
  <c r="M47" i="23"/>
  <c r="M63" i="23"/>
  <c r="M79" i="23"/>
  <c r="M31" i="23"/>
  <c r="M57" i="23"/>
  <c r="M25" i="23"/>
  <c r="M89" i="23"/>
  <c r="M73" i="23"/>
  <c r="M41" i="23"/>
  <c r="M20" i="23"/>
  <c r="M68" i="23"/>
  <c r="M52" i="23"/>
  <c r="M36" i="23"/>
  <c r="M84" i="23"/>
  <c r="M42" i="23"/>
  <c r="M90" i="23"/>
  <c r="M26" i="23"/>
  <c r="M58" i="23"/>
  <c r="M74" i="23"/>
  <c r="M50" i="23"/>
  <c r="M34" i="23"/>
  <c r="M66" i="23"/>
  <c r="M18" i="23"/>
  <c r="M82" i="23"/>
  <c r="M64" i="23"/>
  <c r="M16" i="23"/>
  <c r="M32" i="23"/>
  <c r="M80" i="23"/>
  <c r="M48" i="23"/>
  <c r="M56" i="23"/>
  <c r="M40" i="23"/>
  <c r="M88" i="23"/>
  <c r="M24" i="23"/>
  <c r="M72" i="23"/>
  <c r="M30" i="23"/>
  <c r="M14" i="23"/>
  <c r="M62" i="23"/>
  <c r="M46" i="23"/>
  <c r="M78" i="23"/>
  <c r="M35" i="23"/>
  <c r="M67" i="23"/>
  <c r="M83" i="23"/>
  <c r="M19" i="23"/>
  <c r="M51" i="23"/>
  <c r="M91" i="23"/>
  <c r="M27" i="23"/>
  <c r="M75" i="23"/>
  <c r="M59" i="23"/>
  <c r="M43" i="23"/>
  <c r="M54" i="23"/>
  <c r="M22" i="23"/>
  <c r="M86" i="23"/>
  <c r="M38" i="23"/>
  <c r="M70" i="23"/>
  <c r="M23" i="23"/>
  <c r="M71" i="23"/>
  <c r="M55" i="23"/>
  <c r="M39" i="23"/>
  <c r="M87" i="23"/>
  <c r="M69" i="23"/>
  <c r="M21" i="23"/>
  <c r="M37" i="23"/>
  <c r="M85" i="23"/>
  <c r="M53" i="23"/>
  <c r="M33" i="23"/>
  <c r="M65" i="23"/>
  <c r="M49" i="23"/>
  <c r="M17" i="23"/>
  <c r="M81" i="23"/>
  <c r="M13" i="23"/>
  <c r="M45" i="23"/>
  <c r="M61" i="23"/>
  <c r="M77" i="23"/>
  <c r="M29" i="23"/>
  <c r="L9" i="23"/>
  <c r="M6" i="23"/>
  <c r="M8" i="23"/>
  <c r="M7" i="23"/>
  <c r="L6" i="23"/>
  <c r="L7" i="23"/>
  <c r="L8" i="23"/>
  <c r="L5" i="23"/>
  <c r="M9" i="23"/>
  <c r="Q2" i="23"/>
  <c r="V119" i="59" a="1"/>
  <c r="V119" i="49" a="1"/>
  <c r="V119" i="58" a="1"/>
  <c r="V119" i="23" a="1"/>
  <c r="V119" i="51" a="1"/>
  <c r="V119" i="57" a="1"/>
  <c r="V119" i="52" a="1"/>
  <c r="V119" i="47" a="1"/>
  <c r="V119" i="56" a="1"/>
  <c r="V119" i="42" a="1"/>
  <c r="V119" i="54" a="1"/>
  <c r="V119" i="53" a="1"/>
  <c r="V119" i="43" a="1"/>
  <c r="V119" i="48" a="1"/>
  <c r="V119" i="55" a="1"/>
  <c r="V119" i="44" a="1"/>
  <c r="V119" i="50" a="1"/>
  <c r="V119" i="46" a="1"/>
  <c r="V119" i="45" a="1"/>
  <c r="V119" i="60" a="1"/>
  <c r="V119" i="60" l="1"/>
  <c r="V119" i="59"/>
  <c r="V119" i="58"/>
  <c r="V119" i="57"/>
  <c r="V119" i="56"/>
  <c r="V119" i="55"/>
  <c r="V119" i="54"/>
  <c r="V119" i="53"/>
  <c r="V119" i="52"/>
  <c r="V119" i="51"/>
  <c r="V119" i="50"/>
  <c r="V119" i="49"/>
  <c r="V119" i="48"/>
  <c r="V119" i="47"/>
  <c r="V119" i="46"/>
  <c r="V119" i="45"/>
  <c r="V119" i="44"/>
  <c r="V119" i="43"/>
  <c r="V119" i="42"/>
  <c r="V119" i="23"/>
  <c r="N9" i="17"/>
  <c r="J6" i="23"/>
  <c r="J5" i="23"/>
  <c r="N49" i="17"/>
  <c r="J7" i="23"/>
  <c r="J9" i="23"/>
  <c r="J8" i="23"/>
  <c r="B36" i="17"/>
  <c r="B9" i="17" l="1"/>
  <c r="N24" i="17" l="1"/>
  <c r="B30" i="17"/>
  <c r="M36" i="17" l="1"/>
  <c r="M30" i="17"/>
  <c r="M33" i="17"/>
  <c r="M24" i="17"/>
  <c r="M27" i="17"/>
  <c r="B33" i="17"/>
  <c r="E52" i="17" l="1"/>
  <c r="J52" i="17"/>
  <c r="D52" i="17"/>
  <c r="H5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<sst xmlns="http://schemas.openxmlformats.org/spreadsheetml/2006/main" count="17840" uniqueCount="584">
  <si>
    <t>LEAUGE</t>
  </si>
  <si>
    <t>DATE</t>
  </si>
  <si>
    <t>MAP</t>
  </si>
  <si>
    <t>OPPONENT</t>
  </si>
  <si>
    <t>OUR SCORE</t>
  </si>
  <si>
    <t>OPPONENT SCORE</t>
  </si>
  <si>
    <t>ROUNDS</t>
  </si>
  <si>
    <t>ATK WON</t>
  </si>
  <si>
    <t>ATK LOST</t>
  </si>
  <si>
    <t>DEF WON</t>
  </si>
  <si>
    <t>DEF LOST</t>
  </si>
  <si>
    <t>THROWN</t>
  </si>
  <si>
    <t>POSTPLANTS</t>
  </si>
  <si>
    <t>OBJ WINS</t>
  </si>
  <si>
    <t>AOBJCON</t>
  </si>
  <si>
    <t>OPENING PICK</t>
  </si>
  <si>
    <t>CONVERSION OPENING PICK</t>
  </si>
  <si>
    <t>FIRST PICK AVG</t>
  </si>
  <si>
    <t>PLANTS</t>
  </si>
  <si>
    <t>DKP</t>
  </si>
  <si>
    <t>DKR</t>
  </si>
  <si>
    <t>DDP</t>
  </si>
  <si>
    <t>BANS</t>
  </si>
  <si>
    <t>ATK</t>
  </si>
  <si>
    <t>DEF</t>
  </si>
  <si>
    <t>SCRIM</t>
  </si>
  <si>
    <t>SECONDS ELAPSED</t>
  </si>
  <si>
    <t>AUTOCALC</t>
  </si>
  <si>
    <t>PLAYERNAME</t>
  </si>
  <si>
    <t>KD</t>
  </si>
  <si>
    <t>KILLS</t>
  </si>
  <si>
    <t>HS KILLS</t>
  </si>
  <si>
    <t>ENTRY KILLS</t>
  </si>
  <si>
    <t>HS %</t>
  </si>
  <si>
    <t>DEATHS</t>
  </si>
  <si>
    <t>OPENING DEATHS</t>
  </si>
  <si>
    <t>REFRAG DEATHS</t>
  </si>
  <si>
    <t>KOST</t>
  </si>
  <si>
    <t>KPR</t>
  </si>
  <si>
    <t>AVG CRTOD</t>
  </si>
  <si>
    <t>COMM %</t>
  </si>
  <si>
    <t>USELESS COMM %</t>
  </si>
  <si>
    <t>AVG ROAM %</t>
  </si>
  <si>
    <t>AVG HOLD TIME</t>
  </si>
  <si>
    <t>AVG TIME IDLE</t>
  </si>
  <si>
    <t>OBJ</t>
  </si>
  <si>
    <t>G1KPR</t>
  </si>
  <si>
    <t>RATK</t>
  </si>
  <si>
    <t>RDEF</t>
  </si>
  <si>
    <t>RCOMM</t>
  </si>
  <si>
    <t>1vX Clutch</t>
  </si>
  <si>
    <t>MULTIKILL</t>
  </si>
  <si>
    <t>CRTOD</t>
  </si>
  <si>
    <t>TDRONE</t>
  </si>
  <si>
    <t>ZPING</t>
  </si>
  <si>
    <t>KG1PR</t>
  </si>
  <si>
    <t>AVG DRONES DEAD</t>
  </si>
  <si>
    <t>AVGFDD</t>
  </si>
  <si>
    <t>AVGSDD</t>
  </si>
  <si>
    <t>PREP DRONE DEAD</t>
  </si>
  <si>
    <t>POCKET</t>
  </si>
  <si>
    <t>RATING ATK</t>
  </si>
  <si>
    <t>TIMEDRONE AVG</t>
  </si>
  <si>
    <t>1vX Clutch ATK</t>
  </si>
  <si>
    <t>1vX Clutch DEF</t>
  </si>
  <si>
    <t>Blue</t>
  </si>
  <si>
    <t>Perseus</t>
  </si>
  <si>
    <t>Fin</t>
  </si>
  <si>
    <t>TIMEROAM</t>
  </si>
  <si>
    <t>ROAMAREA</t>
  </si>
  <si>
    <t>TIMEHOLDING</t>
  </si>
  <si>
    <t>TIME IDLE</t>
  </si>
  <si>
    <t>TIMECOMMED</t>
  </si>
  <si>
    <t>TIMEUSELESSCOMMED</t>
  </si>
  <si>
    <t>DEATHLOC</t>
  </si>
  <si>
    <t>TIMEOFDEATH</t>
  </si>
  <si>
    <t>PP</t>
  </si>
  <si>
    <t>DEATH TRADED</t>
  </si>
  <si>
    <t>OPENING DEATH</t>
  </si>
  <si>
    <t>OPERATOR</t>
  </si>
  <si>
    <t>OBJECTIVE PLAYER</t>
  </si>
  <si>
    <t>DRONES KILLED DEF PREP</t>
  </si>
  <si>
    <t>DRONES DEAD TOTAL</t>
  </si>
  <si>
    <t>DRONES DEAD PREP</t>
  </si>
  <si>
    <t>TIME DRONE</t>
  </si>
  <si>
    <t>ZPING KILLS</t>
  </si>
  <si>
    <t>DRONE 1 DEATH</t>
  </si>
  <si>
    <t>PP/PREP</t>
  </si>
  <si>
    <t>DRONE 2 DEATH</t>
  </si>
  <si>
    <t>POCKET DRONES</t>
  </si>
  <si>
    <t>ROUND</t>
  </si>
  <si>
    <t>OBECTIVE MAP</t>
  </si>
  <si>
    <t>TIME OBJ</t>
  </si>
  <si>
    <t>SITE</t>
  </si>
  <si>
    <t>TIME ON CLOCK</t>
  </si>
  <si>
    <t>SIDE</t>
  </si>
  <si>
    <t>RESULT</t>
  </si>
  <si>
    <t>ATKPLANTTEAM</t>
  </si>
  <si>
    <t>QUALITY ENTRY</t>
  </si>
  <si>
    <t>KILL 1 Time</t>
  </si>
  <si>
    <t>Kill 1 Actor</t>
  </si>
  <si>
    <t>KILL MEANS</t>
  </si>
  <si>
    <t>HS</t>
  </si>
  <si>
    <t>KILL 2 Time</t>
  </si>
  <si>
    <t>Kill 2 Actor</t>
  </si>
  <si>
    <t>KILL 3 Time</t>
  </si>
  <si>
    <t>Kill 3 Actor</t>
  </si>
  <si>
    <t>KILL 4 Time</t>
  </si>
  <si>
    <t>KILL 4 Actor</t>
  </si>
  <si>
    <t>KILL 5 Time</t>
  </si>
  <si>
    <t>KILL 5 Actor</t>
  </si>
  <si>
    <t>PDADJ</t>
  </si>
  <si>
    <t>DIEDPP</t>
  </si>
  <si>
    <t>AD1TOD</t>
  </si>
  <si>
    <t>AD2TOD</t>
  </si>
  <si>
    <t>DRONE POCKET</t>
  </si>
  <si>
    <t>DRONES DEAD</t>
  </si>
  <si>
    <t>OBJ WIN</t>
  </si>
  <si>
    <t>OBJ LOSS</t>
  </si>
  <si>
    <t>ENTRY KILL</t>
  </si>
  <si>
    <t>TOD</t>
  </si>
  <si>
    <t>ROUNDTOD</t>
  </si>
  <si>
    <t>ATOK1</t>
  </si>
  <si>
    <t>ATOK2</t>
  </si>
  <si>
    <t>ATOK3</t>
  </si>
  <si>
    <t>ATOK4</t>
  </si>
  <si>
    <t>ATOK5</t>
  </si>
  <si>
    <t>ROUND LENGTH</t>
  </si>
  <si>
    <t>DIEDD1PP</t>
  </si>
  <si>
    <t>DIEDD2PP</t>
  </si>
  <si>
    <t>RATING</t>
  </si>
  <si>
    <t>DRONERATING</t>
  </si>
  <si>
    <t>COMMRATING</t>
  </si>
  <si>
    <t>KOSTATK</t>
  </si>
  <si>
    <t>KOSTDEF</t>
  </si>
  <si>
    <t>ATOD ATK</t>
  </si>
  <si>
    <t>ATOD DEF</t>
  </si>
  <si>
    <t>ATK KILLS</t>
  </si>
  <si>
    <t>DEF KILLS</t>
  </si>
  <si>
    <t>DEATH REFRAGGED</t>
  </si>
  <si>
    <t>PLANT TIME</t>
  </si>
  <si>
    <t>Not Played</t>
  </si>
  <si>
    <t>Not played</t>
  </si>
  <si>
    <t>DRONE DEAD</t>
  </si>
  <si>
    <t>KTRADED1</t>
  </si>
  <si>
    <t>KTRADED2</t>
  </si>
  <si>
    <t>KTRADED3</t>
  </si>
  <si>
    <t>KTRADED4</t>
  </si>
  <si>
    <t>KTRADED5</t>
  </si>
  <si>
    <t>NOTE TO SELF</t>
  </si>
  <si>
    <t>DOES NOT SUPPORT SUBS</t>
  </si>
  <si>
    <t xml:space="preserve"> </t>
  </si>
  <si>
    <t>SITESLOADED</t>
  </si>
  <si>
    <t>ROUND #</t>
  </si>
  <si>
    <t>ROUND OUTCOME</t>
  </si>
  <si>
    <t>OPR(OPENING PICK REFRAGGED)</t>
  </si>
  <si>
    <t>ROUND WON</t>
  </si>
  <si>
    <t>DIFFERENTIAL</t>
  </si>
  <si>
    <t>PLAYER NAME</t>
  </si>
  <si>
    <t>KILL TIME</t>
  </si>
  <si>
    <t>ROUND TIME</t>
  </si>
  <si>
    <t>TYPICAL ROUND TIME</t>
  </si>
  <si>
    <t>MAX ROUND TIME</t>
  </si>
  <si>
    <t>Clubhouse</t>
  </si>
  <si>
    <t>Hibanna</t>
  </si>
  <si>
    <t>Thatcher</t>
  </si>
  <si>
    <t>Mira</t>
  </si>
  <si>
    <t>Kaid</t>
  </si>
  <si>
    <t>SURV</t>
  </si>
  <si>
    <t>Castle</t>
  </si>
  <si>
    <t>ChurchArsenal</t>
  </si>
  <si>
    <t>BedroomGym</t>
  </si>
  <si>
    <t>BarStock</t>
  </si>
  <si>
    <t>Sledge</t>
  </si>
  <si>
    <t>Zofia</t>
  </si>
  <si>
    <t>CashCCTV</t>
  </si>
  <si>
    <t>Iana</t>
  </si>
  <si>
    <t>Mozzie</t>
  </si>
  <si>
    <t>Jager</t>
  </si>
  <si>
    <t>Ace</t>
  </si>
  <si>
    <t>Melusi</t>
  </si>
  <si>
    <t>Frost</t>
  </si>
  <si>
    <t>Wamai</t>
  </si>
  <si>
    <t>Bandit</t>
  </si>
  <si>
    <t>Finka</t>
  </si>
  <si>
    <t>Mute</t>
  </si>
  <si>
    <t>Buck</t>
  </si>
  <si>
    <t>Montange</t>
  </si>
  <si>
    <t>Smoke</t>
  </si>
  <si>
    <t>Maverick</t>
  </si>
  <si>
    <t>Villa</t>
  </si>
  <si>
    <t>Valkyrie</t>
  </si>
  <si>
    <t>Alibi</t>
  </si>
  <si>
    <t>AviationGames</t>
  </si>
  <si>
    <t>Pulse</t>
  </si>
  <si>
    <t>DiningKitchen</t>
  </si>
  <si>
    <t>TrophyStatuary</t>
  </si>
  <si>
    <t>Lion</t>
  </si>
  <si>
    <t>LivingLibrary</t>
  </si>
  <si>
    <t>Flores</t>
  </si>
  <si>
    <t>Aruni</t>
  </si>
  <si>
    <t>Jackel</t>
  </si>
  <si>
    <t>Maestro</t>
  </si>
  <si>
    <t>Skyscraper</t>
  </si>
  <si>
    <t>TeaKaraoke</t>
  </si>
  <si>
    <t>BBQKitchen</t>
  </si>
  <si>
    <t>BedroomBathroom</t>
  </si>
  <si>
    <t>Nokk</t>
  </si>
  <si>
    <t>WorkExibition</t>
  </si>
  <si>
    <t>Thermite</t>
  </si>
  <si>
    <t>Border</t>
  </si>
  <si>
    <t>Nomad</t>
  </si>
  <si>
    <t>HARD WALLS OPENED</t>
  </si>
  <si>
    <t>VITAL SOFT OPENED</t>
  </si>
  <si>
    <t>SHIELDS DESTROYED</t>
  </si>
  <si>
    <t>HB DENY</t>
  </si>
  <si>
    <t>DRONES DESTROYED</t>
  </si>
  <si>
    <t>PLANT DENY</t>
  </si>
  <si>
    <t>UTIL</t>
  </si>
  <si>
    <t>BathroomTellers</t>
  </si>
  <si>
    <t>WorkshopVents</t>
  </si>
  <si>
    <t>SupplyCustoms</t>
  </si>
  <si>
    <t>ArmoryArchives</t>
  </si>
  <si>
    <t>Kali</t>
  </si>
  <si>
    <t>Theme Park</t>
  </si>
  <si>
    <t>ArmoryThrone</t>
  </si>
  <si>
    <t>BunkDaycare</t>
  </si>
  <si>
    <t>InitiationOffice</t>
  </si>
  <si>
    <t>LabStorage</t>
  </si>
  <si>
    <t>Oregon</t>
  </si>
  <si>
    <t>DormsKids</t>
  </si>
  <si>
    <t>LaundrySupply</t>
  </si>
  <si>
    <t>MeetingKitchen</t>
  </si>
  <si>
    <t>KitchenDining</t>
  </si>
  <si>
    <t>Thorn</t>
  </si>
  <si>
    <t>Goyo</t>
  </si>
  <si>
    <t>Warden</t>
  </si>
  <si>
    <t>Twitch</t>
  </si>
  <si>
    <t>Tachanka</t>
  </si>
  <si>
    <t>OPCON OVERALL</t>
  </si>
  <si>
    <t>AOBJCON OVERALL</t>
  </si>
  <si>
    <t>OPCON MAP</t>
  </si>
  <si>
    <t>OPEN % MAP</t>
  </si>
  <si>
    <t>OPEN % OVERALL</t>
  </si>
  <si>
    <t>AOPCON</t>
  </si>
  <si>
    <t>DOPCON</t>
  </si>
  <si>
    <t>A OP%</t>
  </si>
  <si>
    <t>D OP%</t>
  </si>
  <si>
    <t>GAMEID</t>
  </si>
  <si>
    <t>TODO LIST</t>
  </si>
  <si>
    <t>ADD VISUALIZER</t>
  </si>
  <si>
    <t>REVEALUATE THROWN</t>
  </si>
  <si>
    <t>TRADE KILL/DEATH AUTO</t>
  </si>
  <si>
    <t>ADD DATE STAT VISUALIZER</t>
  </si>
  <si>
    <t>MAKE PULL START END</t>
  </si>
  <si>
    <t>Make not count util kills in HS</t>
  </si>
  <si>
    <t>add entry</t>
  </si>
  <si>
    <t>Azami</t>
  </si>
  <si>
    <t>Osa</t>
  </si>
  <si>
    <t>MAPS</t>
  </si>
  <si>
    <t>RANGE</t>
  </si>
  <si>
    <t>BORDER</t>
  </si>
  <si>
    <t>PLAYERS</t>
  </si>
  <si>
    <t>REF!h2:h5</t>
  </si>
  <si>
    <t>Thunderbird</t>
  </si>
  <si>
    <t>Zero</t>
  </si>
  <si>
    <t>Chalet</t>
  </si>
  <si>
    <t>REF!h7:h10</t>
  </si>
  <si>
    <t>REF!h12:h15</t>
  </si>
  <si>
    <t>Bank</t>
  </si>
  <si>
    <t>REF!h17:h20</t>
  </si>
  <si>
    <t>Oryx</t>
  </si>
  <si>
    <t>Kafe</t>
  </si>
  <si>
    <t>REF!h22:h25</t>
  </si>
  <si>
    <t>CHALET</t>
  </si>
  <si>
    <t>Amaru</t>
  </si>
  <si>
    <t>REF!h27:h30</t>
  </si>
  <si>
    <t>OfficeMaster</t>
  </si>
  <si>
    <t>Sub</t>
  </si>
  <si>
    <t>REF!h32:h35</t>
  </si>
  <si>
    <t>BarGaming</t>
  </si>
  <si>
    <t>Gridlock</t>
  </si>
  <si>
    <t>REF!H37:H40</t>
  </si>
  <si>
    <t>REF!h42:h45</t>
  </si>
  <si>
    <t>WineSnowmobile</t>
  </si>
  <si>
    <t>CLUBHOUSE</t>
  </si>
  <si>
    <t>Clash</t>
  </si>
  <si>
    <t>Dokkaebi</t>
  </si>
  <si>
    <t>Vigil</t>
  </si>
  <si>
    <t>Ela</t>
  </si>
  <si>
    <t>Ying</t>
  </si>
  <si>
    <t>BANK</t>
  </si>
  <si>
    <t>Lesion</t>
  </si>
  <si>
    <t>CEOOffice</t>
  </si>
  <si>
    <t>OpenStaff</t>
  </si>
  <si>
    <t>Capitao</t>
  </si>
  <si>
    <t>TellersArchives</t>
  </si>
  <si>
    <t>Caviera</t>
  </si>
  <si>
    <t>Blackbeard</t>
  </si>
  <si>
    <t>CCTVLockers</t>
  </si>
  <si>
    <t>KAFE</t>
  </si>
  <si>
    <t>BarCocktail</t>
  </si>
  <si>
    <t>FireplaceMining</t>
  </si>
  <si>
    <t>Ash</t>
  </si>
  <si>
    <t>FireplaceReading</t>
  </si>
  <si>
    <t>KitchenService</t>
  </si>
  <si>
    <t>OREGON</t>
  </si>
  <si>
    <t>Doc</t>
  </si>
  <si>
    <t>Rook</t>
  </si>
  <si>
    <t>Blitz</t>
  </si>
  <si>
    <t>Iq</t>
  </si>
  <si>
    <t>Fuze</t>
  </si>
  <si>
    <t>Glaz</t>
  </si>
  <si>
    <t>SKYSCRAPER</t>
  </si>
  <si>
    <t>Kapkan</t>
  </si>
  <si>
    <t>THEME PARK</t>
  </si>
  <si>
    <t>VILLA</t>
  </si>
  <si>
    <t>OPERATOR STATS</t>
  </si>
  <si>
    <t>TOTAL ROUNDS PULLED</t>
  </si>
  <si>
    <t>GAMES PULLED</t>
  </si>
  <si>
    <t>GAME FILTER</t>
  </si>
  <si>
    <t>TIMESTART</t>
  </si>
  <si>
    <t>TIMEEND</t>
  </si>
  <si>
    <t>GAME ID</t>
  </si>
  <si>
    <t>NOT FOUND</t>
  </si>
  <si>
    <t>ROUND FILTER</t>
  </si>
  <si>
    <t>PLAYER</t>
  </si>
  <si>
    <t>DRONE STATS</t>
  </si>
  <si>
    <t>ODIFF</t>
  </si>
  <si>
    <t>OK</t>
  </si>
  <si>
    <t>OD</t>
  </si>
  <si>
    <t>RDRONE</t>
  </si>
  <si>
    <t>OVERALL</t>
  </si>
  <si>
    <t>UPDATE</t>
  </si>
  <si>
    <t>ROUNDS EVALUATED</t>
  </si>
  <si>
    <t>P1</t>
  </si>
  <si>
    <t>P2</t>
  </si>
  <si>
    <t>P3</t>
  </si>
  <si>
    <t>P4</t>
  </si>
  <si>
    <t>P5</t>
  </si>
  <si>
    <t>MAP STATS</t>
  </si>
  <si>
    <t>SITES</t>
  </si>
  <si>
    <t>DEFENCE</t>
  </si>
  <si>
    <t>OPCON</t>
  </si>
  <si>
    <t>OPENING %</t>
  </si>
  <si>
    <t>ATTACK</t>
  </si>
  <si>
    <t>OPENING PICKS</t>
  </si>
  <si>
    <t>OP % MAP</t>
  </si>
  <si>
    <t>ATTACK WR</t>
  </si>
  <si>
    <t>DEF WR</t>
  </si>
  <si>
    <t>ENTRY TIME</t>
  </si>
  <si>
    <t>PDRONEDEAD</t>
  </si>
  <si>
    <t>PDRONE KILLED</t>
  </si>
  <si>
    <t>ROUND DRONE KILLED</t>
  </si>
  <si>
    <t>5v3 W/L %</t>
  </si>
  <si>
    <t>Yeeto</t>
  </si>
  <si>
    <t>Echo</t>
  </si>
  <si>
    <t>UTILITY KILLS</t>
  </si>
  <si>
    <t>5v3 Thrown</t>
  </si>
  <si>
    <t>5V3 THROWN</t>
  </si>
  <si>
    <t>1vX CLUTCH</t>
  </si>
  <si>
    <t>CLUTCHED</t>
  </si>
  <si>
    <t>ROUND VIEWER</t>
  </si>
  <si>
    <t>ROW #</t>
  </si>
  <si>
    <t>ANALYTICS</t>
  </si>
  <si>
    <t>OPENING KILL</t>
  </si>
  <si>
    <t>ENTRY DEATH</t>
  </si>
  <si>
    <t>UTIL KILLS</t>
  </si>
  <si>
    <t>CLUTCH</t>
  </si>
  <si>
    <t>PLAYER INFO</t>
  </si>
  <si>
    <t>ROUND INFO</t>
  </si>
  <si>
    <t>OUTCOME</t>
  </si>
  <si>
    <t>EXIT FRAGS</t>
  </si>
  <si>
    <t>UKILL</t>
  </si>
  <si>
    <t>5v3Thrown</t>
  </si>
  <si>
    <t>LAST ALIVE</t>
  </si>
  <si>
    <t>DRONE DEAD PREP</t>
  </si>
  <si>
    <t>DRONE DEAD ROUND</t>
  </si>
  <si>
    <t>Theme Park NOT THEME</t>
  </si>
  <si>
    <t>OPRP</t>
  </si>
  <si>
    <t>ERW10S</t>
  </si>
  <si>
    <t>Defence</t>
  </si>
  <si>
    <t>Attack</t>
  </si>
  <si>
    <t>2:27</t>
  </si>
  <si>
    <t>Gun</t>
  </si>
  <si>
    <t>2:09</t>
  </si>
  <si>
    <t>1:26</t>
  </si>
  <si>
    <t>1:24</t>
  </si>
  <si>
    <t>2:24</t>
  </si>
  <si>
    <t>0:56</t>
  </si>
  <si>
    <t>Ploudy</t>
  </si>
  <si>
    <t>0:48</t>
  </si>
  <si>
    <t>Won</t>
  </si>
  <si>
    <t>MXPL</t>
  </si>
  <si>
    <t>2:11</t>
  </si>
  <si>
    <t>1:38</t>
  </si>
  <si>
    <t>1:37</t>
  </si>
  <si>
    <t>1:36</t>
  </si>
  <si>
    <t>1:25</t>
  </si>
  <si>
    <t>1:35</t>
  </si>
  <si>
    <t>1:55</t>
  </si>
  <si>
    <t>1:21</t>
  </si>
  <si>
    <t>1:20</t>
  </si>
  <si>
    <t>1:40</t>
  </si>
  <si>
    <t>Lost</t>
  </si>
  <si>
    <t>2:01</t>
  </si>
  <si>
    <t>1:49</t>
  </si>
  <si>
    <t>0:37</t>
  </si>
  <si>
    <t>0:57</t>
  </si>
  <si>
    <t>0:33</t>
  </si>
  <si>
    <t>0:22</t>
  </si>
  <si>
    <t>0:21</t>
  </si>
  <si>
    <t>0:12</t>
  </si>
  <si>
    <t>0:10</t>
  </si>
  <si>
    <t>0:07</t>
  </si>
  <si>
    <t>1:47</t>
  </si>
  <si>
    <t>1:31</t>
  </si>
  <si>
    <t>0:58</t>
  </si>
  <si>
    <t>0:39</t>
  </si>
  <si>
    <t>1:44</t>
  </si>
  <si>
    <t>1:43</t>
  </si>
  <si>
    <t>0:46</t>
  </si>
  <si>
    <t>2:29</t>
  </si>
  <si>
    <t>2:21</t>
  </si>
  <si>
    <t>2:17</t>
  </si>
  <si>
    <t>2:16</t>
  </si>
  <si>
    <t>2:19</t>
  </si>
  <si>
    <t>2:20</t>
  </si>
  <si>
    <t>2:12</t>
  </si>
  <si>
    <t>0:41</t>
  </si>
  <si>
    <t>0:36</t>
  </si>
  <si>
    <t>0:24</t>
  </si>
  <si>
    <t>0:06</t>
  </si>
  <si>
    <t>1:46</t>
  </si>
  <si>
    <t>Utility</t>
  </si>
  <si>
    <t>0:00</t>
  </si>
  <si>
    <t>1:41</t>
  </si>
  <si>
    <t>1:39</t>
  </si>
  <si>
    <t>1:12</t>
  </si>
  <si>
    <t>1:53</t>
  </si>
  <si>
    <t>1:52</t>
  </si>
  <si>
    <t>1:32</t>
  </si>
  <si>
    <t>1:02</t>
  </si>
  <si>
    <t>1:34</t>
  </si>
  <si>
    <t>1:33</t>
  </si>
  <si>
    <t>1:22</t>
  </si>
  <si>
    <t>1:28</t>
  </si>
  <si>
    <t>0:30</t>
  </si>
  <si>
    <t>5_30 Theme</t>
  </si>
  <si>
    <t>2:04</t>
  </si>
  <si>
    <t>1:57</t>
  </si>
  <si>
    <t>1:45</t>
  </si>
  <si>
    <t>0:43</t>
  </si>
  <si>
    <t>2:05</t>
  </si>
  <si>
    <t>1:23</t>
  </si>
  <si>
    <t>0:45</t>
  </si>
  <si>
    <t>0:44</t>
  </si>
  <si>
    <t>0:34</t>
  </si>
  <si>
    <t>1:58</t>
  </si>
  <si>
    <t>1:51</t>
  </si>
  <si>
    <t>1:10</t>
  </si>
  <si>
    <t>1:09</t>
  </si>
  <si>
    <t>1:05</t>
  </si>
  <si>
    <t>1:50</t>
  </si>
  <si>
    <t>2:02</t>
  </si>
  <si>
    <t>1:01</t>
  </si>
  <si>
    <t>1:00</t>
  </si>
  <si>
    <t>2:13</t>
  </si>
  <si>
    <t>1:19</t>
  </si>
  <si>
    <t>1:17</t>
  </si>
  <si>
    <t>1:16</t>
  </si>
  <si>
    <t>0:17</t>
  </si>
  <si>
    <t>2:08</t>
  </si>
  <si>
    <t>1:48</t>
  </si>
  <si>
    <t>1:42</t>
  </si>
  <si>
    <t>0:54</t>
  </si>
  <si>
    <t>2:33</t>
  </si>
  <si>
    <t>2:28</t>
  </si>
  <si>
    <t>2:14</t>
  </si>
  <si>
    <t>2:31</t>
  </si>
  <si>
    <t>0:28</t>
  </si>
  <si>
    <t>0:25</t>
  </si>
  <si>
    <t>0:42</t>
  </si>
  <si>
    <t>0:38</t>
  </si>
  <si>
    <t>5_30 Villa</t>
  </si>
  <si>
    <t>1:07</t>
  </si>
  <si>
    <t>0:26</t>
  </si>
  <si>
    <t>1:13</t>
  </si>
  <si>
    <t>0:55</t>
  </si>
  <si>
    <t>0:53</t>
  </si>
  <si>
    <t>2:00</t>
  </si>
  <si>
    <t>0:59</t>
  </si>
  <si>
    <t>0:49</t>
  </si>
  <si>
    <t>0:47</t>
  </si>
  <si>
    <t>0:52</t>
  </si>
  <si>
    <t>2:45</t>
  </si>
  <si>
    <t>2:43</t>
  </si>
  <si>
    <t>2:26</t>
  </si>
  <si>
    <t>1:06</t>
  </si>
  <si>
    <t>1:04</t>
  </si>
  <si>
    <t>2:06</t>
  </si>
  <si>
    <t>1:54</t>
  </si>
  <si>
    <t>0:50</t>
  </si>
  <si>
    <t>2:03</t>
  </si>
  <si>
    <t>0:35</t>
  </si>
  <si>
    <t>0:01</t>
  </si>
  <si>
    <t>2:15</t>
  </si>
  <si>
    <t>5_30 Chalet</t>
  </si>
  <si>
    <t>OPENING KILLS</t>
  </si>
  <si>
    <t>EXIT</t>
  </si>
  <si>
    <t>Engage</t>
  </si>
  <si>
    <t>0:29</t>
  </si>
  <si>
    <t>0:20</t>
  </si>
  <si>
    <t>0:19</t>
  </si>
  <si>
    <t>0:32</t>
  </si>
  <si>
    <t>1:03</t>
  </si>
  <si>
    <t>0:23</t>
  </si>
  <si>
    <t>2:30</t>
  </si>
  <si>
    <t>1:15</t>
  </si>
  <si>
    <t>0:31</t>
  </si>
  <si>
    <t>0:27</t>
  </si>
  <si>
    <t>1:59</t>
  </si>
  <si>
    <t>0:15</t>
  </si>
  <si>
    <t>0:09</t>
  </si>
  <si>
    <t>0:08</t>
  </si>
  <si>
    <t>1:27</t>
  </si>
  <si>
    <t>0:18</t>
  </si>
  <si>
    <t>0:16</t>
  </si>
  <si>
    <t>0:13</t>
  </si>
  <si>
    <t>1:30</t>
  </si>
  <si>
    <t>0:03</t>
  </si>
  <si>
    <t>0:14</t>
  </si>
  <si>
    <t>0:04</t>
  </si>
  <si>
    <t>0:05</t>
  </si>
  <si>
    <t>2:10</t>
  </si>
  <si>
    <t>2:22</t>
  </si>
  <si>
    <t>1:29</t>
  </si>
  <si>
    <t>1:18</t>
  </si>
  <si>
    <t>0:51</t>
  </si>
  <si>
    <t>0:02</t>
  </si>
  <si>
    <t>2:18</t>
  </si>
  <si>
    <t>5_31 Chalet</t>
  </si>
  <si>
    <t>5_31 Oregon</t>
  </si>
  <si>
    <t>WGP</t>
  </si>
  <si>
    <t>1:08</t>
  </si>
  <si>
    <t>2:07</t>
  </si>
  <si>
    <t>2:25</t>
  </si>
  <si>
    <t>1:11</t>
  </si>
  <si>
    <t>2:53</t>
  </si>
  <si>
    <t>6_1 Oregon</t>
  </si>
  <si>
    <t>6_1 Chalet</t>
  </si>
  <si>
    <t>6K</t>
  </si>
  <si>
    <t>0:40</t>
  </si>
  <si>
    <t>1:56</t>
  </si>
  <si>
    <t>1:14</t>
  </si>
  <si>
    <t>2:40</t>
  </si>
  <si>
    <t>2:23</t>
  </si>
  <si>
    <t>2:32</t>
  </si>
  <si>
    <t>6_3 Chalet</t>
  </si>
  <si>
    <t>6_3 Border</t>
  </si>
  <si>
    <t>2:44</t>
  </si>
  <si>
    <t>6_3 Villa</t>
  </si>
  <si>
    <t>Ecletiq</t>
  </si>
  <si>
    <t>2:39</t>
  </si>
  <si>
    <t>Electiq</t>
  </si>
  <si>
    <t>6_7 Oregon</t>
  </si>
  <si>
    <t>6_7 Villa</t>
  </si>
  <si>
    <t>6_7 Border</t>
  </si>
  <si>
    <t>Alpha1</t>
  </si>
  <si>
    <t>2:38</t>
  </si>
  <si>
    <t>2:46</t>
  </si>
  <si>
    <t>2:41</t>
  </si>
  <si>
    <t>2:35</t>
  </si>
  <si>
    <t>2:34</t>
  </si>
  <si>
    <t>6_9 Oregon</t>
  </si>
  <si>
    <t>2:36</t>
  </si>
  <si>
    <t>6_9 Chalet</t>
  </si>
  <si>
    <t>6_9 Border</t>
  </si>
  <si>
    <t>0:11</t>
  </si>
  <si>
    <t>6_16 Villa</t>
  </si>
  <si>
    <t>FNX</t>
  </si>
  <si>
    <t>2:47</t>
  </si>
  <si>
    <t>Sens</t>
  </si>
  <si>
    <t>2:51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</si>
</sst>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48"/>
      <color rgb="FF000000"/>
      <name val="Arial"/>
      <family val="2"/>
    </font>
    <font>
      <sz val="10"/>
      <color theme="0"/>
      <name val="Arial"/>
      <family val="2"/>
    </font>
    <font>
      <sz val="20"/>
      <color rgb="FF000000"/>
      <name val="Arial"/>
      <family val="2"/>
    </font>
    <font>
      <sz val="18"/>
      <color rgb="FF000000"/>
      <name val="Arial"/>
      <family val="2"/>
    </font>
    <font>
      <sz val="10"/>
      <color rgb="FF000000"/>
      <name val="Arial"/>
    </font>
    <font>
      <sz val="10"/>
      <color rgb="FFFF0000"/>
      <name val="Arial"/>
      <family val="2"/>
    </font>
  </fonts>
  <fills count="82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0000FF"/>
        <bgColor rgb="FF0000FF"/>
      </patternFill>
    </fill>
    <fill>
      <patternFill patternType="solid">
        <fgColor rgb="FF9900FF"/>
        <bgColor rgb="FF9900FF"/>
      </patternFill>
    </fill>
    <fill>
      <patternFill patternType="solid">
        <fgColor rgb="FFFF9900"/>
        <bgColor rgb="FFFF9900"/>
      </patternFill>
    </fill>
    <fill>
      <patternFill patternType="solid">
        <fgColor rgb="FFFF00FF"/>
        <bgColor rgb="FFFF00FF"/>
      </patternFill>
    </fill>
    <fill>
      <patternFill patternType="solid">
        <fgColor rgb="FFFFE599"/>
        <bgColor rgb="FFFFE599"/>
      </patternFill>
    </fill>
    <fill>
      <patternFill patternType="solid">
        <fgColor rgb="FFFCE5CD"/>
        <bgColor rgb="FFFCE5CD"/>
      </patternFill>
    </fill>
    <fill>
      <patternFill patternType="solid">
        <fgColor rgb="FFC9DAF8"/>
        <bgColor rgb="FFC9DAF8"/>
      </patternFill>
    </fill>
    <fill>
      <patternFill patternType="solid">
        <fgColor theme="1"/>
        <bgColor theme="1"/>
      </patternFill>
    </fill>
    <fill>
      <patternFill patternType="solid">
        <fgColor rgb="FFCFE2F3"/>
        <bgColor rgb="FFCFE2F3"/>
      </patternFill>
    </fill>
    <fill>
      <patternFill patternType="solid">
        <fgColor rgb="FF980000"/>
        <bgColor rgb="FF980000"/>
      </patternFill>
    </fill>
    <fill>
      <patternFill patternType="solid">
        <fgColor theme="1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rgb="FFFF0000"/>
      </patternFill>
    </fill>
    <fill>
      <patternFill patternType="solid">
        <fgColor rgb="FFC00000"/>
        <bgColor indexed="64"/>
      </patternFill>
    </fill>
    <fill>
      <patternFill patternType="solid">
        <fgColor rgb="FFC00000"/>
        <bgColor rgb="FF980000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rgb="FFC9DAF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rgb="FFD9D9D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D9D9D9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rgb="FFD9D9D9"/>
      </patternFill>
    </fill>
    <fill>
      <patternFill patternType="solid">
        <fgColor theme="9" tint="0.39997558519241921"/>
        <bgColor rgb="FFD9D9D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39997558519241921"/>
        <bgColor rgb="FFD9D9D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rgb="FFD9D9D9"/>
      </patternFill>
    </fill>
    <fill>
      <patternFill patternType="solid">
        <fgColor theme="7" tint="0.59999389629810485"/>
        <bgColor theme="1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14999847407452621"/>
        <bgColor rgb="FFD9D9D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D9D9D9"/>
      </patternFill>
    </fill>
    <fill>
      <patternFill patternType="solid">
        <fgColor theme="4" tint="0.79998168889431442"/>
        <bgColor rgb="FFC9DAF8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63EA3"/>
        <bgColor indexed="64"/>
      </patternFill>
    </fill>
    <fill>
      <patternFill patternType="solid">
        <fgColor rgb="FFD63EA3"/>
        <bgColor rgb="FF00FF00"/>
      </patternFill>
    </fill>
    <fill>
      <patternFill patternType="solid">
        <fgColor theme="3"/>
        <bgColor indexed="64"/>
      </patternFill>
    </fill>
    <fill>
      <patternFill patternType="solid">
        <fgColor theme="3"/>
        <bgColor theme="1"/>
      </patternFill>
    </fill>
    <fill>
      <patternFill patternType="solid">
        <fgColor theme="3"/>
        <bgColor rgb="FFC9DAF8"/>
      </patternFill>
    </fill>
    <fill>
      <patternFill patternType="solid">
        <fgColor rgb="FF00B0F0"/>
        <bgColor indexed="64"/>
      </patternFill>
    </fill>
    <fill>
      <patternFill patternType="solid">
        <fgColor theme="3"/>
        <bgColor rgb="FF000000"/>
      </patternFill>
    </fill>
    <fill>
      <patternFill patternType="solid">
        <fgColor rgb="FFFFC000"/>
        <bgColor rgb="FFC9DAF8"/>
      </patternFill>
    </fill>
    <fill>
      <patternFill patternType="solid">
        <fgColor rgb="FF00B0F0"/>
        <bgColor rgb="FFC9DAF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rgb="FFC9DAF8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rgb="FFFF00FF"/>
      </patternFill>
    </fill>
    <fill>
      <patternFill patternType="solid">
        <fgColor theme="3"/>
        <bgColor rgb="FFCFE2F3"/>
      </patternFill>
    </fill>
    <fill>
      <patternFill patternType="solid">
        <fgColor theme="3"/>
        <bgColor rgb="FFD9D9D9"/>
      </patternFill>
    </fill>
    <fill>
      <patternFill patternType="solid">
        <fgColor theme="3"/>
        <bgColor rgb="FFFF0000"/>
      </patternFill>
    </fill>
    <fill>
      <patternFill patternType="solid">
        <fgColor theme="3"/>
        <bgColor rgb="FF98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rgb="FFD9D9D9"/>
      </patternFill>
    </fill>
  </fills>
  <borders count="2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27">
    <xf numFmtId="0" fontId="0" fillId="0" borderId="0" xfId="0"/>
    <xf numFmtId="0" fontId="1" fillId="3" borderId="1" xfId="0" applyFont="1" applyFill="1" applyBorder="1"/>
    <xf numFmtId="0" fontId="1" fillId="10" borderId="1" xfId="0" applyFont="1" applyFill="1" applyBorder="1"/>
    <xf numFmtId="0" fontId="1" fillId="11" borderId="1" xfId="0" applyFont="1" applyFill="1" applyBorder="1"/>
    <xf numFmtId="0" fontId="1" fillId="2" borderId="1" xfId="0" applyFont="1" applyFill="1" applyBorder="1"/>
    <xf numFmtId="0" fontId="1" fillId="4" borderId="1" xfId="0" applyFont="1" applyFill="1" applyBorder="1"/>
    <xf numFmtId="0" fontId="1" fillId="7" borderId="1" xfId="0" applyFont="1" applyFill="1" applyBorder="1"/>
    <xf numFmtId="0" fontId="1" fillId="0" borderId="0" xfId="0" applyFont="1"/>
    <xf numFmtId="49" fontId="1" fillId="11" borderId="1" xfId="0" applyNumberFormat="1" applyFont="1" applyFill="1" applyBorder="1"/>
    <xf numFmtId="0" fontId="1" fillId="12" borderId="1" xfId="0" applyFont="1" applyFill="1" applyBorder="1"/>
    <xf numFmtId="0" fontId="1" fillId="3" borderId="0" xfId="0" applyFont="1" applyFill="1"/>
    <xf numFmtId="0" fontId="1" fillId="12" borderId="0" xfId="0" applyFont="1" applyFill="1"/>
    <xf numFmtId="0" fontId="1" fillId="5" borderId="1" xfId="0" applyFont="1" applyFill="1" applyBorder="1"/>
    <xf numFmtId="0" fontId="1" fillId="6" borderId="1" xfId="0" applyFont="1" applyFill="1" applyBorder="1"/>
    <xf numFmtId="0" fontId="1" fillId="11" borderId="2" xfId="0" applyFont="1" applyFill="1" applyBorder="1"/>
    <xf numFmtId="0" fontId="1" fillId="11" borderId="4" xfId="0" applyFont="1" applyFill="1" applyBorder="1"/>
    <xf numFmtId="0" fontId="1" fillId="11" borderId="6" xfId="0" applyFont="1" applyFill="1" applyBorder="1"/>
    <xf numFmtId="0" fontId="0" fillId="0" borderId="6" xfId="0" applyBorder="1"/>
    <xf numFmtId="0" fontId="0" fillId="15" borderId="0" xfId="0" applyFill="1"/>
    <xf numFmtId="0" fontId="1" fillId="11" borderId="7" xfId="0" applyFont="1" applyFill="1" applyBorder="1"/>
    <xf numFmtId="0" fontId="0" fillId="17" borderId="6" xfId="0" applyFill="1" applyBorder="1"/>
    <xf numFmtId="0" fontId="1" fillId="17" borderId="1" xfId="0" applyFont="1" applyFill="1" applyBorder="1"/>
    <xf numFmtId="0" fontId="1" fillId="11" borderId="8" xfId="0" applyFont="1" applyFill="1" applyBorder="1"/>
    <xf numFmtId="0" fontId="0" fillId="24" borderId="6" xfId="0" applyFill="1" applyBorder="1"/>
    <xf numFmtId="0" fontId="1" fillId="8" borderId="4" xfId="0" applyFont="1" applyFill="1" applyBorder="1"/>
    <xf numFmtId="0" fontId="0" fillId="22" borderId="6" xfId="0" applyFill="1" applyBorder="1"/>
    <xf numFmtId="0" fontId="1" fillId="11" borderId="10" xfId="0" applyFont="1" applyFill="1" applyBorder="1"/>
    <xf numFmtId="0" fontId="0" fillId="19" borderId="10" xfId="0" applyFill="1" applyBorder="1"/>
    <xf numFmtId="0" fontId="1" fillId="3" borderId="2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1" fillId="11" borderId="5" xfId="0" applyFont="1" applyFill="1" applyBorder="1"/>
    <xf numFmtId="14" fontId="1" fillId="0" borderId="4" xfId="0" applyNumberFormat="1" applyFont="1" applyBorder="1"/>
    <xf numFmtId="0" fontId="1" fillId="9" borderId="2" xfId="0" applyFont="1" applyFill="1" applyBorder="1"/>
    <xf numFmtId="0" fontId="1" fillId="10" borderId="4" xfId="0" applyFont="1" applyFill="1" applyBorder="1"/>
    <xf numFmtId="49" fontId="1" fillId="11" borderId="6" xfId="0" applyNumberFormat="1" applyFont="1" applyFill="1" applyBorder="1"/>
    <xf numFmtId="0" fontId="1" fillId="31" borderId="1" xfId="0" applyFont="1" applyFill="1" applyBorder="1"/>
    <xf numFmtId="0" fontId="1" fillId="31" borderId="0" xfId="0" applyFont="1" applyFill="1"/>
    <xf numFmtId="0" fontId="1" fillId="23" borderId="6" xfId="0" applyFont="1" applyFill="1" applyBorder="1"/>
    <xf numFmtId="0" fontId="1" fillId="23" borderId="1" xfId="0" applyFont="1" applyFill="1" applyBorder="1"/>
    <xf numFmtId="0" fontId="1" fillId="31" borderId="2" xfId="0" applyFont="1" applyFill="1" applyBorder="1"/>
    <xf numFmtId="0" fontId="1" fillId="23" borderId="10" xfId="0" applyFont="1" applyFill="1" applyBorder="1"/>
    <xf numFmtId="0" fontId="0" fillId="32" borderId="6" xfId="0" applyFill="1" applyBorder="1"/>
    <xf numFmtId="0" fontId="0" fillId="29" borderId="6" xfId="0" applyFill="1" applyBorder="1"/>
    <xf numFmtId="0" fontId="0" fillId="35" borderId="6" xfId="0" applyFill="1" applyBorder="1"/>
    <xf numFmtId="0" fontId="0" fillId="36" borderId="6" xfId="0" applyFill="1" applyBorder="1"/>
    <xf numFmtId="0" fontId="3" fillId="37" borderId="4" xfId="0" applyFont="1" applyFill="1" applyBorder="1"/>
    <xf numFmtId="0" fontId="1" fillId="36" borderId="1" xfId="0" applyFont="1" applyFill="1" applyBorder="1"/>
    <xf numFmtId="49" fontId="1" fillId="36" borderId="6" xfId="0" applyNumberFormat="1" applyFont="1" applyFill="1" applyBorder="1"/>
    <xf numFmtId="49" fontId="1" fillId="37" borderId="2" xfId="0" applyNumberFormat="1" applyFont="1" applyFill="1" applyBorder="1"/>
    <xf numFmtId="49" fontId="1" fillId="38" borderId="1" xfId="0" applyNumberFormat="1" applyFont="1" applyFill="1" applyBorder="1"/>
    <xf numFmtId="49" fontId="1" fillId="39" borderId="1" xfId="0" applyNumberFormat="1" applyFont="1" applyFill="1" applyBorder="1"/>
    <xf numFmtId="0" fontId="0" fillId="42" borderId="6" xfId="0" applyFill="1" applyBorder="1"/>
    <xf numFmtId="0" fontId="1" fillId="42" borderId="1" xfId="0" applyFont="1" applyFill="1" applyBorder="1"/>
    <xf numFmtId="49" fontId="1" fillId="28" borderId="2" xfId="0" applyNumberFormat="1" applyFont="1" applyFill="1" applyBorder="1"/>
    <xf numFmtId="0" fontId="0" fillId="27" borderId="6" xfId="0" applyFill="1" applyBorder="1"/>
    <xf numFmtId="49" fontId="1" fillId="27" borderId="6" xfId="0" applyNumberFormat="1" applyFont="1" applyFill="1" applyBorder="1"/>
    <xf numFmtId="49" fontId="1" fillId="28" borderId="6" xfId="0" applyNumberFormat="1" applyFont="1" applyFill="1" applyBorder="1"/>
    <xf numFmtId="49" fontId="1" fillId="27" borderId="1" xfId="0" applyNumberFormat="1" applyFont="1" applyFill="1" applyBorder="1"/>
    <xf numFmtId="0" fontId="0" fillId="16" borderId="6" xfId="0" applyFill="1" applyBorder="1"/>
    <xf numFmtId="49" fontId="0" fillId="16" borderId="6" xfId="0" applyNumberFormat="1" applyFill="1" applyBorder="1"/>
    <xf numFmtId="0" fontId="1" fillId="43" borderId="6" xfId="0" applyFont="1" applyFill="1" applyBorder="1"/>
    <xf numFmtId="49" fontId="1" fillId="16" borderId="4" xfId="0" applyNumberFormat="1" applyFont="1" applyFill="1" applyBorder="1"/>
    <xf numFmtId="0" fontId="1" fillId="43" borderId="1" xfId="0" applyFont="1" applyFill="1" applyBorder="1"/>
    <xf numFmtId="49" fontId="1" fillId="44" borderId="6" xfId="0" applyNumberFormat="1" applyFont="1" applyFill="1" applyBorder="1"/>
    <xf numFmtId="49" fontId="1" fillId="45" borderId="6" xfId="0" applyNumberFormat="1" applyFont="1" applyFill="1" applyBorder="1"/>
    <xf numFmtId="0" fontId="0" fillId="44" borderId="6" xfId="0" applyFill="1" applyBorder="1"/>
    <xf numFmtId="0" fontId="1" fillId="11" borderId="3" xfId="0" applyFont="1" applyFill="1" applyBorder="1"/>
    <xf numFmtId="0" fontId="1" fillId="34" borderId="3" xfId="0" applyFont="1" applyFill="1" applyBorder="1"/>
    <xf numFmtId="0" fontId="1" fillId="42" borderId="6" xfId="0" applyFont="1" applyFill="1" applyBorder="1"/>
    <xf numFmtId="0" fontId="1" fillId="33" borderId="4" xfId="0" applyFont="1" applyFill="1" applyBorder="1"/>
    <xf numFmtId="0" fontId="1" fillId="43" borderId="2" xfId="0" applyFont="1" applyFill="1" applyBorder="1"/>
    <xf numFmtId="0" fontId="0" fillId="49" borderId="6" xfId="0" applyFill="1" applyBorder="1"/>
    <xf numFmtId="49" fontId="0" fillId="29" borderId="6" xfId="0" applyNumberFormat="1" applyFill="1" applyBorder="1"/>
    <xf numFmtId="0" fontId="1" fillId="51" borderId="1" xfId="0" applyFont="1" applyFill="1" applyBorder="1"/>
    <xf numFmtId="0" fontId="1" fillId="51" borderId="8" xfId="0" applyFont="1" applyFill="1" applyBorder="1"/>
    <xf numFmtId="0" fontId="0" fillId="52" borderId="0" xfId="0" applyFill="1"/>
    <xf numFmtId="0" fontId="1" fillId="53" borderId="8" xfId="0" applyFont="1" applyFill="1" applyBorder="1"/>
    <xf numFmtId="0" fontId="1" fillId="53" borderId="0" xfId="0" applyFont="1" applyFill="1"/>
    <xf numFmtId="0" fontId="1" fillId="53" borderId="1" xfId="0" applyFont="1" applyFill="1" applyBorder="1"/>
    <xf numFmtId="0" fontId="1" fillId="54" borderId="8" xfId="0" applyFont="1" applyFill="1" applyBorder="1"/>
    <xf numFmtId="0" fontId="1" fillId="54" borderId="9" xfId="0" applyFont="1" applyFill="1" applyBorder="1"/>
    <xf numFmtId="0" fontId="1" fillId="14" borderId="4" xfId="0" applyFont="1" applyFill="1" applyBorder="1"/>
    <xf numFmtId="0" fontId="1" fillId="46" borderId="6" xfId="0" applyFont="1" applyFill="1" applyBorder="1"/>
    <xf numFmtId="0" fontId="0" fillId="30" borderId="6" xfId="0" applyFill="1" applyBorder="1"/>
    <xf numFmtId="49" fontId="1" fillId="13" borderId="1" xfId="0" applyNumberFormat="1" applyFont="1" applyFill="1" applyBorder="1"/>
    <xf numFmtId="49" fontId="1" fillId="11" borderId="2" xfId="0" applyNumberFormat="1" applyFont="1" applyFill="1" applyBorder="1"/>
    <xf numFmtId="49" fontId="1" fillId="40" borderId="1" xfId="0" applyNumberFormat="1" applyFont="1" applyFill="1" applyBorder="1"/>
    <xf numFmtId="49" fontId="1" fillId="25" borderId="1" xfId="0" applyNumberFormat="1" applyFont="1" applyFill="1" applyBorder="1"/>
    <xf numFmtId="49" fontId="1" fillId="26" borderId="1" xfId="0" applyNumberFormat="1" applyFont="1" applyFill="1" applyBorder="1"/>
    <xf numFmtId="49" fontId="1" fillId="28" borderId="1" xfId="0" applyNumberFormat="1" applyFont="1" applyFill="1" applyBorder="1"/>
    <xf numFmtId="49" fontId="1" fillId="41" borderId="1" xfId="0" applyNumberFormat="1" applyFont="1" applyFill="1" applyBorder="1"/>
    <xf numFmtId="49" fontId="0" fillId="36" borderId="6" xfId="0" applyNumberFormat="1" applyFill="1" applyBorder="1"/>
    <xf numFmtId="49" fontId="1" fillId="29" borderId="6" xfId="0" applyNumberFormat="1" applyFont="1" applyFill="1" applyBorder="1"/>
    <xf numFmtId="0" fontId="1" fillId="3" borderId="6" xfId="0" applyFont="1" applyFill="1" applyBorder="1"/>
    <xf numFmtId="49" fontId="3" fillId="47" borderId="6" xfId="0" applyNumberFormat="1" applyFont="1" applyFill="1" applyBorder="1"/>
    <xf numFmtId="0" fontId="1" fillId="0" borderId="3" xfId="0" applyFont="1" applyBorder="1"/>
    <xf numFmtId="0" fontId="1" fillId="46" borderId="3" xfId="0" applyFont="1" applyFill="1" applyBorder="1"/>
    <xf numFmtId="0" fontId="1" fillId="46" borderId="1" xfId="0" applyFont="1" applyFill="1" applyBorder="1"/>
    <xf numFmtId="9" fontId="0" fillId="0" borderId="6" xfId="0" applyNumberFormat="1" applyBorder="1"/>
    <xf numFmtId="0" fontId="0" fillId="55" borderId="6" xfId="0" applyFill="1" applyBorder="1"/>
    <xf numFmtId="0" fontId="3" fillId="30" borderId="6" xfId="0" applyFont="1" applyFill="1" applyBorder="1"/>
    <xf numFmtId="0" fontId="0" fillId="52" borderId="6" xfId="0" applyFill="1" applyBorder="1"/>
    <xf numFmtId="0" fontId="3" fillId="30" borderId="10" xfId="0" applyFont="1" applyFill="1" applyBorder="1"/>
    <xf numFmtId="0" fontId="1" fillId="2" borderId="11" xfId="0" applyFont="1" applyFill="1" applyBorder="1"/>
    <xf numFmtId="0" fontId="1" fillId="5" borderId="2" xfId="0" applyFont="1" applyFill="1" applyBorder="1"/>
    <xf numFmtId="0" fontId="1" fillId="6" borderId="2" xfId="0" applyFont="1" applyFill="1" applyBorder="1"/>
    <xf numFmtId="0" fontId="1" fillId="7" borderId="2" xfId="0" applyFont="1" applyFill="1" applyBorder="1"/>
    <xf numFmtId="9" fontId="1" fillId="49" borderId="4" xfId="0" applyNumberFormat="1" applyFont="1" applyFill="1" applyBorder="1"/>
    <xf numFmtId="9" fontId="1" fillId="24" borderId="4" xfId="0" applyNumberFormat="1" applyFont="1" applyFill="1" applyBorder="1"/>
    <xf numFmtId="9" fontId="0" fillId="24" borderId="14" xfId="0" applyNumberFormat="1" applyFill="1" applyBorder="1"/>
    <xf numFmtId="9" fontId="1" fillId="0" borderId="1" xfId="0" applyNumberFormat="1" applyFont="1" applyBorder="1"/>
    <xf numFmtId="0" fontId="1" fillId="0" borderId="11" xfId="0" applyFont="1" applyBorder="1"/>
    <xf numFmtId="0" fontId="1" fillId="0" borderId="2" xfId="0" applyFont="1" applyBorder="1"/>
    <xf numFmtId="0" fontId="1" fillId="0" borderId="6" xfId="0" applyFont="1" applyBorder="1"/>
    <xf numFmtId="0" fontId="1" fillId="0" borderId="1" xfId="0" applyFont="1" applyBorder="1"/>
    <xf numFmtId="2" fontId="1" fillId="0" borderId="1" xfId="0" applyNumberFormat="1" applyFont="1" applyBorder="1"/>
    <xf numFmtId="1" fontId="1" fillId="0" borderId="1" xfId="0" applyNumberFormat="1" applyFont="1" applyBorder="1"/>
    <xf numFmtId="2" fontId="0" fillId="49" borderId="6" xfId="0" applyNumberFormat="1" applyFill="1" applyBorder="1"/>
    <xf numFmtId="2" fontId="0" fillId="24" borderId="6" xfId="0" applyNumberFormat="1" applyFill="1" applyBorder="1"/>
    <xf numFmtId="45" fontId="0" fillId="24" borderId="6" xfId="0" applyNumberFormat="1" applyFill="1" applyBorder="1"/>
    <xf numFmtId="45" fontId="0" fillId="49" borderId="6" xfId="0" applyNumberFormat="1" applyFill="1" applyBorder="1"/>
    <xf numFmtId="45" fontId="1" fillId="0" borderId="1" xfId="0" applyNumberFormat="1" applyFont="1" applyBorder="1"/>
    <xf numFmtId="49" fontId="3" fillId="29" borderId="6" xfId="0" applyNumberFormat="1" applyFont="1" applyFill="1" applyBorder="1"/>
    <xf numFmtId="45" fontId="3" fillId="0" borderId="6" xfId="0" applyNumberFormat="1" applyFont="1" applyBorder="1"/>
    <xf numFmtId="45" fontId="0" fillId="0" borderId="6" xfId="0" applyNumberFormat="1" applyBorder="1"/>
    <xf numFmtId="0" fontId="3" fillId="50" borderId="0" xfId="0" applyFont="1" applyFill="1"/>
    <xf numFmtId="0" fontId="1" fillId="57" borderId="6" xfId="0" applyFont="1" applyFill="1" applyBorder="1"/>
    <xf numFmtId="0" fontId="1" fillId="58" borderId="0" xfId="0" applyFont="1" applyFill="1"/>
    <xf numFmtId="0" fontId="1" fillId="58" borderId="6" xfId="0" applyFont="1" applyFill="1" applyBorder="1"/>
    <xf numFmtId="0" fontId="0" fillId="59" borderId="6" xfId="0" applyFill="1" applyBorder="1"/>
    <xf numFmtId="0" fontId="0" fillId="60" borderId="6" xfId="0" applyFill="1" applyBorder="1"/>
    <xf numFmtId="0" fontId="0" fillId="61" borderId="6" xfId="0" applyFill="1" applyBorder="1"/>
    <xf numFmtId="0" fontId="0" fillId="62" borderId="0" xfId="0" applyFill="1"/>
    <xf numFmtId="9" fontId="0" fillId="0" borderId="0" xfId="0" applyNumberFormat="1"/>
    <xf numFmtId="9" fontId="1" fillId="0" borderId="0" xfId="0" applyNumberFormat="1" applyFont="1"/>
    <xf numFmtId="2" fontId="1" fillId="0" borderId="0" xfId="0" applyNumberFormat="1" applyFont="1"/>
    <xf numFmtId="45" fontId="1" fillId="0" borderId="0" xfId="0" applyNumberFormat="1" applyFont="1"/>
    <xf numFmtId="1" fontId="1" fillId="0" borderId="0" xfId="0" applyNumberFormat="1" applyFont="1"/>
    <xf numFmtId="45" fontId="0" fillId="0" borderId="0" xfId="0" applyNumberFormat="1"/>
    <xf numFmtId="2" fontId="0" fillId="0" borderId="0" xfId="0" applyNumberFormat="1"/>
    <xf numFmtId="0" fontId="1" fillId="56" borderId="6" xfId="0" applyFont="1" applyFill="1" applyBorder="1"/>
    <xf numFmtId="9" fontId="1" fillId="0" borderId="6" xfId="0" applyNumberFormat="1" applyFont="1" applyBorder="1"/>
    <xf numFmtId="2" fontId="1" fillId="0" borderId="6" xfId="0" applyNumberFormat="1" applyFont="1" applyBorder="1"/>
    <xf numFmtId="0" fontId="0" fillId="63" borderId="6" xfId="0" applyFill="1" applyBorder="1"/>
    <xf numFmtId="0" fontId="0" fillId="64" borderId="6" xfId="0" applyFill="1" applyBorder="1"/>
    <xf numFmtId="0" fontId="1" fillId="38" borderId="6" xfId="0" applyFont="1" applyFill="1" applyBorder="1"/>
    <xf numFmtId="0" fontId="1" fillId="65" borderId="6" xfId="0" applyFont="1" applyFill="1" applyBorder="1"/>
    <xf numFmtId="0" fontId="1" fillId="17" borderId="6" xfId="0" applyFont="1" applyFill="1" applyBorder="1"/>
    <xf numFmtId="0" fontId="1" fillId="66" borderId="6" xfId="0" applyFont="1" applyFill="1" applyBorder="1"/>
    <xf numFmtId="9" fontId="1" fillId="17" borderId="6" xfId="0" applyNumberFormat="1" applyFont="1" applyFill="1" applyBorder="1"/>
    <xf numFmtId="0" fontId="3" fillId="0" borderId="0" xfId="0" applyFont="1"/>
    <xf numFmtId="0" fontId="5" fillId="0" borderId="0" xfId="0" applyFont="1"/>
    <xf numFmtId="0" fontId="3" fillId="21" borderId="0" xfId="0" applyFont="1" applyFill="1"/>
    <xf numFmtId="0" fontId="0" fillId="63" borderId="9" xfId="0" applyFill="1" applyBorder="1"/>
    <xf numFmtId="0" fontId="0" fillId="17" borderId="9" xfId="0" applyFill="1" applyBorder="1"/>
    <xf numFmtId="0" fontId="3" fillId="63" borderId="0" xfId="0" applyFont="1" applyFill="1"/>
    <xf numFmtId="0" fontId="3" fillId="24" borderId="6" xfId="0" applyFont="1" applyFill="1" applyBorder="1"/>
    <xf numFmtId="0" fontId="3" fillId="63" borderId="6" xfId="0" applyFont="1" applyFill="1" applyBorder="1"/>
    <xf numFmtId="0" fontId="3" fillId="21" borderId="6" xfId="0" applyFont="1" applyFill="1" applyBorder="1"/>
    <xf numFmtId="0" fontId="2" fillId="0" borderId="6" xfId="0" applyFont="1" applyBorder="1"/>
    <xf numFmtId="0" fontId="2" fillId="0" borderId="0" xfId="0" applyFont="1"/>
    <xf numFmtId="0" fontId="0" fillId="59" borderId="9" xfId="0" applyFill="1" applyBorder="1"/>
    <xf numFmtId="0" fontId="1" fillId="59" borderId="6" xfId="0" applyFont="1" applyFill="1" applyBorder="1"/>
    <xf numFmtId="0" fontId="3" fillId="44" borderId="6" xfId="0" applyFont="1" applyFill="1" applyBorder="1"/>
    <xf numFmtId="2" fontId="0" fillId="0" borderId="6" xfId="0" applyNumberFormat="1" applyBorder="1"/>
    <xf numFmtId="2" fontId="1" fillId="0" borderId="14" xfId="0" applyNumberFormat="1" applyFont="1" applyBorder="1"/>
    <xf numFmtId="0" fontId="0" fillId="0" borderId="16" xfId="0" applyBorder="1"/>
    <xf numFmtId="0" fontId="0" fillId="0" borderId="15" xfId="0" applyBorder="1"/>
    <xf numFmtId="0" fontId="1" fillId="0" borderId="17" xfId="0" applyFont="1" applyBorder="1"/>
    <xf numFmtId="0" fontId="3" fillId="0" borderId="6" xfId="0" applyFont="1" applyBorder="1"/>
    <xf numFmtId="0" fontId="3" fillId="42" borderId="6" xfId="0" applyFont="1" applyFill="1" applyBorder="1"/>
    <xf numFmtId="0" fontId="3" fillId="21" borderId="14" xfId="0" applyFont="1" applyFill="1" applyBorder="1"/>
    <xf numFmtId="0" fontId="3" fillId="32" borderId="6" xfId="0" applyFont="1" applyFill="1" applyBorder="1"/>
    <xf numFmtId="0" fontId="0" fillId="67" borderId="6" xfId="0" applyFill="1" applyBorder="1"/>
    <xf numFmtId="9" fontId="0" fillId="0" borderId="6" xfId="1" applyFont="1" applyBorder="1" applyAlignment="1"/>
    <xf numFmtId="0" fontId="3" fillId="64" borderId="6" xfId="0" applyFont="1" applyFill="1" applyBorder="1"/>
    <xf numFmtId="45" fontId="0" fillId="68" borderId="6" xfId="0" applyNumberFormat="1" applyFill="1" applyBorder="1"/>
    <xf numFmtId="0" fontId="0" fillId="64" borderId="0" xfId="0" applyFill="1"/>
    <xf numFmtId="0" fontId="0" fillId="48" borderId="6" xfId="0" applyFill="1" applyBorder="1"/>
    <xf numFmtId="0" fontId="3" fillId="30" borderId="12" xfId="0" applyFont="1" applyFill="1" applyBorder="1"/>
    <xf numFmtId="0" fontId="0" fillId="69" borderId="6" xfId="0" applyFill="1" applyBorder="1"/>
    <xf numFmtId="49" fontId="3" fillId="16" borderId="6" xfId="0" applyNumberFormat="1" applyFont="1" applyFill="1" applyBorder="1"/>
    <xf numFmtId="0" fontId="0" fillId="21" borderId="6" xfId="0" applyFill="1" applyBorder="1"/>
    <xf numFmtId="0" fontId="0" fillId="38" borderId="6" xfId="0" applyFill="1" applyBorder="1"/>
    <xf numFmtId="0" fontId="0" fillId="44" borderId="0" xfId="0" applyFill="1"/>
    <xf numFmtId="0" fontId="3" fillId="29" borderId="6" xfId="0" applyFont="1" applyFill="1" applyBorder="1"/>
    <xf numFmtId="0" fontId="0" fillId="38" borderId="0" xfId="0" applyFill="1"/>
    <xf numFmtId="0" fontId="3" fillId="38" borderId="6" xfId="0" applyFont="1" applyFill="1" applyBorder="1"/>
    <xf numFmtId="0" fontId="0" fillId="32" borderId="0" xfId="0" applyFill="1"/>
    <xf numFmtId="49" fontId="1" fillId="27" borderId="4" xfId="0" applyNumberFormat="1" applyFont="1" applyFill="1" applyBorder="1"/>
    <xf numFmtId="9" fontId="2" fillId="0" borderId="6" xfId="0" applyNumberFormat="1" applyFont="1" applyBorder="1"/>
    <xf numFmtId="0" fontId="1" fillId="11" borderId="0" xfId="0" applyFont="1" applyFill="1"/>
    <xf numFmtId="0" fontId="3" fillId="70" borderId="6" xfId="0" applyFont="1" applyFill="1" applyBorder="1"/>
    <xf numFmtId="0" fontId="0" fillId="70" borderId="6" xfId="0" applyFill="1" applyBorder="1"/>
    <xf numFmtId="0" fontId="1" fillId="11" borderId="18" xfId="0" applyFont="1" applyFill="1" applyBorder="1"/>
    <xf numFmtId="0" fontId="3" fillId="18" borderId="10" xfId="0" applyFont="1" applyFill="1" applyBorder="1"/>
    <xf numFmtId="0" fontId="0" fillId="71" borderId="6" xfId="0" applyFill="1" applyBorder="1"/>
    <xf numFmtId="0" fontId="3" fillId="72" borderId="6" xfId="0" applyFont="1" applyFill="1" applyBorder="1"/>
    <xf numFmtId="0" fontId="0" fillId="72" borderId="0" xfId="0" applyFill="1"/>
    <xf numFmtId="0" fontId="0" fillId="21" borderId="0" xfId="0" applyFill="1"/>
    <xf numFmtId="1" fontId="1" fillId="17" borderId="6" xfId="0" applyNumberFormat="1" applyFont="1" applyFill="1" applyBorder="1"/>
    <xf numFmtId="0" fontId="1" fillId="30" borderId="6" xfId="0" applyFont="1" applyFill="1" applyBorder="1"/>
    <xf numFmtId="0" fontId="1" fillId="30" borderId="9" xfId="0" applyFont="1" applyFill="1" applyBorder="1"/>
    <xf numFmtId="0" fontId="1" fillId="30" borderId="14" xfId="0" applyFont="1" applyFill="1" applyBorder="1"/>
    <xf numFmtId="0" fontId="2" fillId="30" borderId="6" xfId="0" applyFont="1" applyFill="1" applyBorder="1"/>
    <xf numFmtId="0" fontId="3" fillId="24" borderId="9" xfId="0" applyFont="1" applyFill="1" applyBorder="1"/>
    <xf numFmtId="0" fontId="1" fillId="17" borderId="10" xfId="0" applyFont="1" applyFill="1" applyBorder="1"/>
    <xf numFmtId="0" fontId="0" fillId="17" borderId="10" xfId="0" applyFill="1" applyBorder="1"/>
    <xf numFmtId="0" fontId="3" fillId="24" borderId="12" xfId="0" applyFont="1" applyFill="1" applyBorder="1"/>
    <xf numFmtId="0" fontId="0" fillId="73" borderId="12" xfId="0" applyFill="1" applyBorder="1"/>
    <xf numFmtId="0" fontId="1" fillId="0" borderId="4" xfId="0" applyFont="1" applyBorder="1"/>
    <xf numFmtId="2" fontId="0" fillId="0" borderId="14" xfId="0" applyNumberFormat="1" applyBorder="1"/>
    <xf numFmtId="45" fontId="1" fillId="0" borderId="6" xfId="0" applyNumberFormat="1" applyFont="1" applyBorder="1"/>
    <xf numFmtId="0" fontId="0" fillId="0" borderId="19" xfId="0" applyBorder="1"/>
    <xf numFmtId="0" fontId="3" fillId="30" borderId="13" xfId="0" applyFont="1" applyFill="1" applyBorder="1"/>
    <xf numFmtId="0" fontId="2" fillId="17" borderId="0" xfId="0" applyFont="1" applyFill="1"/>
    <xf numFmtId="0" fontId="3" fillId="48" borderId="6" xfId="0" applyFont="1" applyFill="1" applyBorder="1"/>
    <xf numFmtId="0" fontId="3" fillId="22" borderId="6" xfId="0" applyFont="1" applyFill="1" applyBorder="1"/>
    <xf numFmtId="9" fontId="1" fillId="0" borderId="3" xfId="0" applyNumberFormat="1" applyFont="1" applyBorder="1"/>
    <xf numFmtId="0" fontId="3" fillId="32" borderId="0" xfId="0" applyFont="1" applyFill="1"/>
    <xf numFmtId="49" fontId="3" fillId="0" borderId="0" xfId="0" applyNumberFormat="1" applyFont="1"/>
    <xf numFmtId="0" fontId="3" fillId="17" borderId="6" xfId="0" applyFont="1" applyFill="1" applyBorder="1"/>
    <xf numFmtId="0" fontId="1" fillId="20" borderId="4" xfId="0" applyFont="1" applyFill="1" applyBorder="1"/>
    <xf numFmtId="0" fontId="3" fillId="27" borderId="6" xfId="0" applyFont="1" applyFill="1" applyBorder="1"/>
    <xf numFmtId="0" fontId="1" fillId="11" borderId="11" xfId="0" applyFont="1" applyFill="1" applyBorder="1"/>
    <xf numFmtId="0" fontId="1" fillId="11" borderId="9" xfId="0" applyFont="1" applyFill="1" applyBorder="1"/>
    <xf numFmtId="0" fontId="1" fillId="54" borderId="6" xfId="0" applyFont="1" applyFill="1" applyBorder="1"/>
    <xf numFmtId="0" fontId="1" fillId="62" borderId="0" xfId="0" applyFont="1" applyFill="1"/>
    <xf numFmtId="0" fontId="3" fillId="29" borderId="0" xfId="0" applyFont="1" applyFill="1"/>
    <xf numFmtId="0" fontId="3" fillId="30" borderId="0" xfId="0" applyFont="1" applyFill="1"/>
    <xf numFmtId="0" fontId="3" fillId="36" borderId="6" xfId="0" applyFont="1" applyFill="1" applyBorder="1"/>
    <xf numFmtId="0" fontId="3" fillId="0" borderId="6" xfId="0" applyFont="1" applyFill="1" applyBorder="1"/>
    <xf numFmtId="0" fontId="0" fillId="0" borderId="6" xfId="0" applyFill="1" applyBorder="1"/>
    <xf numFmtId="0" fontId="0" fillId="0" borderId="10" xfId="0" applyBorder="1"/>
    <xf numFmtId="0" fontId="1" fillId="74" borderId="2" xfId="0" applyFont="1" applyFill="1" applyBorder="1"/>
    <xf numFmtId="2" fontId="0" fillId="52" borderId="6" xfId="0" applyNumberFormat="1" applyFill="1" applyBorder="1"/>
    <xf numFmtId="0" fontId="1" fillId="52" borderId="3" xfId="0" applyFont="1" applyFill="1" applyBorder="1"/>
    <xf numFmtId="0" fontId="1" fillId="52" borderId="2" xfId="0" applyFont="1" applyFill="1" applyBorder="1"/>
    <xf numFmtId="9" fontId="0" fillId="52" borderId="6" xfId="0" applyNumberFormat="1" applyFill="1" applyBorder="1"/>
    <xf numFmtId="0" fontId="1" fillId="52" borderId="6" xfId="0" applyFont="1" applyFill="1" applyBorder="1"/>
    <xf numFmtId="0" fontId="1" fillId="52" borderId="1" xfId="0" applyFont="1" applyFill="1" applyBorder="1"/>
    <xf numFmtId="9" fontId="1" fillId="52" borderId="1" xfId="0" applyNumberFormat="1" applyFont="1" applyFill="1" applyBorder="1"/>
    <xf numFmtId="2" fontId="1" fillId="52" borderId="1" xfId="0" applyNumberFormat="1" applyFont="1" applyFill="1" applyBorder="1"/>
    <xf numFmtId="45" fontId="1" fillId="52" borderId="1" xfId="0" applyNumberFormat="1" applyFont="1" applyFill="1" applyBorder="1"/>
    <xf numFmtId="1" fontId="1" fillId="52" borderId="1" xfId="0" applyNumberFormat="1" applyFont="1" applyFill="1" applyBorder="1"/>
    <xf numFmtId="9" fontId="1" fillId="52" borderId="4" xfId="0" applyNumberFormat="1" applyFont="1" applyFill="1" applyBorder="1"/>
    <xf numFmtId="0" fontId="1" fillId="56" borderId="1" xfId="0" applyFont="1" applyFill="1" applyBorder="1"/>
    <xf numFmtId="0" fontId="1" fillId="56" borderId="2" xfId="0" applyFont="1" applyFill="1" applyBorder="1"/>
    <xf numFmtId="45" fontId="0" fillId="52" borderId="6" xfId="0" applyNumberFormat="1" applyFill="1" applyBorder="1"/>
    <xf numFmtId="9" fontId="1" fillId="52" borderId="3" xfId="0" applyNumberFormat="1" applyFont="1" applyFill="1" applyBorder="1"/>
    <xf numFmtId="9" fontId="0" fillId="52" borderId="14" xfId="0" applyNumberFormat="1" applyFill="1" applyBorder="1"/>
    <xf numFmtId="0" fontId="1" fillId="74" borderId="1" xfId="0" applyFont="1" applyFill="1" applyBorder="1"/>
    <xf numFmtId="49" fontId="1" fillId="54" borderId="1" xfId="0" applyNumberFormat="1" applyFont="1" applyFill="1" applyBorder="1"/>
    <xf numFmtId="49" fontId="1" fillId="75" borderId="1" xfId="0" applyNumberFormat="1" applyFont="1" applyFill="1" applyBorder="1"/>
    <xf numFmtId="49" fontId="1" fillId="54" borderId="2" xfId="0" applyNumberFormat="1" applyFont="1" applyFill="1" applyBorder="1"/>
    <xf numFmtId="49" fontId="1" fillId="54" borderId="6" xfId="0" applyNumberFormat="1" applyFont="1" applyFill="1" applyBorder="1"/>
    <xf numFmtId="0" fontId="1" fillId="54" borderId="4" xfId="0" applyFont="1" applyFill="1" applyBorder="1"/>
    <xf numFmtId="0" fontId="1" fillId="54" borderId="1" xfId="0" applyFont="1" applyFill="1" applyBorder="1"/>
    <xf numFmtId="0" fontId="1" fillId="54" borderId="2" xfId="0" applyFont="1" applyFill="1" applyBorder="1"/>
    <xf numFmtId="0" fontId="1" fillId="54" borderId="3" xfId="0" applyFont="1" applyFill="1" applyBorder="1"/>
    <xf numFmtId="0" fontId="3" fillId="52" borderId="6" xfId="0" applyFont="1" applyFill="1" applyBorder="1"/>
    <xf numFmtId="0" fontId="1" fillId="54" borderId="10" xfId="0" applyFont="1" applyFill="1" applyBorder="1"/>
    <xf numFmtId="49" fontId="1" fillId="52" borderId="1" xfId="0" applyNumberFormat="1" applyFont="1" applyFill="1" applyBorder="1"/>
    <xf numFmtId="49" fontId="1" fillId="76" borderId="1" xfId="0" applyNumberFormat="1" applyFont="1" applyFill="1" applyBorder="1"/>
    <xf numFmtId="49" fontId="1" fillId="53" borderId="1" xfId="0" applyNumberFormat="1" applyFont="1" applyFill="1" applyBorder="1"/>
    <xf numFmtId="49" fontId="1" fillId="76" borderId="2" xfId="0" applyNumberFormat="1" applyFont="1" applyFill="1" applyBorder="1"/>
    <xf numFmtId="49" fontId="1" fillId="52" borderId="6" xfId="0" applyNumberFormat="1" applyFont="1" applyFill="1" applyBorder="1"/>
    <xf numFmtId="0" fontId="3" fillId="76" borderId="4" xfId="0" applyFont="1" applyFill="1" applyBorder="1"/>
    <xf numFmtId="0" fontId="1" fillId="76" borderId="3" xfId="0" applyFont="1" applyFill="1" applyBorder="1"/>
    <xf numFmtId="49" fontId="0" fillId="52" borderId="6" xfId="0" applyNumberFormat="1" applyFill="1" applyBorder="1"/>
    <xf numFmtId="0" fontId="1" fillId="56" borderId="0" xfId="0" applyFont="1" applyFill="1"/>
    <xf numFmtId="0" fontId="1" fillId="76" borderId="4" xfId="0" applyFont="1" applyFill="1" applyBorder="1"/>
    <xf numFmtId="0" fontId="1" fillId="77" borderId="2" xfId="0" applyFont="1" applyFill="1" applyBorder="1"/>
    <xf numFmtId="0" fontId="1" fillId="78" borderId="4" xfId="0" applyFont="1" applyFill="1" applyBorder="1"/>
    <xf numFmtId="0" fontId="1" fillId="77" borderId="1" xfId="0" applyFont="1" applyFill="1" applyBorder="1"/>
    <xf numFmtId="0" fontId="1" fillId="2" borderId="2" xfId="0" applyFont="1" applyFill="1" applyBorder="1"/>
    <xf numFmtId="0" fontId="0" fillId="79" borderId="6" xfId="0" applyFill="1" applyBorder="1"/>
    <xf numFmtId="0" fontId="0" fillId="0" borderId="6" xfId="0" applyNumberFormat="1" applyFill="1" applyBorder="1"/>
    <xf numFmtId="0" fontId="0" fillId="80" borderId="6" xfId="0" applyFill="1" applyBorder="1"/>
    <xf numFmtId="0" fontId="0" fillId="0" borderId="0" xfId="0" applyBorder="1"/>
    <xf numFmtId="0" fontId="1" fillId="74" borderId="21" xfId="0" applyFont="1" applyFill="1" applyBorder="1"/>
    <xf numFmtId="0" fontId="1" fillId="2" borderId="6" xfId="0" applyFont="1" applyFill="1" applyBorder="1"/>
    <xf numFmtId="0" fontId="1" fillId="4" borderId="6" xfId="0" applyFont="1" applyFill="1" applyBorder="1"/>
    <xf numFmtId="0" fontId="1" fillId="5" borderId="6" xfId="0" applyFont="1" applyFill="1" applyBorder="1"/>
    <xf numFmtId="0" fontId="1" fillId="6" borderId="6" xfId="0" applyFont="1" applyFill="1" applyBorder="1"/>
    <xf numFmtId="0" fontId="1" fillId="7" borderId="6" xfId="0" applyFont="1" applyFill="1" applyBorder="1"/>
    <xf numFmtId="0" fontId="0" fillId="17" borderId="12" xfId="0" applyFill="1" applyBorder="1"/>
    <xf numFmtId="0" fontId="0" fillId="73" borderId="6" xfId="0" applyFill="1" applyBorder="1"/>
    <xf numFmtId="0" fontId="3" fillId="0" borderId="10" xfId="0" applyFont="1" applyBorder="1"/>
    <xf numFmtId="0" fontId="0" fillId="24" borderId="9" xfId="0" applyFill="1" applyBorder="1"/>
    <xf numFmtId="0" fontId="0" fillId="70" borderId="9" xfId="0" applyFill="1" applyBorder="1"/>
    <xf numFmtId="0" fontId="0" fillId="0" borderId="9" xfId="0" applyBorder="1"/>
    <xf numFmtId="0" fontId="0" fillId="30" borderId="9" xfId="0" applyFill="1" applyBorder="1"/>
    <xf numFmtId="0" fontId="0" fillId="73" borderId="9" xfId="0" applyFill="1" applyBorder="1"/>
    <xf numFmtId="0" fontId="0" fillId="17" borderId="20" xfId="0" applyFill="1" applyBorder="1"/>
    <xf numFmtId="0" fontId="1" fillId="11" borderId="22" xfId="0" applyFont="1" applyFill="1" applyBorder="1"/>
    <xf numFmtId="0" fontId="1" fillId="11" borderId="15" xfId="0" applyFont="1" applyFill="1" applyBorder="1"/>
    <xf numFmtId="0" fontId="5" fillId="0" borderId="0" xfId="0" applyFont="1" applyFill="1"/>
    <xf numFmtId="0" fontId="1" fillId="11" borderId="14" xfId="0" applyFont="1" applyFill="1" applyBorder="1"/>
    <xf numFmtId="49" fontId="1" fillId="63" borderId="6" xfId="0" applyNumberFormat="1" applyFont="1" applyFill="1" applyBorder="1"/>
    <xf numFmtId="49" fontId="1" fillId="17" borderId="6" xfId="0" applyNumberFormat="1" applyFont="1" applyFill="1" applyBorder="1"/>
    <xf numFmtId="49" fontId="0" fillId="63" borderId="6" xfId="0" applyNumberFormat="1" applyFill="1" applyBorder="1"/>
    <xf numFmtId="0" fontId="3" fillId="19" borderId="6" xfId="0" applyFont="1" applyFill="1" applyBorder="1"/>
    <xf numFmtId="49" fontId="1" fillId="17" borderId="4" xfId="0" applyNumberFormat="1" applyFont="1" applyFill="1" applyBorder="1"/>
    <xf numFmtId="49" fontId="9" fillId="63" borderId="6" xfId="0" applyNumberFormat="1" applyFont="1" applyFill="1" applyBorder="1"/>
    <xf numFmtId="0" fontId="1" fillId="0" borderId="1" xfId="0" applyFont="1" applyFill="1" applyBorder="1"/>
    <xf numFmtId="49" fontId="1" fillId="33" borderId="6" xfId="0" applyNumberFormat="1" applyFont="1" applyFill="1" applyBorder="1"/>
    <xf numFmtId="49" fontId="9" fillId="17" borderId="4" xfId="0" applyNumberFormat="1" applyFont="1" applyFill="1" applyBorder="1"/>
    <xf numFmtId="49" fontId="3" fillId="36" borderId="6" xfId="0" applyNumberFormat="1" applyFont="1" applyFill="1" applyBorder="1"/>
    <xf numFmtId="49" fontId="1" fillId="33" borderId="2" xfId="0" applyNumberFormat="1" applyFont="1" applyFill="1" applyBorder="1"/>
    <xf numFmtId="49" fontId="1" fillId="81" borderId="6" xfId="0" applyNumberFormat="1" applyFont="1" applyFill="1" applyBorder="1"/>
    <xf numFmtId="49" fontId="0" fillId="17" borderId="6" xfId="0" applyNumberFormat="1" applyFill="1" applyBorder="1"/>
    <xf numFmtId="0" fontId="1" fillId="66" borderId="2" xfId="0" applyFont="1" applyFill="1" applyBorder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25" borderId="6" xfId="0" applyFont="1" applyFill="1" applyBorder="1" applyAlignment="1">
      <alignment horizontal="center"/>
    </xf>
    <xf numFmtId="0" fontId="0" fillId="25" borderId="10" xfId="0" applyFill="1" applyBorder="1" applyAlignment="1">
      <alignment horizontal="center"/>
    </xf>
    <xf numFmtId="0" fontId="0" fillId="25" borderId="14" xfId="0" applyFill="1" applyBorder="1" applyAlignment="1">
      <alignment horizontal="center"/>
    </xf>
    <xf numFmtId="0" fontId="6" fillId="32" borderId="0" xfId="0" applyFont="1" applyFill="1" applyAlignment="1">
      <alignment horizontal="center"/>
    </xf>
    <xf numFmtId="0" fontId="0" fillId="32" borderId="0" xfId="0" applyFill="1" applyAlignment="1">
      <alignment horizontal="center"/>
    </xf>
    <xf numFmtId="0" fontId="0" fillId="32" borderId="16" xfId="0" applyFill="1" applyBorder="1" applyAlignment="1">
      <alignment horizontal="center"/>
    </xf>
    <xf numFmtId="0" fontId="7" fillId="44" borderId="6" xfId="0" applyFont="1" applyFill="1" applyBorder="1" applyAlignment="1">
      <alignment horizontal="center"/>
    </xf>
    <xf numFmtId="0" fontId="0" fillId="44" borderId="6" xfId="0" applyFill="1" applyBorder="1" applyAlignment="1">
      <alignment horizontal="center"/>
    </xf>
    <xf numFmtId="0" fontId="0" fillId="44" borderId="20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334"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>
          <bgColor theme="7"/>
        </patternFill>
      </fill>
    </dxf>
    <dxf>
      <fill>
        <patternFill>
          <bgColor rgb="FFFFC7CE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b/>
        <i val="0"/>
        <strike val="0"/>
        <u val="double"/>
        <color theme="5"/>
      </font>
      <fill>
        <patternFill>
          <bgColor theme="8" tint="0.79998168889431442"/>
        </patternFill>
      </fill>
    </dxf>
    <dxf>
      <font>
        <b/>
        <i val="0"/>
        <strike val="0"/>
        <color theme="7" tint="0.39994506668294322"/>
      </font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63EA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TEMPLATESHEET!$H$117:$L$117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TEMPLATESHEET!$H$118:$L$118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2-4E66-B97D-05E4E4C6E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TEMPLATESHEET!$H$117:$L$117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TEMPLATESHEET!$H$119:$L$119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92-4E66-B97D-05E4E4C6E674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TEMPLATESHEET!$H$117:$L$117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TEMPLATESHEET!$H$120:$L$120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92-4E66-B97D-05E4E4C6E674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TEMPLATESHEET!$H$117:$L$117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TEMPLATESHEET!$H$121:$L$121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92-4E66-B97D-05E4E4C6E674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TEMPLATESHEET!$H$117:$L$117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TEMPLATESHEET!$H$122:$L$122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92-4E66-B97D-05E4E4C6E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'6_16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'6_16 Border'!$H$118:$L$118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3-48B9-AA01-4B671DE7C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'6_16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'6_16 Border'!$H$119:$L$119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3-48B9-AA01-4B671DE7C728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'6_16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'6_16 Border'!$H$120:$L$120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F3-48B9-AA01-4B671DE7C728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'6_16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'6_16 Border'!$H$121:$L$121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F3-48B9-AA01-4B671DE7C728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'6_16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'6_16 Border'!$H$122:$L$122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F3-48B9-AA01-4B671DE7C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'6_16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'6_16 Oregon'!$H$118:$L$118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B-45DF-B683-A355F823F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'6_16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'6_16 Oregon'!$H$119:$L$119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8B-45DF-B683-A355F823FEFF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'6_16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'6_16 Oregon'!$H$120:$L$120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8B-45DF-B683-A355F823FEFF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'6_16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'6_16 Oregon'!$H$121:$L$121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8B-45DF-B683-A355F823FEFF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'6_16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'6_16 Oregon'!$H$122:$L$122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8B-45DF-B683-A355F823F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'6_16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'6_16 Villa'!$H$118:$L$118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E6-4028-B185-B8E38D873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'6_16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'6_16 Villa'!$H$119:$L$119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E6-4028-B185-B8E38D873562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'6_16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'6_16 Villa'!$H$120:$L$120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E6-4028-B185-B8E38D873562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'6_16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'6_16 Villa'!$H$121:$L$121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E6-4028-B185-B8E38D873562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'6_16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'6_16 Villa'!$H$122:$L$122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E6-4028-B185-B8E38D873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'6_9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'6_9 Border'!$H$118:$L$118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F9-4BD9-A180-B5529A7D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'6_9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'6_9 Border'!$H$119:$L$119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F9-4BD9-A180-B5529A7D37C3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'6_9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'6_9 Border'!$H$120:$L$120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F9-4BD9-A180-B5529A7D37C3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'6_9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'6_9 Border'!$H$121:$L$121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F9-4BD9-A180-B5529A7D37C3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'6_9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'6_9 Border'!$H$122:$L$122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F9-4BD9-A180-B5529A7D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'6_9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'6_9 Chalet'!$H$118:$L$118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D-443B-AC5D-1CCDA3DC7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'6_9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'6_9 Chalet'!$H$119:$L$119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7D-443B-AC5D-1CCDA3DC7072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'6_9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'6_9 Chalet'!$H$120:$L$120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7D-443B-AC5D-1CCDA3DC7072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'6_9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'6_9 Chalet'!$H$121:$L$121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7D-443B-AC5D-1CCDA3DC7072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'6_9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'6_9 Chalet'!$H$122:$L$122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7D-443B-AC5D-1CCDA3DC7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'6_9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'6_9 Oregon'!$H$118:$L$118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5-4DA2-A9E3-7B8A45394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'6_9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'6_9 Oregon'!$H$119:$L$119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5-4DA2-A9E3-7B8A45394E1A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'6_9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'6_9 Oregon'!$H$120:$L$120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B5-4DA2-A9E3-7B8A45394E1A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'6_9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'6_9 Oregon'!$H$121:$L$121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B5-4DA2-A9E3-7B8A45394E1A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'6_9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'6_9 Oregon'!$H$122:$L$122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B5-4DA2-A9E3-7B8A45394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'6_7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'6_7 Border'!$H$118:$L$118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6-4B88-9770-E79B474C4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'6_7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'6_7 Border'!$H$119:$L$119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B6-4B88-9770-E79B474C4517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'6_7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'6_7 Border'!$H$120:$L$120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B6-4B88-9770-E79B474C4517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'6_7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'6_7 Border'!$H$121:$L$121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B6-4B88-9770-E79B474C4517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'6_7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'6_7 Border'!$H$122:$L$122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B6-4B88-9770-E79B474C4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'6_7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'6_7 Villa'!$H$118:$L$118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9A-4675-926E-971B0211D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'6_7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'6_7 Villa'!$H$119:$L$119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9A-4675-926E-971B0211D5DD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'6_7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'6_7 Villa'!$H$120:$L$120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9A-4675-926E-971B0211D5DD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'6_7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'6_7 Villa'!$H$121:$L$121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9A-4675-926E-971B0211D5DD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'6_7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'6_7 Villa'!$H$122:$L$122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9A-4675-926E-971B0211D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'6_7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'6_7 Oregon'!$H$118:$L$118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D-40C3-AAFF-84CE3F9B2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'6_7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'6_7 Oregon'!$H$119:$L$119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4D-40C3-AAFF-84CE3F9B2302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'6_7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'6_7 Oregon'!$H$120:$L$120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4D-40C3-AAFF-84CE3F9B2302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'6_7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'6_7 Oregon'!$H$121:$L$121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4D-40C3-AAFF-84CE3F9B2302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'6_7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'6_7 Oregon'!$H$122:$L$122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4D-40C3-AAFF-84CE3F9B2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'6_3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'6_3 Villa'!$H$118:$L$118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1-4E10-A0EA-BF336A030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'6_3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'6_3 Villa'!$H$119:$L$119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81-4E10-A0EA-BF336A030F14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'6_3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'6_3 Villa'!$H$120:$L$120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81-4E10-A0EA-BF336A030F14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'6_3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'6_3 Villa'!$H$121:$L$121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81-4E10-A0EA-BF336A030F14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'6_3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'6_3 Villa'!$H$122:$L$122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81-4E10-A0EA-BF336A030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'6_3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'6_3 Border'!$H$118:$L$118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8-4C1D-BD9B-7CE9A177A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'6_3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'6_3 Border'!$H$119:$L$119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48-4C1D-BD9B-7CE9A177A1B2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'6_3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'6_3 Border'!$H$120:$L$120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48-4C1D-BD9B-7CE9A177A1B2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'6_3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'6_3 Border'!$H$121:$L$121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48-4C1D-BD9B-7CE9A177A1B2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'6_3 Border'!$H$117:$L$117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'6_3 Border'!$H$122:$L$122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48-4C1D-BD9B-7CE9A177A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'6_3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'6_3 Chalet'!$H$118:$L$118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E-41B2-9021-C82DC787B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'6_3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'6_3 Chalet'!$H$119:$L$119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E-41B2-9021-C82DC787B7C6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'6_3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'6_3 Chalet'!$H$120:$L$120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E-41B2-9021-C82DC787B7C6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'6_3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'6_3 Chalet'!$H$121:$L$121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FE-41B2-9021-C82DC787B7C6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'6_3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'6_3 Chalet'!$H$122:$L$122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FE-41B2-9021-C82DC787B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'6_1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 Chalet'!$H$118:$L$118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DD-4E7B-A63E-6C430D232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'6_1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 Chalet'!$H$119:$L$119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D-4E7B-A63E-6C430D232EDA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'6_1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 Chalet'!$H$120:$L$120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D-4E7B-A63E-6C430D232EDA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'6_1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 Chalet'!$H$121:$L$121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DD-4E7B-A63E-6C430D232EDA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'6_1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 Chalet'!$H$122:$L$122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DD-4E7B-A63E-6C430D232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'6_1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 Oregon'!$H$118:$L$118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F7-4D99-9EFE-8279D4256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'6_1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 Oregon'!$H$119:$L$119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F7-4D99-9EFE-8279D42563EA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'6_1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 Oregon'!$H$120:$L$120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F7-4D99-9EFE-8279D42563EA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'6_1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 Oregon'!$H$121:$L$121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F7-4D99-9EFE-8279D42563EA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'6_1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'6_1 Oregon'!$H$122:$L$122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F7-4D99-9EFE-8279D4256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'5_31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'5_31 Chalet'!$H$118:$L$118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9-44E5-91F6-0675D12AF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'5_31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'5_31 Chalet'!$H$119:$L$119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79-44E5-91F6-0675D12AF80F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'5_31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'5_31 Chalet'!$H$120:$L$120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79-44E5-91F6-0675D12AF80F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'5_31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'5_31 Chalet'!$H$121:$L$121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79-44E5-91F6-0675D12AF80F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'5_31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'5_31 Chalet'!$H$122:$L$122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79-44E5-91F6-0675D12AF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'5_31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'5_31 Oregon'!$H$118:$L$118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D-4EFF-8B82-233677981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'5_31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'5_31 Oregon'!$H$119:$L$119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D-4EFF-8B82-233677981128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'5_31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'5_31 Oregon'!$H$120:$L$120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D-4EFF-8B82-233677981128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'5_31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'5_31 Oregon'!$H$121:$L$121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5D-4EFF-8B82-233677981128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'5_31 Oregon'!$H$117:$L$117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'5_31 Oregon'!$H$122:$L$122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5D-4EFF-8B82-233677981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'5_30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'5_30 Chalet'!$H$118:$L$118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B-4342-BDBF-A2BD10068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'5_30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'5_30 Chalet'!$H$119:$L$119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2B-4342-BDBF-A2BD10068F06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'5_30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'5_30 Chalet'!$H$120:$L$120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B-4342-BDBF-A2BD10068F06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'5_30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'5_30 Chalet'!$H$121:$L$121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2B-4342-BDBF-A2BD10068F06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'5_30 Chalet'!$H$117:$L$117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'5_30 Chalet'!$H$122:$L$122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2B-4342-BDBF-A2BD10068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'5_30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'5_30 Villa'!$H$118:$L$118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40-4CDB-B126-CD8275A3B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'5_30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'5_30 Villa'!$H$119:$L$119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40-4CDB-B126-CD8275A3B779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'5_30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'5_30 Villa'!$H$120:$L$120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40-4CDB-B126-CD8275A3B779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'5_30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'5_30 Villa'!$H$121:$L$121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40-4CDB-B126-CD8275A3B779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'5_30 Villa'!$H$117:$L$117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'5_30 Villa'!$H$122:$L$122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40-4CDB-B126-CD8275A3B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Kills</a:t>
            </a:r>
            <a:r>
              <a:rPr lang="en-US" baseline="0"/>
              <a:t> By Round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KILLTIME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'5_30 Theme'!$H$117:$L$117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'5_30 Theme'!$H$118:$L$118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90-4BBB-B8AB-0A7A81AC1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355136"/>
        <c:axId val="1734356384"/>
      </c:barChart>
      <c:lineChart>
        <c:grouping val="standard"/>
        <c:varyColors val="0"/>
        <c:ser>
          <c:idx val="1"/>
          <c:order val="1"/>
          <c:tx>
            <c:v>ROUNDTIME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'5_30 Theme'!$H$117:$L$117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'5_30 Theme'!$H$119:$L$119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90-4BBB-B8AB-0A7A81AC105D}"/>
            </c:ext>
          </c:extLst>
        </c:ser>
        <c:ser>
          <c:idx val="2"/>
          <c:order val="2"/>
          <c:tx>
            <c:v>MAX TRT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'5_30 Theme'!$H$117:$L$117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'5_30 Theme'!$H$120:$L$120</c:f>
              <c:numCache>
                <c:formatCode>General</c:formatCode>
                <c:ptCount val="5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90-4BBB-B8AB-0A7A81AC105D}"/>
            </c:ext>
          </c:extLst>
        </c:ser>
        <c:ser>
          <c:idx val="3"/>
          <c:order val="3"/>
          <c:tx>
            <c:v>PLANTTIME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'5_30 Theme'!$H$117:$L$117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'5_30 Theme'!$H$121:$L$121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90-4BBB-B8AB-0A7A81AC105D}"/>
            </c:ext>
          </c:extLst>
        </c:ser>
        <c:ser>
          <c:idx val="4"/>
          <c:order val="4"/>
          <c:tx>
            <c:v>MAX RT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'5_30 Theme'!$H$117:$L$117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'5_30 Theme'!$H$122:$L$122</c:f>
              <c:numCache>
                <c:formatCode>General</c:formatCode>
                <c:ptCount val="5"/>
                <c:pt idx="0">
                  <c:v>225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90-4BBB-B8AB-0A7A81AC1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355136"/>
        <c:axId val="1734356384"/>
      </c:lineChart>
      <c:catAx>
        <c:axId val="173435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6384"/>
        <c:crosses val="autoZero"/>
        <c:auto val="1"/>
        <c:lblAlgn val="ctr"/>
        <c:lblOffset val="100"/>
        <c:noMultiLvlLbl val="0"/>
      </c:catAx>
      <c:valAx>
        <c:axId val="17343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35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E0ACC5-5D00-F962-179B-CE22C6B488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275354-E613-4A6C-A42D-2A6219A676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E15B6C-8D0D-44A6-BF86-1CCC08E1F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302D63-C590-4496-A03C-C91CA2F017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0D3D0F-92BE-4779-85F4-C3DA48A56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02BA51-E376-496D-9BC6-EE9629618B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D82BEE-67A7-43C5-A5D4-9477FD627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E2EDA8-358D-42C4-B4CF-9503746EE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B50D9A-BEE0-4ACC-BF3E-4DA51CC15B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68D746-1024-43B8-9C30-9A680AA29C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7E8A7B-111D-456F-B76D-0CC8FB3640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CF02A2-024F-4F1A-82D6-757496F657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D06D9E-45E0-45FB-B5C5-7ECC3DC2E1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78AECD-0A3B-4C7A-9C12-CA0BD54FC8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AF7239-302A-4205-90F6-8608489DFA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182F56-E45E-4B1B-B959-3031E9F1A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D8CD6C-9B5C-452E-B2E0-C7358522A1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12F270-3A83-4D0A-B24C-CC3ED8961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0DD724-F7CB-428F-ADE6-B29426EC8D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237507</xdr:colOff>
      <xdr:row>122</xdr:row>
      <xdr:rowOff>177759</xdr:rowOff>
    </xdr:from>
    <xdr:to>
      <xdr:col>11</xdr:col>
      <xdr:colOff>948790</xdr:colOff>
      <xdr:row>136</xdr:row>
      <xdr:rowOff>59748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E244D3-9A95-4D3C-B92B-7F7E913AC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CD2B6-4AB3-4BF5-BD7A-65E2D7E966C2}">
  <sheetPr codeName="Sheet12">
    <outlinePr summaryBelow="0" summaryRight="0"/>
  </sheetPr>
  <dimension ref="A1:DG1000"/>
  <sheetViews>
    <sheetView topLeftCell="BR1" zoomScale="70" zoomScaleNormal="70" workbookViewId="0">
      <selection activeCell="CC13" sqref="CC13:CC27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/>
      <c r="C2" s="113"/>
      <c r="D2" s="170"/>
      <c r="E2" s="238" t="b">
        <v>0</v>
      </c>
      <c r="F2" s="17">
        <f>I2+K2</f>
        <v>0</v>
      </c>
      <c r="G2" s="17">
        <f>J2+L2</f>
        <v>0</v>
      </c>
      <c r="H2" s="115">
        <f>COUNTIF(AO13:AO27,"Won")+COUNTIF(AO13:AO27,"Lost")</f>
        <v>0</v>
      </c>
      <c r="I2" s="211">
        <f>wonlost(AO13:AO27,"Attack","Won",AN13:AN27)</f>
        <v>0</v>
      </c>
      <c r="J2" s="115">
        <f>wonlost(AO13:AO27,"Attack","Lost",AN13:AN27)</f>
        <v>0</v>
      </c>
      <c r="K2" s="115">
        <f>wonlost(AO13:AO27,"Defence","Won",AN13:AN27)</f>
        <v>0</v>
      </c>
      <c r="L2" s="115">
        <f>wonlost(AO13:AO27,"Defence","Lost",AN13:AN27)</f>
        <v>0</v>
      </c>
      <c r="M2" s="115">
        <f>COUNTIF(CE14:CE27,TRUE)</f>
        <v>0</v>
      </c>
      <c r="N2" s="17">
        <f>COUNTIF(AJ13:AJ27,TRUE)</f>
        <v>0</v>
      </c>
      <c r="O2" s="115">
        <f>COUNTIF(BY13:BY27,TRUE)</f>
        <v>0</v>
      </c>
      <c r="P2" s="170" t="e">
        <f>AVERAGE(conversion(AP13:AP27,AO13:AO27))</f>
        <v>#VALUE!</v>
      </c>
      <c r="Q2" s="170">
        <f>COUNTIF(CG13:CG27,TRUE)</f>
        <v>0</v>
      </c>
      <c r="R2" s="170" t="e">
        <f>AVERAGE(conversion(CG13:CG27,AO13:AO27))</f>
        <v>#VALUE!</v>
      </c>
      <c r="S2" s="125" t="e">
        <f>TRUNC(AVERAGE(CJ13:CJ27),0)/(60*60*24)</f>
        <v>#DIV/0!</v>
      </c>
      <c r="T2" s="17">
        <f>SUM(T5:T10)</f>
        <v>0</v>
      </c>
      <c r="U2" s="17" t="e">
        <f>AVERAGE(Q13:Q27)</f>
        <v>#DIV/0!</v>
      </c>
      <c r="V2" s="17" t="e">
        <f>AVERAGE(R13:R27)</f>
        <v>#DIV/0!</v>
      </c>
      <c r="W2" s="17" t="e">
        <f>AVERAGE(S13:S27)</f>
        <v>#DIV/0!</v>
      </c>
      <c r="AB2" s="23"/>
      <c r="AC2" s="23"/>
      <c r="AD2" s="66"/>
      <c r="AE2" s="66"/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 t="e">
        <f>C5/I5</f>
        <v>#DIV/0!</v>
      </c>
      <c r="C5" s="96">
        <f>SUM(CA13:CA27)</f>
        <v>0</v>
      </c>
      <c r="D5" s="112">
        <f>SUM(CB13:CB27)</f>
        <v>0</v>
      </c>
      <c r="E5" s="17">
        <f>COUNTIF(DC13:DC27,TRUE)</f>
        <v>0</v>
      </c>
      <c r="F5" s="96">
        <f>COUNTIF(CC13:CC27,TRUE)</f>
        <v>0</v>
      </c>
      <c r="G5" s="17">
        <f>SUM(DF13:DF27)</f>
        <v>0</v>
      </c>
      <c r="H5" s="99" t="e">
        <f>TRUNC(D5/(C5-G5),2)</f>
        <v>#DIV/0!</v>
      </c>
      <c r="I5" s="114">
        <f>COUNTIF(CH13:CH27,"&gt;0")</f>
        <v>0</v>
      </c>
      <c r="J5" s="115">
        <f>COUNTIF(M13:M27,TRUE)</f>
        <v>0</v>
      </c>
      <c r="K5" s="17">
        <f>COUNTIF(DB13:DB27,TRUE)</f>
        <v>0</v>
      </c>
      <c r="L5" s="111" t="e">
        <f>TRUNC((COUNTIF(CD13:CD27,TRUE)/H2),2)</f>
        <v>#DIV/0!</v>
      </c>
      <c r="M5" s="116" t="e">
        <f>C5/H2</f>
        <v>#DIV/0!</v>
      </c>
      <c r="N5" s="122" t="e">
        <f>AVERAGE(CI13:CI27)/(60*60*24)</f>
        <v>#DIV/0!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 t="e">
        <f>COUNTIF(CA13:CA27, "&gt;0")/H2</f>
        <v>#DIV/0!</v>
      </c>
      <c r="V5" s="306">
        <f>SUM(CF13:CF27)</f>
        <v>0</v>
      </c>
      <c r="W5" s="28"/>
      <c r="X5" s="94"/>
      <c r="Y5" s="279">
        <f>COUNTIF(DE13:DE27,TRUE)</f>
        <v>0</v>
      </c>
      <c r="Z5" s="17">
        <f>COUNTIF(CA13:CA27,"&gt;1")</f>
        <v>0</v>
      </c>
      <c r="AB5" s="282" t="s">
        <v>390</v>
      </c>
      <c r="AC5" s="72" t="e">
        <f>SUM(CY13:CY27)</f>
        <v>#VALUE!</v>
      </c>
      <c r="AD5" s="72">
        <f>COUNTIF(CW13:CW27,"&gt;0")</f>
        <v>0</v>
      </c>
      <c r="AE5" s="108" t="e">
        <f>TRUNC((COUNTIF(CU13:CU27,TRUE)/(I2+J2)),2)</f>
        <v>#DIV/0!</v>
      </c>
      <c r="AF5" s="121" t="e">
        <f>AVERAGE(CV13:CV27)/(60*60*24)</f>
        <v>#VALUE!</v>
      </c>
      <c r="AG5" s="118" t="e">
        <f>AC5/(I2+J2)</f>
        <v>#VALUE!</v>
      </c>
      <c r="AH5" s="20" t="e">
        <f>AVERAGE(secsandmins(AA13:AA27))</f>
        <v>#DIV/0!</v>
      </c>
      <c r="AI5" s="20">
        <f>SUM(AB13:AB27)</f>
        <v>0</v>
      </c>
      <c r="AJ5" s="219" t="e">
        <f>COUNTIF(CY13:CY27, "&gt;0")/(I2+J2)</f>
        <v>#DIV/0!</v>
      </c>
      <c r="AK5" s="23" t="e">
        <f>AVERAGE(BX13:BX27)</f>
        <v>#DIV/0!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 t="e">
        <f>AVERAGE(BS13:BS27)</f>
        <v>#DIV/0!</v>
      </c>
      <c r="AP5" s="102"/>
      <c r="AQ5" s="124" t="e">
        <f>AVERAGE(BR13:BR27)/(60*60*24)</f>
        <v>#DIV/0!</v>
      </c>
      <c r="AR5" s="20"/>
      <c r="AT5" s="104" t="s">
        <v>390</v>
      </c>
      <c r="AU5" s="72" t="e">
        <f>SUM(CZ13:CZ27)</f>
        <v>#VALUE!</v>
      </c>
      <c r="AV5" s="23">
        <f>COUNTIF(CX13:CX27,"&gt;0")</f>
        <v>0</v>
      </c>
      <c r="AW5" s="109" t="e">
        <f>TRUNC((COUNTIF(CV13:CV27,TRUE)/($K$2+$L$2)),2)</f>
        <v>#DIV/0!</v>
      </c>
      <c r="AX5" s="120" t="e">
        <f>AVERAGE(CX13:CX27)/(60*60*24)</f>
        <v>#VALUE!</v>
      </c>
      <c r="AY5" s="119" t="e">
        <f>AU5/(K2+L2)</f>
        <v>#VALUE!</v>
      </c>
      <c r="AZ5" s="99" t="e">
        <f>COUNTIF(CZ13:CZ27, "&gt;0")/(K2+L2)</f>
        <v>#DIV/0!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 t="e">
        <f>C6/I6</f>
        <v>#DIV/0!</v>
      </c>
      <c r="C6" s="96">
        <f>SUM(CA29:CA43)</f>
        <v>0</v>
      </c>
      <c r="D6" s="113">
        <f>SUM(CB29:CB43)</f>
        <v>0</v>
      </c>
      <c r="E6" s="17">
        <f>COUNTIF(DC29:DC43,TRUE)</f>
        <v>0</v>
      </c>
      <c r="F6" s="96">
        <f>COUNTIF(CC29:CC43,TRUE)</f>
        <v>0</v>
      </c>
      <c r="G6" s="17">
        <f>SUM(DF29:DF43)</f>
        <v>0</v>
      </c>
      <c r="H6" s="99" t="e">
        <f t="shared" ref="H6:H9" si="0">TRUNC(D6/(C6-G6),2)</f>
        <v>#DIV/0!</v>
      </c>
      <c r="I6" s="114">
        <f>COUNTIF(CH29:CH43,"&gt;0")</f>
        <v>0</v>
      </c>
      <c r="J6" s="115">
        <f>COUNTIF(M29:M43,TRUE)</f>
        <v>0</v>
      </c>
      <c r="K6" s="17">
        <f>COUNTIF(DB29:DB43,TRUE)</f>
        <v>0</v>
      </c>
      <c r="L6" s="111" t="e">
        <f>TRUNC(COUNTIF(CD29:CD43,TRUE)/H2,2)</f>
        <v>#DIV/0!</v>
      </c>
      <c r="M6" s="116" t="e">
        <f>C6/H2</f>
        <v>#DIV/0!</v>
      </c>
      <c r="N6" s="122" t="e">
        <f>AVERAGE(CI29:CI43)/(60*60*24)</f>
        <v>#DIV/0!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 t="e">
        <f>COUNTIF(CA29:CA43, "&gt;0")/H2</f>
        <v>#DIV/0!</v>
      </c>
      <c r="V6" s="306">
        <f>SUM(CF29:CF43)</f>
        <v>0</v>
      </c>
      <c r="W6" s="28"/>
      <c r="X6" s="94"/>
      <c r="Y6" s="279">
        <f>COUNTIF(DE29:DE43,TRUE)</f>
        <v>0</v>
      </c>
      <c r="Z6" s="17">
        <f>COUNTIF(CA29:CA43,"&gt;1")</f>
        <v>0</v>
      </c>
      <c r="AB6" s="283" t="s">
        <v>65</v>
      </c>
      <c r="AC6" s="72" t="e">
        <f>SUM(CY29:CY43)</f>
        <v>#VALUE!</v>
      </c>
      <c r="AD6" s="72">
        <f>COUNTIF(CW29:CW43,"&gt;0")</f>
        <v>0</v>
      </c>
      <c r="AE6" s="108" t="e">
        <f>TRUNC(COUNTIF(CU29:CU43,TRUE)/(I2+J2),2)</f>
        <v>#DIV/0!</v>
      </c>
      <c r="AF6" s="121" t="e">
        <f>AVERAGE(CV29:CV43)/(60*60*24)</f>
        <v>#VALUE!</v>
      </c>
      <c r="AG6" s="118" t="e">
        <f>AC6/(I2+J2)</f>
        <v>#VALUE!</v>
      </c>
      <c r="AH6" s="20" t="e">
        <f>AVERAGE(secsandmins(AA29:AA43))</f>
        <v>#DIV/0!</v>
      </c>
      <c r="AI6" s="20">
        <f>SUM(AB29:AB43)</f>
        <v>0</v>
      </c>
      <c r="AJ6" s="219" t="e">
        <f>COUNTIF(CY29:CY43, "&gt;0")/(I2+J2)</f>
        <v>#DIV/0!</v>
      </c>
      <c r="AK6" s="23" t="e">
        <f>AVERAGE(BX29:BX43)</f>
        <v>#DIV/0!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 t="e">
        <f>AVERAGE(BS29:BS43)</f>
        <v>#DIV/0!</v>
      </c>
      <c r="AP6" s="102"/>
      <c r="AQ6" s="125" t="e">
        <f>AVERAGE(BR29:BR43)/(60*60*24)</f>
        <v>#DIV/0!</v>
      </c>
      <c r="AR6" s="20"/>
      <c r="AT6" s="29" t="s">
        <v>65</v>
      </c>
      <c r="AU6" s="72" t="e">
        <f>SUM(CZ29:CZ43)</f>
        <v>#VALUE!</v>
      </c>
      <c r="AV6" s="23">
        <f>COUNTIF(CX29:CX43,"&gt;0")</f>
        <v>0</v>
      </c>
      <c r="AW6" s="110" t="e">
        <f>TRUNC((COUNTIF(CV29:CV43,TRUE)/($K$2+$L$2)),2)</f>
        <v>#DIV/0!</v>
      </c>
      <c r="AX6" s="120" t="e">
        <f>AVERAGE(CX29:CX43)/(60*60*24)</f>
        <v>#VALUE!</v>
      </c>
      <c r="AY6" s="119" t="e">
        <f>AU6/(K2+L2)</f>
        <v>#VALUE!</v>
      </c>
      <c r="AZ6" s="99" t="e">
        <f>COUNTIF(CZ29:CZ43, "&gt;0")/(K2+L2)</f>
        <v>#DIV/0!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 t="e">
        <f>C7/I7</f>
        <v>#DIV/0!</v>
      </c>
      <c r="C7" s="96">
        <f>SUM(CA45:CA59)</f>
        <v>0</v>
      </c>
      <c r="D7" s="113">
        <f>SUM(CB45:CB59)</f>
        <v>0</v>
      </c>
      <c r="E7" s="17">
        <f>COUNTIF(DC45:DC59,TRUE)</f>
        <v>0</v>
      </c>
      <c r="F7" s="96">
        <f>COUNTIF(CC45:CC59,TRUE)</f>
        <v>0</v>
      </c>
      <c r="G7" s="17">
        <f>SUM(DF45:DF59)</f>
        <v>0</v>
      </c>
      <c r="H7" s="99" t="e">
        <f t="shared" si="0"/>
        <v>#DIV/0!</v>
      </c>
      <c r="I7" s="114">
        <f>COUNTIF(CH45:CH59,"&gt;0")</f>
        <v>0</v>
      </c>
      <c r="J7" s="115">
        <f>COUNTIF(M45:M59,TRUE)</f>
        <v>0</v>
      </c>
      <c r="K7" s="17">
        <f>COUNTIF(DB45:DB59,TRUE)</f>
        <v>0</v>
      </c>
      <c r="L7" s="111" t="e">
        <f>TRUNC((COUNTIF(CD45:CD59,TRUE)/H2),2)</f>
        <v>#DIV/0!</v>
      </c>
      <c r="M7" s="116" t="e">
        <f>C7/H2</f>
        <v>#DIV/0!</v>
      </c>
      <c r="N7" s="122" t="e">
        <f>AVERAGE(CI45:CI59)/(60*60*24)</f>
        <v>#DIV/0!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 t="e">
        <f>COUNTIF(CA45:CA59, "&gt;0")/H2</f>
        <v>#DIV/0!</v>
      </c>
      <c r="V7" s="306">
        <f>SUM(CF45:CF59)</f>
        <v>0</v>
      </c>
      <c r="W7" s="28"/>
      <c r="X7" s="94"/>
      <c r="Y7" s="279">
        <f>COUNTIF(DE45:DE59,TRUE)</f>
        <v>0</v>
      </c>
      <c r="Z7" s="17">
        <f>COUNTIF(CA45:CA59,"&gt;1")</f>
        <v>0</v>
      </c>
      <c r="AB7" s="284" t="s">
        <v>66</v>
      </c>
      <c r="AC7" s="72" t="e">
        <f>SUM(CY45:CY59)</f>
        <v>#VALUE!</v>
      </c>
      <c r="AD7" s="72">
        <f>COUNTIF(CW45:CW59,"&gt;0")</f>
        <v>0</v>
      </c>
      <c r="AE7" s="108" t="e">
        <f>TRUNC((COUNTIF(CU45:CU59,TRUE)/(I2+J2)),2)</f>
        <v>#DIV/0!</v>
      </c>
      <c r="AF7" s="121" t="e">
        <f>AVERAGE(CV43:CV59)/(60*60*24)</f>
        <v>#VALUE!</v>
      </c>
      <c r="AG7" s="118" t="e">
        <f>AC7/(I2+J2)</f>
        <v>#VALUE!</v>
      </c>
      <c r="AH7" s="20" t="e">
        <f>AVERAGE(secsandmins(AA45:AA59))</f>
        <v>#DIV/0!</v>
      </c>
      <c r="AI7" s="20">
        <f>SUM(AB45:AB59)</f>
        <v>0</v>
      </c>
      <c r="AJ7" s="219" t="e">
        <f>COUNTIF(CY45:CY59, "&gt;0")/(I2+J2)</f>
        <v>#DIV/0!</v>
      </c>
      <c r="AK7" s="23" t="e">
        <f>AVERAGE(BX45:BX59)</f>
        <v>#DIV/0!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 t="e">
        <f>AVERAGE(BS45:BS59)</f>
        <v>#DIV/0!</v>
      </c>
      <c r="AP7" s="102"/>
      <c r="AQ7" s="125" t="e">
        <f>AVERAGE(BR45:BR59)/(60*60*24)</f>
        <v>#DIV/0!</v>
      </c>
      <c r="AR7" s="20"/>
      <c r="AT7" s="105" t="s">
        <v>66</v>
      </c>
      <c r="AU7" s="72" t="e">
        <f>SUM(CZ45:CZ59)</f>
        <v>#VALUE!</v>
      </c>
      <c r="AV7" s="23">
        <f>COUNTIF(CX45:CX59,"&gt;0")</f>
        <v>0</v>
      </c>
      <c r="AW7" s="110" t="e">
        <f>TRUNC((COUNTIF(CV45:CV59,TRUE)/($K$2+$L$2)),2)</f>
        <v>#DIV/0!</v>
      </c>
      <c r="AX7" s="120" t="e">
        <f>AVERAGE(CX43:CX59)/(60*60*24)</f>
        <v>#VALUE!</v>
      </c>
      <c r="AY7" s="119" t="e">
        <f>AU7/(K2+L2)</f>
        <v>#VALUE!</v>
      </c>
      <c r="AZ7" s="99" t="e">
        <f>COUNTIF(CZ45:CZ59, "&gt;0")/(K2+L2)</f>
        <v>#DIV/0!</v>
      </c>
      <c r="BA7" s="20"/>
    </row>
    <row r="8" spans="1:110" ht="15.75" customHeight="1" x14ac:dyDescent="0.2">
      <c r="A8" s="106" t="s">
        <v>355</v>
      </c>
      <c r="B8" s="165" t="e">
        <f>C8/I8</f>
        <v>#DIV/0!</v>
      </c>
      <c r="C8" s="96">
        <f>SUM(CA61:CA75)</f>
        <v>0</v>
      </c>
      <c r="D8" s="113">
        <f>SUM(CB61:CB75)</f>
        <v>0</v>
      </c>
      <c r="E8" s="17">
        <f>COUNTIF(DC61:DC75,TRUE)</f>
        <v>0</v>
      </c>
      <c r="F8" s="96">
        <f>COUNTIF(CC61:CC75,TRUE)</f>
        <v>0</v>
      </c>
      <c r="G8" s="17">
        <f>SUM(DF61:DF75)</f>
        <v>0</v>
      </c>
      <c r="H8" s="99" t="e">
        <f t="shared" si="0"/>
        <v>#DIV/0!</v>
      </c>
      <c r="I8" s="114">
        <f>COUNTIF(CH61:CH75,"&gt;0")</f>
        <v>0</v>
      </c>
      <c r="J8" s="115">
        <f>COUNTIF(M61:M75,TRUE)</f>
        <v>0</v>
      </c>
      <c r="K8" s="17">
        <f>COUNTIF(DB61:DB75,TRUE)</f>
        <v>0</v>
      </c>
      <c r="L8" s="111" t="e">
        <f>TRUNC((COUNTIF(CD61:CD75,TRUE)/H2),2)</f>
        <v>#DIV/0!</v>
      </c>
      <c r="M8" s="116" t="e">
        <f>C8/H2</f>
        <v>#DIV/0!</v>
      </c>
      <c r="N8" s="122" t="e">
        <f>AVERAGE(CI61:CI75)/(60*60*24)</f>
        <v>#DIV/0!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 t="e">
        <f>COUNTIF(CA61:CA75, "&gt;0")/H2</f>
        <v>#DIV/0!</v>
      </c>
      <c r="V8" s="306">
        <f>SUM(CF61:CF75)</f>
        <v>0</v>
      </c>
      <c r="W8" s="28"/>
      <c r="X8" s="94"/>
      <c r="Y8" s="279">
        <f>COUNTIF(DE61:DE75,TRUE)</f>
        <v>0</v>
      </c>
      <c r="Z8" s="17">
        <f>COUNTIF(CA61:CA75,"&gt;1")</f>
        <v>0</v>
      </c>
      <c r="AB8" s="285" t="s">
        <v>355</v>
      </c>
      <c r="AC8" s="72" t="e">
        <f>SUM(CY61:CY75)</f>
        <v>#VALUE!</v>
      </c>
      <c r="AD8" s="72">
        <f>COUNTIF(CW61:CW75,"&gt;0")</f>
        <v>0</v>
      </c>
      <c r="AE8" s="108" t="e">
        <f>TRUNC((COUNTIF(CU61:CU75,TRUE)/(I2+J2)),2)</f>
        <v>#DIV/0!</v>
      </c>
      <c r="AF8" s="121" t="e">
        <f>AVERAGE(CV61:CV75)/(60*60*24)</f>
        <v>#VALUE!</v>
      </c>
      <c r="AG8" s="118" t="e">
        <f>AC8/(I2+J2)</f>
        <v>#VALUE!</v>
      </c>
      <c r="AH8" s="20" t="e">
        <f>AVERAGE(secsandmins(AA61:AA75))</f>
        <v>#DIV/0!</v>
      </c>
      <c r="AI8" s="20">
        <f>SUM(AB61:AB75)</f>
        <v>0</v>
      </c>
      <c r="AJ8" s="219" t="e">
        <f>COUNTIF(CY61:CY75, "&gt;0")/(I2+J2)</f>
        <v>#DIV/0!</v>
      </c>
      <c r="AK8" s="23" t="e">
        <f>AVERAGE(BX61:BX75)</f>
        <v>#DIV/0!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 t="e">
        <f>AVERAGE(BS61:BS75)</f>
        <v>#DIV/0!</v>
      </c>
      <c r="AP8" s="102"/>
      <c r="AQ8" s="125" t="e">
        <f>AVERAGE(BR61:BR75)/(60*60*24)</f>
        <v>#DIV/0!</v>
      </c>
      <c r="AR8" s="20"/>
      <c r="AT8" s="106" t="s">
        <v>355</v>
      </c>
      <c r="AU8" s="72" t="e">
        <f>SUM(CZ61:CZ75)</f>
        <v>#VALUE!</v>
      </c>
      <c r="AV8" s="23">
        <f>COUNTIF(CX61:CX75,"&gt;0")</f>
        <v>0</v>
      </c>
      <c r="AW8" s="110" t="e">
        <f>TRUNC((COUNTIF(CV61:CV75,TRUE)/($K$2+$L$2)),2)</f>
        <v>#DIV/0!</v>
      </c>
      <c r="AX8" s="120" t="e">
        <f>AVERAGE(CX61:CX75)/(60*60*24)</f>
        <v>#VALUE!</v>
      </c>
      <c r="AY8" s="119" t="e">
        <f>AU8/(K2+L2)</f>
        <v>#VALUE!</v>
      </c>
      <c r="AZ8" s="99" t="e">
        <f>COUNTIF(CZ61:CZ75, "&gt;0")/(K2+L2)</f>
        <v>#DIV/0!</v>
      </c>
      <c r="BA8" s="20"/>
    </row>
    <row r="9" spans="1:110" ht="15.75" customHeight="1" x14ac:dyDescent="0.2">
      <c r="A9" s="107" t="s">
        <v>67</v>
      </c>
      <c r="B9" s="165" t="e">
        <f>C9/I9</f>
        <v>#DIV/0!</v>
      </c>
      <c r="C9" s="96">
        <f>SUM(CA77:CA91)</f>
        <v>0</v>
      </c>
      <c r="D9" s="113">
        <f>SUM(CB77:CB91)</f>
        <v>0</v>
      </c>
      <c r="E9" s="17">
        <f>COUNTIF(DC77:DC91,TRUE)</f>
        <v>0</v>
      </c>
      <c r="F9" s="96">
        <f>COUNTIF(CC77:CC91,TRUE)</f>
        <v>0</v>
      </c>
      <c r="G9" s="17">
        <f>SUM(DF77:DF91)</f>
        <v>0</v>
      </c>
      <c r="H9" s="99" t="e">
        <f t="shared" si="0"/>
        <v>#DIV/0!</v>
      </c>
      <c r="I9" s="114">
        <f>COUNTIF(CH77:CH91,"&gt;0")</f>
        <v>0</v>
      </c>
      <c r="J9" s="115">
        <f>COUNTIF(M77:M91,TRUE )</f>
        <v>0</v>
      </c>
      <c r="K9" s="17">
        <f>COUNTIF(DB77:DB91,TRUE)</f>
        <v>0</v>
      </c>
      <c r="L9" s="111" t="e">
        <f>TRUNC((COUNTIF(CD77:CD91,TRUE)/H2),2)</f>
        <v>#DIV/0!</v>
      </c>
      <c r="M9" s="116" t="e">
        <f>C9/H2</f>
        <v>#DIV/0!</v>
      </c>
      <c r="N9" s="122" t="e">
        <f>AVERAGE(CI77:CI91)/(60*60*24)</f>
        <v>#DIV/0!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0</v>
      </c>
      <c r="U9" s="111" t="e">
        <f>COUNTIF(CA77:CA91, "&gt;0")/H2</f>
        <v>#DIV/0!</v>
      </c>
      <c r="V9" s="306">
        <f>SUM(CF77:CF91)</f>
        <v>0</v>
      </c>
      <c r="W9" s="28"/>
      <c r="X9" s="94"/>
      <c r="Y9" s="279">
        <f>COUNTIF(DE77:DE91,TRUE)</f>
        <v>0</v>
      </c>
      <c r="Z9" s="17">
        <f>COUNTIF(CA77:CA91,"&gt;1")</f>
        <v>0</v>
      </c>
      <c r="AB9" s="286" t="s">
        <v>67</v>
      </c>
      <c r="AC9" s="72" t="e">
        <f>SUM(CY77:CY91)</f>
        <v>#VALUE!</v>
      </c>
      <c r="AD9" s="72">
        <f>COUNTIF(CW77:CW91,"&gt;0")</f>
        <v>0</v>
      </c>
      <c r="AE9" s="108" t="e">
        <f>TRUNC((COUNTIF(CU77:CU91,TRUE)/(I2+J2)),2)</f>
        <v>#DIV/0!</v>
      </c>
      <c r="AF9" s="121" t="e">
        <f>AVERAGE(CV77:CV91)/(60*60*24)</f>
        <v>#VALUE!</v>
      </c>
      <c r="AG9" s="118" t="e">
        <f>AC9/(I2+J2)</f>
        <v>#VALUE!</v>
      </c>
      <c r="AH9" s="20" t="e">
        <f>AVERAGE(secsandmins(AA77:AA91))</f>
        <v>#DIV/0!</v>
      </c>
      <c r="AI9" s="20">
        <f>SUM(AB77:AB91)</f>
        <v>0</v>
      </c>
      <c r="AJ9" s="219" t="e">
        <f>COUNTIF(CY77:CY91, "&gt;0")/(I2+J2)</f>
        <v>#DIV/0!</v>
      </c>
      <c r="AK9" s="23" t="e">
        <f>AVERAGE(BX77:BX91)</f>
        <v>#DIV/0!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 t="e">
        <f>AVERAGE(BS77:BS91)</f>
        <v>#DIV/0!</v>
      </c>
      <c r="AP9" s="102"/>
      <c r="AQ9" s="125" t="e">
        <f>AVERAGE(BR77:BR91)/(60*60*24)</f>
        <v>#DIV/0!</v>
      </c>
      <c r="AR9" s="20"/>
      <c r="AT9" s="107" t="s">
        <v>67</v>
      </c>
      <c r="AU9" s="72" t="e">
        <f>SUM(CZ77:CZ91)</f>
        <v>#VALUE!</v>
      </c>
      <c r="AV9" s="23">
        <f>COUNTIF(CX77:CX91,"&gt;0")</f>
        <v>0</v>
      </c>
      <c r="AW9" s="110" t="e">
        <f>TRUNC((COUNTIF(CV77:CV91,TRUE)/($K$2+$L$2)),2)</f>
        <v>#DIV/0!</v>
      </c>
      <c r="AX9" s="120" t="e">
        <f>AVERAGE(CX77:CX91)/(60*60*24)</f>
        <v>#VALUE!</v>
      </c>
      <c r="AY9" s="119" t="e">
        <f>AU9/(K2+L2)</f>
        <v>#VALUE!</v>
      </c>
      <c r="AZ9" s="99" t="e">
        <f>COUNTIF(CZ77:CZ91, "&gt;0")/(K2+L2)</f>
        <v>#DIV/0!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TEMPLATESHEET</v>
      </c>
      <c r="B13" s="4">
        <v>1</v>
      </c>
      <c r="C13" s="50"/>
      <c r="D13" s="51"/>
      <c r="E13" s="50"/>
      <c r="F13" s="87"/>
      <c r="G13" s="88"/>
      <c r="H13" s="89"/>
      <c r="I13" s="49"/>
      <c r="J13" s="48"/>
      <c r="K13" s="45" t="b">
        <v>0</v>
      </c>
      <c r="L13" s="46" t="b">
        <f>DB13</f>
        <v>0</v>
      </c>
      <c r="M13" s="47" t="b" cm="1">
        <f t="array" ref="M13">OpeningDeath(CG13,CI13,CI29,CI45,CI61,CI77,CI93)</f>
        <v>0</v>
      </c>
      <c r="N13" s="52"/>
      <c r="O13" s="69" t="b">
        <v>0</v>
      </c>
      <c r="Q13" s="17"/>
      <c r="R13" s="17"/>
      <c r="S13" s="17"/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/>
      <c r="AM13" s="62"/>
      <c r="AN13" s="63" t="s">
        <v>141</v>
      </c>
      <c r="AO13" s="71" t="s">
        <v>141</v>
      </c>
      <c r="AP13" s="20" t="b">
        <f t="shared" ref="AP13:AP27" si="1">OR(O13,O29,O45,O61,O77,O93)</f>
        <v>0</v>
      </c>
      <c r="AQ13" s="17"/>
      <c r="AR13" s="190"/>
      <c r="AS13" s="54"/>
      <c r="AT13" s="55"/>
      <c r="AU13" s="55" t="b">
        <v>0</v>
      </c>
      <c r="AV13" s="55"/>
      <c r="AW13" s="64"/>
      <c r="AX13" s="65"/>
      <c r="AY13" s="66"/>
      <c r="AZ13" s="66" t="b">
        <v>0</v>
      </c>
      <c r="BA13" s="66"/>
      <c r="BB13" s="56"/>
      <c r="BC13" s="57"/>
      <c r="BD13" s="55"/>
      <c r="BE13" s="55" t="b">
        <v>0</v>
      </c>
      <c r="BF13" s="55"/>
      <c r="BG13" s="64"/>
      <c r="BH13" s="65"/>
      <c r="BI13" s="66"/>
      <c r="BJ13" s="66" t="b">
        <v>0</v>
      </c>
      <c r="BK13" s="66"/>
      <c r="BL13" s="56"/>
      <c r="BM13" s="57"/>
      <c r="BN13" s="55"/>
      <c r="BO13" s="55" t="b">
        <v>0</v>
      </c>
      <c r="BP13" s="55"/>
      <c r="BR13" s="20" t="str" cm="1">
        <f t="array" ref="BR13:BR27">TRANSPOSE(secsandmins(AA13:AA27))</f>
        <v/>
      </c>
      <c r="BS13" s="20" t="str">
        <f t="shared" ref="BS13:BS27" si="2">IF(AO13="Not Played","FALSE",IF(AG13="",0,AG13))</f>
        <v>FALSE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 t="str">
        <f t="shared" ref="BX13:BX27" si="3">IF(AO13="Not Played","FALSE",COUNTIF(BU13:BV13,"&lt;&gt;FALSE"))</f>
        <v>FALSE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0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str" cm="1">
        <f t="array" ref="CD13">KOST(CA13,O13,secandmin(J13),L13, AN13)</f>
        <v/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0</v>
      </c>
      <c r="CH13" s="20" cm="1">
        <f t="array" ref="CH13">secandmin(J13)</f>
        <v>0</v>
      </c>
      <c r="CI13" s="20" t="b">
        <f t="shared" ref="CI13:CI27" si="4">IF(CH13=0,FALSE,(180+BT13-CH13))</f>
        <v>0</v>
      </c>
      <c r="CJ13" s="20" t="b" cm="1">
        <f t="array" ref="CJ13">IF(AR13="",FALSE,ROUND(IF(AU13=TRUE,((180-secandmin(AK13))+(45-AM13))-(secandmin(AR13)),(180-secandmin(AR13))),0))</f>
        <v>0</v>
      </c>
      <c r="CK13" s="20" t="b" cm="1">
        <f t="array" ref="CK13">IF(AW13="",FALSE,ROUND(IF(AZ13=TRUE,((180-secandmin(AK13))+(45-AM13))-(secandmin(AW13)),(180-secandmin(AW13))),0))</f>
        <v>0</v>
      </c>
      <c r="CL13" s="20" t="b" cm="1">
        <f t="array" ref="CL13">IF(BB13="",FALSE,ROUND(IF(BE13=TRUE,((180-secandmin(AK13))+(45-AM13))-(secandmin(BB13)),(180-secandmin(BB13))),0))</f>
        <v>0</v>
      </c>
      <c r="CM13" s="20" t="b" cm="1">
        <f t="array" ref="CM13">IF(BG13="",FALSE,ROUND(IF(BJ13=TRUE,((180-secandmin(AK13))+(45-AM13))-(secandmin(BG13)),(180-secandmin(BG13))),0))</f>
        <v>0</v>
      </c>
      <c r="CN13" s="20" t="b" cm="1">
        <f t="array" ref="CN13">IF(BL13="",FALSE,ROUND(IF(BO13=TRUE,((180-secandmin(AK13))+(45-AM13))-(secandmin(BL13)),(180-secandmin(BL13))),0))</f>
        <v>0</v>
      </c>
      <c r="CO13" s="30" t="str" cm="1">
        <f t="array" ref="CO13">roundlength(AJ13,secandmin(AM13),AO13,secandmin(AK13))</f>
        <v/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e" cm="1">
        <f t="array" ref="CU13">TRANSPOSE(sidesplit(CD13:CD27,AN13:AN27,"Attack"))</f>
        <v>#VALUE!</v>
      </c>
      <c r="CV13" s="20" t="e" cm="1">
        <f t="array" ref="CV13">TRANSPOSE(sidesplit(CD13:CD27,AN13:AN27,"Defence"))</f>
        <v>#VALUE!</v>
      </c>
      <c r="CW13" s="20" t="e" cm="1">
        <f t="array" ref="CW13">TRANSPOSE(sidesplit(CI13:CI27,AN13:AN27,"Attack"))</f>
        <v>#VALUE!</v>
      </c>
      <c r="CX13" s="20" t="e" cm="1">
        <f t="array" ref="CX13">TRANSPOSE(sidesplit(CI13:CI27,AN13:AN27,"Defence"))</f>
        <v>#VALUE!</v>
      </c>
      <c r="CY13" s="20" t="e" cm="1">
        <f t="array" ref="CY13">TRANSPOSE(sidesplit(CA13:CA27,AN13:AN27,"Attack"))</f>
        <v>#VALUE!</v>
      </c>
      <c r="CZ13" s="20" t="e" cm="1">
        <f t="array" ref="CZ13">TRANSPOSE(sidesplit(CA13:CA27,AN13:AN27,"Defence"))</f>
        <v>#VALUE!</v>
      </c>
      <c r="DA13" s="20" t="str" cm="1">
        <f t="array" ref="DA13">FiveVThreeThrown(CJ13,CK13,CI13,CI29,CI45,CI61,CI77,AO13)</f>
        <v>NP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TEMPLATESHEET</v>
      </c>
      <c r="B14" s="4">
        <v>2</v>
      </c>
      <c r="C14" s="50"/>
      <c r="D14" s="51"/>
      <c r="E14" s="50"/>
      <c r="F14" s="87"/>
      <c r="G14" s="88"/>
      <c r="H14" s="89"/>
      <c r="I14" s="49"/>
      <c r="J14" s="48"/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/>
      <c r="O14" s="69" t="b">
        <v>0</v>
      </c>
      <c r="Q14" s="17"/>
      <c r="R14" s="17"/>
      <c r="S14" s="17"/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/>
      <c r="AM14" s="62"/>
      <c r="AN14" s="63" t="s">
        <v>141</v>
      </c>
      <c r="AO14" s="71" t="s">
        <v>141</v>
      </c>
      <c r="AP14" s="20" t="b">
        <f t="shared" si="1"/>
        <v>0</v>
      </c>
      <c r="AQ14" s="17"/>
      <c r="AR14" s="190"/>
      <c r="AS14" s="54"/>
      <c r="AT14" s="55"/>
      <c r="AU14" s="55" t="b">
        <v>0</v>
      </c>
      <c r="AV14" s="55"/>
      <c r="AW14" s="64"/>
      <c r="AX14" s="65"/>
      <c r="AY14" s="66"/>
      <c r="AZ14" s="66" t="b">
        <v>0</v>
      </c>
      <c r="BA14" s="66"/>
      <c r="BB14" s="56"/>
      <c r="BC14" s="57"/>
      <c r="BD14" s="55"/>
      <c r="BE14" s="55" t="b">
        <v>0</v>
      </c>
      <c r="BF14" s="55"/>
      <c r="BG14" s="64"/>
      <c r="BH14" s="65"/>
      <c r="BI14" s="66"/>
      <c r="BJ14" s="66" t="b">
        <v>0</v>
      </c>
      <c r="BK14" s="66"/>
      <c r="BL14" s="56"/>
      <c r="BM14" s="57"/>
      <c r="BN14" s="55"/>
      <c r="BO14" s="55" t="b">
        <v>0</v>
      </c>
      <c r="BP14" s="55"/>
      <c r="BR14" s="20" t="str">
        <v/>
      </c>
      <c r="BS14" s="20" t="str">
        <f t="shared" si="2"/>
        <v>FALSE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 t="str">
        <f t="shared" si="3"/>
        <v>FALSE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0</v>
      </c>
      <c r="CB14" s="20">
        <f>countkillshs(AS14,AV14,AX14,BA14,BC14,BF14,BH14,BK14,BM14,BP14,$B$12)</f>
        <v>0</v>
      </c>
      <c r="CC14" s="223" t="b">
        <f>opening(AS14,B12)</f>
        <v>0</v>
      </c>
      <c r="CD14" s="29" t="str" cm="1">
        <f t="array" ref="CD14">KOST(CA14,O14,secandmin(J14),L14, AN14)</f>
        <v/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0</v>
      </c>
      <c r="CH14" s="20" cm="1">
        <f t="array" ref="CH14">secandmin(J14)</f>
        <v>0</v>
      </c>
      <c r="CI14" s="20" t="b">
        <f t="shared" si="4"/>
        <v>0</v>
      </c>
      <c r="CJ14" s="20" t="b" cm="1">
        <f t="array" ref="CJ14">IF(AR14="",FALSE,ROUND(IF(AU14=TRUE,((180-secandmin(AK14))+(45-AM14))-(secandmin(AR14)),(180-secandmin(AR14))),0))</f>
        <v>0</v>
      </c>
      <c r="CK14" s="20" t="b" cm="1">
        <f t="array" ref="CK14">IF(AW14="",FALSE,ROUND(IF(AZ14=TRUE,((180-secandmin(AK14))+(45-AM14))-(secandmin(AW14)),(180-secandmin(AW14))),0))</f>
        <v>0</v>
      </c>
      <c r="CL14" s="20" t="b" cm="1">
        <f t="array" ref="CL14">IF(BB14="",FALSE,ROUND(IF(BE14=TRUE,((180-secandmin(AK14))+(45-AM14))-(secandmin(BB14)),(180-secandmin(BB14))),0))</f>
        <v>0</v>
      </c>
      <c r="CM14" s="20" t="b" cm="1">
        <f t="array" ref="CM14">IF(BG14="",FALSE,ROUND(IF(BJ14=TRUE,((180-secandmin(AK14))+(45-AM14))-(secandmin(BG14)),(180-secandmin(BG14))),0))</f>
        <v>0</v>
      </c>
      <c r="CN14" s="20" t="b" cm="1">
        <f t="array" ref="CN14">IF(BL14="",FALSE,ROUND(IF(BO14=TRUE,((180-secandmin(AK14))+(45-AM14))-(secandmin(BL14)),(180-secandmin(BL14))),0))</f>
        <v>0</v>
      </c>
      <c r="CO14" s="30" t="str" cm="1">
        <f t="array" ref="CO14">roundlength(AJ14,secandmin(AM14),AO14,secandmin(AK14))</f>
        <v/>
      </c>
      <c r="CP14" s="222">
        <f t="shared" si="5"/>
        <v>0</v>
      </c>
      <c r="CQ14" s="222">
        <f t="shared" si="6"/>
        <v>0</v>
      </c>
      <c r="CR14" s="17"/>
      <c r="CU14" s="20"/>
      <c r="CV14" s="20"/>
      <c r="CW14" s="20"/>
      <c r="CX14" s="20"/>
      <c r="CY14" s="20"/>
      <c r="CZ14" s="20"/>
      <c r="DA14" s="20" t="str" cm="1">
        <f t="array" ref="DA14">FiveVThreeThrown(CJ14,CK14,CI14,CI30,CI46,CI62,CI78,AO14)</f>
        <v>NP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TEMPLATESHEET</v>
      </c>
      <c r="B15" s="4">
        <v>3</v>
      </c>
      <c r="C15" s="50"/>
      <c r="D15" s="51"/>
      <c r="E15" s="50"/>
      <c r="F15" s="87"/>
      <c r="G15" s="88"/>
      <c r="H15" s="89"/>
      <c r="I15" s="49"/>
      <c r="J15" s="48"/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0</v>
      </c>
      <c r="N15" s="52"/>
      <c r="O15" s="69" t="b">
        <v>0</v>
      </c>
      <c r="Q15" s="17"/>
      <c r="R15" s="17"/>
      <c r="S15" s="17"/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0</v>
      </c>
      <c r="AK15" s="182"/>
      <c r="AL15" s="61"/>
      <c r="AM15" s="62"/>
      <c r="AN15" s="63" t="s">
        <v>141</v>
      </c>
      <c r="AO15" s="71" t="s">
        <v>141</v>
      </c>
      <c r="AP15" s="20" t="b">
        <f t="shared" si="1"/>
        <v>0</v>
      </c>
      <c r="AQ15" s="17"/>
      <c r="AR15" s="190"/>
      <c r="AS15" s="54"/>
      <c r="AT15" s="55"/>
      <c r="AU15" s="55" t="b">
        <v>0</v>
      </c>
      <c r="AV15" s="55"/>
      <c r="AW15" s="64"/>
      <c r="AX15" s="65"/>
      <c r="AY15" s="66"/>
      <c r="AZ15" s="66" t="b">
        <v>0</v>
      </c>
      <c r="BA15" s="66"/>
      <c r="BB15" s="56"/>
      <c r="BC15" s="57"/>
      <c r="BD15" s="55"/>
      <c r="BE15" s="55" t="b">
        <v>0</v>
      </c>
      <c r="BF15" s="55"/>
      <c r="BG15" s="64"/>
      <c r="BH15" s="65"/>
      <c r="BI15" s="66"/>
      <c r="BJ15" s="66" t="b">
        <v>0</v>
      </c>
      <c r="BK15" s="66"/>
      <c r="BL15" s="56"/>
      <c r="BM15" s="57"/>
      <c r="BN15" s="55"/>
      <c r="BO15" s="55" t="b">
        <v>0</v>
      </c>
      <c r="BP15" s="55"/>
      <c r="BR15" s="20" t="str">
        <v/>
      </c>
      <c r="BS15" s="20" t="str">
        <f t="shared" si="2"/>
        <v>FALSE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 t="str">
        <f t="shared" si="3"/>
        <v>FALSE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0</v>
      </c>
      <c r="CB15" s="20">
        <f>countkillshs(AS15,AV15,AX15,BA15,BC15,BF15,BH15,BK15,BM15,BP15,$B$12)</f>
        <v>0</v>
      </c>
      <c r="CC15" s="223" t="b">
        <f>opening(AS15,B12)</f>
        <v>0</v>
      </c>
      <c r="CD15" s="29" t="str" cm="1">
        <f t="array" ref="CD15">KOST(CA15,O15,secandmin(J15),L15, AN15)</f>
        <v/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0</v>
      </c>
      <c r="CH15" s="20" cm="1">
        <f t="array" ref="CH15">secandmin(J15)</f>
        <v>0</v>
      </c>
      <c r="CI15" s="20" t="b">
        <f t="shared" si="4"/>
        <v>0</v>
      </c>
      <c r="CJ15" s="20" t="b" cm="1">
        <f t="array" ref="CJ15">IF(AR15="",FALSE,ROUND(IF(AU15=TRUE,((180-secandmin(AK15))+(45-AM15))-(secandmin(AR15)),(180-secandmin(AR15))),0))</f>
        <v>0</v>
      </c>
      <c r="CK15" s="20" t="b" cm="1">
        <f t="array" ref="CK15">IF(AW15="",FALSE,ROUND(IF(AZ15=TRUE,((180-secandmin(AK15))+(45-AM15))-(secandmin(AW15)),(180-secandmin(AW15))),0))</f>
        <v>0</v>
      </c>
      <c r="CL15" s="20" t="b" cm="1">
        <f t="array" ref="CL15">IF(BB15="",FALSE,ROUND(IF(BE15=TRUE,((180-secandmin(AK15))+(45-AM15))-(secandmin(BB15)),(180-secandmin(BB15))),0))</f>
        <v>0</v>
      </c>
      <c r="CM15" s="20" t="b" cm="1">
        <f t="array" ref="CM15">IF(BG15="",FALSE,ROUND(IF(BJ15=TRUE,((180-secandmin(AK15))+(45-AM15))-(secandmin(BG15)),(180-secandmin(BG15))),0))</f>
        <v>0</v>
      </c>
      <c r="CN15" s="20" t="b" cm="1">
        <f t="array" ref="CN15">IF(BL15="",FALSE,ROUND(IF(BO15=TRUE,((180-secandmin(AK15))+(45-AM15))-(secandmin(BL15)),(180-secandmin(BL15))),0))</f>
        <v>0</v>
      </c>
      <c r="CO15" s="30" t="str" cm="1">
        <f t="array" ref="CO15">roundlength(AJ15,secandmin(AM15),AO15,secandmin(AK15))</f>
        <v/>
      </c>
      <c r="CP15" s="222">
        <f t="shared" si="5"/>
        <v>0</v>
      </c>
      <c r="CQ15" s="222">
        <f t="shared" si="6"/>
        <v>0</v>
      </c>
      <c r="CR15" s="17"/>
      <c r="CU15" s="20"/>
      <c r="CV15" s="20"/>
      <c r="CW15" s="20"/>
      <c r="CX15" s="20"/>
      <c r="CY15" s="20"/>
      <c r="CZ15" s="20"/>
      <c r="DA15" s="20" t="str" cm="1">
        <f t="array" ref="DA15">FiveVThreeThrown(CJ15,CK15,CI15,CI31,CI47,CI63,CI79,AO15)</f>
        <v>NP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t="b" cm="1">
        <f t="array" ref="DD15">IF(AK15=0,FALSE,(180-secandmin(AK15)))</f>
        <v>0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TEMPLATESHEET</v>
      </c>
      <c r="B16" s="4">
        <v>4</v>
      </c>
      <c r="C16" s="50"/>
      <c r="D16" s="51"/>
      <c r="E16" s="50"/>
      <c r="F16" s="87"/>
      <c r="G16" s="88"/>
      <c r="H16" s="89"/>
      <c r="I16" s="49"/>
      <c r="J16" s="48"/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/>
      <c r="O16" s="69" t="b">
        <v>0</v>
      </c>
      <c r="Q16" s="17"/>
      <c r="R16" s="17"/>
      <c r="S16" s="17"/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/>
      <c r="AM16" s="62"/>
      <c r="AN16" s="63" t="s">
        <v>141</v>
      </c>
      <c r="AO16" s="71" t="s">
        <v>141</v>
      </c>
      <c r="AP16" s="20" t="b">
        <f t="shared" si="1"/>
        <v>0</v>
      </c>
      <c r="AQ16" s="17"/>
      <c r="AR16" s="190"/>
      <c r="AS16" s="54"/>
      <c r="AT16" s="55"/>
      <c r="AU16" s="55" t="b">
        <v>0</v>
      </c>
      <c r="AV16" s="55"/>
      <c r="AW16" s="64"/>
      <c r="AX16" s="65"/>
      <c r="AY16" s="66"/>
      <c r="AZ16" s="66" t="b">
        <v>0</v>
      </c>
      <c r="BA16" s="66"/>
      <c r="BB16" s="56"/>
      <c r="BC16" s="57"/>
      <c r="BD16" s="55"/>
      <c r="BE16" s="55" t="b">
        <v>0</v>
      </c>
      <c r="BF16" s="55"/>
      <c r="BG16" s="64"/>
      <c r="BH16" s="65"/>
      <c r="BI16" s="66"/>
      <c r="BJ16" s="66" t="b">
        <v>0</v>
      </c>
      <c r="BK16" s="66"/>
      <c r="BL16" s="56"/>
      <c r="BM16" s="57"/>
      <c r="BN16" s="55"/>
      <c r="BO16" s="55" t="b">
        <v>0</v>
      </c>
      <c r="BP16" s="55"/>
      <c r="BR16" s="20" t="str">
        <v/>
      </c>
      <c r="BS16" s="20" t="str">
        <f t="shared" si="2"/>
        <v>FALSE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 t="str">
        <f t="shared" si="3"/>
        <v>FALSE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0</v>
      </c>
      <c r="CB16" s="20">
        <f t="shared" ref="CB16:CB27" si="9">countkillshs(AS16,AV16,AX16,BA16,BC16,BF16,BH16,BK16,BM16,BP16,$B$12)</f>
        <v>0</v>
      </c>
      <c r="CC16" s="223" t="b">
        <f>opening(AS16,B12)</f>
        <v>0</v>
      </c>
      <c r="CD16" s="29" t="str" cm="1">
        <f t="array" ref="CD16">KOST(CA16,O16,secandmin(J16),L16, AN16)</f>
        <v/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0</v>
      </c>
      <c r="CH16" s="20" cm="1">
        <f t="array" ref="CH16">secandmin(J16)</f>
        <v>0</v>
      </c>
      <c r="CI16" s="20" t="b">
        <f t="shared" si="4"/>
        <v>0</v>
      </c>
      <c r="CJ16" s="20" t="b" cm="1">
        <f t="array" ref="CJ16">IF(AR16="",FALSE,ROUND(IF(AU16=TRUE,((180-secandmin(AK16))+(45-AM16))-(secandmin(AR16)),(180-secandmin(AR16))),0))</f>
        <v>0</v>
      </c>
      <c r="CK16" s="20" t="b" cm="1">
        <f t="array" ref="CK16">IF(AW16="",FALSE,ROUND(IF(AZ16=TRUE,((180-secandmin(AK16))+(45-AM16))-(secandmin(AW16)),(180-secandmin(AW16))),0))</f>
        <v>0</v>
      </c>
      <c r="CL16" s="20" t="b" cm="1">
        <f t="array" ref="CL16">IF(BB16="",FALSE,ROUND(IF(BE16=TRUE,((180-secandmin(AK16))+(45-AM16))-(secandmin(BB16)),(180-secandmin(BB16))),0))</f>
        <v>0</v>
      </c>
      <c r="CM16" s="20" t="b" cm="1">
        <f t="array" ref="CM16">IF(BG16="",FALSE,ROUND(IF(BJ16=TRUE,((180-secandmin(AK16))+(45-AM16))-(secandmin(BG16)),(180-secandmin(BG16))),0))</f>
        <v>0</v>
      </c>
      <c r="CN16" s="20" t="b" cm="1">
        <f t="array" ref="CN16">IF(BL16="",FALSE,ROUND(IF(BO16=TRUE,((180-secandmin(AK16))+(45-AM16))-(secandmin(BL16)),(180-secandmin(BL16))),0))</f>
        <v>0</v>
      </c>
      <c r="CO16" s="30" t="str" cm="1">
        <f t="array" ref="CO16">roundlength(AJ16,secandmin(AM16),AO16,secandmin(AK16))</f>
        <v/>
      </c>
      <c r="CP16" s="222">
        <f t="shared" si="5"/>
        <v>0</v>
      </c>
      <c r="CQ16" s="222">
        <f t="shared" si="6"/>
        <v>0</v>
      </c>
      <c r="CR16" s="17"/>
      <c r="CU16" s="20"/>
      <c r="CV16" s="20"/>
      <c r="CW16" s="20"/>
      <c r="CX16" s="20"/>
      <c r="CY16" s="20"/>
      <c r="CZ16" s="20"/>
      <c r="DA16" s="20" t="str" cm="1">
        <f t="array" ref="DA16">FiveVThreeThrown(CJ16,CK16,CI16,CI32,CI48,CI64,CI80,AO16)</f>
        <v>NP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TEMPLATESHEET</v>
      </c>
      <c r="B17" s="4">
        <v>5</v>
      </c>
      <c r="C17" s="50"/>
      <c r="D17" s="51"/>
      <c r="E17" s="50"/>
      <c r="F17" s="87"/>
      <c r="G17" s="88"/>
      <c r="H17" s="89"/>
      <c r="I17" s="49"/>
      <c r="J17" s="48"/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/>
      <c r="O17" s="69" t="b">
        <v>0</v>
      </c>
      <c r="Q17" s="17"/>
      <c r="R17" s="17"/>
      <c r="S17" s="17"/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/>
      <c r="AM17" s="62"/>
      <c r="AN17" s="63" t="s">
        <v>141</v>
      </c>
      <c r="AO17" s="71" t="s">
        <v>141</v>
      </c>
      <c r="AP17" s="20" t="b">
        <f t="shared" si="1"/>
        <v>0</v>
      </c>
      <c r="AQ17" s="17"/>
      <c r="AR17" s="190"/>
      <c r="AS17" s="54"/>
      <c r="AT17" s="55"/>
      <c r="AU17" s="55" t="b">
        <v>0</v>
      </c>
      <c r="AV17" s="55"/>
      <c r="AW17" s="64"/>
      <c r="AX17" s="65"/>
      <c r="AY17" s="66"/>
      <c r="AZ17" s="66" t="b">
        <v>0</v>
      </c>
      <c r="BA17" s="66"/>
      <c r="BB17" s="56"/>
      <c r="BC17" s="57"/>
      <c r="BD17" s="55"/>
      <c r="BE17" s="55" t="b">
        <v>0</v>
      </c>
      <c r="BF17" s="55"/>
      <c r="BG17" s="64"/>
      <c r="BH17" s="65"/>
      <c r="BI17" s="66"/>
      <c r="BJ17" s="66" t="b">
        <v>0</v>
      </c>
      <c r="BK17" s="66"/>
      <c r="BL17" s="56"/>
      <c r="BM17" s="57"/>
      <c r="BN17" s="55"/>
      <c r="BO17" s="55" t="b">
        <v>0</v>
      </c>
      <c r="BP17" s="55"/>
      <c r="BR17" s="20" t="str">
        <v/>
      </c>
      <c r="BS17" s="20" t="str">
        <f t="shared" si="2"/>
        <v>FALSE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 t="str">
        <f t="shared" si="3"/>
        <v>FALSE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0</v>
      </c>
      <c r="CB17" s="20">
        <f t="shared" si="9"/>
        <v>0</v>
      </c>
      <c r="CC17" s="223" t="b">
        <f>opening(AS17,B12)</f>
        <v>0</v>
      </c>
      <c r="CD17" s="29" t="str" cm="1">
        <f t="array" ref="CD17">KOST(CA17,O17,secandmin(J17),L17, AN17)</f>
        <v/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0</v>
      </c>
      <c r="CH17" s="20" cm="1">
        <f t="array" ref="CH17">secandmin(J17)</f>
        <v>0</v>
      </c>
      <c r="CI17" s="20" t="b">
        <f t="shared" si="4"/>
        <v>0</v>
      </c>
      <c r="CJ17" s="20" t="b" cm="1">
        <f t="array" ref="CJ17">IF(AR17="",FALSE,ROUND(IF(AU17=TRUE,((180-secandmin(AK17))+(45-AM17))-(secandmin(AR17)),(180-secandmin(AR17))),0))</f>
        <v>0</v>
      </c>
      <c r="CK17" s="20" t="b" cm="1">
        <f t="array" ref="CK17">IF(AW17="",FALSE,ROUND(IF(AZ17=TRUE,((180-secandmin(AK17))+(45-AM17))-(secandmin(AW17)),(180-secandmin(AW17))),0))</f>
        <v>0</v>
      </c>
      <c r="CL17" s="20" t="b" cm="1">
        <f t="array" ref="CL17">IF(BB17="",FALSE,ROUND(IF(BE17=TRUE,((180-secandmin(AK17))+(45-AM17))-(secandmin(BB17)),(180-secandmin(BB17))),0))</f>
        <v>0</v>
      </c>
      <c r="CM17" s="20" t="b" cm="1">
        <f t="array" ref="CM17">IF(BG17="",FALSE,ROUND(IF(BJ17=TRUE,((180-secandmin(AK17))+(45-AM17))-(secandmin(BG17)),(180-secandmin(BG17))),0))</f>
        <v>0</v>
      </c>
      <c r="CN17" s="20" t="b" cm="1">
        <f t="array" ref="CN17">IF(BL17="",FALSE,ROUND(IF(BO17=TRUE,((180-secandmin(AK17))+(45-AM17))-(secandmin(BL17)),(180-secandmin(BL17))),0))</f>
        <v>0</v>
      </c>
      <c r="CO17" s="30" t="str" cm="1">
        <f t="array" ref="CO17">roundlength(AJ17,secandmin(AM17),AO17,secandmin(AK17))</f>
        <v/>
      </c>
      <c r="CP17" s="222">
        <f t="shared" si="5"/>
        <v>0</v>
      </c>
      <c r="CQ17" s="222">
        <f t="shared" si="6"/>
        <v>0</v>
      </c>
      <c r="CR17" s="17"/>
      <c r="CU17" s="20"/>
      <c r="CV17" s="20"/>
      <c r="CW17" s="20"/>
      <c r="CX17" s="20"/>
      <c r="CY17" s="20"/>
      <c r="CZ17" s="20"/>
      <c r="DA17" s="20" t="str" cm="1">
        <f t="array" ref="DA17">FiveVThreeThrown(CJ17,CK17,CI17,CI33,CI49,CI65,CI81,AO17)</f>
        <v>NP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TEMPLATESHEET</v>
      </c>
      <c r="B18" s="4">
        <v>6</v>
      </c>
      <c r="C18" s="50"/>
      <c r="D18" s="51"/>
      <c r="E18" s="50"/>
      <c r="F18" s="87"/>
      <c r="G18" s="88"/>
      <c r="H18" s="89"/>
      <c r="I18" s="49"/>
      <c r="J18" s="48"/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/>
      <c r="O18" s="69" t="b">
        <v>0</v>
      </c>
      <c r="Q18" s="17"/>
      <c r="R18" s="17"/>
      <c r="S18" s="17"/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/>
      <c r="AM18" s="62"/>
      <c r="AN18" s="63" t="s">
        <v>141</v>
      </c>
      <c r="AO18" s="71" t="s">
        <v>141</v>
      </c>
      <c r="AP18" s="20" t="b">
        <f t="shared" si="1"/>
        <v>0</v>
      </c>
      <c r="AQ18" s="17"/>
      <c r="AR18" s="190"/>
      <c r="AS18" s="54"/>
      <c r="AT18" s="55"/>
      <c r="AU18" s="55" t="b">
        <v>0</v>
      </c>
      <c r="AV18" s="55"/>
      <c r="AW18" s="64"/>
      <c r="AX18" s="65"/>
      <c r="AY18" s="66"/>
      <c r="AZ18" s="66" t="b">
        <v>0</v>
      </c>
      <c r="BA18" s="66"/>
      <c r="BB18" s="56"/>
      <c r="BC18" s="57"/>
      <c r="BD18" s="55"/>
      <c r="BE18" s="55" t="b">
        <v>0</v>
      </c>
      <c r="BF18" s="55"/>
      <c r="BG18" s="64"/>
      <c r="BH18" s="65"/>
      <c r="BI18" s="66"/>
      <c r="BJ18" s="66" t="b">
        <v>0</v>
      </c>
      <c r="BK18" s="66"/>
      <c r="BL18" s="56"/>
      <c r="BM18" s="57"/>
      <c r="BN18" s="55"/>
      <c r="BO18" s="55" t="b">
        <v>0</v>
      </c>
      <c r="BP18" s="55"/>
      <c r="BR18" s="20" t="str">
        <v/>
      </c>
      <c r="BS18" s="20" t="str">
        <f t="shared" si="2"/>
        <v>FALSE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 t="str">
        <f t="shared" si="3"/>
        <v>FALSE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str" cm="1">
        <f t="array" ref="CD18">KOST(CA18,O18,secandmin(J18),L18, AN18)</f>
        <v/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0</v>
      </c>
      <c r="CH18" s="20" cm="1">
        <f t="array" ref="CH18">secandmin(J18)</f>
        <v>0</v>
      </c>
      <c r="CI18" s="20" t="b">
        <f t="shared" si="4"/>
        <v>0</v>
      </c>
      <c r="CJ18" s="20" t="b" cm="1">
        <f t="array" ref="CJ18">IF(AR18="",FALSE,ROUND(IF(AU18=TRUE,((180-secandmin(AK18))+(45-AM18))-(secandmin(AR18)),(180-secandmin(AR18))),0))</f>
        <v>0</v>
      </c>
      <c r="CK18" s="20" t="b" cm="1">
        <f t="array" ref="CK18">IF(AW18="",FALSE,ROUND(IF(AZ18=TRUE,((180-secandmin(AK18))+(45-AM18))-(secandmin(AW18)),(180-secandmin(AW18))),0))</f>
        <v>0</v>
      </c>
      <c r="CL18" s="20" t="b" cm="1">
        <f t="array" ref="CL18">IF(BB18="",FALSE,ROUND(IF(BE18=TRUE,((180-secandmin(AK18))+(45-AM18))-(secandmin(BB18)),(180-secandmin(BB18))),0))</f>
        <v>0</v>
      </c>
      <c r="CM18" s="20" t="b" cm="1">
        <f t="array" ref="CM18">IF(BG18="",FALSE,ROUND(IF(BJ18=TRUE,((180-secandmin(AK18))+(45-AM18))-(secandmin(BG18)),(180-secandmin(BG18))),0))</f>
        <v>0</v>
      </c>
      <c r="CN18" s="20" t="b" cm="1">
        <f t="array" ref="CN18">IF(BL18="",FALSE,ROUND(IF(BO18=TRUE,((180-secandmin(AK18))+(45-AM18))-(secandmin(BL18)),(180-secandmin(BL18))),0))</f>
        <v>0</v>
      </c>
      <c r="CO18" s="30" t="str" cm="1">
        <f t="array" ref="CO18">roundlength(AJ18,secandmin(AM18),AO18,secandmin(AK18))</f>
        <v/>
      </c>
      <c r="CP18" s="222">
        <f t="shared" si="5"/>
        <v>0</v>
      </c>
      <c r="CQ18" s="222">
        <f t="shared" si="6"/>
        <v>0</v>
      </c>
      <c r="CR18" s="17"/>
      <c r="CU18" s="20"/>
      <c r="CV18" s="20"/>
      <c r="CW18" s="20"/>
      <c r="CX18" s="20"/>
      <c r="CY18" s="20"/>
      <c r="CZ18" s="20"/>
      <c r="DA18" s="20" t="str" cm="1">
        <f t="array" ref="DA18">FiveVThreeThrown(CJ18,CK18,CI18,CI34,CI50,CI66,CI82,AO18)</f>
        <v>NP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TEMPLATESHEET</v>
      </c>
      <c r="B19" s="4">
        <v>7</v>
      </c>
      <c r="C19" s="50"/>
      <c r="D19" s="51"/>
      <c r="E19" s="50"/>
      <c r="F19" s="87"/>
      <c r="G19" s="88"/>
      <c r="H19" s="89"/>
      <c r="I19" s="49"/>
      <c r="J19" s="48"/>
      <c r="K19" s="45" t="b">
        <v>0</v>
      </c>
      <c r="L19" s="46" t="b">
        <f t="shared" si="7"/>
        <v>0</v>
      </c>
      <c r="M19" s="47" t="b" cm="1">
        <f t="array" ref="M19">OpeningDeath(CG19,CI19,CI35,CI51,CI67,CI83,CI99)</f>
        <v>0</v>
      </c>
      <c r="N19" s="52"/>
      <c r="O19" s="69" t="b">
        <v>0</v>
      </c>
      <c r="Q19" s="17"/>
      <c r="R19" s="17"/>
      <c r="S19" s="17"/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/>
      <c r="AM19" s="62"/>
      <c r="AN19" s="63" t="s">
        <v>142</v>
      </c>
      <c r="AO19" s="71" t="s">
        <v>141</v>
      </c>
      <c r="AP19" s="20" t="b">
        <f t="shared" si="1"/>
        <v>0</v>
      </c>
      <c r="AQ19" s="17"/>
      <c r="AR19" s="190"/>
      <c r="AS19" s="54"/>
      <c r="AT19" s="55"/>
      <c r="AU19" s="55" t="b">
        <v>0</v>
      </c>
      <c r="AV19" s="55"/>
      <c r="AW19" s="64"/>
      <c r="AX19" s="65"/>
      <c r="AY19" s="66"/>
      <c r="AZ19" s="66" t="b">
        <v>0</v>
      </c>
      <c r="BA19" s="66"/>
      <c r="BB19" s="56"/>
      <c r="BC19" s="57"/>
      <c r="BD19" s="55"/>
      <c r="BE19" s="55" t="b">
        <v>0</v>
      </c>
      <c r="BF19" s="55"/>
      <c r="BG19" s="64"/>
      <c r="BH19" s="65"/>
      <c r="BI19" s="66"/>
      <c r="BJ19" s="66" t="b">
        <v>0</v>
      </c>
      <c r="BK19" s="66"/>
      <c r="BL19" s="56"/>
      <c r="BM19" s="57"/>
      <c r="BN19" s="55"/>
      <c r="BO19" s="55" t="b">
        <v>0</v>
      </c>
      <c r="BP19" s="55"/>
      <c r="BR19" s="20" t="str">
        <v/>
      </c>
      <c r="BS19" s="20" t="str">
        <f t="shared" si="2"/>
        <v>FALSE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 t="str">
        <f t="shared" si="3"/>
        <v>FALSE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0</v>
      </c>
      <c r="CB19" s="20">
        <f t="shared" si="9"/>
        <v>0</v>
      </c>
      <c r="CC19" s="223" t="b">
        <f>opening(AS19,B12)</f>
        <v>0</v>
      </c>
      <c r="CD19" s="29" t="str" cm="1">
        <f t="array" ref="CD19">KOST(CA19,O19,secandmin(J19),L19, AN19)</f>
        <v/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0</v>
      </c>
      <c r="CH19" s="20" cm="1">
        <f t="array" ref="CH19">secandmin(J19)</f>
        <v>0</v>
      </c>
      <c r="CI19" s="20" t="b">
        <f t="shared" si="4"/>
        <v>0</v>
      </c>
      <c r="CJ19" s="20" t="b" cm="1">
        <f t="array" ref="CJ19">IF(AR19="",FALSE,ROUND(IF(AU19=TRUE,((180-secandmin(AK19))+(45-AM19))-(secandmin(AR19)),(180-secandmin(AR19))),0))</f>
        <v>0</v>
      </c>
      <c r="CK19" s="20" t="b" cm="1">
        <f t="array" ref="CK19">IF(AW19="",FALSE,ROUND(IF(AZ19=TRUE,((180-secandmin(AK19))+(45-AM19))-(secandmin(AW19)),(180-secandmin(AW19))),0))</f>
        <v>0</v>
      </c>
      <c r="CL19" s="20" t="b" cm="1">
        <f t="array" ref="CL19">IF(BB19="",FALSE,ROUND(IF(BE19=TRUE,((180-secandmin(AK19))+(45-AM19))-(secandmin(BB19)),(180-secandmin(BB19))),0))</f>
        <v>0</v>
      </c>
      <c r="CM19" s="20" t="b" cm="1">
        <f t="array" ref="CM19">IF(BG19="",FALSE,ROUND(IF(BJ19=TRUE,((180-secandmin(AK19))+(45-AM19))-(secandmin(BG19)),(180-secandmin(BG19))),0))</f>
        <v>0</v>
      </c>
      <c r="CN19" s="20" t="b" cm="1">
        <f t="array" ref="CN19">IF(BL19="",FALSE,ROUND(IF(BO19=TRUE,((180-secandmin(AK19))+(45-AM19))-(secandmin(BL19)),(180-secandmin(BL19))),0))</f>
        <v>0</v>
      </c>
      <c r="CO19" s="30" t="str" cm="1">
        <f t="array" ref="CO19">roundlength(AJ19,secandmin(AM19),AO19,secandmin(AK19))</f>
        <v/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str" cm="1">
        <f t="array" ref="DA19">FiveVThreeThrown(CJ19,CK19,CI19,CI35,CI51,CI67,CI83,AO19)</f>
        <v>NP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TEMPLATESHEET</v>
      </c>
      <c r="B20" s="4">
        <v>8</v>
      </c>
      <c r="C20" s="50"/>
      <c r="D20" s="51"/>
      <c r="E20" s="50"/>
      <c r="F20" s="87"/>
      <c r="G20" s="88"/>
      <c r="H20" s="89"/>
      <c r="I20" s="49"/>
      <c r="J20" s="48"/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/>
      <c r="O20" s="69" t="b">
        <v>0</v>
      </c>
      <c r="Q20" s="17"/>
      <c r="R20" s="17"/>
      <c r="S20" s="17"/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0</v>
      </c>
      <c r="AK20" s="182"/>
      <c r="AL20" s="61"/>
      <c r="AM20" s="62"/>
      <c r="AN20" s="63" t="s">
        <v>142</v>
      </c>
      <c r="AO20" s="71" t="s">
        <v>141</v>
      </c>
      <c r="AP20" s="20" t="b">
        <f t="shared" si="1"/>
        <v>0</v>
      </c>
      <c r="AQ20" s="17"/>
      <c r="AR20" s="190"/>
      <c r="AS20" s="54"/>
      <c r="AT20" s="55"/>
      <c r="AU20" s="55" t="b">
        <v>0</v>
      </c>
      <c r="AV20" s="55"/>
      <c r="AW20" s="64"/>
      <c r="AX20" s="65"/>
      <c r="AY20" s="66"/>
      <c r="AZ20" s="66" t="b">
        <v>0</v>
      </c>
      <c r="BA20" s="66"/>
      <c r="BB20" s="56"/>
      <c r="BC20" s="57"/>
      <c r="BD20" s="224"/>
      <c r="BE20" s="55" t="b">
        <v>0</v>
      </c>
      <c r="BF20" s="55"/>
      <c r="BG20" s="64"/>
      <c r="BH20" s="65"/>
      <c r="BI20" s="164"/>
      <c r="BJ20" s="66" t="b">
        <v>0</v>
      </c>
      <c r="BK20" s="66"/>
      <c r="BL20" s="56"/>
      <c r="BM20" s="57"/>
      <c r="BN20" s="224"/>
      <c r="BO20" s="55" t="b">
        <v>0</v>
      </c>
      <c r="BP20" s="55"/>
      <c r="BR20" s="20" t="str">
        <v/>
      </c>
      <c r="BS20" s="20" t="str">
        <f t="shared" si="2"/>
        <v>FALSE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 t="str">
        <f t="shared" si="3"/>
        <v>FALSE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0</v>
      </c>
      <c r="CB20" s="20">
        <f t="shared" si="9"/>
        <v>0</v>
      </c>
      <c r="CC20" s="223" t="b">
        <f>opening(AS20,B12)</f>
        <v>0</v>
      </c>
      <c r="CD20" s="29" t="str" cm="1">
        <f t="array" ref="CD20">KOST(CA20,O20,secandmin(J20),L20, AN20)</f>
        <v/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0</v>
      </c>
      <c r="CH20" s="20" cm="1">
        <f t="array" ref="CH20">secandmin(J20)</f>
        <v>0</v>
      </c>
      <c r="CI20" s="20" t="b">
        <f t="shared" si="4"/>
        <v>0</v>
      </c>
      <c r="CJ20" s="20" t="b" cm="1">
        <f t="array" ref="CJ20">IF(AR20="",FALSE,ROUND(IF(AU20=TRUE,((180-secandmin(AK20))+(45-AM20))-(secandmin(AR20)),(180-secandmin(AR20))),0))</f>
        <v>0</v>
      </c>
      <c r="CK20" s="20" t="b" cm="1">
        <f t="array" ref="CK20">IF(AW20="",FALSE,ROUND(IF(AZ20=TRUE,((180-secandmin(AK20))+(45-AM20))-(secandmin(AW20)),(180-secandmin(AW20))),0))</f>
        <v>0</v>
      </c>
      <c r="CL20" s="20" t="b" cm="1">
        <f t="array" ref="CL20">IF(BB20="",FALSE,ROUND(IF(BE20=TRUE,((180-secandmin(AK20))+(45-AM20))-(secandmin(BB20)),(180-secandmin(BB20))),0))</f>
        <v>0</v>
      </c>
      <c r="CM20" s="20" t="b" cm="1">
        <f t="array" ref="CM20">IF(BG20="",FALSE,ROUND(IF(BJ20=TRUE,((180-secandmin(AK20))+(45-AM20))-(secandmin(BG20)),(180-secandmin(BG20))),0))</f>
        <v>0</v>
      </c>
      <c r="CN20" s="20" t="b" cm="1">
        <f t="array" ref="CN20">IF(BL20="",FALSE,ROUND(IF(BO20=TRUE,((180-secandmin(AK20))+(45-AM20))-(secandmin(BL20)),(180-secandmin(BL20))),0))</f>
        <v>0</v>
      </c>
      <c r="CO20" s="30" t="str" cm="1">
        <f t="array" ref="CO20">roundlength(AJ20,secandmin(AM20),AO20,secandmin(AK20))</f>
        <v/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str" cm="1">
        <f t="array" ref="DA20">FiveVThreeThrown(CJ20,CK20,CI20,CI36,CI52,CI68,CI84,AO20)</f>
        <v>NP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TEMPLATESHEET</v>
      </c>
      <c r="B21" s="4">
        <v>9</v>
      </c>
      <c r="C21" s="50"/>
      <c r="D21" s="51"/>
      <c r="E21" s="50"/>
      <c r="F21" s="87"/>
      <c r="G21" s="88"/>
      <c r="H21" s="89"/>
      <c r="I21" s="49"/>
      <c r="J21" s="48"/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/>
      <c r="O21" s="69" t="b">
        <v>0</v>
      </c>
      <c r="Q21" s="17"/>
      <c r="R21" s="17"/>
      <c r="S21" s="17"/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/>
      <c r="AM21" s="62"/>
      <c r="AN21" s="63" t="s">
        <v>142</v>
      </c>
      <c r="AO21" s="71" t="s">
        <v>141</v>
      </c>
      <c r="AP21" s="20" t="b">
        <f t="shared" si="1"/>
        <v>0</v>
      </c>
      <c r="AQ21" s="17"/>
      <c r="AR21" s="190"/>
      <c r="AS21" s="54"/>
      <c r="AT21" s="224"/>
      <c r="AU21" s="55" t="b">
        <v>0</v>
      </c>
      <c r="AV21" s="55"/>
      <c r="AW21" s="64"/>
      <c r="AX21" s="65"/>
      <c r="AY21" s="164"/>
      <c r="AZ21" s="66" t="b">
        <v>0</v>
      </c>
      <c r="BA21" s="66"/>
      <c r="BB21" s="56"/>
      <c r="BC21" s="57"/>
      <c r="BD21" s="224"/>
      <c r="BE21" s="55" t="b">
        <v>0</v>
      </c>
      <c r="BF21" s="55"/>
      <c r="BG21" s="64"/>
      <c r="BH21" s="65"/>
      <c r="BI21" s="164"/>
      <c r="BJ21" s="66" t="b">
        <v>0</v>
      </c>
      <c r="BK21" s="66"/>
      <c r="BL21" s="56"/>
      <c r="BM21" s="57"/>
      <c r="BN21" s="55"/>
      <c r="BO21" s="55" t="b">
        <v>0</v>
      </c>
      <c r="BP21" s="55"/>
      <c r="BR21" s="20" t="str">
        <v/>
      </c>
      <c r="BS21" s="20" t="str">
        <f t="shared" si="2"/>
        <v>FALSE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 t="str">
        <f t="shared" si="3"/>
        <v>FALSE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0</v>
      </c>
      <c r="CB21" s="20">
        <f t="shared" si="9"/>
        <v>0</v>
      </c>
      <c r="CC21" s="223" t="b">
        <f>opening(AS21,B12)</f>
        <v>0</v>
      </c>
      <c r="CD21" s="29" t="str" cm="1">
        <f t="array" ref="CD21">KOST(CA21,O21,secandmin(J21),L21, AN21)</f>
        <v/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0</v>
      </c>
      <c r="CH21" s="20" cm="1">
        <f t="array" ref="CH21">secandmin(J21)</f>
        <v>0</v>
      </c>
      <c r="CI21" s="20" t="b">
        <f t="shared" si="4"/>
        <v>0</v>
      </c>
      <c r="CJ21" s="20" t="b" cm="1">
        <f t="array" ref="CJ21">IF(AR21="",FALSE,ROUND(IF(AU21=TRUE,((180-secandmin(AK21))+(45-AM21))-(secandmin(AR21)),(180-secandmin(AR21))),0))</f>
        <v>0</v>
      </c>
      <c r="CK21" s="20" t="b" cm="1">
        <f t="array" ref="CK21">IF(AW21="",FALSE,ROUND(IF(AZ21=TRUE,((180-secandmin(AK21))+(45-AM21))-(secandmin(AW21)),(180-secandmin(AW21))),0))</f>
        <v>0</v>
      </c>
      <c r="CL21" s="20" t="b" cm="1">
        <f t="array" ref="CL21">IF(BB21="",FALSE,ROUND(IF(BE21=TRUE,((180-secandmin(AK21))+(45-AM21))-(secandmin(BB21)),(180-secandmin(BB21))),0))</f>
        <v>0</v>
      </c>
      <c r="CM21" s="20" t="b" cm="1">
        <f t="array" ref="CM21">IF(BG21="",FALSE,ROUND(IF(BJ21=TRUE,((180-secandmin(AK21))+(45-AM21))-(secandmin(BG21)),(180-secandmin(BG21))),0))</f>
        <v>0</v>
      </c>
      <c r="CN21" s="20" t="b" cm="1">
        <f t="array" ref="CN21">IF(BL21="",FALSE,ROUND(IF(BO21=TRUE,((180-secandmin(AK21))+(45-AM21))-(secandmin(BL21)),(180-secandmin(BL21))),0))</f>
        <v>0</v>
      </c>
      <c r="CO21" s="30" t="str" cm="1">
        <f t="array" ref="CO21">roundlength(AJ21,secandmin(AM21),AO21,secandmin(AK21))</f>
        <v/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str" cm="1">
        <f t="array" ref="DA21">FiveVThreeThrown(CJ21,CK21,CI21,CI37,CI53,CI69,CI85,AO21)</f>
        <v>NP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TEMPLATESHEET</v>
      </c>
      <c r="B22" s="4">
        <v>10</v>
      </c>
      <c r="C22" s="50"/>
      <c r="D22" s="51"/>
      <c r="E22" s="50"/>
      <c r="F22" s="87"/>
      <c r="G22" s="88"/>
      <c r="H22" s="89"/>
      <c r="I22" s="49"/>
      <c r="J22" s="48"/>
      <c r="K22" s="45" t="b">
        <v>0</v>
      </c>
      <c r="L22" s="46" t="b">
        <f t="shared" si="7"/>
        <v>0</v>
      </c>
      <c r="M22" s="47" t="b" cm="1">
        <f t="array" ref="M22">OpeningDeath(CG22,CI22,CI38,CI54,CI70,CI86,CI102)</f>
        <v>0</v>
      </c>
      <c r="N22" s="171"/>
      <c r="O22" s="69" t="b">
        <v>0</v>
      </c>
      <c r="Q22" s="17"/>
      <c r="R22" s="17"/>
      <c r="S22" s="17"/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/>
      <c r="AM22" s="62"/>
      <c r="AN22" s="63" t="s">
        <v>142</v>
      </c>
      <c r="AO22" s="71" t="s">
        <v>141</v>
      </c>
      <c r="AP22" s="20" t="b">
        <f t="shared" si="1"/>
        <v>0</v>
      </c>
      <c r="AQ22" s="17"/>
      <c r="AR22" s="190"/>
      <c r="AS22" s="54"/>
      <c r="AT22" s="55"/>
      <c r="AU22" s="55" t="b">
        <v>0</v>
      </c>
      <c r="AV22" s="55"/>
      <c r="AW22" s="64"/>
      <c r="AX22" s="65"/>
      <c r="AY22" s="164"/>
      <c r="AZ22" s="66" t="b">
        <v>0</v>
      </c>
      <c r="BA22" s="66"/>
      <c r="BB22" s="56"/>
      <c r="BC22" s="57"/>
      <c r="BD22" s="224"/>
      <c r="BE22" s="55" t="b">
        <v>0</v>
      </c>
      <c r="BF22" s="55"/>
      <c r="BG22" s="64"/>
      <c r="BH22" s="65"/>
      <c r="BI22" s="164"/>
      <c r="BJ22" s="66" t="b">
        <v>0</v>
      </c>
      <c r="BK22" s="66"/>
      <c r="BL22" s="56"/>
      <c r="BM22" s="57"/>
      <c r="BN22" s="55"/>
      <c r="BO22" s="55" t="b">
        <v>0</v>
      </c>
      <c r="BP22" s="55"/>
      <c r="BR22" s="20" t="str">
        <v/>
      </c>
      <c r="BS22" s="20" t="str">
        <f t="shared" si="2"/>
        <v>FALSE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 t="str">
        <f t="shared" si="3"/>
        <v>FALSE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0</v>
      </c>
      <c r="CB22" s="20">
        <f t="shared" si="9"/>
        <v>0</v>
      </c>
      <c r="CC22" s="223" t="b">
        <f>opening(AS22,B12)</f>
        <v>0</v>
      </c>
      <c r="CD22" s="29" t="str" cm="1">
        <f t="array" ref="CD22">KOST(CA22,O22,secandmin(J22),L22, AN22)</f>
        <v/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0</v>
      </c>
      <c r="CH22" s="20" cm="1">
        <f t="array" ref="CH22">secandmin(J22)</f>
        <v>0</v>
      </c>
      <c r="CI22" s="20" t="b">
        <f t="shared" si="4"/>
        <v>0</v>
      </c>
      <c r="CJ22" s="20" t="b" cm="1">
        <f t="array" ref="CJ22">IF(AR22="",FALSE,ROUND(IF(AU22=TRUE,((180-secandmin(AK22))+(45-AM22))-(secandmin(AR22)),(180-secandmin(AR22))),0))</f>
        <v>0</v>
      </c>
      <c r="CK22" s="20" t="b" cm="1">
        <f t="array" ref="CK22">IF(AW22="",FALSE,ROUND(IF(AZ22=TRUE,((180-secandmin(AK22))+(45-AM22))-(secandmin(AW22)),(180-secandmin(AW22))),0))</f>
        <v>0</v>
      </c>
      <c r="CL22" s="20" t="b" cm="1">
        <f t="array" ref="CL22">IF(BB22="",FALSE,ROUND(IF(BE22=TRUE,((180-secandmin(AK22))+(45-AM22))-(secandmin(BB22)),(180-secandmin(BB22))),0))</f>
        <v>0</v>
      </c>
      <c r="CM22" s="20" t="b" cm="1">
        <f t="array" ref="CM22">IF(BG22="",FALSE,ROUND(IF(BJ22=TRUE,((180-secandmin(AK22))+(45-AM22))-(secandmin(BG22)),(180-secandmin(BG22))),0))</f>
        <v>0</v>
      </c>
      <c r="CN22" s="20" t="b" cm="1">
        <f t="array" ref="CN22">IF(BL22="",FALSE,ROUND(IF(BO22=TRUE,((180-secandmin(AK22))+(45-AM22))-(secandmin(BL22)),(180-secandmin(BL22))),0))</f>
        <v>0</v>
      </c>
      <c r="CO22" s="30" t="str" cm="1">
        <f t="array" ref="CO22">roundlength(AJ22,secandmin(AM22),AO22,secandmin(AK22))</f>
        <v/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str" cm="1">
        <f t="array" ref="DA22">FiveVThreeThrown(CJ22,CK22,CI22,CI38,CI54,CI70,CI86,AO22)</f>
        <v>NP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TEMPLATESHEET</v>
      </c>
      <c r="B23" s="4">
        <v>11</v>
      </c>
      <c r="C23" s="50"/>
      <c r="D23" s="51"/>
      <c r="E23" s="50"/>
      <c r="F23" s="87"/>
      <c r="G23" s="88"/>
      <c r="H23" s="89"/>
      <c r="I23" s="49"/>
      <c r="J23" s="48"/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/>
      <c r="O23" s="69" t="b">
        <v>0</v>
      </c>
      <c r="Q23" s="17"/>
      <c r="R23" s="17"/>
      <c r="S23" s="17"/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/>
      <c r="AM23" s="62"/>
      <c r="AN23" s="63" t="s">
        <v>142</v>
      </c>
      <c r="AO23" s="71" t="s">
        <v>141</v>
      </c>
      <c r="AP23" s="20" t="b">
        <f t="shared" si="1"/>
        <v>0</v>
      </c>
      <c r="AQ23" s="17"/>
      <c r="AR23" s="190"/>
      <c r="AS23" s="54"/>
      <c r="AT23" s="55"/>
      <c r="AU23" s="55" t="b">
        <v>0</v>
      </c>
      <c r="AV23" s="55"/>
      <c r="AW23" s="64"/>
      <c r="AX23" s="65"/>
      <c r="AY23" s="66"/>
      <c r="AZ23" s="66" t="b">
        <v>0</v>
      </c>
      <c r="BA23" s="66"/>
      <c r="BB23" s="56"/>
      <c r="BC23" s="57"/>
      <c r="BD23" s="55"/>
      <c r="BE23" s="55" t="b">
        <v>0</v>
      </c>
      <c r="BF23" s="55"/>
      <c r="BG23" s="64"/>
      <c r="BH23" s="65"/>
      <c r="BI23" s="66"/>
      <c r="BJ23" s="66" t="b">
        <v>0</v>
      </c>
      <c r="BK23" s="66"/>
      <c r="BL23" s="56"/>
      <c r="BM23" s="57"/>
      <c r="BN23" s="55"/>
      <c r="BO23" s="55" t="b">
        <v>0</v>
      </c>
      <c r="BP23" s="55"/>
      <c r="BR23" s="20" t="str">
        <v/>
      </c>
      <c r="BS23" s="20" t="str">
        <f t="shared" si="2"/>
        <v>FALSE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 t="str">
        <f t="shared" si="3"/>
        <v>FALSE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str" cm="1">
        <f t="array" ref="CD23">KOST(CA23,O23,secandmin(J23),L23, AN23)</f>
        <v/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0</v>
      </c>
      <c r="CH23" s="20" cm="1">
        <f t="array" ref="CH23">secandmin(J23)</f>
        <v>0</v>
      </c>
      <c r="CI23" s="20" t="b">
        <f t="shared" si="4"/>
        <v>0</v>
      </c>
      <c r="CJ23" s="20" t="b" cm="1">
        <f t="array" ref="CJ23">IF(AR23="",FALSE,ROUND(IF(AU23=TRUE,((180-secandmin(AK23))+(45-AM23))-(secandmin(AR23)),(180-secandmin(AR23))),0))</f>
        <v>0</v>
      </c>
      <c r="CK23" s="20" t="b" cm="1">
        <f t="array" ref="CK23">IF(AW23="",FALSE,ROUND(IF(AZ23=TRUE,((180-secandmin(AK23))+(45-AM23))-(secandmin(AW23)),(180-secandmin(AW23))),0))</f>
        <v>0</v>
      </c>
      <c r="CL23" s="20" t="b" cm="1">
        <f t="array" ref="CL23">IF(BB23="",FALSE,ROUND(IF(BE23=TRUE,((180-secandmin(AK23))+(45-AM23))-(secandmin(BB23)),(180-secandmin(BB23))),0))</f>
        <v>0</v>
      </c>
      <c r="CM23" s="20" t="b" cm="1">
        <f t="array" ref="CM23">IF(BG23="",FALSE,ROUND(IF(BJ23=TRUE,((180-secandmin(AK23))+(45-AM23))-(secandmin(BG23)),(180-secandmin(BG23))),0))</f>
        <v>0</v>
      </c>
      <c r="CN23" s="20" t="b" cm="1">
        <f t="array" ref="CN23">IF(BL23="",FALSE,ROUND(IF(BO23=TRUE,((180-secandmin(AK23))+(45-AM23))-(secandmin(BL23)),(180-secandmin(BL23))),0))</f>
        <v>0</v>
      </c>
      <c r="CO23" s="30" t="str" cm="1">
        <f t="array" ref="CO23">roundlength(AJ23,secandmin(AM23),AO23,secandmin(AK23))</f>
        <v/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str" cm="1">
        <f t="array" ref="DA23">FiveVThreeThrown(CJ23,CK23,CI23,CI39,CI55,CI71,CI87,AO23)</f>
        <v>NP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TEMPLATESHEET</v>
      </c>
      <c r="B24" s="4">
        <v>12</v>
      </c>
      <c r="C24" s="50"/>
      <c r="D24" s="51"/>
      <c r="E24" s="50"/>
      <c r="F24" s="87"/>
      <c r="G24" s="88"/>
      <c r="H24" s="89"/>
      <c r="I24" s="49"/>
      <c r="J24" s="48"/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/>
      <c r="O24" s="69" t="b">
        <v>0</v>
      </c>
      <c r="Q24" s="17"/>
      <c r="R24" s="17"/>
      <c r="S24" s="17"/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/>
      <c r="AM24" s="62"/>
      <c r="AN24" s="63" t="s">
        <v>142</v>
      </c>
      <c r="AO24" s="71" t="s">
        <v>141</v>
      </c>
      <c r="AP24" s="20" t="b">
        <f t="shared" si="1"/>
        <v>0</v>
      </c>
      <c r="AQ24" s="17"/>
      <c r="AR24" s="190"/>
      <c r="AS24" s="54"/>
      <c r="AT24" s="224"/>
      <c r="AU24" s="55" t="b">
        <v>0</v>
      </c>
      <c r="AV24" s="55"/>
      <c r="AW24" s="64"/>
      <c r="AX24" s="65"/>
      <c r="AY24" s="66"/>
      <c r="AZ24" s="66" t="b">
        <v>0</v>
      </c>
      <c r="BA24" s="66"/>
      <c r="BB24" s="56"/>
      <c r="BC24" s="57"/>
      <c r="BD24" s="55"/>
      <c r="BE24" s="55" t="b">
        <v>0</v>
      </c>
      <c r="BF24" s="55"/>
      <c r="BG24" s="64"/>
      <c r="BH24" s="65"/>
      <c r="BI24" s="66"/>
      <c r="BJ24" s="66" t="b">
        <v>0</v>
      </c>
      <c r="BK24" s="66"/>
      <c r="BL24" s="56"/>
      <c r="BM24" s="57"/>
      <c r="BN24" s="55"/>
      <c r="BO24" s="55" t="b">
        <v>0</v>
      </c>
      <c r="BP24" s="55"/>
      <c r="BR24" s="20" t="str">
        <v/>
      </c>
      <c r="BS24" s="20" t="str">
        <f t="shared" si="2"/>
        <v>FALSE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 t="str">
        <f t="shared" si="3"/>
        <v>FALSE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0</v>
      </c>
      <c r="CB24" s="20">
        <f t="shared" si="9"/>
        <v>0</v>
      </c>
      <c r="CC24" s="223" t="b">
        <f>opening(AS24,B12)</f>
        <v>0</v>
      </c>
      <c r="CD24" s="29" t="str" cm="1">
        <f t="array" ref="CD24">KOST(CA24,O24,secandmin(J24),L24, AN24)</f>
        <v/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0</v>
      </c>
      <c r="CH24" s="20" cm="1">
        <f t="array" ref="CH24">secandmin(J24)</f>
        <v>0</v>
      </c>
      <c r="CI24" s="20" t="b">
        <f t="shared" si="4"/>
        <v>0</v>
      </c>
      <c r="CJ24" s="20" t="b" cm="1">
        <f t="array" ref="CJ24">IF(AR24="",FALSE,ROUND(IF(AU24=TRUE,((180-secandmin(AK24))+(45-AM24))-(secandmin(AR24)),(180-secandmin(AR24))),0))</f>
        <v>0</v>
      </c>
      <c r="CK24" s="20" t="b" cm="1">
        <f t="array" ref="CK24">IF(AW24="",FALSE,ROUND(IF(AZ24=TRUE,((180-secandmin(AK24))+(45-AM24))-(secandmin(AW24)),(180-secandmin(AW24))),0))</f>
        <v>0</v>
      </c>
      <c r="CL24" s="20" t="b" cm="1">
        <f t="array" ref="CL24">IF(BB24="",FALSE,ROUND(IF(BE24=TRUE,((180-secandmin(AK24))+(45-AM24))-(secandmin(BB24)),(180-secandmin(BB24))),0))</f>
        <v>0</v>
      </c>
      <c r="CM24" s="20" t="b" cm="1">
        <f t="array" ref="CM24">IF(BG24="",FALSE,ROUND(IF(BJ24=TRUE,((180-secandmin(AK24))+(45-AM24))-(secandmin(BG24)),(180-secandmin(BG24))),0))</f>
        <v>0</v>
      </c>
      <c r="CN24" s="20" t="b" cm="1">
        <f t="array" ref="CN24">IF(BL24="",FALSE,ROUND(IF(BO24=TRUE,((180-secandmin(AK24))+(45-AM24))-(secandmin(BL24)),(180-secandmin(BL24))),0))</f>
        <v>0</v>
      </c>
      <c r="CO24" s="30" t="str" cm="1">
        <f t="array" ref="CO24">roundlength(AJ24,secandmin(AM24),AO24,secandmin(AK24))</f>
        <v/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str" cm="1">
        <f t="array" ref="DA24">FiveVThreeThrown(CJ24,CK24,CI24,CI40,CI56,CI72,CI88,AO24)</f>
        <v>NP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TEMPLATESHEET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TEMPLATESHEET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TEMPLATESHEET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TEMPLATESHEET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TEMPLATESHEET</v>
      </c>
      <c r="B29" s="5">
        <v>1</v>
      </c>
      <c r="C29" s="50"/>
      <c r="D29" s="51"/>
      <c r="E29" s="50"/>
      <c r="F29" s="87"/>
      <c r="G29" s="58"/>
      <c r="H29" s="90"/>
      <c r="I29" s="49"/>
      <c r="J29" s="48"/>
      <c r="K29" s="45" t="b">
        <v>0</v>
      </c>
      <c r="L29" s="46" t="b">
        <f>DB29</f>
        <v>0</v>
      </c>
      <c r="M29" s="47" t="b" cm="1">
        <f t="array" ref="M29">OpeningDeath(CG13,CI29,CI13,CI45,CI61,CI77,CI93)</f>
        <v>0</v>
      </c>
      <c r="N29" s="52"/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 t="str">
        <f t="shared" ref="BS29:BS43" si="10">IF(AO13="Not Played","FALSE",IF(AG29="",0,AG29))</f>
        <v>FALSE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 t="str">
        <f t="shared" ref="BX29:BX43" si="11">IF(AO13="Not Played","FALSE",COUNTIF(BU29:BV29,"&lt;&gt;FALSE"))</f>
        <v>FALSE</v>
      </c>
      <c r="BY29" s="18"/>
      <c r="BZ29" s="1"/>
      <c r="CA29" s="29">
        <f>countkills(AS13,AX13,BC13,BH13,BM13,B28)</f>
        <v>0</v>
      </c>
      <c r="CB29" s="20">
        <f>countkillshs(AS13,AV13,AX13,BA13,BC13,BF13,BH13,BK13,BM13,BP13,$B$28)</f>
        <v>0</v>
      </c>
      <c r="CC29" s="82" t="b">
        <f>opening(AS13,B28)</f>
        <v>0</v>
      </c>
      <c r="CD29" s="5" t="str">
        <f>KOST(CA29,O29,secandmin(J29),L29,AN13)</f>
        <v/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0</v>
      </c>
      <c r="CI29" s="20" t="b">
        <f t="shared" ref="CI29:CI43" si="12">IF(CH29=0,FALSE,(180+BT29-CH29))</f>
        <v>0</v>
      </c>
      <c r="CJ29" s="20" t="b" cm="1">
        <f t="array" ref="CJ29">OpenRefragged(CJ13,CI13,CI29,CI45,CI61,CI77)</f>
        <v>0</v>
      </c>
      <c r="CK29" s="20" t="b" cm="1">
        <f t="array" ref="CK29">OpenRefragged(CK13,CI13,CI29,CI45,CI61,CI77)</f>
        <v>0</v>
      </c>
      <c r="CL29" s="20" t="b" cm="1">
        <f t="array" ref="CL29">OpenRefragged(CL13,CI13,CI29,CI45,CI61,CI77)</f>
        <v>0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e" cm="1">
        <f t="array" ref="CU29">TRANSPOSE(sidesplit(CD29:CD43,AN13:AN27,"Attack"))</f>
        <v>#VALUE!</v>
      </c>
      <c r="CV29" s="20" t="e" cm="1">
        <f t="array" ref="CV29">TRANSPOSE(sidesplit(CD29:CD43,AN13:AN27,"Defence"))</f>
        <v>#VALUE!</v>
      </c>
      <c r="CW29" s="20" t="e" cm="1">
        <f t="array" ref="CW29">TRANSPOSE(sidesplit(CI29:CI43,AN13:AN27,"Attack"))</f>
        <v>#VALUE!</v>
      </c>
      <c r="CX29" s="20" t="e" cm="1">
        <f t="array" ref="CX29">TRANSPOSE(sidesplit(CI29:CI43,AN13:AN27,"Defence"))</f>
        <v>#VALUE!</v>
      </c>
      <c r="CY29" s="20" t="e" cm="1">
        <f t="array" ref="CY29">TRANSPOSE(sidesplit(CA29:CA43,AN13:AN27,"Attack"))</f>
        <v>#VALUE!</v>
      </c>
      <c r="CZ29" s="20" t="e" cm="1">
        <f t="array" ref="CZ29">TRANSPOSE(sidesplit(CA29:CA43,AN13:AN27,"Defence"))</f>
        <v>#VALUE!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TEMPLATESHEET</v>
      </c>
      <c r="B30" s="5">
        <v>2</v>
      </c>
      <c r="C30" s="50"/>
      <c r="D30" s="51"/>
      <c r="E30" s="50"/>
      <c r="F30" s="87"/>
      <c r="G30" s="58"/>
      <c r="H30" s="90"/>
      <c r="I30" s="49"/>
      <c r="J30" s="48"/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0</v>
      </c>
      <c r="N30" s="52"/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 t="str">
        <f t="shared" si="10"/>
        <v>FALSE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 t="str">
        <f t="shared" si="11"/>
        <v>FALSE</v>
      </c>
      <c r="BY30" s="18"/>
      <c r="BZ30" s="1"/>
      <c r="CA30" s="29">
        <f>countkills(AS14,AX14,BC14,BH14,BM14,B28)</f>
        <v>0</v>
      </c>
      <c r="CB30" s="20">
        <f>countkillshs(AS14,AV14,AX14,BA14,BC14,BF14,BH14,BK14,BM14,BP14,$B$28)</f>
        <v>0</v>
      </c>
      <c r="CC30" s="82" t="b">
        <f>opening(AS14,B28)</f>
        <v>0</v>
      </c>
      <c r="CD30" s="5" t="str">
        <f>KOST(CA30,O30,secandmin(J30),L30,AN14)</f>
        <v/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0</v>
      </c>
      <c r="CI30" s="20" t="b">
        <f t="shared" si="12"/>
        <v>0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0</v>
      </c>
      <c r="CL30" s="20" t="b" cm="1">
        <f t="array" ref="CL30">OpenRefragged(CL14,CI14,CI30,CI46,CI62,CI78)</f>
        <v>0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/>
      <c r="CV30" s="20"/>
      <c r="CW30" s="20"/>
      <c r="CX30" s="20"/>
      <c r="CY30" s="20"/>
      <c r="CZ30" s="20"/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TEMPLATESHEET</v>
      </c>
      <c r="B31" s="5">
        <v>3</v>
      </c>
      <c r="C31" s="50"/>
      <c r="D31" s="51"/>
      <c r="E31" s="50"/>
      <c r="F31" s="87"/>
      <c r="G31" s="58"/>
      <c r="H31" s="90"/>
      <c r="I31" s="49"/>
      <c r="J31" s="48"/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0</v>
      </c>
      <c r="N31" s="52"/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 t="str">
        <f t="shared" si="10"/>
        <v>FALSE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 t="str">
        <f t="shared" si="11"/>
        <v>FALSE</v>
      </c>
      <c r="BY31" s="18"/>
      <c r="BZ31" s="36"/>
      <c r="CA31" s="29">
        <f>countkills(AS15,AX15,BC15,BH15,BM15,B28)</f>
        <v>0</v>
      </c>
      <c r="CB31" s="20">
        <f>countkillshs(AS15,AV15,AX15,BA15,BC15,BF15,BH15,BK15,BM15,BP15,$B$28)</f>
        <v>0</v>
      </c>
      <c r="CC31" s="82" t="b">
        <f>opening(AS15,B28)</f>
        <v>0</v>
      </c>
      <c r="CD31" s="5" t="str">
        <f>KOST(CA31,O31,secandmin(J31),L31,AN15)</f>
        <v/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0</v>
      </c>
      <c r="CI31" s="20" t="b">
        <f t="shared" si="12"/>
        <v>0</v>
      </c>
      <c r="CJ31" s="20" t="b" cm="1">
        <f t="array" ref="CJ31">OpenRefragged(CJ15,CI15,CI31,CI47,CI63,CI79)</f>
        <v>0</v>
      </c>
      <c r="CK31" s="20" t="b" cm="1">
        <f t="array" ref="CK31">OpenRefragged(CK15,CI15,CI31,CI47,CI63,CI79)</f>
        <v>0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/>
      <c r="CV31" s="20"/>
      <c r="CW31" s="20"/>
      <c r="CX31" s="20"/>
      <c r="CY31" s="20"/>
      <c r="CZ31" s="20"/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TEMPLATESHEET</v>
      </c>
      <c r="B32" s="5">
        <v>4</v>
      </c>
      <c r="C32" s="50"/>
      <c r="D32" s="51"/>
      <c r="E32" s="50"/>
      <c r="F32" s="87"/>
      <c r="G32" s="58"/>
      <c r="H32" s="90"/>
      <c r="I32" s="49"/>
      <c r="J32" s="48"/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0</v>
      </c>
      <c r="N32" s="52"/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 t="str">
        <f t="shared" si="10"/>
        <v>FALSE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 t="str">
        <f t="shared" si="11"/>
        <v>FALSE</v>
      </c>
      <c r="BY32" s="18"/>
      <c r="BZ32" s="36"/>
      <c r="CA32" s="29">
        <f>countkills(AS16,AX16,BC16,BH16,BM16,B28)</f>
        <v>0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str">
        <f>KOST(CA32,O32,secandmin(J32),L32,AN16)</f>
        <v/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0</v>
      </c>
      <c r="CI32" s="20" t="b">
        <f t="shared" si="12"/>
        <v>0</v>
      </c>
      <c r="CJ32" s="20" t="b" cm="1">
        <f t="array" ref="CJ32">OpenRefragged(CJ16,CI16,CI32,CI48,CI64,CI80)</f>
        <v>0</v>
      </c>
      <c r="CK32" s="20" t="b" cm="1">
        <f t="array" ref="CK32">OpenRefragged(CK16,CI16,CI32,CI48,CI64,CI80)</f>
        <v>0</v>
      </c>
      <c r="CL32" s="20" t="b" cm="1">
        <f t="array" ref="CL32">OpenRefragged(CL16,CI16,CI32,CI48,CI64,CI80)</f>
        <v>0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/>
      <c r="CV32" s="20"/>
      <c r="CW32" s="20"/>
      <c r="CX32" s="20"/>
      <c r="CY32" s="20"/>
      <c r="CZ32" s="20"/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TEMPLATESHEET</v>
      </c>
      <c r="B33" s="5">
        <v>5</v>
      </c>
      <c r="C33" s="50"/>
      <c r="D33" s="51"/>
      <c r="E33" s="50"/>
      <c r="F33" s="87"/>
      <c r="G33" s="58"/>
      <c r="H33" s="90"/>
      <c r="I33" s="49"/>
      <c r="J33" s="48"/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/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 t="str">
        <f t="shared" si="10"/>
        <v>FALSE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 t="str">
        <f t="shared" si="11"/>
        <v>FALSE</v>
      </c>
      <c r="BY33" s="18"/>
      <c r="BZ33" s="36"/>
      <c r="CA33" s="29">
        <f>countkills(AS17,AX17,BC17,BH17,BM17,B28)</f>
        <v>0</v>
      </c>
      <c r="CB33" s="20">
        <f t="shared" si="17"/>
        <v>0</v>
      </c>
      <c r="CC33" s="82" t="b">
        <f>opening(AS17,B28)</f>
        <v>0</v>
      </c>
      <c r="CD33" s="5" t="str">
        <f>KOST(CA33,O33,secandmin(J33),L33,AN17)</f>
        <v/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0</v>
      </c>
      <c r="CI33" s="20" t="b">
        <f t="shared" si="12"/>
        <v>0</v>
      </c>
      <c r="CJ33" s="20" t="b" cm="1">
        <f t="array" ref="CJ33">OpenRefragged(CJ17,CI17,CI33,CI49,CI65,CI81)</f>
        <v>0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0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/>
      <c r="CV33" s="20"/>
      <c r="CW33" s="20"/>
      <c r="CX33" s="20"/>
      <c r="CY33" s="20"/>
      <c r="CZ33" s="20"/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TEMPLATESHEET</v>
      </c>
      <c r="B34" s="5">
        <v>6</v>
      </c>
      <c r="C34" s="50"/>
      <c r="D34" s="51"/>
      <c r="E34" s="50"/>
      <c r="F34" s="87"/>
      <c r="G34" s="58"/>
      <c r="H34" s="90"/>
      <c r="I34" s="49"/>
      <c r="J34" s="48"/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/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 t="str">
        <f t="shared" si="10"/>
        <v>FALSE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 t="str">
        <f t="shared" si="11"/>
        <v>FALSE</v>
      </c>
      <c r="BY34" s="18"/>
      <c r="BZ34" s="36"/>
      <c r="CA34" s="29">
        <f>countkills(AS18,AX18,BC18,BH18,BM18,B28)</f>
        <v>0</v>
      </c>
      <c r="CB34" s="20">
        <f t="shared" si="17"/>
        <v>0</v>
      </c>
      <c r="CC34" s="82" t="b">
        <f>opening(AS18,B28)</f>
        <v>0</v>
      </c>
      <c r="CD34" s="5" t="str">
        <f>KOST(CA34,O34,secandmin(J34),L34,AN18)</f>
        <v/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0</v>
      </c>
      <c r="CI34" s="20" t="b">
        <f t="shared" si="12"/>
        <v>0</v>
      </c>
      <c r="CJ34" s="20" t="b" cm="1">
        <f t="array" ref="CJ34">OpenRefragged(CJ18,CI18,CI34,CI50,CI66,CI82)</f>
        <v>0</v>
      </c>
      <c r="CK34" s="20" t="b" cm="1">
        <f t="array" ref="CK34">OpenRefragged(CK18,CI18,CI34,CI50,CI66,CI82)</f>
        <v>0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/>
      <c r="CV34" s="20"/>
      <c r="CW34" s="20"/>
      <c r="CX34" s="20"/>
      <c r="CY34" s="20"/>
      <c r="CZ34" s="20"/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TEMPLATESHEET</v>
      </c>
      <c r="B35" s="5">
        <v>7</v>
      </c>
      <c r="C35" s="50"/>
      <c r="D35" s="51"/>
      <c r="E35" s="50"/>
      <c r="F35" s="87"/>
      <c r="G35" s="58"/>
      <c r="H35" s="90"/>
      <c r="I35" s="49"/>
      <c r="J35" s="48"/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/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 t="str">
        <f t="shared" si="10"/>
        <v>FALSE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 t="str">
        <f t="shared" si="11"/>
        <v>FALSE</v>
      </c>
      <c r="BY35" s="18"/>
      <c r="BZ35" s="36"/>
      <c r="CA35" s="29">
        <f>countkills(AS19,AX19,BC19,BH19,BM19,B28)</f>
        <v>0</v>
      </c>
      <c r="CB35" s="20">
        <f t="shared" si="17"/>
        <v>0</v>
      </c>
      <c r="CC35" s="82" t="b">
        <f>opening(AS19,B28)</f>
        <v>0</v>
      </c>
      <c r="CD35" s="5" t="str">
        <f>KOST(CA35,O35,secandmin(J35),L35,AN19)</f>
        <v/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0</v>
      </c>
      <c r="CI35" s="20" t="b">
        <f t="shared" si="12"/>
        <v>0</v>
      </c>
      <c r="CJ35" s="20" t="b" cm="1">
        <f t="array" ref="CJ35">OpenRefragged(CJ19,CI19,CI35,CI51,CI67,CI83)</f>
        <v>0</v>
      </c>
      <c r="CK35" s="20" t="b" cm="1">
        <f t="array" ref="CK35">OpenRefragged(CK19,CI19,CI35,CI51,CI67,CI83)</f>
        <v>0</v>
      </c>
      <c r="CL35" s="20" t="b" cm="1">
        <f t="array" ref="CL35">OpenRefragged(CL19,CI19,CI35,CI51,CI67,CI83)</f>
        <v>0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TEMPLATESHEET</v>
      </c>
      <c r="B36" s="5">
        <v>8</v>
      </c>
      <c r="C36" s="50"/>
      <c r="D36" s="51"/>
      <c r="E36" s="50"/>
      <c r="F36" s="87"/>
      <c r="G36" s="58"/>
      <c r="H36" s="90"/>
      <c r="I36" s="49"/>
      <c r="J36" s="48"/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0</v>
      </c>
      <c r="N36" s="52"/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 t="str">
        <f t="shared" si="10"/>
        <v>FALSE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 t="str">
        <f t="shared" si="11"/>
        <v>FALSE</v>
      </c>
      <c r="BY36" s="18"/>
      <c r="BZ36" s="36"/>
      <c r="CA36" s="29">
        <f>countkills(AS20,AX20,BC20,BH20,BM20,B28)</f>
        <v>0</v>
      </c>
      <c r="CB36" s="20">
        <f t="shared" si="17"/>
        <v>0</v>
      </c>
      <c r="CC36" s="82" t="b">
        <f>opening(AS20,B28)</f>
        <v>0</v>
      </c>
      <c r="CD36" s="5" t="str">
        <f>KOST(CA36,O36,secandmin(J36),L36,AN20)</f>
        <v/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0</v>
      </c>
      <c r="CI36" s="20" t="b">
        <f t="shared" si="12"/>
        <v>0</v>
      </c>
      <c r="CJ36" s="20" t="b" cm="1">
        <f t="array" ref="CJ36">OpenRefragged(CJ20,CI20,CI36,CI52,CI68,CI84)</f>
        <v>0</v>
      </c>
      <c r="CK36" s="20" t="b" cm="1">
        <f t="array" ref="CK36">OpenRefragged(CK20,CI20,CI36,CI52,CI68,CI84)</f>
        <v>0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TEMPLATESHEET</v>
      </c>
      <c r="B37" s="5">
        <v>9</v>
      </c>
      <c r="C37" s="50"/>
      <c r="D37" s="51"/>
      <c r="E37" s="50"/>
      <c r="F37" s="87"/>
      <c r="G37" s="58"/>
      <c r="H37" s="90"/>
      <c r="I37" s="49"/>
      <c r="J37" s="48"/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/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 t="str">
        <f t="shared" si="10"/>
        <v>FALSE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 t="str">
        <f t="shared" si="11"/>
        <v>FALSE</v>
      </c>
      <c r="BY37" s="18"/>
      <c r="BZ37" s="36"/>
      <c r="CA37" s="29">
        <f>countkills(AS21,AX21,BC21,BH21,BM21,B28)</f>
        <v>0</v>
      </c>
      <c r="CB37" s="20">
        <f t="shared" si="17"/>
        <v>0</v>
      </c>
      <c r="CC37" s="82" t="b">
        <f>opening(AS21,B28)</f>
        <v>0</v>
      </c>
      <c r="CD37" s="5" t="str">
        <f>KOST(CA37,O37,secandmin(J37),L37,AN21)</f>
        <v/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0</v>
      </c>
      <c r="CI37" s="20" t="b">
        <f t="shared" si="12"/>
        <v>0</v>
      </c>
      <c r="CJ37" s="20" t="b" cm="1">
        <f t="array" ref="CJ37">OpenRefragged(CJ21,CI21,CI37,CI53,CI69,CI85)</f>
        <v>0</v>
      </c>
      <c r="CK37" s="20" t="b" cm="1">
        <f t="array" ref="CK37">OpenRefragged(CK21,CI21,CI37,CI53,CI69,CI85)</f>
        <v>0</v>
      </c>
      <c r="CL37" s="20" t="b" cm="1">
        <f t="array" ref="CL37">OpenRefragged(CL21,CI21,CI37,CI53,CI69,CI85)</f>
        <v>0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TEMPLATESHEET</v>
      </c>
      <c r="B38" s="5">
        <v>10</v>
      </c>
      <c r="C38" s="50"/>
      <c r="D38" s="51"/>
      <c r="E38" s="50"/>
      <c r="F38" s="87"/>
      <c r="G38" s="58"/>
      <c r="H38" s="90"/>
      <c r="I38" s="49"/>
      <c r="J38" s="48"/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/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 t="str">
        <f t="shared" si="10"/>
        <v>FALSE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 t="str">
        <f t="shared" si="11"/>
        <v>FALSE</v>
      </c>
      <c r="BY38" s="18"/>
      <c r="BZ38" s="36"/>
      <c r="CA38" s="29">
        <f>countkills(AS22,AX22,BC22,BH22,BM22,B28)</f>
        <v>0</v>
      </c>
      <c r="CB38" s="20">
        <f t="shared" si="17"/>
        <v>0</v>
      </c>
      <c r="CC38" s="82" t="b">
        <f>opening(AS22,B28)</f>
        <v>0</v>
      </c>
      <c r="CD38" s="5" t="str">
        <f>KOST(CA38,O38,secandmin(J38),L38,AN22)</f>
        <v/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0</v>
      </c>
      <c r="CI38" s="20" t="b">
        <f t="shared" si="12"/>
        <v>0</v>
      </c>
      <c r="CJ38" s="20" t="b" cm="1">
        <f t="array" ref="CJ38">OpenRefragged(CJ22,CI22,CI38,CI54,CI70,CI86)</f>
        <v>0</v>
      </c>
      <c r="CK38" s="20" t="b" cm="1">
        <f t="array" ref="CK38">OpenRefragged(CK22,CI22,CI38,CI54,CI70,CI86)</f>
        <v>0</v>
      </c>
      <c r="CL38" s="20" t="b" cm="1">
        <f t="array" ref="CL38">OpenRefragged(CL22,CI22,CI38,CI54,CI70,CI86)</f>
        <v>0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TEMPLATESHEET</v>
      </c>
      <c r="B39" s="5">
        <v>11</v>
      </c>
      <c r="C39" s="50"/>
      <c r="D39" s="51"/>
      <c r="E39" s="50"/>
      <c r="F39" s="87"/>
      <c r="G39" s="58"/>
      <c r="H39" s="90"/>
      <c r="I39" s="49"/>
      <c r="J39" s="48"/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/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 t="str">
        <f t="shared" si="10"/>
        <v>FALSE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 t="str">
        <f t="shared" si="11"/>
        <v>FALSE</v>
      </c>
      <c r="BY39" s="18"/>
      <c r="BZ39" s="36"/>
      <c r="CA39" s="29">
        <f>countkills(AS23,AX23,BC23,BH23,BM23,B28)</f>
        <v>0</v>
      </c>
      <c r="CB39" s="20">
        <f t="shared" si="17"/>
        <v>0</v>
      </c>
      <c r="CC39" s="82" t="b">
        <f>opening(AS23,B28)</f>
        <v>0</v>
      </c>
      <c r="CD39" s="5" t="str">
        <f>KOST(CA39,O39,secandmin(J39),L39,AN23)</f>
        <v/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0</v>
      </c>
      <c r="CI39" s="20" t="b">
        <f t="shared" si="12"/>
        <v>0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0</v>
      </c>
      <c r="CL39" s="20" t="b" cm="1">
        <f t="array" ref="CL39">OpenRefragged(CL23,CI23,CI39,CI55,CI71,CI87)</f>
        <v>0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0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TEMPLATESHEET</v>
      </c>
      <c r="B40" s="5">
        <v>12</v>
      </c>
      <c r="C40" s="50"/>
      <c r="D40" s="51"/>
      <c r="E40" s="50"/>
      <c r="F40" s="87"/>
      <c r="G40" s="58"/>
      <c r="H40" s="90"/>
      <c r="I40" s="49"/>
      <c r="J40" s="48"/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0</v>
      </c>
      <c r="N40" s="171"/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 t="str">
        <f t="shared" si="10"/>
        <v>FALSE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 t="str">
        <f t="shared" si="11"/>
        <v>FALSE</v>
      </c>
      <c r="BY40" s="18"/>
      <c r="BZ40" s="36"/>
      <c r="CA40" s="29">
        <f>countkills(AS24,AX24,BC24,BH24,BM24,B28)</f>
        <v>0</v>
      </c>
      <c r="CB40" s="20">
        <f t="shared" si="17"/>
        <v>0</v>
      </c>
      <c r="CC40" s="82" t="b">
        <f>opening(AS24,B28)</f>
        <v>0</v>
      </c>
      <c r="CD40" s="5" t="str">
        <f>KOST(CA40,O40,secandmin(J40),L40,AN24)</f>
        <v/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0</v>
      </c>
      <c r="CI40" s="20" t="b">
        <f t="shared" si="12"/>
        <v>0</v>
      </c>
      <c r="CJ40" s="20" t="b" cm="1">
        <f t="array" ref="CJ40">OpenRefragged(CJ24,CI24,CI40,CI56,CI72,CI88)</f>
        <v>0</v>
      </c>
      <c r="CK40" s="20" t="b" cm="1">
        <f t="array" ref="CK40">OpenRefragged(CK24,CI24,CI40,CI56,CI72,CI88)</f>
        <v>0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TEMPLATESHEET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TEMPLATESHEET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TEMPLATESHEET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TEMPLATESHEET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TEMPLATESHEET</v>
      </c>
      <c r="B45" s="12">
        <v>1</v>
      </c>
      <c r="C45" s="50"/>
      <c r="D45" s="51"/>
      <c r="E45" s="50"/>
      <c r="F45" s="91"/>
      <c r="G45" s="58"/>
      <c r="H45" s="90"/>
      <c r="I45" s="49"/>
      <c r="J45" s="48"/>
      <c r="K45" s="45" t="b">
        <v>0</v>
      </c>
      <c r="L45" s="46" t="b">
        <f>DB45</f>
        <v>0</v>
      </c>
      <c r="M45" s="47" t="b" cm="1">
        <f t="array" ref="M45">OpeningDeath(CG13,CI45,CI13,CI29,CI61,CI77,CI93)</f>
        <v>0</v>
      </c>
      <c r="N45" s="52"/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 t="str">
        <f t="shared" ref="BS45:BS59" si="18">IF(AO13="Not Played","FALSE",IF(AG45="",0,AG45))</f>
        <v>FALSE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 t="str">
        <f t="shared" ref="BX45:BX59" si="19">IF(AO13="Not Played","FALSE",COUNTIF(BU45:BV45,"&lt;&gt;FALSE"))</f>
        <v>FALSE</v>
      </c>
      <c r="BY45" s="18"/>
      <c r="BZ45" s="36"/>
      <c r="CA45" s="29">
        <f>countkills(AS13,AX13,BC13,BH13,BM13,B44)</f>
        <v>0</v>
      </c>
      <c r="CB45" s="20">
        <f>countkillshs(AS13,AV13,AX13,BA13,BC13,BF13,BH13,BK13,BM13,BP13,$B$44)</f>
        <v>0</v>
      </c>
      <c r="CC45" s="82" t="b">
        <f>opening(AS13,B44)</f>
        <v>0</v>
      </c>
      <c r="CD45" s="5" t="str">
        <f>KOST(CA45,O45,secandmin(J45),L45,AN13)</f>
        <v/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0</v>
      </c>
      <c r="CI45" s="20" t="b">
        <f t="shared" ref="CI45:CI59" si="20">IF(CH45=0,FALSE,(180+BT45-CH45))</f>
        <v>0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e" cm="1">
        <f t="array" ref="CU45">TRANSPOSE(sidesplit(CD45:CD59,AN13:AN27,"Attack"))</f>
        <v>#VALUE!</v>
      </c>
      <c r="CV45" s="20" t="e" cm="1">
        <f t="array" ref="CV45">TRANSPOSE(sidesplit(CD45:CD59,AN13:AN27,"Defence"))</f>
        <v>#VALUE!</v>
      </c>
      <c r="CW45" s="20" t="e" cm="1">
        <f t="array" ref="CW45">TRANSPOSE(sidesplit(CI45:CI59,AN13:AN27,"Attack"))</f>
        <v>#VALUE!</v>
      </c>
      <c r="CX45" s="20" t="e" cm="1">
        <f t="array" ref="CX45">TRANSPOSE(sidesplit(CI45:CI59,AN13:AN27,"Defence"))</f>
        <v>#VALUE!</v>
      </c>
      <c r="CY45" s="20" t="e" cm="1">
        <f t="array" ref="CY45">TRANSPOSE(sidesplit(CA45:CA59,AN13:AN27,"Attack"))</f>
        <v>#VALUE!</v>
      </c>
      <c r="CZ45" s="20" t="e" cm="1">
        <f t="array" ref="CZ45">TRANSPOSE(sidesplit(CA45:CA59,AN13:AN27,"Defence"))</f>
        <v>#VALUE!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TEMPLATESHEET</v>
      </c>
      <c r="B46" s="12">
        <v>2</v>
      </c>
      <c r="C46" s="50"/>
      <c r="D46" s="51"/>
      <c r="E46" s="50"/>
      <c r="F46" s="91"/>
      <c r="G46" s="58"/>
      <c r="H46" s="90"/>
      <c r="I46" s="49"/>
      <c r="J46" s="48"/>
      <c r="K46" s="45" t="b">
        <v>0</v>
      </c>
      <c r="L46" s="46" t="b">
        <f t="shared" ref="L46:L59" si="23">DB46</f>
        <v>0</v>
      </c>
      <c r="M46" s="47" t="b" cm="1">
        <f t="array" ref="M46">OpeningDeath(CG14,CI46,CI14,CI30,CI62,CI78,CI94)</f>
        <v>0</v>
      </c>
      <c r="N46" s="52"/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 t="str">
        <f t="shared" si="18"/>
        <v>FALSE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 t="str">
        <f t="shared" si="19"/>
        <v>FALSE</v>
      </c>
      <c r="BY46" s="18"/>
      <c r="BZ46" s="36"/>
      <c r="CA46" s="29">
        <f>countkills(AS14,AX14,BC14,BH14,BM14,B44)</f>
        <v>0</v>
      </c>
      <c r="CB46" s="20">
        <f>countkillshs(AS14,AV14,AX14,BA14,BC14,BF14,BH14,BK14,BM14,BP14,$B$44)</f>
        <v>0</v>
      </c>
      <c r="CC46" s="82" t="b">
        <f>opening(AS14,B44)</f>
        <v>0</v>
      </c>
      <c r="CD46" s="5" t="str">
        <f>KOST(CA46,O46,secandmin(J46),L46,AN14)</f>
        <v/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0</v>
      </c>
      <c r="CI46" s="20" t="b">
        <f t="shared" si="20"/>
        <v>0</v>
      </c>
      <c r="CO46" s="36"/>
      <c r="CP46" s="222">
        <f t="shared" si="21"/>
        <v>0</v>
      </c>
      <c r="CQ46" s="222">
        <f t="shared" si="22"/>
        <v>0</v>
      </c>
      <c r="CR46" s="17"/>
      <c r="CU46" s="20"/>
      <c r="CV46" s="20"/>
      <c r="CW46" s="20"/>
      <c r="CX46" s="20"/>
      <c r="CY46" s="20"/>
      <c r="CZ46" s="20"/>
      <c r="DA46" s="76"/>
      <c r="DB46" s="20" t="b" cm="1">
        <f t="array" ref="DB46">DeathRefragged(CI46,CJ14,CK14,CL14,CM14,CN14)</f>
        <v>0</v>
      </c>
      <c r="DC46" s="20" t="b" cm="1">
        <f t="array" ref="DC46">OpeningKill(CJ14,AS14,$B$44,CI14,CI30,CI46,CI62,CI78)</f>
        <v>0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TEMPLATESHEET</v>
      </c>
      <c r="B47" s="12">
        <v>3</v>
      </c>
      <c r="C47" s="50"/>
      <c r="D47" s="51"/>
      <c r="E47" s="50"/>
      <c r="F47" s="91"/>
      <c r="G47" s="58"/>
      <c r="H47" s="90"/>
      <c r="I47" s="49"/>
      <c r="J47" s="48"/>
      <c r="K47" s="45" t="b">
        <v>0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/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 t="str">
        <f t="shared" si="18"/>
        <v>FALSE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 t="str">
        <f t="shared" si="19"/>
        <v>FALSE</v>
      </c>
      <c r="BY47" s="18"/>
      <c r="BZ47" s="36"/>
      <c r="CA47" s="29">
        <f>countkills(AS15,AX15,BC15,BH15,BM15,B44)</f>
        <v>0</v>
      </c>
      <c r="CB47" s="20">
        <f>countkillshs(AS15,AV15,AX15,BA15,BC15,BF15,BH15,BK15,BM15,BP15,$B$44)</f>
        <v>0</v>
      </c>
      <c r="CC47" s="82" t="b">
        <f>opening(AS15,B44)</f>
        <v>0</v>
      </c>
      <c r="CD47" s="5" t="str">
        <f>KOST(CA47,O47,secandmin(J47),L47,AN15)</f>
        <v/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0</v>
      </c>
      <c r="CI47" s="20" t="b">
        <f t="shared" si="20"/>
        <v>0</v>
      </c>
      <c r="CO47" s="36"/>
      <c r="CP47" s="222">
        <f t="shared" si="21"/>
        <v>0</v>
      </c>
      <c r="CQ47" s="222">
        <f t="shared" si="22"/>
        <v>0</v>
      </c>
      <c r="CR47" s="17"/>
      <c r="CU47" s="20"/>
      <c r="CV47" s="20"/>
      <c r="CW47" s="20"/>
      <c r="CX47" s="20"/>
      <c r="CY47" s="20"/>
      <c r="CZ47" s="20"/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TEMPLATESHEET</v>
      </c>
      <c r="B48" s="12">
        <v>4</v>
      </c>
      <c r="C48" s="50"/>
      <c r="D48" s="51"/>
      <c r="E48" s="50"/>
      <c r="F48" s="91"/>
      <c r="G48" s="58"/>
      <c r="H48" s="90"/>
      <c r="I48" s="49"/>
      <c r="J48" s="48"/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0</v>
      </c>
      <c r="N48" s="52"/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 t="str">
        <f t="shared" si="18"/>
        <v>FALSE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 t="str">
        <f t="shared" si="19"/>
        <v>FALSE</v>
      </c>
      <c r="BY48" s="18"/>
      <c r="BZ48" s="36"/>
      <c r="CA48" s="29">
        <f>countkills(AS16,AX16,BC16,BH16,BM16,B44)</f>
        <v>0</v>
      </c>
      <c r="CB48" s="20">
        <f t="shared" ref="CB48:CB59" si="25">countkillshs(AS16,AV16,AX16,BA16,BC16,BF16,BH16,BK16,BM16,BP16,$B$44)</f>
        <v>0</v>
      </c>
      <c r="CC48" s="82" t="b">
        <f>opening(AS16,B44)</f>
        <v>0</v>
      </c>
      <c r="CD48" s="5" t="str">
        <f>KOST(CA48,O48,secandmin(J48),L48,AN16)</f>
        <v/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0</v>
      </c>
      <c r="CI48" s="20" t="b">
        <f t="shared" si="20"/>
        <v>0</v>
      </c>
      <c r="CO48" s="36"/>
      <c r="CP48" s="222">
        <f t="shared" si="21"/>
        <v>0</v>
      </c>
      <c r="CQ48" s="222">
        <f t="shared" si="22"/>
        <v>0</v>
      </c>
      <c r="CR48" s="17"/>
      <c r="CU48" s="20"/>
      <c r="CV48" s="20"/>
      <c r="CW48" s="20"/>
      <c r="CX48" s="20"/>
      <c r="CY48" s="20"/>
      <c r="CZ48" s="20"/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TEMPLATESHEET</v>
      </c>
      <c r="B49" s="12">
        <v>5</v>
      </c>
      <c r="C49" s="50"/>
      <c r="D49" s="51"/>
      <c r="E49" s="50"/>
      <c r="F49" s="91"/>
      <c r="G49" s="58"/>
      <c r="H49" s="90"/>
      <c r="I49" s="49"/>
      <c r="J49" s="48"/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/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 t="str">
        <f t="shared" si="18"/>
        <v>FALSE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 t="str">
        <f t="shared" si="19"/>
        <v>FALSE</v>
      </c>
      <c r="BY49" s="18"/>
      <c r="BZ49" s="36"/>
      <c r="CA49" s="29">
        <f>countkills(AS17,AX17,BC17,BH17,BM17,B44)</f>
        <v>0</v>
      </c>
      <c r="CB49" s="20">
        <f t="shared" si="25"/>
        <v>0</v>
      </c>
      <c r="CC49" s="82" t="b">
        <f>opening(AS17,B44)</f>
        <v>0</v>
      </c>
      <c r="CD49" s="5" t="str">
        <f>KOST(CA49,O49,secandmin(J49),L49,AN17)</f>
        <v/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0</v>
      </c>
      <c r="CI49" s="20" t="b">
        <f t="shared" si="20"/>
        <v>0</v>
      </c>
      <c r="CO49" s="36"/>
      <c r="CP49" s="222">
        <f t="shared" si="21"/>
        <v>0</v>
      </c>
      <c r="CQ49" s="222">
        <f t="shared" si="22"/>
        <v>0</v>
      </c>
      <c r="CR49" s="17"/>
      <c r="CU49" s="20"/>
      <c r="CV49" s="20"/>
      <c r="CW49" s="20"/>
      <c r="CX49" s="20"/>
      <c r="CY49" s="20"/>
      <c r="CZ49" s="20"/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TEMPLATESHEET</v>
      </c>
      <c r="B50" s="12">
        <v>6</v>
      </c>
      <c r="C50" s="50"/>
      <c r="D50" s="51"/>
      <c r="E50" s="50"/>
      <c r="F50" s="91"/>
      <c r="G50" s="58"/>
      <c r="H50" s="90"/>
      <c r="I50" s="49"/>
      <c r="J50" s="48"/>
      <c r="K50" s="45" t="b">
        <v>0</v>
      </c>
      <c r="L50" s="46" t="b">
        <f t="shared" si="23"/>
        <v>0</v>
      </c>
      <c r="M50" s="47" t="b" cm="1">
        <f t="array" ref="M50">OpeningDeath(CG18,CI50,CI18,CI34,CI66,CI82,CI98)</f>
        <v>0</v>
      </c>
      <c r="N50" s="52"/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 t="str">
        <f t="shared" si="18"/>
        <v>FALSE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 t="str">
        <f t="shared" si="19"/>
        <v>FALSE</v>
      </c>
      <c r="BY50" s="18"/>
      <c r="BZ50" s="36"/>
      <c r="CA50" s="29">
        <f>countkills(AS18,AX18,BC18,BH18,BM18,B44)</f>
        <v>0</v>
      </c>
      <c r="CB50" s="20">
        <f t="shared" si="25"/>
        <v>0</v>
      </c>
      <c r="CC50" s="82" t="b">
        <f>opening(AS18,B44)</f>
        <v>0</v>
      </c>
      <c r="CD50" s="5" t="str">
        <f>KOST(CA50,O50,secandmin(J50),L50,AN18)</f>
        <v/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0</v>
      </c>
      <c r="CI50" s="20" t="b">
        <f t="shared" si="20"/>
        <v>0</v>
      </c>
      <c r="CO50" s="36"/>
      <c r="CP50" s="222">
        <f t="shared" si="21"/>
        <v>0</v>
      </c>
      <c r="CQ50" s="222">
        <f t="shared" si="22"/>
        <v>0</v>
      </c>
      <c r="CR50" s="17"/>
      <c r="CU50" s="20"/>
      <c r="CV50" s="20"/>
      <c r="CW50" s="20"/>
      <c r="CX50" s="20"/>
      <c r="CY50" s="20"/>
      <c r="CZ50" s="20"/>
      <c r="DA50" s="76"/>
      <c r="DB50" s="20" t="b" cm="1">
        <f t="array" ref="DB50">DeathRefragged(CI50,CJ18,CK18,CL18,CM18,CN18)</f>
        <v>0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TEMPLATESHEET</v>
      </c>
      <c r="B51" s="12">
        <v>7</v>
      </c>
      <c r="C51" s="50"/>
      <c r="D51" s="51"/>
      <c r="E51" s="50"/>
      <c r="F51" s="91"/>
      <c r="G51" s="58"/>
      <c r="H51" s="90"/>
      <c r="I51" s="49"/>
      <c r="J51" s="92"/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0</v>
      </c>
      <c r="N51" s="52"/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 t="str">
        <f t="shared" si="18"/>
        <v>FALSE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 t="str">
        <f t="shared" si="19"/>
        <v>FALSE</v>
      </c>
      <c r="BY51" s="18"/>
      <c r="BZ51" s="36"/>
      <c r="CA51" s="29">
        <f>countkills(AS19,AX19,BC19,BH19,BM19,B44)</f>
        <v>0</v>
      </c>
      <c r="CB51" s="20">
        <f t="shared" si="25"/>
        <v>0</v>
      </c>
      <c r="CC51" s="82" t="b">
        <f>opening(AS19,B44)</f>
        <v>0</v>
      </c>
      <c r="CD51" s="5" t="str">
        <f>KOST(CA51,O51,secandmin(J51),L51,AN19)</f>
        <v/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0</v>
      </c>
      <c r="CI51" s="20" t="b">
        <f t="shared" si="20"/>
        <v>0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TEMPLATESHEET</v>
      </c>
      <c r="B52" s="12">
        <v>8</v>
      </c>
      <c r="C52" s="50"/>
      <c r="D52" s="51"/>
      <c r="E52" s="50"/>
      <c r="F52" s="91"/>
      <c r="G52" s="58"/>
      <c r="H52" s="90"/>
      <c r="I52" s="49"/>
      <c r="J52" s="48"/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/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 t="str">
        <f t="shared" si="18"/>
        <v>FALSE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 t="str">
        <f t="shared" si="19"/>
        <v>FALSE</v>
      </c>
      <c r="BY52" s="18"/>
      <c r="BZ52" s="36" t="s">
        <v>151</v>
      </c>
      <c r="CA52" s="29">
        <f>countkills(AS20,AX20,BC20,BH20,BM20,B44)</f>
        <v>0</v>
      </c>
      <c r="CB52" s="20">
        <f t="shared" si="25"/>
        <v>0</v>
      </c>
      <c r="CC52" s="82" t="b">
        <f>opening(AS20,B44)</f>
        <v>0</v>
      </c>
      <c r="CD52" s="5" t="str">
        <f>KOST(CA52,O52,secandmin(J52),L52,AN20)</f>
        <v/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0</v>
      </c>
      <c r="CI52" s="20" t="b">
        <f t="shared" si="20"/>
        <v>0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TEMPLATESHEET</v>
      </c>
      <c r="B53" s="12">
        <v>9</v>
      </c>
      <c r="C53" s="50"/>
      <c r="D53" s="51"/>
      <c r="E53" s="50"/>
      <c r="F53" s="91"/>
      <c r="G53" s="58"/>
      <c r="H53" s="90"/>
      <c r="I53" s="49"/>
      <c r="J53" s="48"/>
      <c r="K53" s="45" t="b">
        <v>0</v>
      </c>
      <c r="L53" s="46" t="b">
        <f t="shared" si="23"/>
        <v>0</v>
      </c>
      <c r="M53" s="47" t="b" cm="1">
        <f t="array" ref="M53">OpeningDeath(CG21,CI53,CI21,CI37,CI69,CI85,CI101)</f>
        <v>0</v>
      </c>
      <c r="N53" s="171"/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 t="str">
        <f t="shared" si="18"/>
        <v>FALSE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 t="str">
        <f t="shared" si="19"/>
        <v>FALSE</v>
      </c>
      <c r="BY53" s="18"/>
      <c r="BZ53" s="36"/>
      <c r="CA53" s="29">
        <f>countkills(AS21,AX21,BC21,BH21,BM21,B44)</f>
        <v>0</v>
      </c>
      <c r="CB53" s="20">
        <f t="shared" si="25"/>
        <v>0</v>
      </c>
      <c r="CC53" s="82" t="b">
        <f>opening(AS21,B44)</f>
        <v>0</v>
      </c>
      <c r="CD53" s="5" t="str">
        <f>KOST(CA53,O53,secandmin(J53),L53,AN21)</f>
        <v/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0</v>
      </c>
      <c r="CI53" s="20" t="b">
        <f t="shared" si="20"/>
        <v>0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TEMPLATESHEET</v>
      </c>
      <c r="B54" s="12">
        <v>10</v>
      </c>
      <c r="C54" s="50"/>
      <c r="D54" s="51"/>
      <c r="E54" s="50"/>
      <c r="F54" s="91"/>
      <c r="G54" s="58"/>
      <c r="H54" s="90"/>
      <c r="I54" s="49"/>
      <c r="J54" s="48"/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/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 t="str">
        <f t="shared" si="18"/>
        <v>FALSE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 t="str">
        <f t="shared" si="19"/>
        <v>FALSE</v>
      </c>
      <c r="BY54" s="18"/>
      <c r="BZ54" s="36"/>
      <c r="CA54" s="29">
        <f>countkills(AS22,AX22,BC22,BH22,BM22,B44)</f>
        <v>0</v>
      </c>
      <c r="CB54" s="20">
        <f t="shared" si="25"/>
        <v>0</v>
      </c>
      <c r="CC54" s="82" t="b">
        <f>opening(AS22,B44)</f>
        <v>0</v>
      </c>
      <c r="CD54" s="5" t="str">
        <f>KOST(CA54,O54,secandmin(J54),L54,AN22)</f>
        <v/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0</v>
      </c>
      <c r="CI54" s="20" t="b">
        <f t="shared" si="20"/>
        <v>0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TEMPLATESHEET</v>
      </c>
      <c r="B55" s="12">
        <v>11</v>
      </c>
      <c r="C55" s="50"/>
      <c r="D55" s="51"/>
      <c r="E55" s="50"/>
      <c r="F55" s="91"/>
      <c r="G55" s="58"/>
      <c r="H55" s="90"/>
      <c r="I55" s="49"/>
      <c r="J55" s="48"/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/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 t="str">
        <f t="shared" si="18"/>
        <v>FALSE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 t="str">
        <f t="shared" si="19"/>
        <v>FALSE</v>
      </c>
      <c r="BY55" s="18"/>
      <c r="BZ55" s="36"/>
      <c r="CA55" s="29">
        <f>countkills(AS23,AX23,BC23,BH23,BM23,B44)</f>
        <v>0</v>
      </c>
      <c r="CB55" s="20">
        <f t="shared" si="25"/>
        <v>0</v>
      </c>
      <c r="CC55" s="82" t="b">
        <f>opening(AS23,B44)</f>
        <v>0</v>
      </c>
      <c r="CD55" s="5" t="str">
        <f>KOST(CA55,O55,secandmin(J55),L55,AN23)</f>
        <v/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0</v>
      </c>
      <c r="CI55" s="20" t="b">
        <f t="shared" si="20"/>
        <v>0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TEMPLATESHEET</v>
      </c>
      <c r="B56" s="12">
        <v>12</v>
      </c>
      <c r="C56" s="50"/>
      <c r="D56" s="51"/>
      <c r="E56" s="50"/>
      <c r="F56" s="91"/>
      <c r="G56" s="58"/>
      <c r="H56" s="90"/>
      <c r="I56" s="49"/>
      <c r="J56" s="48"/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0</v>
      </c>
      <c r="N56" s="171"/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 t="str">
        <f t="shared" si="18"/>
        <v>FALSE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 t="str">
        <f t="shared" si="19"/>
        <v>FALSE</v>
      </c>
      <c r="BY56" s="18"/>
      <c r="BZ56" s="36"/>
      <c r="CA56" s="29">
        <f>countkills(AS24,AX24,BC24,BH24,BM24,B44)</f>
        <v>0</v>
      </c>
      <c r="CB56" s="20">
        <f t="shared" si="25"/>
        <v>0</v>
      </c>
      <c r="CC56" s="82" t="b">
        <f>opening(AS24,B44)</f>
        <v>0</v>
      </c>
      <c r="CD56" s="5" t="str">
        <f>KOST(CA56,O56,secandmin(J56),L56,AN24)</f>
        <v/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0</v>
      </c>
      <c r="CI56" s="20" t="b">
        <f t="shared" si="20"/>
        <v>0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TEMPLATESHEET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TEMPLATESHEET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TEMPLATESHEET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TEMPLATESHEET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TEMPLATESHEET</v>
      </c>
      <c r="B61" s="13">
        <v>1</v>
      </c>
      <c r="C61" s="50"/>
      <c r="D61" s="51"/>
      <c r="E61" s="50"/>
      <c r="F61" s="91"/>
      <c r="G61" s="58"/>
      <c r="H61" s="90"/>
      <c r="I61" s="49"/>
      <c r="J61" s="48"/>
      <c r="K61" s="45" t="b">
        <v>0</v>
      </c>
      <c r="L61" s="46" t="b">
        <f>DB61</f>
        <v>0</v>
      </c>
      <c r="M61" s="47" t="b" cm="1">
        <f t="array" ref="M61">OpeningDeath(CG13,CI61,CI13,CI29,CI45,CI77,CI93)</f>
        <v>0</v>
      </c>
      <c r="N61" s="52"/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 t="str">
        <f t="shared" ref="BS61:BS75" si="26">IF(AO13="Not Played","FALSE",IF(AG61="",0,AG61))</f>
        <v>FALSE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 t="str">
        <f t="shared" ref="BX61:BX75" si="27">IF(AO13="Not Played","FALSE",COUNTIF(BU61:BV61,"&lt;&gt;FALSE"))</f>
        <v>FALSE</v>
      </c>
      <c r="BY61" s="18"/>
      <c r="BZ61" s="36"/>
      <c r="CA61" s="29">
        <f>countkills(AS13,AX13,BC13,BH13,BM13,B60)</f>
        <v>0</v>
      </c>
      <c r="CB61" s="20">
        <f>countkillshs(AS13,AV13,AX13,BA13,BC13,BF13,BH13,BK13,BM13,BP13,$B$60)</f>
        <v>0</v>
      </c>
      <c r="CC61" s="82" t="b">
        <f>opening(AS13,B60)</f>
        <v>0</v>
      </c>
      <c r="CD61" s="5" t="str">
        <f>KOST(CA61,O61,secandmin(J61),L61,AN13)</f>
        <v/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0</v>
      </c>
      <c r="CI61" s="20" t="b">
        <f t="shared" ref="CI61:CI75" si="28">IF(CH61=0,FALSE,(180+BT61-CH61))</f>
        <v>0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e" cm="1">
        <f t="array" ref="CU61">TRANSPOSE(sidesplit(CD61:CD75,AN13:AN27,"Attack"))</f>
        <v>#VALUE!</v>
      </c>
      <c r="CV61" s="20" t="e" cm="1">
        <f t="array" ref="CV61">TRANSPOSE(sidesplit(CD61:CD75,AN13:AN27,"Defence"))</f>
        <v>#VALUE!</v>
      </c>
      <c r="CW61" s="20" t="e" cm="1">
        <f t="array" ref="CW61">TRANSPOSE(sidesplit(CI61:CI75,AN13:AN27,"Attack"))</f>
        <v>#VALUE!</v>
      </c>
      <c r="CX61" s="20" t="e" cm="1">
        <f t="array" ref="CX61">TRANSPOSE(sidesplit(CI61:CI75,AN13:AN27,"Defence"))</f>
        <v>#VALUE!</v>
      </c>
      <c r="CY61" s="20" t="e" cm="1">
        <f t="array" ref="CY61">TRANSPOSE(sidesplit(CA61:CA75,AN13:AN27,"Attack"))</f>
        <v>#VALUE!</v>
      </c>
      <c r="CZ61" s="20" t="e" cm="1">
        <f t="array" ref="CZ61">TRANSPOSE(sidesplit(CA61:CA75,AN13:AN27,"Defence"))</f>
        <v>#VALUE!</v>
      </c>
      <c r="DA61" s="76"/>
      <c r="DB61" s="20" t="b" cm="1">
        <f t="array" ref="DB61">DeathRefragged(CI61,CJ13,CK13,CL13,CM13,CN13)</f>
        <v>0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TEMPLATESHEET</v>
      </c>
      <c r="B62" s="13">
        <v>2</v>
      </c>
      <c r="C62" s="50"/>
      <c r="D62" s="51"/>
      <c r="E62" s="50"/>
      <c r="F62" s="91"/>
      <c r="G62" s="58"/>
      <c r="H62" s="90"/>
      <c r="I62" s="49"/>
      <c r="J62" s="48"/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0</v>
      </c>
      <c r="N62" s="52"/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 t="str">
        <f t="shared" si="26"/>
        <v>FALSE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 t="str">
        <f t="shared" si="27"/>
        <v>FALSE</v>
      </c>
      <c r="BY62" s="18"/>
      <c r="BZ62" s="36"/>
      <c r="CA62" s="29">
        <f>countkills(AS14,AX14,BC14,BH14,BM14,B60)</f>
        <v>0</v>
      </c>
      <c r="CB62" s="20">
        <f>countkillshs(AS14,AV14,AX14,BA14,BC14,BF14,BH14,BK14,BM14,BP14,$B$60)</f>
        <v>0</v>
      </c>
      <c r="CC62" s="82" t="b">
        <f>opening(AS14,B60)</f>
        <v>0</v>
      </c>
      <c r="CD62" s="5" t="str">
        <f>KOST(CA62,O62,secandmin(J62),L62,AN14)</f>
        <v/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0</v>
      </c>
      <c r="CI62" s="20" t="b">
        <f t="shared" si="28"/>
        <v>0</v>
      </c>
      <c r="CO62" s="36"/>
      <c r="CP62" s="222">
        <f t="shared" si="29"/>
        <v>0</v>
      </c>
      <c r="CQ62" s="222">
        <f t="shared" si="30"/>
        <v>0</v>
      </c>
      <c r="CR62" s="17"/>
      <c r="CU62" s="20"/>
      <c r="CV62" s="20"/>
      <c r="CW62" s="20"/>
      <c r="CX62" s="20"/>
      <c r="CY62" s="20"/>
      <c r="CZ62" s="20"/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TEMPLATESHEET</v>
      </c>
      <c r="B63" s="13">
        <v>3</v>
      </c>
      <c r="C63" s="50"/>
      <c r="D63" s="51"/>
      <c r="E63" s="50"/>
      <c r="F63" s="91"/>
      <c r="G63" s="58"/>
      <c r="H63" s="90"/>
      <c r="I63" s="49"/>
      <c r="J63" s="48"/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/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 t="str">
        <f t="shared" si="26"/>
        <v>FALSE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 t="str">
        <f t="shared" si="27"/>
        <v>FALSE</v>
      </c>
      <c r="BY63" s="18"/>
      <c r="BZ63" s="36"/>
      <c r="CA63" s="29">
        <f>countkills(AS15,AX15,BC15,BH15,BM15,B60)</f>
        <v>0</v>
      </c>
      <c r="CB63" s="20">
        <f>countkillshs(AS15,AV15,AX15,BA15,BC15,BF15,BH15,BK15,BM15,BP15,$B$60)</f>
        <v>0</v>
      </c>
      <c r="CC63" s="82" t="b">
        <f>opening(AS15,B60)</f>
        <v>0</v>
      </c>
      <c r="CD63" s="5" t="str">
        <f>KOST(CA63,O63,secandmin(J63),L63,AN15)</f>
        <v/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0</v>
      </c>
      <c r="CI63" s="20" t="b">
        <f t="shared" si="28"/>
        <v>0</v>
      </c>
      <c r="CO63" s="36"/>
      <c r="CP63" s="222">
        <f t="shared" si="29"/>
        <v>0</v>
      </c>
      <c r="CQ63" s="222">
        <f t="shared" si="30"/>
        <v>0</v>
      </c>
      <c r="CR63" s="17"/>
      <c r="CU63" s="20"/>
      <c r="CV63" s="20"/>
      <c r="CW63" s="20"/>
      <c r="CX63" s="20"/>
      <c r="CY63" s="20"/>
      <c r="CZ63" s="20"/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TEMPLATESHEET</v>
      </c>
      <c r="B64" s="13">
        <v>4</v>
      </c>
      <c r="C64" s="50"/>
      <c r="D64" s="51"/>
      <c r="E64" s="50"/>
      <c r="F64" s="91"/>
      <c r="G64" s="58"/>
      <c r="H64" s="90"/>
      <c r="I64" s="49"/>
      <c r="J64" s="48"/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0</v>
      </c>
      <c r="N64" s="52"/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 t="str">
        <f t="shared" si="26"/>
        <v>FALSE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 t="str">
        <f t="shared" si="27"/>
        <v>FALSE</v>
      </c>
      <c r="BY64" s="18"/>
      <c r="BZ64" s="36"/>
      <c r="CA64" s="29">
        <f>countkills(AS16,AX16,BC16,BH16,BM16,B60)</f>
        <v>0</v>
      </c>
      <c r="CB64" s="20">
        <f t="shared" ref="CB64:CB75" si="33">countkillshs(AS16,AV16,AX16,BA16,BC16,BF16,BH16,BK16,BM16,BP16,$B$60)</f>
        <v>0</v>
      </c>
      <c r="CC64" s="82" t="b">
        <f>opening(AS16,B60)</f>
        <v>0</v>
      </c>
      <c r="CD64" s="5" t="str">
        <f>KOST(CA64,O64,secandmin(J64),L64,AN16)</f>
        <v/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0</v>
      </c>
      <c r="CI64" s="20" t="b">
        <f t="shared" si="28"/>
        <v>0</v>
      </c>
      <c r="CO64" s="36"/>
      <c r="CP64" s="222">
        <f t="shared" si="29"/>
        <v>0</v>
      </c>
      <c r="CQ64" s="222">
        <f t="shared" si="30"/>
        <v>0</v>
      </c>
      <c r="CR64" s="17"/>
      <c r="CU64" s="20"/>
      <c r="CV64" s="20"/>
      <c r="CW64" s="20"/>
      <c r="CX64" s="20"/>
      <c r="CY64" s="20"/>
      <c r="CZ64" s="20"/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TEMPLATESHEET</v>
      </c>
      <c r="B65" s="13">
        <v>5</v>
      </c>
      <c r="C65" s="50"/>
      <c r="D65" s="51"/>
      <c r="E65" s="50"/>
      <c r="F65" s="91"/>
      <c r="G65" s="58"/>
      <c r="H65" s="90"/>
      <c r="I65" s="49"/>
      <c r="J65" s="48"/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0</v>
      </c>
      <c r="N65" s="52"/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 t="str">
        <f t="shared" si="26"/>
        <v>FALSE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 t="str">
        <f t="shared" si="27"/>
        <v>FALSE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str">
        <f>KOST(CA65,O65,secandmin(J65),L65,AN17)</f>
        <v/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0</v>
      </c>
      <c r="CI65" s="20" t="b">
        <f t="shared" si="28"/>
        <v>0</v>
      </c>
      <c r="CO65" s="36"/>
      <c r="CP65" s="222">
        <f t="shared" si="29"/>
        <v>0</v>
      </c>
      <c r="CQ65" s="222">
        <f t="shared" si="30"/>
        <v>0</v>
      </c>
      <c r="CR65" s="17"/>
      <c r="CU65" s="20"/>
      <c r="CV65" s="20"/>
      <c r="CW65" s="20"/>
      <c r="CX65" s="20"/>
      <c r="CY65" s="20"/>
      <c r="CZ65" s="20"/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TEMPLATESHEET</v>
      </c>
      <c r="B66" s="13">
        <v>6</v>
      </c>
      <c r="C66" s="50"/>
      <c r="D66" s="51"/>
      <c r="E66" s="50"/>
      <c r="F66" s="91"/>
      <c r="G66" s="58"/>
      <c r="H66" s="90"/>
      <c r="I66" s="49"/>
      <c r="J66" s="48"/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0</v>
      </c>
      <c r="N66" s="52"/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 t="str">
        <f t="shared" si="26"/>
        <v>FALSE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 t="str">
        <f t="shared" si="27"/>
        <v>FALSE</v>
      </c>
      <c r="BY66" s="18"/>
      <c r="BZ66" s="36"/>
      <c r="CA66" s="29">
        <f>countkills(AS18,AX18,BC18,BH18,BM18,B60)</f>
        <v>0</v>
      </c>
      <c r="CB66" s="20">
        <f t="shared" si="33"/>
        <v>0</v>
      </c>
      <c r="CC66" s="82" t="b">
        <f>opening(AS18,B60)</f>
        <v>0</v>
      </c>
      <c r="CD66" s="5" t="str">
        <f>KOST(CA66,O66,secandmin(J66),L66,AN18)</f>
        <v/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0</v>
      </c>
      <c r="CI66" s="20" t="b">
        <f t="shared" si="28"/>
        <v>0</v>
      </c>
      <c r="CO66" s="36"/>
      <c r="CP66" s="222">
        <f t="shared" si="29"/>
        <v>0</v>
      </c>
      <c r="CQ66" s="222">
        <f t="shared" si="30"/>
        <v>0</v>
      </c>
      <c r="CR66" s="17"/>
      <c r="CU66" s="20"/>
      <c r="CV66" s="20"/>
      <c r="CW66" s="20"/>
      <c r="CX66" s="20"/>
      <c r="CY66" s="20"/>
      <c r="CZ66" s="20"/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TEMPLATESHEET</v>
      </c>
      <c r="B67" s="13">
        <v>7</v>
      </c>
      <c r="C67" s="50"/>
      <c r="D67" s="51"/>
      <c r="E67" s="50"/>
      <c r="F67" s="91"/>
      <c r="G67" s="58"/>
      <c r="H67" s="90"/>
      <c r="I67" s="49"/>
      <c r="J67" s="92"/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/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 t="str">
        <f t="shared" si="26"/>
        <v>FALSE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 t="str">
        <f t="shared" si="27"/>
        <v>FALSE</v>
      </c>
      <c r="BY67" s="18"/>
      <c r="BZ67" s="36"/>
      <c r="CA67" s="29">
        <f>countkills(AS19,AX19,BC19,BH19,BM19,B60)</f>
        <v>0</v>
      </c>
      <c r="CB67" s="20">
        <f t="shared" si="33"/>
        <v>0</v>
      </c>
      <c r="CC67" s="82" t="b">
        <f>opening(AS19,B60)</f>
        <v>0</v>
      </c>
      <c r="CD67" s="5" t="str">
        <f>KOST(CA67,O67,secandmin(J67),L67,AN19)</f>
        <v/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0</v>
      </c>
      <c r="CI67" s="20" t="b">
        <f t="shared" si="28"/>
        <v>0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TEMPLATESHEET</v>
      </c>
      <c r="B68" s="13">
        <v>8</v>
      </c>
      <c r="C68" s="50"/>
      <c r="D68" s="51"/>
      <c r="E68" s="50"/>
      <c r="F68" s="91"/>
      <c r="G68" s="58"/>
      <c r="H68" s="90"/>
      <c r="I68" s="49"/>
      <c r="J68" s="48"/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0</v>
      </c>
      <c r="N68" s="52"/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 t="str">
        <f t="shared" si="26"/>
        <v>FALSE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 t="str">
        <f t="shared" si="27"/>
        <v>FALSE</v>
      </c>
      <c r="BY68" s="18"/>
      <c r="BZ68" s="36"/>
      <c r="CA68" s="29">
        <f>countkills(AS20,AX20,BC20,BH20,BM20,B60)</f>
        <v>0</v>
      </c>
      <c r="CB68" s="20">
        <f t="shared" si="33"/>
        <v>0</v>
      </c>
      <c r="CC68" s="82" t="b">
        <f>opening(AS20,B60)</f>
        <v>0</v>
      </c>
      <c r="CD68" s="5" t="str">
        <f>KOST(CA68,O68,secandmin(J68),L68,AN20)</f>
        <v/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0</v>
      </c>
      <c r="CI68" s="20" t="b">
        <f t="shared" si="28"/>
        <v>0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TEMPLATESHEET</v>
      </c>
      <c r="B69" s="13">
        <v>9</v>
      </c>
      <c r="C69" s="50"/>
      <c r="D69" s="51"/>
      <c r="E69" s="50"/>
      <c r="F69" s="91"/>
      <c r="G69" s="58"/>
      <c r="H69" s="90"/>
      <c r="I69" s="49"/>
      <c r="J69" s="48"/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/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 t="str">
        <f t="shared" si="26"/>
        <v>FALSE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 t="str">
        <f t="shared" si="27"/>
        <v>FALSE</v>
      </c>
      <c r="BY69" s="18"/>
      <c r="BZ69" s="36"/>
      <c r="CA69" s="29">
        <f>countkills(AS21,AX21,BC21,BH21,BM21,B60)</f>
        <v>0</v>
      </c>
      <c r="CB69" s="20">
        <f t="shared" si="33"/>
        <v>0</v>
      </c>
      <c r="CC69" s="82" t="b">
        <f>opening(AS21,B60)</f>
        <v>0</v>
      </c>
      <c r="CD69" s="5" t="str">
        <f>KOST(CA69,O69,secandmin(J69),L69,AN21)</f>
        <v/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0</v>
      </c>
      <c r="CI69" s="20" t="b">
        <f t="shared" si="28"/>
        <v>0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TEMPLATESHEET</v>
      </c>
      <c r="B70" s="13">
        <v>10</v>
      </c>
      <c r="C70" s="50"/>
      <c r="D70" s="51"/>
      <c r="E70" s="50"/>
      <c r="F70" s="91"/>
      <c r="G70" s="58"/>
      <c r="H70" s="90"/>
      <c r="I70" s="49"/>
      <c r="J70" s="48"/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0</v>
      </c>
      <c r="N70" s="171"/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 t="str">
        <f t="shared" si="26"/>
        <v>FALSE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 t="str">
        <f t="shared" si="27"/>
        <v>FALSE</v>
      </c>
      <c r="BY70" s="18"/>
      <c r="BZ70" s="36"/>
      <c r="CA70" s="29">
        <f>countkills(AS22,AX22,BC22,BH22,BM22,B60)</f>
        <v>0</v>
      </c>
      <c r="CB70" s="20">
        <f t="shared" si="33"/>
        <v>0</v>
      </c>
      <c r="CC70" s="82" t="b">
        <f>opening(AS22,B60)</f>
        <v>0</v>
      </c>
      <c r="CD70" s="5" t="str">
        <f>KOST(CA70,O70,secandmin(J70),L70,AN22)</f>
        <v/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0</v>
      </c>
      <c r="CI70" s="20" t="b">
        <f t="shared" si="28"/>
        <v>0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TEMPLATESHEET</v>
      </c>
      <c r="B71" s="13">
        <v>11</v>
      </c>
      <c r="C71" s="50"/>
      <c r="D71" s="51"/>
      <c r="E71" s="50"/>
      <c r="F71" s="91"/>
      <c r="G71" s="58"/>
      <c r="H71" s="90"/>
      <c r="I71" s="49"/>
      <c r="J71" s="48"/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/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 t="str">
        <f t="shared" si="26"/>
        <v>FALSE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 t="str">
        <f t="shared" si="27"/>
        <v>FALSE</v>
      </c>
      <c r="BY71" s="18"/>
      <c r="BZ71" s="36"/>
      <c r="CA71" s="29">
        <f>countkills(AS23,AX23,BC23,BH23,BM23,B60)</f>
        <v>0</v>
      </c>
      <c r="CB71" s="20">
        <f t="shared" si="33"/>
        <v>0</v>
      </c>
      <c r="CC71" s="82" t="b">
        <f>opening(AS23,B60)</f>
        <v>0</v>
      </c>
      <c r="CD71" s="5" t="str">
        <f>KOST(CA71,O71,secandmin(J71),L71,AN23)</f>
        <v/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0</v>
      </c>
      <c r="CI71" s="20" t="b">
        <f t="shared" si="28"/>
        <v>0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TEMPLATESHEET</v>
      </c>
      <c r="B72" s="13">
        <v>12</v>
      </c>
      <c r="C72" s="50"/>
      <c r="D72" s="51"/>
      <c r="E72" s="50"/>
      <c r="F72" s="91"/>
      <c r="G72" s="58"/>
      <c r="H72" s="90"/>
      <c r="I72" s="49"/>
      <c r="J72" s="48"/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/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 t="str">
        <f t="shared" si="26"/>
        <v>FALSE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 t="str">
        <f t="shared" si="27"/>
        <v>FALSE</v>
      </c>
      <c r="BY72" s="18"/>
      <c r="BZ72" s="36"/>
      <c r="CA72" s="29">
        <f>countkills(AS24,AX24,BC24,BH24,BM24,B60)</f>
        <v>0</v>
      </c>
      <c r="CB72" s="20">
        <f t="shared" si="33"/>
        <v>0</v>
      </c>
      <c r="CC72" s="82" t="b">
        <f>opening(AS24,B60)</f>
        <v>0</v>
      </c>
      <c r="CD72" s="5" t="str">
        <f>KOST(CA72,O72,secandmin(J72),L72,AN24)</f>
        <v/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0</v>
      </c>
      <c r="CI72" s="20" t="b">
        <f t="shared" si="28"/>
        <v>0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TEMPLATESHEET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TEMPLATESHEET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TEMPLATESHEET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TEMPLATESHEET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TEMPLATESHEET</v>
      </c>
      <c r="B77" s="6">
        <v>1</v>
      </c>
      <c r="C77" s="50"/>
      <c r="D77" s="51"/>
      <c r="E77" s="50"/>
      <c r="F77" s="91"/>
      <c r="G77" s="58"/>
      <c r="H77" s="90"/>
      <c r="I77" s="49"/>
      <c r="J77" s="48"/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/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 t="str">
        <f t="shared" ref="BS77:BS91" si="34">IF(AO13="Not Played","FALSE",IF(AG77="",0,AG77))</f>
        <v>FALSE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 t="str">
        <f t="shared" ref="BX77:BX91" si="35">IF(AO13="Not Played","FALSE",COUNTIF(BU77:BV77,"&lt;&gt;FALSE"))</f>
        <v>FALSE</v>
      </c>
      <c r="BY77" s="18"/>
      <c r="BZ77" s="9"/>
      <c r="CA77" s="29">
        <f>countkills(AS13,AX13,BC13,BH13,BM13,B76)</f>
        <v>0</v>
      </c>
      <c r="CB77" s="20">
        <f>countkillshs(AS13,AV13,AX13,BA13,BC13,BF13,BH13,BK13,BM13,BP13,$B$76)</f>
        <v>0</v>
      </c>
      <c r="CC77" s="82" t="b">
        <f>opening(AS13,B76)</f>
        <v>0</v>
      </c>
      <c r="CD77" s="5" t="str">
        <f>KOST(CA77,O77,secandmin(J77),L77,AN13)</f>
        <v/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0</v>
      </c>
      <c r="CI77" s="20" t="b">
        <f t="shared" ref="CI77:CI91" si="36">IF(CH77=0,FALSE,(180+BT77-CH77))</f>
        <v>0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e" cm="1">
        <f t="array" ref="CU77">TRANSPOSE(sidesplit(CD77:CD91,AN13:AN27,"Attack"))</f>
        <v>#VALUE!</v>
      </c>
      <c r="CV77" s="20" t="e" cm="1">
        <f t="array" ref="CV77">TRANSPOSE(sidesplit(CD77:CD91,AN13:AN27,"Defence"))</f>
        <v>#VALUE!</v>
      </c>
      <c r="CW77" s="20" t="e" cm="1">
        <f t="array" ref="CW77">TRANSPOSE(sidesplit(CI77:CI91,AN13:AN27,"Attack"))</f>
        <v>#VALUE!</v>
      </c>
      <c r="CX77" s="20" t="e" cm="1">
        <f t="array" ref="CX77">TRANSPOSE(sidesplit(CI77:CI91,AN13:AN27,"Defence"))</f>
        <v>#VALUE!</v>
      </c>
      <c r="CY77" s="20" t="e" cm="1">
        <f t="array" ref="CY77">TRANSPOSE(sidesplit(CA77:CA91,AN13:AN27,"Attack"))</f>
        <v>#VALUE!</v>
      </c>
      <c r="CZ77" s="20" t="e" cm="1">
        <f t="array" ref="CZ77">TRANSPOSE(sidesplit(CA77:CA91,AN13:AN27,"Defence"))</f>
        <v>#VALUE!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TEMPLATESHEET</v>
      </c>
      <c r="B78" s="6">
        <v>2</v>
      </c>
      <c r="C78" s="50"/>
      <c r="D78" s="51"/>
      <c r="E78" s="50"/>
      <c r="F78" s="91"/>
      <c r="G78" s="58"/>
      <c r="H78" s="90"/>
      <c r="I78" s="49"/>
      <c r="J78" s="48"/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/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 t="str">
        <f t="shared" si="34"/>
        <v>FALSE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 t="str">
        <f t="shared" si="35"/>
        <v>FALSE</v>
      </c>
      <c r="BY78" s="18"/>
      <c r="BZ78" s="9"/>
      <c r="CA78" s="29">
        <f>countkills(AS14,AX14,BC14,BH14,BM14,B76)</f>
        <v>0</v>
      </c>
      <c r="CB78" s="20">
        <f>countkillshs(AS14,AV14,AX14,BA14,BC14,BF14,BH14,BK14,BM14,BP14,$B$76)</f>
        <v>0</v>
      </c>
      <c r="CC78" s="82" t="b">
        <f>opening(AS14,B76)</f>
        <v>0</v>
      </c>
      <c r="CD78" s="5" t="str">
        <f>KOST(CA78,O78,secandmin(J78),L78,AN14)</f>
        <v/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0</v>
      </c>
      <c r="CI78" s="20" t="b">
        <f t="shared" si="36"/>
        <v>0</v>
      </c>
      <c r="CO78" s="36"/>
      <c r="CP78" s="222">
        <f t="shared" si="37"/>
        <v>0</v>
      </c>
      <c r="CQ78" s="222">
        <f t="shared" si="38"/>
        <v>0</v>
      </c>
      <c r="CR78" s="17"/>
      <c r="CU78" s="20"/>
      <c r="CV78" s="20"/>
      <c r="CW78" s="20"/>
      <c r="CX78" s="20"/>
      <c r="CY78" s="20"/>
      <c r="CZ78" s="20"/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TEMPLATESHEET</v>
      </c>
      <c r="B79" s="6">
        <v>3</v>
      </c>
      <c r="C79" s="50"/>
      <c r="D79" s="51"/>
      <c r="E79" s="50"/>
      <c r="F79" s="91"/>
      <c r="G79" s="58"/>
      <c r="H79" s="90"/>
      <c r="I79" s="49"/>
      <c r="J79" s="48"/>
      <c r="K79" s="45" t="b">
        <v>0</v>
      </c>
      <c r="L79" s="46" t="b">
        <f t="shared" si="39"/>
        <v>0</v>
      </c>
      <c r="M79" s="47" t="b" cm="1">
        <f t="array" ref="M79">OpeningDeath(CG15,CI79,CI15,CI31,CI47,CI63,CI95)</f>
        <v>0</v>
      </c>
      <c r="N79" s="52"/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 t="str">
        <f t="shared" si="34"/>
        <v>FALSE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 t="str">
        <f t="shared" si="35"/>
        <v>FALSE</v>
      </c>
      <c r="BY79" s="18"/>
      <c r="BZ79" s="9"/>
      <c r="CA79" s="29">
        <f>countkills(AS15,AX15,BC15,BH15,BM15,B76)</f>
        <v>0</v>
      </c>
      <c r="CB79" s="20">
        <f>countkillshs(AS15,AV15,AX15,BA15,BC15,BF15,BH15,BK15,BM15,BP15,$B$76)</f>
        <v>0</v>
      </c>
      <c r="CC79" s="82" t="b">
        <f>opening(AS15,B76)</f>
        <v>0</v>
      </c>
      <c r="CD79" s="5" t="str">
        <f>KOST(CA79,O79,secandmin(J79),L79,AN15)</f>
        <v/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0</v>
      </c>
      <c r="CI79" s="20" t="b">
        <f t="shared" si="36"/>
        <v>0</v>
      </c>
      <c r="CO79" s="36"/>
      <c r="CP79" s="222">
        <f t="shared" si="37"/>
        <v>0</v>
      </c>
      <c r="CQ79" s="222">
        <f t="shared" si="38"/>
        <v>0</v>
      </c>
      <c r="CR79" s="17"/>
      <c r="CU79" s="20"/>
      <c r="CV79" s="20"/>
      <c r="CW79" s="20"/>
      <c r="CX79" s="20"/>
      <c r="CY79" s="20"/>
      <c r="CZ79" s="20"/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TEMPLATESHEET</v>
      </c>
      <c r="B80" s="6">
        <v>4</v>
      </c>
      <c r="C80" s="50"/>
      <c r="D80" s="51"/>
      <c r="E80" s="50"/>
      <c r="F80" s="91"/>
      <c r="G80" s="58"/>
      <c r="H80" s="90"/>
      <c r="I80" s="49"/>
      <c r="J80" s="48"/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/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 t="str">
        <f t="shared" si="34"/>
        <v>FALSE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 t="str">
        <f t="shared" si="35"/>
        <v>FALSE</v>
      </c>
      <c r="BY80" s="18"/>
      <c r="BZ80" s="9"/>
      <c r="CA80" s="29">
        <f>countkills(AS16,AX16,BC16,BH16,BM16,B76)</f>
        <v>0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str">
        <f>KOST(CA80,O80,secandmin(J80),L80,AN16)</f>
        <v/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0</v>
      </c>
      <c r="CI80" s="20" t="b">
        <f t="shared" si="36"/>
        <v>0</v>
      </c>
      <c r="CO80" s="36"/>
      <c r="CP80" s="222">
        <f t="shared" si="37"/>
        <v>0</v>
      </c>
      <c r="CQ80" s="222">
        <f t="shared" si="38"/>
        <v>0</v>
      </c>
      <c r="CR80" s="17"/>
      <c r="CU80" s="20"/>
      <c r="CV80" s="20"/>
      <c r="CW80" s="20"/>
      <c r="CX80" s="20"/>
      <c r="CY80" s="20"/>
      <c r="CZ80" s="20"/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TEMPLATESHEET</v>
      </c>
      <c r="B81" s="6">
        <v>5</v>
      </c>
      <c r="C81" s="50"/>
      <c r="D81" s="51"/>
      <c r="E81" s="50"/>
      <c r="F81" s="91"/>
      <c r="G81" s="58"/>
      <c r="H81" s="90"/>
      <c r="I81" s="49"/>
      <c r="J81" s="48"/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/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 t="str">
        <f t="shared" si="34"/>
        <v>FALSE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 t="str">
        <f t="shared" si="35"/>
        <v>FALSE</v>
      </c>
      <c r="BY81" s="18"/>
      <c r="BZ81" s="9"/>
      <c r="CA81" s="29">
        <f>countkills(AS17,AX17,BC17,BH17,BM17,B76)</f>
        <v>0</v>
      </c>
      <c r="CB81" s="20">
        <f t="shared" si="41"/>
        <v>0</v>
      </c>
      <c r="CC81" s="82" t="b">
        <f>opening(AS17,B76)</f>
        <v>0</v>
      </c>
      <c r="CD81" s="5" t="str">
        <f>KOST(CA81,O81,secandmin(J81),L81,AN17)</f>
        <v/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0</v>
      </c>
      <c r="CI81" s="20" t="b">
        <f t="shared" si="36"/>
        <v>0</v>
      </c>
      <c r="CO81" s="36"/>
      <c r="CP81" s="222">
        <f t="shared" si="37"/>
        <v>0</v>
      </c>
      <c r="CQ81" s="222">
        <f t="shared" si="38"/>
        <v>0</v>
      </c>
      <c r="CR81" s="17"/>
      <c r="CU81" s="20"/>
      <c r="CV81" s="20"/>
      <c r="CW81" s="20"/>
      <c r="CX81" s="20"/>
      <c r="CY81" s="20"/>
      <c r="CZ81" s="20"/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TEMPLATESHEET</v>
      </c>
      <c r="B82" s="6">
        <v>6</v>
      </c>
      <c r="C82" s="50"/>
      <c r="D82" s="51"/>
      <c r="E82" s="50"/>
      <c r="F82" s="91"/>
      <c r="G82" s="58"/>
      <c r="H82" s="90"/>
      <c r="I82" s="49"/>
      <c r="J82" s="48"/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/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 t="str">
        <f t="shared" si="34"/>
        <v>FALSE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 t="str">
        <f t="shared" si="35"/>
        <v>FALSE</v>
      </c>
      <c r="BY82" s="18"/>
      <c r="BZ82" s="9"/>
      <c r="CA82" s="29">
        <f>countkills(AS18,AX18,BC18,BH18,BM18,B76)</f>
        <v>0</v>
      </c>
      <c r="CB82" s="20">
        <f t="shared" si="41"/>
        <v>0</v>
      </c>
      <c r="CC82" s="82" t="b">
        <f>opening(AS18,B76)</f>
        <v>0</v>
      </c>
      <c r="CD82" s="5" t="str">
        <f>KOST(CA82,O82,secandmin(J82),L82,AN18)</f>
        <v/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0</v>
      </c>
      <c r="CI82" s="20" t="b">
        <f t="shared" si="36"/>
        <v>0</v>
      </c>
      <c r="CO82" s="36"/>
      <c r="CP82" s="222">
        <f t="shared" si="37"/>
        <v>0</v>
      </c>
      <c r="CQ82" s="222">
        <f t="shared" si="38"/>
        <v>0</v>
      </c>
      <c r="CR82" s="17"/>
      <c r="CU82" s="20"/>
      <c r="CV82" s="20"/>
      <c r="CW82" s="20"/>
      <c r="CX82" s="20"/>
      <c r="CY82" s="20"/>
      <c r="CZ82" s="20"/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TEMPLATESHEET</v>
      </c>
      <c r="B83" s="6">
        <v>7</v>
      </c>
      <c r="C83" s="50"/>
      <c r="D83" s="51"/>
      <c r="E83" s="50"/>
      <c r="F83" s="91"/>
      <c r="G83" s="58"/>
      <c r="H83" s="90"/>
      <c r="I83" s="49"/>
      <c r="J83" s="48"/>
      <c r="K83" s="45" t="b">
        <v>0</v>
      </c>
      <c r="L83" s="46" t="b">
        <f t="shared" si="39"/>
        <v>0</v>
      </c>
      <c r="M83" s="47" t="b" cm="1">
        <f t="array" ref="M83">OpeningDeath(CG19,CI83,CI19,CI35,CI51,CI67,CI99)</f>
        <v>0</v>
      </c>
      <c r="N83" s="52"/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 t="str">
        <f t="shared" si="34"/>
        <v>FALSE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 t="str">
        <f t="shared" si="35"/>
        <v>FALSE</v>
      </c>
      <c r="BY83" s="18"/>
      <c r="BZ83" s="9"/>
      <c r="CA83" s="29">
        <f>countkills(AS19,AX19,BC19,BH19,BM19,B76)</f>
        <v>0</v>
      </c>
      <c r="CB83" s="20">
        <f t="shared" si="41"/>
        <v>0</v>
      </c>
      <c r="CC83" s="82" t="b">
        <f>opening(AS19,B76)</f>
        <v>0</v>
      </c>
      <c r="CD83" s="5" t="str">
        <f>KOST(CA83,O83,secandmin(J83),L83,AN19)</f>
        <v/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0</v>
      </c>
      <c r="CI83" s="20" t="b">
        <f t="shared" si="36"/>
        <v>0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0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TEMPLATESHEET</v>
      </c>
      <c r="B84" s="6">
        <v>8</v>
      </c>
      <c r="C84" s="50"/>
      <c r="D84" s="51"/>
      <c r="E84" s="50"/>
      <c r="F84" s="91"/>
      <c r="G84" s="58"/>
      <c r="H84" s="90"/>
      <c r="I84" s="49"/>
      <c r="J84" s="48"/>
      <c r="K84" s="45" t="b">
        <v>0</v>
      </c>
      <c r="L84" s="46" t="b">
        <f t="shared" si="39"/>
        <v>0</v>
      </c>
      <c r="M84" s="47" t="b" cm="1">
        <f t="array" ref="M84">OpeningDeath(CG20,CI84,CI20,CI36,CI52,CI68,CI100)</f>
        <v>0</v>
      </c>
      <c r="N84" s="52"/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 t="str">
        <f t="shared" si="34"/>
        <v>FALSE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 t="str">
        <f t="shared" si="35"/>
        <v>FALSE</v>
      </c>
      <c r="BY84" s="18"/>
      <c r="BZ84" s="9"/>
      <c r="CA84" s="29">
        <f>countkills(AS20,AX20,BC20,BH20,BM20,B76)</f>
        <v>0</v>
      </c>
      <c r="CB84" s="20">
        <f t="shared" si="41"/>
        <v>0</v>
      </c>
      <c r="CC84" s="82" t="b">
        <f>opening(AS20,B76)</f>
        <v>0</v>
      </c>
      <c r="CD84" s="5" t="str">
        <f>KOST(CA84,O84,secandmin(J84),L84,AN20)</f>
        <v/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0</v>
      </c>
      <c r="CI84" s="20" t="b">
        <f t="shared" si="36"/>
        <v>0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0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TEMPLATESHEET</v>
      </c>
      <c r="B85" s="6">
        <v>9</v>
      </c>
      <c r="C85" s="50"/>
      <c r="D85" s="51"/>
      <c r="E85" s="50"/>
      <c r="F85" s="91"/>
      <c r="G85" s="58"/>
      <c r="H85" s="90"/>
      <c r="I85" s="49"/>
      <c r="J85" s="48"/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/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 t="str">
        <f t="shared" si="34"/>
        <v>FALSE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 t="str">
        <f t="shared" si="35"/>
        <v>FALSE</v>
      </c>
      <c r="BY85" s="18"/>
      <c r="BZ85" s="9"/>
      <c r="CA85" s="29">
        <f>countkills(AS21,AX21,BC21,BH21,BM21,B76)</f>
        <v>0</v>
      </c>
      <c r="CB85" s="20">
        <f t="shared" si="41"/>
        <v>0</v>
      </c>
      <c r="CC85" s="82" t="b">
        <f>opening(AS21,B76)</f>
        <v>0</v>
      </c>
      <c r="CD85" s="5" t="str">
        <f>KOST(CA85,O85,secandmin(J85),L85,AN21)</f>
        <v/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0</v>
      </c>
      <c r="CI85" s="20" t="b">
        <f t="shared" si="36"/>
        <v>0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TEMPLATESHEET</v>
      </c>
      <c r="B86" s="6">
        <v>10</v>
      </c>
      <c r="C86" s="50"/>
      <c r="D86" s="51"/>
      <c r="E86" s="50"/>
      <c r="F86" s="91"/>
      <c r="G86" s="58"/>
      <c r="H86" s="90"/>
      <c r="I86" s="49"/>
      <c r="J86" s="92"/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/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 t="str">
        <f t="shared" si="34"/>
        <v>FALSE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 t="str">
        <f t="shared" si="35"/>
        <v>FALSE</v>
      </c>
      <c r="BY86" s="18"/>
      <c r="BZ86" s="9"/>
      <c r="CA86" s="29">
        <f>countkills(AS22,AX22,BC22,BH22,BM22,B76)</f>
        <v>0</v>
      </c>
      <c r="CB86" s="20">
        <f t="shared" si="41"/>
        <v>0</v>
      </c>
      <c r="CC86" s="82" t="b">
        <f>opening(AS22,B76)</f>
        <v>0</v>
      </c>
      <c r="CD86" s="5" t="str">
        <f>KOST(CA86,O86,secandmin(J86),L86,AN22)</f>
        <v/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0</v>
      </c>
      <c r="CI86" s="20" t="b">
        <f t="shared" si="36"/>
        <v>0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TEMPLATESHEET</v>
      </c>
      <c r="B87" s="6">
        <v>11</v>
      </c>
      <c r="C87" s="50"/>
      <c r="D87" s="51"/>
      <c r="E87" s="50"/>
      <c r="F87" s="91"/>
      <c r="G87" s="58"/>
      <c r="H87" s="90"/>
      <c r="I87" s="49"/>
      <c r="J87" s="48"/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/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 t="str">
        <f t="shared" si="34"/>
        <v>FALSE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 t="str">
        <f t="shared" si="35"/>
        <v>FALSE</v>
      </c>
      <c r="BY87" s="18"/>
      <c r="BZ87" s="9"/>
      <c r="CA87" s="29">
        <f>countkills(AS23,AX23,BC23,BH23,BM23,B76)</f>
        <v>0</v>
      </c>
      <c r="CB87" s="20">
        <f t="shared" si="41"/>
        <v>0</v>
      </c>
      <c r="CC87" s="82" t="b">
        <f>opening(AS23,B76)</f>
        <v>0</v>
      </c>
      <c r="CD87" s="5" t="str">
        <f>KOST(CA87,O87,secandmin(J87),L87,AN23)</f>
        <v/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0</v>
      </c>
      <c r="CI87" s="20" t="b">
        <f t="shared" si="36"/>
        <v>0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TEMPLATESHEET</v>
      </c>
      <c r="B88" s="6">
        <v>12</v>
      </c>
      <c r="C88" s="50"/>
      <c r="D88" s="51"/>
      <c r="E88" s="50"/>
      <c r="F88" s="91"/>
      <c r="G88" s="58"/>
      <c r="H88" s="90"/>
      <c r="I88" s="49"/>
      <c r="J88" s="48"/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/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 t="str">
        <f t="shared" si="34"/>
        <v>FALSE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 t="str">
        <f t="shared" si="35"/>
        <v>FALSE</v>
      </c>
      <c r="BY88" s="18"/>
      <c r="BZ88" s="9"/>
      <c r="CA88" s="29">
        <f>countkills(AS24,AX24,BC24,BH24,BM24,B76)</f>
        <v>0</v>
      </c>
      <c r="CB88" s="20">
        <f t="shared" si="41"/>
        <v>0</v>
      </c>
      <c r="CC88" s="82" t="b">
        <f>opening(AS24,B76)</f>
        <v>0</v>
      </c>
      <c r="CD88" s="5" t="str">
        <f>KOST(CA88,O88,secandmin(J88),L88,AN24)</f>
        <v/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0</v>
      </c>
      <c r="CI88" s="20" t="b">
        <f t="shared" si="36"/>
        <v>0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TEMPLATESHEET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TEMPLATESHEET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TEMPLATESHEET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TEMPLATESHEET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TEMPLATESHEET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TEMPLATESHEET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TEMPLATESHEET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TEMPLATESHEET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TEMPLATESHEET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TEMPLATESHEET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TEMPLATESHEET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TEMPLATESHEET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TEMPLATESHEET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TEMPLATESHEET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TEMPLATESHEET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TEMPLATESHEET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TEMPLATESHEET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TEMPLATESHEET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TEMPLATESHEET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e" cm="1">
        <f t="array" aca="1" ref="A111" ca="1">INDIRECT(_xlfn.SWITCH(C2,"BORDER",REF!F2,"CHALET",REF!F3,"CLUBHOUSE",REF!F4,"BANK",REF!F5,"KAFE",REF!F6,"OREGON",REF!F7,"SKYSCRAPER",REF!F8,"THEME PARK",REF!F9,"VILLA",REF!F10))</f>
        <v>#N/A</v>
      </c>
    </row>
    <row r="112" spans="1:111" ht="15.75" customHeight="1" x14ac:dyDescent="0.2">
      <c r="A112" s="20"/>
      <c r="C112" s="316" t="s">
        <v>364</v>
      </c>
      <c r="D112" s="316"/>
      <c r="E112" s="316"/>
    </row>
    <row r="113" spans="1:27" ht="15.75" customHeight="1" x14ac:dyDescent="0.2">
      <c r="A113" s="20"/>
      <c r="C113" s="316"/>
      <c r="D113" s="316"/>
      <c r="E113" s="316"/>
    </row>
    <row r="114" spans="1:27" ht="15.75" customHeight="1" thickBot="1" x14ac:dyDescent="0.25">
      <c r="A114" s="295"/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0</v>
      </c>
      <c r="C118" s="177" cm="1">
        <f t="array" ref="C118">secandmin(AR13)/(60*60*24)</f>
        <v>0</v>
      </c>
      <c r="D118" s="17" t="b">
        <f>CG13</f>
        <v>0</v>
      </c>
      <c r="E118" s="17" t="str">
        <f>IF(D118=TRUE,CJ29,"NO OP")</f>
        <v>NO OP</v>
      </c>
      <c r="F118" s="17" t="str">
        <f t="shared" ref="F118:F132" si="42">AO13</f>
        <v>Not Played</v>
      </c>
      <c r="G118" s="125" t="str">
        <f>IF((COUNTA(AR13)=1),IF(F118="Not Played",FALSE,IF(D118=FALSE,(B118-C118),FALSE)), "NO KILL")</f>
        <v>NO KILL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0</v>
      </c>
      <c r="C119" s="177" cm="1">
        <f t="array" ref="C119">secandmin(AR14)/(60*60*24)</f>
        <v>0</v>
      </c>
      <c r="D119" s="17" t="b">
        <f t="shared" ref="D119:D132" si="44">CG14</f>
        <v>0</v>
      </c>
      <c r="E119" s="17" t="str">
        <f t="shared" ref="E119:E132" si="45">IF(D119=TRUE,CJ30,"NO OP")</f>
        <v>NO OP</v>
      </c>
      <c r="F119" s="17" t="str">
        <f t="shared" si="42"/>
        <v>Not Played</v>
      </c>
      <c r="G119" s="125" t="str">
        <f t="shared" ref="G119:G132" si="46">IF((COUNTA(AR14)=1),IF(F119="Not Played",FALSE,IF(D119=FALSE,(B119-C119),FALSE)), "NO KILL")</f>
        <v>NO KILL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0</v>
      </c>
      <c r="C120" s="177" cm="1">
        <f t="array" ref="C120">secandmin(AR15)/(60*60*24)</f>
        <v>0</v>
      </c>
      <c r="D120" s="17" t="b">
        <f t="shared" si="44"/>
        <v>0</v>
      </c>
      <c r="E120" s="17" t="str">
        <f t="shared" si="45"/>
        <v>NO OP</v>
      </c>
      <c r="F120" s="17" t="str">
        <f t="shared" si="42"/>
        <v>Not Played</v>
      </c>
      <c r="G120" s="125" t="str">
        <f t="shared" si="46"/>
        <v>NO KILL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0</v>
      </c>
      <c r="C121" s="177" cm="1">
        <f t="array" ref="C121">secandmin(AR16)/(60*60*24)</f>
        <v>0</v>
      </c>
      <c r="D121" s="17" t="b">
        <f t="shared" si="44"/>
        <v>0</v>
      </c>
      <c r="E121" s="17" t="str">
        <f t="shared" si="45"/>
        <v>NO OP</v>
      </c>
      <c r="F121" s="17" t="str">
        <f t="shared" si="42"/>
        <v>Not Played</v>
      </c>
      <c r="G121" s="125" t="str">
        <f t="shared" si="46"/>
        <v>NO KILL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0</v>
      </c>
      <c r="C122" s="177" cm="1">
        <f t="array" ref="C122">secandmin(AR17)/(60*60*24)</f>
        <v>0</v>
      </c>
      <c r="D122" s="17" t="b">
        <f t="shared" si="44"/>
        <v>0</v>
      </c>
      <c r="E122" s="17" t="str">
        <f t="shared" si="45"/>
        <v>NO OP</v>
      </c>
      <c r="F122" s="17" t="str">
        <f t="shared" si="42"/>
        <v>Not Played</v>
      </c>
      <c r="G122" s="125" t="str">
        <f t="shared" si="46"/>
        <v>NO KILL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0</v>
      </c>
      <c r="C123" s="177" cm="1">
        <f t="array" ref="C123">secandmin(AR18)/(60*60*24)</f>
        <v>0</v>
      </c>
      <c r="D123" s="17" t="b">
        <f t="shared" si="44"/>
        <v>0</v>
      </c>
      <c r="E123" s="17" t="str">
        <f t="shared" si="45"/>
        <v>NO OP</v>
      </c>
      <c r="F123" s="17" t="str">
        <f t="shared" si="42"/>
        <v>Not Played</v>
      </c>
      <c r="G123" s="125" t="str">
        <f t="shared" si="46"/>
        <v>NO KILL</v>
      </c>
    </row>
    <row r="124" spans="1:27" ht="15.75" customHeight="1" x14ac:dyDescent="0.2">
      <c r="A124" s="4">
        <v>7</v>
      </c>
      <c r="B124" s="125">
        <f t="shared" si="43"/>
        <v>0</v>
      </c>
      <c r="C124" s="177" cm="1">
        <f t="array" ref="C124">secandmin(AR19)/(60*60*24)</f>
        <v>0</v>
      </c>
      <c r="D124" s="17" t="b">
        <f t="shared" si="44"/>
        <v>0</v>
      </c>
      <c r="E124" s="17" t="str">
        <f t="shared" si="45"/>
        <v>NO OP</v>
      </c>
      <c r="F124" s="17" t="str">
        <f t="shared" si="42"/>
        <v>Not Played</v>
      </c>
      <c r="G124" s="125" t="str">
        <f t="shared" si="46"/>
        <v>NO KILL</v>
      </c>
    </row>
    <row r="125" spans="1:27" ht="15.75" customHeight="1" x14ac:dyDescent="0.2">
      <c r="A125" s="4">
        <v>8</v>
      </c>
      <c r="B125" s="125">
        <f t="shared" si="43"/>
        <v>0</v>
      </c>
      <c r="C125" s="177" cm="1">
        <f t="array" ref="C125">secandmin(AR20)/(60*60*24)</f>
        <v>0</v>
      </c>
      <c r="D125" s="17" t="b">
        <f t="shared" si="44"/>
        <v>0</v>
      </c>
      <c r="E125" s="17" t="str">
        <f t="shared" si="45"/>
        <v>NO OP</v>
      </c>
      <c r="F125" s="17" t="str">
        <f t="shared" si="42"/>
        <v>Not Played</v>
      </c>
      <c r="G125" s="125" t="str">
        <f t="shared" si="46"/>
        <v>NO KILL</v>
      </c>
    </row>
    <row r="126" spans="1:27" ht="15.75" customHeight="1" x14ac:dyDescent="0.2">
      <c r="A126" s="4">
        <v>9</v>
      </c>
      <c r="B126" s="125">
        <f t="shared" si="43"/>
        <v>0</v>
      </c>
      <c r="C126" s="177" cm="1">
        <f t="array" ref="C126">secandmin(AR21)/(60*60*24)</f>
        <v>0</v>
      </c>
      <c r="D126" s="17" t="b">
        <f t="shared" si="44"/>
        <v>0</v>
      </c>
      <c r="E126" s="17" t="str">
        <f t="shared" si="45"/>
        <v>NO OP</v>
      </c>
      <c r="F126" s="17" t="str">
        <f t="shared" si="42"/>
        <v>Not Played</v>
      </c>
      <c r="G126" s="125" t="str">
        <f t="shared" si="46"/>
        <v>NO KILL</v>
      </c>
    </row>
    <row r="127" spans="1:27" ht="15.75" customHeight="1" x14ac:dyDescent="0.2">
      <c r="A127" s="4">
        <v>10</v>
      </c>
      <c r="B127" s="125">
        <f t="shared" si="43"/>
        <v>0</v>
      </c>
      <c r="C127" s="177" cm="1">
        <f t="array" ref="C127">secandmin(AR22)/(60*60*24)</f>
        <v>0</v>
      </c>
      <c r="D127" s="17" t="b">
        <f t="shared" si="44"/>
        <v>0</v>
      </c>
      <c r="E127" s="17" t="str">
        <f t="shared" si="45"/>
        <v>NO OP</v>
      </c>
      <c r="F127" s="17" t="str">
        <f t="shared" si="42"/>
        <v>Not Played</v>
      </c>
      <c r="G127" s="125" t="str">
        <f t="shared" si="46"/>
        <v>NO KILL</v>
      </c>
    </row>
    <row r="128" spans="1:27" ht="15.75" customHeight="1" x14ac:dyDescent="0.2">
      <c r="A128" s="4">
        <v>11</v>
      </c>
      <c r="B128" s="125">
        <f t="shared" si="43"/>
        <v>0</v>
      </c>
      <c r="C128" s="177" cm="1">
        <f t="array" ref="C128">secandmin(AR23)/(60*60*24)</f>
        <v>0</v>
      </c>
      <c r="D128" s="17" t="b">
        <f t="shared" si="44"/>
        <v>0</v>
      </c>
      <c r="E128" s="17" t="str">
        <f t="shared" si="45"/>
        <v>NO OP</v>
      </c>
      <c r="F128" s="17" t="str">
        <f t="shared" si="42"/>
        <v>Not Played</v>
      </c>
      <c r="G128" s="125" t="str">
        <f t="shared" si="46"/>
        <v>NO KILL</v>
      </c>
    </row>
    <row r="129" spans="1:9" ht="15.75" customHeight="1" x14ac:dyDescent="0.2">
      <c r="A129" s="4">
        <v>12</v>
      </c>
      <c r="B129" s="125">
        <f t="shared" si="43"/>
        <v>0</v>
      </c>
      <c r="C129" s="177" cm="1">
        <f t="array" ref="C129">secandmin(AR24)/(60*60*24)</f>
        <v>0</v>
      </c>
      <c r="D129" s="17" t="b">
        <f t="shared" si="44"/>
        <v>0</v>
      </c>
      <c r="E129" s="17" t="str">
        <f t="shared" si="45"/>
        <v>NO OP</v>
      </c>
      <c r="F129" s="17" t="str">
        <f t="shared" si="42"/>
        <v>Not Played</v>
      </c>
      <c r="G129" s="125" t="str">
        <f t="shared" si="46"/>
        <v>NO KILL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str" cm="1">
        <f t="array" ref="B134:B148">DA13:DA27</f>
        <v>NP</v>
      </c>
      <c r="C134" s="17" t="b">
        <f t="shared" ref="C134:C148" si="47">CG13</f>
        <v>0</v>
      </c>
      <c r="D134" s="17" t="str">
        <f>AO13</f>
        <v>Not Played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str">
        <v>NP</v>
      </c>
      <c r="C135" s="17" t="b">
        <f t="shared" si="47"/>
        <v>0</v>
      </c>
      <c r="D135" s="17" t="str">
        <f t="shared" ref="D135:D148" si="48">AO14</f>
        <v>Not Played</v>
      </c>
      <c r="E135" s="233" t="b">
        <f t="shared" ref="E135:E148" si="49">IF(OR(DE30=TRUE,DE78=TRUE,DE46=TRUE,DE62=TRUE,DE14=TRUE),TRUE,FALSE)</f>
        <v>0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str">
        <v>NP</v>
      </c>
      <c r="C136" s="17" t="b">
        <f t="shared" si="47"/>
        <v>0</v>
      </c>
      <c r="D136" s="17" t="str">
        <f t="shared" si="48"/>
        <v>Not Played</v>
      </c>
      <c r="E136" s="233" t="b">
        <f t="shared" si="49"/>
        <v>0</v>
      </c>
      <c r="F136" s="17" t="str" cm="1">
        <f t="array" ref="F136">IF(CG15=TRUE,WhoGotTraded(CJ31,CJ15,CI15,CI31,CI47,CI63,CI79,$B$12,$B$28,$B$44,$B$60,$B$76),"N/A")</f>
        <v>N/A</v>
      </c>
    </row>
    <row r="137" spans="1:9" ht="15.75" customHeight="1" x14ac:dyDescent="0.2">
      <c r="A137" s="276">
        <v>4</v>
      </c>
      <c r="B137" s="17" t="str">
        <v>NP</v>
      </c>
      <c r="C137" s="17" t="b">
        <f t="shared" si="47"/>
        <v>0</v>
      </c>
      <c r="D137" s="17" t="str">
        <f t="shared" si="48"/>
        <v>Not Played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str">
        <v>NP</v>
      </c>
      <c r="C138" s="17" t="b">
        <f t="shared" si="47"/>
        <v>0</v>
      </c>
      <c r="D138" s="17" t="str">
        <f t="shared" si="48"/>
        <v>Not Played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str">
        <v>NP</v>
      </c>
      <c r="C139" s="17" t="b">
        <f t="shared" si="47"/>
        <v>0</v>
      </c>
      <c r="D139" s="17" t="str">
        <f t="shared" si="48"/>
        <v>Not Played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str">
        <v>NP</v>
      </c>
      <c r="C140" s="17" t="b">
        <f t="shared" si="47"/>
        <v>0</v>
      </c>
      <c r="D140" s="17" t="str">
        <f t="shared" si="48"/>
        <v>Not Played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str">
        <v>NP</v>
      </c>
      <c r="C141" s="17" t="b">
        <f t="shared" si="47"/>
        <v>0</v>
      </c>
      <c r="D141" s="17" t="str">
        <f t="shared" si="48"/>
        <v>Not Played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str">
        <v>NP</v>
      </c>
      <c r="C142" s="17" t="b">
        <f t="shared" si="47"/>
        <v>0</v>
      </c>
      <c r="D142" s="17" t="str">
        <f t="shared" si="48"/>
        <v>Not Played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N/A</v>
      </c>
    </row>
    <row r="143" spans="1:9" ht="15.75" customHeight="1" x14ac:dyDescent="0.2">
      <c r="A143" s="276">
        <v>10</v>
      </c>
      <c r="B143" s="17" t="str">
        <v>NP</v>
      </c>
      <c r="C143" s="17" t="b">
        <f t="shared" si="47"/>
        <v>0</v>
      </c>
      <c r="D143" s="17" t="str">
        <f t="shared" si="48"/>
        <v>Not Played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str">
        <v>NP</v>
      </c>
      <c r="C144" s="17" t="b">
        <f t="shared" si="47"/>
        <v>0</v>
      </c>
      <c r="D144" s="17" t="str">
        <f t="shared" si="48"/>
        <v>Not Played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6" ht="15.75" customHeight="1" x14ac:dyDescent="0.2">
      <c r="A145" s="276">
        <v>12</v>
      </c>
      <c r="B145" s="17" t="str">
        <v>NP</v>
      </c>
      <c r="C145" s="17" t="b">
        <f t="shared" si="47"/>
        <v>0</v>
      </c>
      <c r="D145" s="17" t="str">
        <f t="shared" si="48"/>
        <v>Not Played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N/A</v>
      </c>
    </row>
    <row r="146" spans="1:6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6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6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6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6" ht="15.75" customHeight="1" x14ac:dyDescent="0.2">
      <c r="A150" s="276">
        <v>1</v>
      </c>
      <c r="B150" s="17" t="b" cm="1">
        <f t="array" ref="B150:B164">IF(ISBLANK(Q13:Q27),FALSE,Q13:Q27)</f>
        <v>0</v>
      </c>
      <c r="C150" s="17" t="b" cm="1">
        <f t="array" ref="C150:C164">IF(ISBLANK(R13:R27),FALSE,R13:R27)</f>
        <v>0</v>
      </c>
      <c r="D150" s="234" t="str" cm="1">
        <f t="array" ref="D150:D164">AO13:AO27</f>
        <v>Not Played</v>
      </c>
      <c r="E150" s="17" t="str" cm="1">
        <f t="array" ref="E150">WhoGotTraded(CJ29,CJ13,CI13,CI29,CI45,CI61,CI77,$B$12,$B$28,$B$44,$B$60,$B$76)</f>
        <v>N/A</v>
      </c>
    </row>
    <row r="151" spans="1:6" ht="15.75" customHeight="1" x14ac:dyDescent="0.2">
      <c r="A151" s="276">
        <v>2</v>
      </c>
      <c r="B151" s="17" t="b">
        <v>0</v>
      </c>
      <c r="C151" s="17" t="b">
        <v>0</v>
      </c>
      <c r="D151" s="234" t="str">
        <v>Not Played</v>
      </c>
      <c r="E151" s="17" t="str" cm="1">
        <f t="array" ref="E151">WhoGotTraded(CJ30,CJ14,CI14,CI30,CI46,CI62,CI78,$B$12,$B$28,$B$44,$B$60,$B$76)</f>
        <v>N/A</v>
      </c>
    </row>
    <row r="152" spans="1:6" ht="15.75" customHeight="1" x14ac:dyDescent="0.2">
      <c r="A152" s="276">
        <v>3</v>
      </c>
      <c r="B152" s="17" t="b">
        <v>0</v>
      </c>
      <c r="C152" s="17" t="b">
        <v>0</v>
      </c>
      <c r="D152" s="234" t="str">
        <v>Not Played</v>
      </c>
      <c r="E152" s="17" t="str" cm="1">
        <f t="array" ref="E152">WhoGotTraded(CJ31,CJ15,CI15,CI31,CI47,CI63,CI79,$B$12,$B$28,$B$44,$B$60,$B$76)</f>
        <v>N/A</v>
      </c>
    </row>
    <row r="153" spans="1:6" ht="15.75" customHeight="1" x14ac:dyDescent="0.2">
      <c r="A153" s="276">
        <v>4</v>
      </c>
      <c r="B153" s="17" t="b">
        <v>0</v>
      </c>
      <c r="C153" s="17" t="b">
        <v>0</v>
      </c>
      <c r="D153" s="234" t="str">
        <v>Not Played</v>
      </c>
      <c r="E153" s="17" t="str" cm="1">
        <f t="array" ref="E153">WhoGotTraded(CJ32,CJ16,CI16,CI32,CI48,CI64,CI80,$B$12,$B$28,$B$44,$B$60,$B$76)</f>
        <v>N/A</v>
      </c>
    </row>
    <row r="154" spans="1:6" ht="15.75" customHeight="1" x14ac:dyDescent="0.2">
      <c r="A154" s="276">
        <v>5</v>
      </c>
      <c r="B154" s="17" t="b">
        <v>0</v>
      </c>
      <c r="C154" s="17" t="b">
        <v>0</v>
      </c>
      <c r="D154" s="234" t="str">
        <v>Not Played</v>
      </c>
      <c r="E154" s="17" t="str" cm="1">
        <f t="array" ref="E154">WhoGotTraded(CJ33,CJ17,CI17,CI33,CI49,CI65,CI81,$B$12,$B$28,$B$44,$B$60,$B$76)</f>
        <v>N/A</v>
      </c>
    </row>
    <row r="155" spans="1:6" ht="15.75" customHeight="1" x14ac:dyDescent="0.2">
      <c r="A155" s="276">
        <v>6</v>
      </c>
      <c r="B155" s="17" t="b">
        <v>0</v>
      </c>
      <c r="C155" s="17" t="b">
        <v>0</v>
      </c>
      <c r="D155" s="234" t="str">
        <v>Not Played</v>
      </c>
      <c r="E155" s="17" t="str" cm="1">
        <f t="array" ref="E155">WhoGotTraded(CJ34,CJ18,CI18,CI34,CI50,CI66,CI82,$B$12,$B$28,$B$44,$B$60,$B$76)</f>
        <v>N/A</v>
      </c>
    </row>
    <row r="156" spans="1:6" ht="15.75" customHeight="1" x14ac:dyDescent="0.2">
      <c r="A156" s="276">
        <v>7</v>
      </c>
      <c r="B156" s="17" t="b">
        <v>0</v>
      </c>
      <c r="C156" s="17" t="b">
        <v>0</v>
      </c>
      <c r="D156" s="234" t="str">
        <v>Not Played</v>
      </c>
      <c r="E156" s="17" t="str" cm="1">
        <f t="array" ref="E156">WhoGotTraded(CJ35,CJ19,CI19,CI35,CI51,CI67,CI83,$B$12,$B$28,$B$44,$B$60,$B$76)</f>
        <v>N/A</v>
      </c>
    </row>
    <row r="157" spans="1:6" ht="15.75" customHeight="1" x14ac:dyDescent="0.2">
      <c r="A157" s="276">
        <v>8</v>
      </c>
      <c r="B157" s="17" t="b">
        <v>0</v>
      </c>
      <c r="C157" s="17" t="b">
        <v>0</v>
      </c>
      <c r="D157" s="234" t="str">
        <v>Not Played</v>
      </c>
      <c r="E157" s="17" t="str" cm="1">
        <f t="array" ref="E157">WhoGotTraded(CJ36,CJ20,CI20,CI36,CI52,CI68,CI84,$B$12,$B$28,$B$44,$B$60,$B$76)</f>
        <v>N/A</v>
      </c>
    </row>
    <row r="158" spans="1:6" ht="15.75" customHeight="1" x14ac:dyDescent="0.2">
      <c r="A158" s="276">
        <v>9</v>
      </c>
      <c r="B158" s="17" t="b">
        <v>0</v>
      </c>
      <c r="C158" s="17" t="b">
        <v>0</v>
      </c>
      <c r="D158" s="234" t="str">
        <v>Not Played</v>
      </c>
      <c r="E158" s="17" t="str" cm="1">
        <f t="array" ref="E158">WhoGotTraded(CJ37,CJ21,CI21,CI37,CI53,CI69,CI85,$B$12,$B$28,$B$44,$B$60,$B$76)</f>
        <v>N/A</v>
      </c>
    </row>
    <row r="159" spans="1:6" ht="15.75" customHeight="1" x14ac:dyDescent="0.2">
      <c r="A159" s="276">
        <v>10</v>
      </c>
      <c r="B159" s="17" t="b">
        <v>0</v>
      </c>
      <c r="C159" s="17" t="b">
        <v>0</v>
      </c>
      <c r="D159" s="234" t="str">
        <v>Not Played</v>
      </c>
      <c r="E159" s="17" t="str" cm="1">
        <f t="array" ref="E159">WhoGotTraded(CJ38,CJ22,CI22,CI38,CI54,CI70,CI86,$B$12,$B$28,$B$44,$B$60,$B$76)</f>
        <v>N/A</v>
      </c>
    </row>
    <row r="160" spans="1:6" ht="15.75" customHeight="1" x14ac:dyDescent="0.2">
      <c r="A160" s="276">
        <v>11</v>
      </c>
      <c r="B160" s="17" t="b">
        <v>0</v>
      </c>
      <c r="C160" s="17" t="b">
        <v>0</v>
      </c>
      <c r="D160" s="234" t="str">
        <v>Not Played</v>
      </c>
      <c r="E160" s="17" t="str" cm="1">
        <f t="array" ref="E160">WhoGotTraded(CJ39,CJ23,CI23,CI39,CI55,CI71,CI87,$B$12,$B$28,$B$44,$B$60,$B$76)</f>
        <v>N/A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Not Played</v>
      </c>
      <c r="E161" s="17" t="str" cm="1">
        <f t="array" ref="E161">WhoGotTraded(CJ40,CJ24,CI24,CI40,CI56,CI72,CI88,$B$12,$B$28,$B$44,$B$60,$B$76)</f>
        <v>N/A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333" priority="16" operator="equal">
      <formula>TRUE</formula>
    </cfRule>
  </conditionalFormatting>
  <conditionalFormatting sqref="E118:E132">
    <cfRule type="containsText" dxfId="332" priority="13" operator="containsText" text="FALSE">
      <formula>NOT(ISERROR(SEARCH("FALSE",E118)))</formula>
    </cfRule>
    <cfRule type="containsText" dxfId="331" priority="14" operator="containsText" text="TRUE">
      <formula>NOT(ISERROR(SEARCH("TRUE",E118)))</formula>
    </cfRule>
    <cfRule type="containsText" dxfId="330" priority="15" operator="containsText" text="NO OP">
      <formula>NOT(ISERROR(SEARCH("NO OP",E118)))</formula>
    </cfRule>
  </conditionalFormatting>
  <conditionalFormatting sqref="F118:F132">
    <cfRule type="cellIs" dxfId="329" priority="11" operator="equal">
      <formula>"LOST"</formula>
    </cfRule>
    <cfRule type="cellIs" dxfId="328" priority="12" operator="equal">
      <formula>"WON"</formula>
    </cfRule>
  </conditionalFormatting>
  <conditionalFormatting sqref="G118:G132">
    <cfRule type="cellIs" dxfId="327" priority="7" operator="equal">
      <formula>"NO KILL"</formula>
    </cfRule>
    <cfRule type="cellIs" dxfId="326" priority="8" operator="equal">
      <formula>FALSE</formula>
    </cfRule>
    <cfRule type="cellIs" dxfId="325" priority="9" operator="greaterThan">
      <formula>0.0001157</formula>
    </cfRule>
    <cfRule type="cellIs" dxfId="324" priority="10" operator="lessThan">
      <formula>0.000115</formula>
    </cfRule>
  </conditionalFormatting>
  <conditionalFormatting sqref="C134:C148">
    <cfRule type="cellIs" dxfId="323" priority="6" operator="equal">
      <formula>TRUE</formula>
    </cfRule>
  </conditionalFormatting>
  <conditionalFormatting sqref="D134:D148">
    <cfRule type="cellIs" dxfId="322" priority="4" operator="equal">
      <formula>"LOST"</formula>
    </cfRule>
    <cfRule type="cellIs" dxfId="321" priority="5" operator="equal">
      <formula>"WON"</formula>
    </cfRule>
  </conditionalFormatting>
  <conditionalFormatting sqref="E134:E148">
    <cfRule type="cellIs" dxfId="320" priority="3" operator="equal">
      <formula>TRUE</formula>
    </cfRule>
  </conditionalFormatting>
  <conditionalFormatting sqref="B134:B148">
    <cfRule type="cellIs" dxfId="319" priority="2" operator="equal">
      <formula>TRUE</formula>
    </cfRule>
  </conditionalFormatting>
  <conditionalFormatting sqref="X122">
    <cfRule type="cellIs" dxfId="318" priority="1" operator="equal">
      <formula>0</formula>
    </cfRule>
  </conditionalFormatting>
  <dataValidations count="13">
    <dataValidation type="list" allowBlank="1" sqref="AS13:AS27 BH13:BH27 BC13:BC27 AX13:AX27 BM13:BM27" xr:uid="{E4793F67-DA8F-464F-B773-B9A14A467BA7}">
      <formula1>"Matt,Blue,Perseus,Cordell,Fin,Sub"</formula1>
    </dataValidation>
    <dataValidation type="list" allowBlank="1" showInputMessage="1" showErrorMessage="1" sqref="AT13:AT27 AY13:AY27 BN13:BN27 BI13:BI27 BD13:BD27" xr:uid="{09780765-84D3-497B-AFCA-6055CC4818AC}">
      <formula1>"Gun, Utility"</formula1>
    </dataValidation>
    <dataValidation type="list" allowBlank="1" showInputMessage="1" showErrorMessage="1" sqref="AJ13:AJ27" xr:uid="{0221CD38-E179-4A82-9D4D-81E27D9962CE}">
      <formula1>"true,false"</formula1>
    </dataValidation>
    <dataValidation type="list" allowBlank="1" showInputMessage="1" showErrorMessage="1" sqref="E2" xr:uid="{977F2CE8-E986-483E-8FC8-D067E9B98002}">
      <formula1>"True, False"</formula1>
    </dataValidation>
    <dataValidation type="list" allowBlank="1" showInputMessage="1" showErrorMessage="1" sqref="O13:O27 O29:O43 O45:O59 O61:O75 O77:O91 O93:O107 L93:L107" xr:uid="{55FD2FF3-C3F8-4351-9439-1B4E60163654}">
      <formula1>"True,False"</formula1>
    </dataValidation>
    <dataValidation type="list" allowBlank="1" sqref="AO13:AO27" xr:uid="{1FDCF894-F3EF-40B4-A4C6-3202A88CF2DF}">
      <formula1>"Won,Lost,Not Played"</formula1>
    </dataValidation>
    <dataValidation type="list" allowBlank="1" sqref="AN13:AN27" xr:uid="{E009FF92-0A5E-4289-949B-17177814A929}">
      <formula1>"Attack,Defence,Not Played"</formula1>
    </dataValidation>
    <dataValidation type="list" allowBlank="1" showInputMessage="1" showErrorMessage="1" sqref="K93:K107 AZ13:BA27 BE13:BF27 BJ13:BK27 K13:K27 K77:K91 K29:K43 K45:K59 K61:K75 BO13:BP27 AU13:AV27" xr:uid="{F253CBF3-C251-460F-A2CF-126352642DD9}">
      <formula1>"TRUE,FALSE"</formula1>
    </dataValidation>
    <dataValidation type="list" allowBlank="1" showInputMessage="1" showErrorMessage="1" sqref="AD13:AD27 AD29:AD43 AD45:AD59 AD61:AD75 AD77:AD91 AD93:AD107" xr:uid="{06E9DAEB-4FA9-4D62-AC31-9FE5B0A53AD5}">
      <formula1>"Prep,PP,False"</formula1>
    </dataValidation>
    <dataValidation type="list" allowBlank="1" showInputMessage="1" showErrorMessage="1" sqref="AF13:AF27 AF29:AF43 AF45:AF59 AF61:AF75 AF77:AF91 AF93:AF107" xr:uid="{8E5B55C5-645F-4D35-A5FF-55B80B541A24}">
      <formula1>"PP,False"</formula1>
    </dataValidation>
    <dataValidation type="list" allowBlank="1" showInputMessage="1" showErrorMessage="1" sqref="AL13" xr:uid="{C4AB2AFA-8459-491A-BB7B-2C8C41E74741}">
      <formula1>A111:A114</formula1>
    </dataValidation>
    <dataValidation type="list" allowBlank="1" showInputMessage="1" showErrorMessage="1" sqref="AL14:AL27" xr:uid="{2EE3A54A-DA06-4767-B276-721290FC1132}">
      <formula1>$A$111:$A$114</formula1>
    </dataValidation>
    <dataValidation type="list" allowBlank="1" showInputMessage="1" showErrorMessage="1" sqref="AQ13:AQ27" xr:uid="{467C304D-219E-45FB-AEBA-5C5867A77393}">
      <formula1>"High,Low"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86BAB0FE-3D9D-4899-B182-334EA5CF0048}">
          <x14:formula1>
            <xm:f>IF($AN$14="Defence",REF!$A$1:$A$100,REF!$B$1:$B$100)</xm:f>
          </x14:formula1>
          <xm:sqref>N14</xm:sqref>
        </x14:dataValidation>
        <x14:dataValidation type="list" allowBlank="1" showInputMessage="1" showErrorMessage="1" xr:uid="{70C73203-F3E4-475E-AFC1-24DF3CBDD936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066BFD30-38E1-48EF-B831-F4B49CF2E382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9ECD501C-3476-4581-BB46-249230728CB0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ECE44AB8-6F8F-431B-BC14-9908E4803C14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9E448321-2E80-47E2-987E-71DC31A73DBB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AC5DFB8C-7141-40EE-A31A-BD00068B7490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9379CF3F-11D0-4896-845E-C60179504CB9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E2334462-1363-477E-BDBB-FC40956D036E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C4289753-6CF4-4212-A664-E655F2A2C877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784475E7-7753-461A-BB41-D5B7D3060880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8B23ECAD-4E3E-4132-966D-76F9EF8604EC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F154B3C6-1567-44BF-A3C4-B4B6298371D3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DC9D1F8D-ACE6-4DA0-A870-F6419C7DF1F2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0C566D76-A416-4A4F-97FD-54745F0CCE25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76547E8D-BF25-459F-A0A9-C3814E0EC93F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9AA7DD63-90AA-4F0C-A5F4-84C3B5B755F0}">
          <x14:formula1>
            <xm:f>REF!B1:B100</xm:f>
          </x14:formula1>
          <xm:sqref>AB2</xm:sqref>
        </x14:dataValidation>
        <x14:dataValidation type="list" allowBlank="1" showInputMessage="1" showErrorMessage="1" xr:uid="{40E4F843-597F-4772-B34F-8BC293DAC961}">
          <x14:formula1>
            <xm:f>REF!B1:B100</xm:f>
          </x14:formula1>
          <xm:sqref>AC2</xm:sqref>
        </x14:dataValidation>
        <x14:dataValidation type="list" allowBlank="1" showInputMessage="1" showErrorMessage="1" xr:uid="{B9E6DA37-9F7A-4DEB-9FD5-87366E8798A0}">
          <x14:formula1>
            <xm:f>REF!A1:A100</xm:f>
          </x14:formula1>
          <xm:sqref>AD2</xm:sqref>
        </x14:dataValidation>
        <x14:dataValidation type="list" allowBlank="1" showInputMessage="1" showErrorMessage="1" xr:uid="{7F7D40BF-C7BC-4268-819F-B50FCA7F10E9}">
          <x14:formula1>
            <xm:f>REF!A1:A100</xm:f>
          </x14:formula1>
          <xm:sqref>AE2</xm:sqref>
        </x14:dataValidation>
        <x14:dataValidation type="list" allowBlank="1" showInputMessage="1" showErrorMessage="1" xr:uid="{18690364-C230-46FF-92E0-EC8D85560498}">
          <x14:formula1>
            <xm:f>REF!E2:E20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19F45-A6E5-4D56-B9A8-BA7569497C65}">
  <sheetPr codeName="Sheet2"/>
  <dimension ref="A1"/>
  <sheetViews>
    <sheetView workbookViewId="0">
      <selection activeCell="F46" sqref="F46"/>
    </sheetView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8082D-C461-4246-8D42-74ACF4AAA881}">
  <sheetPr codeName="Sheet32">
    <outlinePr summaryBelow="0" summaryRight="0"/>
  </sheetPr>
  <dimension ref="A1:DG1000"/>
  <sheetViews>
    <sheetView tabSelected="1" topLeftCell="A120" zoomScale="70" zoomScaleNormal="70" workbookViewId="0">
      <selection activeCell="F148" sqref="F148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44728</v>
      </c>
      <c r="C2" s="113" t="s">
        <v>210</v>
      </c>
      <c r="D2" s="170" t="s">
        <v>580</v>
      </c>
      <c r="E2" s="238" t="b">
        <v>0</v>
      </c>
      <c r="F2" s="17">
        <f>I2+K2</f>
        <v>5</v>
      </c>
      <c r="G2" s="17">
        <f>J2+L2</f>
        <v>7</v>
      </c>
      <c r="H2" s="115">
        <f>COUNTIF(AO13:AO27,"Won")+COUNTIF(AO13:AO27,"Lost")</f>
        <v>12</v>
      </c>
      <c r="I2" s="211">
        <f>wonlost(AO13:AO27,"Attack","Won",AN13:AN27)</f>
        <v>3</v>
      </c>
      <c r="J2" s="115">
        <f>wonlost(AO13:AO27,"Attack","Lost",AN13:AN27)</f>
        <v>3</v>
      </c>
      <c r="K2" s="115">
        <f>wonlost(AO13:AO27,"Defence","Won",AN13:AN27)</f>
        <v>2</v>
      </c>
      <c r="L2" s="115">
        <f>wonlost(AO13:AO27,"Defence","Lost",AN13:AN27)</f>
        <v>4</v>
      </c>
      <c r="M2" s="115">
        <f>COUNTIF(CE14:CE27,TRUE)</f>
        <v>0</v>
      </c>
      <c r="N2" s="17">
        <f>COUNTIF(AJ13:AJ27,TRUE)</f>
        <v>5</v>
      </c>
      <c r="O2" s="115">
        <f>COUNTIF(BY13:BY27,TRUE)</f>
        <v>2</v>
      </c>
      <c r="P2" s="170">
        <f>AVERAGE(conversion(AP13:AP27,AO13:AO27))</f>
        <v>1</v>
      </c>
      <c r="Q2" s="170">
        <f>COUNTIF(CG13:CG27,TRUE)</f>
        <v>6</v>
      </c>
      <c r="R2" s="170">
        <f>AVERAGE(conversion(CG13:CG27,AO13:AO27))</f>
        <v>0.66666666666666663</v>
      </c>
      <c r="S2" s="125">
        <f>TRUNC(AVERAGE(CJ13:CJ27),0)/(60*60*24)</f>
        <v>7.6388888888888893E-4</v>
      </c>
      <c r="T2" s="17">
        <f>SUM(T5:T10)</f>
        <v>2</v>
      </c>
      <c r="U2" s="17">
        <f>AVERAGE(Q13:Q27)</f>
        <v>2.1666666666666665</v>
      </c>
      <c r="V2" s="17">
        <f>AVERAGE(R13:R27)</f>
        <v>6</v>
      </c>
      <c r="W2" s="17">
        <f>AVERAGE(S13:S27)</f>
        <v>1.8333333333333333</v>
      </c>
      <c r="AB2" s="23" t="s">
        <v>165</v>
      </c>
      <c r="AC2" s="23" t="s">
        <v>186</v>
      </c>
      <c r="AD2" s="66" t="s">
        <v>191</v>
      </c>
      <c r="AE2" s="66" t="s">
        <v>167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1</v>
      </c>
      <c r="C5" s="96">
        <f>SUM(CA13:CA27)</f>
        <v>9</v>
      </c>
      <c r="D5" s="112">
        <f>SUM(CB13:CB27)</f>
        <v>7</v>
      </c>
      <c r="E5" s="17">
        <f>COUNTIF(DC13:DC27,TRUE)</f>
        <v>1</v>
      </c>
      <c r="F5" s="96">
        <f>COUNTIF(CC13:CC27,TRUE)</f>
        <v>3</v>
      </c>
      <c r="G5" s="17">
        <f>SUM(DF13:DF27)</f>
        <v>0</v>
      </c>
      <c r="H5" s="99">
        <f>TRUNC(D5/(C5-G5),2)</f>
        <v>0.77</v>
      </c>
      <c r="I5" s="114">
        <f>COUNTIF(CH13:CH27,"&gt;0")</f>
        <v>9</v>
      </c>
      <c r="J5" s="115">
        <f>COUNTIF(M13:M27,TRUE)</f>
        <v>2</v>
      </c>
      <c r="K5" s="17">
        <f>COUNTIF(DB13:DB27,TRUE)</f>
        <v>0</v>
      </c>
      <c r="L5" s="111">
        <f>TRUNC((COUNTIF(CD13:CD27,TRUE)/H2),2)</f>
        <v>0.5</v>
      </c>
      <c r="M5" s="116">
        <f>C5/H2</f>
        <v>0.75</v>
      </c>
      <c r="N5" s="122">
        <f>AVERAGE(CI13:CI27)/(60*60*24)</f>
        <v>1.0043724279835389E-3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0.5</v>
      </c>
      <c r="V5" s="306">
        <f>SUM(CF13:CF27)</f>
        <v>1</v>
      </c>
      <c r="W5" s="28"/>
      <c r="X5" s="94"/>
      <c r="Y5" s="279">
        <f>COUNTIF(DE13:DE27,TRUE)</f>
        <v>1</v>
      </c>
      <c r="Z5" s="17">
        <f>COUNTIF(CA13:CA27,"&gt;1")</f>
        <v>2</v>
      </c>
      <c r="AB5" s="282" t="s">
        <v>390</v>
      </c>
      <c r="AC5" s="72">
        <f>SUM(CY13:CY27)</f>
        <v>3</v>
      </c>
      <c r="AD5" s="72">
        <f>COUNTIF(CW13:CW27,"&gt;0")</f>
        <v>5</v>
      </c>
      <c r="AE5" s="108">
        <f>TRUNC((COUNTIF(CU13:CU27,TRUE)/(I2+J2)),2)</f>
        <v>0.5</v>
      </c>
      <c r="AF5" s="121" t="e">
        <f>AVERAGE(CV13:CV27)/(60*60*24)</f>
        <v>#DIV/0!</v>
      </c>
      <c r="AG5" s="118">
        <f>AC5/(I2+J2)</f>
        <v>0.5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0.5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6</v>
      </c>
      <c r="AV5" s="23">
        <f>COUNTIF(CX13:CX27,"&gt;0")</f>
        <v>4</v>
      </c>
      <c r="AW5" s="109">
        <f>TRUNC((COUNTIF(CV13:CV27,TRUE)/($K$2+$L$2)),2)</f>
        <v>0.5</v>
      </c>
      <c r="AX5" s="120">
        <f>AVERAGE(CX13:CX27)/(60*60*24)</f>
        <v>9.751157407407407E-4</v>
      </c>
      <c r="AY5" s="119">
        <f>AU5/(K2+L2)</f>
        <v>1</v>
      </c>
      <c r="AZ5" s="99">
        <f>COUNTIF(CZ13:CZ27, "&gt;0")/(K2+L2)</f>
        <v>0.5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1</v>
      </c>
      <c r="C6" s="96">
        <f>SUM(CA29:CA43)</f>
        <v>10</v>
      </c>
      <c r="D6" s="113">
        <f>SUM(CB29:CB43)</f>
        <v>4</v>
      </c>
      <c r="E6" s="17">
        <f>COUNTIF(DC29:DC43,TRUE)</f>
        <v>1</v>
      </c>
      <c r="F6" s="96">
        <f>COUNTIF(CC29:CC43,TRUE)</f>
        <v>3</v>
      </c>
      <c r="G6" s="17">
        <f>SUM(DF29:DF43)</f>
        <v>1</v>
      </c>
      <c r="H6" s="99">
        <f t="shared" ref="H6:H9" si="0">TRUNC(D6/(C6-G6),2)</f>
        <v>0.44</v>
      </c>
      <c r="I6" s="114">
        <f>COUNTIF(CH29:CH43,"&gt;0")</f>
        <v>10</v>
      </c>
      <c r="J6" s="115">
        <f>COUNTIF(M29:M43,TRUE)</f>
        <v>1</v>
      </c>
      <c r="K6" s="17">
        <f>COUNTIF(DB29:DB43,TRUE)</f>
        <v>1</v>
      </c>
      <c r="L6" s="111">
        <f>TRUNC(COUNTIF(CD29:CD43,TRUE)/H2,2)</f>
        <v>0.5</v>
      </c>
      <c r="M6" s="116">
        <f>C6/H2</f>
        <v>0.83333333333333337</v>
      </c>
      <c r="N6" s="122">
        <f>AVERAGE(CI29:CI43)/(60*60*24)</f>
        <v>1.0486111111111111E-3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0.41666666666666669</v>
      </c>
      <c r="V6" s="306">
        <f>SUM(CF29:CF43)</f>
        <v>0</v>
      </c>
      <c r="W6" s="28"/>
      <c r="X6" s="94"/>
      <c r="Y6" s="279">
        <f>COUNTIF(DE29:DE43,TRUE)</f>
        <v>0</v>
      </c>
      <c r="Z6" s="17">
        <f>COUNTIF(CA29:CA43,"&gt;1")</f>
        <v>4</v>
      </c>
      <c r="AB6" s="283" t="s">
        <v>65</v>
      </c>
      <c r="AC6" s="72">
        <f>SUM(CY29:CY43)</f>
        <v>6</v>
      </c>
      <c r="AD6" s="72">
        <f>COUNTIF(CW29:CW43,"&gt;0")</f>
        <v>5</v>
      </c>
      <c r="AE6" s="108">
        <f>TRUNC(COUNTIF(CU29:CU43,TRUE)/(I2+J2),2)</f>
        <v>0.66</v>
      </c>
      <c r="AF6" s="121" t="e">
        <f>AVERAGE(CV29:CV43)/(60*60*24)</f>
        <v>#DIV/0!</v>
      </c>
      <c r="AG6" s="118">
        <f>AC6/(I2+J2)</f>
        <v>1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0.5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4</v>
      </c>
      <c r="AV6" s="23">
        <f>COUNTIF(CX29:CX43,"&gt;0")</f>
        <v>5</v>
      </c>
      <c r="AW6" s="110">
        <f>TRUNC((COUNTIF(CV29:CV43,TRUE)/($K$2+$L$2)),2)</f>
        <v>0.33</v>
      </c>
      <c r="AX6" s="120">
        <f>AVERAGE(CX29:CX43)/(60*60*24)</f>
        <v>9.0972222222222214E-4</v>
      </c>
      <c r="AY6" s="119">
        <f>AU6/(K2+L2)</f>
        <v>0.66666666666666663</v>
      </c>
      <c r="AZ6" s="99">
        <f>COUNTIF(CZ29:CZ43, "&gt;0")/(K2+L2)</f>
        <v>0.33333333333333331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0.66666666666666663</v>
      </c>
      <c r="C7" s="96">
        <f>SUM(CA45:CA59)</f>
        <v>6</v>
      </c>
      <c r="D7" s="113">
        <f>SUM(CB45:CB59)</f>
        <v>6</v>
      </c>
      <c r="E7" s="17">
        <f>COUNTIF(DC45:DC59,TRUE)</f>
        <v>1</v>
      </c>
      <c r="F7" s="96">
        <f>COUNTIF(CC45:CC59,TRUE)</f>
        <v>1</v>
      </c>
      <c r="G7" s="17">
        <f>SUM(DF45:DF59)</f>
        <v>0</v>
      </c>
      <c r="H7" s="99">
        <f t="shared" si="0"/>
        <v>1</v>
      </c>
      <c r="I7" s="114">
        <f>COUNTIF(CH45:CH59,"&gt;0")</f>
        <v>9</v>
      </c>
      <c r="J7" s="115">
        <f>COUNTIF(M45:M59,TRUE)</f>
        <v>0</v>
      </c>
      <c r="K7" s="17">
        <f>COUNTIF(DB45:DB59,TRUE)</f>
        <v>2</v>
      </c>
      <c r="L7" s="111">
        <f>TRUNC((COUNTIF(CD45:CD59,TRUE)/H2),2)</f>
        <v>0.57999999999999996</v>
      </c>
      <c r="M7" s="116">
        <f>C7/H2</f>
        <v>0.5</v>
      </c>
      <c r="N7" s="122">
        <f>AVERAGE(CI45:CI59)/(60*60*24)</f>
        <v>1.1021090534979424E-3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0.33333333333333331</v>
      </c>
      <c r="V7" s="306">
        <f>SUM(CF45:CF59)</f>
        <v>1</v>
      </c>
      <c r="W7" s="28"/>
      <c r="X7" s="94"/>
      <c r="Y7" s="279">
        <f>COUNTIF(DE45:DE59,TRUE)</f>
        <v>0</v>
      </c>
      <c r="Z7" s="17">
        <f>COUNTIF(CA45:CA59,"&gt;1")</f>
        <v>2</v>
      </c>
      <c r="AB7" s="284" t="s">
        <v>66</v>
      </c>
      <c r="AC7" s="72">
        <f>SUM(CY45:CY59)</f>
        <v>5</v>
      </c>
      <c r="AD7" s="72">
        <f>COUNTIF(CW45:CW59,"&gt;0")</f>
        <v>4</v>
      </c>
      <c r="AE7" s="108">
        <f>TRUNC((COUNTIF(CU45:CU59,TRUE)/(I2+J2)),2)</f>
        <v>0.83</v>
      </c>
      <c r="AF7" s="121" t="e">
        <f>AVERAGE(CV43:CV59)/(60*60*24)</f>
        <v>#DIV/0!</v>
      </c>
      <c r="AG7" s="118">
        <f>AC7/(I2+J2)</f>
        <v>0.83333333333333337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0.5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1</v>
      </c>
      <c r="AV7" s="23">
        <f>COUNTIF(CX45:CX59,"&gt;0")</f>
        <v>5</v>
      </c>
      <c r="AW7" s="110">
        <f>TRUNC((COUNTIF(CV45:CV59,TRUE)/($K$2+$L$2)),2)</f>
        <v>0.33</v>
      </c>
      <c r="AX7" s="120">
        <f>AVERAGE(CX43:CX59)/(60*60*24)</f>
        <v>8.1250000000000007E-4</v>
      </c>
      <c r="AY7" s="119">
        <f>AU7/(K2+L2)</f>
        <v>0.16666666666666666</v>
      </c>
      <c r="AZ7" s="99">
        <f>COUNTIF(CZ45:CZ59, "&gt;0")/(K2+L2)</f>
        <v>0.16666666666666666</v>
      </c>
      <c r="BA7" s="20"/>
    </row>
    <row r="8" spans="1:110" ht="15.75" customHeight="1" x14ac:dyDescent="0.2">
      <c r="A8" s="106" t="s">
        <v>355</v>
      </c>
      <c r="B8" s="165">
        <f>C8/I8</f>
        <v>0.36363636363636365</v>
      </c>
      <c r="C8" s="96">
        <f>SUM(CA61:CA75)</f>
        <v>4</v>
      </c>
      <c r="D8" s="113">
        <f>SUM(CB61:CB75)</f>
        <v>2</v>
      </c>
      <c r="E8" s="17">
        <f>COUNTIF(DC61:DC75,TRUE)</f>
        <v>1</v>
      </c>
      <c r="F8" s="96">
        <f>COUNTIF(CC61:CC75,TRUE)</f>
        <v>2</v>
      </c>
      <c r="G8" s="17">
        <f>SUM(DF61:DF75)</f>
        <v>0</v>
      </c>
      <c r="H8" s="99">
        <f t="shared" si="0"/>
        <v>0.5</v>
      </c>
      <c r="I8" s="114">
        <f>COUNTIF(CH61:CH75,"&gt;0")</f>
        <v>11</v>
      </c>
      <c r="J8" s="115">
        <f>COUNTIF(M61:M75,TRUE)</f>
        <v>3</v>
      </c>
      <c r="K8" s="17">
        <f>COUNTIF(DB61:DB75,TRUE)</f>
        <v>2</v>
      </c>
      <c r="L8" s="111">
        <f>TRUNC((COUNTIF(CD61:CD75,TRUE)/H2),2)</f>
        <v>0.41</v>
      </c>
      <c r="M8" s="116">
        <f>C8/H2</f>
        <v>0.33333333333333331</v>
      </c>
      <c r="N8" s="122">
        <f>AVERAGE(CI61:CI75)/(60*60*24)</f>
        <v>1.0500841750841752E-3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0.25</v>
      </c>
      <c r="V8" s="306">
        <f>SUM(CF61:CF75)</f>
        <v>1</v>
      </c>
      <c r="W8" s="28"/>
      <c r="X8" s="94"/>
      <c r="Y8" s="279">
        <f>COUNTIF(DE61:DE75,TRUE)</f>
        <v>0</v>
      </c>
      <c r="Z8" s="17">
        <f>COUNTIF(CA61:CA75,"&gt;1")</f>
        <v>1</v>
      </c>
      <c r="AB8" s="285" t="s">
        <v>355</v>
      </c>
      <c r="AC8" s="72">
        <f>SUM(CY61:CY75)</f>
        <v>2</v>
      </c>
      <c r="AD8" s="72">
        <f>COUNTIF(CW61:CW75,"&gt;0")</f>
        <v>5</v>
      </c>
      <c r="AE8" s="108">
        <f>TRUNC((COUNTIF(CU61:CU75,TRUE)/(I2+J2)),2)</f>
        <v>0.33</v>
      </c>
      <c r="AF8" s="121" t="e">
        <f>AVERAGE(CV61:CV75)/(60*60*24)</f>
        <v>#DIV/0!</v>
      </c>
      <c r="AG8" s="118">
        <f>AC8/(I2+J2)</f>
        <v>0.33333333333333331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0.16666666666666666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2</v>
      </c>
      <c r="AV8" s="23">
        <f>COUNTIF(CX61:CX75,"&gt;0")</f>
        <v>6</v>
      </c>
      <c r="AW8" s="110">
        <f>TRUNC((COUNTIF(CV61:CV75,TRUE)/($K$2+$L$2)),2)</f>
        <v>0.5</v>
      </c>
      <c r="AX8" s="120">
        <f>AVERAGE(CX61:CX75)/(60*60*24)</f>
        <v>8.6419753086419758E-4</v>
      </c>
      <c r="AY8" s="119">
        <f>AU8/(K2+L2)</f>
        <v>0.33333333333333331</v>
      </c>
      <c r="AZ8" s="99">
        <f>COUNTIF(CZ61:CZ75, "&gt;0")/(K2+L2)</f>
        <v>0.33333333333333331</v>
      </c>
      <c r="BA8" s="20"/>
    </row>
    <row r="9" spans="1:110" ht="15.75" customHeight="1" x14ac:dyDescent="0.2">
      <c r="A9" s="107" t="s">
        <v>67</v>
      </c>
      <c r="B9" s="165">
        <f>C9/I9</f>
        <v>1.375</v>
      </c>
      <c r="C9" s="96">
        <f>SUM(CA77:CA91)</f>
        <v>11</v>
      </c>
      <c r="D9" s="113">
        <f>SUM(CB77:CB91)</f>
        <v>3</v>
      </c>
      <c r="E9" s="17">
        <f>COUNTIF(DC77:DC91,TRUE)</f>
        <v>2</v>
      </c>
      <c r="F9" s="96">
        <f>COUNTIF(CC77:CC91,TRUE)</f>
        <v>3</v>
      </c>
      <c r="G9" s="17">
        <f>SUM(DF77:DF91)</f>
        <v>0</v>
      </c>
      <c r="H9" s="99">
        <f t="shared" si="0"/>
        <v>0.27</v>
      </c>
      <c r="I9" s="114">
        <f>COUNTIF(CH77:CH91,"&gt;0")</f>
        <v>8</v>
      </c>
      <c r="J9" s="115">
        <f>COUNTIF(M77:M91,TRUE )</f>
        <v>0</v>
      </c>
      <c r="K9" s="17">
        <f>COUNTIF(DB77:DB91,TRUE)</f>
        <v>1</v>
      </c>
      <c r="L9" s="111">
        <f>TRUNC((COUNTIF(CD77:CD91,TRUE)/H2),2)</f>
        <v>0.75</v>
      </c>
      <c r="M9" s="116">
        <f>C9/H2</f>
        <v>0.91666666666666663</v>
      </c>
      <c r="N9" s="122">
        <f>AVERAGE(CI77:CI91)/(60*60*24)</f>
        <v>1.154513888888889E-3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2</v>
      </c>
      <c r="U9" s="111">
        <f>COUNTIF(CA77:CA91, "&gt;0")/H2</f>
        <v>0.5</v>
      </c>
      <c r="V9" s="306">
        <f>SUM(CF77:CF91)</f>
        <v>0</v>
      </c>
      <c r="W9" s="28"/>
      <c r="X9" s="94"/>
      <c r="Y9" s="279">
        <f>COUNTIF(DE77:DE91,TRUE)</f>
        <v>1</v>
      </c>
      <c r="Z9" s="17">
        <f>COUNTIF(CA77:CA91,"&gt;1")</f>
        <v>4</v>
      </c>
      <c r="AB9" s="286" t="s">
        <v>67</v>
      </c>
      <c r="AC9" s="72">
        <f>SUM(CY77:CY91)</f>
        <v>6</v>
      </c>
      <c r="AD9" s="72">
        <f>COUNTIF(CW77:CW91,"&gt;0")</f>
        <v>3</v>
      </c>
      <c r="AE9" s="108">
        <f>TRUNC((COUNTIF(CU77:CU91,TRUE)/(I2+J2)),2)</f>
        <v>0.66</v>
      </c>
      <c r="AF9" s="121" t="e">
        <f>AVERAGE(CV77:CV91)/(60*60*24)</f>
        <v>#DIV/0!</v>
      </c>
      <c r="AG9" s="118">
        <f>AC9/(I2+J2)</f>
        <v>1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0.5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5</v>
      </c>
      <c r="AV9" s="23">
        <f>COUNTIF(CX77:CX91,"&gt;0")</f>
        <v>5</v>
      </c>
      <c r="AW9" s="110">
        <f>TRUNC((COUNTIF(CV77:CV91,TRUE)/($K$2+$L$2)),2)</f>
        <v>0.83</v>
      </c>
      <c r="AX9" s="120">
        <f>AVERAGE(CX77:CX91)/(60*60*24)</f>
        <v>1.3078703703703703E-3</v>
      </c>
      <c r="AY9" s="119">
        <f>AU9/(K2+L2)</f>
        <v>0.83333333333333337</v>
      </c>
      <c r="AZ9" s="99">
        <f>COUNTIF(CZ77:CZ91, "&gt;0")/(K2+L2)</f>
        <v>0.5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6_16 Border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417</v>
      </c>
      <c r="K13" s="45" t="b">
        <v>0</v>
      </c>
      <c r="L13" s="46" t="b">
        <f>DB13</f>
        <v>0</v>
      </c>
      <c r="M13" s="47" t="b" cm="1">
        <f t="array" ref="M13">OpeningDeath(CG13,CI13,CI29,CI45,CI61,CI77,CI93)</f>
        <v>0</v>
      </c>
      <c r="N13" s="52" t="s">
        <v>211</v>
      </c>
      <c r="O13" s="69" t="b">
        <v>0</v>
      </c>
      <c r="Q13" s="17"/>
      <c r="R13" s="17"/>
      <c r="S13" s="17">
        <v>1</v>
      </c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1</v>
      </c>
      <c r="AK13" s="182" t="s">
        <v>432</v>
      </c>
      <c r="AL13" s="61" t="s">
        <v>222</v>
      </c>
      <c r="AM13" s="62" t="s">
        <v>452</v>
      </c>
      <c r="AN13" s="63" t="s">
        <v>382</v>
      </c>
      <c r="AO13" s="71" t="s">
        <v>392</v>
      </c>
      <c r="AP13" s="20" t="b">
        <f t="shared" ref="AP13:AP27" si="1">OR(O13,O29,O45,O61,O77,O93)</f>
        <v>1</v>
      </c>
      <c r="AQ13" s="17"/>
      <c r="AR13" s="190" t="s">
        <v>554</v>
      </c>
      <c r="AS13" s="54" t="s">
        <v>65</v>
      </c>
      <c r="AT13" s="55" t="s">
        <v>434</v>
      </c>
      <c r="AU13" s="55" t="b">
        <v>0</v>
      </c>
      <c r="AV13" s="55" t="b">
        <v>0</v>
      </c>
      <c r="AW13" s="64" t="s">
        <v>452</v>
      </c>
      <c r="AX13" s="65" t="s">
        <v>65</v>
      </c>
      <c r="AY13" s="66" t="s">
        <v>384</v>
      </c>
      <c r="AZ13" s="66" t="b">
        <v>0</v>
      </c>
      <c r="BA13" s="66" t="b">
        <v>0</v>
      </c>
      <c r="BB13" s="56" t="s">
        <v>431</v>
      </c>
      <c r="BC13" s="57" t="s">
        <v>67</v>
      </c>
      <c r="BD13" s="55" t="s">
        <v>384</v>
      </c>
      <c r="BE13" s="55" t="b">
        <v>0</v>
      </c>
      <c r="BF13" s="55" t="b">
        <v>0</v>
      </c>
      <c r="BG13" s="64" t="s">
        <v>527</v>
      </c>
      <c r="BH13" s="65" t="s">
        <v>67</v>
      </c>
      <c r="BI13" s="66" t="s">
        <v>384</v>
      </c>
      <c r="BJ13" s="66" t="b">
        <v>0</v>
      </c>
      <c r="BK13" s="66" t="b">
        <v>0</v>
      </c>
      <c r="BL13" s="56" t="s">
        <v>452</v>
      </c>
      <c r="BM13" s="57" t="s">
        <v>67</v>
      </c>
      <c r="BN13" s="55" t="s">
        <v>384</v>
      </c>
      <c r="BO13" s="55" t="b">
        <v>1</v>
      </c>
      <c r="BP13" s="55" t="b">
        <v>1</v>
      </c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1</v>
      </c>
      <c r="BZ13" s="20" t="b" cm="1">
        <f t="array" ref="BZ13">objlosecheck(O13,secandmin(AM13),AN13,AO13)</f>
        <v>0</v>
      </c>
      <c r="CA13" s="29">
        <f>countkills(AS13,AX13,BC13,BH13,BM13,B12)</f>
        <v>0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0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1</v>
      </c>
      <c r="CH13" s="20" cm="1">
        <f t="array" ref="CH13">secandmin(J13)</f>
        <v>58</v>
      </c>
      <c r="CI13" s="20">
        <f t="shared" ref="CI13:CI27" si="4">IF(CH13=0,FALSE,(180+BT13-CH13))</f>
        <v>122</v>
      </c>
      <c r="CJ13" s="20" cm="1">
        <f t="array" ref="CJ13">IF(AR13="",FALSE,ROUND(IF(AU13=TRUE,((180-secandmin(AK13))+(45-AM13))-(secandmin(AR13)),(180-secandmin(AR13))),0))</f>
        <v>106</v>
      </c>
      <c r="CK13" s="20" cm="1">
        <f t="array" ref="CK13">IF(AW13="",FALSE,ROUND(IF(AZ13=TRUE,((180-secandmin(AK13))+(45-AM13))-(secandmin(AW13)),(180-secandmin(AW13))),0))</f>
        <v>137</v>
      </c>
      <c r="CL13" s="20" cm="1">
        <f t="array" ref="CL13">IF(BB13="",FALSE,ROUND(IF(BE13=TRUE,((180-secandmin(AK13))+(45-AM13))-(secandmin(BB13)),(180-secandmin(BB13))),0))</f>
        <v>156</v>
      </c>
      <c r="CM13" s="20" cm="1">
        <f t="array" ref="CM13">IF(BG13="",FALSE,ROUND(IF(BJ13=TRUE,((180-secandmin(AK13))+(45-AM13))-(secandmin(BG13)),(180-secandmin(BG13))),0))</f>
        <v>164</v>
      </c>
      <c r="CN13" s="20" cm="1">
        <f t="array" ref="CN13">IF(BL13="",FALSE,ROUND(IF(BO13=TRUE,((180-secandmin(AK13))+(45-AM13))-(secandmin(BL13)),(180-secandmin(BL13))),0))</f>
        <v>176</v>
      </c>
      <c r="CO13" s="30" cm="1">
        <f t="array" ref="CO13">roundlength(AJ13,secandmin(AM13),AO13,secandmin(AK13))</f>
        <v>176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0</v>
      </c>
      <c r="CV13" s="20" t="b" cm="1">
        <f t="array" ref="CV13:CV18">TRANSPOSE(sidesplit(CD13:CD27,AN13:AN27,"Defence"))</f>
        <v>0</v>
      </c>
      <c r="CW13" s="20" cm="1">
        <f t="array" ref="CW13:CW18">TRANSPOSE(sidesplit(CI13:CI27,AN13:AN27,"Attack"))</f>
        <v>122</v>
      </c>
      <c r="CX13" s="20" cm="1">
        <f t="array" ref="CX13:CX18">TRANSPOSE(sidesplit(CI13:CI27,AN13:AN27,"Defence"))</f>
        <v>37</v>
      </c>
      <c r="CY13" s="20" cm="1">
        <f t="array" ref="CY13:CY18">TRANSPOSE(sidesplit(CA13:CA27,AN13:AN27,"Attack"))</f>
        <v>0</v>
      </c>
      <c r="CZ13" s="20" cm="1">
        <f t="array" ref="CZ13:CZ18">TRANSPOSE(sidesplit(CA13:CA27,AN13:AN27,"Defence"))</f>
        <v>0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cm="1">
        <f t="array" ref="DD13">IF(AK13=0,FALSE,(180-secandmin(AK13)))</f>
        <v>174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6_16 Border</v>
      </c>
      <c r="B14" s="4">
        <v>2</v>
      </c>
      <c r="C14" s="50"/>
      <c r="D14" s="51"/>
      <c r="E14" s="50"/>
      <c r="F14" s="87"/>
      <c r="G14" s="88"/>
      <c r="H14" s="89"/>
      <c r="I14" s="49"/>
      <c r="J14" s="48" t="s">
        <v>513</v>
      </c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211</v>
      </c>
      <c r="O14" s="69" t="b">
        <v>0</v>
      </c>
      <c r="Q14" s="17"/>
      <c r="R14" s="17"/>
      <c r="S14" s="17">
        <v>0</v>
      </c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222</v>
      </c>
      <c r="AM14" s="62" t="s">
        <v>513</v>
      </c>
      <c r="AN14" s="63" t="s">
        <v>382</v>
      </c>
      <c r="AO14" s="71" t="s">
        <v>404</v>
      </c>
      <c r="AP14" s="20" t="b">
        <f t="shared" si="1"/>
        <v>0</v>
      </c>
      <c r="AQ14" s="17"/>
      <c r="AR14" s="190" t="s">
        <v>583</v>
      </c>
      <c r="AS14" s="54" t="s">
        <v>66</v>
      </c>
      <c r="AT14" s="55" t="s">
        <v>384</v>
      </c>
      <c r="AU14" s="55" t="b">
        <v>0</v>
      </c>
      <c r="AV14" s="55" t="b">
        <v>1</v>
      </c>
      <c r="AW14" s="64" t="s">
        <v>516</v>
      </c>
      <c r="AX14" s="65" t="s">
        <v>390</v>
      </c>
      <c r="AY14" s="66" t="s">
        <v>384</v>
      </c>
      <c r="AZ14" s="66" t="b">
        <v>0</v>
      </c>
      <c r="BA14" s="66" t="b">
        <v>1</v>
      </c>
      <c r="BB14" s="56"/>
      <c r="BC14" s="57"/>
      <c r="BD14" s="55"/>
      <c r="BE14" s="55" t="b">
        <v>0</v>
      </c>
      <c r="BF14" s="55"/>
      <c r="BG14" s="64"/>
      <c r="BH14" s="65"/>
      <c r="BI14" s="66"/>
      <c r="BJ14" s="66" t="b">
        <v>0</v>
      </c>
      <c r="BK14" s="66"/>
      <c r="BL14" s="56"/>
      <c r="BM14" s="57"/>
      <c r="BN14" s="55"/>
      <c r="BO14" s="55" t="b">
        <v>0</v>
      </c>
      <c r="BP14" s="55"/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1</v>
      </c>
      <c r="CB14" s="20">
        <f>countkillshs(AS14,AV14,AX14,BA14,BC14,BF14,BH14,BK14,BM14,BP14,$B$12)</f>
        <v>1</v>
      </c>
      <c r="CC14" s="223" t="b">
        <f>opening(AS14,B12)</f>
        <v>0</v>
      </c>
      <c r="CD14" s="29" t="b" cm="1">
        <f t="array" ref="CD14">KOST(CA14,O14,secandmin(J14),L14, AN14)</f>
        <v>1</v>
      </c>
      <c r="CE14" s="196"/>
      <c r="CF14" s="20" cm="1">
        <f t="array" ref="CF14">exitfrags(CI14,CI30,CI46,CI62,CI78,AS14,CJ14,AX14,CK14,BC14,CL14,BH14,CM14,BM14,CN14,AO14,$B$12)</f>
        <v>1</v>
      </c>
      <c r="CG14" s="27" t="b" cm="1">
        <f t="array" ref="CG14">openingpick(CJ14,CI14,CI30,CI46,CI62,CI78,CI94,$E$2)</f>
        <v>1</v>
      </c>
      <c r="CH14" s="20" cm="1">
        <f t="array" ref="CH14">secandmin(J14)</f>
        <v>19</v>
      </c>
      <c r="CI14" s="20">
        <f t="shared" si="4"/>
        <v>161</v>
      </c>
      <c r="CJ14" s="20" cm="1">
        <f t="array" ref="CJ14">IF(AR14="",FALSE,ROUND(IF(AU14=TRUE,((180-secandmin(AK14))+(45-AM14))-(secandmin(AR14)),(180-secandmin(AR14))),0))</f>
        <v>9</v>
      </c>
      <c r="CK14" s="20" cm="1">
        <f t="array" ref="CK14">IF(AW14="",FALSE,ROUND(IF(AZ14=TRUE,((180-secandmin(AK14))+(45-AM14))-(secandmin(AW14)),(180-secandmin(AW14))),0))</f>
        <v>157</v>
      </c>
      <c r="CL14" s="20" t="b" cm="1">
        <f t="array" ref="CL14">IF(BB14="",FALSE,ROUND(IF(BE14=TRUE,((180-secandmin(AK14))+(45-AM14))-(secandmin(BB14)),(180-secandmin(BB14))),0))</f>
        <v>0</v>
      </c>
      <c r="CM14" s="20" t="b" cm="1">
        <f t="array" ref="CM14">IF(BG14="",FALSE,ROUND(IF(BJ14=TRUE,((180-secandmin(AK14))+(45-AM14))-(secandmin(BG14)),(180-secandmin(BG14))),0))</f>
        <v>0</v>
      </c>
      <c r="CN14" s="20" t="b" cm="1">
        <f t="array" ref="CN14">IF(BL14="",FALSE,ROUND(IF(BO14=TRUE,((180-secandmin(AK14))+(45-AM14))-(secandmin(BL14)),(180-secandmin(BL14))),0))</f>
        <v>0</v>
      </c>
      <c r="CO14" s="30" cm="1">
        <f t="array" ref="CO14">roundlength(AJ14,secandmin(AM14),AO14,secandmin(AK14))</f>
        <v>161</v>
      </c>
      <c r="CP14" s="222">
        <f t="shared" si="5"/>
        <v>0</v>
      </c>
      <c r="CQ14" s="222">
        <f t="shared" si="6"/>
        <v>0</v>
      </c>
      <c r="CR14" s="17"/>
      <c r="CU14" s="20" t="b">
        <v>1</v>
      </c>
      <c r="CV14" s="20" t="b">
        <v>1</v>
      </c>
      <c r="CW14" s="20">
        <v>161</v>
      </c>
      <c r="CX14" s="20" t="b">
        <v>0</v>
      </c>
      <c r="CY14" s="20">
        <v>1</v>
      </c>
      <c r="CZ14" s="20">
        <v>1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6_16 Border</v>
      </c>
      <c r="B15" s="4">
        <v>3</v>
      </c>
      <c r="C15" s="50"/>
      <c r="D15" s="51"/>
      <c r="E15" s="50"/>
      <c r="F15" s="87"/>
      <c r="G15" s="88"/>
      <c r="H15" s="89"/>
      <c r="I15" s="49"/>
      <c r="J15" s="48" t="s">
        <v>436</v>
      </c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1</v>
      </c>
      <c r="N15" s="52" t="s">
        <v>211</v>
      </c>
      <c r="O15" s="69" t="b">
        <v>0</v>
      </c>
      <c r="Q15" s="17"/>
      <c r="R15" s="17"/>
      <c r="S15" s="17">
        <v>2</v>
      </c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0</v>
      </c>
      <c r="AK15" s="182"/>
      <c r="AL15" s="61" t="s">
        <v>219</v>
      </c>
      <c r="AM15" s="62" t="s">
        <v>452</v>
      </c>
      <c r="AN15" s="63" t="s">
        <v>382</v>
      </c>
      <c r="AO15" s="71" t="s">
        <v>404</v>
      </c>
      <c r="AP15" s="20" t="b">
        <f t="shared" si="1"/>
        <v>0</v>
      </c>
      <c r="AQ15" s="17"/>
      <c r="AR15" s="190" t="s">
        <v>462</v>
      </c>
      <c r="AS15" s="54" t="s">
        <v>65</v>
      </c>
      <c r="AT15" s="55" t="s">
        <v>384</v>
      </c>
      <c r="AU15" s="55" t="b">
        <v>0</v>
      </c>
      <c r="AV15" s="55" t="b">
        <v>0</v>
      </c>
      <c r="AW15" s="64" t="s">
        <v>499</v>
      </c>
      <c r="AX15" s="65" t="s">
        <v>65</v>
      </c>
      <c r="AY15" s="66" t="s">
        <v>384</v>
      </c>
      <c r="AZ15" s="66" t="b">
        <v>0</v>
      </c>
      <c r="BA15" s="66" t="b">
        <v>1</v>
      </c>
      <c r="BB15" s="56"/>
      <c r="BC15" s="57"/>
      <c r="BD15" s="55"/>
      <c r="BE15" s="55" t="b">
        <v>0</v>
      </c>
      <c r="BF15" s="55"/>
      <c r="BG15" s="64"/>
      <c r="BH15" s="65"/>
      <c r="BI15" s="66"/>
      <c r="BJ15" s="66" t="b">
        <v>0</v>
      </c>
      <c r="BK15" s="66"/>
      <c r="BL15" s="56"/>
      <c r="BM15" s="57"/>
      <c r="BN15" s="55"/>
      <c r="BO15" s="55" t="b">
        <v>0</v>
      </c>
      <c r="BP15" s="55"/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0</v>
      </c>
      <c r="CB15" s="20">
        <f>countkillshs(AS15,AV15,AX15,BA15,BC15,BF15,BH15,BK15,BM15,BP15,$B$12)</f>
        <v>0</v>
      </c>
      <c r="CC15" s="223" t="b">
        <f>opening(AS15,B12)</f>
        <v>0</v>
      </c>
      <c r="CD15" s="29" t="b" cm="1">
        <f t="array" ref="CD15">KOST(CA15,O15,secandmin(J15),L15, AN15)</f>
        <v>0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0</v>
      </c>
      <c r="CH15" s="20" cm="1">
        <f t="array" ref="CH15">secandmin(J15)</f>
        <v>101</v>
      </c>
      <c r="CI15" s="20">
        <f t="shared" si="4"/>
        <v>79</v>
      </c>
      <c r="CJ15" s="20" cm="1">
        <f t="array" ref="CJ15">IF(AR15="",FALSE,ROUND(IF(AU15=TRUE,((180-secandmin(AK15))+(45-AM15))-(secandmin(AR15)),(180-secandmin(AR15))),0))</f>
        <v>115</v>
      </c>
      <c r="CK15" s="20" cm="1">
        <f t="array" ref="CK15">IF(AW15="",FALSE,ROUND(IF(AZ15=TRUE,((180-secandmin(AK15))+(45-AM15))-(secandmin(AW15)),(180-secandmin(AW15))),0))</f>
        <v>116</v>
      </c>
      <c r="CL15" s="20" t="b" cm="1">
        <f t="array" ref="CL15">IF(BB15="",FALSE,ROUND(IF(BE15=TRUE,((180-secandmin(AK15))+(45-AM15))-(secandmin(BB15)),(180-secandmin(BB15))),0))</f>
        <v>0</v>
      </c>
      <c r="CM15" s="20" t="b" cm="1">
        <f t="array" ref="CM15">IF(BG15="",FALSE,ROUND(IF(BJ15=TRUE,((180-secandmin(AK15))+(45-AM15))-(secandmin(BG15)),(180-secandmin(BG15))),0))</f>
        <v>0</v>
      </c>
      <c r="CN15" s="20" t="b" cm="1">
        <f t="array" ref="CN15">IF(BL15="",FALSE,ROUND(IF(BO15=TRUE,((180-secandmin(AK15))+(45-AM15))-(secandmin(BL15)),(180-secandmin(BL15))),0))</f>
        <v>0</v>
      </c>
      <c r="CO15" s="30" cm="1">
        <f t="array" ref="CO15">roundlength(AJ15,secandmin(AM15),AO15,secandmin(AK15))</f>
        <v>137</v>
      </c>
      <c r="CP15" s="222">
        <f t="shared" si="5"/>
        <v>0</v>
      </c>
      <c r="CQ15" s="222">
        <f t="shared" si="6"/>
        <v>0</v>
      </c>
      <c r="CR15" s="17"/>
      <c r="CU15" s="20" t="b">
        <v>0</v>
      </c>
      <c r="CV15" s="20" t="b">
        <v>1</v>
      </c>
      <c r="CW15" s="20">
        <v>79</v>
      </c>
      <c r="CX15" s="20" t="b">
        <v>0</v>
      </c>
      <c r="CY15" s="20">
        <v>0</v>
      </c>
      <c r="CZ15" s="20">
        <v>3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t="b" cm="1">
        <f t="array" ref="DD15">IF(AK15=0,FALSE,(180-secandmin(AK15)))</f>
        <v>0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6_16 Border</v>
      </c>
      <c r="B16" s="4">
        <v>4</v>
      </c>
      <c r="C16" s="50"/>
      <c r="D16" s="51"/>
      <c r="E16" s="50"/>
      <c r="F16" s="87"/>
      <c r="G16" s="88"/>
      <c r="H16" s="89"/>
      <c r="I16" s="49"/>
      <c r="J16" s="48" t="s">
        <v>556</v>
      </c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176</v>
      </c>
      <c r="O16" s="69" t="b">
        <v>0</v>
      </c>
      <c r="Q16" s="17"/>
      <c r="R16" s="17"/>
      <c r="S16" s="17">
        <v>2</v>
      </c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219</v>
      </c>
      <c r="AM16" s="62" t="s">
        <v>504</v>
      </c>
      <c r="AN16" s="63" t="s">
        <v>382</v>
      </c>
      <c r="AO16" s="71" t="s">
        <v>392</v>
      </c>
      <c r="AP16" s="20" t="b">
        <f t="shared" si="1"/>
        <v>0</v>
      </c>
      <c r="AQ16" s="17"/>
      <c r="AR16" s="190" t="s">
        <v>422</v>
      </c>
      <c r="AS16" s="54" t="s">
        <v>390</v>
      </c>
      <c r="AT16" s="55" t="s">
        <v>384</v>
      </c>
      <c r="AU16" s="55" t="b">
        <v>0</v>
      </c>
      <c r="AV16" s="55" t="b">
        <v>1</v>
      </c>
      <c r="AW16" s="64" t="s">
        <v>441</v>
      </c>
      <c r="AX16" s="65" t="s">
        <v>66</v>
      </c>
      <c r="AY16" s="66" t="s">
        <v>384</v>
      </c>
      <c r="AZ16" s="66" t="b">
        <v>0</v>
      </c>
      <c r="BA16" s="66" t="b">
        <v>1</v>
      </c>
      <c r="BB16" s="56" t="s">
        <v>488</v>
      </c>
      <c r="BC16" s="57" t="s">
        <v>67</v>
      </c>
      <c r="BD16" s="55" t="s">
        <v>384</v>
      </c>
      <c r="BE16" s="55" t="b">
        <v>0</v>
      </c>
      <c r="BF16" s="55" t="b">
        <v>0</v>
      </c>
      <c r="BG16" s="64" t="s">
        <v>552</v>
      </c>
      <c r="BH16" s="65" t="s">
        <v>66</v>
      </c>
      <c r="BI16" s="66" t="s">
        <v>384</v>
      </c>
      <c r="BJ16" s="66" t="b">
        <v>0</v>
      </c>
      <c r="BK16" s="66" t="b">
        <v>1</v>
      </c>
      <c r="BL16" s="56" t="s">
        <v>504</v>
      </c>
      <c r="BM16" s="57" t="s">
        <v>67</v>
      </c>
      <c r="BN16" s="55" t="s">
        <v>384</v>
      </c>
      <c r="BO16" s="55" t="b">
        <v>0</v>
      </c>
      <c r="BP16" s="55" t="b">
        <v>0</v>
      </c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1</v>
      </c>
      <c r="CB16" s="20">
        <f t="shared" ref="CB16:CB27" si="9">countkillshs(AS16,AV16,AX16,BA16,BC16,BF16,BH16,BK16,BM16,BP16,$B$12)</f>
        <v>1</v>
      </c>
      <c r="CC16" s="223" t="b">
        <f>opening(AS16,B12)</f>
        <v>1</v>
      </c>
      <c r="CD16" s="29" t="b" cm="1">
        <f t="array" ref="CD16">KOST(CA16,O16,secandmin(J16),L16, AN16)</f>
        <v>1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1</v>
      </c>
      <c r="CH16" s="20" cm="1">
        <f t="array" ref="CH16">secandmin(J16)</f>
        <v>143</v>
      </c>
      <c r="CI16" s="20">
        <f t="shared" si="4"/>
        <v>37</v>
      </c>
      <c r="CJ16" s="20" cm="1">
        <f t="array" ref="CJ16">IF(AR16="",FALSE,ROUND(IF(AU16=TRUE,((180-secandmin(AK16))+(45-AM16))-(secandmin(AR16)),(180-secandmin(AR16))),0))</f>
        <v>31</v>
      </c>
      <c r="CK16" s="20" cm="1">
        <f t="array" ref="CK16">IF(AW16="",FALSE,ROUND(IF(AZ16=TRUE,((180-secandmin(AK16))+(45-AM16))-(secandmin(AW16)),(180-secandmin(AW16))),0))</f>
        <v>88</v>
      </c>
      <c r="CL16" s="20" cm="1">
        <f t="array" ref="CL16">IF(BB16="",FALSE,ROUND(IF(BE16=TRUE,((180-secandmin(AK16))+(45-AM16))-(secandmin(BB16)),(180-secandmin(BB16))),0))</f>
        <v>125</v>
      </c>
      <c r="CM16" s="20" cm="1">
        <f t="array" ref="CM16">IF(BG16="",FALSE,ROUND(IF(BJ16=TRUE,((180-secandmin(AK16))+(45-AM16))-(secandmin(BG16)),(180-secandmin(BG16))),0))</f>
        <v>140</v>
      </c>
      <c r="CN16" s="20" cm="1">
        <f t="array" ref="CN16">IF(BL16="",FALSE,ROUND(IF(BO16=TRUE,((180-secandmin(AK16))+(45-AM16))-(secandmin(BL16)),(180-secandmin(BL16))),0))</f>
        <v>145</v>
      </c>
      <c r="CO16" s="30" cm="1">
        <f t="array" ref="CO16">roundlength(AJ16,secandmin(AM16),AO16,secandmin(AK16))</f>
        <v>145</v>
      </c>
      <c r="CP16" s="222">
        <f t="shared" si="5"/>
        <v>0</v>
      </c>
      <c r="CQ16" s="222">
        <f t="shared" si="6"/>
        <v>0</v>
      </c>
      <c r="CR16" s="17"/>
      <c r="CU16" s="20" t="b">
        <v>1</v>
      </c>
      <c r="CV16" s="20" t="b">
        <v>0</v>
      </c>
      <c r="CW16" s="20">
        <v>37</v>
      </c>
      <c r="CX16" s="20">
        <v>71</v>
      </c>
      <c r="CY16" s="20">
        <v>1</v>
      </c>
      <c r="CZ16" s="20">
        <v>0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1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6_16 Border</v>
      </c>
      <c r="B17" s="4">
        <v>5</v>
      </c>
      <c r="C17" s="50"/>
      <c r="D17" s="51"/>
      <c r="E17" s="50"/>
      <c r="F17" s="87"/>
      <c r="G17" s="88"/>
      <c r="H17" s="89"/>
      <c r="I17" s="49"/>
      <c r="J17" s="300"/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 t="s">
        <v>176</v>
      </c>
      <c r="O17" s="69" t="b">
        <v>0</v>
      </c>
      <c r="Q17" s="17"/>
      <c r="R17" s="17"/>
      <c r="S17" s="17">
        <v>3</v>
      </c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1</v>
      </c>
      <c r="AK17" s="60" t="s">
        <v>473</v>
      </c>
      <c r="AL17" s="61" t="s">
        <v>220</v>
      </c>
      <c r="AM17" s="62" t="s">
        <v>552</v>
      </c>
      <c r="AN17" s="63" t="s">
        <v>382</v>
      </c>
      <c r="AO17" s="71" t="s">
        <v>392</v>
      </c>
      <c r="AP17" s="20" t="b">
        <f t="shared" si="1"/>
        <v>1</v>
      </c>
      <c r="AQ17" s="17"/>
      <c r="AR17" s="190" t="s">
        <v>534</v>
      </c>
      <c r="AS17" s="54" t="s">
        <v>355</v>
      </c>
      <c r="AT17" s="55" t="s">
        <v>384</v>
      </c>
      <c r="AU17" s="55" t="b">
        <v>0</v>
      </c>
      <c r="AV17" s="55" t="b">
        <v>0</v>
      </c>
      <c r="AW17" s="64" t="s">
        <v>521</v>
      </c>
      <c r="AX17" s="65" t="s">
        <v>390</v>
      </c>
      <c r="AY17" s="66" t="s">
        <v>384</v>
      </c>
      <c r="AZ17" s="66" t="b">
        <v>0</v>
      </c>
      <c r="BA17" s="66" t="b">
        <v>0</v>
      </c>
      <c r="BB17" s="56" t="s">
        <v>400</v>
      </c>
      <c r="BC17" s="57" t="s">
        <v>355</v>
      </c>
      <c r="BD17" s="55" t="s">
        <v>384</v>
      </c>
      <c r="BE17" s="55" t="b">
        <v>0</v>
      </c>
      <c r="BF17" s="55" t="b">
        <v>1</v>
      </c>
      <c r="BG17" s="64" t="s">
        <v>501</v>
      </c>
      <c r="BH17" s="65" t="s">
        <v>65</v>
      </c>
      <c r="BI17" s="66" t="s">
        <v>384</v>
      </c>
      <c r="BJ17" s="66" t="b">
        <v>0</v>
      </c>
      <c r="BK17" s="66" t="b">
        <v>1</v>
      </c>
      <c r="BL17" s="56" t="s">
        <v>552</v>
      </c>
      <c r="BM17" s="57" t="s">
        <v>65</v>
      </c>
      <c r="BN17" s="55" t="s">
        <v>384</v>
      </c>
      <c r="BO17" s="55" t="b">
        <v>1</v>
      </c>
      <c r="BP17" s="55" t="b">
        <v>0</v>
      </c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1</v>
      </c>
      <c r="BZ17" s="20" t="b" cm="1">
        <f t="array" ref="BZ17">objlosecheck(O17,secandmin(AM17),AN17,AO17)</f>
        <v>0</v>
      </c>
      <c r="CA17" s="29">
        <f>countkills(AS17,AX17,BC17,BH17,BM17,B12)</f>
        <v>1</v>
      </c>
      <c r="CB17" s="20">
        <f t="shared" si="9"/>
        <v>0</v>
      </c>
      <c r="CC17" s="223" t="b">
        <f>opening(AS17,B12)</f>
        <v>0</v>
      </c>
      <c r="CD17" s="29" t="b" cm="1">
        <f t="array" ref="CD17">KOST(CA17,O17,secandmin(J17),L17, AN17)</f>
        <v>1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1</v>
      </c>
      <c r="CH17" s="20" cm="1">
        <f t="array" ref="CH17">secandmin(J17)</f>
        <v>0</v>
      </c>
      <c r="CI17" s="20" t="b">
        <f t="shared" si="4"/>
        <v>0</v>
      </c>
      <c r="CJ17" s="20" cm="1">
        <f t="array" ref="CJ17">IF(AR17="",FALSE,ROUND(IF(AU17=TRUE,((180-secandmin(AK17))+(45-AM17))-(secandmin(AR17)),(180-secandmin(AR17))),0))</f>
        <v>50</v>
      </c>
      <c r="CK17" s="20" cm="1">
        <f t="array" ref="CK17">IF(AW17="",FALSE,ROUND(IF(AZ17=TRUE,((180-secandmin(AK17))+(45-AM17))-(secandmin(AW17)),(180-secandmin(AW17))),0))</f>
        <v>61</v>
      </c>
      <c r="CL17" s="20" cm="1">
        <f t="array" ref="CL17">IF(BB17="",FALSE,ROUND(IF(BE17=TRUE,((180-secandmin(AK17))+(45-AM17))-(secandmin(BB17)),(180-secandmin(BB17))),0))</f>
        <v>65</v>
      </c>
      <c r="CM17" s="20" cm="1">
        <f t="array" ref="CM17">IF(BG17="",FALSE,ROUND(IF(BJ17=TRUE,((180-secandmin(AK17))+(45-AM17))-(secandmin(BG17)),(180-secandmin(BG17))),0))</f>
        <v>66</v>
      </c>
      <c r="CN17" s="20" cm="1">
        <f t="array" ref="CN17">IF(BL17="",FALSE,ROUND(IF(BO17=TRUE,((180-secandmin(AK17))+(45-AM17))-(secandmin(BL17)),(180-secandmin(BL17))),0))</f>
        <v>77</v>
      </c>
      <c r="CO17" s="30" cm="1">
        <f t="array" ref="CO17">roundlength(AJ17,secandmin(AM17),AO17,secandmin(AK17))</f>
        <v>77</v>
      </c>
      <c r="CP17" s="222">
        <f t="shared" si="5"/>
        <v>0</v>
      </c>
      <c r="CQ17" s="222">
        <f t="shared" si="6"/>
        <v>0</v>
      </c>
      <c r="CR17" s="17"/>
      <c r="CU17" s="20" t="b">
        <v>1</v>
      </c>
      <c r="CV17" s="20" t="b">
        <v>0</v>
      </c>
      <c r="CW17" s="20" t="b">
        <v>0</v>
      </c>
      <c r="CX17" s="20">
        <v>64</v>
      </c>
      <c r="CY17" s="20">
        <v>1</v>
      </c>
      <c r="CZ17" s="20">
        <v>0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cm="1">
        <f t="array" ref="DD17">IF(AK17=0,FALSE,(180-secandmin(AK17)))</f>
        <v>72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6_16 Border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506</v>
      </c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 t="s">
        <v>176</v>
      </c>
      <c r="O18" s="69" t="b">
        <v>0</v>
      </c>
      <c r="Q18" s="17"/>
      <c r="R18" s="17"/>
      <c r="S18" s="17">
        <v>3</v>
      </c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220</v>
      </c>
      <c r="AM18" s="62" t="s">
        <v>530</v>
      </c>
      <c r="AN18" s="63" t="s">
        <v>382</v>
      </c>
      <c r="AO18" s="71" t="s">
        <v>404</v>
      </c>
      <c r="AP18" s="20" t="b">
        <f t="shared" si="1"/>
        <v>0</v>
      </c>
      <c r="AQ18" s="17"/>
      <c r="AR18" s="190" t="s">
        <v>422</v>
      </c>
      <c r="AS18" s="54" t="s">
        <v>67</v>
      </c>
      <c r="AT18" s="55" t="s">
        <v>384</v>
      </c>
      <c r="AU18" s="55" t="b">
        <v>0</v>
      </c>
      <c r="AV18" s="55" t="b">
        <v>0</v>
      </c>
      <c r="AW18" s="64" t="s">
        <v>538</v>
      </c>
      <c r="AX18" s="65" t="s">
        <v>66</v>
      </c>
      <c r="AY18" s="66" t="s">
        <v>384</v>
      </c>
      <c r="AZ18" s="66" t="b">
        <v>0</v>
      </c>
      <c r="BA18" s="66" t="b">
        <v>1</v>
      </c>
      <c r="BB18" s="56" t="s">
        <v>391</v>
      </c>
      <c r="BC18" s="57" t="s">
        <v>66</v>
      </c>
      <c r="BD18" s="55" t="s">
        <v>384</v>
      </c>
      <c r="BE18" s="55" t="b">
        <v>0</v>
      </c>
      <c r="BF18" s="55" t="b">
        <v>1</v>
      </c>
      <c r="BG18" s="64"/>
      <c r="BH18" s="65"/>
      <c r="BI18" s="66"/>
      <c r="BJ18" s="66" t="b">
        <v>0</v>
      </c>
      <c r="BK18" s="66"/>
      <c r="BL18" s="56"/>
      <c r="BM18" s="57"/>
      <c r="BN18" s="55"/>
      <c r="BO18" s="55" t="b">
        <v>0</v>
      </c>
      <c r="BP18" s="55"/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b" cm="1">
        <f t="array" ref="CD18">KOST(CA18,O18,secandmin(J18),L18, AN18)</f>
        <v>0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0</v>
      </c>
      <c r="CH18" s="20" cm="1">
        <f t="array" ref="CH18">secandmin(J18)</f>
        <v>135</v>
      </c>
      <c r="CI18" s="20">
        <f t="shared" si="4"/>
        <v>45</v>
      </c>
      <c r="CJ18" s="20" cm="1">
        <f t="array" ref="CJ18">IF(AR18="",FALSE,ROUND(IF(AU18=TRUE,((180-secandmin(AK18))+(45-AM18))-(secandmin(AR18)),(180-secandmin(AR18))),0))</f>
        <v>31</v>
      </c>
      <c r="CK18" s="20" cm="1">
        <f t="array" ref="CK18">IF(AW18="",FALSE,ROUND(IF(AZ18=TRUE,((180-secandmin(AK18))+(45-AM18))-(secandmin(AW18)),(180-secandmin(AW18))),0))</f>
        <v>129</v>
      </c>
      <c r="CL18" s="20" cm="1">
        <f t="array" ref="CL18">IF(BB18="",FALSE,ROUND(IF(BE18=TRUE,((180-secandmin(AK18))+(45-AM18))-(secandmin(BB18)),(180-secandmin(BB18))),0))</f>
        <v>132</v>
      </c>
      <c r="CM18" s="20" t="b" cm="1">
        <f t="array" ref="CM18">IF(BG18="",FALSE,ROUND(IF(BJ18=TRUE,((180-secandmin(AK18))+(45-AM18))-(secandmin(BG18)),(180-secandmin(BG18))),0))</f>
        <v>0</v>
      </c>
      <c r="CN18" s="20" t="b" cm="1">
        <f t="array" ref="CN18">IF(BL18="",FALSE,ROUND(IF(BO18=TRUE,((180-secandmin(AK18))+(45-AM18))-(secandmin(BL18)),(180-secandmin(BL18))),0))</f>
        <v>0</v>
      </c>
      <c r="CO18" s="30" cm="1">
        <f t="array" ref="CO18">roundlength(AJ18,secandmin(AM18),AO18,secandmin(AK18))</f>
        <v>177</v>
      </c>
      <c r="CP18" s="222">
        <f t="shared" si="5"/>
        <v>0</v>
      </c>
      <c r="CQ18" s="222">
        <f t="shared" si="6"/>
        <v>0</v>
      </c>
      <c r="CR18" s="17"/>
      <c r="CU18" s="20" t="b">
        <v>0</v>
      </c>
      <c r="CV18" s="20" t="b">
        <v>1</v>
      </c>
      <c r="CW18" s="20">
        <v>45</v>
      </c>
      <c r="CX18" s="20">
        <v>165</v>
      </c>
      <c r="CY18" s="20">
        <v>0</v>
      </c>
      <c r="CZ18" s="20">
        <v>2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6_16 Border</v>
      </c>
      <c r="B19" s="4">
        <v>7</v>
      </c>
      <c r="C19" s="50"/>
      <c r="D19" s="51"/>
      <c r="E19" s="50"/>
      <c r="F19" s="87"/>
      <c r="G19" s="88"/>
      <c r="H19" s="89"/>
      <c r="I19" s="49"/>
      <c r="J19" s="48" t="s">
        <v>556</v>
      </c>
      <c r="K19" s="45" t="b">
        <v>0</v>
      </c>
      <c r="L19" s="46" t="b">
        <f t="shared" si="7"/>
        <v>0</v>
      </c>
      <c r="M19" s="47" t="b" cm="1">
        <f t="array" ref="M19">OpeningDeath(CG19,CI19,CI35,CI51,CI67,CI83,CI99)</f>
        <v>1</v>
      </c>
      <c r="N19" s="52" t="s">
        <v>200</v>
      </c>
      <c r="O19" s="69" t="b">
        <v>0</v>
      </c>
      <c r="Q19" s="17">
        <v>2</v>
      </c>
      <c r="R19" s="20">
        <v>4</v>
      </c>
      <c r="S19" s="17"/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1</v>
      </c>
      <c r="AK19" s="60" t="s">
        <v>417</v>
      </c>
      <c r="AL19" s="61" t="s">
        <v>220</v>
      </c>
      <c r="AM19" s="62" t="s">
        <v>514</v>
      </c>
      <c r="AN19" s="63" t="s">
        <v>381</v>
      </c>
      <c r="AO19" s="71" t="s">
        <v>404</v>
      </c>
      <c r="AP19" s="20" t="b">
        <f t="shared" si="1"/>
        <v>0</v>
      </c>
      <c r="AQ19" s="17"/>
      <c r="AR19" s="190" t="s">
        <v>466</v>
      </c>
      <c r="AS19" s="54" t="s">
        <v>355</v>
      </c>
      <c r="AT19" s="55" t="s">
        <v>384</v>
      </c>
      <c r="AU19" s="55" t="b">
        <v>0</v>
      </c>
      <c r="AV19" s="55" t="b">
        <v>0</v>
      </c>
      <c r="AW19" s="64"/>
      <c r="AX19" s="65"/>
      <c r="AY19" s="66"/>
      <c r="AZ19" s="66" t="b">
        <v>0</v>
      </c>
      <c r="BA19" s="66"/>
      <c r="BB19" s="56"/>
      <c r="BC19" s="57"/>
      <c r="BD19" s="55"/>
      <c r="BE19" s="55" t="b">
        <v>0</v>
      </c>
      <c r="BF19" s="55"/>
      <c r="BG19" s="64"/>
      <c r="BH19" s="65"/>
      <c r="BI19" s="66"/>
      <c r="BJ19" s="66" t="b">
        <v>0</v>
      </c>
      <c r="BK19" s="66"/>
      <c r="BL19" s="56"/>
      <c r="BM19" s="57"/>
      <c r="BN19" s="55"/>
      <c r="BO19" s="55" t="b">
        <v>0</v>
      </c>
      <c r="BP19" s="55"/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0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0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0</v>
      </c>
      <c r="CH19" s="20" cm="1">
        <f t="array" ref="CH19">secandmin(J19)</f>
        <v>143</v>
      </c>
      <c r="CI19" s="20">
        <f t="shared" si="4"/>
        <v>37</v>
      </c>
      <c r="CJ19" s="20" cm="1">
        <f t="array" ref="CJ19">IF(AR19="",FALSE,ROUND(IF(AU19=TRUE,((180-secandmin(AK19))+(45-AM19))-(secandmin(AR19)),(180-secandmin(AR19))),0))</f>
        <v>120</v>
      </c>
      <c r="CK19" s="20" t="b" cm="1">
        <f t="array" ref="CK19">IF(AW19="",FALSE,ROUND(IF(AZ19=TRUE,((180-secandmin(AK19))+(45-AM19))-(secandmin(AW19)),(180-secandmin(AW19))),0))</f>
        <v>0</v>
      </c>
      <c r="CL19" s="20" t="b" cm="1">
        <f t="array" ref="CL19">IF(BB19="",FALSE,ROUND(IF(BE19=TRUE,((180-secandmin(AK19))+(45-AM19))-(secandmin(BB19)),(180-secandmin(BB19))),0))</f>
        <v>0</v>
      </c>
      <c r="CM19" s="20" t="b" cm="1">
        <f t="array" ref="CM19">IF(BG19="",FALSE,ROUND(IF(BJ19=TRUE,((180-secandmin(AK19))+(45-AM19))-(secandmin(BG19)),(180-secandmin(BG19))),0))</f>
        <v>0</v>
      </c>
      <c r="CN19" s="20" t="b" cm="1">
        <f t="array" ref="CN19">IF(BL19="",FALSE,ROUND(IF(BO19=TRUE,((180-secandmin(AK19))+(45-AM19))-(secandmin(BL19)),(180-secandmin(BL19))),0))</f>
        <v>0</v>
      </c>
      <c r="CO19" s="30" cm="1">
        <f t="array" ref="CO19">roundlength(AJ19,secandmin(AM19),AO19,secandmin(AK19))</f>
        <v>135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cm="1">
        <f t="array" ref="DD19">IF(AK19=0,FALSE,(180-secandmin(AK19)))</f>
        <v>122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6_16 Border</v>
      </c>
      <c r="B20" s="4">
        <v>8</v>
      </c>
      <c r="C20" s="50"/>
      <c r="D20" s="51"/>
      <c r="E20" s="50"/>
      <c r="F20" s="87"/>
      <c r="G20" s="88"/>
      <c r="H20" s="89"/>
      <c r="I20" s="49"/>
      <c r="J20" s="300"/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 t="s">
        <v>200</v>
      </c>
      <c r="O20" s="69" t="b">
        <v>0</v>
      </c>
      <c r="Q20" s="17">
        <v>3</v>
      </c>
      <c r="R20" s="20">
        <v>8</v>
      </c>
      <c r="S20" s="17"/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0</v>
      </c>
      <c r="AK20" s="182"/>
      <c r="AL20" s="61" t="s">
        <v>220</v>
      </c>
      <c r="AM20" s="62" t="s">
        <v>441</v>
      </c>
      <c r="AN20" s="63" t="s">
        <v>381</v>
      </c>
      <c r="AO20" s="71" t="s">
        <v>392</v>
      </c>
      <c r="AP20" s="20" t="b">
        <f t="shared" si="1"/>
        <v>0</v>
      </c>
      <c r="AQ20" s="17"/>
      <c r="AR20" s="190" t="s">
        <v>385</v>
      </c>
      <c r="AS20" s="54" t="s">
        <v>390</v>
      </c>
      <c r="AT20" s="55" t="s">
        <v>384</v>
      </c>
      <c r="AU20" s="55" t="b">
        <v>0</v>
      </c>
      <c r="AV20" s="55" t="b">
        <v>1</v>
      </c>
      <c r="AW20" s="64" t="s">
        <v>545</v>
      </c>
      <c r="AX20" s="65" t="s">
        <v>66</v>
      </c>
      <c r="AY20" s="66" t="s">
        <v>384</v>
      </c>
      <c r="AZ20" s="66" t="b">
        <v>0</v>
      </c>
      <c r="BA20" s="66" t="b">
        <v>1</v>
      </c>
      <c r="BB20" s="56" t="s">
        <v>458</v>
      </c>
      <c r="BC20" s="57" t="s">
        <v>65</v>
      </c>
      <c r="BD20" s="224" t="s">
        <v>384</v>
      </c>
      <c r="BE20" s="55" t="b">
        <v>0</v>
      </c>
      <c r="BF20" s="55" t="b">
        <v>1</v>
      </c>
      <c r="BG20" s="64" t="s">
        <v>443</v>
      </c>
      <c r="BH20" s="65" t="s">
        <v>65</v>
      </c>
      <c r="BI20" s="164" t="s">
        <v>384</v>
      </c>
      <c r="BJ20" s="66" t="b">
        <v>0</v>
      </c>
      <c r="BK20" s="66" t="b">
        <v>0</v>
      </c>
      <c r="BL20" s="56" t="s">
        <v>441</v>
      </c>
      <c r="BM20" s="57" t="s">
        <v>65</v>
      </c>
      <c r="BN20" s="224" t="s">
        <v>384</v>
      </c>
      <c r="BO20" s="55" t="b">
        <v>0</v>
      </c>
      <c r="BP20" s="55" t="b">
        <v>1</v>
      </c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1</v>
      </c>
      <c r="CB20" s="20">
        <f t="shared" si="9"/>
        <v>1</v>
      </c>
      <c r="CC20" s="223" t="b">
        <f>opening(AS20,B12)</f>
        <v>1</v>
      </c>
      <c r="CD20" s="29" t="b" cm="1">
        <f t="array" ref="CD20">KOST(CA20,O20,secandmin(J20),L20, AN20)</f>
        <v>1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0</v>
      </c>
      <c r="CH20" s="20" cm="1">
        <f t="array" ref="CH20">secandmin(J20)</f>
        <v>0</v>
      </c>
      <c r="CI20" s="20" t="b">
        <f t="shared" si="4"/>
        <v>0</v>
      </c>
      <c r="CJ20" s="20" cm="1">
        <f t="array" ref="CJ20">IF(AR20="",FALSE,ROUND(IF(AU20=TRUE,((180-secandmin(AK20))+(45-AM20))-(secandmin(AR20)),(180-secandmin(AR20))),0))</f>
        <v>51</v>
      </c>
      <c r="CK20" s="20" cm="1">
        <f t="array" ref="CK20">IF(AW20="",FALSE,ROUND(IF(AZ20=TRUE,((180-secandmin(AK20))+(45-AM20))-(secandmin(AW20)),(180-secandmin(AW20))),0))</f>
        <v>53</v>
      </c>
      <c r="CL20" s="20" cm="1">
        <f t="array" ref="CL20">IF(BB20="",FALSE,ROUND(IF(BE20=TRUE,((180-secandmin(AK20))+(45-AM20))-(secandmin(BB20)),(180-secandmin(BB20))),0))</f>
        <v>62</v>
      </c>
      <c r="CM20" s="20" cm="1">
        <f t="array" ref="CM20">IF(BG20="",FALSE,ROUND(IF(BJ20=TRUE,((180-secandmin(AK20))+(45-AM20))-(secandmin(BG20)),(180-secandmin(BG20))),0))</f>
        <v>86</v>
      </c>
      <c r="CN20" s="20" cm="1">
        <f t="array" ref="CN20">IF(BL20="",FALSE,ROUND(IF(BO20=TRUE,((180-secandmin(AK20))+(45-AM20))-(secandmin(BL20)),(180-secandmin(BL20))),0))</f>
        <v>88</v>
      </c>
      <c r="CO20" s="30" cm="1">
        <f t="array" ref="CO20">roundlength(AJ20,secandmin(AM20),AO20,secandmin(AK20))</f>
        <v>88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6_16 Border</v>
      </c>
      <c r="B21" s="4">
        <v>9</v>
      </c>
      <c r="C21" s="50"/>
      <c r="D21" s="51"/>
      <c r="E21" s="50"/>
      <c r="F21" s="87"/>
      <c r="G21" s="88"/>
      <c r="H21" s="89"/>
      <c r="I21" s="49"/>
      <c r="J21" s="300"/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194</v>
      </c>
      <c r="O21" s="69" t="b">
        <v>0</v>
      </c>
      <c r="Q21" s="17">
        <v>2</v>
      </c>
      <c r="R21" s="20">
        <v>7</v>
      </c>
      <c r="S21" s="17"/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 t="s">
        <v>504</v>
      </c>
      <c r="AL21" s="61" t="s">
        <v>219</v>
      </c>
      <c r="AM21" s="62" t="s">
        <v>414</v>
      </c>
      <c r="AN21" s="63" t="s">
        <v>381</v>
      </c>
      <c r="AO21" s="71" t="s">
        <v>392</v>
      </c>
      <c r="AP21" s="20" t="b">
        <f t="shared" si="1"/>
        <v>0</v>
      </c>
      <c r="AQ21" s="17"/>
      <c r="AR21" s="190" t="s">
        <v>396</v>
      </c>
      <c r="AS21" s="54" t="s">
        <v>67</v>
      </c>
      <c r="AT21" s="224" t="s">
        <v>384</v>
      </c>
      <c r="AU21" s="55" t="b">
        <v>0</v>
      </c>
      <c r="AV21" s="55" t="b">
        <v>0</v>
      </c>
      <c r="AW21" s="64" t="s">
        <v>418</v>
      </c>
      <c r="AX21" s="65" t="s">
        <v>390</v>
      </c>
      <c r="AY21" s="164" t="s">
        <v>384</v>
      </c>
      <c r="AZ21" s="66" t="b">
        <v>0</v>
      </c>
      <c r="BA21" s="66" t="b">
        <v>1</v>
      </c>
      <c r="BB21" s="56" t="s">
        <v>455</v>
      </c>
      <c r="BC21" s="57" t="s">
        <v>67</v>
      </c>
      <c r="BD21" s="224" t="s">
        <v>384</v>
      </c>
      <c r="BE21" s="55" t="b">
        <v>1</v>
      </c>
      <c r="BF21" s="55" t="b">
        <v>1</v>
      </c>
      <c r="BG21" s="64" t="s">
        <v>409</v>
      </c>
      <c r="BH21" s="65" t="s">
        <v>390</v>
      </c>
      <c r="BI21" s="164" t="s">
        <v>384</v>
      </c>
      <c r="BJ21" s="66" t="b">
        <v>0</v>
      </c>
      <c r="BK21" s="66" t="b">
        <v>1</v>
      </c>
      <c r="BL21" s="56" t="s">
        <v>522</v>
      </c>
      <c r="BM21" s="57" t="s">
        <v>390</v>
      </c>
      <c r="BN21" s="55" t="s">
        <v>384</v>
      </c>
      <c r="BO21" s="55" t="b">
        <v>0</v>
      </c>
      <c r="BP21" s="55" t="b">
        <v>1</v>
      </c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3</v>
      </c>
      <c r="CB21" s="20">
        <f t="shared" si="9"/>
        <v>3</v>
      </c>
      <c r="CC21" s="223" t="b">
        <f>opening(AS21,B12)</f>
        <v>0</v>
      </c>
      <c r="CD21" s="29" t="b" cm="1">
        <f t="array" ref="CD21">KOST(CA21,O21,secandmin(J21),L21, AN21)</f>
        <v>1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1</v>
      </c>
      <c r="CH21" s="20" cm="1">
        <f t="array" ref="CH21">secandmin(J21)</f>
        <v>0</v>
      </c>
      <c r="CI21" s="20" t="b">
        <f t="shared" si="4"/>
        <v>0</v>
      </c>
      <c r="CJ21" s="20" cm="1">
        <f t="array" ref="CJ21">IF(AR21="",FALSE,ROUND(IF(AU21=TRUE,((180-secandmin(AK21))+(45-AM21))-(secandmin(AR21)),(180-secandmin(AR21))),0))</f>
        <v>83</v>
      </c>
      <c r="CK21" s="20" cm="1">
        <f t="array" ref="CK21">IF(AW21="",FALSE,ROUND(IF(AZ21=TRUE,((180-secandmin(AK21))+(45-AM21))-(secandmin(AW21)),(180-secandmin(AW21))),0))</f>
        <v>141</v>
      </c>
      <c r="CL21" s="20" cm="1">
        <f t="array" ref="CL21">IF(BB21="",FALSE,ROUND(IF(BE21=TRUE,((180-secandmin(AK21))+(45-AM21))-(secandmin(BB21)),(180-secandmin(BB21))),0))</f>
        <v>145</v>
      </c>
      <c r="CM21" s="20" cm="1">
        <f t="array" ref="CM21">IF(BG21="",FALSE,ROUND(IF(BJ21=TRUE,((180-secandmin(AK21))+(45-AM21))-(secandmin(BG21)),(180-secandmin(BG21))),0))</f>
        <v>147</v>
      </c>
      <c r="CN21" s="20" cm="1">
        <f t="array" ref="CN21">IF(BL21="",FALSE,ROUND(IF(BO21=TRUE,((180-secandmin(AK21))+(45-AM21))-(secandmin(BL21)),(180-secandmin(BL21))),0))</f>
        <v>165</v>
      </c>
      <c r="CO21" s="30" cm="1">
        <f t="array" ref="CO21">roundlength(AJ21,secandmin(AM21),AO21,secandmin(AK21))</f>
        <v>173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cm="1">
        <f t="array" ref="DD21">IF(AK21=0,FALSE,(180-secandmin(AK21)))</f>
        <v>145</v>
      </c>
      <c r="DE21" s="20" t="b" cm="1">
        <f t="array" ref="DE21">OnevX(CH21,CH37,CH53,CH69,CH85,AO21)</f>
        <v>1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6_16 Border</v>
      </c>
      <c r="B22" s="4">
        <v>10</v>
      </c>
      <c r="C22" s="50"/>
      <c r="D22" s="51"/>
      <c r="E22" s="50"/>
      <c r="F22" s="87"/>
      <c r="G22" s="88"/>
      <c r="H22" s="89"/>
      <c r="I22" s="49"/>
      <c r="J22" s="48" t="s">
        <v>406</v>
      </c>
      <c r="K22" s="45" t="b">
        <v>0</v>
      </c>
      <c r="L22" s="46" t="b">
        <f t="shared" si="7"/>
        <v>0</v>
      </c>
      <c r="M22" s="47" t="b" cm="1">
        <f t="array" ref="M22">OpeningDeath(CG22,CI22,CI38,CI54,CI70,CI86,CI102)</f>
        <v>0</v>
      </c>
      <c r="N22" s="171" t="s">
        <v>194</v>
      </c>
      <c r="O22" s="69" t="b">
        <v>0</v>
      </c>
      <c r="Q22" s="17">
        <v>3</v>
      </c>
      <c r="R22" s="20">
        <v>5</v>
      </c>
      <c r="S22" s="17"/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219</v>
      </c>
      <c r="AM22" s="62" t="s">
        <v>441</v>
      </c>
      <c r="AN22" s="63" t="s">
        <v>381</v>
      </c>
      <c r="AO22" s="71" t="s">
        <v>404</v>
      </c>
      <c r="AP22" s="20" t="b">
        <f t="shared" si="1"/>
        <v>0</v>
      </c>
      <c r="AQ22" s="17"/>
      <c r="AR22" s="190" t="s">
        <v>428</v>
      </c>
      <c r="AS22" s="54" t="s">
        <v>65</v>
      </c>
      <c r="AT22" s="55" t="s">
        <v>384</v>
      </c>
      <c r="AU22" s="55" t="b">
        <v>0</v>
      </c>
      <c r="AV22" s="55" t="b">
        <v>0</v>
      </c>
      <c r="AW22" s="64"/>
      <c r="AX22" s="65"/>
      <c r="AY22" s="164"/>
      <c r="AZ22" s="66" t="b">
        <v>0</v>
      </c>
      <c r="BA22" s="66"/>
      <c r="BB22" s="56"/>
      <c r="BC22" s="57"/>
      <c r="BD22" s="224"/>
      <c r="BE22" s="55" t="b">
        <v>0</v>
      </c>
      <c r="BF22" s="55"/>
      <c r="BG22" s="64"/>
      <c r="BH22" s="65"/>
      <c r="BI22" s="164"/>
      <c r="BJ22" s="66" t="b">
        <v>0</v>
      </c>
      <c r="BK22" s="66"/>
      <c r="BL22" s="56"/>
      <c r="BM22" s="57"/>
      <c r="BN22" s="55"/>
      <c r="BO22" s="55" t="b">
        <v>0</v>
      </c>
      <c r="BP22" s="55"/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0</v>
      </c>
      <c r="CB22" s="20">
        <f t="shared" si="9"/>
        <v>0</v>
      </c>
      <c r="CC22" s="223" t="b">
        <f>opening(AS22,B12)</f>
        <v>0</v>
      </c>
      <c r="CD22" s="29" t="b" cm="1">
        <f t="array" ref="CD22">KOST(CA22,O22,secandmin(J22),L22, AN22)</f>
        <v>0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0</v>
      </c>
      <c r="CH22" s="20" cm="1">
        <f t="array" ref="CH22">secandmin(J22)</f>
        <v>109</v>
      </c>
      <c r="CI22" s="20">
        <f t="shared" si="4"/>
        <v>71</v>
      </c>
      <c r="CJ22" s="20" cm="1">
        <f t="array" ref="CJ22">IF(AR22="",FALSE,ROUND(IF(AU22=TRUE,((180-secandmin(AK22))+(45-AM22))-(secandmin(AR22)),(180-secandmin(AR22))),0))</f>
        <v>48</v>
      </c>
      <c r="CK22" s="20" t="b" cm="1">
        <f t="array" ref="CK22">IF(AW22="",FALSE,ROUND(IF(AZ22=TRUE,((180-secandmin(AK22))+(45-AM22))-(secandmin(AW22)),(180-secandmin(AW22))),0))</f>
        <v>0</v>
      </c>
      <c r="CL22" s="20" t="b" cm="1">
        <f t="array" ref="CL22">IF(BB22="",FALSE,ROUND(IF(BE22=TRUE,((180-secandmin(AK22))+(45-AM22))-(secandmin(BB22)),(180-secandmin(BB22))),0))</f>
        <v>0</v>
      </c>
      <c r="CM22" s="20" t="b" cm="1">
        <f t="array" ref="CM22">IF(BG22="",FALSE,ROUND(IF(BJ22=TRUE,((180-secandmin(AK22))+(45-AM22))-(secandmin(BG22)),(180-secandmin(BG22))),0))</f>
        <v>0</v>
      </c>
      <c r="CN22" s="20" t="b" cm="1">
        <f t="array" ref="CN22">IF(BL22="",FALSE,ROUND(IF(BO22=TRUE,((180-secandmin(AK22))+(45-AM22))-(secandmin(BL22)),(180-secandmin(BL22))),0))</f>
        <v>0</v>
      </c>
      <c r="CO22" s="30" cm="1">
        <f t="array" ref="CO22">roundlength(AJ22,secandmin(AM22),AO22,secandmin(AK22))</f>
        <v>88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6_16 Border</v>
      </c>
      <c r="B23" s="4">
        <v>11</v>
      </c>
      <c r="C23" s="50"/>
      <c r="D23" s="51"/>
      <c r="E23" s="50"/>
      <c r="F23" s="87"/>
      <c r="G23" s="88"/>
      <c r="H23" s="89"/>
      <c r="I23" s="49"/>
      <c r="J23" s="48" t="s">
        <v>553</v>
      </c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 t="s">
        <v>202</v>
      </c>
      <c r="O23" s="69" t="b">
        <v>0</v>
      </c>
      <c r="Q23" s="17">
        <v>3</v>
      </c>
      <c r="R23" s="20">
        <v>5</v>
      </c>
      <c r="S23" s="17"/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1</v>
      </c>
      <c r="AK23" s="60" t="s">
        <v>419</v>
      </c>
      <c r="AL23" s="61" t="s">
        <v>222</v>
      </c>
      <c r="AM23" s="62" t="s">
        <v>431</v>
      </c>
      <c r="AN23" s="63" t="s">
        <v>381</v>
      </c>
      <c r="AO23" s="71" t="s">
        <v>404</v>
      </c>
      <c r="AP23" s="20" t="b">
        <f t="shared" si="1"/>
        <v>0</v>
      </c>
      <c r="AQ23" s="17"/>
      <c r="AR23" s="190" t="s">
        <v>453</v>
      </c>
      <c r="AS23" s="54" t="s">
        <v>67</v>
      </c>
      <c r="AT23" s="55" t="s">
        <v>384</v>
      </c>
      <c r="AU23" s="55" t="b">
        <v>0</v>
      </c>
      <c r="AV23" s="55" t="b">
        <v>1</v>
      </c>
      <c r="AW23" s="301" t="s">
        <v>449</v>
      </c>
      <c r="AX23" s="307" t="s">
        <v>278</v>
      </c>
      <c r="AY23" s="20" t="s">
        <v>384</v>
      </c>
      <c r="AZ23" s="20" t="b">
        <v>0</v>
      </c>
      <c r="BA23" s="20" t="b">
        <v>0</v>
      </c>
      <c r="BB23" s="56" t="s">
        <v>415</v>
      </c>
      <c r="BC23" s="57" t="s">
        <v>355</v>
      </c>
      <c r="BD23" s="55" t="s">
        <v>384</v>
      </c>
      <c r="BE23" s="55" t="b">
        <v>0</v>
      </c>
      <c r="BF23" s="55" t="b">
        <v>1</v>
      </c>
      <c r="BG23" s="64" t="s">
        <v>483</v>
      </c>
      <c r="BH23" s="65" t="s">
        <v>67</v>
      </c>
      <c r="BI23" s="66" t="s">
        <v>384</v>
      </c>
      <c r="BJ23" s="66" t="b">
        <v>1</v>
      </c>
      <c r="BK23" s="66" t="b">
        <v>0</v>
      </c>
      <c r="BL23" s="56"/>
      <c r="BM23" s="57"/>
      <c r="BN23" s="55"/>
      <c r="BO23" s="55" t="b">
        <v>0</v>
      </c>
      <c r="BP23" s="55"/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b" cm="1">
        <f t="array" ref="CD23">KOST(CA23,O23,secandmin(J23),L23, AN23)</f>
        <v>0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1</v>
      </c>
      <c r="CH23" s="20" cm="1">
        <f t="array" ref="CH23">secandmin(J23)</f>
        <v>116</v>
      </c>
      <c r="CI23" s="20">
        <f t="shared" si="4"/>
        <v>64</v>
      </c>
      <c r="CJ23" s="20" cm="1">
        <f t="array" ref="CJ23">IF(AR23="",FALSE,ROUND(IF(AU23=TRUE,((180-secandmin(AK23))+(45-AM23))-(secandmin(AR23)),(180-secandmin(AR23))),0))</f>
        <v>55</v>
      </c>
      <c r="CK23" s="20" cm="1">
        <f t="array" ref="CK23">IF(AW23="",FALSE,ROUND(IF(AZ23=TRUE,((180-secandmin(AK23))+(45-AM23))-(secandmin(AW23)),(180-secandmin(AW23))),0))</f>
        <v>56</v>
      </c>
      <c r="CL23" s="20" cm="1">
        <f t="array" ref="CL23">IF(BB23="",FALSE,ROUND(IF(BE23=TRUE,((180-secandmin(AK23))+(45-AM23))-(secandmin(BB23)),(180-secandmin(BB23))),0))</f>
        <v>73</v>
      </c>
      <c r="CM23" s="20" cm="1">
        <f t="array" ref="CM23">IF(BG23="",FALSE,ROUND(IF(BJ23=TRUE,((180-secandmin(AK23))+(45-AM23))-(secandmin(BG23)),(180-secandmin(BG23))),0))</f>
        <v>83</v>
      </c>
      <c r="CN23" s="20" t="b" cm="1">
        <f t="array" ref="CN23">IF(BL23="",FALSE,ROUND(IF(BO23=TRUE,((180-secandmin(AK23))+(45-AM23))-(secandmin(BL23)),(180-secandmin(BL23))),0))</f>
        <v>0</v>
      </c>
      <c r="CO23" s="30" cm="1">
        <f t="array" ref="CO23">roundlength(AJ23,secandmin(AM23),AO23,secandmin(AK23))</f>
        <v>97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1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cm="1">
        <f t="array" ref="DD23">IF(AK23=0,FALSE,(180-secandmin(AK23)))</f>
        <v>76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6_16 Border</v>
      </c>
      <c r="B24" s="4">
        <v>12</v>
      </c>
      <c r="C24" s="50"/>
      <c r="D24" s="51"/>
      <c r="E24" s="50"/>
      <c r="F24" s="87"/>
      <c r="G24" s="88"/>
      <c r="H24" s="89"/>
      <c r="I24" s="49"/>
      <c r="J24" s="48" t="s">
        <v>522</v>
      </c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 t="s">
        <v>202</v>
      </c>
      <c r="O24" s="69" t="b">
        <v>0</v>
      </c>
      <c r="Q24" s="17">
        <v>0</v>
      </c>
      <c r="R24" s="20">
        <v>7</v>
      </c>
      <c r="S24" s="17"/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1</v>
      </c>
      <c r="AK24" s="60" t="s">
        <v>406</v>
      </c>
      <c r="AL24" s="61" t="s">
        <v>222</v>
      </c>
      <c r="AM24" s="62" t="s">
        <v>522</v>
      </c>
      <c r="AN24" s="63" t="s">
        <v>381</v>
      </c>
      <c r="AO24" s="71" t="s">
        <v>404</v>
      </c>
      <c r="AP24" s="20" t="b">
        <f t="shared" si="1"/>
        <v>0</v>
      </c>
      <c r="AQ24" s="17"/>
      <c r="AR24" s="190" t="s">
        <v>402</v>
      </c>
      <c r="AS24" s="54" t="s">
        <v>390</v>
      </c>
      <c r="AT24" s="224" t="s">
        <v>384</v>
      </c>
      <c r="AU24" s="55" t="b">
        <v>0</v>
      </c>
      <c r="AV24" s="55" t="b">
        <v>1</v>
      </c>
      <c r="AW24" s="64" t="s">
        <v>468</v>
      </c>
      <c r="AX24" s="65" t="s">
        <v>67</v>
      </c>
      <c r="AY24" s="66" t="s">
        <v>384</v>
      </c>
      <c r="AZ24" s="66" t="b">
        <v>0</v>
      </c>
      <c r="BA24" s="66" t="b">
        <v>0</v>
      </c>
      <c r="BB24" s="56" t="s">
        <v>406</v>
      </c>
      <c r="BC24" s="57" t="s">
        <v>390</v>
      </c>
      <c r="BD24" s="55" t="s">
        <v>384</v>
      </c>
      <c r="BE24" s="55" t="b">
        <v>0</v>
      </c>
      <c r="BF24" s="55" t="b">
        <v>0</v>
      </c>
      <c r="BG24" s="64"/>
      <c r="BH24" s="65"/>
      <c r="BI24" s="66"/>
      <c r="BJ24" s="66" t="b">
        <v>0</v>
      </c>
      <c r="BK24" s="66"/>
      <c r="BL24" s="56"/>
      <c r="BM24" s="57"/>
      <c r="BN24" s="55"/>
      <c r="BO24" s="55" t="b">
        <v>0</v>
      </c>
      <c r="BP24" s="55"/>
      <c r="BR24" s="20" t="str">
        <v/>
      </c>
      <c r="BS24" s="20">
        <f t="shared" si="2"/>
        <v>0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>
        <f t="shared" si="3"/>
        <v>0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2</v>
      </c>
      <c r="CB24" s="20">
        <f t="shared" si="9"/>
        <v>1</v>
      </c>
      <c r="CC24" s="223" t="b">
        <f>opening(AS24,B12)</f>
        <v>1</v>
      </c>
      <c r="CD24" s="29" t="b" cm="1">
        <f t="array" ref="CD24">KOST(CA24,O24,secandmin(J24),L24, AN24)</f>
        <v>1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0</v>
      </c>
      <c r="CH24" s="20" cm="1">
        <f t="array" ref="CH24">secandmin(J24)</f>
        <v>15</v>
      </c>
      <c r="CI24" s="20">
        <f t="shared" si="4"/>
        <v>165</v>
      </c>
      <c r="CJ24" s="20" cm="1">
        <f t="array" ref="CJ24">IF(AR24="",FALSE,ROUND(IF(AU24=TRUE,((180-secandmin(AK24))+(45-AM24))-(secandmin(AR24)),(180-secandmin(AR24))),0))</f>
        <v>100</v>
      </c>
      <c r="CK24" s="20" cm="1">
        <f t="array" ref="CK24">IF(AW24="",FALSE,ROUND(IF(AZ24=TRUE,((180-secandmin(AK24))+(45-AM24))-(secandmin(AW24)),(180-secandmin(AW24))),0))</f>
        <v>101</v>
      </c>
      <c r="CL24" s="20" cm="1">
        <f t="array" ref="CL24">IF(BB24="",FALSE,ROUND(IF(BE24=TRUE,((180-secandmin(AK24))+(45-AM24))-(secandmin(BB24)),(180-secandmin(BB24))),0))</f>
        <v>71</v>
      </c>
      <c r="CM24" s="20" t="b" cm="1">
        <f t="array" ref="CM24">IF(BG24="",FALSE,ROUND(IF(BJ24=TRUE,((180-secandmin(AK24))+(45-AM24))-(secandmin(BG24)),(180-secandmin(BG24))),0))</f>
        <v>0</v>
      </c>
      <c r="CN24" s="20" t="b" cm="1">
        <f t="array" ref="CN24">IF(BL24="",FALSE,ROUND(IF(BO24=TRUE,((180-secandmin(AK24))+(45-AM24))-(secandmin(BL24)),(180-secandmin(BL24))),0))</f>
        <v>0</v>
      </c>
      <c r="CO24" s="30" cm="1">
        <f t="array" ref="CO24">roundlength(AJ24,secandmin(AM24),AO24,secandmin(AK24))</f>
        <v>101</v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b" cm="1">
        <f t="array" ref="DA24">FiveVThreeThrown(CJ24,CK24,CI24,CI40,CI56,CI72,CI88,AO24)</f>
        <v>0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cm="1">
        <f t="array" ref="DD24">IF(AK24=0,FALSE,(180-secandmin(AK24)))</f>
        <v>71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6_16 Border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6_16 Border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6_16 Border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6_16 Border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6_16 Border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429</v>
      </c>
      <c r="K29" s="45" t="b">
        <v>0</v>
      </c>
      <c r="L29" s="46" t="b">
        <f>DB29</f>
        <v>0</v>
      </c>
      <c r="M29" s="47" t="b" cm="1">
        <f t="array" ref="M29">OpeningDeath(CG13,CI29,CI13,CI45,CI61,CI77,CI93)</f>
        <v>0</v>
      </c>
      <c r="N29" s="52" t="s">
        <v>207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2</v>
      </c>
      <c r="CB29" s="20">
        <f>countkillshs(AS13,AV13,AX13,BA13,BC13,BF13,BH13,BK13,BM13,BP13,$B$28)</f>
        <v>0</v>
      </c>
      <c r="CC29" s="82" t="b">
        <f>opening(AS13,B28)</f>
        <v>1</v>
      </c>
      <c r="CD29" s="5" t="b">
        <f>KOST(CA29,O29,secandmin(J29),L29,AN13)</f>
        <v>1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41</v>
      </c>
      <c r="CI29" s="20">
        <f t="shared" ref="CI29:CI43" si="12">IF(CH29=0,FALSE,(180+BT29-CH29))</f>
        <v>139</v>
      </c>
      <c r="CJ29" s="20" t="b" cm="1">
        <f t="array" ref="CJ29">OpenRefragged(CJ13,CI13,CI29,CI45,CI61,CI77)</f>
        <v>0</v>
      </c>
      <c r="CK29" s="20" t="b" cm="1">
        <f t="array" ref="CK29">OpenRefragged(CK13,CI13,CI29,CI45,CI61,CI77)</f>
        <v>1</v>
      </c>
      <c r="CL29" s="20" t="b" cm="1">
        <f t="array" ref="CL29">OpenRefragged(CL13,CI13,CI29,CI45,CI61,CI77)</f>
        <v>0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1</v>
      </c>
      <c r="CV29" s="20" t="b" cm="1">
        <f t="array" ref="CV29:CV34">TRANSPOSE(sidesplit(CD29:CD43,AN13:AN27,"Defence"))</f>
        <v>0</v>
      </c>
      <c r="CW29" s="20" cm="1">
        <f t="array" ref="CW29:CW34">TRANSPOSE(sidesplit(CI29:CI43,AN13:AN27,"Attack"))</f>
        <v>139</v>
      </c>
      <c r="CX29" s="20" cm="1">
        <f t="array" ref="CX29:CX34">TRANSPOSE(sidesplit(CI29:CI43,AN13:AN27,"Defence"))</f>
        <v>61</v>
      </c>
      <c r="CY29" s="20" cm="1">
        <f t="array" ref="CY29:CY34">TRANSPOSE(sidesplit(CA29:CA43,AN13:AN27,"Attack"))</f>
        <v>2</v>
      </c>
      <c r="CZ29" s="20" cm="1">
        <f t="array" ref="CZ29:CZ34">TRANSPOSE(sidesplit(CA29:CA43,AN13:AN27,"Defence"))</f>
        <v>0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1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1</v>
      </c>
    </row>
    <row r="30" spans="1:110" ht="15.75" customHeight="1" x14ac:dyDescent="0.2">
      <c r="A30" s="152" t="str" cm="1">
        <f t="array" aca="1" ref="A30" ca="1">MID(CELL("filename",A19),FIND("]",CELL("filename",A19))+1,255)</f>
        <v>6_16 Border</v>
      </c>
      <c r="B30" s="5">
        <v>2</v>
      </c>
      <c r="C30" s="50"/>
      <c r="D30" s="51"/>
      <c r="E30" s="50"/>
      <c r="F30" s="87"/>
      <c r="G30" s="58"/>
      <c r="H30" s="90"/>
      <c r="I30" s="49"/>
      <c r="J30" s="48" t="s">
        <v>486</v>
      </c>
      <c r="K30" s="45" t="b">
        <v>0</v>
      </c>
      <c r="L30" s="46" t="b">
        <f t="shared" ref="L30:L43" si="15">DB30</f>
        <v>1</v>
      </c>
      <c r="M30" s="47" t="b" cm="1">
        <f t="array" ref="M30">OpeningDeath(CG14,CI30,CI14,CI46,CI62,CI78,CI94)</f>
        <v>0</v>
      </c>
      <c r="N30" s="52" t="s">
        <v>207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0</v>
      </c>
      <c r="CB30" s="20">
        <f>countkillshs(AS14,AV14,AX14,BA14,BC14,BF14,BH14,BK14,BM14,BP14,$B$28)</f>
        <v>0</v>
      </c>
      <c r="CC30" s="82" t="b">
        <f>opening(AS14,B28)</f>
        <v>0</v>
      </c>
      <c r="CD30" s="5" t="b">
        <f>KOST(CA30,O30,secandmin(J30),L30,AN14)</f>
        <v>1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26</v>
      </c>
      <c r="CI30" s="20">
        <f t="shared" si="12"/>
        <v>154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1</v>
      </c>
      <c r="CL30" s="20" t="b" cm="1">
        <f t="array" ref="CL30">OpenRefragged(CL14,CI14,CI30,CI46,CI62,CI78)</f>
        <v>0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1</v>
      </c>
      <c r="CV30" s="20" t="b">
        <v>1</v>
      </c>
      <c r="CW30" s="20">
        <v>154</v>
      </c>
      <c r="CX30" s="20" t="b">
        <v>0</v>
      </c>
      <c r="CY30" s="20">
        <v>0</v>
      </c>
      <c r="CZ30" s="20">
        <v>3</v>
      </c>
      <c r="DA30" s="76"/>
      <c r="DB30" s="20" t="b" cm="1">
        <f t="array" ref="DB30">DeathRefragged(CI30,CJ14,CK14,CL14,CM14,CN14)</f>
        <v>1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6_16 Border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538</v>
      </c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0</v>
      </c>
      <c r="N31" s="52" t="s">
        <v>207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2</v>
      </c>
      <c r="CB31" s="20">
        <f>countkillshs(AS15,AV15,AX15,BA15,BC15,BF15,BH15,BK15,BM15,BP15,$B$28)</f>
        <v>1</v>
      </c>
      <c r="CC31" s="82" t="b">
        <f>opening(AS15,B28)</f>
        <v>1</v>
      </c>
      <c r="CD31" s="5" t="b">
        <f>KOST(CA31,O31,secandmin(J31),L31,AN15)</f>
        <v>1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51</v>
      </c>
      <c r="CI31" s="20">
        <f t="shared" si="12"/>
        <v>129</v>
      </c>
      <c r="CJ31" s="20" t="b" cm="1">
        <f t="array" ref="CJ31">OpenRefragged(CJ15,CI15,CI31,CI47,CI63,CI79)</f>
        <v>0</v>
      </c>
      <c r="CK31" s="20" t="b" cm="1">
        <f t="array" ref="CK31">OpenRefragged(CK15,CI15,CI31,CI47,CI63,CI79)</f>
        <v>0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1</v>
      </c>
      <c r="CV31" s="20" t="b">
        <v>0</v>
      </c>
      <c r="CW31" s="20">
        <v>129</v>
      </c>
      <c r="CX31" s="20">
        <v>85</v>
      </c>
      <c r="CY31" s="20">
        <v>2</v>
      </c>
      <c r="CZ31" s="20">
        <v>0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6_16 Border</v>
      </c>
      <c r="B32" s="5">
        <v>4</v>
      </c>
      <c r="C32" s="50"/>
      <c r="D32" s="51"/>
      <c r="E32" s="50"/>
      <c r="F32" s="87"/>
      <c r="G32" s="58"/>
      <c r="H32" s="90"/>
      <c r="I32" s="49"/>
      <c r="J32" s="48" t="s">
        <v>439</v>
      </c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0</v>
      </c>
      <c r="N32" s="52" t="s">
        <v>173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0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b">
        <f>KOST(CA32,O32,secandmin(J32),L32,AN16)</f>
        <v>0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113</v>
      </c>
      <c r="CI32" s="20">
        <f t="shared" si="12"/>
        <v>67</v>
      </c>
      <c r="CJ32" s="20" t="b" cm="1">
        <f t="array" ref="CJ32">OpenRefragged(CJ16,CI16,CI32,CI48,CI64,CI80)</f>
        <v>1</v>
      </c>
      <c r="CK32" s="20" t="b" cm="1">
        <f t="array" ref="CK32">OpenRefragged(CK16,CI16,CI32,CI48,CI64,CI80)</f>
        <v>0</v>
      </c>
      <c r="CL32" s="20" t="b" cm="1">
        <f t="array" ref="CL32">OpenRefragged(CL16,CI16,CI32,CI48,CI64,CI80)</f>
        <v>0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0</v>
      </c>
      <c r="CV32" s="20" t="b">
        <v>1</v>
      </c>
      <c r="CW32" s="20">
        <v>67</v>
      </c>
      <c r="CX32" s="20">
        <v>88</v>
      </c>
      <c r="CY32" s="20">
        <v>0</v>
      </c>
      <c r="CZ32" s="20">
        <v>1</v>
      </c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6_16 Border</v>
      </c>
      <c r="B33" s="5">
        <v>5</v>
      </c>
      <c r="C33" s="50"/>
      <c r="D33" s="51"/>
      <c r="E33" s="50"/>
      <c r="F33" s="87"/>
      <c r="G33" s="58"/>
      <c r="H33" s="90"/>
      <c r="I33" s="49"/>
      <c r="J33" s="300"/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 t="s">
        <v>173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2</v>
      </c>
      <c r="CB33" s="20">
        <f t="shared" si="17"/>
        <v>1</v>
      </c>
      <c r="CC33" s="82" t="b">
        <f>opening(AS17,B28)</f>
        <v>0</v>
      </c>
      <c r="CD33" s="5" t="b">
        <f>KOST(CA33,O33,secandmin(J33),L33,AN17)</f>
        <v>1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0</v>
      </c>
      <c r="CI33" s="20" t="b">
        <f t="shared" si="12"/>
        <v>0</v>
      </c>
      <c r="CJ33" s="20" t="b" cm="1">
        <f t="array" ref="CJ33">OpenRefragged(CJ17,CI17,CI33,CI49,CI65,CI81)</f>
        <v>0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0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1</v>
      </c>
      <c r="CV33" s="20" t="b">
        <v>0</v>
      </c>
      <c r="CW33" s="20" t="b">
        <v>0</v>
      </c>
      <c r="CX33" s="20">
        <v>65</v>
      </c>
      <c r="CY33" s="20">
        <v>2</v>
      </c>
      <c r="CZ33" s="20">
        <v>0</v>
      </c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6_16 Border</v>
      </c>
      <c r="B34" s="5">
        <v>6</v>
      </c>
      <c r="C34" s="50"/>
      <c r="D34" s="51"/>
      <c r="E34" s="50"/>
      <c r="F34" s="87"/>
      <c r="G34" s="58"/>
      <c r="H34" s="90"/>
      <c r="I34" s="49"/>
      <c r="J34" s="48" t="s">
        <v>575</v>
      </c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1</v>
      </c>
      <c r="N34" s="52" t="s">
        <v>173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0</v>
      </c>
      <c r="CB34" s="20">
        <f t="shared" si="17"/>
        <v>0</v>
      </c>
      <c r="CC34" s="82" t="b">
        <f>opening(AS18,B28)</f>
        <v>0</v>
      </c>
      <c r="CD34" s="5" t="b">
        <f>KOST(CA34,O34,secandmin(J34),L34,AN18)</f>
        <v>0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156</v>
      </c>
      <c r="CI34" s="20">
        <f t="shared" si="12"/>
        <v>24</v>
      </c>
      <c r="CJ34" s="20" t="b" cm="1">
        <f t="array" ref="CJ34">OpenRefragged(CJ18,CI18,CI34,CI50,CI66,CI82)</f>
        <v>1</v>
      </c>
      <c r="CK34" s="20" t="b" cm="1">
        <f t="array" ref="CK34">OpenRefragged(CK18,CI18,CI34,CI50,CI66,CI82)</f>
        <v>1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0</v>
      </c>
      <c r="CV34" s="20" t="b">
        <v>0</v>
      </c>
      <c r="CW34" s="20">
        <v>24</v>
      </c>
      <c r="CX34" s="20">
        <v>94</v>
      </c>
      <c r="CY34" s="20">
        <v>0</v>
      </c>
      <c r="CZ34" s="20">
        <v>0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6_16 Border</v>
      </c>
      <c r="B35" s="5">
        <v>7</v>
      </c>
      <c r="C35" s="50"/>
      <c r="D35" s="51"/>
      <c r="E35" s="50"/>
      <c r="F35" s="87"/>
      <c r="G35" s="58"/>
      <c r="H35" s="90"/>
      <c r="I35" s="49"/>
      <c r="J35" s="48" t="s">
        <v>521</v>
      </c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182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0</v>
      </c>
      <c r="CB35" s="20">
        <f t="shared" si="17"/>
        <v>0</v>
      </c>
      <c r="CC35" s="82" t="b">
        <f>opening(AS19,B28)</f>
        <v>0</v>
      </c>
      <c r="CD35" s="5" t="b">
        <f>KOST(CA35,O35,secandmin(J35),L35,AN19)</f>
        <v>0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119</v>
      </c>
      <c r="CI35" s="20">
        <f t="shared" si="12"/>
        <v>61</v>
      </c>
      <c r="CJ35" s="20" t="b" cm="1">
        <f t="array" ref="CJ35">OpenRefragged(CJ19,CI19,CI35,CI51,CI67,CI83)</f>
        <v>0</v>
      </c>
      <c r="CK35" s="20" t="b" cm="1">
        <f t="array" ref="CK35">OpenRefragged(CK19,CI19,CI35,CI51,CI67,CI83)</f>
        <v>0</v>
      </c>
      <c r="CL35" s="20" t="b" cm="1">
        <f t="array" ref="CL35">OpenRefragged(CL19,CI19,CI35,CI51,CI67,CI83)</f>
        <v>0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6_16 Border</v>
      </c>
      <c r="B36" s="5">
        <v>8</v>
      </c>
      <c r="C36" s="50"/>
      <c r="D36" s="51"/>
      <c r="E36" s="50"/>
      <c r="F36" s="87"/>
      <c r="G36" s="58"/>
      <c r="H36" s="90"/>
      <c r="I36" s="49"/>
      <c r="J36" s="300"/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0</v>
      </c>
      <c r="N36" s="52" t="s">
        <v>182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3</v>
      </c>
      <c r="CB36" s="20">
        <f t="shared" si="17"/>
        <v>2</v>
      </c>
      <c r="CC36" s="82" t="b">
        <f>opening(AS20,B28)</f>
        <v>0</v>
      </c>
      <c r="CD36" s="5" t="b">
        <f>KOST(CA36,O36,secandmin(J36),L36,AN20)</f>
        <v>1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0</v>
      </c>
      <c r="CI36" s="20" t="b">
        <f t="shared" si="12"/>
        <v>0</v>
      </c>
      <c r="CJ36" s="20" t="b" cm="1">
        <f t="array" ref="CJ36">OpenRefragged(CJ20,CI20,CI36,CI52,CI68,CI84)</f>
        <v>0</v>
      </c>
      <c r="CK36" s="20" t="b" cm="1">
        <f t="array" ref="CK36">OpenRefragged(CK20,CI20,CI36,CI52,CI68,CI84)</f>
        <v>0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6_16 Border</v>
      </c>
      <c r="B37" s="5">
        <v>9</v>
      </c>
      <c r="C37" s="50"/>
      <c r="D37" s="51"/>
      <c r="E37" s="50"/>
      <c r="F37" s="87"/>
      <c r="G37" s="58"/>
      <c r="H37" s="90"/>
      <c r="I37" s="49"/>
      <c r="J37" s="48" t="s">
        <v>399</v>
      </c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288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0</v>
      </c>
      <c r="CB37" s="20">
        <f t="shared" si="17"/>
        <v>0</v>
      </c>
      <c r="CC37" s="82" t="b">
        <f>opening(AS21,B28)</f>
        <v>0</v>
      </c>
      <c r="CD37" s="5" t="b">
        <f>KOST(CA37,O37,secandmin(J37),L37,AN21)</f>
        <v>0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95</v>
      </c>
      <c r="CI37" s="20">
        <f t="shared" si="12"/>
        <v>85</v>
      </c>
      <c r="CJ37" s="20" t="b" cm="1">
        <f t="array" ref="CJ37">OpenRefragged(CJ21,CI21,CI37,CI53,CI69,CI85)</f>
        <v>1</v>
      </c>
      <c r="CK37" s="20" t="b" cm="1">
        <f t="array" ref="CK37">OpenRefragged(CK21,CI21,CI37,CI53,CI69,CI85)</f>
        <v>1</v>
      </c>
      <c r="CL37" s="20" t="b" cm="1">
        <f t="array" ref="CL37">OpenRefragged(CL21,CI21,CI37,CI53,CI69,CI85)</f>
        <v>1</v>
      </c>
      <c r="CM37" s="20" t="b" cm="1">
        <f t="array" ref="CM37">OpenRefragged(CM21,CI21,CI37,CI53,CI69,CI85)</f>
        <v>1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6_16 Border</v>
      </c>
      <c r="B38" s="5">
        <v>10</v>
      </c>
      <c r="C38" s="50"/>
      <c r="D38" s="51"/>
      <c r="E38" s="50"/>
      <c r="F38" s="87"/>
      <c r="G38" s="58"/>
      <c r="H38" s="90"/>
      <c r="I38" s="49"/>
      <c r="J38" s="48" t="s">
        <v>441</v>
      </c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 t="s">
        <v>288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1</v>
      </c>
      <c r="CB38" s="20">
        <f t="shared" si="17"/>
        <v>0</v>
      </c>
      <c r="CC38" s="82" t="b">
        <f>opening(AS22,B28)</f>
        <v>1</v>
      </c>
      <c r="CD38" s="5" t="b">
        <f>KOST(CA38,O38,secandmin(J38),L38,AN22)</f>
        <v>1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92</v>
      </c>
      <c r="CI38" s="20">
        <f t="shared" si="12"/>
        <v>88</v>
      </c>
      <c r="CJ38" s="20" t="b" cm="1">
        <f t="array" ref="CJ38">OpenRefragged(CJ22,CI22,CI38,CI54,CI70,CI86)</f>
        <v>0</v>
      </c>
      <c r="CK38" s="20" t="b" cm="1">
        <f t="array" ref="CK38">OpenRefragged(CK22,CI22,CI38,CI54,CI70,CI86)</f>
        <v>0</v>
      </c>
      <c r="CL38" s="20" t="b" cm="1">
        <f t="array" ref="CL38">OpenRefragged(CL22,CI22,CI38,CI54,CI70,CI86)</f>
        <v>0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6_16 Border</v>
      </c>
      <c r="B39" s="5">
        <v>11</v>
      </c>
      <c r="C39" s="50"/>
      <c r="D39" s="51"/>
      <c r="E39" s="50"/>
      <c r="F39" s="87"/>
      <c r="G39" s="58"/>
      <c r="H39" s="90"/>
      <c r="I39" s="49"/>
      <c r="J39" s="48" t="s">
        <v>400</v>
      </c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 t="s">
        <v>257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0</v>
      </c>
      <c r="CB39" s="20">
        <f t="shared" si="17"/>
        <v>0</v>
      </c>
      <c r="CC39" s="82" t="b">
        <f>opening(AS23,B28)</f>
        <v>0</v>
      </c>
      <c r="CD39" s="5" t="b">
        <f>KOST(CA39,O39,secandmin(J39),L39,AN23)</f>
        <v>0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115</v>
      </c>
      <c r="CI39" s="20">
        <f t="shared" si="12"/>
        <v>65</v>
      </c>
      <c r="CJ39" s="20" t="b" cm="1">
        <f t="array" ref="CJ39">OpenRefragged(CJ23,CI23,CI39,CI55,CI71,CI87)</f>
        <v>1</v>
      </c>
      <c r="CK39" s="20" t="b" cm="1">
        <f t="array" ref="CK39">OpenRefragged(CK23,CI23,CI39,CI55,CI71,CI87)</f>
        <v>1</v>
      </c>
      <c r="CL39" s="20" t="b" cm="1">
        <f t="array" ref="CL39">OpenRefragged(CL23,CI23,CI39,CI55,CI71,CI87)</f>
        <v>1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0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6_16 Border</v>
      </c>
      <c r="B40" s="5">
        <v>12</v>
      </c>
      <c r="C40" s="50"/>
      <c r="D40" s="51"/>
      <c r="E40" s="50"/>
      <c r="F40" s="87"/>
      <c r="G40" s="58"/>
      <c r="H40" s="90"/>
      <c r="I40" s="49"/>
      <c r="J40" s="48" t="s">
        <v>386</v>
      </c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0</v>
      </c>
      <c r="N40" s="171" t="s">
        <v>257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>
        <f t="shared" si="10"/>
        <v>0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>
        <f t="shared" si="11"/>
        <v>0</v>
      </c>
      <c r="BY40" s="18"/>
      <c r="BZ40" s="36"/>
      <c r="CA40" s="29">
        <f>countkills(AS24,AX24,BC24,BH24,BM24,B28)</f>
        <v>0</v>
      </c>
      <c r="CB40" s="20">
        <f t="shared" si="17"/>
        <v>0</v>
      </c>
      <c r="CC40" s="82" t="b">
        <f>opening(AS24,B28)</f>
        <v>0</v>
      </c>
      <c r="CD40" s="5" t="b">
        <f>KOST(CA40,O40,secandmin(J40),L40,AN24)</f>
        <v>0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86</v>
      </c>
      <c r="CI40" s="20">
        <f t="shared" si="12"/>
        <v>94</v>
      </c>
      <c r="CJ40" s="20" t="b" cm="1">
        <f t="array" ref="CJ40">OpenRefragged(CJ24,CI24,CI40,CI56,CI72,CI88)</f>
        <v>0</v>
      </c>
      <c r="CK40" s="20" t="b" cm="1">
        <f t="array" ref="CK40">OpenRefragged(CK24,CI24,CI40,CI56,CI72,CI88)</f>
        <v>0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6_16 Border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6_16 Border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6_16 Border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6_16 Border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6_16 Border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480</v>
      </c>
      <c r="K45" s="45" t="b">
        <v>0</v>
      </c>
      <c r="L45" s="46" t="b">
        <f>DB45</f>
        <v>0</v>
      </c>
      <c r="M45" s="47" t="b" cm="1">
        <f t="array" ref="M45">OpeningDeath(CG13,CI45,CI13,CI29,CI61,CI77,CI93)</f>
        <v>0</v>
      </c>
      <c r="N45" s="52" t="s">
        <v>184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0</v>
      </c>
      <c r="CB45" s="20">
        <f>countkillshs(AS13,AV13,AX13,BA13,BC13,BF13,BH13,BK13,BM13,BP13,$B$44)</f>
        <v>0</v>
      </c>
      <c r="CC45" s="82" t="b">
        <f>opening(AS13,B44)</f>
        <v>0</v>
      </c>
      <c r="CD45" s="5" t="b">
        <f>KOST(CA45,O45,secandmin(J45),L45,AN13)</f>
        <v>0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28</v>
      </c>
      <c r="CI45" s="20">
        <f t="shared" ref="CI45:CI59" si="20">IF(CH45=0,FALSE,(180+BT45-CH45))</f>
        <v>152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0</v>
      </c>
      <c r="CV45" s="20" t="b" cm="1">
        <f t="array" ref="CV45:CV50">TRANSPOSE(sidesplit(CD45:CD59,AN13:AN27,"Defence"))</f>
        <v>0</v>
      </c>
      <c r="CW45" s="20" cm="1">
        <f t="array" ref="CW45:CW50">TRANSPOSE(sidesplit(CI45:CI59,AN13:AN27,"Attack"))</f>
        <v>152</v>
      </c>
      <c r="CX45" s="20" cm="1">
        <f t="array" ref="CX45:CX50">TRANSPOSE(sidesplit(CI45:CI59,AN13:AN27,"Defence"))</f>
        <v>59</v>
      </c>
      <c r="CY45" s="20" cm="1">
        <f t="array" ref="CY45:CY50">TRANSPOSE(sidesplit(CA45:CA59,AN13:AN27,"Attack"))</f>
        <v>0</v>
      </c>
      <c r="CZ45" s="20" cm="1">
        <f t="array" ref="CZ45:CZ50">TRANSPOSE(sidesplit(CA45:CA59,AN13:AN27,"Defence"))</f>
        <v>0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6_16 Border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450</v>
      </c>
      <c r="K46" s="45" t="b">
        <v>0</v>
      </c>
      <c r="L46" s="46" t="b">
        <f t="shared" ref="L46:L59" si="23">DB46</f>
        <v>0</v>
      </c>
      <c r="M46" s="47" t="b" cm="1">
        <f t="array" ref="M46">OpeningDeath(CG14,CI46,CI14,CI30,CI62,CI78,CI94)</f>
        <v>0</v>
      </c>
      <c r="N46" s="52" t="s">
        <v>184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1</v>
      </c>
      <c r="CB46" s="20">
        <f>countkillshs(AS14,AV14,AX14,BA14,BC14,BF14,BH14,BK14,BM14,BP14,$B$44)</f>
        <v>1</v>
      </c>
      <c r="CC46" s="82" t="b">
        <f>opening(AS14,B44)</f>
        <v>1</v>
      </c>
      <c r="CD46" s="5" t="b">
        <f>KOST(CA46,O46,secandmin(J46),L46,AN14)</f>
        <v>1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117</v>
      </c>
      <c r="CI46" s="20">
        <f t="shared" si="20"/>
        <v>63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1</v>
      </c>
      <c r="CV46" s="20" t="b">
        <v>1</v>
      </c>
      <c r="CW46" s="20">
        <v>63</v>
      </c>
      <c r="CX46" s="20" t="b">
        <v>0</v>
      </c>
      <c r="CY46" s="20">
        <v>1</v>
      </c>
      <c r="CZ46" s="20">
        <v>1</v>
      </c>
      <c r="DA46" s="76"/>
      <c r="DB46" s="20" t="b" cm="1">
        <f t="array" ref="DB46">DeathRefragged(CI46,CJ14,CK14,CL14,CM14,CN14)</f>
        <v>0</v>
      </c>
      <c r="DC46" s="20" t="b" cm="1">
        <f t="array" ref="DC46">OpeningKill(CJ14,AS14,$B$44,CI14,CI30,CI46,CI62,CI78)</f>
        <v>1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6_16 Border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498</v>
      </c>
      <c r="K47" s="45" t="b">
        <v>0</v>
      </c>
      <c r="L47" s="46" t="b">
        <f t="shared" si="23"/>
        <v>1</v>
      </c>
      <c r="M47" s="47" t="b" cm="1">
        <f t="array" ref="M47">OpeningDeath(CG15,CI47,CI15,CI31,CI63,CI79,CI95)</f>
        <v>0</v>
      </c>
      <c r="N47" s="52" t="s">
        <v>184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0</v>
      </c>
      <c r="CB47" s="20">
        <f>countkillshs(AS15,AV15,AX15,BA15,BC15,BF15,BH15,BK15,BM15,BP15,$B$44)</f>
        <v>0</v>
      </c>
      <c r="CC47" s="82" t="b">
        <f>opening(AS15,B44)</f>
        <v>0</v>
      </c>
      <c r="CD47" s="5" t="b">
        <f>KOST(CA47,O47,secandmin(J47),L47,AN15)</f>
        <v>1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66</v>
      </c>
      <c r="CI47" s="20">
        <f t="shared" si="20"/>
        <v>114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1</v>
      </c>
      <c r="CV47" s="20" t="b">
        <v>0</v>
      </c>
      <c r="CW47" s="20">
        <v>114</v>
      </c>
      <c r="CX47" s="20">
        <v>91</v>
      </c>
      <c r="CY47" s="20">
        <v>0</v>
      </c>
      <c r="CZ47" s="20">
        <v>0</v>
      </c>
      <c r="DA47" s="76"/>
      <c r="DB47" s="20" t="b" cm="1">
        <f t="array" ref="DB47">DeathRefragged(CI47,CJ15,CK15,CL15,CM15,CN15)</f>
        <v>1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6_16 Border</v>
      </c>
      <c r="B48" s="12">
        <v>4</v>
      </c>
      <c r="C48" s="50"/>
      <c r="D48" s="51"/>
      <c r="E48" s="50"/>
      <c r="F48" s="91"/>
      <c r="G48" s="58"/>
      <c r="H48" s="90"/>
      <c r="I48" s="49"/>
      <c r="J48" s="300"/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0</v>
      </c>
      <c r="N48" s="52" t="s">
        <v>184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2</v>
      </c>
      <c r="CB48" s="20">
        <f t="shared" ref="CB48:CB59" si="25">countkillshs(AS16,AV16,AX16,BA16,BC16,BF16,BH16,BK16,BM16,BP16,$B$44)</f>
        <v>2</v>
      </c>
      <c r="CC48" s="82" t="b">
        <f>opening(AS16,B44)</f>
        <v>0</v>
      </c>
      <c r="CD48" s="5" t="b">
        <f>KOST(CA48,O48,secandmin(J48),L48,AN16)</f>
        <v>1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0</v>
      </c>
      <c r="CI48" s="20" t="b">
        <f t="shared" si="20"/>
        <v>0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1</v>
      </c>
      <c r="CV48" s="20" t="b">
        <v>0</v>
      </c>
      <c r="CW48" s="20" t="b">
        <v>0</v>
      </c>
      <c r="CX48" s="20">
        <v>61</v>
      </c>
      <c r="CY48" s="20">
        <v>2</v>
      </c>
      <c r="CZ48" s="20">
        <v>0</v>
      </c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6_16 Border</v>
      </c>
      <c r="B49" s="12">
        <v>5</v>
      </c>
      <c r="C49" s="50"/>
      <c r="D49" s="51"/>
      <c r="E49" s="50"/>
      <c r="F49" s="91"/>
      <c r="G49" s="58"/>
      <c r="H49" s="90"/>
      <c r="I49" s="49"/>
      <c r="J49" s="300"/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184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0</v>
      </c>
      <c r="CB49" s="20">
        <f t="shared" si="25"/>
        <v>0</v>
      </c>
      <c r="CC49" s="82" t="b">
        <f>opening(AS17,B44)</f>
        <v>0</v>
      </c>
      <c r="CD49" s="5" t="b">
        <f>KOST(CA49,O49,secandmin(J49),L49,AN17)</f>
        <v>1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0</v>
      </c>
      <c r="CI49" s="20" t="b">
        <f t="shared" si="20"/>
        <v>0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1</v>
      </c>
      <c r="CV49" s="20" t="b">
        <v>1</v>
      </c>
      <c r="CW49" s="20" t="b">
        <v>0</v>
      </c>
      <c r="CX49" s="20">
        <v>81</v>
      </c>
      <c r="CY49" s="20">
        <v>0</v>
      </c>
      <c r="CZ49" s="20">
        <v>0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6_16 Border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530</v>
      </c>
      <c r="K50" s="45" t="b">
        <v>0</v>
      </c>
      <c r="L50" s="46" t="b">
        <f t="shared" si="23"/>
        <v>0</v>
      </c>
      <c r="M50" s="47" t="b" cm="1">
        <f t="array" ref="M50">OpeningDeath(CG18,CI50,CI18,CI34,CI66,CI82,CI98)</f>
        <v>0</v>
      </c>
      <c r="N50" s="52" t="s">
        <v>184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2</v>
      </c>
      <c r="CB50" s="20">
        <f t="shared" si="25"/>
        <v>2</v>
      </c>
      <c r="CC50" s="82" t="b">
        <f>opening(AS18,B44)</f>
        <v>0</v>
      </c>
      <c r="CD50" s="5" t="b">
        <f>KOST(CA50,O50,secandmin(J50),L50,AN18)</f>
        <v>1</v>
      </c>
      <c r="CE50" s="37"/>
      <c r="CF50" s="20" cm="1">
        <f t="array" ref="CF50">exitfrags(CI50,CI18,CI34,CI66,CI82,AS18,CJ18,AX18,CK18,BC18,CL18,BH18,CM18,BM18,CN18,AO18,$B$44)</f>
        <v>1</v>
      </c>
      <c r="CG50" s="40"/>
      <c r="CH50" s="20" cm="1">
        <f t="array" ref="CH50">secandmin(J50)</f>
        <v>3</v>
      </c>
      <c r="CI50" s="20">
        <f t="shared" si="20"/>
        <v>177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1</v>
      </c>
      <c r="CV50" s="20" t="b">
        <v>0</v>
      </c>
      <c r="CW50" s="20">
        <v>177</v>
      </c>
      <c r="CX50" s="20">
        <v>59</v>
      </c>
      <c r="CY50" s="20">
        <v>2</v>
      </c>
      <c r="CZ50" s="20">
        <v>0</v>
      </c>
      <c r="DA50" s="76"/>
      <c r="DB50" s="20" t="b" cm="1">
        <f t="array" ref="DB50">DeathRefragged(CI50,CJ18,CK18,CL18,CM18,CN18)</f>
        <v>0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6_16 Border</v>
      </c>
      <c r="B51" s="12">
        <v>7</v>
      </c>
      <c r="C51" s="50"/>
      <c r="D51" s="51"/>
      <c r="E51" s="50"/>
      <c r="F51" s="91"/>
      <c r="G51" s="58"/>
      <c r="H51" s="90"/>
      <c r="I51" s="49"/>
      <c r="J51" s="92" t="s">
        <v>405</v>
      </c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0</v>
      </c>
      <c r="N51" s="52" t="s">
        <v>180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0</v>
      </c>
      <c r="CB51" s="20">
        <f t="shared" si="25"/>
        <v>0</v>
      </c>
      <c r="CC51" s="82" t="b">
        <f>opening(AS19,B44)</f>
        <v>0</v>
      </c>
      <c r="CD51" s="5" t="b">
        <f>KOST(CA51,O51,secandmin(J51),L51,AN19)</f>
        <v>0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121</v>
      </c>
      <c r="CI51" s="20">
        <f t="shared" si="20"/>
        <v>59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6_16 Border</v>
      </c>
      <c r="B52" s="12">
        <v>8</v>
      </c>
      <c r="C52" s="50"/>
      <c r="D52" s="51"/>
      <c r="E52" s="50"/>
      <c r="F52" s="91"/>
      <c r="G52" s="58"/>
      <c r="H52" s="90"/>
      <c r="I52" s="49"/>
      <c r="J52" s="300"/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 t="s">
        <v>180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1</v>
      </c>
      <c r="CB52" s="20">
        <f t="shared" si="25"/>
        <v>1</v>
      </c>
      <c r="CC52" s="82" t="b">
        <f>opening(AS20,B44)</f>
        <v>0</v>
      </c>
      <c r="CD52" s="5" t="b">
        <f>KOST(CA52,O52,secandmin(J52),L52,AN20)</f>
        <v>1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0</v>
      </c>
      <c r="CI52" s="20" t="b">
        <f t="shared" si="20"/>
        <v>0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6_16 Border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536</v>
      </c>
      <c r="K53" s="45" t="b">
        <v>0</v>
      </c>
      <c r="L53" s="46" t="b">
        <f t="shared" si="23"/>
        <v>0</v>
      </c>
      <c r="M53" s="47" t="b" cm="1">
        <f t="array" ref="M53">OpeningDeath(CG21,CI53,CI21,CI37,CI69,CI85,CI101)</f>
        <v>0</v>
      </c>
      <c r="N53" s="171" t="s">
        <v>182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0</v>
      </c>
      <c r="CB53" s="20">
        <f t="shared" si="25"/>
        <v>0</v>
      </c>
      <c r="CC53" s="82" t="b">
        <f>opening(AS21,B44)</f>
        <v>0</v>
      </c>
      <c r="CD53" s="5" t="b">
        <f>KOST(CA53,O53,secandmin(J53),L53,AN21)</f>
        <v>0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89</v>
      </c>
      <c r="CI53" s="20">
        <f t="shared" si="20"/>
        <v>91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6_16 Border</v>
      </c>
      <c r="B54" s="12">
        <v>10</v>
      </c>
      <c r="C54" s="50"/>
      <c r="D54" s="51"/>
      <c r="E54" s="50"/>
      <c r="F54" s="91"/>
      <c r="G54" s="58"/>
      <c r="H54" s="90"/>
      <c r="I54" s="49"/>
      <c r="J54" s="48" t="s">
        <v>521</v>
      </c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 t="s">
        <v>182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0</v>
      </c>
      <c r="CB54" s="20">
        <f t="shared" si="25"/>
        <v>0</v>
      </c>
      <c r="CC54" s="82" t="b">
        <f>opening(AS22,B44)</f>
        <v>0</v>
      </c>
      <c r="CD54" s="5" t="b">
        <f>KOST(CA54,O54,secandmin(J54),L54,AN22)</f>
        <v>0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119</v>
      </c>
      <c r="CI54" s="20">
        <f t="shared" si="20"/>
        <v>61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6_16 Border</v>
      </c>
      <c r="B55" s="12">
        <v>11</v>
      </c>
      <c r="C55" s="50"/>
      <c r="D55" s="51"/>
      <c r="E55" s="50"/>
      <c r="F55" s="91"/>
      <c r="G55" s="58"/>
      <c r="H55" s="90"/>
      <c r="I55" s="49"/>
      <c r="J55" s="48" t="s">
        <v>552</v>
      </c>
      <c r="K55" s="45" t="b">
        <v>1</v>
      </c>
      <c r="L55" s="46" t="b">
        <f t="shared" si="23"/>
        <v>1</v>
      </c>
      <c r="M55" s="47" t="b" cm="1">
        <f t="array" ref="M55">OpeningDeath(CG23,CI55,CI23,CI39,CI71,CI87,CI103)</f>
        <v>0</v>
      </c>
      <c r="N55" s="171" t="s">
        <v>178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-59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0</v>
      </c>
      <c r="CB55" s="20">
        <f t="shared" si="25"/>
        <v>0</v>
      </c>
      <c r="CC55" s="82" t="b">
        <f>opening(AS23,B44)</f>
        <v>0</v>
      </c>
      <c r="CD55" s="5" t="b">
        <f>KOST(CA55,O55,secandmin(J55),L55,AN23)</f>
        <v>1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40</v>
      </c>
      <c r="CI55" s="20">
        <f t="shared" si="20"/>
        <v>81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1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6_16 Border</v>
      </c>
      <c r="B56" s="12">
        <v>12</v>
      </c>
      <c r="C56" s="50"/>
      <c r="D56" s="51"/>
      <c r="E56" s="50"/>
      <c r="F56" s="91"/>
      <c r="G56" s="58"/>
      <c r="H56" s="90"/>
      <c r="I56" s="49"/>
      <c r="J56" s="48" t="s">
        <v>405</v>
      </c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0</v>
      </c>
      <c r="N56" s="171" t="s">
        <v>178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>
        <f t="shared" si="18"/>
        <v>0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>
        <f t="shared" si="19"/>
        <v>0</v>
      </c>
      <c r="BY56" s="18"/>
      <c r="BZ56" s="36"/>
      <c r="CA56" s="29">
        <f>countkills(AS24,AX24,BC24,BH24,BM24,B44)</f>
        <v>0</v>
      </c>
      <c r="CB56" s="20">
        <f t="shared" si="25"/>
        <v>0</v>
      </c>
      <c r="CC56" s="82" t="b">
        <f>opening(AS24,B44)</f>
        <v>0</v>
      </c>
      <c r="CD56" s="5" t="b">
        <f>KOST(CA56,O56,secandmin(J56),L56,AN24)</f>
        <v>0</v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121</v>
      </c>
      <c r="CI56" s="20">
        <f t="shared" si="20"/>
        <v>59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6_16 Border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6_16 Border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6_16 Border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6_16 Border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6_16 Border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492</v>
      </c>
      <c r="K61" s="45" t="b">
        <v>0</v>
      </c>
      <c r="L61" s="46" t="b">
        <f>DB61</f>
        <v>0</v>
      </c>
      <c r="M61" s="47" t="b" cm="1">
        <f t="array" ref="M61">OpeningDeath(CG13,CI61,CI13,CI29,CI45,CI77,CI93)</f>
        <v>0</v>
      </c>
      <c r="N61" s="52" t="s">
        <v>174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0</v>
      </c>
      <c r="CB61" s="20">
        <f>countkillshs(AS13,AV13,AX13,BA13,BC13,BF13,BH13,BK13,BM13,BP13,$B$60)</f>
        <v>0</v>
      </c>
      <c r="CC61" s="82" t="b">
        <f>opening(AS13,B60)</f>
        <v>0</v>
      </c>
      <c r="CD61" s="5" t="b">
        <f>KOST(CA61,O61,secandmin(J61),L61,AN13)</f>
        <v>0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49</v>
      </c>
      <c r="CI61" s="20">
        <f t="shared" ref="CI61:CI75" si="28">IF(CH61=0,FALSE,(180+BT61-CH61))</f>
        <v>131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0</v>
      </c>
      <c r="CV61" s="20" t="b" cm="1">
        <f t="array" ref="CV61:CV66">TRANSPOSE(sidesplit(CD61:CD75,AN13:AN27,"Defence"))</f>
        <v>1</v>
      </c>
      <c r="CW61" s="20" cm="1">
        <f t="array" ref="CW61:CW66">TRANSPOSE(sidesplit(CI61:CI75,AN13:AN27,"Attack"))</f>
        <v>131</v>
      </c>
      <c r="CX61" s="20" cm="1">
        <f t="array" ref="CX61:CX66">TRANSPOSE(sidesplit(CI61:CI75,AN13:AN27,"Defence"))</f>
        <v>148</v>
      </c>
      <c r="CY61" s="20" cm="1">
        <f t="array" ref="CY61:CY66">TRANSPOSE(sidesplit(CA61:CA75,AN13:AN27,"Attack"))</f>
        <v>0</v>
      </c>
      <c r="CZ61" s="20" cm="1">
        <f t="array" ref="CZ61:CZ66">TRANSPOSE(sidesplit(CA61:CA75,AN13:AN27,"Defence"))</f>
        <v>1</v>
      </c>
      <c r="DA61" s="76"/>
      <c r="DB61" s="20" t="b" cm="1">
        <f t="array" ref="DB61">DeathRefragged(CI61,CJ13,CK13,CL13,CM13,CN13)</f>
        <v>0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6_16 Border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402</v>
      </c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0</v>
      </c>
      <c r="N62" s="52" t="s">
        <v>176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0</v>
      </c>
      <c r="CB62" s="20">
        <f>countkillshs(AS14,AV14,AX14,BA14,BC14,BF14,BH14,BK14,BM14,BP14,$B$60)</f>
        <v>0</v>
      </c>
      <c r="CC62" s="82" t="b">
        <f>opening(AS14,B60)</f>
        <v>0</v>
      </c>
      <c r="CD62" s="5" t="b">
        <f>KOST(CA62,O62,secandmin(J62),L62,AN14)</f>
        <v>0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80</v>
      </c>
      <c r="CI62" s="20">
        <f t="shared" si="28"/>
        <v>100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0</v>
      </c>
      <c r="CV62" s="20" t="b">
        <v>0</v>
      </c>
      <c r="CW62" s="20">
        <v>100</v>
      </c>
      <c r="CX62" s="20">
        <v>19</v>
      </c>
      <c r="CY62" s="20">
        <v>0</v>
      </c>
      <c r="CZ62" s="20">
        <v>0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6_16 Border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487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174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0</v>
      </c>
      <c r="CB63" s="20">
        <f>countkillshs(AS15,AV15,AX15,BA15,BC15,BF15,BH15,BK15,BM15,BP15,$B$60)</f>
        <v>0</v>
      </c>
      <c r="CC63" s="82" t="b">
        <f>opening(AS15,B60)</f>
        <v>0</v>
      </c>
      <c r="CD63" s="5" t="b">
        <f>KOST(CA63,O63,secandmin(J63),L63,AN15)</f>
        <v>0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73</v>
      </c>
      <c r="CI63" s="20">
        <f t="shared" si="28"/>
        <v>107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0</v>
      </c>
      <c r="CV63" s="20" t="b">
        <v>0</v>
      </c>
      <c r="CW63" s="20">
        <v>107</v>
      </c>
      <c r="CX63" s="20">
        <v>86</v>
      </c>
      <c r="CY63" s="20">
        <v>0</v>
      </c>
      <c r="CZ63" s="20">
        <v>0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6_16 Border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395</v>
      </c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0</v>
      </c>
      <c r="N64" s="52" t="s">
        <v>174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0</v>
      </c>
      <c r="CB64" s="20">
        <f t="shared" ref="CB64:CB75" si="33">countkillshs(AS16,AV16,AX16,BA16,BC16,BF16,BH16,BK16,BM16,BP16,$B$60)</f>
        <v>0</v>
      </c>
      <c r="CC64" s="82" t="b">
        <f>opening(AS16,B60)</f>
        <v>0</v>
      </c>
      <c r="CD64" s="5" t="b">
        <f>KOST(CA64,O64,secandmin(J64),L64,AN16)</f>
        <v>0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98</v>
      </c>
      <c r="CI64" s="20">
        <f t="shared" si="28"/>
        <v>82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0</v>
      </c>
      <c r="CV64" s="20" t="b">
        <v>1</v>
      </c>
      <c r="CW64" s="20">
        <v>82</v>
      </c>
      <c r="CX64" s="20">
        <v>45</v>
      </c>
      <c r="CY64" s="20">
        <v>0</v>
      </c>
      <c r="CZ64" s="20">
        <v>0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6_16 Border</v>
      </c>
      <c r="B65" s="13">
        <v>5</v>
      </c>
      <c r="C65" s="50"/>
      <c r="D65" s="51"/>
      <c r="E65" s="50"/>
      <c r="F65" s="91"/>
      <c r="G65" s="58"/>
      <c r="H65" s="90"/>
      <c r="I65" s="49"/>
      <c r="J65" s="300"/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0</v>
      </c>
      <c r="N65" s="52" t="s">
        <v>174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2</v>
      </c>
      <c r="CB65" s="20">
        <f t="shared" si="33"/>
        <v>1</v>
      </c>
      <c r="CC65" s="82" t="b">
        <f>opening(AS17,B60)</f>
        <v>1</v>
      </c>
      <c r="CD65" s="5" t="b">
        <f>KOST(CA65,O65,secandmin(J65),L65,AN17)</f>
        <v>1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0</v>
      </c>
      <c r="CI65" s="20" t="b">
        <f t="shared" si="28"/>
        <v>0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1</v>
      </c>
      <c r="CV65" s="20" t="b">
        <v>1</v>
      </c>
      <c r="CW65" s="20" t="b">
        <v>0</v>
      </c>
      <c r="CX65" s="20">
        <v>97</v>
      </c>
      <c r="CY65" s="20">
        <v>2</v>
      </c>
      <c r="CZ65" s="20">
        <v>1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1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6_16 Border</v>
      </c>
      <c r="B66" s="13">
        <v>6</v>
      </c>
      <c r="C66" s="50"/>
      <c r="D66" s="51"/>
      <c r="E66" s="50"/>
      <c r="F66" s="91"/>
      <c r="G66" s="58"/>
      <c r="H66" s="90"/>
      <c r="I66" s="49"/>
      <c r="J66" s="48" t="s">
        <v>502</v>
      </c>
      <c r="K66" s="45" t="b">
        <v>0</v>
      </c>
      <c r="L66" s="46" t="b">
        <f t="shared" si="31"/>
        <v>1</v>
      </c>
      <c r="M66" s="47" t="b" cm="1">
        <f t="array" ref="M66">OpeningDeath(CG18,CI66,CI18,CI34,CI50,CI82,CI98)</f>
        <v>0</v>
      </c>
      <c r="N66" s="52" t="s">
        <v>174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0</v>
      </c>
      <c r="CB66" s="20">
        <f t="shared" si="33"/>
        <v>0</v>
      </c>
      <c r="CC66" s="82" t="b">
        <f>opening(AS18,B60)</f>
        <v>0</v>
      </c>
      <c r="CD66" s="5" t="b">
        <f>KOST(CA66,O66,secandmin(J66),L66,AN18)</f>
        <v>1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50</v>
      </c>
      <c r="CI66" s="20">
        <f t="shared" si="28"/>
        <v>130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1</v>
      </c>
      <c r="CV66" s="20" t="b">
        <v>0</v>
      </c>
      <c r="CW66" s="20">
        <v>130</v>
      </c>
      <c r="CX66" s="20">
        <v>53</v>
      </c>
      <c r="CY66" s="20">
        <v>0</v>
      </c>
      <c r="CZ66" s="20">
        <v>0</v>
      </c>
      <c r="DA66" s="76"/>
      <c r="DB66" s="20" t="b" cm="1">
        <f t="array" ref="DB66">DeathRefragged(CI66,CJ18,CK18,CL18,CM18,CN18)</f>
        <v>1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6_16 Border</v>
      </c>
      <c r="B67" s="13">
        <v>7</v>
      </c>
      <c r="C67" s="50"/>
      <c r="D67" s="51"/>
      <c r="E67" s="50"/>
      <c r="F67" s="91"/>
      <c r="G67" s="58"/>
      <c r="H67" s="90"/>
      <c r="I67" s="49"/>
      <c r="J67" s="92" t="s">
        <v>514</v>
      </c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 t="s">
        <v>257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1</v>
      </c>
      <c r="CB67" s="20">
        <f t="shared" si="33"/>
        <v>0</v>
      </c>
      <c r="CC67" s="82" t="b">
        <f>opening(AS19,B60)</f>
        <v>1</v>
      </c>
      <c r="CD67" s="5" t="b">
        <f>KOST(CA67,O67,secandmin(J67),L67,AN19)</f>
        <v>1</v>
      </c>
      <c r="CE67" s="37"/>
      <c r="CF67" s="20" cm="1">
        <f t="array" ref="CF67">exitfrags(CI67,CI19,CI35,CI51,CI83,AS19,CJ19,AX19,CK19,BC19,CL19,BH19,CM19,BM19,CN19,AO19,$B$60)</f>
        <v>1</v>
      </c>
      <c r="CG67" s="40"/>
      <c r="CH67" s="20" cm="1">
        <f t="array" ref="CH67">secandmin(J67)</f>
        <v>32</v>
      </c>
      <c r="CI67" s="20">
        <f t="shared" si="28"/>
        <v>148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6_16 Border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571</v>
      </c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1</v>
      </c>
      <c r="N68" s="52" t="s">
        <v>257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0</v>
      </c>
      <c r="CB68" s="20">
        <f t="shared" si="33"/>
        <v>0</v>
      </c>
      <c r="CC68" s="82" t="b">
        <f>opening(AS20,B60)</f>
        <v>0</v>
      </c>
      <c r="CD68" s="5" t="b">
        <f>KOST(CA68,O68,secandmin(J68),L68,AN20)</f>
        <v>0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161</v>
      </c>
      <c r="CI68" s="20">
        <f t="shared" si="28"/>
        <v>19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6_16 Border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443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271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0</v>
      </c>
      <c r="CB69" s="20">
        <f t="shared" si="33"/>
        <v>0</v>
      </c>
      <c r="CC69" s="82" t="b">
        <f>opening(AS21,B60)</f>
        <v>0</v>
      </c>
      <c r="CD69" s="5" t="b">
        <f>KOST(CA69,O69,secandmin(J69),L69,AN21)</f>
        <v>0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94</v>
      </c>
      <c r="CI69" s="20">
        <f t="shared" si="28"/>
        <v>86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6_16 Border</v>
      </c>
      <c r="B70" s="13">
        <v>10</v>
      </c>
      <c r="C70" s="50"/>
      <c r="D70" s="51"/>
      <c r="E70" s="50"/>
      <c r="F70" s="91"/>
      <c r="G70" s="58"/>
      <c r="H70" s="90"/>
      <c r="I70" s="49"/>
      <c r="J70" s="48" t="s">
        <v>506</v>
      </c>
      <c r="K70" s="45" t="b">
        <v>0</v>
      </c>
      <c r="L70" s="46" t="b">
        <f t="shared" si="31"/>
        <v>1</v>
      </c>
      <c r="M70" s="47" t="b" cm="1">
        <f t="array" ref="M70">OpeningDeath(CG22,CI70,CI22,CI38,CI54,CI86,CI102)</f>
        <v>1</v>
      </c>
      <c r="N70" s="171" t="s">
        <v>271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0</v>
      </c>
      <c r="CB70" s="20">
        <f t="shared" si="33"/>
        <v>0</v>
      </c>
      <c r="CC70" s="82" t="b">
        <f>opening(AS22,B60)</f>
        <v>0</v>
      </c>
      <c r="CD70" s="5" t="b">
        <f>KOST(CA70,O70,secandmin(J70),L70,AN22)</f>
        <v>1</v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135</v>
      </c>
      <c r="CI70" s="20">
        <f t="shared" si="28"/>
        <v>45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1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6_16 Border</v>
      </c>
      <c r="B71" s="13">
        <v>11</v>
      </c>
      <c r="C71" s="50"/>
      <c r="D71" s="51"/>
      <c r="E71" s="50"/>
      <c r="F71" s="91"/>
      <c r="G71" s="58"/>
      <c r="H71" s="90"/>
      <c r="I71" s="49"/>
      <c r="J71" s="48" t="s">
        <v>431</v>
      </c>
      <c r="K71" s="45" t="b">
        <v>1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 t="s">
        <v>200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-59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1</v>
      </c>
      <c r="CB71" s="20">
        <f t="shared" si="33"/>
        <v>1</v>
      </c>
      <c r="CC71" s="82" t="b">
        <f>opening(AS23,B60)</f>
        <v>0</v>
      </c>
      <c r="CD71" s="5" t="b">
        <f>KOST(CA71,O71,secandmin(J71),L71,AN23)</f>
        <v>1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24</v>
      </c>
      <c r="CI71" s="20">
        <f t="shared" si="28"/>
        <v>97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6_16 Border</v>
      </c>
      <c r="B72" s="13">
        <v>12</v>
      </c>
      <c r="C72" s="50"/>
      <c r="D72" s="51"/>
      <c r="E72" s="50"/>
      <c r="F72" s="91"/>
      <c r="G72" s="58"/>
      <c r="H72" s="90"/>
      <c r="I72" s="49"/>
      <c r="J72" s="48" t="s">
        <v>545</v>
      </c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1</v>
      </c>
      <c r="N72" s="171" t="s">
        <v>200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>
        <f t="shared" si="26"/>
        <v>0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>
        <f t="shared" si="27"/>
        <v>0</v>
      </c>
      <c r="BY72" s="18"/>
      <c r="BZ72" s="36"/>
      <c r="CA72" s="29">
        <f>countkills(AS24,AX24,BC24,BH24,BM24,B60)</f>
        <v>0</v>
      </c>
      <c r="CB72" s="20">
        <f t="shared" si="33"/>
        <v>0</v>
      </c>
      <c r="CC72" s="82" t="b">
        <f>opening(AS24,B60)</f>
        <v>0</v>
      </c>
      <c r="CD72" s="5" t="b">
        <f>KOST(CA72,O72,secandmin(J72),L72,AN24)</f>
        <v>0</v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127</v>
      </c>
      <c r="CI72" s="20">
        <f t="shared" si="28"/>
        <v>53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6_16 Border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6_16 Border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6_16 Border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6_16 Border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6_16 Border</v>
      </c>
      <c r="B77" s="6">
        <v>1</v>
      </c>
      <c r="C77" s="50"/>
      <c r="D77" s="51"/>
      <c r="E77" s="50"/>
      <c r="F77" s="91"/>
      <c r="G77" s="58"/>
      <c r="H77" s="90"/>
      <c r="I77" s="49"/>
      <c r="J77" s="300"/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179</v>
      </c>
      <c r="O77" s="53" t="b">
        <v>1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3</v>
      </c>
      <c r="CB77" s="20">
        <f>countkillshs(AS13,AV13,AX13,BA13,BC13,BF13,BH13,BK13,BM13,BP13,$B$76)</f>
        <v>1</v>
      </c>
      <c r="CC77" s="82" t="b">
        <f>opening(AS13,B76)</f>
        <v>0</v>
      </c>
      <c r="CD77" s="5" t="b">
        <f>KOST(CA77,O77,secandmin(J77),L77,AN13)</f>
        <v>1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0</v>
      </c>
      <c r="CI77" s="20" t="b">
        <f t="shared" ref="CI77:CI91" si="36">IF(CH77=0,FALSE,(180+BT77-CH77))</f>
        <v>0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1</v>
      </c>
      <c r="CV77" s="20" t="b" cm="1">
        <f t="array" ref="CV77:CV82">TRANSPOSE(sidesplit(CD77:CD91,AN13:AN27,"Defence"))</f>
        <v>1</v>
      </c>
      <c r="CW77" s="20" t="b" cm="1">
        <f t="array" ref="CW77:CW82">TRANSPOSE(sidesplit(CI77:CI91,AN13:AN27,"Attack"))</f>
        <v>0</v>
      </c>
      <c r="CX77" s="20" cm="1">
        <f t="array" ref="CX77:CX82">TRANSPOSE(sidesplit(CI77:CI91,AN13:AN27,"Defence"))</f>
        <v>119</v>
      </c>
      <c r="CY77" s="20" cm="1">
        <f t="array" ref="CY77:CY82">TRANSPOSE(sidesplit(CA77:CA91,AN13:AN27,"Attack"))</f>
        <v>3</v>
      </c>
      <c r="CZ77" s="20" cm="1">
        <f t="array" ref="CZ77:CZ82">TRANSPOSE(sidesplit(CA77:CA91,AN13:AN27,"Defence"))</f>
        <v>0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1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6_16 Border</v>
      </c>
      <c r="B78" s="6">
        <v>2</v>
      </c>
      <c r="C78" s="50"/>
      <c r="D78" s="51"/>
      <c r="E78" s="50"/>
      <c r="F78" s="91"/>
      <c r="G78" s="58"/>
      <c r="H78" s="90"/>
      <c r="I78" s="49"/>
      <c r="J78" s="48" t="s">
        <v>521</v>
      </c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179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0</v>
      </c>
      <c r="CB78" s="20">
        <f>countkillshs(AS14,AV14,AX14,BA14,BC14,BF14,BH14,BK14,BM14,BP14,$B$76)</f>
        <v>0</v>
      </c>
      <c r="CC78" s="82" t="b">
        <f>opening(AS14,B76)</f>
        <v>0</v>
      </c>
      <c r="CD78" s="5" t="b">
        <f>KOST(CA78,O78,secandmin(J78),L78,AN14)</f>
        <v>0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119</v>
      </c>
      <c r="CI78" s="20">
        <f t="shared" si="36"/>
        <v>61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0</v>
      </c>
      <c r="CV78" s="20" t="b">
        <v>1</v>
      </c>
      <c r="CW78" s="20">
        <v>61</v>
      </c>
      <c r="CX78" s="20" t="b">
        <v>0</v>
      </c>
      <c r="CY78" s="20">
        <v>0</v>
      </c>
      <c r="CZ78" s="20">
        <v>0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6_16 Border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452</v>
      </c>
      <c r="K79" s="45" t="b">
        <v>0</v>
      </c>
      <c r="L79" s="46" t="b">
        <f t="shared" si="39"/>
        <v>0</v>
      </c>
      <c r="M79" s="47" t="b" cm="1">
        <f t="array" ref="M79">OpeningDeath(CG15,CI79,CI15,CI31,CI47,CI63,CI95)</f>
        <v>0</v>
      </c>
      <c r="N79" s="52" t="s">
        <v>179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0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0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43</v>
      </c>
      <c r="CI79" s="20">
        <f t="shared" si="36"/>
        <v>137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0</v>
      </c>
      <c r="CV79" s="20" t="b">
        <v>1</v>
      </c>
      <c r="CW79" s="20">
        <v>137</v>
      </c>
      <c r="CX79" s="20">
        <v>150</v>
      </c>
      <c r="CY79" s="20">
        <v>0</v>
      </c>
      <c r="CZ79" s="20">
        <v>2</v>
      </c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6_16 Border</v>
      </c>
      <c r="B80" s="6">
        <v>4</v>
      </c>
      <c r="C80" s="50"/>
      <c r="D80" s="51"/>
      <c r="E80" s="50"/>
      <c r="F80" s="91"/>
      <c r="G80" s="58"/>
      <c r="H80" s="90"/>
      <c r="I80" s="49"/>
      <c r="J80" s="300"/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179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2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b">
        <f>KOST(CA80,O80,secandmin(J80),L80,AN16)</f>
        <v>1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0</v>
      </c>
      <c r="CI80" s="20" t="b">
        <f t="shared" si="36"/>
        <v>0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1</v>
      </c>
      <c r="CV80" s="20" t="b">
        <v>0</v>
      </c>
      <c r="CW80" s="20" t="b">
        <v>0</v>
      </c>
      <c r="CX80" s="20">
        <v>86</v>
      </c>
      <c r="CY80" s="20">
        <v>2</v>
      </c>
      <c r="CZ80" s="20">
        <v>0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6_16 Border</v>
      </c>
      <c r="B81" s="6">
        <v>5</v>
      </c>
      <c r="C81" s="50"/>
      <c r="D81" s="51"/>
      <c r="E81" s="50"/>
      <c r="F81" s="91"/>
      <c r="G81" s="58"/>
      <c r="H81" s="90"/>
      <c r="I81" s="49"/>
      <c r="J81" s="300"/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 t="s">
        <v>179</v>
      </c>
      <c r="O81" s="53" t="b">
        <v>1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0</v>
      </c>
      <c r="CB81" s="20">
        <f t="shared" si="41"/>
        <v>0</v>
      </c>
      <c r="CC81" s="82" t="b">
        <f>opening(AS17,B76)</f>
        <v>0</v>
      </c>
      <c r="CD81" s="5" t="b">
        <f>KOST(CA81,O81,secandmin(J81),L81,AN17)</f>
        <v>1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0</v>
      </c>
      <c r="CI81" s="20" t="b">
        <f t="shared" si="36"/>
        <v>0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1</v>
      </c>
      <c r="CV81" s="20" t="b">
        <v>1</v>
      </c>
      <c r="CW81" s="20" t="b">
        <v>0</v>
      </c>
      <c r="CX81" s="20">
        <v>95</v>
      </c>
      <c r="CY81" s="20">
        <v>0</v>
      </c>
      <c r="CZ81" s="20">
        <v>2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6_16 Border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546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179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1</v>
      </c>
      <c r="CB82" s="20">
        <f t="shared" si="41"/>
        <v>0</v>
      </c>
      <c r="CC82" s="82" t="b">
        <f>opening(AS18,B76)</f>
        <v>1</v>
      </c>
      <c r="CD82" s="5" t="b">
        <f>KOST(CA82,O82,secandmin(J82),L82,AN18)</f>
        <v>1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145</v>
      </c>
      <c r="CI82" s="20">
        <f t="shared" si="36"/>
        <v>35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1</v>
      </c>
      <c r="CV82" s="20" t="b">
        <v>1</v>
      </c>
      <c r="CW82" s="20">
        <v>35</v>
      </c>
      <c r="CX82" s="20">
        <v>115</v>
      </c>
      <c r="CY82" s="20">
        <v>1</v>
      </c>
      <c r="CZ82" s="20">
        <v>1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6_16 Border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465</v>
      </c>
      <c r="K83" s="45" t="b">
        <v>0</v>
      </c>
      <c r="L83" s="46" t="b">
        <f t="shared" si="39"/>
        <v>1</v>
      </c>
      <c r="M83" s="47" t="b" cm="1">
        <f t="array" ref="M83">OpeningDeath(CG19,CI83,CI19,CI35,CI51,CI67,CI99)</f>
        <v>0</v>
      </c>
      <c r="N83" s="52" t="s">
        <v>188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0</v>
      </c>
      <c r="CB83" s="20">
        <f t="shared" si="41"/>
        <v>0</v>
      </c>
      <c r="CC83" s="82" t="b">
        <f>opening(AS19,B76)</f>
        <v>0</v>
      </c>
      <c r="CD83" s="5" t="b">
        <f>KOST(CA83,O83,secandmin(J83),L83,AN19)</f>
        <v>1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61</v>
      </c>
      <c r="CI83" s="20">
        <f t="shared" si="36"/>
        <v>119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1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6_16 Border</v>
      </c>
      <c r="B84" s="6">
        <v>8</v>
      </c>
      <c r="C84" s="50"/>
      <c r="D84" s="51"/>
      <c r="E84" s="50"/>
      <c r="F84" s="91"/>
      <c r="G84" s="58"/>
      <c r="H84" s="90"/>
      <c r="I84" s="49"/>
      <c r="J84" s="300"/>
      <c r="K84" s="45" t="b">
        <v>0</v>
      </c>
      <c r="L84" s="46" t="b">
        <f t="shared" si="39"/>
        <v>0</v>
      </c>
      <c r="M84" s="47" t="b" cm="1">
        <f t="array" ref="M84">OpeningDeath(CG20,CI84,CI20,CI36,CI52,CI68,CI100)</f>
        <v>0</v>
      </c>
      <c r="N84" s="52" t="s">
        <v>188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0</v>
      </c>
      <c r="CB84" s="20">
        <f t="shared" si="41"/>
        <v>0</v>
      </c>
      <c r="CC84" s="82" t="b">
        <f>opening(AS20,B76)</f>
        <v>0</v>
      </c>
      <c r="CD84" s="5" t="b">
        <f>KOST(CA84,O84,secandmin(J84),L84,AN20)</f>
        <v>1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0</v>
      </c>
      <c r="CI84" s="20" t="b">
        <f t="shared" si="36"/>
        <v>0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0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6_16 Border</v>
      </c>
      <c r="B85" s="6">
        <v>9</v>
      </c>
      <c r="C85" s="50"/>
      <c r="D85" s="51"/>
      <c r="E85" s="50"/>
      <c r="F85" s="91"/>
      <c r="G85" s="58"/>
      <c r="H85" s="90"/>
      <c r="I85" s="49"/>
      <c r="J85" s="48" t="s">
        <v>447</v>
      </c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 t="s">
        <v>169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2</v>
      </c>
      <c r="CB85" s="20">
        <f t="shared" si="41"/>
        <v>1</v>
      </c>
      <c r="CC85" s="82" t="b">
        <f>opening(AS21,B76)</f>
        <v>1</v>
      </c>
      <c r="CD85" s="5" t="b">
        <f>KOST(CA85,O85,secandmin(J85),L85,AN21)</f>
        <v>1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30</v>
      </c>
      <c r="CI85" s="20">
        <f t="shared" si="36"/>
        <v>150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1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6_16 Border</v>
      </c>
      <c r="B86" s="6">
        <v>10</v>
      </c>
      <c r="C86" s="50"/>
      <c r="D86" s="51"/>
      <c r="E86" s="50"/>
      <c r="F86" s="91"/>
      <c r="G86" s="58"/>
      <c r="H86" s="90"/>
      <c r="I86" s="49"/>
      <c r="J86" s="92" t="s">
        <v>443</v>
      </c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 t="s">
        <v>169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0</v>
      </c>
      <c r="CB86" s="20">
        <f t="shared" si="41"/>
        <v>0</v>
      </c>
      <c r="CC86" s="82" t="b">
        <f>opening(AS22,B76)</f>
        <v>0</v>
      </c>
      <c r="CD86" s="5" t="b">
        <f>KOST(CA86,O86,secandmin(J86),L86,AN22)</f>
        <v>0</v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94</v>
      </c>
      <c r="CI86" s="20">
        <f t="shared" si="36"/>
        <v>86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6_16 Border</v>
      </c>
      <c r="B87" s="6">
        <v>11</v>
      </c>
      <c r="C87" s="50"/>
      <c r="D87" s="51"/>
      <c r="E87" s="50"/>
      <c r="F87" s="91"/>
      <c r="G87" s="58"/>
      <c r="H87" s="90"/>
      <c r="I87" s="49"/>
      <c r="J87" s="48" t="s">
        <v>486</v>
      </c>
      <c r="K87" s="45" t="b">
        <v>1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185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-59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2</v>
      </c>
      <c r="CB87" s="20">
        <f t="shared" si="41"/>
        <v>1</v>
      </c>
      <c r="CC87" s="82" t="b">
        <f>opening(AS23,B76)</f>
        <v>1</v>
      </c>
      <c r="CD87" s="5" t="b">
        <f>KOST(CA87,O87,secandmin(J87),L87,AN23)</f>
        <v>1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26</v>
      </c>
      <c r="CI87" s="20">
        <f t="shared" si="36"/>
        <v>95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1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6_16 Border</v>
      </c>
      <c r="B88" s="6">
        <v>12</v>
      </c>
      <c r="C88" s="50"/>
      <c r="D88" s="51"/>
      <c r="E88" s="50"/>
      <c r="F88" s="91"/>
      <c r="G88" s="58"/>
      <c r="H88" s="90"/>
      <c r="I88" s="49"/>
      <c r="J88" s="48" t="s">
        <v>462</v>
      </c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 t="s">
        <v>185</v>
      </c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>
        <f t="shared" si="34"/>
        <v>0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>
        <f t="shared" si="35"/>
        <v>0</v>
      </c>
      <c r="BY88" s="18"/>
      <c r="BZ88" s="9"/>
      <c r="CA88" s="29">
        <f>countkills(AS24,AX24,BC24,BH24,BM24,B76)</f>
        <v>1</v>
      </c>
      <c r="CB88" s="20">
        <f t="shared" si="41"/>
        <v>0</v>
      </c>
      <c r="CC88" s="82" t="b">
        <f>opening(AS24,B76)</f>
        <v>0</v>
      </c>
      <c r="CD88" s="5" t="b">
        <f>KOST(CA88,O88,secandmin(J88),L88,AN24)</f>
        <v>1</v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65</v>
      </c>
      <c r="CI88" s="20">
        <f t="shared" si="36"/>
        <v>115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6_16 Border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6_16 Border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6_16 Border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6_16 Border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313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6_16 Border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9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6_16 Border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9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6_16 Border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9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6_16 Border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9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6_16 Border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9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6_16 Border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9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6_16 Border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9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6_16 Border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9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6_16 Border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9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6_16 Border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9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6_16 Border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9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6_16 Border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9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6_16 Border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9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6_16 Border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9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6_16 Border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9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SupplyCustoms</v>
      </c>
    </row>
    <row r="112" spans="1:111" ht="15.75" customHeight="1" x14ac:dyDescent="0.2">
      <c r="A112" s="20" t="str">
        <f ca="1"/>
        <v>WorkshopVents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BathroomTellers</v>
      </c>
      <c r="C113" s="316"/>
      <c r="D113" s="316"/>
      <c r="E113" s="316"/>
    </row>
    <row r="114" spans="1:27" ht="15.75" customHeight="1" thickBot="1" x14ac:dyDescent="0.25">
      <c r="A114" s="295" t="str">
        <f ca="1"/>
        <v>ArmoryArchives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6.7129629629629625E-4</v>
      </c>
      <c r="C118" s="177" cm="1">
        <f t="array" ref="C118">secandmin(AR13)/(60*60*24)</f>
        <v>8.564814814814815E-4</v>
      </c>
      <c r="D118" s="17" t="b">
        <f>CG13</f>
        <v>1</v>
      </c>
      <c r="E118" s="17" t="b">
        <f>IF(D118=TRUE,CJ29,"NO OP")</f>
        <v>0</v>
      </c>
      <c r="F118" s="17" t="str">
        <f t="shared" ref="F118:F132" si="42">AO13</f>
        <v>Won</v>
      </c>
      <c r="G118" s="125" t="b">
        <f>IF((COUNTA(AR13)=1),IF(F118="Not Played",FALSE,IF(D118=FALSE,(B118-C118),FALSE)), "NO KILL")</f>
        <v>0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1.3773148148148147E-3</v>
      </c>
      <c r="C119" s="177" cm="1">
        <f t="array" ref="C119">secandmin(AR14)/(60*60*24)</f>
        <v>1.9791666666666668E-3</v>
      </c>
      <c r="D119" s="17" t="b">
        <f t="shared" ref="D119:D132" si="44">CG14</f>
        <v>1</v>
      </c>
      <c r="E119" s="17" t="b">
        <f t="shared" ref="E119:E132" si="45">IF(D119=TRUE,CJ30,"NO OP")</f>
        <v>0</v>
      </c>
      <c r="F119" s="17" t="str">
        <f t="shared" si="42"/>
        <v>Lost</v>
      </c>
      <c r="G119" s="125" t="b">
        <f t="shared" ref="G119:G132" si="46">IF((COUNTA(AR14)=1),IF(F119="Not Played",FALSE,IF(D119=FALSE,(B119-C119),FALSE)), "NO KILL")</f>
        <v>0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1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b" cm="1">
        <f t="array" ref="Z119">FetchCell(T116,"CD")</f>
        <v>0</v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1.1689814814814816E-3</v>
      </c>
      <c r="C120" s="177" cm="1">
        <f t="array" ref="C120">secandmin(AR15)/(60*60*24)</f>
        <v>7.5231481481481482E-4</v>
      </c>
      <c r="D120" s="17" t="b">
        <f t="shared" si="44"/>
        <v>0</v>
      </c>
      <c r="E120" s="17" t="str">
        <f t="shared" si="45"/>
        <v>NO OP</v>
      </c>
      <c r="F120" s="17" t="str">
        <f t="shared" si="42"/>
        <v>Lost</v>
      </c>
      <c r="G120" s="125">
        <f t="shared" si="46"/>
        <v>4.1666666666666675E-4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1.6550925925925926E-3</v>
      </c>
      <c r="C121" s="177" cm="1">
        <f t="array" ref="C121">secandmin(AR16)/(60*60*24)</f>
        <v>1.724537037037037E-3</v>
      </c>
      <c r="D121" s="17" t="b">
        <f t="shared" si="44"/>
        <v>1</v>
      </c>
      <c r="E121" s="17" t="b">
        <f t="shared" si="45"/>
        <v>1</v>
      </c>
      <c r="F121" s="17" t="str">
        <f t="shared" si="42"/>
        <v>Won</v>
      </c>
      <c r="G121" s="125" t="b">
        <f t="shared" si="46"/>
        <v>0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0</v>
      </c>
      <c r="C122" s="177" cm="1">
        <f t="array" ref="C122">secandmin(AR17)/(60*60*24)</f>
        <v>1.5046296296296296E-3</v>
      </c>
      <c r="D122" s="17" t="b">
        <f t="shared" si="44"/>
        <v>1</v>
      </c>
      <c r="E122" s="17" t="b">
        <f t="shared" si="45"/>
        <v>0</v>
      </c>
      <c r="F122" s="17" t="str">
        <f t="shared" si="42"/>
        <v>Won</v>
      </c>
      <c r="G122" s="125" t="b">
        <f t="shared" si="46"/>
        <v>0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1.8055555555555555E-3</v>
      </c>
      <c r="C123" s="177" cm="1">
        <f t="array" ref="C123">secandmin(AR18)/(60*60*24)</f>
        <v>1.724537037037037E-3</v>
      </c>
      <c r="D123" s="17" t="b">
        <f t="shared" si="44"/>
        <v>0</v>
      </c>
      <c r="E123" s="17" t="str">
        <f t="shared" si="45"/>
        <v>NO OP</v>
      </c>
      <c r="F123" s="17" t="str">
        <f t="shared" si="42"/>
        <v>Lost</v>
      </c>
      <c r="G123" s="125">
        <f t="shared" si="46"/>
        <v>8.1018518518518462E-5</v>
      </c>
    </row>
    <row r="124" spans="1:27" ht="15.75" customHeight="1" x14ac:dyDescent="0.2">
      <c r="A124" s="4">
        <v>7</v>
      </c>
      <c r="B124" s="125">
        <f t="shared" si="43"/>
        <v>1.6550925925925926E-3</v>
      </c>
      <c r="C124" s="177" cm="1">
        <f t="array" ref="C124">secandmin(AR19)/(60*60*24)</f>
        <v>6.9444444444444447E-4</v>
      </c>
      <c r="D124" s="17" t="b">
        <f t="shared" si="44"/>
        <v>0</v>
      </c>
      <c r="E124" s="17" t="str">
        <f t="shared" si="45"/>
        <v>NO OP</v>
      </c>
      <c r="F124" s="17" t="str">
        <f t="shared" si="42"/>
        <v>Lost</v>
      </c>
      <c r="G124" s="125">
        <f t="shared" si="46"/>
        <v>9.6064814814814808E-4</v>
      </c>
    </row>
    <row r="125" spans="1:27" ht="15.75" customHeight="1" x14ac:dyDescent="0.2">
      <c r="A125" s="4">
        <v>8</v>
      </c>
      <c r="B125" s="125">
        <f t="shared" si="43"/>
        <v>1.8634259259259259E-3</v>
      </c>
      <c r="C125" s="177" cm="1">
        <f t="array" ref="C125">secandmin(AR20)/(60*60*24)</f>
        <v>1.4930555555555556E-3</v>
      </c>
      <c r="D125" s="17" t="b">
        <f t="shared" si="44"/>
        <v>0</v>
      </c>
      <c r="E125" s="17" t="str">
        <f t="shared" si="45"/>
        <v>NO OP</v>
      </c>
      <c r="F125" s="17" t="str">
        <f t="shared" si="42"/>
        <v>Won</v>
      </c>
      <c r="G125" s="125">
        <f t="shared" si="46"/>
        <v>3.703703703703703E-4</v>
      </c>
    </row>
    <row r="126" spans="1:27" ht="15.75" customHeight="1" x14ac:dyDescent="0.2">
      <c r="A126" s="4">
        <v>9</v>
      </c>
      <c r="B126" s="125">
        <f t="shared" si="43"/>
        <v>1.0995370370370371E-3</v>
      </c>
      <c r="C126" s="177" cm="1">
        <f t="array" ref="C126">secandmin(AR21)/(60*60*24)</f>
        <v>1.1226851851851851E-3</v>
      </c>
      <c r="D126" s="17" t="b">
        <f t="shared" si="44"/>
        <v>1</v>
      </c>
      <c r="E126" s="17" t="b">
        <f t="shared" si="45"/>
        <v>1</v>
      </c>
      <c r="F126" s="17" t="str">
        <f t="shared" si="42"/>
        <v>Won</v>
      </c>
      <c r="G126" s="125" t="b">
        <f t="shared" si="46"/>
        <v>0</v>
      </c>
    </row>
    <row r="127" spans="1:27" ht="15.75" customHeight="1" x14ac:dyDescent="0.2">
      <c r="A127" s="4">
        <v>10</v>
      </c>
      <c r="B127" s="125">
        <f t="shared" si="43"/>
        <v>1.5625000000000001E-3</v>
      </c>
      <c r="C127" s="177" cm="1">
        <f t="array" ref="C127">secandmin(AR22)/(60*60*24)</f>
        <v>1.5277777777777779E-3</v>
      </c>
      <c r="D127" s="17" t="b">
        <f t="shared" si="44"/>
        <v>0</v>
      </c>
      <c r="E127" s="17" t="str">
        <f t="shared" si="45"/>
        <v>NO OP</v>
      </c>
      <c r="F127" s="17" t="str">
        <f t="shared" si="42"/>
        <v>Lost</v>
      </c>
      <c r="G127" s="125">
        <f t="shared" si="46"/>
        <v>3.4722222222222229E-5</v>
      </c>
    </row>
    <row r="128" spans="1:27" ht="15.75" customHeight="1" x14ac:dyDescent="0.2">
      <c r="A128" s="4">
        <v>11</v>
      </c>
      <c r="B128" s="125">
        <f t="shared" si="43"/>
        <v>1.3425925925925925E-3</v>
      </c>
      <c r="C128" s="177" cm="1">
        <f t="array" ref="C128">secandmin(AR23)/(60*60*24)</f>
        <v>1.4467592592592592E-3</v>
      </c>
      <c r="D128" s="17" t="b">
        <f t="shared" si="44"/>
        <v>1</v>
      </c>
      <c r="E128" s="17" t="b">
        <f t="shared" si="45"/>
        <v>1</v>
      </c>
      <c r="F128" s="17" t="str">
        <f t="shared" si="42"/>
        <v>Lost</v>
      </c>
      <c r="G128" s="125" t="b">
        <f t="shared" si="46"/>
        <v>0</v>
      </c>
    </row>
    <row r="129" spans="1:9" ht="15.75" customHeight="1" x14ac:dyDescent="0.2">
      <c r="A129" s="4">
        <v>12</v>
      </c>
      <c r="B129" s="125">
        <f t="shared" si="43"/>
        <v>1.4699074074074074E-3</v>
      </c>
      <c r="C129" s="177" cm="1">
        <f t="array" ref="C129">secandmin(AR24)/(60*60*24)</f>
        <v>9.2592592592592596E-4</v>
      </c>
      <c r="D129" s="17" t="b">
        <f t="shared" si="44"/>
        <v>0</v>
      </c>
      <c r="E129" s="17" t="str">
        <f t="shared" si="45"/>
        <v>NO OP</v>
      </c>
      <c r="F129" s="17" t="str">
        <f t="shared" si="42"/>
        <v>Lost</v>
      </c>
      <c r="G129" s="125">
        <f t="shared" si="46"/>
        <v>5.4398148148148144E-4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1</v>
      </c>
      <c r="D134" s="17" t="str">
        <f>AO13</f>
        <v>Won</v>
      </c>
      <c r="E134" s="233" t="b">
        <f>IF(OR(DE29=TRUE,DE77=TRUE,DE45=TRUE,DE61=TRUE,DE13=TRUE),TRUE,FALSE)</f>
        <v>1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1</v>
      </c>
      <c r="D135" s="17" t="str">
        <f t="shared" ref="D135:D148" si="48">AO14</f>
        <v>Lost</v>
      </c>
      <c r="E135" s="233" t="b">
        <f t="shared" ref="E135:E148" si="49">IF(OR(DE30=TRUE,DE78=TRUE,DE46=TRUE,DE62=TRUE,DE14=TRUE),TRUE,FALSE)</f>
        <v>0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0</v>
      </c>
      <c r="D136" s="17" t="str">
        <f t="shared" si="48"/>
        <v>Lost</v>
      </c>
      <c r="E136" s="233" t="b">
        <f t="shared" si="49"/>
        <v>0</v>
      </c>
      <c r="F136" s="17" t="str" cm="1">
        <f t="array" ref="F136">IF(CG15=TRUE,WhoGotTraded(CJ31,CJ15,CI15,CI31,CI47,CI63,CI79,$B$12,$B$28,$B$44,$B$60,$B$76),"N/A")</f>
        <v>N/A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1</v>
      </c>
      <c r="D137" s="17" t="str">
        <f t="shared" si="48"/>
        <v>Won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Ploudy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1</v>
      </c>
      <c r="D138" s="17" t="str">
        <f t="shared" si="48"/>
        <v>Won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0</v>
      </c>
      <c r="D139" s="17" t="str">
        <f t="shared" si="48"/>
        <v>Lost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0</v>
      </c>
      <c r="D140" s="17" t="str">
        <f t="shared" si="48"/>
        <v>Lost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0</v>
      </c>
      <c r="D141" s="17" t="str">
        <f t="shared" si="48"/>
        <v>Won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1</v>
      </c>
      <c r="D142" s="17" t="str">
        <f t="shared" si="48"/>
        <v>Won</v>
      </c>
      <c r="E142" s="233" t="b">
        <f t="shared" si="49"/>
        <v>1</v>
      </c>
      <c r="F142" s="17" t="str" cm="1">
        <f t="array" ref="F142:H142">IF(CG21=TRUE,WhoGotTraded(CJ37,CJ21,CI21,CI37,CI53,CI69,CI85,$B$12,$B$28,$B$44,$B$60,$B$76),"N/A")</f>
        <v>Blue</v>
      </c>
      <c r="G142" t="str">
        <v>Perseus</v>
      </c>
      <c r="H142" t="str">
        <v>Yeeto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0</v>
      </c>
      <c r="D143" s="17" t="str">
        <f t="shared" si="48"/>
        <v>Lost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1</v>
      </c>
      <c r="C144" s="17" t="b">
        <f t="shared" si="47"/>
        <v>1</v>
      </c>
      <c r="D144" s="17" t="str">
        <f t="shared" si="48"/>
        <v>Lost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Ploudy</v>
      </c>
    </row>
    <row r="145" spans="1:7" ht="15.75" customHeight="1" x14ac:dyDescent="0.2">
      <c r="A145" s="276">
        <v>12</v>
      </c>
      <c r="B145" s="17" t="b">
        <v>0</v>
      </c>
      <c r="C145" s="17" t="b">
        <f t="shared" si="47"/>
        <v>0</v>
      </c>
      <c r="D145" s="17" t="str">
        <f t="shared" si="48"/>
        <v>Lost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N/A</v>
      </c>
    </row>
    <row r="146" spans="1:7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7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7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7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7" ht="15.75" customHeight="1" x14ac:dyDescent="0.2">
      <c r="A150" s="276">
        <v>1</v>
      </c>
      <c r="B150" s="17" t="b" cm="1">
        <f t="array" ref="B150:B164">IF(ISBLANK(Q13:Q27),FALSE,Q13:Q27)</f>
        <v>0</v>
      </c>
      <c r="C150" s="17" t="b" cm="1">
        <f t="array" ref="C150:C164">IF(ISBLANK(R13:R27),FALSE,R13:R27)</f>
        <v>0</v>
      </c>
      <c r="D150" s="234" t="str" cm="1">
        <f t="array" ref="D150:D164">AO13:AO27</f>
        <v>Won</v>
      </c>
      <c r="E150" s="17" t="str" cm="1">
        <f t="array" ref="E150">WhoGotTraded(CJ29,CJ13,CI13,CI29,CI45,CI61,CI77,$B$12,$B$28,$B$44,$B$60,$B$76)</f>
        <v>N/A</v>
      </c>
    </row>
    <row r="151" spans="1:7" ht="15.75" customHeight="1" x14ac:dyDescent="0.2">
      <c r="A151" s="276">
        <v>2</v>
      </c>
      <c r="B151" s="17" t="b">
        <v>0</v>
      </c>
      <c r="C151" s="17" t="b">
        <v>0</v>
      </c>
      <c r="D151" s="234" t="str">
        <v>Lost</v>
      </c>
      <c r="E151" s="17" t="str" cm="1">
        <f t="array" ref="E151">WhoGotTraded(CJ30,CJ14,CI14,CI30,CI46,CI62,CI78,$B$12,$B$28,$B$44,$B$60,$B$76)</f>
        <v>N/A</v>
      </c>
    </row>
    <row r="152" spans="1:7" ht="15.75" customHeight="1" x14ac:dyDescent="0.2">
      <c r="A152" s="276">
        <v>3</v>
      </c>
      <c r="B152" s="17" t="b">
        <v>0</v>
      </c>
      <c r="C152" s="17" t="b">
        <v>0</v>
      </c>
      <c r="D152" s="234" t="str">
        <v>Lost</v>
      </c>
      <c r="E152" s="17" t="str" cm="1">
        <f t="array" ref="E152">WhoGotTraded(CJ31,CJ15,CI15,CI31,CI47,CI63,CI79,$B$12,$B$28,$B$44,$B$60,$B$76)</f>
        <v>N/A</v>
      </c>
    </row>
    <row r="153" spans="1:7" ht="15.75" customHeight="1" x14ac:dyDescent="0.2">
      <c r="A153" s="276">
        <v>4</v>
      </c>
      <c r="B153" s="17" t="b">
        <v>0</v>
      </c>
      <c r="C153" s="17" t="b">
        <v>0</v>
      </c>
      <c r="D153" s="234" t="str">
        <v>Won</v>
      </c>
      <c r="E153" s="17" t="str" cm="1">
        <f t="array" ref="E153">WhoGotTraded(CJ32,CJ16,CI16,CI32,CI48,CI64,CI80,$B$12,$B$28,$B$44,$B$60,$B$76)</f>
        <v>Ploudy</v>
      </c>
    </row>
    <row r="154" spans="1:7" ht="15.75" customHeight="1" x14ac:dyDescent="0.2">
      <c r="A154" s="276">
        <v>5</v>
      </c>
      <c r="B154" s="17" t="b">
        <v>0</v>
      </c>
      <c r="C154" s="17" t="b">
        <v>0</v>
      </c>
      <c r="D154" s="234" t="str">
        <v>Won</v>
      </c>
      <c r="E154" s="17" t="str" cm="1">
        <f t="array" ref="E154">WhoGotTraded(CJ33,CJ17,CI17,CI33,CI49,CI65,CI81,$B$12,$B$28,$B$44,$B$60,$B$76)</f>
        <v>N/A</v>
      </c>
    </row>
    <row r="155" spans="1:7" ht="15.75" customHeight="1" x14ac:dyDescent="0.2">
      <c r="A155" s="276">
        <v>6</v>
      </c>
      <c r="B155" s="17" t="b">
        <v>0</v>
      </c>
      <c r="C155" s="17" t="b">
        <v>0</v>
      </c>
      <c r="D155" s="234" t="str">
        <v>Lost</v>
      </c>
      <c r="E155" s="17" t="str" cm="1">
        <f t="array" ref="E155">WhoGotTraded(CJ34,CJ18,CI18,CI34,CI50,CI66,CI82,$B$12,$B$28,$B$44,$B$60,$B$76)</f>
        <v>Fin</v>
      </c>
    </row>
    <row r="156" spans="1:7" ht="15.75" customHeight="1" x14ac:dyDescent="0.2">
      <c r="A156" s="276">
        <v>7</v>
      </c>
      <c r="B156" s="17">
        <v>2</v>
      </c>
      <c r="C156" s="17">
        <v>4</v>
      </c>
      <c r="D156" s="234" t="str">
        <v>Lost</v>
      </c>
      <c r="E156" s="17" t="str" cm="1">
        <f t="array" ref="E156">WhoGotTraded(CJ35,CJ19,CI19,CI35,CI51,CI67,CI83,$B$12,$B$28,$B$44,$B$60,$B$76)</f>
        <v>N/A</v>
      </c>
    </row>
    <row r="157" spans="1:7" ht="15.75" customHeight="1" x14ac:dyDescent="0.2">
      <c r="A157" s="276">
        <v>8</v>
      </c>
      <c r="B157" s="17">
        <v>3</v>
      </c>
      <c r="C157" s="17">
        <v>8</v>
      </c>
      <c r="D157" s="234" t="str">
        <v>Won</v>
      </c>
      <c r="E157" s="17" t="str" cm="1">
        <f t="array" ref="E157">WhoGotTraded(CJ36,CJ20,CI20,CI36,CI52,CI68,CI84,$B$12,$B$28,$B$44,$B$60,$B$76)</f>
        <v>N/A</v>
      </c>
    </row>
    <row r="158" spans="1:7" ht="15.75" customHeight="1" x14ac:dyDescent="0.2">
      <c r="A158" s="276">
        <v>9</v>
      </c>
      <c r="B158" s="17">
        <v>2</v>
      </c>
      <c r="C158" s="17">
        <v>7</v>
      </c>
      <c r="D158" s="234" t="str">
        <v>Won</v>
      </c>
      <c r="E158" s="17" t="str" cm="1">
        <f t="array" ref="E158:G158">WhoGotTraded(CJ37,CJ21,CI21,CI37,CI53,CI69,CI85,$B$12,$B$28,$B$44,$B$60,$B$76)</f>
        <v>Blue</v>
      </c>
      <c r="F158" t="str">
        <v>Perseus</v>
      </c>
      <c r="G158" t="str">
        <v>Yeeto</v>
      </c>
    </row>
    <row r="159" spans="1:7" ht="15.75" customHeight="1" x14ac:dyDescent="0.2">
      <c r="A159" s="276">
        <v>10</v>
      </c>
      <c r="B159" s="17">
        <v>3</v>
      </c>
      <c r="C159" s="17">
        <v>5</v>
      </c>
      <c r="D159" s="234" t="str">
        <v>Lost</v>
      </c>
      <c r="E159" s="17" t="str" cm="1">
        <f t="array" ref="E159">WhoGotTraded(CJ38,CJ22,CI22,CI38,CI54,CI70,CI86,$B$12,$B$28,$B$44,$B$60,$B$76)</f>
        <v>N/A</v>
      </c>
    </row>
    <row r="160" spans="1:7" ht="15.75" customHeight="1" x14ac:dyDescent="0.2">
      <c r="A160" s="276">
        <v>11</v>
      </c>
      <c r="B160" s="17">
        <v>3</v>
      </c>
      <c r="C160" s="17">
        <v>5</v>
      </c>
      <c r="D160" s="234" t="str">
        <v>Lost</v>
      </c>
      <c r="E160" s="17" t="str" cm="1">
        <f t="array" ref="E160">WhoGotTraded(CJ39,CJ23,CI23,CI39,CI55,CI71,CI87,$B$12,$B$28,$B$44,$B$60,$B$76)</f>
        <v>Ploudy</v>
      </c>
    </row>
    <row r="161" spans="1:5" ht="15.75" customHeight="1" x14ac:dyDescent="0.2">
      <c r="A161" s="276">
        <v>12</v>
      </c>
      <c r="B161" s="17">
        <v>0</v>
      </c>
      <c r="C161" s="17">
        <v>7</v>
      </c>
      <c r="D161" s="234" t="str">
        <v>Lost</v>
      </c>
      <c r="E161" s="17" t="str" cm="1">
        <f t="array" ref="E161">WhoGotTraded(CJ40,CJ24,CI24,CI40,CI56,CI72,CI88,$B$12,$B$28,$B$44,$B$60,$B$76)</f>
        <v>N/A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317" priority="16" operator="equal">
      <formula>TRUE</formula>
    </cfRule>
  </conditionalFormatting>
  <conditionalFormatting sqref="E118:E132">
    <cfRule type="containsText" dxfId="316" priority="13" operator="containsText" text="FALSE">
      <formula>NOT(ISERROR(SEARCH("FALSE",E118)))</formula>
    </cfRule>
    <cfRule type="containsText" dxfId="315" priority="14" operator="containsText" text="TRUE">
      <formula>NOT(ISERROR(SEARCH("TRUE",E118)))</formula>
    </cfRule>
    <cfRule type="containsText" dxfId="314" priority="15" operator="containsText" text="NO OP">
      <formula>NOT(ISERROR(SEARCH("NO OP",E118)))</formula>
    </cfRule>
  </conditionalFormatting>
  <conditionalFormatting sqref="F118:F132">
    <cfRule type="cellIs" dxfId="313" priority="11" operator="equal">
      <formula>"LOST"</formula>
    </cfRule>
    <cfRule type="cellIs" dxfId="312" priority="12" operator="equal">
      <formula>"WON"</formula>
    </cfRule>
  </conditionalFormatting>
  <conditionalFormatting sqref="G118:G132">
    <cfRule type="cellIs" dxfId="311" priority="7" operator="equal">
      <formula>"NO KILL"</formula>
    </cfRule>
    <cfRule type="cellIs" dxfId="310" priority="8" operator="equal">
      <formula>FALSE</formula>
    </cfRule>
    <cfRule type="cellIs" dxfId="309" priority="9" operator="greaterThan">
      <formula>0.0001157</formula>
    </cfRule>
    <cfRule type="cellIs" dxfId="308" priority="10" operator="lessThan">
      <formula>0.000115</formula>
    </cfRule>
  </conditionalFormatting>
  <conditionalFormatting sqref="C134:C148">
    <cfRule type="cellIs" dxfId="307" priority="6" operator="equal">
      <formula>TRUE</formula>
    </cfRule>
  </conditionalFormatting>
  <conditionalFormatting sqref="D134:D148">
    <cfRule type="cellIs" dxfId="306" priority="4" operator="equal">
      <formula>"LOST"</formula>
    </cfRule>
    <cfRule type="cellIs" dxfId="305" priority="5" operator="equal">
      <formula>"WON"</formula>
    </cfRule>
  </conditionalFormatting>
  <conditionalFormatting sqref="E134:E148">
    <cfRule type="cellIs" dxfId="304" priority="3" operator="equal">
      <formula>TRUE</formula>
    </cfRule>
  </conditionalFormatting>
  <conditionalFormatting sqref="B134:B148">
    <cfRule type="cellIs" dxfId="303" priority="2" operator="equal">
      <formula>TRUE</formula>
    </cfRule>
  </conditionalFormatting>
  <conditionalFormatting sqref="X122">
    <cfRule type="cellIs" dxfId="302" priority="1" operator="equal">
      <formula>0</formula>
    </cfRule>
  </conditionalFormatting>
  <dataValidations count="13">
    <dataValidation type="list" allowBlank="1" showInputMessage="1" showErrorMessage="1" sqref="AQ13:AQ27" xr:uid="{1BCC7665-35C3-4422-AE3F-B12E2FEDA0D4}">
      <formula1>"High,Low"</formula1>
    </dataValidation>
    <dataValidation type="list" allowBlank="1" showInputMessage="1" showErrorMessage="1" sqref="AL14:AL27" xr:uid="{7B4F24C5-0372-44E9-AA9C-F2CB4A488764}">
      <formula1>$A$111:$A$114</formula1>
    </dataValidation>
    <dataValidation type="list" allowBlank="1" showInputMessage="1" showErrorMessage="1" sqref="AL13" xr:uid="{2221EDDC-B5C6-4270-B8E3-C763D8D608DF}">
      <formula1>A111:A114</formula1>
    </dataValidation>
    <dataValidation type="list" allowBlank="1" showInputMessage="1" showErrorMessage="1" sqref="AF13:AF27 AF29:AF43 AF45:AF59 AF61:AF75 AF77:AF91 AF93:AF107" xr:uid="{D5D2E214-3294-44AD-BB93-87251C828582}">
      <formula1>"PP,False"</formula1>
    </dataValidation>
    <dataValidation type="list" allowBlank="1" showInputMessage="1" showErrorMessage="1" sqref="AD13:AD27 AD29:AD43 AD45:AD59 AD61:AD75 AD77:AD91 AD93:AD107" xr:uid="{06C2D8A4-D2AE-4962-9DF1-72CB36C5BC94}">
      <formula1>"Prep,PP,False"</formula1>
    </dataValidation>
    <dataValidation type="list" allowBlank="1" showInputMessage="1" showErrorMessage="1" sqref="K93:K107 AZ13:BA27 BE13:BF27 BJ13:BK27 K13:K27 K77:K91 K29:K43 K45:K59 K61:K75 BO13:BP27 AU13:AV27" xr:uid="{672B5EA0-9361-4425-971B-CD4E74A0C6B8}">
      <formula1>"TRUE,FALSE"</formula1>
    </dataValidation>
    <dataValidation type="list" allowBlank="1" sqref="AN13:AN27" xr:uid="{4E2D276B-6004-4622-8136-46AADEBB1147}">
      <formula1>"Attack,Defence,Not Played"</formula1>
    </dataValidation>
    <dataValidation type="list" allowBlank="1" sqref="AO13:AO27" xr:uid="{BFA9EA29-6116-4EE7-B1CA-99BCE33B56D7}">
      <formula1>"Won,Lost,Not Played"</formula1>
    </dataValidation>
    <dataValidation type="list" allowBlank="1" showInputMessage="1" showErrorMessage="1" sqref="O13:O27 O29:O43 O45:O59 O61:O75 O77:O91 O93:O107 L93:L107" xr:uid="{AF931AA5-3487-451F-A430-66DE94070F13}">
      <formula1>"True,False"</formula1>
    </dataValidation>
    <dataValidation type="list" allowBlank="1" showInputMessage="1" showErrorMessage="1" sqref="E2" xr:uid="{595222E0-C600-4EF3-9762-27DC267058C0}">
      <formula1>"True, False"</formula1>
    </dataValidation>
    <dataValidation type="list" allowBlank="1" showInputMessage="1" showErrorMessage="1" sqref="AJ13:AJ27" xr:uid="{46898A20-D395-49B7-83B2-9DD85786EC2A}">
      <formula1>"true,false"</formula1>
    </dataValidation>
    <dataValidation type="list" allowBlank="1" showInputMessage="1" showErrorMessage="1" sqref="AT13:AT27 AY13:AY27 BN13:BN27 BI13:BI27 BD13:BD27" xr:uid="{D022F020-6DFC-4E90-BB77-140A0281BBE1}">
      <formula1>"Gun, Utility"</formula1>
    </dataValidation>
    <dataValidation type="list" allowBlank="1" sqref="AS13:AS27 BH13:BH27 BC13:BC27 AX13:AX27 BM13:BM27" xr:uid="{E3646448-9164-4FED-9FFF-584F4DA50F52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97D76725-11C0-4B31-984C-A8B811612360}">
          <x14:formula1>
            <xm:f>REF!E2:E20</xm:f>
          </x14:formula1>
          <xm:sqref>C2</xm:sqref>
        </x14:dataValidation>
        <x14:dataValidation type="list" allowBlank="1" showInputMessage="1" showErrorMessage="1" xr:uid="{3BA67E8F-0DE9-4574-8BC7-1C1D9B2067C9}">
          <x14:formula1>
            <xm:f>REF!A1:A100</xm:f>
          </x14:formula1>
          <xm:sqref>AE2</xm:sqref>
        </x14:dataValidation>
        <x14:dataValidation type="list" allowBlank="1" showInputMessage="1" showErrorMessage="1" xr:uid="{C0C127E7-365A-454B-BEEF-BD9995E7111E}">
          <x14:formula1>
            <xm:f>REF!A1:A100</xm:f>
          </x14:formula1>
          <xm:sqref>AD2</xm:sqref>
        </x14:dataValidation>
        <x14:dataValidation type="list" allowBlank="1" showInputMessage="1" showErrorMessage="1" xr:uid="{82B2EEA4-8366-4AE2-AD6A-5873EDC93D4B}">
          <x14:formula1>
            <xm:f>REF!B1:B100</xm:f>
          </x14:formula1>
          <xm:sqref>AC2</xm:sqref>
        </x14:dataValidation>
        <x14:dataValidation type="list" allowBlank="1" showInputMessage="1" showErrorMessage="1" xr:uid="{E6531F68-99FC-4779-B7F0-A903CB8CDD3A}">
          <x14:formula1>
            <xm:f>REF!B1:B100</xm:f>
          </x14:formula1>
          <xm:sqref>AB2</xm:sqref>
        </x14:dataValidation>
        <x14:dataValidation type="list" allowBlank="1" showInputMessage="1" showErrorMessage="1" xr:uid="{F2A92E0F-E97F-471A-A0B3-D9945932B769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B1EC5A37-69BC-41FB-BED4-7FE73C7C0130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FC68034E-F030-44AF-8C1C-0B7787C6CDC2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61DFCA2C-ABE6-4FE3-9D97-1A1C6ED474C5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3DC46E32-830C-4F61-842A-AFAB63747444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AF22AF99-FEDB-4A1A-9E31-0F3101F1F503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F0B72307-5E0E-4329-B128-D65FA71C9320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ABF8B3B4-8DA4-467E-8F5F-98201048B840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74B9C7D3-FE7C-4A84-942D-7B9B623CAB57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8A9B0974-FCEC-4947-B378-AC676F774A02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26F24B25-057E-41DC-BA16-123EAE69E8F8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7B629142-A94D-4F81-8671-0858CC90D7A5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7222F429-344F-42F0-8F6D-4A90D1470D6E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D1FEB32E-AFDD-46A8-8771-2A20E7DE59A0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A12EC68D-0021-4E6D-84E1-25B59D7901C4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DBA71B45-E7B7-4DD6-8033-D4A21B7EBF4A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6C34B-1E7F-4736-9A4B-6786A417642A}">
  <sheetPr codeName="Sheet31">
    <outlinePr summaryBelow="0" summaryRight="0"/>
  </sheetPr>
  <dimension ref="A1:DG1000"/>
  <sheetViews>
    <sheetView zoomScale="70" zoomScaleNormal="70" workbookViewId="0">
      <selection activeCell="P24" sqref="P24:P25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44728</v>
      </c>
      <c r="C2" s="113" t="s">
        <v>229</v>
      </c>
      <c r="D2" s="170" t="s">
        <v>580</v>
      </c>
      <c r="E2" s="238" t="b">
        <v>0</v>
      </c>
      <c r="F2" s="17">
        <f>I2+K2</f>
        <v>5</v>
      </c>
      <c r="G2" s="17">
        <f>J2+L2</f>
        <v>7</v>
      </c>
      <c r="H2" s="115">
        <f>COUNTIF(AO13:AO27,"Won")+COUNTIF(AO13:AO27,"Lost")</f>
        <v>12</v>
      </c>
      <c r="I2" s="211">
        <f>wonlost(AO13:AO27,"Attack","Won",AN13:AN27)</f>
        <v>3</v>
      </c>
      <c r="J2" s="115">
        <f>wonlost(AO13:AO27,"Attack","Lost",AN13:AN27)</f>
        <v>3</v>
      </c>
      <c r="K2" s="115">
        <f>wonlost(AO13:AO27,"Defence","Won",AN13:AN27)</f>
        <v>2</v>
      </c>
      <c r="L2" s="115">
        <f>wonlost(AO13:AO27,"Defence","Lost",AN13:AN27)</f>
        <v>4</v>
      </c>
      <c r="M2" s="115">
        <f>COUNTIF(CE14:CE27,TRUE)</f>
        <v>0</v>
      </c>
      <c r="N2" s="17">
        <f>COUNTIF(AJ13:AJ27,TRUE)</f>
        <v>3</v>
      </c>
      <c r="O2" s="115">
        <f>COUNTIF(BY13:BY27,TRUE)</f>
        <v>2</v>
      </c>
      <c r="P2" s="170">
        <f>AVERAGE(conversion(AP13:AP27,AO13:AO27))</f>
        <v>1</v>
      </c>
      <c r="Q2" s="170">
        <f>COUNTIF(CG13:CG27,TRUE)</f>
        <v>6</v>
      </c>
      <c r="R2" s="170">
        <f>AVERAGE(conversion(CG13:CG27,AO13:AO27))</f>
        <v>0.5</v>
      </c>
      <c r="S2" s="125">
        <f>TRUNC(AVERAGE(CJ13:CJ27),0)/(60*60*24)</f>
        <v>1.0416666666666667E-3</v>
      </c>
      <c r="T2" s="17">
        <f>SUM(T5:T10)</f>
        <v>2</v>
      </c>
      <c r="U2" s="17">
        <f>AVERAGE(Q13:Q27)</f>
        <v>0.66666666666666663</v>
      </c>
      <c r="V2" s="17">
        <f>AVERAGE(R13:R27)</f>
        <v>5.166666666666667</v>
      </c>
      <c r="W2" s="17">
        <f>AVERAGE(S13:S27)</f>
        <v>1.3333333333333333</v>
      </c>
      <c r="AB2" s="23" t="s">
        <v>165</v>
      </c>
      <c r="AC2" s="23" t="s">
        <v>199</v>
      </c>
      <c r="AD2" s="66" t="s">
        <v>167</v>
      </c>
      <c r="AE2" s="66" t="s">
        <v>191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1.25</v>
      </c>
      <c r="C5" s="96">
        <f>SUM(CA13:CA27)</f>
        <v>10</v>
      </c>
      <c r="D5" s="112">
        <f>SUM(CB13:CB27)</f>
        <v>8</v>
      </c>
      <c r="E5" s="17">
        <f>COUNTIF(DC13:DC27,TRUE)</f>
        <v>1</v>
      </c>
      <c r="F5" s="96">
        <f>COUNTIF(CC13:CC27,TRUE)</f>
        <v>3</v>
      </c>
      <c r="G5" s="17">
        <f>SUM(DF13:DF27)</f>
        <v>0</v>
      </c>
      <c r="H5" s="99">
        <f>TRUNC(D5/(C5-G5),2)</f>
        <v>0.8</v>
      </c>
      <c r="I5" s="114">
        <f>COUNTIF(CH13:CH27,"&gt;0")</f>
        <v>8</v>
      </c>
      <c r="J5" s="115">
        <f>COUNTIF(M13:M27,TRUE)</f>
        <v>0</v>
      </c>
      <c r="K5" s="17">
        <f>COUNTIF(DB13:DB27,TRUE)</f>
        <v>0</v>
      </c>
      <c r="L5" s="111">
        <f>TRUNC((COUNTIF(CD13:CD27,TRUE)/H2),2)</f>
        <v>0.57999999999999996</v>
      </c>
      <c r="M5" s="116">
        <f>C5/H2</f>
        <v>0.83333333333333337</v>
      </c>
      <c r="N5" s="122">
        <f>AVERAGE(CI13:CI27)/(60*60*24)</f>
        <v>1.6435185185185185E-3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1</v>
      </c>
      <c r="U5" s="111">
        <f>COUNTIF(CA13:CA27, "&gt;0")/H2</f>
        <v>0.5</v>
      </c>
      <c r="V5" s="306">
        <f>SUM(CF13:CF27)</f>
        <v>2</v>
      </c>
      <c r="W5" s="28"/>
      <c r="X5" s="94"/>
      <c r="Y5" s="279">
        <f>COUNTIF(DE13:DE27,TRUE)</f>
        <v>0</v>
      </c>
      <c r="Z5" s="17">
        <f>COUNTIF(CA13:CA27,"&gt;1")</f>
        <v>3</v>
      </c>
      <c r="AB5" s="282" t="s">
        <v>390</v>
      </c>
      <c r="AC5" s="72">
        <f>SUM(CY13:CY27)</f>
        <v>2</v>
      </c>
      <c r="AD5" s="72">
        <f>COUNTIF(CW13:CW27,"&gt;0")</f>
        <v>4</v>
      </c>
      <c r="AE5" s="108">
        <f>TRUNC((COUNTIF(CU13:CU27,TRUE)/(I2+J2)),2)</f>
        <v>0.5</v>
      </c>
      <c r="AF5" s="121" t="e">
        <f>AVERAGE(CV13:CV27)/(60*60*24)</f>
        <v>#DIV/0!</v>
      </c>
      <c r="AG5" s="118">
        <f>AC5/(I2+J2)</f>
        <v>0.33333333333333331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0.33333333333333331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8</v>
      </c>
      <c r="AV5" s="23">
        <f>COUNTIF(CX13:CX27,"&gt;0")</f>
        <v>4</v>
      </c>
      <c r="AW5" s="109">
        <f>TRUNC((COUNTIF(CV13:CV27,TRUE)/($K$2+$L$2)),2)</f>
        <v>0.66</v>
      </c>
      <c r="AX5" s="120">
        <f>AVERAGE(CX13:CX27)/(60*60*24)</f>
        <v>1.5393518518518519E-3</v>
      </c>
      <c r="AY5" s="119">
        <f>AU5/(K2+L2)</f>
        <v>1.3333333333333333</v>
      </c>
      <c r="AZ5" s="99">
        <f>COUNTIF(CZ13:CZ27, "&gt;0")/(K2+L2)</f>
        <v>0.66666666666666663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1.3333333333333333</v>
      </c>
      <c r="C6" s="96">
        <f>SUM(CA29:CA43)</f>
        <v>12</v>
      </c>
      <c r="D6" s="113">
        <f>SUM(CB29:CB43)</f>
        <v>5</v>
      </c>
      <c r="E6" s="17">
        <f>COUNTIF(DC29:DC43,TRUE)</f>
        <v>2</v>
      </c>
      <c r="F6" s="96">
        <f>COUNTIF(CC29:CC43,TRUE)</f>
        <v>2</v>
      </c>
      <c r="G6" s="17">
        <f>SUM(DF29:DF43)</f>
        <v>0</v>
      </c>
      <c r="H6" s="99">
        <f t="shared" ref="H6:H9" si="0">TRUNC(D6/(C6-G6),2)</f>
        <v>0.41</v>
      </c>
      <c r="I6" s="114">
        <f>COUNTIF(CH29:CH43,"&gt;0")</f>
        <v>9</v>
      </c>
      <c r="J6" s="115">
        <f>COUNTIF(M29:M43,TRUE)</f>
        <v>2</v>
      </c>
      <c r="K6" s="17">
        <f>COUNTIF(DB29:DB43,TRUE)</f>
        <v>1</v>
      </c>
      <c r="L6" s="111">
        <f>TRUNC(COUNTIF(CD29:CD43,TRUE)/H2,2)</f>
        <v>0.5</v>
      </c>
      <c r="M6" s="116">
        <f>C6/H2</f>
        <v>1</v>
      </c>
      <c r="N6" s="122">
        <f>AVERAGE(CI29:CI43)/(60*60*24)</f>
        <v>1.2139917695473252E-3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0.41666666666666669</v>
      </c>
      <c r="V6" s="306">
        <f>SUM(CF29:CF43)</f>
        <v>0</v>
      </c>
      <c r="W6" s="28"/>
      <c r="X6" s="94"/>
      <c r="Y6" s="279">
        <f>COUNTIF(DE29:DE43,TRUE)</f>
        <v>1</v>
      </c>
      <c r="Z6" s="17">
        <f>COUNTIF(CA29:CA43,"&gt;1")</f>
        <v>3</v>
      </c>
      <c r="AB6" s="283" t="s">
        <v>65</v>
      </c>
      <c r="AC6" s="72">
        <f>SUM(CY29:CY43)</f>
        <v>10</v>
      </c>
      <c r="AD6" s="72">
        <f>COUNTIF(CW29:CW43,"&gt;0")</f>
        <v>4</v>
      </c>
      <c r="AE6" s="108">
        <f>TRUNC(COUNTIF(CU29:CU43,TRUE)/(I2+J2),2)</f>
        <v>0.5</v>
      </c>
      <c r="AF6" s="121" t="e">
        <f>AVERAGE(CV29:CV43)/(60*60*24)</f>
        <v>#DIV/0!</v>
      </c>
      <c r="AG6" s="118">
        <f>AC6/(I2+J2)</f>
        <v>1.6666666666666667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0.5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2</v>
      </c>
      <c r="AV6" s="23">
        <f>COUNTIF(CX29:CX43,"&gt;0")</f>
        <v>5</v>
      </c>
      <c r="AW6" s="110">
        <f>TRUNC((COUNTIF(CV29:CV43,TRUE)/($K$2+$L$2)),2)</f>
        <v>0.5</v>
      </c>
      <c r="AX6" s="120">
        <f>AVERAGE(CX29:CX43)/(60*60*24)</f>
        <v>9.4907407407407408E-4</v>
      </c>
      <c r="AY6" s="119">
        <f>AU6/(K2+L2)</f>
        <v>0.33333333333333331</v>
      </c>
      <c r="AZ6" s="99">
        <f>COUNTIF(CZ29:CZ43, "&gt;0")/(K2+L2)</f>
        <v>0.33333333333333331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0.72727272727272729</v>
      </c>
      <c r="C7" s="96">
        <f>SUM(CA45:CA59)</f>
        <v>8</v>
      </c>
      <c r="D7" s="113">
        <f>SUM(CB45:CB59)</f>
        <v>5</v>
      </c>
      <c r="E7" s="17">
        <f>COUNTIF(DC45:DC59,TRUE)</f>
        <v>1</v>
      </c>
      <c r="F7" s="96">
        <f>COUNTIF(CC45:CC59,TRUE)</f>
        <v>3</v>
      </c>
      <c r="G7" s="17">
        <f>SUM(DF45:DF59)</f>
        <v>0</v>
      </c>
      <c r="H7" s="99">
        <f t="shared" si="0"/>
        <v>0.62</v>
      </c>
      <c r="I7" s="114">
        <f>COUNTIF(CH45:CH59,"&gt;0")</f>
        <v>11</v>
      </c>
      <c r="J7" s="115">
        <f>COUNTIF(M45:M59,TRUE)</f>
        <v>2</v>
      </c>
      <c r="K7" s="17">
        <f>COUNTIF(DB45:DB59,TRUE)</f>
        <v>3</v>
      </c>
      <c r="L7" s="111">
        <f>TRUNC((COUNTIF(CD45:CD59,TRUE)/H2),2)</f>
        <v>0.66</v>
      </c>
      <c r="M7" s="116">
        <f>C7/H2</f>
        <v>0.66666666666666663</v>
      </c>
      <c r="N7" s="122">
        <f>AVERAGE(CI45:CI59)/(60*60*24)</f>
        <v>1.3457491582491582E-3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0.41666666666666669</v>
      </c>
      <c r="V7" s="306">
        <f>SUM(CF45:CF59)</f>
        <v>1</v>
      </c>
      <c r="W7" s="28"/>
      <c r="X7" s="94"/>
      <c r="Y7" s="279">
        <f>COUNTIF(DE45:DE59,TRUE)</f>
        <v>0</v>
      </c>
      <c r="Z7" s="17">
        <f>COUNTIF(CA45:CA59,"&gt;1")</f>
        <v>2</v>
      </c>
      <c r="AB7" s="284" t="s">
        <v>66</v>
      </c>
      <c r="AC7" s="72">
        <f>SUM(CY45:CY59)</f>
        <v>5</v>
      </c>
      <c r="AD7" s="72">
        <f>COUNTIF(CW45:CW59,"&gt;0")</f>
        <v>6</v>
      </c>
      <c r="AE7" s="108">
        <f>TRUNC((COUNTIF(CU45:CU59,TRUE)/(I2+J2)),2)</f>
        <v>0.83</v>
      </c>
      <c r="AF7" s="121" t="e">
        <f>AVERAGE(CV43:CV59)/(60*60*24)</f>
        <v>#DIV/0!</v>
      </c>
      <c r="AG7" s="118">
        <f>AC7/(I2+J2)</f>
        <v>0.83333333333333337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0.5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3</v>
      </c>
      <c r="AV7" s="23">
        <f>COUNTIF(CX45:CX59,"&gt;0")</f>
        <v>5</v>
      </c>
      <c r="AW7" s="110">
        <f>TRUNC((COUNTIF(CV45:CV59,TRUE)/($K$2+$L$2)),2)</f>
        <v>0.5</v>
      </c>
      <c r="AX7" s="120">
        <f>AVERAGE(CX43:CX59)/(60*60*24)</f>
        <v>1.0208333333333334E-3</v>
      </c>
      <c r="AY7" s="119">
        <f>AU7/(K2+L2)</f>
        <v>0.5</v>
      </c>
      <c r="AZ7" s="99">
        <f>COUNTIF(CZ45:CZ59, "&gt;0")/(K2+L2)</f>
        <v>0.33333333333333331</v>
      </c>
      <c r="BA7" s="20"/>
    </row>
    <row r="8" spans="1:110" ht="15.75" customHeight="1" x14ac:dyDescent="0.2">
      <c r="A8" s="106" t="s">
        <v>355</v>
      </c>
      <c r="B8" s="165">
        <f>C8/I8</f>
        <v>0.2</v>
      </c>
      <c r="C8" s="96">
        <f>SUM(CA61:CA75)</f>
        <v>2</v>
      </c>
      <c r="D8" s="113">
        <f>SUM(CB61:CB75)</f>
        <v>1</v>
      </c>
      <c r="E8" s="17">
        <f>COUNTIF(DC61:DC75,TRUE)</f>
        <v>0</v>
      </c>
      <c r="F8" s="96">
        <f>COUNTIF(CC61:CC75,TRUE)</f>
        <v>0</v>
      </c>
      <c r="G8" s="17">
        <f>SUM(DF61:DF75)</f>
        <v>0</v>
      </c>
      <c r="H8" s="99">
        <f t="shared" si="0"/>
        <v>0.5</v>
      </c>
      <c r="I8" s="114">
        <f>COUNTIF(CH61:CH75,"&gt;0")</f>
        <v>10</v>
      </c>
      <c r="J8" s="115">
        <f>COUNTIF(M61:M75,TRUE)</f>
        <v>1</v>
      </c>
      <c r="K8" s="17">
        <f>COUNTIF(DB61:DB75,TRUE)</f>
        <v>2</v>
      </c>
      <c r="L8" s="111">
        <f>TRUNC((COUNTIF(CD61:CD75,TRUE)/H2),2)</f>
        <v>0.41</v>
      </c>
      <c r="M8" s="116">
        <f>C8/H2</f>
        <v>0.16666666666666666</v>
      </c>
      <c r="N8" s="122">
        <f>AVERAGE(CI61:CI75)/(60*60*24)</f>
        <v>1.3252314814814815E-3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0.16666666666666666</v>
      </c>
      <c r="V8" s="306">
        <f>SUM(CF61:CF75)</f>
        <v>0</v>
      </c>
      <c r="W8" s="28"/>
      <c r="X8" s="94"/>
      <c r="Y8" s="279">
        <f>COUNTIF(DE61:DE75,TRUE)</f>
        <v>0</v>
      </c>
      <c r="Z8" s="17">
        <f>COUNTIF(CA61:CA75,"&gt;1")</f>
        <v>0</v>
      </c>
      <c r="AB8" s="285" t="s">
        <v>355</v>
      </c>
      <c r="AC8" s="72">
        <f>SUM(CY61:CY75)</f>
        <v>1</v>
      </c>
      <c r="AD8" s="72">
        <f>COUNTIF(CW61:CW75,"&gt;0")</f>
        <v>6</v>
      </c>
      <c r="AE8" s="108">
        <f>TRUNC((COUNTIF(CU61:CU75,TRUE)/(I2+J2)),2)</f>
        <v>0.33</v>
      </c>
      <c r="AF8" s="121" t="e">
        <f>AVERAGE(CV61:CV75)/(60*60*24)</f>
        <v>#DIV/0!</v>
      </c>
      <c r="AG8" s="118">
        <f>AC8/(I2+J2)</f>
        <v>0.16666666666666666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0.16666666666666666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1</v>
      </c>
      <c r="AV8" s="23">
        <f>COUNTIF(CX61:CX75,"&gt;0")</f>
        <v>4</v>
      </c>
      <c r="AW8" s="110">
        <f>TRUNC((COUNTIF(CV61:CV75,TRUE)/($K$2+$L$2)),2)</f>
        <v>0.5</v>
      </c>
      <c r="AX8" s="120">
        <f>AVERAGE(CX61:CX75)/(60*60*24)</f>
        <v>1.4583333333333334E-3</v>
      </c>
      <c r="AY8" s="119">
        <f>AU8/(K2+L2)</f>
        <v>0.16666666666666666</v>
      </c>
      <c r="AZ8" s="99">
        <f>COUNTIF(CZ61:CZ75, "&gt;0")/(K2+L2)</f>
        <v>0.16666666666666666</v>
      </c>
      <c r="BA8" s="20"/>
    </row>
    <row r="9" spans="1:110" ht="15.75" customHeight="1" x14ac:dyDescent="0.2">
      <c r="A9" s="107" t="s">
        <v>67</v>
      </c>
      <c r="B9" s="165">
        <f>C9/I9</f>
        <v>0.72727272727272729</v>
      </c>
      <c r="C9" s="96">
        <f>SUM(CA77:CA91)</f>
        <v>8</v>
      </c>
      <c r="D9" s="113">
        <f>SUM(CB77:CB91)</f>
        <v>2</v>
      </c>
      <c r="E9" s="17">
        <f>COUNTIF(DC77:DC91,TRUE)</f>
        <v>2</v>
      </c>
      <c r="F9" s="96">
        <f>COUNTIF(CC77:CC91,TRUE)</f>
        <v>4</v>
      </c>
      <c r="G9" s="17">
        <f>SUM(DF77:DF91)</f>
        <v>1</v>
      </c>
      <c r="H9" s="99">
        <f t="shared" si="0"/>
        <v>0.28000000000000003</v>
      </c>
      <c r="I9" s="114">
        <f>COUNTIF(CH77:CH91,"&gt;0")</f>
        <v>11</v>
      </c>
      <c r="J9" s="115">
        <f>COUNTIF(M77:M91,TRUE )</f>
        <v>1</v>
      </c>
      <c r="K9" s="17">
        <f>COUNTIF(DB77:DB91,TRUE)</f>
        <v>4</v>
      </c>
      <c r="L9" s="111">
        <f>TRUNC((COUNTIF(CD77:CD91,TRUE)/H2),2)</f>
        <v>0.57999999999999996</v>
      </c>
      <c r="M9" s="116">
        <f>C9/H2</f>
        <v>0.66666666666666663</v>
      </c>
      <c r="N9" s="122">
        <f>AVERAGE(CI77:CI91)/(60*60*24)</f>
        <v>1.3215488215488217E-3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1</v>
      </c>
      <c r="U9" s="111">
        <f>COUNTIF(CA77:CA91, "&gt;0")/H2</f>
        <v>0.5</v>
      </c>
      <c r="V9" s="306">
        <f>SUM(CF77:CF91)</f>
        <v>1</v>
      </c>
      <c r="W9" s="28"/>
      <c r="X9" s="94"/>
      <c r="Y9" s="279">
        <f>COUNTIF(DE77:DE91,TRUE)</f>
        <v>0</v>
      </c>
      <c r="Z9" s="17">
        <f>COUNTIF(CA77:CA91,"&gt;1")</f>
        <v>1</v>
      </c>
      <c r="AB9" s="286" t="s">
        <v>67</v>
      </c>
      <c r="AC9" s="72">
        <f>SUM(CY77:CY91)</f>
        <v>3</v>
      </c>
      <c r="AD9" s="72">
        <f>COUNTIF(CW77:CW91,"&gt;0")</f>
        <v>5</v>
      </c>
      <c r="AE9" s="108">
        <f>TRUNC((COUNTIF(CU77:CU91,TRUE)/(I2+J2)),2)</f>
        <v>0.66</v>
      </c>
      <c r="AF9" s="121" t="e">
        <f>AVERAGE(CV77:CV91)/(60*60*24)</f>
        <v>#DIV/0!</v>
      </c>
      <c r="AG9" s="118">
        <f>AC9/(I2+J2)</f>
        <v>0.5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0.5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5</v>
      </c>
      <c r="AV9" s="23">
        <f>COUNTIF(CX77:CX91,"&gt;0")</f>
        <v>6</v>
      </c>
      <c r="AW9" s="110">
        <f>TRUNC((COUNTIF(CV77:CV91,TRUE)/($K$2+$L$2)),2)</f>
        <v>0.5</v>
      </c>
      <c r="AX9" s="120">
        <f>AVERAGE(CX77:CX91)/(60*60*24)</f>
        <v>1.2962962962962963E-3</v>
      </c>
      <c r="AY9" s="119">
        <f>AU9/(K2+L2)</f>
        <v>0.83333333333333337</v>
      </c>
      <c r="AZ9" s="99">
        <f>COUNTIF(CZ77:CZ91, "&gt;0")/(K2+L2)</f>
        <v>0.5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6_16 Oregon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530</v>
      </c>
      <c r="K13" s="45" t="b">
        <v>0</v>
      </c>
      <c r="L13" s="46" t="b">
        <f>DB13</f>
        <v>0</v>
      </c>
      <c r="M13" s="47" t="b" cm="1">
        <f t="array" ref="M13">OpeningDeath(CG13,CI13,CI29,CI45,CI61,CI77,CI93)</f>
        <v>0</v>
      </c>
      <c r="N13" s="52" t="s">
        <v>236</v>
      </c>
      <c r="O13" s="69" t="b">
        <v>0</v>
      </c>
      <c r="Q13" s="17">
        <v>0</v>
      </c>
      <c r="R13" s="20">
        <v>7</v>
      </c>
      <c r="S13" s="17"/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231</v>
      </c>
      <c r="AM13" s="62" t="s">
        <v>530</v>
      </c>
      <c r="AN13" s="63" t="s">
        <v>381</v>
      </c>
      <c r="AO13" s="71" t="s">
        <v>404</v>
      </c>
      <c r="AP13" s="20" t="b">
        <f t="shared" ref="AP13:AP27" si="1">OR(O13,O29,O45,O61,O77,O93)</f>
        <v>0</v>
      </c>
      <c r="AQ13" s="17"/>
      <c r="AR13" s="190" t="s">
        <v>431</v>
      </c>
      <c r="AS13" s="54" t="s">
        <v>67</v>
      </c>
      <c r="AT13" s="55" t="s">
        <v>384</v>
      </c>
      <c r="AU13" s="55" t="b">
        <v>0</v>
      </c>
      <c r="AV13" s="55" t="b">
        <v>0</v>
      </c>
      <c r="AW13" s="64" t="s">
        <v>522</v>
      </c>
      <c r="AX13" s="65" t="s">
        <v>390</v>
      </c>
      <c r="AY13" s="66" t="s">
        <v>384</v>
      </c>
      <c r="AZ13" s="66" t="b">
        <v>0</v>
      </c>
      <c r="BA13" s="66" t="b">
        <v>0</v>
      </c>
      <c r="BB13" s="56" t="s">
        <v>533</v>
      </c>
      <c r="BC13" s="57" t="s">
        <v>390</v>
      </c>
      <c r="BD13" s="55" t="s">
        <v>384</v>
      </c>
      <c r="BE13" s="55" t="b">
        <v>0</v>
      </c>
      <c r="BF13" s="55" t="b">
        <v>1</v>
      </c>
      <c r="BG13" s="64"/>
      <c r="BH13" s="65"/>
      <c r="BI13" s="66"/>
      <c r="BJ13" s="66" t="b">
        <v>0</v>
      </c>
      <c r="BK13" s="66"/>
      <c r="BL13" s="56"/>
      <c r="BM13" s="57"/>
      <c r="BN13" s="55"/>
      <c r="BO13" s="55" t="b">
        <v>0</v>
      </c>
      <c r="BP13" s="55"/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2</v>
      </c>
      <c r="CB13" s="20">
        <f>countkillshs(AS13,AV13,AX13,BA13,BC13,BF13,BH13,BK13,BM13,BP13,$B$12)</f>
        <v>1</v>
      </c>
      <c r="CC13" s="223" t="b" cm="1">
        <f t="array" ref="CC13">opening(AS13,B12)</f>
        <v>0</v>
      </c>
      <c r="CD13" s="29" t="b" cm="1">
        <f t="array" ref="CD13">KOST(CA13,O13,secandmin(J13),L13, AN13)</f>
        <v>1</v>
      </c>
      <c r="CE13" s="196"/>
      <c r="CF13" s="20" cm="1">
        <f t="array" ref="CF13">exitfrags(CI13,CI29,CI45,CI61,CI77,AS13,CJ13,AX13,CK13,BC13,CL13,BH13,CM13,BM13,CN13,AO13,$B$12)</f>
        <v>2</v>
      </c>
      <c r="CG13" s="27" t="b" cm="1">
        <f t="array" ref="CG13">openingpick(CJ13,CI13,CI29,CI45,CI61,CI77,CI93,$E$2)</f>
        <v>0</v>
      </c>
      <c r="CH13" s="20" cm="1">
        <f t="array" ref="CH13">secandmin(J13)</f>
        <v>3</v>
      </c>
      <c r="CI13" s="20">
        <f t="shared" ref="CI13:CI27" si="4">IF(CH13=0,FALSE,(180+BT13-CH13))</f>
        <v>177</v>
      </c>
      <c r="CJ13" s="20" cm="1">
        <f t="array" ref="CJ13">IF(AR13="",FALSE,ROUND(IF(AU13=TRUE,((180-secandmin(AK13))+(45-AM13))-(secandmin(AR13)),(180-secandmin(AR13))),0))</f>
        <v>156</v>
      </c>
      <c r="CK13" s="20" cm="1">
        <f t="array" ref="CK13">IF(AW13="",FALSE,ROUND(IF(AZ13=TRUE,((180-secandmin(AK13))+(45-AM13))-(secandmin(AW13)),(180-secandmin(AW13))),0))</f>
        <v>165</v>
      </c>
      <c r="CL13" s="20" cm="1">
        <f t="array" ref="CL13">IF(BB13="",FALSE,ROUND(IF(BE13=TRUE,((180-secandmin(AK13))+(45-AM13))-(secandmin(BB13)),(180-secandmin(BB13))),0))</f>
        <v>175</v>
      </c>
      <c r="CM13" s="20" t="b" cm="1">
        <f t="array" ref="CM13">IF(BG13="",FALSE,ROUND(IF(BJ13=TRUE,((180-secandmin(AK13))+(45-AM13))-(secandmin(BG13)),(180-secandmin(BG13))),0))</f>
        <v>0</v>
      </c>
      <c r="CN13" s="20" t="b" cm="1">
        <f t="array" ref="CN13">IF(BL13="",FALSE,ROUND(IF(BO13=TRUE,((180-secandmin(AK13))+(45-AM13))-(secandmin(BL13)),(180-secandmin(BL13))),0))</f>
        <v>0</v>
      </c>
      <c r="CO13" s="30" cm="1">
        <f t="array" ref="CO13">roundlength(AJ13,secandmin(AM13),AO13,secandmin(AK13))</f>
        <v>177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0</v>
      </c>
      <c r="CV13" s="20" t="b" cm="1">
        <f t="array" ref="CV13:CV18">TRANSPOSE(sidesplit(CD13:CD27,AN13:AN27,"Defence"))</f>
        <v>1</v>
      </c>
      <c r="CW13" s="20" cm="1">
        <f t="array" ref="CW13:CW18">TRANSPOSE(sidesplit(CI13:CI27,AN13:AN27,"Attack"))</f>
        <v>162</v>
      </c>
      <c r="CX13" s="20" cm="1">
        <f t="array" ref="CX13:CX18">TRANSPOSE(sidesplit(CI13:CI27,AN13:AN27,"Defence"))</f>
        <v>177</v>
      </c>
      <c r="CY13" s="20" cm="1">
        <f t="array" ref="CY13:CY18">TRANSPOSE(sidesplit(CA13:CA27,AN13:AN27,"Attack"))</f>
        <v>0</v>
      </c>
      <c r="CZ13" s="20" cm="1">
        <f t="array" ref="CZ13:CZ18">TRANSPOSE(sidesplit(CA13:CA27,AN13:AN27,"Defence"))</f>
        <v>2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6_16 Oregon</v>
      </c>
      <c r="B14" s="4">
        <v>2</v>
      </c>
      <c r="C14" s="50"/>
      <c r="D14" s="51"/>
      <c r="E14" s="50"/>
      <c r="F14" s="87"/>
      <c r="G14" s="88"/>
      <c r="H14" s="89"/>
      <c r="I14" s="49"/>
      <c r="J14" s="48" t="s">
        <v>489</v>
      </c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236</v>
      </c>
      <c r="O14" s="69" t="b">
        <v>0</v>
      </c>
      <c r="Q14" s="17">
        <v>0</v>
      </c>
      <c r="R14" s="20">
        <v>3</v>
      </c>
      <c r="S14" s="17"/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231</v>
      </c>
      <c r="AM14" s="62" t="s">
        <v>407</v>
      </c>
      <c r="AN14" s="63" t="s">
        <v>381</v>
      </c>
      <c r="AO14" s="71" t="s">
        <v>404</v>
      </c>
      <c r="AP14" s="20" t="b">
        <f t="shared" si="1"/>
        <v>0</v>
      </c>
      <c r="AQ14" s="17"/>
      <c r="AR14" s="190" t="s">
        <v>500</v>
      </c>
      <c r="AS14" s="54" t="s">
        <v>66</v>
      </c>
      <c r="AT14" s="55" t="s">
        <v>384</v>
      </c>
      <c r="AU14" s="55" t="b">
        <v>0</v>
      </c>
      <c r="AV14" s="55" t="b">
        <v>1</v>
      </c>
      <c r="AW14" s="64" t="s">
        <v>419</v>
      </c>
      <c r="AX14" s="65" t="s">
        <v>65</v>
      </c>
      <c r="AY14" s="66" t="s">
        <v>384</v>
      </c>
      <c r="AZ14" s="66" t="b">
        <v>0</v>
      </c>
      <c r="BA14" s="66" t="b">
        <v>0</v>
      </c>
      <c r="BB14" s="56"/>
      <c r="BC14" s="57"/>
      <c r="BD14" s="55"/>
      <c r="BE14" s="55" t="b">
        <v>0</v>
      </c>
      <c r="BF14" s="55"/>
      <c r="BG14" s="64"/>
      <c r="BH14" s="65"/>
      <c r="BI14" s="66"/>
      <c r="BJ14" s="66" t="b">
        <v>0</v>
      </c>
      <c r="BK14" s="66"/>
      <c r="BL14" s="56"/>
      <c r="BM14" s="57"/>
      <c r="BN14" s="55"/>
      <c r="BO14" s="55" t="b">
        <v>0</v>
      </c>
      <c r="BP14" s="55"/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0</v>
      </c>
      <c r="CB14" s="20">
        <f>countkillshs(AS14,AV14,AX14,BA14,BC14,BF14,BH14,BK14,BM14,BP14,$B$12)</f>
        <v>0</v>
      </c>
      <c r="CC14" s="223" t="b">
        <f>opening(AS14,B12)</f>
        <v>0</v>
      </c>
      <c r="CD14" s="29" t="b" cm="1">
        <f t="array" ref="CD14">KOST(CA14,O14,secandmin(J14),L14, AN14)</f>
        <v>0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1</v>
      </c>
      <c r="CH14" s="20" cm="1">
        <f t="array" ref="CH14">secandmin(J14)</f>
        <v>53</v>
      </c>
      <c r="CI14" s="20">
        <f t="shared" si="4"/>
        <v>127</v>
      </c>
      <c r="CJ14" s="20" cm="1">
        <f t="array" ref="CJ14">IF(AR14="",FALSE,ROUND(IF(AU14=TRUE,((180-secandmin(AK14))+(45-AM14))-(secandmin(AR14)),(180-secandmin(AR14))),0))</f>
        <v>54</v>
      </c>
      <c r="CK14" s="20" cm="1">
        <f t="array" ref="CK14">IF(AW14="",FALSE,ROUND(IF(AZ14=TRUE,((180-secandmin(AK14))+(45-AM14))-(secandmin(AW14)),(180-secandmin(AW14))),0))</f>
        <v>76</v>
      </c>
      <c r="CL14" s="20" t="b" cm="1">
        <f t="array" ref="CL14">IF(BB14="",FALSE,ROUND(IF(BE14=TRUE,((180-secandmin(AK14))+(45-AM14))-(secandmin(BB14)),(180-secandmin(BB14))),0))</f>
        <v>0</v>
      </c>
      <c r="CM14" s="20" t="b" cm="1">
        <f t="array" ref="CM14">IF(BG14="",FALSE,ROUND(IF(BJ14=TRUE,((180-secandmin(AK14))+(45-AM14))-(secandmin(BG14)),(180-secandmin(BG14))),0))</f>
        <v>0</v>
      </c>
      <c r="CN14" s="20" t="b" cm="1">
        <f t="array" ref="CN14">IF(BL14="",FALSE,ROUND(IF(BO14=TRUE,((180-secandmin(AK14))+(45-AM14))-(secandmin(BL14)),(180-secandmin(BL14))),0))</f>
        <v>0</v>
      </c>
      <c r="CO14" s="30" cm="1">
        <f t="array" ref="CO14">roundlength(AJ14,secandmin(AM14),AO14,secandmin(AK14))</f>
        <v>143</v>
      </c>
      <c r="CP14" s="222">
        <f t="shared" si="5"/>
        <v>0</v>
      </c>
      <c r="CQ14" s="222">
        <f t="shared" si="6"/>
        <v>0</v>
      </c>
      <c r="CR14" s="17"/>
      <c r="CU14" s="20" t="b">
        <v>0</v>
      </c>
      <c r="CV14" s="20" t="b">
        <v>0</v>
      </c>
      <c r="CW14" s="20">
        <v>166</v>
      </c>
      <c r="CX14" s="20">
        <v>127</v>
      </c>
      <c r="CY14" s="20">
        <v>0</v>
      </c>
      <c r="CZ14" s="20">
        <v>0</v>
      </c>
      <c r="DA14" s="20" t="b" cm="1">
        <f t="array" ref="DA14">FiveVThreeThrown(CJ14,CK14,CI14,CI30,CI46,CI62,CI78,AO14)</f>
        <v>1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6_16 Oregon</v>
      </c>
      <c r="B15" s="4">
        <v>3</v>
      </c>
      <c r="C15" s="50"/>
      <c r="D15" s="51"/>
      <c r="E15" s="50"/>
      <c r="F15" s="87"/>
      <c r="G15" s="88"/>
      <c r="H15" s="89"/>
      <c r="I15" s="49"/>
      <c r="J15" s="48" t="s">
        <v>515</v>
      </c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0</v>
      </c>
      <c r="N15" s="52" t="s">
        <v>200</v>
      </c>
      <c r="O15" s="69" t="b">
        <v>0</v>
      </c>
      <c r="Q15" s="17">
        <v>0</v>
      </c>
      <c r="R15" s="20">
        <v>8</v>
      </c>
      <c r="S15" s="17"/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1</v>
      </c>
      <c r="AK15" s="182" t="s">
        <v>456</v>
      </c>
      <c r="AL15" s="61" t="s">
        <v>230</v>
      </c>
      <c r="AM15" s="62" t="s">
        <v>471</v>
      </c>
      <c r="AN15" s="63" t="s">
        <v>381</v>
      </c>
      <c r="AO15" s="71" t="s">
        <v>404</v>
      </c>
      <c r="AP15" s="20" t="b">
        <f t="shared" si="1"/>
        <v>0</v>
      </c>
      <c r="AQ15" s="17"/>
      <c r="AR15" s="190" t="s">
        <v>487</v>
      </c>
      <c r="AS15" s="54" t="s">
        <v>67</v>
      </c>
      <c r="AT15" s="55" t="s">
        <v>384</v>
      </c>
      <c r="AU15" s="55" t="b">
        <v>0</v>
      </c>
      <c r="AV15" s="55" t="b">
        <v>0</v>
      </c>
      <c r="AW15" s="64" t="s">
        <v>498</v>
      </c>
      <c r="AX15" s="65" t="s">
        <v>67</v>
      </c>
      <c r="AY15" s="66" t="s">
        <v>434</v>
      </c>
      <c r="AZ15" s="66" t="b">
        <v>0</v>
      </c>
      <c r="BA15" s="66" t="b">
        <v>0</v>
      </c>
      <c r="BB15" s="56" t="s">
        <v>486</v>
      </c>
      <c r="BC15" s="57" t="s">
        <v>67</v>
      </c>
      <c r="BD15" s="55" t="s">
        <v>384</v>
      </c>
      <c r="BE15" s="55" t="b">
        <v>1</v>
      </c>
      <c r="BF15" s="55" t="b">
        <v>0</v>
      </c>
      <c r="BG15" s="64"/>
      <c r="BH15" s="65"/>
      <c r="BI15" s="66"/>
      <c r="BJ15" s="66" t="b">
        <v>0</v>
      </c>
      <c r="BK15" s="66"/>
      <c r="BL15" s="56"/>
      <c r="BM15" s="57"/>
      <c r="BN15" s="55"/>
      <c r="BO15" s="55" t="b">
        <v>0</v>
      </c>
      <c r="BP15" s="55"/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0</v>
      </c>
      <c r="CB15" s="20">
        <f>countkillshs(AS15,AV15,AX15,BA15,BC15,BF15,BH15,BK15,BM15,BP15,$B$12)</f>
        <v>0</v>
      </c>
      <c r="CC15" s="223" t="b">
        <f>opening(AS15,B12)</f>
        <v>0</v>
      </c>
      <c r="CD15" s="29" t="b" cm="1">
        <f t="array" ref="CD15">KOST(CA15,O15,secandmin(J15),L15, AN15)</f>
        <v>0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1</v>
      </c>
      <c r="CH15" s="20" cm="1">
        <f t="array" ref="CH15">secandmin(J15)</f>
        <v>63</v>
      </c>
      <c r="CI15" s="20">
        <f t="shared" si="4"/>
        <v>117</v>
      </c>
      <c r="CJ15" s="20" cm="1">
        <f t="array" ref="CJ15">IF(AR15="",FALSE,ROUND(IF(AU15=TRUE,((180-secandmin(AK15))+(45-AM15))-(secandmin(AR15)),(180-secandmin(AR15))),0))</f>
        <v>107</v>
      </c>
      <c r="CK15" s="20" cm="1">
        <f t="array" ref="CK15">IF(AW15="",FALSE,ROUND(IF(AZ15=TRUE,((180-secandmin(AK15))+(45-AM15))-(secandmin(AW15)),(180-secandmin(AW15))),0))</f>
        <v>114</v>
      </c>
      <c r="CL15" s="20" cm="1">
        <f t="array" ref="CL15">IF(BB15="",FALSE,ROUND(IF(BE15=TRUE,((180-secandmin(AK15))+(45-AM15))-(secandmin(BB15)),(180-secandmin(BB15))),0))</f>
        <v>155</v>
      </c>
      <c r="CM15" s="20" t="b" cm="1">
        <f t="array" ref="CM15">IF(BG15="",FALSE,ROUND(IF(BJ15=TRUE,((180-secandmin(AK15))+(45-AM15))-(secandmin(BG15)),(180-secandmin(BG15))),0))</f>
        <v>0</v>
      </c>
      <c r="CN15" s="20" t="b" cm="1">
        <f t="array" ref="CN15">IF(BL15="",FALSE,ROUND(IF(BO15=TRUE,((180-secandmin(AK15))+(45-AM15))-(secandmin(BL15)),(180-secandmin(BL15))),0))</f>
        <v>0</v>
      </c>
      <c r="CO15" s="30" cm="1">
        <f t="array" ref="CO15">roundlength(AJ15,secandmin(AM15),AO15,secandmin(AK15))</f>
        <v>164</v>
      </c>
      <c r="CP15" s="222">
        <f t="shared" si="5"/>
        <v>0</v>
      </c>
      <c r="CQ15" s="222">
        <f t="shared" si="6"/>
        <v>0</v>
      </c>
      <c r="CR15" s="17"/>
      <c r="CU15" s="20" t="b">
        <v>1</v>
      </c>
      <c r="CV15" s="20" t="b">
        <v>0</v>
      </c>
      <c r="CW15" s="20" t="b">
        <v>0</v>
      </c>
      <c r="CX15" s="20">
        <v>117</v>
      </c>
      <c r="CY15" s="20">
        <v>1</v>
      </c>
      <c r="CZ15" s="20">
        <v>0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cm="1">
        <f t="array" ref="DD15">IF(AK15=0,FALSE,(180-secandmin(AK15)))</f>
        <v>136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6_16 Oregon</v>
      </c>
      <c r="B16" s="4">
        <v>4</v>
      </c>
      <c r="C16" s="50"/>
      <c r="D16" s="51"/>
      <c r="E16" s="50"/>
      <c r="F16" s="87"/>
      <c r="G16" s="88"/>
      <c r="H16" s="89"/>
      <c r="I16" s="49"/>
      <c r="J16" s="48" t="s">
        <v>461</v>
      </c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200</v>
      </c>
      <c r="O16" s="69" t="b">
        <v>0</v>
      </c>
      <c r="Q16" s="17">
        <v>1</v>
      </c>
      <c r="R16" s="20">
        <v>5</v>
      </c>
      <c r="S16" s="17"/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230</v>
      </c>
      <c r="AM16" s="62" t="s">
        <v>408</v>
      </c>
      <c r="AN16" s="63" t="s">
        <v>381</v>
      </c>
      <c r="AO16" s="71" t="s">
        <v>404</v>
      </c>
      <c r="AP16" s="20" t="b">
        <f t="shared" si="1"/>
        <v>0</v>
      </c>
      <c r="AQ16" s="17"/>
      <c r="AR16" s="190" t="s">
        <v>451</v>
      </c>
      <c r="AS16" s="54" t="s">
        <v>390</v>
      </c>
      <c r="AT16" s="55" t="s">
        <v>384</v>
      </c>
      <c r="AU16" s="55" t="b">
        <v>0</v>
      </c>
      <c r="AV16" s="55" t="b">
        <v>0</v>
      </c>
      <c r="AW16" s="64"/>
      <c r="AX16" s="65"/>
      <c r="AY16" s="66"/>
      <c r="AZ16" s="66" t="b">
        <v>0</v>
      </c>
      <c r="BA16" s="66"/>
      <c r="BB16" s="56"/>
      <c r="BC16" s="57"/>
      <c r="BD16" s="55"/>
      <c r="BE16" s="55" t="b">
        <v>0</v>
      </c>
      <c r="BF16" s="55"/>
      <c r="BG16" s="64"/>
      <c r="BH16" s="65"/>
      <c r="BI16" s="66"/>
      <c r="BJ16" s="66" t="b">
        <v>0</v>
      </c>
      <c r="BK16" s="66"/>
      <c r="BL16" s="56"/>
      <c r="BM16" s="57"/>
      <c r="BN16" s="55"/>
      <c r="BO16" s="55" t="b">
        <v>0</v>
      </c>
      <c r="BP16" s="55"/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1</v>
      </c>
      <c r="CB16" s="20">
        <f t="shared" ref="CB16:CB27" si="9">countkillshs(AS16,AV16,AX16,BA16,BC16,BF16,BH16,BK16,BM16,BP16,$B$12)</f>
        <v>0</v>
      </c>
      <c r="CC16" s="223" t="b">
        <f>opening(AS16,B12)</f>
        <v>1</v>
      </c>
      <c r="CD16" s="29" t="b" cm="1">
        <f t="array" ref="CD16">KOST(CA16,O16,secandmin(J16),L16, AN16)</f>
        <v>1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0</v>
      </c>
      <c r="CH16" s="20" cm="1">
        <f t="array" ref="CH16">secandmin(J16)</f>
        <v>69</v>
      </c>
      <c r="CI16" s="20">
        <f t="shared" si="4"/>
        <v>111</v>
      </c>
      <c r="CJ16" s="20" cm="1">
        <f t="array" ref="CJ16">IF(AR16="",FALSE,ROUND(IF(AU16=TRUE,((180-secandmin(AK16))+(45-AM16))-(secandmin(AR16)),(180-secandmin(AR16))),0))</f>
        <v>75</v>
      </c>
      <c r="CK16" s="20" t="b" cm="1">
        <f t="array" ref="CK16">IF(AW16="",FALSE,ROUND(IF(AZ16=TRUE,((180-secandmin(AK16))+(45-AM16))-(secandmin(AW16)),(180-secandmin(AW16))),0))</f>
        <v>0</v>
      </c>
      <c r="CL16" s="20" t="b" cm="1">
        <f t="array" ref="CL16">IF(BB16="",FALSE,ROUND(IF(BE16=TRUE,((180-secandmin(AK16))+(45-AM16))-(secandmin(BB16)),(180-secandmin(BB16))),0))</f>
        <v>0</v>
      </c>
      <c r="CM16" s="20" t="b" cm="1">
        <f t="array" ref="CM16">IF(BG16="",FALSE,ROUND(IF(BJ16=TRUE,((180-secandmin(AK16))+(45-AM16))-(secandmin(BG16)),(180-secandmin(BG16))),0))</f>
        <v>0</v>
      </c>
      <c r="CN16" s="20" t="b" cm="1">
        <f t="array" ref="CN16">IF(BL16="",FALSE,ROUND(IF(BO16=TRUE,((180-secandmin(AK16))+(45-AM16))-(secandmin(BL16)),(180-secandmin(BL16))),0))</f>
        <v>0</v>
      </c>
      <c r="CO16" s="30" cm="1">
        <f t="array" ref="CO16">roundlength(AJ16,secandmin(AM16),AO16,secandmin(AK16))</f>
        <v>123</v>
      </c>
      <c r="CP16" s="222">
        <f t="shared" si="5"/>
        <v>0</v>
      </c>
      <c r="CQ16" s="222">
        <f t="shared" si="6"/>
        <v>0</v>
      </c>
      <c r="CR16" s="17"/>
      <c r="CU16" s="20" t="b">
        <v>1</v>
      </c>
      <c r="CV16" s="20" t="b">
        <v>1</v>
      </c>
      <c r="CW16" s="20">
        <v>171</v>
      </c>
      <c r="CX16" s="20">
        <v>111</v>
      </c>
      <c r="CY16" s="20">
        <v>1</v>
      </c>
      <c r="CZ16" s="20">
        <v>1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6_16 Oregon</v>
      </c>
      <c r="B17" s="4">
        <v>5</v>
      </c>
      <c r="C17" s="50"/>
      <c r="D17" s="51"/>
      <c r="E17" s="50"/>
      <c r="F17" s="87"/>
      <c r="G17" s="88"/>
      <c r="H17" s="89"/>
      <c r="I17" s="49"/>
      <c r="J17" s="300"/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 t="s">
        <v>202</v>
      </c>
      <c r="O17" s="69" t="b">
        <v>0</v>
      </c>
      <c r="Q17" s="17">
        <v>1</v>
      </c>
      <c r="R17" s="20">
        <v>4</v>
      </c>
      <c r="S17" s="17"/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 t="s">
        <v>232</v>
      </c>
      <c r="AM17" s="62" t="s">
        <v>402</v>
      </c>
      <c r="AN17" s="63" t="s">
        <v>381</v>
      </c>
      <c r="AO17" s="71" t="s">
        <v>392</v>
      </c>
      <c r="AP17" s="20" t="b">
        <f t="shared" si="1"/>
        <v>0</v>
      </c>
      <c r="AQ17" s="17"/>
      <c r="AR17" s="190" t="s">
        <v>450</v>
      </c>
      <c r="AS17" s="54" t="s">
        <v>66</v>
      </c>
      <c r="AT17" s="55" t="s">
        <v>384</v>
      </c>
      <c r="AU17" s="55" t="b">
        <v>0</v>
      </c>
      <c r="AV17" s="55" t="b">
        <v>1</v>
      </c>
      <c r="AW17" s="64" t="s">
        <v>440</v>
      </c>
      <c r="AX17" s="65" t="s">
        <v>390</v>
      </c>
      <c r="AY17" s="66" t="s">
        <v>384</v>
      </c>
      <c r="AZ17" s="66" t="b">
        <v>0</v>
      </c>
      <c r="BA17" s="66" t="b">
        <v>1</v>
      </c>
      <c r="BB17" s="56" t="s">
        <v>403</v>
      </c>
      <c r="BC17" s="57" t="s">
        <v>390</v>
      </c>
      <c r="BD17" s="55" t="s">
        <v>384</v>
      </c>
      <c r="BE17" s="55" t="b">
        <v>0</v>
      </c>
      <c r="BF17" s="55" t="b">
        <v>1</v>
      </c>
      <c r="BG17" s="64" t="s">
        <v>443</v>
      </c>
      <c r="BH17" s="65" t="s">
        <v>66</v>
      </c>
      <c r="BI17" s="66" t="s">
        <v>384</v>
      </c>
      <c r="BJ17" s="66" t="b">
        <v>0</v>
      </c>
      <c r="BK17" s="66" t="b">
        <v>1</v>
      </c>
      <c r="BL17" s="56" t="s">
        <v>402</v>
      </c>
      <c r="BM17" s="57" t="s">
        <v>65</v>
      </c>
      <c r="BN17" s="55" t="s">
        <v>384</v>
      </c>
      <c r="BO17" s="55" t="b">
        <v>0</v>
      </c>
      <c r="BP17" s="55" t="b">
        <v>0</v>
      </c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2</v>
      </c>
      <c r="CB17" s="20">
        <f t="shared" si="9"/>
        <v>2</v>
      </c>
      <c r="CC17" s="223" t="b">
        <f>opening(AS17,B12)</f>
        <v>0</v>
      </c>
      <c r="CD17" s="29" t="b" cm="1">
        <f t="array" ref="CD17">KOST(CA17,O17,secandmin(J17),L17, AN17)</f>
        <v>1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0</v>
      </c>
      <c r="CH17" s="20" cm="1">
        <f t="array" ref="CH17">secandmin(J17)</f>
        <v>0</v>
      </c>
      <c r="CI17" s="20" t="b">
        <f t="shared" si="4"/>
        <v>0</v>
      </c>
      <c r="CJ17" s="20" cm="1">
        <f t="array" ref="CJ17">IF(AR17="",FALSE,ROUND(IF(AU17=TRUE,((180-secandmin(AK17))+(45-AM17))-(secandmin(AR17)),(180-secandmin(AR17))),0))</f>
        <v>63</v>
      </c>
      <c r="CK17" s="20" cm="1">
        <f t="array" ref="CK17">IF(AW17="",FALSE,ROUND(IF(AZ17=TRUE,((180-secandmin(AK17))+(45-AM17))-(secandmin(AW17)),(180-secandmin(AW17))),0))</f>
        <v>68</v>
      </c>
      <c r="CL17" s="20" cm="1">
        <f t="array" ref="CL17">IF(BB17="",FALSE,ROUND(IF(BE17=TRUE,((180-secandmin(AK17))+(45-AM17))-(secandmin(BB17)),(180-secandmin(BB17))),0))</f>
        <v>80</v>
      </c>
      <c r="CM17" s="20" cm="1">
        <f t="array" ref="CM17">IF(BG17="",FALSE,ROUND(IF(BJ17=TRUE,((180-secandmin(AK17))+(45-AM17))-(secandmin(BG17)),(180-secandmin(BG17))),0))</f>
        <v>86</v>
      </c>
      <c r="CN17" s="20" cm="1">
        <f t="array" ref="CN17">IF(BL17="",FALSE,ROUND(IF(BO17=TRUE,((180-secandmin(AK17))+(45-AM17))-(secandmin(BL17)),(180-secandmin(BL17))),0))</f>
        <v>100</v>
      </c>
      <c r="CO17" s="30" cm="1">
        <f t="array" ref="CO17">roundlength(AJ17,secandmin(AM17),AO17,secandmin(AK17))</f>
        <v>100</v>
      </c>
      <c r="CP17" s="222">
        <f t="shared" si="5"/>
        <v>0</v>
      </c>
      <c r="CQ17" s="222">
        <f t="shared" si="6"/>
        <v>0</v>
      </c>
      <c r="CR17" s="17"/>
      <c r="CU17" s="20" t="b">
        <v>1</v>
      </c>
      <c r="CV17" s="20" t="b">
        <v>1</v>
      </c>
      <c r="CW17" s="20" t="b">
        <v>0</v>
      </c>
      <c r="CX17" s="20" t="b">
        <v>0</v>
      </c>
      <c r="CY17" s="20">
        <v>0</v>
      </c>
      <c r="CZ17" s="20">
        <v>2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6_16 Oregon</v>
      </c>
      <c r="B18" s="4">
        <v>6</v>
      </c>
      <c r="C18" s="50"/>
      <c r="D18" s="51"/>
      <c r="E18" s="50"/>
      <c r="F18" s="87"/>
      <c r="G18" s="88"/>
      <c r="H18" s="89"/>
      <c r="I18" s="49"/>
      <c r="J18" s="300"/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 t="s">
        <v>236</v>
      </c>
      <c r="O18" s="69" t="b">
        <v>0</v>
      </c>
      <c r="Q18" s="17">
        <v>2</v>
      </c>
      <c r="R18" s="20">
        <v>4</v>
      </c>
      <c r="S18" s="17"/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231</v>
      </c>
      <c r="AM18" s="62" t="s">
        <v>403</v>
      </c>
      <c r="AN18" s="63" t="s">
        <v>381</v>
      </c>
      <c r="AO18" s="71" t="s">
        <v>392</v>
      </c>
      <c r="AP18" s="20" t="b">
        <f t="shared" si="1"/>
        <v>0</v>
      </c>
      <c r="AQ18" s="17"/>
      <c r="AR18" s="190" t="s">
        <v>581</v>
      </c>
      <c r="AS18" s="54" t="s">
        <v>390</v>
      </c>
      <c r="AT18" s="55" t="s">
        <v>384</v>
      </c>
      <c r="AU18" s="55" t="b">
        <v>0</v>
      </c>
      <c r="AV18" s="55" t="b">
        <v>1</v>
      </c>
      <c r="AW18" s="64" t="s">
        <v>570</v>
      </c>
      <c r="AX18" s="65" t="s">
        <v>390</v>
      </c>
      <c r="AY18" s="66" t="s">
        <v>384</v>
      </c>
      <c r="AZ18" s="66" t="b">
        <v>0</v>
      </c>
      <c r="BA18" s="66" t="b">
        <v>1</v>
      </c>
      <c r="BB18" s="56" t="s">
        <v>506</v>
      </c>
      <c r="BC18" s="57" t="s">
        <v>390</v>
      </c>
      <c r="BD18" s="55" t="s">
        <v>384</v>
      </c>
      <c r="BE18" s="55" t="b">
        <v>0</v>
      </c>
      <c r="BF18" s="55" t="b">
        <v>1</v>
      </c>
      <c r="BG18" s="64" t="s">
        <v>521</v>
      </c>
      <c r="BH18" s="65" t="s">
        <v>67</v>
      </c>
      <c r="BI18" s="66" t="s">
        <v>384</v>
      </c>
      <c r="BJ18" s="66" t="b">
        <v>0</v>
      </c>
      <c r="BK18" s="66" t="b">
        <v>1</v>
      </c>
      <c r="BL18" s="56" t="s">
        <v>403</v>
      </c>
      <c r="BM18" s="57" t="s">
        <v>355</v>
      </c>
      <c r="BN18" s="55" t="s">
        <v>384</v>
      </c>
      <c r="BO18" s="55" t="b">
        <v>0</v>
      </c>
      <c r="BP18" s="55" t="b">
        <v>1</v>
      </c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3</v>
      </c>
      <c r="CB18" s="20">
        <f t="shared" si="9"/>
        <v>3</v>
      </c>
      <c r="CC18" s="223" t="b">
        <f>opening(AS18,B12)</f>
        <v>1</v>
      </c>
      <c r="CD18" s="29" t="b" cm="1">
        <f t="array" ref="CD18">KOST(CA18,O18,secandmin(J18),L18, AN18)</f>
        <v>1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1</v>
      </c>
      <c r="CH18" s="20" cm="1">
        <f t="array" ref="CH18">secandmin(J18)</f>
        <v>0</v>
      </c>
      <c r="CI18" s="20" t="b">
        <f t="shared" si="4"/>
        <v>0</v>
      </c>
      <c r="CJ18" s="20" cm="1">
        <f t="array" ref="CJ18">IF(AR18="",FALSE,ROUND(IF(AU18=TRUE,((180-secandmin(AK18))+(45-AM18))-(secandmin(AR18)),(180-secandmin(AR18))),0))</f>
        <v>13</v>
      </c>
      <c r="CK18" s="20" cm="1">
        <f t="array" ref="CK18">IF(AW18="",FALSE,ROUND(IF(AZ18=TRUE,((180-secandmin(AK18))+(45-AM18))-(secandmin(AW18)),(180-secandmin(AW18))),0))</f>
        <v>14</v>
      </c>
      <c r="CL18" s="20" cm="1">
        <f t="array" ref="CL18">IF(BB18="",FALSE,ROUND(IF(BE18=TRUE,((180-secandmin(AK18))+(45-AM18))-(secandmin(BB18)),(180-secandmin(BB18))),0))</f>
        <v>45</v>
      </c>
      <c r="CM18" s="20" cm="1">
        <f t="array" ref="CM18">IF(BG18="",FALSE,ROUND(IF(BJ18=TRUE,((180-secandmin(AK18))+(45-AM18))-(secandmin(BG18)),(180-secandmin(BG18))),0))</f>
        <v>61</v>
      </c>
      <c r="CN18" s="20" cm="1">
        <f t="array" ref="CN18">IF(BL18="",FALSE,ROUND(IF(BO18=TRUE,((180-secandmin(AK18))+(45-AM18))-(secandmin(BL18)),(180-secandmin(BL18))),0))</f>
        <v>80</v>
      </c>
      <c r="CO18" s="30" cm="1">
        <f t="array" ref="CO18">roundlength(AJ18,secandmin(AM18),AO18,secandmin(AK18))</f>
        <v>80</v>
      </c>
      <c r="CP18" s="222">
        <f t="shared" si="5"/>
        <v>0</v>
      </c>
      <c r="CQ18" s="222">
        <f t="shared" si="6"/>
        <v>0</v>
      </c>
      <c r="CR18" s="17"/>
      <c r="CU18" s="20" t="b">
        <v>0</v>
      </c>
      <c r="CV18" s="20" t="b">
        <v>1</v>
      </c>
      <c r="CW18" s="20">
        <v>105</v>
      </c>
      <c r="CX18" s="20" t="b">
        <v>0</v>
      </c>
      <c r="CY18" s="20">
        <v>0</v>
      </c>
      <c r="CZ18" s="20">
        <v>3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1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6_16 Oregon</v>
      </c>
      <c r="B19" s="4">
        <v>7</v>
      </c>
      <c r="C19" s="50"/>
      <c r="D19" s="51"/>
      <c r="E19" s="50"/>
      <c r="F19" s="87"/>
      <c r="G19" s="88"/>
      <c r="H19" s="89"/>
      <c r="I19" s="49"/>
      <c r="J19" s="48" t="s">
        <v>526</v>
      </c>
      <c r="K19" s="45" t="b">
        <v>0</v>
      </c>
      <c r="L19" s="46" t="b">
        <f t="shared" si="7"/>
        <v>0</v>
      </c>
      <c r="M19" s="47" t="b" cm="1">
        <f t="array" ref="M19">OpeningDeath(CG19,CI19,CI35,CI51,CI67,CI83,CI99)</f>
        <v>0</v>
      </c>
      <c r="N19" s="52" t="s">
        <v>176</v>
      </c>
      <c r="O19" s="69" t="b">
        <v>0</v>
      </c>
      <c r="Q19" s="17"/>
      <c r="R19" s="17"/>
      <c r="S19" s="17">
        <v>0</v>
      </c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230</v>
      </c>
      <c r="AM19" s="62" t="s">
        <v>527</v>
      </c>
      <c r="AN19" s="63" t="s">
        <v>382</v>
      </c>
      <c r="AO19" s="71" t="s">
        <v>404</v>
      </c>
      <c r="AP19" s="20" t="b">
        <f t="shared" si="1"/>
        <v>0</v>
      </c>
      <c r="AQ19" s="17"/>
      <c r="AR19" s="190" t="s">
        <v>494</v>
      </c>
      <c r="AS19" s="54" t="s">
        <v>67</v>
      </c>
      <c r="AT19" s="55" t="s">
        <v>384</v>
      </c>
      <c r="AU19" s="55" t="b">
        <v>0</v>
      </c>
      <c r="AV19" s="55" t="b">
        <v>0</v>
      </c>
      <c r="AW19" s="64" t="s">
        <v>452</v>
      </c>
      <c r="AX19" s="65" t="s">
        <v>355</v>
      </c>
      <c r="AY19" s="66" t="s">
        <v>384</v>
      </c>
      <c r="AZ19" s="66" t="b">
        <v>0</v>
      </c>
      <c r="BA19" s="66" t="b">
        <v>0</v>
      </c>
      <c r="BB19" s="56"/>
      <c r="BC19" s="57"/>
      <c r="BD19" s="55"/>
      <c r="BE19" s="55" t="b">
        <v>0</v>
      </c>
      <c r="BF19" s="55"/>
      <c r="BG19" s="64"/>
      <c r="BH19" s="65"/>
      <c r="BI19" s="66"/>
      <c r="BJ19" s="66" t="b">
        <v>0</v>
      </c>
      <c r="BK19" s="66"/>
      <c r="BL19" s="56"/>
      <c r="BM19" s="57"/>
      <c r="BN19" s="55"/>
      <c r="BO19" s="55" t="b">
        <v>0</v>
      </c>
      <c r="BP19" s="55"/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0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0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0</v>
      </c>
      <c r="CH19" s="20" cm="1">
        <f t="array" ref="CH19">secandmin(J19)</f>
        <v>18</v>
      </c>
      <c r="CI19" s="20">
        <f t="shared" si="4"/>
        <v>162</v>
      </c>
      <c r="CJ19" s="20" cm="1">
        <f t="array" ref="CJ19">IF(AR19="",FALSE,ROUND(IF(AU19=TRUE,((180-secandmin(AK19))+(45-AM19))-(secandmin(AR19)),(180-secandmin(AR19))),0))</f>
        <v>128</v>
      </c>
      <c r="CK19" s="20" cm="1">
        <f t="array" ref="CK19">IF(AW19="",FALSE,ROUND(IF(AZ19=TRUE,((180-secandmin(AK19))+(45-AM19))-(secandmin(AW19)),(180-secandmin(AW19))),0))</f>
        <v>137</v>
      </c>
      <c r="CL19" s="20" t="b" cm="1">
        <f t="array" ref="CL19">IF(BB19="",FALSE,ROUND(IF(BE19=TRUE,((180-secandmin(AK19))+(45-AM19))-(secandmin(BB19)),(180-secandmin(BB19))),0))</f>
        <v>0</v>
      </c>
      <c r="CM19" s="20" t="b" cm="1">
        <f t="array" ref="CM19">IF(BG19="",FALSE,ROUND(IF(BJ19=TRUE,((180-secandmin(AK19))+(45-AM19))-(secandmin(BG19)),(180-secandmin(BG19))),0))</f>
        <v>0</v>
      </c>
      <c r="CN19" s="20" t="b" cm="1">
        <f t="array" ref="CN19">IF(BL19="",FALSE,ROUND(IF(BO19=TRUE,((180-secandmin(AK19))+(45-AM19))-(secandmin(BL19)),(180-secandmin(BL19))),0))</f>
        <v>0</v>
      </c>
      <c r="CO19" s="30" cm="1">
        <f t="array" ref="CO19">roundlength(AJ19,secandmin(AM19),AO19,secandmin(AK19))</f>
        <v>164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6_16 Oregon</v>
      </c>
      <c r="B20" s="4">
        <v>8</v>
      </c>
      <c r="C20" s="50"/>
      <c r="D20" s="51"/>
      <c r="E20" s="50"/>
      <c r="F20" s="87"/>
      <c r="G20" s="88"/>
      <c r="H20" s="89"/>
      <c r="I20" s="49"/>
      <c r="J20" s="48" t="s">
        <v>531</v>
      </c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 t="s">
        <v>582</v>
      </c>
      <c r="O20" s="69" t="b">
        <v>0</v>
      </c>
      <c r="Q20" s="17"/>
      <c r="R20" s="17"/>
      <c r="S20" s="17">
        <v>2</v>
      </c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0</v>
      </c>
      <c r="AK20" s="182"/>
      <c r="AL20" s="61" t="s">
        <v>230</v>
      </c>
      <c r="AM20" s="62" t="s">
        <v>432</v>
      </c>
      <c r="AN20" s="63" t="s">
        <v>382</v>
      </c>
      <c r="AO20" s="71" t="s">
        <v>392</v>
      </c>
      <c r="AP20" s="20" t="b">
        <f t="shared" si="1"/>
        <v>0</v>
      </c>
      <c r="AQ20" s="17"/>
      <c r="AR20" s="190" t="s">
        <v>458</v>
      </c>
      <c r="AS20" s="54" t="s">
        <v>67</v>
      </c>
      <c r="AT20" s="55" t="s">
        <v>384</v>
      </c>
      <c r="AU20" s="55" t="b">
        <v>0</v>
      </c>
      <c r="AV20" s="55" t="b">
        <v>0</v>
      </c>
      <c r="AW20" s="64" t="s">
        <v>488</v>
      </c>
      <c r="AX20" s="65" t="s">
        <v>66</v>
      </c>
      <c r="AY20" s="66" t="s">
        <v>384</v>
      </c>
      <c r="AZ20" s="66" t="b">
        <v>0</v>
      </c>
      <c r="BA20" s="66" t="b">
        <v>0</v>
      </c>
      <c r="BB20" s="56" t="s">
        <v>480</v>
      </c>
      <c r="BC20" s="57" t="s">
        <v>65</v>
      </c>
      <c r="BD20" s="224" t="s">
        <v>384</v>
      </c>
      <c r="BE20" s="55" t="b">
        <v>0</v>
      </c>
      <c r="BF20" s="55" t="b">
        <v>1</v>
      </c>
      <c r="BG20" s="64" t="s">
        <v>524</v>
      </c>
      <c r="BH20" s="65" t="s">
        <v>65</v>
      </c>
      <c r="BI20" s="164" t="s">
        <v>384</v>
      </c>
      <c r="BJ20" s="66" t="b">
        <v>0</v>
      </c>
      <c r="BK20" s="66" t="b">
        <v>0</v>
      </c>
      <c r="BL20" s="56" t="s">
        <v>432</v>
      </c>
      <c r="BM20" s="57" t="s">
        <v>65</v>
      </c>
      <c r="BN20" s="224" t="s">
        <v>384</v>
      </c>
      <c r="BO20" s="55" t="b">
        <v>0</v>
      </c>
      <c r="BP20" s="55" t="b">
        <v>1</v>
      </c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0</v>
      </c>
      <c r="CB20" s="20">
        <f t="shared" si="9"/>
        <v>0</v>
      </c>
      <c r="CC20" s="223" t="b">
        <f>opening(AS20,B12)</f>
        <v>0</v>
      </c>
      <c r="CD20" s="29" t="b" cm="1">
        <f t="array" ref="CD20">KOST(CA20,O20,secandmin(J20),L20, AN20)</f>
        <v>0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1</v>
      </c>
      <c r="CH20" s="20" cm="1">
        <f t="array" ref="CH20">secandmin(J20)</f>
        <v>14</v>
      </c>
      <c r="CI20" s="20">
        <f t="shared" si="4"/>
        <v>166</v>
      </c>
      <c r="CJ20" s="20" cm="1">
        <f t="array" ref="CJ20">IF(AR20="",FALSE,ROUND(IF(AU20=TRUE,((180-secandmin(AK20))+(45-AM20))-(secandmin(AR20)),(180-secandmin(AR20))),0))</f>
        <v>62</v>
      </c>
      <c r="CK20" s="20" cm="1">
        <f t="array" ref="CK20">IF(AW20="",FALSE,ROUND(IF(AZ20=TRUE,((180-secandmin(AK20))+(45-AM20))-(secandmin(AW20)),(180-secandmin(AW20))),0))</f>
        <v>125</v>
      </c>
      <c r="CL20" s="20" cm="1">
        <f t="array" ref="CL20">IF(BB20="",FALSE,ROUND(IF(BE20=TRUE,((180-secandmin(AK20))+(45-AM20))-(secandmin(BB20)),(180-secandmin(BB20))),0))</f>
        <v>152</v>
      </c>
      <c r="CM20" s="20" cm="1">
        <f t="array" ref="CM20">IF(BG20="",FALSE,ROUND(IF(BJ20=TRUE,((180-secandmin(AK20))+(45-AM20))-(secandmin(BG20)),(180-secandmin(BG20))),0))</f>
        <v>172</v>
      </c>
      <c r="CN20" s="20" cm="1">
        <f t="array" ref="CN20">IF(BL20="",FALSE,ROUND(IF(BO20=TRUE,((180-secandmin(AK20))+(45-AM20))-(secandmin(BL20)),(180-secandmin(BL20))),0))</f>
        <v>174</v>
      </c>
      <c r="CO20" s="30" cm="1">
        <f t="array" ref="CO20">roundlength(AJ20,secandmin(AM20),AO20,secandmin(AK20))</f>
        <v>174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6_16 Oregon</v>
      </c>
      <c r="B21" s="4">
        <v>9</v>
      </c>
      <c r="C21" s="50"/>
      <c r="D21" s="51"/>
      <c r="E21" s="50"/>
      <c r="F21" s="87"/>
      <c r="G21" s="88"/>
      <c r="H21" s="89"/>
      <c r="I21" s="49"/>
      <c r="J21" s="300"/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173</v>
      </c>
      <c r="O21" s="69" t="b">
        <v>0</v>
      </c>
      <c r="Q21" s="17"/>
      <c r="R21" s="17"/>
      <c r="S21" s="17">
        <v>2</v>
      </c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1</v>
      </c>
      <c r="AK21" s="60" t="s">
        <v>527</v>
      </c>
      <c r="AL21" s="61" t="s">
        <v>231</v>
      </c>
      <c r="AM21" s="62" t="s">
        <v>552</v>
      </c>
      <c r="AN21" s="63" t="s">
        <v>382</v>
      </c>
      <c r="AO21" s="71" t="s">
        <v>392</v>
      </c>
      <c r="AP21" s="20" t="b">
        <f t="shared" si="1"/>
        <v>1</v>
      </c>
      <c r="AQ21" s="17"/>
      <c r="AR21" s="190" t="s">
        <v>502</v>
      </c>
      <c r="AS21" s="54" t="s">
        <v>66</v>
      </c>
      <c r="AT21" s="224" t="s">
        <v>384</v>
      </c>
      <c r="AU21" s="55" t="b">
        <v>0</v>
      </c>
      <c r="AV21" s="55" t="b">
        <v>1</v>
      </c>
      <c r="AW21" s="64" t="s">
        <v>492</v>
      </c>
      <c r="AX21" s="65" t="s">
        <v>66</v>
      </c>
      <c r="AY21" s="164" t="s">
        <v>384</v>
      </c>
      <c r="AZ21" s="66" t="b">
        <v>0</v>
      </c>
      <c r="BA21" s="66" t="b">
        <v>1</v>
      </c>
      <c r="BB21" s="56" t="s">
        <v>493</v>
      </c>
      <c r="BC21" s="57" t="s">
        <v>66</v>
      </c>
      <c r="BD21" s="224" t="s">
        <v>384</v>
      </c>
      <c r="BE21" s="55" t="b">
        <v>0</v>
      </c>
      <c r="BF21" s="55" t="b">
        <v>0</v>
      </c>
      <c r="BG21" s="64" t="s">
        <v>480</v>
      </c>
      <c r="BH21" s="65" t="s">
        <v>390</v>
      </c>
      <c r="BI21" s="164" t="s">
        <v>384</v>
      </c>
      <c r="BJ21" s="66" t="b">
        <v>0</v>
      </c>
      <c r="BK21" s="66" t="b">
        <v>1</v>
      </c>
      <c r="BL21" s="56" t="s">
        <v>552</v>
      </c>
      <c r="BM21" s="57" t="s">
        <v>67</v>
      </c>
      <c r="BN21" s="55" t="s">
        <v>384</v>
      </c>
      <c r="BO21" s="55" t="b">
        <v>1</v>
      </c>
      <c r="BP21" s="55" t="b">
        <v>1</v>
      </c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1</v>
      </c>
      <c r="BZ21" s="20" t="b" cm="1">
        <f t="array" ref="BZ21">objlosecheck(O21,secandmin(AM21),AN21,AO21)</f>
        <v>0</v>
      </c>
      <c r="CA21" s="29">
        <f>countkills(AS21,AX21,BC21,BH21,BM21,B12)</f>
        <v>1</v>
      </c>
      <c r="CB21" s="20">
        <f t="shared" si="9"/>
        <v>1</v>
      </c>
      <c r="CC21" s="223" t="b">
        <f>opening(AS21,B12)</f>
        <v>0</v>
      </c>
      <c r="CD21" s="29" t="b" cm="1">
        <f t="array" ref="CD21">KOST(CA21,O21,secandmin(J21),L21, AN21)</f>
        <v>1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0</v>
      </c>
      <c r="CH21" s="20" cm="1">
        <f t="array" ref="CH21">secandmin(J21)</f>
        <v>0</v>
      </c>
      <c r="CI21" s="20" t="b">
        <f t="shared" si="4"/>
        <v>0</v>
      </c>
      <c r="CJ21" s="20" cm="1">
        <f t="array" ref="CJ21">IF(AR21="",FALSE,ROUND(IF(AU21=TRUE,((180-secandmin(AK21))+(45-AM21))-(secandmin(AR21)),(180-secandmin(AR21))),0))</f>
        <v>130</v>
      </c>
      <c r="CK21" s="20" cm="1">
        <f t="array" ref="CK21">IF(AW21="",FALSE,ROUND(IF(AZ21=TRUE,((180-secandmin(AK21))+(45-AM21))-(secandmin(AW21)),(180-secandmin(AW21))),0))</f>
        <v>131</v>
      </c>
      <c r="CL21" s="20" cm="1">
        <f t="array" ref="CL21">IF(BB21="",FALSE,ROUND(IF(BE21=TRUE,((180-secandmin(AK21))+(45-AM21))-(secandmin(BB21)),(180-secandmin(BB21))),0))</f>
        <v>133</v>
      </c>
      <c r="CM21" s="20" cm="1">
        <f t="array" ref="CM21">IF(BG21="",FALSE,ROUND(IF(BJ21=TRUE,((180-secandmin(AK21))+(45-AM21))-(secandmin(BG21)),(180-secandmin(BG21))),0))</f>
        <v>152</v>
      </c>
      <c r="CN21" s="20" cm="1">
        <f t="array" ref="CN21">IF(BL21="",FALSE,ROUND(IF(BO21=TRUE,((180-secandmin(AK21))+(45-AM21))-(secandmin(BL21)),(180-secandmin(BL21))),0))</f>
        <v>169</v>
      </c>
      <c r="CO21" s="30" cm="1">
        <f t="array" ref="CO21">roundlength(AJ21,secandmin(AM21),AO21,secandmin(AK21))</f>
        <v>169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cm="1">
        <f t="array" ref="DD21">IF(AK21=0,FALSE,(180-secandmin(AK21)))</f>
        <v>164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6_16 Oregon</v>
      </c>
      <c r="B22" s="4">
        <v>10</v>
      </c>
      <c r="C22" s="50"/>
      <c r="D22" s="51"/>
      <c r="E22" s="50"/>
      <c r="F22" s="87"/>
      <c r="G22" s="88"/>
      <c r="H22" s="89"/>
      <c r="I22" s="49"/>
      <c r="J22" s="48" t="s">
        <v>523</v>
      </c>
      <c r="K22" s="45" t="b">
        <v>0</v>
      </c>
      <c r="L22" s="46" t="b">
        <f t="shared" si="7"/>
        <v>0</v>
      </c>
      <c r="M22" s="47" t="b" cm="1">
        <f t="array" ref="M22">OpeningDeath(CG22,CI22,CI38,CI54,CI70,CI86,CI102)</f>
        <v>0</v>
      </c>
      <c r="N22" s="171" t="s">
        <v>173</v>
      </c>
      <c r="O22" s="69" t="b">
        <v>0</v>
      </c>
      <c r="Q22" s="17"/>
      <c r="R22" s="17"/>
      <c r="S22" s="17">
        <v>1</v>
      </c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231</v>
      </c>
      <c r="AM22" s="62" t="s">
        <v>432</v>
      </c>
      <c r="AN22" s="63" t="s">
        <v>382</v>
      </c>
      <c r="AO22" s="71" t="s">
        <v>404</v>
      </c>
      <c r="AP22" s="20" t="b">
        <f t="shared" si="1"/>
        <v>0</v>
      </c>
      <c r="AQ22" s="17"/>
      <c r="AR22" s="190" t="s">
        <v>511</v>
      </c>
      <c r="AS22" s="54" t="s">
        <v>390</v>
      </c>
      <c r="AT22" s="55" t="s">
        <v>384</v>
      </c>
      <c r="AU22" s="55" t="b">
        <v>0</v>
      </c>
      <c r="AV22" s="55" t="b">
        <v>1</v>
      </c>
      <c r="AW22" s="64"/>
      <c r="AX22" s="65"/>
      <c r="AY22" s="164"/>
      <c r="AZ22" s="66" t="b">
        <v>0</v>
      </c>
      <c r="BA22" s="66"/>
      <c r="BB22" s="56"/>
      <c r="BC22" s="57"/>
      <c r="BD22" s="224"/>
      <c r="BE22" s="55" t="b">
        <v>0</v>
      </c>
      <c r="BF22" s="55"/>
      <c r="BG22" s="64"/>
      <c r="BH22" s="65"/>
      <c r="BI22" s="164"/>
      <c r="BJ22" s="66" t="b">
        <v>0</v>
      </c>
      <c r="BK22" s="66"/>
      <c r="BL22" s="56"/>
      <c r="BM22" s="57"/>
      <c r="BN22" s="55"/>
      <c r="BO22" s="55" t="b">
        <v>0</v>
      </c>
      <c r="BP22" s="55"/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1</v>
      </c>
      <c r="CB22" s="20">
        <f t="shared" si="9"/>
        <v>1</v>
      </c>
      <c r="CC22" s="223" t="b">
        <f>opening(AS22,B12)</f>
        <v>1</v>
      </c>
      <c r="CD22" s="29" t="b" cm="1">
        <f t="array" ref="CD22">KOST(CA22,O22,secandmin(J22),L22, AN22)</f>
        <v>1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0</v>
      </c>
      <c r="CH22" s="20" cm="1">
        <f t="array" ref="CH22">secandmin(J22)</f>
        <v>9</v>
      </c>
      <c r="CI22" s="20">
        <f t="shared" si="4"/>
        <v>171</v>
      </c>
      <c r="CJ22" s="20" cm="1">
        <f t="array" ref="CJ22">IF(AR22="",FALSE,ROUND(IF(AU22=TRUE,((180-secandmin(AK22))+(45-AM22))-(secandmin(AR22)),(180-secandmin(AR22))),0))</f>
        <v>151</v>
      </c>
      <c r="CK22" s="20" t="b" cm="1">
        <f t="array" ref="CK22">IF(AW22="",FALSE,ROUND(IF(AZ22=TRUE,((180-secandmin(AK22))+(45-AM22))-(secandmin(AW22)),(180-secandmin(AW22))),0))</f>
        <v>0</v>
      </c>
      <c r="CL22" s="20" t="b" cm="1">
        <f t="array" ref="CL22">IF(BB22="",FALSE,ROUND(IF(BE22=TRUE,((180-secandmin(AK22))+(45-AM22))-(secandmin(BB22)),(180-secandmin(BB22))),0))</f>
        <v>0</v>
      </c>
      <c r="CM22" s="20" t="b" cm="1">
        <f t="array" ref="CM22">IF(BG22="",FALSE,ROUND(IF(BJ22=TRUE,((180-secandmin(AK22))+(45-AM22))-(secandmin(BG22)),(180-secandmin(BG22))),0))</f>
        <v>0</v>
      </c>
      <c r="CN22" s="20" t="b" cm="1">
        <f t="array" ref="CN22">IF(BL22="",FALSE,ROUND(IF(BO22=TRUE,((180-secandmin(AK22))+(45-AM22))-(secandmin(BL22)),(180-secandmin(BL22))),0))</f>
        <v>0</v>
      </c>
      <c r="CO22" s="30" cm="1">
        <f t="array" ref="CO22">roundlength(AJ22,secandmin(AM22),AO22,secandmin(AK22))</f>
        <v>174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6_16 Oregon</v>
      </c>
      <c r="B23" s="4">
        <v>11</v>
      </c>
      <c r="C23" s="50"/>
      <c r="D23" s="51"/>
      <c r="E23" s="50"/>
      <c r="F23" s="87"/>
      <c r="G23" s="88"/>
      <c r="H23" s="89"/>
      <c r="I23" s="49"/>
      <c r="J23" s="300"/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 t="s">
        <v>197</v>
      </c>
      <c r="O23" s="69" t="b">
        <v>1</v>
      </c>
      <c r="Q23" s="17"/>
      <c r="R23" s="17"/>
      <c r="S23" s="17">
        <v>1</v>
      </c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1</v>
      </c>
      <c r="AK23" s="60" t="s">
        <v>460</v>
      </c>
      <c r="AL23" s="61" t="s">
        <v>232</v>
      </c>
      <c r="AM23" s="62" t="s">
        <v>552</v>
      </c>
      <c r="AN23" s="63" t="s">
        <v>382</v>
      </c>
      <c r="AO23" s="71" t="s">
        <v>392</v>
      </c>
      <c r="AP23" s="20" t="b">
        <f t="shared" si="1"/>
        <v>1</v>
      </c>
      <c r="AQ23" s="17"/>
      <c r="AR23" s="190" t="s">
        <v>415</v>
      </c>
      <c r="AS23" s="54" t="s">
        <v>65</v>
      </c>
      <c r="AT23" s="55" t="s">
        <v>384</v>
      </c>
      <c r="AU23" s="55" t="b">
        <v>0</v>
      </c>
      <c r="AV23" s="55" t="b">
        <v>0</v>
      </c>
      <c r="AW23" s="64" t="s">
        <v>437</v>
      </c>
      <c r="AX23" s="65" t="s">
        <v>65</v>
      </c>
      <c r="AY23" s="66" t="s">
        <v>384</v>
      </c>
      <c r="AZ23" s="66" t="b">
        <v>0</v>
      </c>
      <c r="BA23" s="66" t="b">
        <v>1</v>
      </c>
      <c r="BB23" s="56" t="s">
        <v>446</v>
      </c>
      <c r="BC23" s="57" t="s">
        <v>65</v>
      </c>
      <c r="BD23" s="55" t="s">
        <v>384</v>
      </c>
      <c r="BE23" s="55" t="b">
        <v>0</v>
      </c>
      <c r="BF23" s="55" t="b">
        <v>0</v>
      </c>
      <c r="BG23" s="64" t="s">
        <v>525</v>
      </c>
      <c r="BH23" s="65" t="s">
        <v>65</v>
      </c>
      <c r="BI23" s="66" t="s">
        <v>384</v>
      </c>
      <c r="BJ23" s="66" t="b">
        <v>0</v>
      </c>
      <c r="BK23" s="66" t="b">
        <v>0</v>
      </c>
      <c r="BL23" s="56" t="s">
        <v>552</v>
      </c>
      <c r="BM23" s="57" t="s">
        <v>65</v>
      </c>
      <c r="BN23" s="55" t="s">
        <v>384</v>
      </c>
      <c r="BO23" s="55" t="b">
        <v>1</v>
      </c>
      <c r="BP23" s="55" t="b">
        <v>1</v>
      </c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1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b" cm="1">
        <f t="array" ref="CD23">KOST(CA23,O23,secandmin(J23),L23, AN23)</f>
        <v>1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1</v>
      </c>
      <c r="CH23" s="20" cm="1">
        <f t="array" ref="CH23">secandmin(J23)</f>
        <v>0</v>
      </c>
      <c r="CI23" s="20" t="b">
        <f t="shared" si="4"/>
        <v>0</v>
      </c>
      <c r="CJ23" s="20" cm="1">
        <f t="array" ref="CJ23">IF(AR23="",FALSE,ROUND(IF(AU23=TRUE,((180-secandmin(AK23))+(45-AM23))-(secandmin(AR23)),(180-secandmin(AR23))),0))</f>
        <v>73</v>
      </c>
      <c r="CK23" s="20" cm="1">
        <f t="array" ref="CK23">IF(AW23="",FALSE,ROUND(IF(AZ23=TRUE,((180-secandmin(AK23))+(45-AM23))-(secandmin(AW23)),(180-secandmin(AW23))),0))</f>
        <v>81</v>
      </c>
      <c r="CL23" s="20" cm="1">
        <f t="array" ref="CL23">IF(BB23="",FALSE,ROUND(IF(BE23=TRUE,((180-secandmin(AK23))+(45-AM23))-(secandmin(BB23)),(180-secandmin(BB23))),0))</f>
        <v>92</v>
      </c>
      <c r="CM23" s="20" cm="1">
        <f t="array" ref="CM23">IF(BG23="",FALSE,ROUND(IF(BJ23=TRUE,((180-secandmin(AK23))+(45-AM23))-(secandmin(BG23)),(180-secandmin(BG23))),0))</f>
        <v>93</v>
      </c>
      <c r="CN23" s="20" cm="1">
        <f t="array" ref="CN23">IF(BL23="",FALSE,ROUND(IF(BO23=TRUE,((180-secandmin(AK23))+(45-AM23))-(secandmin(BL23)),(180-secandmin(BL23))),0))</f>
        <v>115</v>
      </c>
      <c r="CO23" s="30" cm="1">
        <f t="array" ref="CO23">roundlength(AJ23,secandmin(AM23),AO23,secandmin(AK23))</f>
        <v>115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0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cm="1">
        <f t="array" ref="DD23">IF(AK23=0,FALSE,(180-secandmin(AK23)))</f>
        <v>110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6_16 Oregon</v>
      </c>
      <c r="B24" s="4">
        <v>12</v>
      </c>
      <c r="C24" s="50"/>
      <c r="D24" s="51"/>
      <c r="E24" s="50"/>
      <c r="F24" s="87"/>
      <c r="G24" s="88"/>
      <c r="H24" s="89"/>
      <c r="I24" s="49"/>
      <c r="J24" s="48" t="s">
        <v>518</v>
      </c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 t="s">
        <v>197</v>
      </c>
      <c r="O24" s="69" t="b">
        <v>0</v>
      </c>
      <c r="Q24" s="17"/>
      <c r="R24" s="17"/>
      <c r="S24" s="17">
        <v>2</v>
      </c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 t="s">
        <v>232</v>
      </c>
      <c r="AM24" s="62" t="s">
        <v>498</v>
      </c>
      <c r="AN24" s="63" t="s">
        <v>382</v>
      </c>
      <c r="AO24" s="71" t="s">
        <v>404</v>
      </c>
      <c r="AP24" s="20" t="b">
        <f t="shared" si="1"/>
        <v>0</v>
      </c>
      <c r="AQ24" s="17"/>
      <c r="AR24" s="190" t="s">
        <v>406</v>
      </c>
      <c r="AS24" s="54" t="s">
        <v>65</v>
      </c>
      <c r="AT24" s="224" t="s">
        <v>384</v>
      </c>
      <c r="AU24" s="55" t="b">
        <v>0</v>
      </c>
      <c r="AV24" s="55" t="b">
        <v>1</v>
      </c>
      <c r="AW24" s="64" t="s">
        <v>536</v>
      </c>
      <c r="AX24" s="65" t="s">
        <v>65</v>
      </c>
      <c r="AY24" s="66" t="s">
        <v>384</v>
      </c>
      <c r="AZ24" s="66" t="b">
        <v>0</v>
      </c>
      <c r="BA24" s="66" t="b">
        <v>0</v>
      </c>
      <c r="BB24" s="56" t="s">
        <v>460</v>
      </c>
      <c r="BC24" s="57" t="s">
        <v>66</v>
      </c>
      <c r="BD24" s="55" t="s">
        <v>384</v>
      </c>
      <c r="BE24" s="55" t="b">
        <v>0</v>
      </c>
      <c r="BF24" s="55" t="b">
        <v>0</v>
      </c>
      <c r="BG24" s="64"/>
      <c r="BH24" s="65"/>
      <c r="BI24" s="66"/>
      <c r="BJ24" s="66" t="b">
        <v>0</v>
      </c>
      <c r="BK24" s="66"/>
      <c r="BL24" s="56"/>
      <c r="BM24" s="57"/>
      <c r="BN24" s="55"/>
      <c r="BO24" s="55" t="b">
        <v>0</v>
      </c>
      <c r="BP24" s="55"/>
      <c r="BR24" s="20" t="str">
        <v/>
      </c>
      <c r="BS24" s="20">
        <f t="shared" si="2"/>
        <v>0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>
        <f t="shared" si="3"/>
        <v>0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0</v>
      </c>
      <c r="CB24" s="20">
        <f t="shared" si="9"/>
        <v>0</v>
      </c>
      <c r="CC24" s="223" t="b">
        <f>opening(AS24,B12)</f>
        <v>0</v>
      </c>
      <c r="CD24" s="29" t="b" cm="1">
        <f t="array" ref="CD24">KOST(CA24,O24,secandmin(J24),L24, AN24)</f>
        <v>0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1</v>
      </c>
      <c r="CH24" s="20" cm="1">
        <f t="array" ref="CH24">secandmin(J24)</f>
        <v>75</v>
      </c>
      <c r="CI24" s="20">
        <f t="shared" si="4"/>
        <v>105</v>
      </c>
      <c r="CJ24" s="20" cm="1">
        <f t="array" ref="CJ24">IF(AR24="",FALSE,ROUND(IF(AU24=TRUE,((180-secandmin(AK24))+(45-AM24))-(secandmin(AR24)),(180-secandmin(AR24))),0))</f>
        <v>71</v>
      </c>
      <c r="CK24" s="20" cm="1">
        <f t="array" ref="CK24">IF(AW24="",FALSE,ROUND(IF(AZ24=TRUE,((180-secandmin(AK24))+(45-AM24))-(secandmin(AW24)),(180-secandmin(AW24))),0))</f>
        <v>91</v>
      </c>
      <c r="CL24" s="20" cm="1">
        <f t="array" ref="CL24">IF(BB24="",FALSE,ROUND(IF(BE24=TRUE,((180-secandmin(AK24))+(45-AM24))-(secandmin(BB24)),(180-secandmin(BB24))),0))</f>
        <v>110</v>
      </c>
      <c r="CM24" s="20" t="b" cm="1">
        <f t="array" ref="CM24">IF(BG24="",FALSE,ROUND(IF(BJ24=TRUE,((180-secandmin(AK24))+(45-AM24))-(secandmin(BG24)),(180-secandmin(BG24))),0))</f>
        <v>0</v>
      </c>
      <c r="CN24" s="20" t="b" cm="1">
        <f t="array" ref="CN24">IF(BL24="",FALSE,ROUND(IF(BO24=TRUE,((180-secandmin(AK24))+(45-AM24))-(secandmin(BL24)),(180-secandmin(BL24))),0))</f>
        <v>0</v>
      </c>
      <c r="CO24" s="30" cm="1">
        <f t="array" ref="CO24">roundlength(AJ24,secandmin(AM24),AO24,secandmin(AK24))</f>
        <v>114</v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b" cm="1">
        <f t="array" ref="DA24">FiveVThreeThrown(CJ24,CK24,CI24,CI40,CI56,CI72,CI88,AO24)</f>
        <v>0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6_16 Oregon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6_16 Oregon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6_16 Oregon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6_16 Oregon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6_16 Oregon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503</v>
      </c>
      <c r="K29" s="45" t="b">
        <v>0</v>
      </c>
      <c r="L29" s="46" t="b">
        <f>DB29</f>
        <v>0</v>
      </c>
      <c r="M29" s="47" t="b" cm="1">
        <f t="array" ref="M29">OpeningDeath(CG13,CI29,CI13,CI45,CI61,CI77,CI93)</f>
        <v>1</v>
      </c>
      <c r="N29" s="52" t="s">
        <v>182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0</v>
      </c>
      <c r="CB29" s="20">
        <f>countkillshs(AS13,AV13,AX13,BA13,BC13,BF13,BH13,BK13,BM13,BP13,$B$28)</f>
        <v>0</v>
      </c>
      <c r="CC29" s="82" t="b">
        <f>opening(AS13,B28)</f>
        <v>0</v>
      </c>
      <c r="CD29" s="5" t="b">
        <f>KOST(CA29,O29,secandmin(J29),L29,AN13)</f>
        <v>0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123</v>
      </c>
      <c r="CI29" s="20">
        <f t="shared" ref="CI29:CI43" si="12">IF(CH29=0,FALSE,(180+BT29-CH29))</f>
        <v>57</v>
      </c>
      <c r="CJ29" s="20" t="b" cm="1">
        <f t="array" ref="CJ29">OpenRefragged(CJ13,CI13,CI29,CI45,CI61,CI77)</f>
        <v>1</v>
      </c>
      <c r="CK29" s="20" t="b" cm="1">
        <f t="array" ref="CK29">OpenRefragged(CK13,CI13,CI29,CI45,CI61,CI77)</f>
        <v>0</v>
      </c>
      <c r="CL29" s="20" t="b" cm="1">
        <f t="array" ref="CL29">OpenRefragged(CL13,CI13,CI29,CI45,CI61,CI77)</f>
        <v>1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0</v>
      </c>
      <c r="CV29" s="20" t="b" cm="1">
        <f t="array" ref="CV29:CV34">TRANSPOSE(sidesplit(CD29:CD43,AN13:AN27,"Defence"))</f>
        <v>0</v>
      </c>
      <c r="CW29" s="20" cm="1">
        <f t="array" ref="CW29:CW34">TRANSPOSE(sidesplit(CI29:CI43,AN13:AN27,"Attack"))</f>
        <v>164</v>
      </c>
      <c r="CX29" s="20" cm="1">
        <f t="array" ref="CX29:CX34">TRANSPOSE(sidesplit(CI29:CI43,AN13:AN27,"Defence"))</f>
        <v>57</v>
      </c>
      <c r="CY29" s="20" cm="1">
        <f t="array" ref="CY29:CY34">TRANSPOSE(sidesplit(CA29:CA43,AN13:AN27,"Attack"))</f>
        <v>0</v>
      </c>
      <c r="CZ29" s="20" cm="1">
        <f t="array" ref="CZ29:CZ34">TRANSPOSE(sidesplit(CA29:CA43,AN13:AN27,"Defence"))</f>
        <v>0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6_16 Oregon</v>
      </c>
      <c r="B30" s="5">
        <v>2</v>
      </c>
      <c r="C30" s="50"/>
      <c r="D30" s="51"/>
      <c r="E30" s="50"/>
      <c r="F30" s="87"/>
      <c r="G30" s="58"/>
      <c r="H30" s="90"/>
      <c r="I30" s="49"/>
      <c r="J30" s="48" t="s">
        <v>474</v>
      </c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0</v>
      </c>
      <c r="N30" s="52" t="s">
        <v>182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1</v>
      </c>
      <c r="CB30" s="20">
        <f>countkillshs(AS14,AV14,AX14,BA14,BC14,BF14,BH14,BK14,BM14,BP14,$B$28)</f>
        <v>0</v>
      </c>
      <c r="CC30" s="82" t="b">
        <f>opening(AS14,B28)</f>
        <v>0</v>
      </c>
      <c r="CD30" s="5" t="b">
        <f>KOST(CA30,O30,secandmin(J30),L30,AN14)</f>
        <v>1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102</v>
      </c>
      <c r="CI30" s="20">
        <f t="shared" si="12"/>
        <v>78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1</v>
      </c>
      <c r="CL30" s="20" t="b" cm="1">
        <f t="array" ref="CL30">OpenRefragged(CL14,CI14,CI30,CI46,CI62,CI78)</f>
        <v>0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1</v>
      </c>
      <c r="CV30" s="20" t="b">
        <v>1</v>
      </c>
      <c r="CW30" s="20" t="b">
        <v>0</v>
      </c>
      <c r="CX30" s="20">
        <v>78</v>
      </c>
      <c r="CY30" s="20">
        <v>3</v>
      </c>
      <c r="CZ30" s="20">
        <v>1</v>
      </c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6_16 Oregon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485</v>
      </c>
      <c r="K31" s="45" t="b">
        <v>0</v>
      </c>
      <c r="L31" s="46" t="b">
        <f t="shared" si="15"/>
        <v>1</v>
      </c>
      <c r="M31" s="47" t="b" cm="1">
        <f t="array" ref="M31">OpeningDeath(CG15,CI31,CI15,CI47,CI63,CI79,CI95)</f>
        <v>0</v>
      </c>
      <c r="N31" s="52" t="s">
        <v>182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0</v>
      </c>
      <c r="CB31" s="20">
        <f>countkillshs(AS15,AV15,AX15,BA15,BC15,BF15,BH15,BK15,BM15,BP15,$B$28)</f>
        <v>0</v>
      </c>
      <c r="CC31" s="82" t="b">
        <f>opening(AS15,B28)</f>
        <v>0</v>
      </c>
      <c r="CD31" s="5" t="b">
        <f>KOST(CA31,O31,secandmin(J31),L31,AN15)</f>
        <v>1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67</v>
      </c>
      <c r="CI31" s="20">
        <f t="shared" si="12"/>
        <v>113</v>
      </c>
      <c r="CJ31" s="20" t="b" cm="1">
        <f t="array" ref="CJ31">OpenRefragged(CJ15,CI15,CI31,CI47,CI63,CI79)</f>
        <v>1</v>
      </c>
      <c r="CK31" s="20" t="b" cm="1">
        <f t="array" ref="CK31">OpenRefragged(CK15,CI15,CI31,CI47,CI63,CI79)</f>
        <v>1</v>
      </c>
      <c r="CL31" s="20" t="b" cm="1">
        <f t="array" ref="CL31">OpenRefragged(CL15,CI15,CI31,CI47,CI63,CI79)</f>
        <v>1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0</v>
      </c>
      <c r="CV31" s="20" t="b">
        <v>1</v>
      </c>
      <c r="CW31" s="20">
        <v>121</v>
      </c>
      <c r="CX31" s="20">
        <v>113</v>
      </c>
      <c r="CY31" s="20">
        <v>0</v>
      </c>
      <c r="CZ31" s="20">
        <v>0</v>
      </c>
      <c r="DA31" s="76"/>
      <c r="DB31" s="20" t="b" cm="1">
        <f t="array" ref="DB31">DeathRefragged(CI31,CJ15,CK15,CL15,CM15,CN15)</f>
        <v>1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6_16 Oregon</v>
      </c>
      <c r="B32" s="5">
        <v>4</v>
      </c>
      <c r="C32" s="50"/>
      <c r="D32" s="51"/>
      <c r="E32" s="50"/>
      <c r="F32" s="87"/>
      <c r="G32" s="58"/>
      <c r="H32" s="90"/>
      <c r="I32" s="49"/>
      <c r="J32" s="48" t="s">
        <v>387</v>
      </c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0</v>
      </c>
      <c r="N32" s="52" t="s">
        <v>182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0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b">
        <f>KOST(CA32,O32,secandmin(J32),L32,AN16)</f>
        <v>0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84</v>
      </c>
      <c r="CI32" s="20">
        <f t="shared" si="12"/>
        <v>96</v>
      </c>
      <c r="CJ32" s="20" t="b" cm="1">
        <f t="array" ref="CJ32">OpenRefragged(CJ16,CI16,CI32,CI48,CI64,CI80)</f>
        <v>0</v>
      </c>
      <c r="CK32" s="20" t="b" cm="1">
        <f t="array" ref="CK32">OpenRefragged(CK16,CI16,CI32,CI48,CI64,CI80)</f>
        <v>0</v>
      </c>
      <c r="CL32" s="20" t="b" cm="1">
        <f t="array" ref="CL32">OpenRefragged(CL16,CI16,CI32,CI48,CI64,CI80)</f>
        <v>0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0</v>
      </c>
      <c r="CV32" s="20" t="b">
        <v>0</v>
      </c>
      <c r="CW32" s="20">
        <v>157</v>
      </c>
      <c r="CX32" s="20">
        <v>96</v>
      </c>
      <c r="CY32" s="20">
        <v>0</v>
      </c>
      <c r="CZ32" s="20">
        <v>0</v>
      </c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6_16 Oregon</v>
      </c>
      <c r="B33" s="5">
        <v>5</v>
      </c>
      <c r="C33" s="50"/>
      <c r="D33" s="51"/>
      <c r="E33" s="50"/>
      <c r="F33" s="87"/>
      <c r="G33" s="58"/>
      <c r="H33" s="90"/>
      <c r="I33" s="49"/>
      <c r="J33" s="300"/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 t="s">
        <v>200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1</v>
      </c>
      <c r="CB33" s="20">
        <f t="shared" si="17"/>
        <v>0</v>
      </c>
      <c r="CC33" s="82" t="b">
        <f>opening(AS17,B28)</f>
        <v>0</v>
      </c>
      <c r="CD33" s="5" t="b">
        <f>KOST(CA33,O33,secandmin(J33),L33,AN17)</f>
        <v>1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0</v>
      </c>
      <c r="CI33" s="20" t="b">
        <f t="shared" si="12"/>
        <v>0</v>
      </c>
      <c r="CJ33" s="20" t="b" cm="1">
        <f t="array" ref="CJ33">OpenRefragged(CJ17,CI17,CI33,CI49,CI65,CI81)</f>
        <v>0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1</v>
      </c>
      <c r="CM33" s="20" t="b" cm="1">
        <f t="array" ref="CM33">OpenRefragged(CM17,CI17,CI33,CI49,CI65,CI81)</f>
        <v>1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1</v>
      </c>
      <c r="CV33" s="20" t="b">
        <v>1</v>
      </c>
      <c r="CW33" s="20" t="b">
        <v>0</v>
      </c>
      <c r="CX33" s="20" t="b">
        <v>0</v>
      </c>
      <c r="CY33" s="20">
        <v>5</v>
      </c>
      <c r="CZ33" s="20">
        <v>1</v>
      </c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6_16 Oregon</v>
      </c>
      <c r="B34" s="5">
        <v>6</v>
      </c>
      <c r="C34" s="50"/>
      <c r="D34" s="51"/>
      <c r="E34" s="50"/>
      <c r="F34" s="87"/>
      <c r="G34" s="58"/>
      <c r="H34" s="90"/>
      <c r="I34" s="49"/>
      <c r="J34" s="48" t="s">
        <v>501</v>
      </c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182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0</v>
      </c>
      <c r="CB34" s="20">
        <f t="shared" si="17"/>
        <v>0</v>
      </c>
      <c r="CC34" s="82" t="b">
        <f>opening(AS18,B28)</f>
        <v>0</v>
      </c>
      <c r="CD34" s="5" t="b">
        <f>KOST(CA34,O34,secandmin(J34),L34,AN18)</f>
        <v>0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114</v>
      </c>
      <c r="CI34" s="20">
        <f t="shared" si="12"/>
        <v>66</v>
      </c>
      <c r="CJ34" s="20" t="b" cm="1">
        <f t="array" ref="CJ34">OpenRefragged(CJ18,CI18,CI34,CI50,CI66,CI82)</f>
        <v>0</v>
      </c>
      <c r="CK34" s="20" t="b" cm="1">
        <f t="array" ref="CK34">OpenRefragged(CK18,CI18,CI34,CI50,CI66,CI82)</f>
        <v>0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1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1</v>
      </c>
      <c r="CV34" s="20" t="b">
        <v>0</v>
      </c>
      <c r="CW34" s="20">
        <v>92</v>
      </c>
      <c r="CX34" s="20">
        <v>66</v>
      </c>
      <c r="CY34" s="20">
        <v>2</v>
      </c>
      <c r="CZ34" s="20">
        <v>0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6_16 Oregon</v>
      </c>
      <c r="B35" s="5">
        <v>7</v>
      </c>
      <c r="C35" s="50"/>
      <c r="D35" s="51"/>
      <c r="E35" s="50"/>
      <c r="F35" s="87"/>
      <c r="G35" s="58"/>
      <c r="H35" s="90"/>
      <c r="I35" s="49"/>
      <c r="J35" s="48" t="s">
        <v>527</v>
      </c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173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0</v>
      </c>
      <c r="CB35" s="20">
        <f t="shared" si="17"/>
        <v>0</v>
      </c>
      <c r="CC35" s="82" t="b">
        <f>opening(AS19,B28)</f>
        <v>0</v>
      </c>
      <c r="CD35" s="5" t="b">
        <f>KOST(CA35,O35,secandmin(J35),L35,AN19)</f>
        <v>0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16</v>
      </c>
      <c r="CI35" s="20">
        <f t="shared" si="12"/>
        <v>164</v>
      </c>
      <c r="CJ35" s="20" t="b" cm="1">
        <f t="array" ref="CJ35">OpenRefragged(CJ19,CI19,CI35,CI51,CI67,CI83)</f>
        <v>1</v>
      </c>
      <c r="CK35" s="20" t="b" cm="1">
        <f t="array" ref="CK35">OpenRefragged(CK19,CI19,CI35,CI51,CI67,CI83)</f>
        <v>0</v>
      </c>
      <c r="CL35" s="20" t="b" cm="1">
        <f t="array" ref="CL35">OpenRefragged(CL19,CI19,CI35,CI51,CI67,CI83)</f>
        <v>0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6_16 Oregon</v>
      </c>
      <c r="B36" s="5">
        <v>8</v>
      </c>
      <c r="C36" s="50"/>
      <c r="D36" s="51"/>
      <c r="E36" s="50"/>
      <c r="F36" s="87"/>
      <c r="G36" s="58"/>
      <c r="H36" s="90"/>
      <c r="I36" s="49"/>
      <c r="J36" s="300"/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0</v>
      </c>
      <c r="N36" s="52" t="s">
        <v>312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3</v>
      </c>
      <c r="CB36" s="20">
        <f t="shared" si="17"/>
        <v>2</v>
      </c>
      <c r="CC36" s="82" t="b">
        <f>opening(AS20,B28)</f>
        <v>0</v>
      </c>
      <c r="CD36" s="5" t="b">
        <f>KOST(CA36,O36,secandmin(J36),L36,AN20)</f>
        <v>1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0</v>
      </c>
      <c r="CI36" s="20" t="b">
        <f t="shared" si="12"/>
        <v>0</v>
      </c>
      <c r="CJ36" s="20" t="b" cm="1">
        <f t="array" ref="CJ36">OpenRefragged(CJ20,CI20,CI36,CI52,CI68,CI84)</f>
        <v>0</v>
      </c>
      <c r="CK36" s="20" t="b" cm="1">
        <f t="array" ref="CK36">OpenRefragged(CK20,CI20,CI36,CI52,CI68,CI84)</f>
        <v>0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1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6_16 Oregon</v>
      </c>
      <c r="B37" s="5">
        <v>9</v>
      </c>
      <c r="C37" s="50"/>
      <c r="D37" s="51"/>
      <c r="E37" s="50"/>
      <c r="F37" s="87"/>
      <c r="G37" s="58"/>
      <c r="H37" s="90"/>
      <c r="I37" s="49"/>
      <c r="J37" s="48" t="s">
        <v>491</v>
      </c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1</v>
      </c>
      <c r="N37" s="171" t="s">
        <v>312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0</v>
      </c>
      <c r="CB37" s="20">
        <f t="shared" si="17"/>
        <v>0</v>
      </c>
      <c r="CC37" s="82" t="b">
        <f>opening(AS21,B28)</f>
        <v>0</v>
      </c>
      <c r="CD37" s="5" t="b">
        <f>KOST(CA37,O37,secandmin(J37),L37,AN21)</f>
        <v>0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59</v>
      </c>
      <c r="CI37" s="20">
        <f t="shared" si="12"/>
        <v>121</v>
      </c>
      <c r="CJ37" s="20" t="b" cm="1">
        <f t="array" ref="CJ37">OpenRefragged(CJ21,CI21,CI37,CI53,CI69,CI85)</f>
        <v>1</v>
      </c>
      <c r="CK37" s="20" t="b" cm="1">
        <f t="array" ref="CK37">OpenRefragged(CK21,CI21,CI37,CI53,CI69,CI85)</f>
        <v>1</v>
      </c>
      <c r="CL37" s="20" t="b" cm="1">
        <f t="array" ref="CL37">OpenRefragged(CL21,CI21,CI37,CI53,CI69,CI85)</f>
        <v>1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6_16 Oregon</v>
      </c>
      <c r="B38" s="5">
        <v>10</v>
      </c>
      <c r="C38" s="50"/>
      <c r="D38" s="51"/>
      <c r="E38" s="50"/>
      <c r="F38" s="87"/>
      <c r="G38" s="58"/>
      <c r="H38" s="90"/>
      <c r="I38" s="49"/>
      <c r="J38" s="48" t="s">
        <v>516</v>
      </c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 t="s">
        <v>290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0</v>
      </c>
      <c r="CB38" s="20">
        <f t="shared" si="17"/>
        <v>0</v>
      </c>
      <c r="CC38" s="82" t="b">
        <f>opening(AS22,B28)</f>
        <v>0</v>
      </c>
      <c r="CD38" s="5" t="b">
        <f>KOST(CA38,O38,secandmin(J38),L38,AN22)</f>
        <v>0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23</v>
      </c>
      <c r="CI38" s="20">
        <f t="shared" si="12"/>
        <v>157</v>
      </c>
      <c r="CJ38" s="20" t="b" cm="1">
        <f t="array" ref="CJ38">OpenRefragged(CJ22,CI22,CI38,CI54,CI70,CI86)</f>
        <v>1</v>
      </c>
      <c r="CK38" s="20" t="b" cm="1">
        <f t="array" ref="CK38">OpenRefragged(CK22,CI22,CI38,CI54,CI70,CI86)</f>
        <v>0</v>
      </c>
      <c r="CL38" s="20" t="b" cm="1">
        <f t="array" ref="CL38">OpenRefragged(CL22,CI22,CI38,CI54,CI70,CI86)</f>
        <v>0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6_16 Oregon</v>
      </c>
      <c r="B39" s="5">
        <v>11</v>
      </c>
      <c r="C39" s="50"/>
      <c r="D39" s="51"/>
      <c r="E39" s="50"/>
      <c r="F39" s="87"/>
      <c r="G39" s="58"/>
      <c r="H39" s="90"/>
      <c r="I39" s="49"/>
      <c r="J39" s="300"/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 t="s">
        <v>207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5</v>
      </c>
      <c r="CB39" s="20">
        <f t="shared" si="17"/>
        <v>2</v>
      </c>
      <c r="CC39" s="82" t="b">
        <f>opening(AS23,B28)</f>
        <v>1</v>
      </c>
      <c r="CD39" s="5" t="b">
        <f>KOST(CA39,O39,secandmin(J39),L39,AN23)</f>
        <v>1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0</v>
      </c>
      <c r="CI39" s="20" t="b">
        <f t="shared" si="12"/>
        <v>0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1</v>
      </c>
      <c r="CL39" s="20" t="b" cm="1">
        <f t="array" ref="CL39">OpenRefragged(CL23,CI23,CI39,CI55,CI71,CI87)</f>
        <v>1</v>
      </c>
      <c r="CM39" s="20" t="b" cm="1">
        <f t="array" ref="CM39">OpenRefragged(CM23,CI23,CI39,CI55,CI71,CI87)</f>
        <v>1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1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6_16 Oregon</v>
      </c>
      <c r="B40" s="5">
        <v>12</v>
      </c>
      <c r="C40" s="50"/>
      <c r="D40" s="51"/>
      <c r="E40" s="50"/>
      <c r="F40" s="87"/>
      <c r="G40" s="58"/>
      <c r="H40" s="90"/>
      <c r="I40" s="49"/>
      <c r="J40" s="48" t="s">
        <v>446</v>
      </c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0</v>
      </c>
      <c r="N40" s="171" t="s">
        <v>207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>
        <f t="shared" si="10"/>
        <v>0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>
        <f t="shared" si="11"/>
        <v>0</v>
      </c>
      <c r="BY40" s="18"/>
      <c r="BZ40" s="36"/>
      <c r="CA40" s="29">
        <f>countkills(AS24,AX24,BC24,BH24,BM24,B28)</f>
        <v>2</v>
      </c>
      <c r="CB40" s="20">
        <f t="shared" si="17"/>
        <v>1</v>
      </c>
      <c r="CC40" s="82" t="b">
        <f>opening(AS24,B28)</f>
        <v>1</v>
      </c>
      <c r="CD40" s="5" t="b">
        <f>KOST(CA40,O40,secandmin(J40),L40,AN24)</f>
        <v>1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88</v>
      </c>
      <c r="CI40" s="20">
        <f t="shared" si="12"/>
        <v>92</v>
      </c>
      <c r="CJ40" s="20" t="b" cm="1">
        <f t="array" ref="CJ40">OpenRefragged(CJ24,CI24,CI40,CI56,CI72,CI88)</f>
        <v>1</v>
      </c>
      <c r="CK40" s="20" t="b" cm="1">
        <f t="array" ref="CK40">OpenRefragged(CK24,CI24,CI40,CI56,CI72,CI88)</f>
        <v>1</v>
      </c>
      <c r="CL40" s="20" t="b" cm="1">
        <f t="array" ref="CL40">OpenRefragged(CL24,CI24,CI40,CI56,CI72,CI88)</f>
        <v>1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1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6_16 Oregon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6_16 Oregon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6_16 Oregon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6_16 Oregon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6_16 Oregon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405</v>
      </c>
      <c r="K45" s="45" t="b">
        <v>0</v>
      </c>
      <c r="L45" s="46" t="b">
        <f>DB45</f>
        <v>0</v>
      </c>
      <c r="M45" s="47" t="b" cm="1">
        <f t="array" ref="M45">OpeningDeath(CG13,CI45,CI13,CI29,CI61,CI77,CI93)</f>
        <v>0</v>
      </c>
      <c r="N45" s="52" t="s">
        <v>180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0</v>
      </c>
      <c r="CB45" s="20">
        <f>countkillshs(AS13,AV13,AX13,BA13,BC13,BF13,BH13,BK13,BM13,BP13,$B$44)</f>
        <v>0</v>
      </c>
      <c r="CC45" s="82" t="b">
        <f>opening(AS13,B44)</f>
        <v>0</v>
      </c>
      <c r="CD45" s="5" t="b">
        <f>KOST(CA45,O45,secandmin(J45),L45,AN13)</f>
        <v>0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121</v>
      </c>
      <c r="CI45" s="20">
        <f t="shared" ref="CI45:CI59" si="20">IF(CH45=0,FALSE,(180+BT45-CH45))</f>
        <v>59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1</v>
      </c>
      <c r="CV45" s="20" t="b" cm="1">
        <f t="array" ref="CV45:CV50">TRANSPOSE(sidesplit(CD45:CD59,AN13:AN27,"Defence"))</f>
        <v>0</v>
      </c>
      <c r="CW45" s="20" cm="1">
        <f t="array" ref="CW45:CW50">TRANSPOSE(sidesplit(CI45:CI59,AN13:AN27,"Attack"))</f>
        <v>125</v>
      </c>
      <c r="CX45" s="20" cm="1">
        <f t="array" ref="CX45:CX50">TRANSPOSE(sidesplit(CI45:CI59,AN13:AN27,"Defence"))</f>
        <v>59</v>
      </c>
      <c r="CY45" s="20" cm="1">
        <f t="array" ref="CY45:CY50">TRANSPOSE(sidesplit(CA45:CA59,AN13:AN27,"Attack"))</f>
        <v>0</v>
      </c>
      <c r="CZ45" s="20" cm="1">
        <f t="array" ref="CZ45:CZ50">TRANSPOSE(sidesplit(CA45:CA59,AN13:AN27,"Defence"))</f>
        <v>0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6_16 Oregon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538</v>
      </c>
      <c r="K46" s="45" t="b">
        <v>0</v>
      </c>
      <c r="L46" s="46" t="b">
        <f t="shared" ref="L46:L59" si="23">DB46</f>
        <v>0</v>
      </c>
      <c r="M46" s="47" t="b" cm="1">
        <f t="array" ref="M46">OpeningDeath(CG14,CI46,CI14,CI30,CI62,CI78,CI94)</f>
        <v>0</v>
      </c>
      <c r="N46" s="52" t="s">
        <v>180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1</v>
      </c>
      <c r="CB46" s="20">
        <f>countkillshs(AS14,AV14,AX14,BA14,BC14,BF14,BH14,BK14,BM14,BP14,$B$44)</f>
        <v>1</v>
      </c>
      <c r="CC46" s="82" t="b">
        <f>opening(AS14,B44)</f>
        <v>1</v>
      </c>
      <c r="CD46" s="5" t="b">
        <f>KOST(CA46,O46,secandmin(J46),L46,AN14)</f>
        <v>1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51</v>
      </c>
      <c r="CI46" s="20">
        <f t="shared" si="20"/>
        <v>129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1</v>
      </c>
      <c r="CV46" s="20" t="b">
        <v>1</v>
      </c>
      <c r="CW46" s="20">
        <v>171</v>
      </c>
      <c r="CX46" s="20">
        <v>129</v>
      </c>
      <c r="CY46" s="20">
        <v>1</v>
      </c>
      <c r="CZ46" s="20">
        <v>1</v>
      </c>
      <c r="DA46" s="76"/>
      <c r="DB46" s="20" t="b" cm="1">
        <f t="array" ref="DB46">DeathRefragged(CI46,CJ14,CK14,CL14,CM14,CN14)</f>
        <v>0</v>
      </c>
      <c r="DC46" s="20" t="b" cm="1">
        <f t="array" ref="DC46">OpeningKill(CJ14,AS14,$B$44,CI14,CI30,CI46,CI62,CI78)</f>
        <v>1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6_16 Oregon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465</v>
      </c>
      <c r="K47" s="45" t="b">
        <v>0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 t="s">
        <v>235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0</v>
      </c>
      <c r="CB47" s="20">
        <f>countkillshs(AS15,AV15,AX15,BA15,BC15,BF15,BH15,BK15,BM15,BP15,$B$44)</f>
        <v>0</v>
      </c>
      <c r="CC47" s="82" t="b">
        <f>opening(AS15,B44)</f>
        <v>0</v>
      </c>
      <c r="CD47" s="5" t="b">
        <f>KOST(CA47,O47,secandmin(J47),L47,AN15)</f>
        <v>0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61</v>
      </c>
      <c r="CI47" s="20">
        <f t="shared" si="20"/>
        <v>119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1</v>
      </c>
      <c r="CV47" s="20" t="b">
        <v>0</v>
      </c>
      <c r="CW47" s="20">
        <v>165</v>
      </c>
      <c r="CX47" s="20">
        <v>119</v>
      </c>
      <c r="CY47" s="20">
        <v>3</v>
      </c>
      <c r="CZ47" s="20">
        <v>0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6_16 Oregon</v>
      </c>
      <c r="B48" s="12">
        <v>4</v>
      </c>
      <c r="C48" s="50"/>
      <c r="D48" s="51"/>
      <c r="E48" s="50"/>
      <c r="F48" s="91"/>
      <c r="G48" s="58"/>
      <c r="H48" s="90"/>
      <c r="I48" s="49"/>
      <c r="J48" s="48" t="s">
        <v>478</v>
      </c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1</v>
      </c>
      <c r="N48" s="52" t="s">
        <v>235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0</v>
      </c>
      <c r="CB48" s="20">
        <f t="shared" ref="CB48:CB59" si="25">countkillshs(AS16,AV16,AX16,BA16,BC16,BF16,BH16,BK16,BM16,BP16,$B$44)</f>
        <v>0</v>
      </c>
      <c r="CC48" s="82" t="b">
        <f>opening(AS16,B44)</f>
        <v>0</v>
      </c>
      <c r="CD48" s="5" t="b">
        <f>KOST(CA48,O48,secandmin(J48),L48,AN16)</f>
        <v>0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134</v>
      </c>
      <c r="CI48" s="20">
        <f t="shared" si="20"/>
        <v>46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0</v>
      </c>
      <c r="CV48" s="20" t="b">
        <v>0</v>
      </c>
      <c r="CW48" s="20">
        <v>174</v>
      </c>
      <c r="CX48" s="20">
        <v>46</v>
      </c>
      <c r="CY48" s="20">
        <v>0</v>
      </c>
      <c r="CZ48" s="20">
        <v>0</v>
      </c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6_16 Oregon</v>
      </c>
      <c r="B49" s="12">
        <v>5</v>
      </c>
      <c r="C49" s="50"/>
      <c r="D49" s="51"/>
      <c r="E49" s="50"/>
      <c r="F49" s="91"/>
      <c r="G49" s="58"/>
      <c r="H49" s="90"/>
      <c r="I49" s="49"/>
      <c r="J49" s="48" t="s">
        <v>441</v>
      </c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178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2</v>
      </c>
      <c r="CB49" s="20">
        <f t="shared" si="25"/>
        <v>2</v>
      </c>
      <c r="CC49" s="82" t="b">
        <f>opening(AS17,B44)</f>
        <v>1</v>
      </c>
      <c r="CD49" s="5" t="b">
        <f>KOST(CA49,O49,secandmin(J49),L49,AN17)</f>
        <v>1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92</v>
      </c>
      <c r="CI49" s="20">
        <f t="shared" si="20"/>
        <v>88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1</v>
      </c>
      <c r="CV49" s="20" t="b">
        <v>1</v>
      </c>
      <c r="CW49" s="20">
        <v>91</v>
      </c>
      <c r="CX49" s="20">
        <v>88</v>
      </c>
      <c r="CY49" s="20">
        <v>0</v>
      </c>
      <c r="CZ49" s="20">
        <v>2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6_16 Oregon</v>
      </c>
      <c r="B50" s="12">
        <v>6</v>
      </c>
      <c r="C50" s="50"/>
      <c r="D50" s="51"/>
      <c r="E50" s="50"/>
      <c r="F50" s="91"/>
      <c r="G50" s="58"/>
      <c r="H50" s="90"/>
      <c r="I50" s="49"/>
      <c r="J50" s="300"/>
      <c r="K50" s="45" t="b">
        <v>0</v>
      </c>
      <c r="L50" s="46" t="b">
        <f t="shared" si="23"/>
        <v>0</v>
      </c>
      <c r="M50" s="47" t="b" cm="1">
        <f t="array" ref="M50">OpeningDeath(CG18,CI50,CI18,CI34,CI66,CI82,CI98)</f>
        <v>0</v>
      </c>
      <c r="N50" s="52" t="s">
        <v>180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0</v>
      </c>
      <c r="CB50" s="20">
        <f t="shared" si="25"/>
        <v>0</v>
      </c>
      <c r="CC50" s="82" t="b">
        <f>opening(AS18,B44)</f>
        <v>0</v>
      </c>
      <c r="CD50" s="5" t="b">
        <f>KOST(CA50,O50,secandmin(J50),L50,AN18)</f>
        <v>1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0</v>
      </c>
      <c r="CI50" s="20" t="b">
        <f t="shared" si="20"/>
        <v>0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1</v>
      </c>
      <c r="CV50" s="20" t="b">
        <v>1</v>
      </c>
      <c r="CW50" s="20">
        <v>112</v>
      </c>
      <c r="CX50" s="20" t="b">
        <v>0</v>
      </c>
      <c r="CY50" s="20">
        <v>1</v>
      </c>
      <c r="CZ50" s="20">
        <v>0</v>
      </c>
      <c r="DA50" s="76"/>
      <c r="DB50" s="20" t="b" cm="1">
        <f t="array" ref="DB50">DeathRefragged(CI50,CJ18,CK18,CL18,CM18,CN18)</f>
        <v>0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6_16 Oregon</v>
      </c>
      <c r="B51" s="12">
        <v>7</v>
      </c>
      <c r="C51" s="50"/>
      <c r="D51" s="51"/>
      <c r="E51" s="50"/>
      <c r="F51" s="91"/>
      <c r="G51" s="58"/>
      <c r="H51" s="90"/>
      <c r="I51" s="49"/>
      <c r="J51" s="92" t="s">
        <v>488</v>
      </c>
      <c r="K51" s="45" t="b">
        <v>0</v>
      </c>
      <c r="L51" s="46" t="b">
        <f t="shared" si="23"/>
        <v>1</v>
      </c>
      <c r="M51" s="47" t="b" cm="1">
        <f t="array" ref="M51">OpeningDeath(CG19,CI51,CI19,CI35,CI67,CI83,CI99)</f>
        <v>1</v>
      </c>
      <c r="N51" s="52" t="s">
        <v>184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0</v>
      </c>
      <c r="CB51" s="20">
        <f t="shared" si="25"/>
        <v>0</v>
      </c>
      <c r="CC51" s="82" t="b">
        <f>opening(AS19,B44)</f>
        <v>0</v>
      </c>
      <c r="CD51" s="5" t="b">
        <f>KOST(CA51,O51,secandmin(J51),L51,AN19)</f>
        <v>1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55</v>
      </c>
      <c r="CI51" s="20">
        <f t="shared" si="20"/>
        <v>125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1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6_16 Oregon</v>
      </c>
      <c r="B52" s="12">
        <v>8</v>
      </c>
      <c r="C52" s="50"/>
      <c r="D52" s="51"/>
      <c r="E52" s="50"/>
      <c r="F52" s="91"/>
      <c r="G52" s="58"/>
      <c r="H52" s="90"/>
      <c r="I52" s="49"/>
      <c r="J52" s="48" t="s">
        <v>523</v>
      </c>
      <c r="K52" s="45" t="b">
        <v>0</v>
      </c>
      <c r="L52" s="46" t="b">
        <f t="shared" si="23"/>
        <v>1</v>
      </c>
      <c r="M52" s="47" t="b" cm="1">
        <f t="array" ref="M52">OpeningDeath(CG20,CI52,CI20,CI36,CI68,CI84,CI100)</f>
        <v>0</v>
      </c>
      <c r="N52" s="52" t="s">
        <v>184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1</v>
      </c>
      <c r="CB52" s="20">
        <f t="shared" si="25"/>
        <v>0</v>
      </c>
      <c r="CC52" s="82" t="b">
        <f>opening(AS20,B44)</f>
        <v>0</v>
      </c>
      <c r="CD52" s="5" t="b">
        <f>KOST(CA52,O52,secandmin(J52),L52,AN20)</f>
        <v>1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9</v>
      </c>
      <c r="CI52" s="20">
        <f t="shared" si="20"/>
        <v>171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1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6_16 Oregon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456</v>
      </c>
      <c r="K53" s="45" t="b">
        <v>1</v>
      </c>
      <c r="L53" s="46" t="b">
        <f t="shared" si="23"/>
        <v>0</v>
      </c>
      <c r="M53" s="47" t="b" cm="1">
        <f t="array" ref="M53">OpeningDeath(CG21,CI53,CI21,CI37,CI69,CI85,CI101)</f>
        <v>0</v>
      </c>
      <c r="N53" s="171" t="s">
        <v>184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29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3</v>
      </c>
      <c r="CB53" s="20">
        <f t="shared" si="25"/>
        <v>2</v>
      </c>
      <c r="CC53" s="82" t="b">
        <f>opening(AS21,B44)</f>
        <v>1</v>
      </c>
      <c r="CD53" s="5" t="b">
        <f>KOST(CA53,O53,secandmin(J53),L53,AN21)</f>
        <v>1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44</v>
      </c>
      <c r="CI53" s="20">
        <f t="shared" si="20"/>
        <v>165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6_16 Oregon</v>
      </c>
      <c r="B54" s="12">
        <v>10</v>
      </c>
      <c r="C54" s="50"/>
      <c r="D54" s="51"/>
      <c r="E54" s="50"/>
      <c r="F54" s="91"/>
      <c r="G54" s="58"/>
      <c r="H54" s="90"/>
      <c r="I54" s="49"/>
      <c r="J54" s="48" t="s">
        <v>432</v>
      </c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 t="s">
        <v>184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0</v>
      </c>
      <c r="CB54" s="20">
        <f t="shared" si="25"/>
        <v>0</v>
      </c>
      <c r="CC54" s="82" t="b">
        <f>opening(AS22,B44)</f>
        <v>0</v>
      </c>
      <c r="CD54" s="5" t="b">
        <f>KOST(CA54,O54,secandmin(J54),L54,AN22)</f>
        <v>0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6</v>
      </c>
      <c r="CI54" s="20">
        <f t="shared" si="20"/>
        <v>174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6_16 Oregon</v>
      </c>
      <c r="B55" s="12">
        <v>11</v>
      </c>
      <c r="C55" s="50"/>
      <c r="D55" s="51"/>
      <c r="E55" s="50"/>
      <c r="F55" s="91"/>
      <c r="G55" s="58"/>
      <c r="H55" s="90"/>
      <c r="I55" s="49"/>
      <c r="J55" s="48" t="s">
        <v>536</v>
      </c>
      <c r="K55" s="45" t="b">
        <v>0</v>
      </c>
      <c r="L55" s="46" t="b">
        <f t="shared" si="23"/>
        <v>1</v>
      </c>
      <c r="M55" s="47" t="b" cm="1">
        <f t="array" ref="M55">OpeningDeath(CG23,CI55,CI23,CI39,CI71,CI87,CI103)</f>
        <v>0</v>
      </c>
      <c r="N55" s="171" t="s">
        <v>184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0</v>
      </c>
      <c r="CB55" s="20">
        <f t="shared" si="25"/>
        <v>0</v>
      </c>
      <c r="CC55" s="82" t="b">
        <f>opening(AS23,B44)</f>
        <v>0</v>
      </c>
      <c r="CD55" s="5" t="b">
        <f>KOST(CA55,O55,secandmin(J55),L55,AN23)</f>
        <v>1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89</v>
      </c>
      <c r="CI55" s="20">
        <f t="shared" si="20"/>
        <v>91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1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6_16 Oregon</v>
      </c>
      <c r="B56" s="12">
        <v>12</v>
      </c>
      <c r="C56" s="50"/>
      <c r="D56" s="51"/>
      <c r="E56" s="50"/>
      <c r="F56" s="91"/>
      <c r="G56" s="58"/>
      <c r="H56" s="90"/>
      <c r="I56" s="49"/>
      <c r="J56" s="48" t="s">
        <v>544</v>
      </c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0</v>
      </c>
      <c r="N56" s="171" t="s">
        <v>184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>
        <f t="shared" si="18"/>
        <v>0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>
        <f t="shared" si="19"/>
        <v>0</v>
      </c>
      <c r="BY56" s="18"/>
      <c r="BZ56" s="36"/>
      <c r="CA56" s="29">
        <f>countkills(AS24,AX24,BC24,BH24,BM24,B44)</f>
        <v>1</v>
      </c>
      <c r="CB56" s="20">
        <f t="shared" si="25"/>
        <v>0</v>
      </c>
      <c r="CC56" s="82" t="b">
        <f>opening(AS24,B44)</f>
        <v>0</v>
      </c>
      <c r="CD56" s="5" t="b">
        <f>KOST(CA56,O56,secandmin(J56),L56,AN24)</f>
        <v>1</v>
      </c>
      <c r="CE56" s="37"/>
      <c r="CF56" s="20" cm="1">
        <f t="array" ref="CF56">exitfrags(CI56,CI24,CI40,CI72,CI88,AS24,CJ24,AX24,CK24,BC24,CL24,BH24,CM24,BM24,CN24,AO24,$B$44)</f>
        <v>1</v>
      </c>
      <c r="CG56" s="40"/>
      <c r="CH56" s="20" cm="1">
        <f t="array" ref="CH56">secandmin(J56)</f>
        <v>68</v>
      </c>
      <c r="CI56" s="20">
        <f t="shared" si="20"/>
        <v>112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6_16 Oregon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6_16 Oregon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6_16 Oregon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6_16 Oregon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6_16 Oregon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481</v>
      </c>
      <c r="K61" s="45" t="b">
        <v>0</v>
      </c>
      <c r="L61" s="46" t="b">
        <f>DB61</f>
        <v>1</v>
      </c>
      <c r="M61" s="47" t="b" cm="1">
        <f t="array" ref="M61">OpeningDeath(CG13,CI61,CI13,CI29,CI45,CI77,CI93)</f>
        <v>0</v>
      </c>
      <c r="N61" s="52" t="s">
        <v>178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0</v>
      </c>
      <c r="CB61" s="20">
        <f>countkillshs(AS13,AV13,AX13,BA13,BC13,BF13,BH13,BK13,BM13,BP13,$B$60)</f>
        <v>0</v>
      </c>
      <c r="CC61" s="82" t="b">
        <f>opening(AS13,B60)</f>
        <v>0</v>
      </c>
      <c r="CD61" s="5" t="b">
        <f>KOST(CA61,O61,secandmin(J61),L61,AN13)</f>
        <v>1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25</v>
      </c>
      <c r="CI61" s="20">
        <f t="shared" ref="CI61:CI75" si="28">IF(CH61=0,FALSE,(180+BT61-CH61))</f>
        <v>155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1</v>
      </c>
      <c r="CV61" s="20" t="b" cm="1">
        <f t="array" ref="CV61:CV66">TRANSPOSE(sidesplit(CD61:CD75,AN13:AN27,"Defence"))</f>
        <v>1</v>
      </c>
      <c r="CW61" s="20" cm="1">
        <f t="array" ref="CW61:CW66">TRANSPOSE(sidesplit(CI61:CI75,AN13:AN27,"Attack"))</f>
        <v>165</v>
      </c>
      <c r="CX61" s="20" cm="1">
        <f t="array" ref="CX61:CX66">TRANSPOSE(sidesplit(CI61:CI75,AN13:AN27,"Defence"))</f>
        <v>155</v>
      </c>
      <c r="CY61" s="20" cm="1">
        <f t="array" ref="CY61:CY66">TRANSPOSE(sidesplit(CA61:CA75,AN13:AN27,"Attack"))</f>
        <v>1</v>
      </c>
      <c r="CZ61" s="20" cm="1">
        <f t="array" ref="CZ61:CZ66">TRANSPOSE(sidesplit(CA61:CA75,AN13:AN27,"Defence"))</f>
        <v>0</v>
      </c>
      <c r="DA61" s="76"/>
      <c r="DB61" s="20" t="b" cm="1">
        <f t="array" ref="DB61">DeathRefragged(CI61,CJ13,CK13,CL13,CM13,CN13)</f>
        <v>1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6_16 Oregon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407</v>
      </c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0</v>
      </c>
      <c r="N62" s="52" t="s">
        <v>178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0</v>
      </c>
      <c r="CB62" s="20">
        <f>countkillshs(AS14,AV14,AX14,BA14,BC14,BF14,BH14,BK14,BM14,BP14,$B$60)</f>
        <v>0</v>
      </c>
      <c r="CC62" s="82" t="b">
        <f>opening(AS14,B60)</f>
        <v>0</v>
      </c>
      <c r="CD62" s="5" t="b">
        <f>KOST(CA62,O62,secandmin(J62),L62,AN14)</f>
        <v>0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37</v>
      </c>
      <c r="CI62" s="20">
        <f t="shared" si="28"/>
        <v>143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0</v>
      </c>
      <c r="CV62" s="20" t="b">
        <v>0</v>
      </c>
      <c r="CW62" s="20">
        <v>85</v>
      </c>
      <c r="CX62" s="20">
        <v>143</v>
      </c>
      <c r="CY62" s="20">
        <v>0</v>
      </c>
      <c r="CZ62" s="20">
        <v>0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6_16 Oregon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547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188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0</v>
      </c>
      <c r="CB63" s="20">
        <f>countkillshs(AS15,AV15,AX15,BA15,BC15,BF15,BH15,BK15,BM15,BP15,$B$60)</f>
        <v>0</v>
      </c>
      <c r="CC63" s="82" t="b">
        <f>opening(AS15,B60)</f>
        <v>0</v>
      </c>
      <c r="CD63" s="5" t="b">
        <f>KOST(CA63,O63,secandmin(J63),L63,AN15)</f>
        <v>0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71</v>
      </c>
      <c r="CI63" s="20">
        <f t="shared" si="28"/>
        <v>109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0</v>
      </c>
      <c r="CV63" s="20" t="b">
        <v>0</v>
      </c>
      <c r="CW63" s="20">
        <v>136</v>
      </c>
      <c r="CX63" s="20">
        <v>109</v>
      </c>
      <c r="CY63" s="20">
        <v>0</v>
      </c>
      <c r="CZ63" s="20">
        <v>0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6_16 Oregon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454</v>
      </c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0</v>
      </c>
      <c r="N64" s="52" t="s">
        <v>188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0</v>
      </c>
      <c r="CB64" s="20">
        <f t="shared" ref="CB64:CB75" si="33">countkillshs(AS16,AV16,AX16,BA16,BC16,BF16,BH16,BK16,BM16,BP16,$B$60)</f>
        <v>0</v>
      </c>
      <c r="CC64" s="82" t="b">
        <f>opening(AS16,B60)</f>
        <v>0</v>
      </c>
      <c r="CD64" s="5" t="b">
        <f>KOST(CA64,O64,secandmin(J64),L64,AN16)</f>
        <v>0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83</v>
      </c>
      <c r="CI64" s="20">
        <f t="shared" si="28"/>
        <v>97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0</v>
      </c>
      <c r="CV64" s="20" t="b">
        <v>0</v>
      </c>
      <c r="CW64" s="20">
        <v>86</v>
      </c>
      <c r="CX64" s="20">
        <v>97</v>
      </c>
      <c r="CY64" s="20">
        <v>0</v>
      </c>
      <c r="CZ64" s="20">
        <v>0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6_16 Oregon</v>
      </c>
      <c r="B65" s="13">
        <v>5</v>
      </c>
      <c r="C65" s="50"/>
      <c r="D65" s="51"/>
      <c r="E65" s="50"/>
      <c r="F65" s="91"/>
      <c r="G65" s="58"/>
      <c r="H65" s="90"/>
      <c r="I65" s="49"/>
      <c r="J65" s="300"/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0</v>
      </c>
      <c r="N65" s="52" t="s">
        <v>180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1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0</v>
      </c>
      <c r="CI65" s="20" t="b">
        <f t="shared" si="28"/>
        <v>0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1</v>
      </c>
      <c r="CV65" s="20" t="b">
        <v>1</v>
      </c>
      <c r="CW65" s="20">
        <v>90</v>
      </c>
      <c r="CX65" s="20" t="b">
        <v>0</v>
      </c>
      <c r="CY65" s="20">
        <v>0</v>
      </c>
      <c r="CZ65" s="20">
        <v>0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6_16 Oregon</v>
      </c>
      <c r="B66" s="13">
        <v>6</v>
      </c>
      <c r="C66" s="50"/>
      <c r="D66" s="51"/>
      <c r="E66" s="50"/>
      <c r="F66" s="91"/>
      <c r="G66" s="58"/>
      <c r="H66" s="90"/>
      <c r="I66" s="49"/>
      <c r="J66" s="300"/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0</v>
      </c>
      <c r="N66" s="52" t="s">
        <v>192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1</v>
      </c>
      <c r="CB66" s="20">
        <f t="shared" si="33"/>
        <v>1</v>
      </c>
      <c r="CC66" s="82" t="b">
        <f>opening(AS18,B60)</f>
        <v>0</v>
      </c>
      <c r="CD66" s="5" t="b">
        <f>KOST(CA66,O66,secandmin(J66),L66,AN18)</f>
        <v>1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0</v>
      </c>
      <c r="CI66" s="20" t="b">
        <f t="shared" si="28"/>
        <v>0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0</v>
      </c>
      <c r="CV66" s="20" t="b">
        <v>1</v>
      </c>
      <c r="CW66" s="20">
        <v>79</v>
      </c>
      <c r="CX66" s="20" t="b">
        <v>0</v>
      </c>
      <c r="CY66" s="20">
        <v>0</v>
      </c>
      <c r="CZ66" s="20">
        <v>1</v>
      </c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6_16 Oregon</v>
      </c>
      <c r="B67" s="13">
        <v>7</v>
      </c>
      <c r="C67" s="50"/>
      <c r="D67" s="51"/>
      <c r="E67" s="50"/>
      <c r="F67" s="91"/>
      <c r="G67" s="58"/>
      <c r="H67" s="90"/>
      <c r="I67" s="49"/>
      <c r="J67" s="92" t="s">
        <v>522</v>
      </c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 t="s">
        <v>174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1</v>
      </c>
      <c r="CB67" s="20">
        <f t="shared" si="33"/>
        <v>0</v>
      </c>
      <c r="CC67" s="82" t="b">
        <f>opening(AS19,B60)</f>
        <v>0</v>
      </c>
      <c r="CD67" s="5" t="b">
        <f>KOST(CA67,O67,secandmin(J67),L67,AN19)</f>
        <v>1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15</v>
      </c>
      <c r="CI67" s="20">
        <f t="shared" si="28"/>
        <v>165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6_16 Oregon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399</v>
      </c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0</v>
      </c>
      <c r="N68" s="52" t="s">
        <v>174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0</v>
      </c>
      <c r="CB68" s="20">
        <f t="shared" si="33"/>
        <v>0</v>
      </c>
      <c r="CC68" s="82" t="b">
        <f>opening(AS20,B60)</f>
        <v>0</v>
      </c>
      <c r="CD68" s="5" t="b">
        <f>KOST(CA68,O68,secandmin(J68),L68,AN20)</f>
        <v>0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95</v>
      </c>
      <c r="CI68" s="20">
        <f t="shared" si="28"/>
        <v>85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6_16 Oregon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456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237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0</v>
      </c>
      <c r="CB69" s="20">
        <f t="shared" si="33"/>
        <v>0</v>
      </c>
      <c r="CC69" s="82" t="b">
        <f>opening(AS21,B60)</f>
        <v>0</v>
      </c>
      <c r="CD69" s="5" t="b">
        <f>KOST(CA69,O69,secandmin(J69),L69,AN21)</f>
        <v>0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44</v>
      </c>
      <c r="CI69" s="20">
        <f t="shared" si="28"/>
        <v>136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6_16 Oregon</v>
      </c>
      <c r="B70" s="13">
        <v>10</v>
      </c>
      <c r="C70" s="50"/>
      <c r="D70" s="51"/>
      <c r="E70" s="50"/>
      <c r="F70" s="91"/>
      <c r="G70" s="58"/>
      <c r="H70" s="90"/>
      <c r="I70" s="49"/>
      <c r="J70" s="48" t="s">
        <v>443</v>
      </c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1</v>
      </c>
      <c r="N70" s="171" t="s">
        <v>237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0</v>
      </c>
      <c r="CB70" s="20">
        <f t="shared" si="33"/>
        <v>0</v>
      </c>
      <c r="CC70" s="82" t="b">
        <f>opening(AS22,B60)</f>
        <v>0</v>
      </c>
      <c r="CD70" s="5" t="b">
        <f>KOST(CA70,O70,secandmin(J70),L70,AN22)</f>
        <v>0</v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94</v>
      </c>
      <c r="CI70" s="20">
        <f t="shared" si="28"/>
        <v>86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6_16 Oregon</v>
      </c>
      <c r="B71" s="13">
        <v>11</v>
      </c>
      <c r="C71" s="50"/>
      <c r="D71" s="51"/>
      <c r="E71" s="50"/>
      <c r="F71" s="91"/>
      <c r="G71" s="58"/>
      <c r="H71" s="90"/>
      <c r="I71" s="49"/>
      <c r="J71" s="48" t="s">
        <v>529</v>
      </c>
      <c r="K71" s="45" t="b">
        <v>0</v>
      </c>
      <c r="L71" s="46" t="b">
        <f t="shared" si="31"/>
        <v>1</v>
      </c>
      <c r="M71" s="47" t="b" cm="1">
        <f t="array" ref="M71">OpeningDeath(CG23,CI71,CI23,CI39,CI55,CI87,CI103)</f>
        <v>0</v>
      </c>
      <c r="N71" s="171" t="s">
        <v>173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0</v>
      </c>
      <c r="CB71" s="20">
        <f t="shared" si="33"/>
        <v>0</v>
      </c>
      <c r="CC71" s="82" t="b">
        <f>opening(AS23,B60)</f>
        <v>0</v>
      </c>
      <c r="CD71" s="5" t="b">
        <f>KOST(CA71,O71,secandmin(J71),L71,AN23)</f>
        <v>1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90</v>
      </c>
      <c r="CI71" s="20">
        <f t="shared" si="28"/>
        <v>90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1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6_16 Oregon</v>
      </c>
      <c r="B72" s="13">
        <v>12</v>
      </c>
      <c r="C72" s="50"/>
      <c r="D72" s="51"/>
      <c r="E72" s="50"/>
      <c r="F72" s="91"/>
      <c r="G72" s="58"/>
      <c r="H72" s="90"/>
      <c r="I72" s="49"/>
      <c r="J72" s="48" t="s">
        <v>436</v>
      </c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 t="s">
        <v>173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>
        <f t="shared" si="26"/>
        <v>0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>
        <f t="shared" si="27"/>
        <v>0</v>
      </c>
      <c r="BY72" s="18"/>
      <c r="BZ72" s="36"/>
      <c r="CA72" s="29">
        <f>countkills(AS24,AX24,BC24,BH24,BM24,B60)</f>
        <v>0</v>
      </c>
      <c r="CB72" s="20">
        <f t="shared" si="33"/>
        <v>0</v>
      </c>
      <c r="CC72" s="82" t="b">
        <f>opening(AS24,B60)</f>
        <v>0</v>
      </c>
      <c r="CD72" s="5" t="b">
        <f>KOST(CA72,O72,secandmin(J72),L72,AN24)</f>
        <v>0</v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101</v>
      </c>
      <c r="CI72" s="20">
        <f t="shared" si="28"/>
        <v>79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6_16 Oregon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6_16 Oregon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6_16 Oregon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6_16 Oregon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6_16 Oregon</v>
      </c>
      <c r="B77" s="6">
        <v>1</v>
      </c>
      <c r="C77" s="50"/>
      <c r="D77" s="51"/>
      <c r="E77" s="50"/>
      <c r="F77" s="91"/>
      <c r="G77" s="58"/>
      <c r="H77" s="90"/>
      <c r="I77" s="49"/>
      <c r="J77" s="48" t="s">
        <v>527</v>
      </c>
      <c r="K77" s="45" t="b">
        <v>0</v>
      </c>
      <c r="L77" s="46" t="b">
        <f>DB77</f>
        <v>1</v>
      </c>
      <c r="M77" s="47" t="b" cm="1">
        <f t="array" ref="M77">OpeningDeath(CG13,CI77,CI13,CI29,CI45,CI61,CI93)</f>
        <v>0</v>
      </c>
      <c r="N77" s="52" t="s">
        <v>188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1</v>
      </c>
      <c r="CB77" s="20">
        <f>countkillshs(AS13,AV13,AX13,BA13,BC13,BF13,BH13,BK13,BM13,BP13,$B$76)</f>
        <v>0</v>
      </c>
      <c r="CC77" s="82" t="b">
        <f>opening(AS13,B76)</f>
        <v>1</v>
      </c>
      <c r="CD77" s="5" t="b">
        <f>KOST(CA77,O77,secandmin(J77),L77,AN13)</f>
        <v>1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16</v>
      </c>
      <c r="CI77" s="20">
        <f t="shared" ref="CI77:CI91" si="36">IF(CH77=0,FALSE,(180+BT77-CH77))</f>
        <v>164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1</v>
      </c>
      <c r="CV77" s="20" t="b" cm="1">
        <f t="array" ref="CV77:CV82">TRANSPOSE(sidesplit(CD77:CD91,AN13:AN27,"Defence"))</f>
        <v>1</v>
      </c>
      <c r="CW77" s="20" cm="1">
        <f t="array" ref="CW77:CW82">TRANSPOSE(sidesplit(CI77:CI91,AN13:AN27,"Attack"))</f>
        <v>134</v>
      </c>
      <c r="CX77" s="20" cm="1">
        <f t="array" ref="CX77:CX82">TRANSPOSE(sidesplit(CI77:CI91,AN13:AN27,"Defence"))</f>
        <v>164</v>
      </c>
      <c r="CY77" s="20" cm="1">
        <f t="array" ref="CY77:CY82">TRANSPOSE(sidesplit(CA77:CA91,AN13:AN27,"Attack"))</f>
        <v>1</v>
      </c>
      <c r="CZ77" s="20" cm="1">
        <f t="array" ref="CZ77:CZ82">TRANSPOSE(sidesplit(CA77:CA91,AN13:AN27,"Defence"))</f>
        <v>1</v>
      </c>
      <c r="DA77" s="76"/>
      <c r="DB77" s="20" t="b" cm="1">
        <f t="array" ref="DB77">DeathRefragged(CI77,CJ13,CK13,CL13,CM13,CN13)</f>
        <v>1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6_16 Oregon</v>
      </c>
      <c r="B78" s="6">
        <v>2</v>
      </c>
      <c r="C78" s="50"/>
      <c r="D78" s="51"/>
      <c r="E78" s="50"/>
      <c r="F78" s="91"/>
      <c r="G78" s="58"/>
      <c r="H78" s="90"/>
      <c r="I78" s="49"/>
      <c r="J78" s="48" t="s">
        <v>429</v>
      </c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188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0</v>
      </c>
      <c r="CB78" s="20">
        <f>countkillshs(AS14,AV14,AX14,BA14,BC14,BF14,BH14,BK14,BM14,BP14,$B$76)</f>
        <v>0</v>
      </c>
      <c r="CC78" s="82" t="b">
        <f>opening(AS14,B76)</f>
        <v>0</v>
      </c>
      <c r="CD78" s="5" t="b">
        <f>KOST(CA78,O78,secandmin(J78),L78,AN14)</f>
        <v>0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41</v>
      </c>
      <c r="CI78" s="20">
        <f t="shared" si="36"/>
        <v>139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1</v>
      </c>
      <c r="CV78" s="20" t="b">
        <v>0</v>
      </c>
      <c r="CW78" s="20">
        <v>123</v>
      </c>
      <c r="CX78" s="20">
        <v>139</v>
      </c>
      <c r="CY78" s="20">
        <v>1</v>
      </c>
      <c r="CZ78" s="20">
        <v>0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6_16 Oregon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471</v>
      </c>
      <c r="K79" s="45" t="b">
        <v>1</v>
      </c>
      <c r="L79" s="46" t="b">
        <f t="shared" si="39"/>
        <v>0</v>
      </c>
      <c r="M79" s="47" t="b" cm="1">
        <f t="array" ref="M79">OpeningDeath(CG15,CI79,CI15,CI31,CI47,CI63,CI95)</f>
        <v>0</v>
      </c>
      <c r="N79" s="52" t="s">
        <v>185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1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3</v>
      </c>
      <c r="CB79" s="20">
        <f>countkillshs(AS15,AV15,AX15,BA15,BC15,BF15,BH15,BK15,BM15,BP15,$B$76)</f>
        <v>0</v>
      </c>
      <c r="CC79" s="82" t="b">
        <f>opening(AS15,B76)</f>
        <v>1</v>
      </c>
      <c r="CD79" s="5" t="b">
        <f>KOST(CA79,O79,secandmin(J79),L79,AN15)</f>
        <v>1</v>
      </c>
      <c r="CE79" s="37"/>
      <c r="CF79" s="20" cm="1">
        <f t="array" ref="CF79">exitfrags(CI79,CI15,CI31,CI47,CI63,AS15,CJ15,AX15,CK15,BC15,CL15,BH15,CM15,BM15,CN15,AO15,$B$76)</f>
        <v>1</v>
      </c>
      <c r="CG79" s="40"/>
      <c r="CH79" s="20" cm="1">
        <f t="array" ref="CH79">secandmin(J79)</f>
        <v>17</v>
      </c>
      <c r="CI79" s="20">
        <f t="shared" si="36"/>
        <v>164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1</v>
      </c>
      <c r="CV79" s="20" t="b">
        <v>1</v>
      </c>
      <c r="CW79" s="20" t="b">
        <v>0</v>
      </c>
      <c r="CX79" s="20">
        <v>164</v>
      </c>
      <c r="CY79" s="20">
        <v>1</v>
      </c>
      <c r="CZ79" s="20">
        <v>3</v>
      </c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1</v>
      </c>
      <c r="DD79" s="76"/>
      <c r="DE79" s="20" t="b" cm="1">
        <f t="array" ref="DE79">OnevX(CH79,CH15,CH47,CH63,CH31,AO15)</f>
        <v>0</v>
      </c>
      <c r="DF79" s="20">
        <f t="shared" si="40"/>
        <v>1</v>
      </c>
    </row>
    <row r="80" spans="1:110" ht="15.75" customHeight="1" x14ac:dyDescent="0.2">
      <c r="A80" s="152" t="str" cm="1">
        <f t="array" aca="1" ref="A80" ca="1">MID(CELL("filename",A69),FIND("]",CELL("filename",A69))+1,255)</f>
        <v>6_16 Oregon</v>
      </c>
      <c r="B80" s="6">
        <v>4</v>
      </c>
      <c r="C80" s="50"/>
      <c r="D80" s="51"/>
      <c r="E80" s="50"/>
      <c r="F80" s="91"/>
      <c r="G80" s="58"/>
      <c r="H80" s="90"/>
      <c r="I80" s="49"/>
      <c r="J80" s="48" t="s">
        <v>408</v>
      </c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185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0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b">
        <f>KOST(CA80,O80,secandmin(J80),L80,AN16)</f>
        <v>0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57</v>
      </c>
      <c r="CI80" s="20">
        <f t="shared" si="36"/>
        <v>123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1</v>
      </c>
      <c r="CV80" s="20" t="b">
        <v>0</v>
      </c>
      <c r="CW80" s="20">
        <v>149</v>
      </c>
      <c r="CX80" s="20">
        <v>123</v>
      </c>
      <c r="CY80" s="20">
        <v>0</v>
      </c>
      <c r="CZ80" s="20">
        <v>0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6_16 Oregon</v>
      </c>
      <c r="B81" s="6">
        <v>5</v>
      </c>
      <c r="C81" s="50"/>
      <c r="D81" s="51"/>
      <c r="E81" s="50"/>
      <c r="F81" s="91"/>
      <c r="G81" s="58"/>
      <c r="H81" s="90"/>
      <c r="I81" s="49"/>
      <c r="J81" s="48" t="s">
        <v>555</v>
      </c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1</v>
      </c>
      <c r="N81" s="52" t="s">
        <v>185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0</v>
      </c>
      <c r="CB81" s="20">
        <f t="shared" si="41"/>
        <v>0</v>
      </c>
      <c r="CC81" s="82" t="b">
        <f>opening(AS17,B76)</f>
        <v>0</v>
      </c>
      <c r="CD81" s="5" t="b">
        <f>KOST(CA81,O81,secandmin(J81),L81,AN17)</f>
        <v>0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160</v>
      </c>
      <c r="CI81" s="20">
        <f t="shared" si="36"/>
        <v>20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0</v>
      </c>
      <c r="CV81" s="20" t="b">
        <v>0</v>
      </c>
      <c r="CW81" s="20">
        <v>94</v>
      </c>
      <c r="CX81" s="20">
        <v>20</v>
      </c>
      <c r="CY81" s="20">
        <v>0</v>
      </c>
      <c r="CZ81" s="20">
        <v>0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6_16 Oregon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458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188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1</v>
      </c>
      <c r="CB82" s="20">
        <f t="shared" si="41"/>
        <v>1</v>
      </c>
      <c r="CC82" s="82" t="b">
        <f>opening(AS18,B76)</f>
        <v>0</v>
      </c>
      <c r="CD82" s="5" t="b">
        <f>KOST(CA82,O82,secandmin(J82),L82,AN18)</f>
        <v>1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118</v>
      </c>
      <c r="CI82" s="20">
        <f t="shared" si="36"/>
        <v>62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0</v>
      </c>
      <c r="CV82" s="20" t="b">
        <v>1</v>
      </c>
      <c r="CW82" s="20">
        <v>84</v>
      </c>
      <c r="CX82" s="20">
        <v>62</v>
      </c>
      <c r="CY82" s="20">
        <v>0</v>
      </c>
      <c r="CZ82" s="20">
        <v>1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6_16 Oregon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421</v>
      </c>
      <c r="K83" s="45" t="b">
        <v>0</v>
      </c>
      <c r="L83" s="46" t="b">
        <f t="shared" si="39"/>
        <v>1</v>
      </c>
      <c r="M83" s="47" t="b" cm="1">
        <f t="array" ref="M83">OpeningDeath(CG19,CI83,CI19,CI35,CI51,CI67,CI99)</f>
        <v>0</v>
      </c>
      <c r="N83" s="52" t="s">
        <v>207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1</v>
      </c>
      <c r="CB83" s="20">
        <f t="shared" si="41"/>
        <v>0</v>
      </c>
      <c r="CC83" s="82" t="b">
        <f>opening(AS19,B76)</f>
        <v>1</v>
      </c>
      <c r="CD83" s="5" t="b">
        <f>KOST(CA83,O83,secandmin(J83),L83,AN19)</f>
        <v>1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46</v>
      </c>
      <c r="CI83" s="20">
        <f t="shared" si="36"/>
        <v>134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1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6_16 Oregon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408</v>
      </c>
      <c r="K84" s="45" t="b">
        <v>0</v>
      </c>
      <c r="L84" s="46" t="b">
        <f t="shared" si="39"/>
        <v>1</v>
      </c>
      <c r="M84" s="47" t="b" cm="1">
        <f t="array" ref="M84">OpeningDeath(CG20,CI84,CI20,CI36,CI52,CI68,CI100)</f>
        <v>0</v>
      </c>
      <c r="N84" s="52" t="s">
        <v>207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1</v>
      </c>
      <c r="CB84" s="20">
        <f t="shared" si="41"/>
        <v>0</v>
      </c>
      <c r="CC84" s="82" t="b">
        <f>opening(AS20,B76)</f>
        <v>1</v>
      </c>
      <c r="CD84" s="5" t="b">
        <f>KOST(CA84,O84,secandmin(J84),L84,AN20)</f>
        <v>1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57</v>
      </c>
      <c r="CI84" s="20">
        <f t="shared" si="36"/>
        <v>123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1</v>
      </c>
      <c r="DC84" s="20" t="b" cm="1">
        <f t="array" ref="DC84">OpeningKill(CJ20,AS20,$B$76,CI20,CI36,CI52,CI68,CI84)</f>
        <v>1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6_16 Oregon</v>
      </c>
      <c r="B85" s="6">
        <v>9</v>
      </c>
      <c r="C85" s="50"/>
      <c r="D85" s="51"/>
      <c r="E85" s="50"/>
      <c r="F85" s="91"/>
      <c r="G85" s="58"/>
      <c r="H85" s="90"/>
      <c r="I85" s="49"/>
      <c r="J85" s="300"/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 t="s">
        <v>582</v>
      </c>
      <c r="O85" s="53" t="b">
        <v>1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1</v>
      </c>
      <c r="CB85" s="20">
        <f t="shared" si="41"/>
        <v>1</v>
      </c>
      <c r="CC85" s="82" t="b">
        <f>opening(AS21,B76)</f>
        <v>0</v>
      </c>
      <c r="CD85" s="5" t="b">
        <f>KOST(CA85,O85,secandmin(J85),L85,AN21)</f>
        <v>1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0</v>
      </c>
      <c r="CI85" s="20" t="b">
        <f t="shared" si="36"/>
        <v>0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6_16 Oregon</v>
      </c>
      <c r="B86" s="6">
        <v>10</v>
      </c>
      <c r="C86" s="50"/>
      <c r="D86" s="51"/>
      <c r="E86" s="50"/>
      <c r="F86" s="91"/>
      <c r="G86" s="58"/>
      <c r="H86" s="90"/>
      <c r="I86" s="49"/>
      <c r="J86" s="92" t="s">
        <v>519</v>
      </c>
      <c r="K86" s="45" t="b">
        <v>0</v>
      </c>
      <c r="L86" s="46" t="b">
        <f t="shared" si="39"/>
        <v>1</v>
      </c>
      <c r="M86" s="47" t="b" cm="1">
        <f t="array" ref="M86">OpeningDeath(CG22,CI86,CI22,CI38,CI54,CI70,CI102)</f>
        <v>0</v>
      </c>
      <c r="N86" s="171" t="s">
        <v>582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0</v>
      </c>
      <c r="CB86" s="20">
        <f t="shared" si="41"/>
        <v>0</v>
      </c>
      <c r="CC86" s="82" t="b">
        <f>opening(AS22,B76)</f>
        <v>0</v>
      </c>
      <c r="CD86" s="5" t="b">
        <f>KOST(CA86,O86,secandmin(J86),L86,AN22)</f>
        <v>1</v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31</v>
      </c>
      <c r="CI86" s="20">
        <f t="shared" si="36"/>
        <v>149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1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6_16 Oregon</v>
      </c>
      <c r="B87" s="6">
        <v>11</v>
      </c>
      <c r="C87" s="50"/>
      <c r="D87" s="51"/>
      <c r="E87" s="50"/>
      <c r="F87" s="91"/>
      <c r="G87" s="58"/>
      <c r="H87" s="90"/>
      <c r="I87" s="49"/>
      <c r="J87" s="48" t="s">
        <v>386</v>
      </c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237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0</v>
      </c>
      <c r="CB87" s="20">
        <f t="shared" si="41"/>
        <v>0</v>
      </c>
      <c r="CC87" s="82" t="b">
        <f>opening(AS23,B76)</f>
        <v>0</v>
      </c>
      <c r="CD87" s="5" t="b">
        <f>KOST(CA87,O87,secandmin(J87),L87,AN23)</f>
        <v>0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86</v>
      </c>
      <c r="CI87" s="20">
        <f t="shared" si="36"/>
        <v>94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6_16 Oregon</v>
      </c>
      <c r="B88" s="6">
        <v>12</v>
      </c>
      <c r="C88" s="50"/>
      <c r="D88" s="51"/>
      <c r="E88" s="50"/>
      <c r="F88" s="91"/>
      <c r="G88" s="58"/>
      <c r="H88" s="90"/>
      <c r="I88" s="49"/>
      <c r="J88" s="48" t="s">
        <v>397</v>
      </c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 t="s">
        <v>237</v>
      </c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>
        <f t="shared" si="34"/>
        <v>0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>
        <f t="shared" si="35"/>
        <v>0</v>
      </c>
      <c r="BY88" s="18"/>
      <c r="BZ88" s="9"/>
      <c r="CA88" s="29">
        <f>countkills(AS24,AX24,BC24,BH24,BM24,B76)</f>
        <v>0</v>
      </c>
      <c r="CB88" s="20">
        <f t="shared" si="41"/>
        <v>0</v>
      </c>
      <c r="CC88" s="82" t="b">
        <f>opening(AS24,B76)</f>
        <v>0</v>
      </c>
      <c r="CD88" s="5" t="b">
        <f>KOST(CA88,O88,secandmin(J88),L88,AN24)</f>
        <v>0</v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96</v>
      </c>
      <c r="CI88" s="20">
        <f t="shared" si="36"/>
        <v>84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6_16 Oregon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6_16 Oregon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6_16 Oregon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6_16 Oregon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6_16 Oregon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6_16 Oregon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6_16 Oregon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6_16 Oregon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6_16 Oregon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6_16 Oregon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6_16 Oregon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6_16 Oregon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6_16 Oregon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6_16 Oregon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6_16 Oregon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6_16 Oregon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6_16 Oregon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6_16 Oregon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6_16 Oregon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DormsKids</v>
      </c>
    </row>
    <row r="112" spans="1:111" ht="15.75" customHeight="1" x14ac:dyDescent="0.2">
      <c r="A112" s="20" t="str">
        <f ca="1"/>
        <v>KitchenDining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MeetingKitchen</v>
      </c>
      <c r="C113" s="316"/>
      <c r="D113" s="316"/>
      <c r="E113" s="316"/>
    </row>
    <row r="114" spans="1:27" ht="15.75" customHeight="1" thickBot="1" x14ac:dyDescent="0.25">
      <c r="A114" s="295" t="str">
        <f ca="1"/>
        <v>LaundrySupply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1.4236111111111112E-3</v>
      </c>
      <c r="C118" s="177" cm="1">
        <f t="array" ref="C118">secandmin(AR13)/(60*60*24)</f>
        <v>2.7777777777777778E-4</v>
      </c>
      <c r="D118" s="17" t="b">
        <f>CG13</f>
        <v>0</v>
      </c>
      <c r="E118" s="17" t="str">
        <f>IF(D118=TRUE,CJ29,"NO OP")</f>
        <v>NO OP</v>
      </c>
      <c r="F118" s="17" t="str">
        <f t="shared" ref="F118:F132" si="42">AO13</f>
        <v>Lost</v>
      </c>
      <c r="G118" s="125">
        <f>IF((COUNTA(AR13)=1),IF(F118="Not Played",FALSE,IF(D118=FALSE,(B118-C118),FALSE)), "NO KILL")</f>
        <v>1.1458333333333333E-3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1.1805555555555556E-3</v>
      </c>
      <c r="C119" s="177" cm="1">
        <f t="array" ref="C119">secandmin(AR14)/(60*60*24)</f>
        <v>1.4583333333333334E-3</v>
      </c>
      <c r="D119" s="17" t="b">
        <f t="shared" ref="D119:D132" si="44">CG14</f>
        <v>1</v>
      </c>
      <c r="E119" s="17" t="b">
        <f t="shared" ref="E119:E132" si="45">IF(D119=TRUE,CJ30,"NO OP")</f>
        <v>0</v>
      </c>
      <c r="F119" s="17" t="str">
        <f t="shared" si="42"/>
        <v>Lost</v>
      </c>
      <c r="G119" s="125" t="b">
        <f t="shared" ref="G119:G132" si="46">IF((COUNTA(AR14)=1),IF(F119="Not Played",FALSE,IF(D119=FALSE,(B119-C119),FALSE)), "NO KILL")</f>
        <v>0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8.2175925925925927E-4</v>
      </c>
      <c r="C120" s="177" cm="1">
        <f t="array" ref="C120">secandmin(AR15)/(60*60*24)</f>
        <v>8.4490740740740739E-4</v>
      </c>
      <c r="D120" s="17" t="b">
        <f t="shared" si="44"/>
        <v>1</v>
      </c>
      <c r="E120" s="17" t="b">
        <f t="shared" si="45"/>
        <v>1</v>
      </c>
      <c r="F120" s="17" t="str">
        <f t="shared" si="42"/>
        <v>Lost</v>
      </c>
      <c r="G120" s="125" t="b">
        <f t="shared" si="46"/>
        <v>0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1.5509259259259259E-3</v>
      </c>
      <c r="C121" s="177" cm="1">
        <f t="array" ref="C121">secandmin(AR16)/(60*60*24)</f>
        <v>1.2152777777777778E-3</v>
      </c>
      <c r="D121" s="17" t="b">
        <f t="shared" si="44"/>
        <v>0</v>
      </c>
      <c r="E121" s="17" t="str">
        <f t="shared" si="45"/>
        <v>NO OP</v>
      </c>
      <c r="F121" s="17" t="str">
        <f t="shared" si="42"/>
        <v>Lost</v>
      </c>
      <c r="G121" s="125">
        <f t="shared" si="46"/>
        <v>3.3564814814814807E-4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1.8518518518518519E-3</v>
      </c>
      <c r="C122" s="177" cm="1">
        <f t="array" ref="C122">secandmin(AR17)/(60*60*24)</f>
        <v>1.3541666666666667E-3</v>
      </c>
      <c r="D122" s="17" t="b">
        <f t="shared" si="44"/>
        <v>0</v>
      </c>
      <c r="E122" s="17" t="str">
        <f t="shared" si="45"/>
        <v>NO OP</v>
      </c>
      <c r="F122" s="17" t="str">
        <f t="shared" si="42"/>
        <v>Won</v>
      </c>
      <c r="G122" s="125">
        <f t="shared" si="46"/>
        <v>4.9768518518518521E-4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1.3657407407407407E-3</v>
      </c>
      <c r="C123" s="177" cm="1">
        <f t="array" ref="C123">secandmin(AR18)/(60*60*24)</f>
        <v>1.9328703703703704E-3</v>
      </c>
      <c r="D123" s="17" t="b">
        <f t="shared" si="44"/>
        <v>1</v>
      </c>
      <c r="E123" s="17" t="b">
        <f t="shared" si="45"/>
        <v>0</v>
      </c>
      <c r="F123" s="17" t="str">
        <f t="shared" si="42"/>
        <v>Won</v>
      </c>
      <c r="G123" s="125" t="b">
        <f t="shared" si="46"/>
        <v>0</v>
      </c>
    </row>
    <row r="124" spans="1:27" ht="15.75" customHeight="1" x14ac:dyDescent="0.2">
      <c r="A124" s="4">
        <v>7</v>
      </c>
      <c r="B124" s="125">
        <f t="shared" si="43"/>
        <v>6.3657407407407413E-4</v>
      </c>
      <c r="C124" s="177" cm="1">
        <f t="array" ref="C124">secandmin(AR19)/(60*60*24)</f>
        <v>6.018518518518519E-4</v>
      </c>
      <c r="D124" s="17" t="b">
        <f t="shared" si="44"/>
        <v>0</v>
      </c>
      <c r="E124" s="17" t="str">
        <f t="shared" si="45"/>
        <v>NO OP</v>
      </c>
      <c r="F124" s="17" t="str">
        <f t="shared" si="42"/>
        <v>Lost</v>
      </c>
      <c r="G124" s="125">
        <f t="shared" si="46"/>
        <v>3.4722222222222229E-5</v>
      </c>
    </row>
    <row r="125" spans="1:27" ht="15.75" customHeight="1" x14ac:dyDescent="0.2">
      <c r="A125" s="4">
        <v>8</v>
      </c>
      <c r="B125" s="125">
        <f t="shared" si="43"/>
        <v>1.0995370370370371E-3</v>
      </c>
      <c r="C125" s="177" cm="1">
        <f t="array" ref="C125">secandmin(AR20)/(60*60*24)</f>
        <v>1.3657407407407407E-3</v>
      </c>
      <c r="D125" s="17" t="b">
        <f t="shared" si="44"/>
        <v>1</v>
      </c>
      <c r="E125" s="17" t="b">
        <f t="shared" si="45"/>
        <v>0</v>
      </c>
      <c r="F125" s="17" t="str">
        <f t="shared" si="42"/>
        <v>Won</v>
      </c>
      <c r="G125" s="125" t="b">
        <f t="shared" si="46"/>
        <v>0</v>
      </c>
    </row>
    <row r="126" spans="1:27" ht="15.75" customHeight="1" x14ac:dyDescent="0.2">
      <c r="A126" s="4">
        <v>9</v>
      </c>
      <c r="B126" s="125">
        <f t="shared" si="43"/>
        <v>6.8287037037037036E-4</v>
      </c>
      <c r="C126" s="177" cm="1">
        <f t="array" ref="C126">secandmin(AR21)/(60*60*24)</f>
        <v>5.7870370370370367E-4</v>
      </c>
      <c r="D126" s="17" t="b">
        <f t="shared" si="44"/>
        <v>0</v>
      </c>
      <c r="E126" s="17" t="str">
        <f t="shared" si="45"/>
        <v>NO OP</v>
      </c>
      <c r="F126" s="17" t="str">
        <f t="shared" si="42"/>
        <v>Won</v>
      </c>
      <c r="G126" s="125">
        <f t="shared" si="46"/>
        <v>1.0416666666666669E-4</v>
      </c>
    </row>
    <row r="127" spans="1:27" ht="15.75" customHeight="1" x14ac:dyDescent="0.2">
      <c r="A127" s="4">
        <v>10</v>
      </c>
      <c r="B127" s="125">
        <f t="shared" si="43"/>
        <v>1.0879629629629629E-3</v>
      </c>
      <c r="C127" s="177" cm="1">
        <f t="array" ref="C127">secandmin(AR22)/(60*60*24)</f>
        <v>3.3564814814814812E-4</v>
      </c>
      <c r="D127" s="17" t="b">
        <f t="shared" si="44"/>
        <v>0</v>
      </c>
      <c r="E127" s="17" t="str">
        <f t="shared" si="45"/>
        <v>NO OP</v>
      </c>
      <c r="F127" s="17" t="str">
        <f t="shared" si="42"/>
        <v>Lost</v>
      </c>
      <c r="G127" s="125">
        <f t="shared" si="46"/>
        <v>7.5231481481481482E-4</v>
      </c>
    </row>
    <row r="128" spans="1:27" ht="15.75" customHeight="1" x14ac:dyDescent="0.2">
      <c r="A128" s="4">
        <v>11</v>
      </c>
      <c r="B128" s="125">
        <f t="shared" si="43"/>
        <v>1.0416666666666667E-3</v>
      </c>
      <c r="C128" s="177" cm="1">
        <f t="array" ref="C128">secandmin(AR23)/(60*60*24)</f>
        <v>1.238425925925926E-3</v>
      </c>
      <c r="D128" s="17" t="b">
        <f t="shared" si="44"/>
        <v>1</v>
      </c>
      <c r="E128" s="17" t="b">
        <f t="shared" si="45"/>
        <v>0</v>
      </c>
      <c r="F128" s="17" t="str">
        <f t="shared" si="42"/>
        <v>Won</v>
      </c>
      <c r="G128" s="125" t="b">
        <f t="shared" si="46"/>
        <v>0</v>
      </c>
    </row>
    <row r="129" spans="1:9" ht="15.75" customHeight="1" x14ac:dyDescent="0.2">
      <c r="A129" s="4">
        <v>12</v>
      </c>
      <c r="B129" s="125">
        <f t="shared" si="43"/>
        <v>1.1689814814814816E-3</v>
      </c>
      <c r="C129" s="177" cm="1">
        <f t="array" ref="C129">secandmin(AR24)/(60*60*24)</f>
        <v>1.261574074074074E-3</v>
      </c>
      <c r="D129" s="17" t="b">
        <f t="shared" si="44"/>
        <v>1</v>
      </c>
      <c r="E129" s="17" t="b">
        <f t="shared" si="45"/>
        <v>1</v>
      </c>
      <c r="F129" s="17" t="str">
        <f t="shared" si="42"/>
        <v>Lost</v>
      </c>
      <c r="G129" s="125" t="b">
        <f t="shared" si="46"/>
        <v>0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0</v>
      </c>
      <c r="D134" s="17" t="str">
        <f>AO13</f>
        <v>Lost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1</v>
      </c>
      <c r="C135" s="17" t="b">
        <f t="shared" si="47"/>
        <v>1</v>
      </c>
      <c r="D135" s="17" t="str">
        <f t="shared" ref="D135:D148" si="48">AO14</f>
        <v>Lost</v>
      </c>
      <c r="E135" s="233" t="b">
        <f t="shared" ref="E135:E148" si="49">IF(OR(DE30=TRUE,DE78=TRUE,DE46=TRUE,DE62=TRUE,DE14=TRUE),TRUE,FALSE)</f>
        <v>0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1</v>
      </c>
      <c r="D136" s="17" t="str">
        <f t="shared" si="48"/>
        <v>Lost</v>
      </c>
      <c r="E136" s="233" t="b">
        <f t="shared" si="49"/>
        <v>0</v>
      </c>
      <c r="F136" s="17" t="str" cm="1">
        <f t="array" ref="F136:G136">IF(CG15=TRUE,WhoGotTraded(CJ31,CJ15,CI15,CI31,CI47,CI63,CI79,$B$12,$B$28,$B$44,$B$60,$B$76),"N/A")</f>
        <v>Blue</v>
      </c>
      <c r="G136" t="str">
        <v>Yeeto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0</v>
      </c>
      <c r="D137" s="17" t="str">
        <f t="shared" si="48"/>
        <v>Lost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0</v>
      </c>
      <c r="D138" s="17" t="str">
        <f t="shared" si="48"/>
        <v>Won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1</v>
      </c>
      <c r="D139" s="17" t="str">
        <f t="shared" si="48"/>
        <v>Won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0</v>
      </c>
      <c r="D140" s="17" t="str">
        <f t="shared" si="48"/>
        <v>Lost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1</v>
      </c>
      <c r="D141" s="17" t="str">
        <f t="shared" si="48"/>
        <v>Won</v>
      </c>
      <c r="E141" s="233" t="b">
        <f t="shared" si="49"/>
        <v>1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0</v>
      </c>
      <c r="D142" s="17" t="str">
        <f t="shared" si="48"/>
        <v>Won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N/A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0</v>
      </c>
      <c r="D143" s="17" t="str">
        <f t="shared" si="48"/>
        <v>Lost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0</v>
      </c>
      <c r="C144" s="17" t="b">
        <f t="shared" si="47"/>
        <v>1</v>
      </c>
      <c r="D144" s="17" t="str">
        <f t="shared" si="48"/>
        <v>Won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6" ht="15.75" customHeight="1" x14ac:dyDescent="0.2">
      <c r="A145" s="276">
        <v>12</v>
      </c>
      <c r="B145" s="17" t="b">
        <v>0</v>
      </c>
      <c r="C145" s="17" t="b">
        <f t="shared" si="47"/>
        <v>1</v>
      </c>
      <c r="D145" s="17" t="str">
        <f t="shared" si="48"/>
        <v>Lost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Yeeto</v>
      </c>
    </row>
    <row r="146" spans="1:6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6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6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6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6" ht="15.75" customHeight="1" x14ac:dyDescent="0.2">
      <c r="A150" s="276">
        <v>1</v>
      </c>
      <c r="B150" s="17" cm="1">
        <f t="array" ref="B150:B164">IF(ISBLANK(Q13:Q27),FALSE,Q13:Q27)</f>
        <v>0</v>
      </c>
      <c r="C150" s="17" cm="1">
        <f t="array" ref="C150:C164">IF(ISBLANK(R13:R27),FALSE,R13:R27)</f>
        <v>7</v>
      </c>
      <c r="D150" s="234" t="str" cm="1">
        <f t="array" ref="D150:D164">AO13:AO27</f>
        <v>Lost</v>
      </c>
      <c r="E150" s="17" t="str" cm="1">
        <f t="array" ref="E150">WhoGotTraded(CJ29,CJ13,CI13,CI29,CI45,CI61,CI77,$B$12,$B$28,$B$44,$B$60,$B$76)</f>
        <v>Fin</v>
      </c>
    </row>
    <row r="151" spans="1:6" ht="15.75" customHeight="1" x14ac:dyDescent="0.2">
      <c r="A151" s="276">
        <v>2</v>
      </c>
      <c r="B151" s="17">
        <v>0</v>
      </c>
      <c r="C151" s="17">
        <v>3</v>
      </c>
      <c r="D151" s="234" t="str">
        <v>Lost</v>
      </c>
      <c r="E151" s="17" t="str" cm="1">
        <f t="array" ref="E151">WhoGotTraded(CJ30,CJ14,CI14,CI30,CI46,CI62,CI78,$B$12,$B$28,$B$44,$B$60,$B$76)</f>
        <v>N/A</v>
      </c>
    </row>
    <row r="152" spans="1:6" ht="15.75" customHeight="1" x14ac:dyDescent="0.2">
      <c r="A152" s="276">
        <v>3</v>
      </c>
      <c r="B152" s="17">
        <v>0</v>
      </c>
      <c r="C152" s="17">
        <v>8</v>
      </c>
      <c r="D152" s="234" t="str">
        <v>Lost</v>
      </c>
      <c r="E152" s="17" t="str" cm="1">
        <f t="array" ref="E152:F152">WhoGotTraded(CJ31,CJ15,CI15,CI31,CI47,CI63,CI79,$B$12,$B$28,$B$44,$B$60,$B$76)</f>
        <v>Blue</v>
      </c>
      <c r="F152" t="str">
        <v>Yeeto</v>
      </c>
    </row>
    <row r="153" spans="1:6" ht="15.75" customHeight="1" x14ac:dyDescent="0.2">
      <c r="A153" s="276">
        <v>4</v>
      </c>
      <c r="B153" s="17">
        <v>1</v>
      </c>
      <c r="C153" s="17">
        <v>5</v>
      </c>
      <c r="D153" s="234" t="str">
        <v>Lost</v>
      </c>
      <c r="E153" s="17" t="str" cm="1">
        <f t="array" ref="E153">WhoGotTraded(CJ32,CJ16,CI16,CI32,CI48,CI64,CI80,$B$12,$B$28,$B$44,$B$60,$B$76)</f>
        <v>N/A</v>
      </c>
    </row>
    <row r="154" spans="1:6" ht="15.75" customHeight="1" x14ac:dyDescent="0.2">
      <c r="A154" s="276">
        <v>5</v>
      </c>
      <c r="B154" s="17">
        <v>1</v>
      </c>
      <c r="C154" s="17">
        <v>4</v>
      </c>
      <c r="D154" s="234" t="str">
        <v>Won</v>
      </c>
      <c r="E154" s="17" t="str" cm="1">
        <f t="array" ref="E154">WhoGotTraded(CJ33,CJ17,CI17,CI33,CI49,CI65,CI81,$B$12,$B$28,$B$44,$B$60,$B$76)</f>
        <v>N/A</v>
      </c>
    </row>
    <row r="155" spans="1:6" ht="15.75" customHeight="1" x14ac:dyDescent="0.2">
      <c r="A155" s="276">
        <v>6</v>
      </c>
      <c r="B155" s="17">
        <v>2</v>
      </c>
      <c r="C155" s="17">
        <v>4</v>
      </c>
      <c r="D155" s="234" t="str">
        <v>Won</v>
      </c>
      <c r="E155" s="17" t="str" cm="1">
        <f t="array" ref="E155">WhoGotTraded(CJ34,CJ18,CI18,CI34,CI50,CI66,CI82,$B$12,$B$28,$B$44,$B$60,$B$76)</f>
        <v>N/A</v>
      </c>
    </row>
    <row r="156" spans="1:6" ht="15.75" customHeight="1" x14ac:dyDescent="0.2">
      <c r="A156" s="276">
        <v>7</v>
      </c>
      <c r="B156" s="17" t="b">
        <v>0</v>
      </c>
      <c r="C156" s="17" t="b">
        <v>0</v>
      </c>
      <c r="D156" s="234" t="str">
        <v>Lost</v>
      </c>
      <c r="E156" s="17" t="str" cm="1">
        <f t="array" ref="E156">WhoGotTraded(CJ35,CJ19,CI19,CI35,CI51,CI67,CI83,$B$12,$B$28,$B$44,$B$60,$B$76)</f>
        <v>Fin</v>
      </c>
    </row>
    <row r="157" spans="1:6" ht="15.75" customHeight="1" x14ac:dyDescent="0.2">
      <c r="A157" s="276">
        <v>8</v>
      </c>
      <c r="B157" s="17" t="b">
        <v>0</v>
      </c>
      <c r="C157" s="17" t="b">
        <v>0</v>
      </c>
      <c r="D157" s="234" t="str">
        <v>Won</v>
      </c>
      <c r="E157" s="17" t="str" cm="1">
        <f t="array" ref="E157">WhoGotTraded(CJ36,CJ20,CI20,CI36,CI52,CI68,CI84,$B$12,$B$28,$B$44,$B$60,$B$76)</f>
        <v>N/A</v>
      </c>
    </row>
    <row r="158" spans="1:6" ht="15.75" customHeight="1" x14ac:dyDescent="0.2">
      <c r="A158" s="276">
        <v>9</v>
      </c>
      <c r="B158" s="17" t="b">
        <v>0</v>
      </c>
      <c r="C158" s="17" t="b">
        <v>0</v>
      </c>
      <c r="D158" s="234" t="str">
        <v>Won</v>
      </c>
      <c r="E158" s="17" t="str" cm="1">
        <f t="array" ref="E158">WhoGotTraded(CJ37,CJ21,CI21,CI37,CI53,CI69,CI85,$B$12,$B$28,$B$44,$B$60,$B$76)</f>
        <v>Yeeto</v>
      </c>
    </row>
    <row r="159" spans="1:6" ht="15.75" customHeight="1" x14ac:dyDescent="0.2">
      <c r="A159" s="276">
        <v>10</v>
      </c>
      <c r="B159" s="17" t="b">
        <v>0</v>
      </c>
      <c r="C159" s="17" t="b">
        <v>0</v>
      </c>
      <c r="D159" s="234" t="str">
        <v>Lost</v>
      </c>
      <c r="E159" s="17" t="str" cm="1">
        <f t="array" ref="E159">WhoGotTraded(CJ38,CJ22,CI22,CI38,CI54,CI70,CI86,$B$12,$B$28,$B$44,$B$60,$B$76)</f>
        <v>Blue</v>
      </c>
    </row>
    <row r="160" spans="1:6" ht="15.75" customHeight="1" x14ac:dyDescent="0.2">
      <c r="A160" s="276">
        <v>11</v>
      </c>
      <c r="B160" s="17" t="b">
        <v>0</v>
      </c>
      <c r="C160" s="17" t="b">
        <v>0</v>
      </c>
      <c r="D160" s="234" t="str">
        <v>Won</v>
      </c>
      <c r="E160" s="17" t="str" cm="1">
        <f t="array" ref="E160">WhoGotTraded(CJ39,CJ23,CI23,CI39,CI55,CI71,CI87,$B$12,$B$28,$B$44,$B$60,$B$76)</f>
        <v>N/A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Lost</v>
      </c>
      <c r="E161" s="17" t="str" cm="1">
        <f t="array" ref="E161">WhoGotTraded(CJ40,CJ24,CI24,CI40,CI56,CI72,CI88,$B$12,$B$28,$B$44,$B$60,$B$76)</f>
        <v>Yeeto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301" priority="16" operator="equal">
      <formula>TRUE</formula>
    </cfRule>
  </conditionalFormatting>
  <conditionalFormatting sqref="E118:E132">
    <cfRule type="containsText" dxfId="300" priority="13" operator="containsText" text="FALSE">
      <formula>NOT(ISERROR(SEARCH("FALSE",E118)))</formula>
    </cfRule>
    <cfRule type="containsText" dxfId="299" priority="14" operator="containsText" text="TRUE">
      <formula>NOT(ISERROR(SEARCH("TRUE",E118)))</formula>
    </cfRule>
    <cfRule type="containsText" dxfId="298" priority="15" operator="containsText" text="NO OP">
      <formula>NOT(ISERROR(SEARCH("NO OP",E118)))</formula>
    </cfRule>
  </conditionalFormatting>
  <conditionalFormatting sqref="F118:F132">
    <cfRule type="cellIs" dxfId="297" priority="11" operator="equal">
      <formula>"LOST"</formula>
    </cfRule>
    <cfRule type="cellIs" dxfId="296" priority="12" operator="equal">
      <formula>"WON"</formula>
    </cfRule>
  </conditionalFormatting>
  <conditionalFormatting sqref="G118:G132">
    <cfRule type="cellIs" dxfId="295" priority="7" operator="equal">
      <formula>"NO KILL"</formula>
    </cfRule>
    <cfRule type="cellIs" dxfId="294" priority="8" operator="equal">
      <formula>FALSE</formula>
    </cfRule>
    <cfRule type="cellIs" dxfId="293" priority="9" operator="greaterThan">
      <formula>0.0001157</formula>
    </cfRule>
    <cfRule type="cellIs" dxfId="292" priority="10" operator="lessThan">
      <formula>0.000115</formula>
    </cfRule>
  </conditionalFormatting>
  <conditionalFormatting sqref="C134:C148">
    <cfRule type="cellIs" dxfId="291" priority="6" operator="equal">
      <formula>TRUE</formula>
    </cfRule>
  </conditionalFormatting>
  <conditionalFormatting sqref="D134:D148">
    <cfRule type="cellIs" dxfId="290" priority="4" operator="equal">
      <formula>"LOST"</formula>
    </cfRule>
    <cfRule type="cellIs" dxfId="289" priority="5" operator="equal">
      <formula>"WON"</formula>
    </cfRule>
  </conditionalFormatting>
  <conditionalFormatting sqref="E134:E148">
    <cfRule type="cellIs" dxfId="288" priority="3" operator="equal">
      <formula>TRUE</formula>
    </cfRule>
  </conditionalFormatting>
  <conditionalFormatting sqref="B134:B148">
    <cfRule type="cellIs" dxfId="287" priority="2" operator="equal">
      <formula>TRUE</formula>
    </cfRule>
  </conditionalFormatting>
  <conditionalFormatting sqref="X122">
    <cfRule type="cellIs" dxfId="286" priority="1" operator="equal">
      <formula>0</formula>
    </cfRule>
  </conditionalFormatting>
  <dataValidations count="13">
    <dataValidation type="list" allowBlank="1" showInputMessage="1" showErrorMessage="1" sqref="AQ13:AQ27" xr:uid="{FA45D356-1C57-4ACB-ADBB-820C5A592AC5}">
      <formula1>"High,Low"</formula1>
    </dataValidation>
    <dataValidation type="list" allowBlank="1" showInputMessage="1" showErrorMessage="1" sqref="AL14:AL27" xr:uid="{2232341B-19E9-4389-9F7D-3F88B8C8B5CE}">
      <formula1>$A$111:$A$114</formula1>
    </dataValidation>
    <dataValidation type="list" allowBlank="1" showInputMessage="1" showErrorMessage="1" sqref="AL13" xr:uid="{AAC3EF36-6BC3-48BC-820B-6FAAB5E96271}">
      <formula1>A111:A114</formula1>
    </dataValidation>
    <dataValidation type="list" allowBlank="1" showInputMessage="1" showErrorMessage="1" sqref="AF13:AF27 AF29:AF43 AF45:AF59 AF61:AF75 AF77:AF91 AF93:AF107" xr:uid="{E06E24A9-CC22-4BEC-83B5-5402CAD53644}">
      <formula1>"PP,False"</formula1>
    </dataValidation>
    <dataValidation type="list" allowBlank="1" showInputMessage="1" showErrorMessage="1" sqref="AD13:AD27 AD29:AD43 AD45:AD59 AD61:AD75 AD77:AD91 AD93:AD107" xr:uid="{1D14E522-5F35-4C32-947B-7B3CF749B515}">
      <formula1>"Prep,PP,False"</formula1>
    </dataValidation>
    <dataValidation type="list" allowBlank="1" showInputMessage="1" showErrorMessage="1" sqref="K93:K107 AZ13:BA27 BE13:BF27 BJ13:BK27 K13:K27 K77:K91 K29:K43 K45:K59 K61:K75 BO13:BP27 AU13:AV27" xr:uid="{26D9109B-F4CB-48D8-8998-009303F7D063}">
      <formula1>"TRUE,FALSE"</formula1>
    </dataValidation>
    <dataValidation type="list" allowBlank="1" sqref="AN13:AN27" xr:uid="{79665F76-EEF0-484E-B7B0-2B879EE3C6E1}">
      <formula1>"Attack,Defence,Not Played"</formula1>
    </dataValidation>
    <dataValidation type="list" allowBlank="1" sqref="AO13:AO27" xr:uid="{CE0E340C-9F9B-4B4A-A02A-F61213D9DA56}">
      <formula1>"Won,Lost,Not Played"</formula1>
    </dataValidation>
    <dataValidation type="list" allowBlank="1" showInputMessage="1" showErrorMessage="1" sqref="O13:O27 O29:O43 O45:O59 O61:O75 O77:O91 O93:O107 L93:L107" xr:uid="{884E1B65-66F9-4E53-8352-46B246C98BED}">
      <formula1>"True,False"</formula1>
    </dataValidation>
    <dataValidation type="list" allowBlank="1" showInputMessage="1" showErrorMessage="1" sqref="E2" xr:uid="{A8FD0592-074E-4CA5-9E83-DB4ECBA0AD9D}">
      <formula1>"True, False"</formula1>
    </dataValidation>
    <dataValidation type="list" allowBlank="1" showInputMessage="1" showErrorMessage="1" sqref="AJ13:AJ27" xr:uid="{FC27A96F-54E4-44B2-BFBB-7A569DB4196D}">
      <formula1>"true,false"</formula1>
    </dataValidation>
    <dataValidation type="list" allowBlank="1" showInputMessage="1" showErrorMessage="1" sqref="AT13:AT27 AY13:AY27 BN13:BN27 BI13:BI27 BD13:BD27" xr:uid="{B2FE7AD8-CA5A-4E76-A31D-2882EC9F553E}">
      <formula1>"Gun, Utility"</formula1>
    </dataValidation>
    <dataValidation type="list" allowBlank="1" sqref="AS13:AS27 BH13:BH27 BC13:BC27 AX13:AX27 BM13:BM27" xr:uid="{74014188-F38B-441A-8038-97902E8CF9B0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4">
        <x14:dataValidation type="list" allowBlank="1" showInputMessage="1" showErrorMessage="1" xr:uid="{679947D6-448D-43D9-9A1A-A258C51B7A36}">
          <x14:formula1>
            <xm:f>REF!E2:E20</xm:f>
          </x14:formula1>
          <xm:sqref>C2</xm:sqref>
        </x14:dataValidation>
        <x14:dataValidation type="list" allowBlank="1" showInputMessage="1" showErrorMessage="1" xr:uid="{180F3FC5-FFA2-4662-95F1-4F680021460F}">
          <x14:formula1>
            <xm:f>REF!A1:A100</xm:f>
          </x14:formula1>
          <xm:sqref>AE2</xm:sqref>
        </x14:dataValidation>
        <x14:dataValidation type="list" allowBlank="1" showInputMessage="1" showErrorMessage="1" xr:uid="{8690DEA4-0B09-4F29-893A-B8C0AD7E8854}">
          <x14:formula1>
            <xm:f>REF!A1:A100</xm:f>
          </x14:formula1>
          <xm:sqref>AD2</xm:sqref>
        </x14:dataValidation>
        <x14:dataValidation type="list" allowBlank="1" showInputMessage="1" showErrorMessage="1" xr:uid="{3B380AED-52CF-4BF0-9E54-4F43D3A35E0E}">
          <x14:formula1>
            <xm:f>REF!B1:B100</xm:f>
          </x14:formula1>
          <xm:sqref>AC2</xm:sqref>
        </x14:dataValidation>
        <x14:dataValidation type="list" allowBlank="1" showInputMessage="1" showErrorMessage="1" xr:uid="{2DF9D6FC-1FB2-419B-8FAB-79F500F11AD6}">
          <x14:formula1>
            <xm:f>REF!B1:B100</xm:f>
          </x14:formula1>
          <xm:sqref>AB2</xm:sqref>
        </x14:dataValidation>
        <x14:dataValidation type="list" allowBlank="1" showInputMessage="1" showErrorMessage="1" xr:uid="{EAEA0634-331E-45A2-BE19-0FE003C6469C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63718C9F-D8DB-4D9A-93B1-8324A12905DE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810B0C95-CDAB-4037-8F53-436F45EE3B9A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DF3AAEFF-9576-42DE-8091-82ACD370D364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24755147-6C26-40A4-AF44-90FED890A05E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BA457D4E-9900-49E0-95D2-3371348AF762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42563A46-04AF-42E6-AED8-7FD9B332476B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DE1F1F53-7E72-4590-91FE-E505B69A103E}">
          <x14:formula1>
            <xm:f>IF($AN$20="Defence",REF!$A$1:$A$32,REF!$B$1:$B$31)</xm:f>
          </x14:formula1>
          <xm:sqref>N36 N100 N84 N68 N52</xm:sqref>
        </x14:dataValidation>
        <x14:dataValidation type="list" allowBlank="1" showInputMessage="1" showErrorMessage="1" xr:uid="{4197364B-7224-4FD1-9980-BB9FAE115D55}">
          <x14:formula1>
            <xm:f>IF($AN$21="Defence",REF!$A$1:$A$32,REF!$B$1:$B$31)</xm:f>
          </x14:formula1>
          <xm:sqref>N37 N101 N53 N69</xm:sqref>
        </x14:dataValidation>
        <x14:dataValidation type="list" allowBlank="1" showInputMessage="1" showErrorMessage="1" xr:uid="{910FC0BF-79C5-49A9-96F5-34EE8675FC39}">
          <x14:formula1>
            <xm:f>IF($AN$22="Defence",REF!$A$1:$A$32,REF!$B$1:$B$31)</xm:f>
          </x14:formula1>
          <xm:sqref>N22 N102 N38 N70 N54</xm:sqref>
        </x14:dataValidation>
        <x14:dataValidation type="list" allowBlank="1" showInputMessage="1" showErrorMessage="1" xr:uid="{004441AA-61DC-460F-B408-5D29B077C790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8AB28371-C65C-4F89-942A-DE9A6D315252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C97FB6A0-19F8-493F-A50B-908B9747C0A6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31906358-B3FB-41D7-8D48-F0BFBEC57E00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A8543B95-1BD6-45C9-BBE0-739258402A89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9CAB7A34-73CC-4BE6-9F2E-7779E504F723}">
          <x14:formula1>
            <xm:f>IF($AN$14="Defence",REF!$A$1:$A$100,REF!$B$1:$B$100)</xm:f>
          </x14:formula1>
          <xm:sqref>N14</xm:sqref>
        </x14:dataValidation>
        <x14:dataValidation type="list" allowBlank="1" showInputMessage="1" showErrorMessage="1" xr:uid="{A89A073C-19E0-470C-A8DA-94AE2E1A84E3}">
          <x14:formula1>
            <xm:f>IF($AN$20="Defence",REF!$A$1:$A$33,REF!$B$1:$B$32)</xm:f>
          </x14:formula1>
          <xm:sqref>N20</xm:sqref>
        </x14:dataValidation>
        <x14:dataValidation type="list" allowBlank="1" showInputMessage="1" showErrorMessage="1" xr:uid="{7FA587FB-68E0-4BBD-8F16-AA2CE2EE4751}">
          <x14:formula1>
            <xm:f>IF($AN$21="Defence",REF!$A$1:$A$32,REF!$B$1:$B$32)</xm:f>
          </x14:formula1>
          <xm:sqref>N21 N85</xm:sqref>
        </x14:dataValidation>
        <x14:dataValidation type="list" allowBlank="1" showInputMessage="1" showErrorMessage="1" xr:uid="{52BD00D9-7EB3-40D5-902D-BBF04C27C70C}">
          <x14:formula1>
            <xm:f>IF($AN$22="Defence",REF!$A$1:$A$32,REF!$B$1:$B$32)</xm:f>
          </x14:formula1>
          <xm:sqref>N86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ACD0E-877D-4E19-9880-1BC31C94DC41}">
  <sheetPr codeName="Sheet30">
    <outlinePr summaryBelow="0" summaryRight="0"/>
  </sheetPr>
  <dimension ref="A1:DG1000"/>
  <sheetViews>
    <sheetView zoomScale="70" zoomScaleNormal="70" workbookViewId="0">
      <selection activeCell="R19" sqref="R19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44728</v>
      </c>
      <c r="C2" s="113" t="s">
        <v>190</v>
      </c>
      <c r="D2" s="170" t="s">
        <v>580</v>
      </c>
      <c r="E2" s="238" t="b">
        <v>0</v>
      </c>
      <c r="F2" s="17">
        <f>I2+K2</f>
        <v>5</v>
      </c>
      <c r="G2" s="17">
        <f>J2+L2</f>
        <v>6</v>
      </c>
      <c r="H2" s="115">
        <f>COUNTIF(AO13:AO27,"Won")+COUNTIF(AO13:AO27,"Lost")</f>
        <v>11</v>
      </c>
      <c r="I2" s="211">
        <f>wonlost(AO13:AO27,"Attack","Won",AN13:AN27)</f>
        <v>0</v>
      </c>
      <c r="J2" s="115">
        <f>wonlost(AO13:AO27,"Attack","Lost",AN13:AN27)</f>
        <v>5</v>
      </c>
      <c r="K2" s="115">
        <f>wonlost(AO13:AO27,"Defence","Won",AN13:AN27)</f>
        <v>5</v>
      </c>
      <c r="L2" s="115">
        <f>wonlost(AO13:AO27,"Defence","Lost",AN13:AN27)</f>
        <v>1</v>
      </c>
      <c r="M2" s="115">
        <f>COUNTIF(CE14:CE27,TRUE)</f>
        <v>0</v>
      </c>
      <c r="N2" s="17">
        <f>COUNTIF(AJ13:AJ27,TRUE)</f>
        <v>0</v>
      </c>
      <c r="O2" s="115">
        <f>COUNTIF(BY13:BY27,TRUE)</f>
        <v>0</v>
      </c>
      <c r="P2" s="170" t="e">
        <f>AVERAGE(conversion(AP13:AP27,AO13:AO27))</f>
        <v>#VALUE!</v>
      </c>
      <c r="Q2" s="170">
        <f>COUNTIF(CG13:CG27,TRUE)</f>
        <v>5</v>
      </c>
      <c r="R2" s="170">
        <f>AVERAGE(conversion(CG13:CG27,AO13:AO27))</f>
        <v>0.4</v>
      </c>
      <c r="S2" s="125">
        <f>TRUNC(AVERAGE(CJ13:CJ27),0)/(60*60*24)</f>
        <v>9.2592592592592596E-4</v>
      </c>
      <c r="T2" s="17">
        <f>SUM(T5:T10)</f>
        <v>0</v>
      </c>
      <c r="U2" s="17">
        <f>AVERAGE(Q13:Q27)</f>
        <v>1.3333333333333333</v>
      </c>
      <c r="V2" s="17">
        <f>AVERAGE(R13:R27)</f>
        <v>6.5</v>
      </c>
      <c r="W2" s="17">
        <f>AVERAGE(S13:S27)</f>
        <v>1.1666666666666667</v>
      </c>
      <c r="AB2" s="23" t="s">
        <v>165</v>
      </c>
      <c r="AC2" s="23" t="s">
        <v>164</v>
      </c>
      <c r="AD2" s="66" t="s">
        <v>191</v>
      </c>
      <c r="AE2" s="66" t="s">
        <v>356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1</v>
      </c>
      <c r="C5" s="96">
        <f>SUM(CA13:CA27)</f>
        <v>10</v>
      </c>
      <c r="D5" s="112">
        <f>SUM(CB13:CB27)</f>
        <v>7</v>
      </c>
      <c r="E5" s="17">
        <f>COUNTIF(DC13:DC27,TRUE)</f>
        <v>2</v>
      </c>
      <c r="F5" s="96">
        <f>COUNTIF(CC13:CC27,TRUE)</f>
        <v>4</v>
      </c>
      <c r="G5" s="17">
        <f>SUM(DF13:DF27)</f>
        <v>0</v>
      </c>
      <c r="H5" s="99">
        <f>TRUNC(D5/(C5-G5),2)</f>
        <v>0.7</v>
      </c>
      <c r="I5" s="114">
        <f>COUNTIF(CH13:CH27,"&gt;0")</f>
        <v>10</v>
      </c>
      <c r="J5" s="115">
        <f>COUNTIF(M13:M27,TRUE)</f>
        <v>1</v>
      </c>
      <c r="K5" s="17">
        <f>COUNTIF(DB13:DB27,TRUE)</f>
        <v>3</v>
      </c>
      <c r="L5" s="111">
        <f>TRUNC((COUNTIF(CD13:CD27,TRUE)/H2),2)</f>
        <v>0.63</v>
      </c>
      <c r="M5" s="116">
        <f>C5/H2</f>
        <v>0.90909090909090906</v>
      </c>
      <c r="N5" s="122">
        <f>AVERAGE(CI13:CI27)/(60*60*24)</f>
        <v>1.4664351851851852E-3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0.36363636363636365</v>
      </c>
      <c r="V5" s="306">
        <f>SUM(CF13:CF27)</f>
        <v>0</v>
      </c>
      <c r="W5" s="28"/>
      <c r="X5" s="94"/>
      <c r="Y5" s="279">
        <f>COUNTIF(DE13:DE27,TRUE)</f>
        <v>0</v>
      </c>
      <c r="Z5" s="17">
        <f>COUNTIF(CA13:CA27,"&gt;1")</f>
        <v>3</v>
      </c>
      <c r="AB5" s="282" t="s">
        <v>390</v>
      </c>
      <c r="AC5" s="72">
        <f>SUM(CY13:CY27)</f>
        <v>3</v>
      </c>
      <c r="AD5" s="72">
        <f>COUNTIF(CW13:CW27,"&gt;0")</f>
        <v>6</v>
      </c>
      <c r="AE5" s="108">
        <f>TRUNC((COUNTIF(CU13:CU27,TRUE)/(I2+J2)),2)</f>
        <v>0.4</v>
      </c>
      <c r="AF5" s="121" t="e">
        <f>AVERAGE(CV13:CV27)/(60*60*24)</f>
        <v>#DIV/0!</v>
      </c>
      <c r="AG5" s="118">
        <f>AC5/(I2+J2)</f>
        <v>0.6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0.4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7</v>
      </c>
      <c r="AV5" s="23">
        <f>COUNTIF(CX13:CX27,"&gt;0")</f>
        <v>4</v>
      </c>
      <c r="AW5" s="109">
        <f>TRUNC((COUNTIF(CV13:CV27,TRUE)/($K$2+$L$2)),2)</f>
        <v>0.83</v>
      </c>
      <c r="AX5" s="120">
        <f>AVERAGE(CX13:CX27)/(60*60*24)</f>
        <v>1.3252314814814815E-3</v>
      </c>
      <c r="AY5" s="119">
        <f>AU5/(K2+L2)</f>
        <v>1.1666666666666667</v>
      </c>
      <c r="AZ5" s="99">
        <f>COUNTIF(CZ13:CZ27, "&gt;0")/(K2+L2)</f>
        <v>0.33333333333333331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1.375</v>
      </c>
      <c r="C6" s="96">
        <f>SUM(CA29:CA43)</f>
        <v>11</v>
      </c>
      <c r="D6" s="113">
        <f>SUM(CB29:CB43)</f>
        <v>6</v>
      </c>
      <c r="E6" s="17">
        <f>COUNTIF(DC29:DC43,TRUE)</f>
        <v>1</v>
      </c>
      <c r="F6" s="96">
        <f>COUNTIF(CC29:CC43,TRUE)</f>
        <v>1</v>
      </c>
      <c r="G6" s="17">
        <f>SUM(DF29:DF43)</f>
        <v>1</v>
      </c>
      <c r="H6" s="99">
        <f t="shared" ref="H6:H9" si="0">TRUNC(D6/(C6-G6),2)</f>
        <v>0.6</v>
      </c>
      <c r="I6" s="114">
        <f>COUNTIF(CH29:CH43,"&gt;0")</f>
        <v>8</v>
      </c>
      <c r="J6" s="115">
        <f>COUNTIF(M29:M43,TRUE)</f>
        <v>2</v>
      </c>
      <c r="K6" s="17">
        <f>COUNTIF(DB29:DB43,TRUE)</f>
        <v>0</v>
      </c>
      <c r="L6" s="111">
        <f>TRUNC(COUNTIF(CD29:CD43,TRUE)/H2,2)</f>
        <v>0.54</v>
      </c>
      <c r="M6" s="116">
        <f>C6/H2</f>
        <v>1</v>
      </c>
      <c r="N6" s="122">
        <f>AVERAGE(CI29:CI43)/(60*60*24)</f>
        <v>1.2282986111111112E-3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0.54545454545454541</v>
      </c>
      <c r="V6" s="306">
        <f>SUM(CF29:CF43)</f>
        <v>0</v>
      </c>
      <c r="W6" s="28"/>
      <c r="X6" s="94"/>
      <c r="Y6" s="279">
        <f>COUNTIF(DE29:DE43,TRUE)</f>
        <v>0</v>
      </c>
      <c r="Z6" s="17">
        <f>COUNTIF(CA29:CA43,"&gt;1")</f>
        <v>4</v>
      </c>
      <c r="AB6" s="283" t="s">
        <v>65</v>
      </c>
      <c r="AC6" s="72">
        <f>SUM(CY29:CY43)</f>
        <v>3</v>
      </c>
      <c r="AD6" s="72">
        <f>COUNTIF(CW29:CW43,"&gt;0")</f>
        <v>6</v>
      </c>
      <c r="AE6" s="108">
        <f>TRUNC(COUNTIF(CU29:CU43,TRUE)/(I2+J2),2)</f>
        <v>0.4</v>
      </c>
      <c r="AF6" s="121" t="e">
        <f>AVERAGE(CV29:CV43)/(60*60*24)</f>
        <v>#DIV/0!</v>
      </c>
      <c r="AG6" s="118">
        <f>AC6/(I2+J2)</f>
        <v>0.6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0.4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8</v>
      </c>
      <c r="AV6" s="23">
        <f>COUNTIF(CX29:CX43,"&gt;0")</f>
        <v>2</v>
      </c>
      <c r="AW6" s="110">
        <f>TRUNC((COUNTIF(CV29:CV43,TRUE)/($K$2+$L$2)),2)</f>
        <v>0.66</v>
      </c>
      <c r="AX6" s="120">
        <f>AVERAGE(CX29:CX43)/(60*60*24)</f>
        <v>1.0590277777777779E-3</v>
      </c>
      <c r="AY6" s="119">
        <f>AU6/(K2+L2)</f>
        <v>1.3333333333333333</v>
      </c>
      <c r="AZ6" s="99">
        <f>COUNTIF(CZ29:CZ43, "&gt;0")/(K2+L2)</f>
        <v>0.66666666666666663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0.8</v>
      </c>
      <c r="C7" s="96">
        <f>SUM(CA45:CA59)</f>
        <v>8</v>
      </c>
      <c r="D7" s="113">
        <f>SUM(CB45:CB59)</f>
        <v>5</v>
      </c>
      <c r="E7" s="17">
        <f>COUNTIF(DC45:DC59,TRUE)</f>
        <v>1</v>
      </c>
      <c r="F7" s="96">
        <f>COUNTIF(CC45:CC59,TRUE)</f>
        <v>2</v>
      </c>
      <c r="G7" s="17">
        <f>SUM(DF45:DF59)</f>
        <v>0</v>
      </c>
      <c r="H7" s="99">
        <f t="shared" si="0"/>
        <v>0.62</v>
      </c>
      <c r="I7" s="114">
        <f>COUNTIF(CH45:CH59,"&gt;0")</f>
        <v>10</v>
      </c>
      <c r="J7" s="115">
        <f>COUNTIF(M45:M59,TRUE)</f>
        <v>1</v>
      </c>
      <c r="K7" s="17">
        <f>COUNTIF(DB45:DB59,TRUE)</f>
        <v>1</v>
      </c>
      <c r="L7" s="111">
        <f>TRUNC((COUNTIF(CD45:CD59,TRUE)/H2),2)</f>
        <v>0.72</v>
      </c>
      <c r="M7" s="116">
        <f>C7/H2</f>
        <v>0.72727272727272729</v>
      </c>
      <c r="N7" s="122">
        <f>AVERAGE(CI45:CI59)/(60*60*24)</f>
        <v>1.3391203703703705E-3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0.54545454545454541</v>
      </c>
      <c r="V7" s="306">
        <f>SUM(CF45:CF59)</f>
        <v>1</v>
      </c>
      <c r="W7" s="28"/>
      <c r="X7" s="94"/>
      <c r="Y7" s="279">
        <f>COUNTIF(DE45:DE59,TRUE)</f>
        <v>0</v>
      </c>
      <c r="Z7" s="17">
        <f>COUNTIF(CA45:CA59,"&gt;1")</f>
        <v>1</v>
      </c>
      <c r="AB7" s="284" t="s">
        <v>66</v>
      </c>
      <c r="AC7" s="72">
        <f>SUM(CY45:CY59)</f>
        <v>3</v>
      </c>
      <c r="AD7" s="72">
        <f>COUNTIF(CW45:CW59,"&gt;0")</f>
        <v>6</v>
      </c>
      <c r="AE7" s="108">
        <f>TRUNC((COUNTIF(CU45:CU59,TRUE)/(I2+J2)),2)</f>
        <v>0.8</v>
      </c>
      <c r="AF7" s="121" t="e">
        <f>AVERAGE(CV43:CV59)/(60*60*24)</f>
        <v>#DIV/0!</v>
      </c>
      <c r="AG7" s="118">
        <f>AC7/(I2+J2)</f>
        <v>0.6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0.6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5</v>
      </c>
      <c r="AV7" s="23">
        <f>COUNTIF(CX45:CX59,"&gt;0")</f>
        <v>4</v>
      </c>
      <c r="AW7" s="110">
        <f>TRUNC((COUNTIF(CV45:CV59,TRUE)/($K$2+$L$2)),2)</f>
        <v>0.66</v>
      </c>
      <c r="AX7" s="120">
        <f>AVERAGE(CX43:CX59)/(60*60*24)</f>
        <v>1.1979166666666666E-3</v>
      </c>
      <c r="AY7" s="119">
        <f>AU7/(K2+L2)</f>
        <v>0.83333333333333337</v>
      </c>
      <c r="AZ7" s="99">
        <f>COUNTIF(CZ45:CZ59, "&gt;0")/(K2+L2)</f>
        <v>0.5</v>
      </c>
      <c r="BA7" s="20"/>
    </row>
    <row r="8" spans="1:110" ht="15.75" customHeight="1" x14ac:dyDescent="0.2">
      <c r="A8" s="106" t="s">
        <v>355</v>
      </c>
      <c r="B8" s="165">
        <f>C8/I8</f>
        <v>0.7</v>
      </c>
      <c r="C8" s="96">
        <f>SUM(CA61:CA75)</f>
        <v>7</v>
      </c>
      <c r="D8" s="113">
        <f>SUM(CB61:CB75)</f>
        <v>4</v>
      </c>
      <c r="E8" s="17">
        <f>COUNTIF(DC61:DC75,TRUE)</f>
        <v>1</v>
      </c>
      <c r="F8" s="96">
        <f>COUNTIF(CC61:CC75,TRUE)</f>
        <v>4</v>
      </c>
      <c r="G8" s="17">
        <f>SUM(DF61:DF75)</f>
        <v>0</v>
      </c>
      <c r="H8" s="99">
        <f t="shared" si="0"/>
        <v>0.56999999999999995</v>
      </c>
      <c r="I8" s="114">
        <f>COUNTIF(CH61:CH75,"&gt;0")</f>
        <v>10</v>
      </c>
      <c r="J8" s="115">
        <f>COUNTIF(M61:M75,TRUE)</f>
        <v>2</v>
      </c>
      <c r="K8" s="17">
        <f>COUNTIF(DB61:DB75,TRUE)</f>
        <v>1</v>
      </c>
      <c r="L8" s="111">
        <f>TRUNC((COUNTIF(CD61:CD75,TRUE)/H2),2)</f>
        <v>0.72</v>
      </c>
      <c r="M8" s="116">
        <f>C8/H2</f>
        <v>0.63636363636363635</v>
      </c>
      <c r="N8" s="122">
        <f>AVERAGE(CI61:CI75)/(60*60*24)</f>
        <v>1.2488425925925926E-3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0.54545454545454541</v>
      </c>
      <c r="V8" s="306">
        <f>SUM(CF61:CF75)</f>
        <v>0</v>
      </c>
      <c r="W8" s="28"/>
      <c r="X8" s="94"/>
      <c r="Y8" s="279">
        <f>COUNTIF(DE61:DE75,TRUE)</f>
        <v>0</v>
      </c>
      <c r="Z8" s="17">
        <f>COUNTIF(CA61:CA75,"&gt;1")</f>
        <v>1</v>
      </c>
      <c r="AB8" s="285" t="s">
        <v>355</v>
      </c>
      <c r="AC8" s="72">
        <f>SUM(CY61:CY75)</f>
        <v>3</v>
      </c>
      <c r="AD8" s="72">
        <f>COUNTIF(CW61:CW75,"&gt;0")</f>
        <v>6</v>
      </c>
      <c r="AE8" s="108">
        <f>TRUNC((COUNTIF(CU61:CU75,TRUE)/(I2+J2)),2)</f>
        <v>0.6</v>
      </c>
      <c r="AF8" s="121" t="e">
        <f>AVERAGE(CV61:CV75)/(60*60*24)</f>
        <v>#DIV/0!</v>
      </c>
      <c r="AG8" s="118">
        <f>AC8/(I2+J2)</f>
        <v>0.6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0.6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4</v>
      </c>
      <c r="AV8" s="23">
        <f>COUNTIF(CX61:CX75,"&gt;0")</f>
        <v>4</v>
      </c>
      <c r="AW8" s="110">
        <f>TRUNC((COUNTIF(CV61:CV75,TRUE)/($K$2+$L$2)),2)</f>
        <v>0.83</v>
      </c>
      <c r="AX8" s="120">
        <f>AVERAGE(CX61:CX75)/(60*60*24)</f>
        <v>1.3744212962962963E-3</v>
      </c>
      <c r="AY8" s="119">
        <f>AU8/(K2+L2)</f>
        <v>0.66666666666666663</v>
      </c>
      <c r="AZ8" s="99">
        <f>COUNTIF(CZ61:CZ75, "&gt;0")/(K2+L2)</f>
        <v>0.5</v>
      </c>
      <c r="BA8" s="20"/>
    </row>
    <row r="9" spans="1:110" ht="15.75" customHeight="1" x14ac:dyDescent="0.2">
      <c r="A9" s="107" t="s">
        <v>67</v>
      </c>
      <c r="B9" s="165">
        <f>C9/I9</f>
        <v>1</v>
      </c>
      <c r="C9" s="96">
        <f>SUM(CA77:CA91)</f>
        <v>10</v>
      </c>
      <c r="D9" s="113">
        <f>SUM(CB77:CB91)</f>
        <v>9</v>
      </c>
      <c r="E9" s="17">
        <f>COUNTIF(DC77:DC91,TRUE)</f>
        <v>0</v>
      </c>
      <c r="F9" s="96">
        <f>COUNTIF(CC77:CC91,TRUE)</f>
        <v>1</v>
      </c>
      <c r="G9" s="17">
        <f>SUM(DF77:DF91)</f>
        <v>0</v>
      </c>
      <c r="H9" s="99">
        <f t="shared" si="0"/>
        <v>0.9</v>
      </c>
      <c r="I9" s="114">
        <f>COUNTIF(CH77:CH91,"&gt;0")</f>
        <v>10</v>
      </c>
      <c r="J9" s="115">
        <f>COUNTIF(M77:M91,TRUE )</f>
        <v>1</v>
      </c>
      <c r="K9" s="17">
        <f>COUNTIF(DB77:DB91,TRUE)</f>
        <v>1</v>
      </c>
      <c r="L9" s="111">
        <f>TRUNC((COUNTIF(CD77:CD91,TRUE)/H2),2)</f>
        <v>0.72</v>
      </c>
      <c r="M9" s="116">
        <f>C9/H2</f>
        <v>0.90909090909090906</v>
      </c>
      <c r="N9" s="122">
        <f>AVERAGE(CI77:CI91)/(60*60*24)</f>
        <v>1.4768518518518518E-3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0</v>
      </c>
      <c r="U9" s="111">
        <f>COUNTIF(CA77:CA91, "&gt;0")/H2</f>
        <v>0.54545454545454541</v>
      </c>
      <c r="V9" s="306">
        <f>SUM(CF77:CF91)</f>
        <v>1</v>
      </c>
      <c r="W9" s="28"/>
      <c r="X9" s="94"/>
      <c r="Y9" s="279">
        <f>COUNTIF(DE77:DE91,TRUE)</f>
        <v>1</v>
      </c>
      <c r="Z9" s="17">
        <f>COUNTIF(CA77:CA91,"&gt;1")</f>
        <v>3</v>
      </c>
      <c r="AB9" s="286" t="s">
        <v>67</v>
      </c>
      <c r="AC9" s="72">
        <f>SUM(CY77:CY91)</f>
        <v>5</v>
      </c>
      <c r="AD9" s="72">
        <f>COUNTIF(CW77:CW91,"&gt;0")</f>
        <v>6</v>
      </c>
      <c r="AE9" s="108">
        <f>TRUNC((COUNTIF(CU77:CU91,TRUE)/(I2+J2)),2)</f>
        <v>0.8</v>
      </c>
      <c r="AF9" s="121" t="e">
        <f>AVERAGE(CV77:CV91)/(60*60*24)</f>
        <v>#DIV/0!</v>
      </c>
      <c r="AG9" s="118">
        <f>AC9/(I2+J2)</f>
        <v>1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0.8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5</v>
      </c>
      <c r="AV9" s="23">
        <f>COUNTIF(CX77:CX91,"&gt;0")</f>
        <v>4</v>
      </c>
      <c r="AW9" s="110">
        <f>TRUNC((COUNTIF(CV77:CV91,TRUE)/($K$2+$L$2)),2)</f>
        <v>0.66</v>
      </c>
      <c r="AX9" s="120">
        <f>AVERAGE(CX77:CX91)/(60*60*24)</f>
        <v>1.3454861111111111E-3</v>
      </c>
      <c r="AY9" s="119">
        <f>AU9/(K2+L2)</f>
        <v>0.83333333333333337</v>
      </c>
      <c r="AZ9" s="99">
        <f>COUNTIF(CZ77:CZ91, "&gt;0")/(K2+L2)</f>
        <v>0.33333333333333331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6_16 Villa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528</v>
      </c>
      <c r="K13" s="45" t="b">
        <v>0</v>
      </c>
      <c r="L13" s="46" t="b">
        <f>DB13</f>
        <v>0</v>
      </c>
      <c r="M13" s="47" t="b" cm="1">
        <f t="array" ref="M13">OpeningDeath(CG13,CI13,CI29,CI45,CI61,CI77,CI93)</f>
        <v>0</v>
      </c>
      <c r="N13" s="52" t="s">
        <v>182</v>
      </c>
      <c r="O13" s="69" t="b">
        <v>0</v>
      </c>
      <c r="Q13" s="17">
        <v>1</v>
      </c>
      <c r="R13" s="20">
        <v>6</v>
      </c>
      <c r="S13" s="17"/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193</v>
      </c>
      <c r="AM13" s="62" t="s">
        <v>505</v>
      </c>
      <c r="AN13" s="63" t="s">
        <v>381</v>
      </c>
      <c r="AO13" s="71" t="s">
        <v>404</v>
      </c>
      <c r="AP13" s="20" t="b">
        <f t="shared" ref="AP13:AP27" si="1">OR(O13,O29,O45,O61,O77,O93)</f>
        <v>0</v>
      </c>
      <c r="AQ13" s="17"/>
      <c r="AR13" s="190" t="s">
        <v>394</v>
      </c>
      <c r="AS13" s="54" t="s">
        <v>390</v>
      </c>
      <c r="AT13" s="55" t="s">
        <v>384</v>
      </c>
      <c r="AU13" s="55" t="b">
        <v>0</v>
      </c>
      <c r="AV13" s="55" t="b">
        <v>1</v>
      </c>
      <c r="AW13" s="64" t="s">
        <v>526</v>
      </c>
      <c r="AX13" s="65" t="s">
        <v>390</v>
      </c>
      <c r="AY13" s="66" t="s">
        <v>384</v>
      </c>
      <c r="AZ13" s="66" t="b">
        <v>0</v>
      </c>
      <c r="BA13" s="66" t="b">
        <v>1</v>
      </c>
      <c r="BB13" s="56" t="s">
        <v>522</v>
      </c>
      <c r="BC13" s="57" t="s">
        <v>390</v>
      </c>
      <c r="BD13" s="55" t="s">
        <v>384</v>
      </c>
      <c r="BE13" s="55" t="b">
        <v>0</v>
      </c>
      <c r="BF13" s="55" t="b">
        <v>1</v>
      </c>
      <c r="BG13" s="64" t="s">
        <v>531</v>
      </c>
      <c r="BH13" s="65" t="s">
        <v>390</v>
      </c>
      <c r="BI13" s="66" t="s">
        <v>384</v>
      </c>
      <c r="BJ13" s="66" t="b">
        <v>0</v>
      </c>
      <c r="BK13" s="66" t="b">
        <v>1</v>
      </c>
      <c r="BL13" s="56"/>
      <c r="BM13" s="57"/>
      <c r="BN13" s="55"/>
      <c r="BO13" s="55" t="b">
        <v>0</v>
      </c>
      <c r="BP13" s="55"/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4</v>
      </c>
      <c r="CB13" s="20">
        <f>countkillshs(AS13,AV13,AX13,BA13,BC13,BF13,BH13,BK13,BM13,BP13,$B$12)</f>
        <v>4</v>
      </c>
      <c r="CC13" s="223" t="b" cm="1">
        <f t="array" ref="CC13">opening(AS13,B12)</f>
        <v>1</v>
      </c>
      <c r="CD13" s="29" t="b" cm="1">
        <f t="array" ref="CD13">KOST(CA13,O13,secandmin(J13),L13, AN13)</f>
        <v>1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1</v>
      </c>
      <c r="CH13" s="20" cm="1">
        <f t="array" ref="CH13">secandmin(J13)</f>
        <v>13</v>
      </c>
      <c r="CI13" s="20">
        <f t="shared" ref="CI13:CI27" si="4">IF(CH13=0,FALSE,(180+BT13-CH13))</f>
        <v>167</v>
      </c>
      <c r="CJ13" s="20" cm="1">
        <f t="array" ref="CJ13">IF(AR13="",FALSE,ROUND(IF(AU13=TRUE,((180-secandmin(AK13))+(45-AM13))-(secandmin(AR13)),(180-secandmin(AR13))),0))</f>
        <v>49</v>
      </c>
      <c r="CK13" s="20" cm="1">
        <f t="array" ref="CK13">IF(AW13="",FALSE,ROUND(IF(AZ13=TRUE,((180-secandmin(AK13))+(45-AM13))-(secandmin(AW13)),(180-secandmin(AW13))),0))</f>
        <v>162</v>
      </c>
      <c r="CL13" s="20" cm="1">
        <f t="array" ref="CL13">IF(BB13="",FALSE,ROUND(IF(BE13=TRUE,((180-secandmin(AK13))+(45-AM13))-(secandmin(BB13)),(180-secandmin(BB13))),0))</f>
        <v>165</v>
      </c>
      <c r="CM13" s="20" cm="1">
        <f t="array" ref="CM13">IF(BG13="",FALSE,ROUND(IF(BJ13=TRUE,((180-secandmin(AK13))+(45-AM13))-(secandmin(BG13)),(180-secandmin(BG13))),0))</f>
        <v>166</v>
      </c>
      <c r="CN13" s="20" t="b" cm="1">
        <f t="array" ref="CN13">IF(BL13="",FALSE,ROUND(IF(BO13=TRUE,((180-secandmin(AK13))+(45-AM13))-(secandmin(BL13)),(180-secandmin(BL13))),0))</f>
        <v>0</v>
      </c>
      <c r="CO13" s="30" cm="1">
        <f t="array" ref="CO13">roundlength(AJ13,secandmin(AM13),AO13,secandmin(AK13))</f>
        <v>179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0</v>
      </c>
      <c r="CV13" s="20" t="b" cm="1">
        <f t="array" ref="CV13:CV18">TRANSPOSE(sidesplit(CD13:CD27,AN13:AN27,"Defence"))</f>
        <v>1</v>
      </c>
      <c r="CW13" s="20" cm="1">
        <f t="array" ref="CW13:CW18">TRANSPOSE(sidesplit(CI13:CI27,AN13:AN27,"Attack"))</f>
        <v>142</v>
      </c>
      <c r="CX13" s="20" cm="1">
        <f t="array" ref="CX13:CX18">TRANSPOSE(sidesplit(CI13:CI27,AN13:AN27,"Defence"))</f>
        <v>167</v>
      </c>
      <c r="CY13" s="20" cm="1">
        <f t="array" ref="CY13:CY18">TRANSPOSE(sidesplit(CA13:CA27,AN13:AN27,"Attack"))</f>
        <v>0</v>
      </c>
      <c r="CZ13" s="20" cm="1">
        <f t="array" ref="CZ13:CZ18">TRANSPOSE(sidesplit(CA13:CA27,AN13:AN27,"Defence"))</f>
        <v>4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1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6_16 Villa</v>
      </c>
      <c r="B14" s="4">
        <v>2</v>
      </c>
      <c r="C14" s="50"/>
      <c r="D14" s="51"/>
      <c r="E14" s="50"/>
      <c r="F14" s="87"/>
      <c r="G14" s="88"/>
      <c r="H14" s="89"/>
      <c r="I14" s="49"/>
      <c r="J14" s="300"/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182</v>
      </c>
      <c r="O14" s="69" t="b">
        <v>0</v>
      </c>
      <c r="Q14" s="17">
        <v>1</v>
      </c>
      <c r="R14" s="20">
        <v>3</v>
      </c>
      <c r="S14" s="17"/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193</v>
      </c>
      <c r="AM14" s="62" t="s">
        <v>552</v>
      </c>
      <c r="AN14" s="63" t="s">
        <v>381</v>
      </c>
      <c r="AO14" s="71" t="s">
        <v>392</v>
      </c>
      <c r="AP14" s="20" t="b">
        <f t="shared" si="1"/>
        <v>0</v>
      </c>
      <c r="AQ14" s="17"/>
      <c r="AR14" s="190" t="s">
        <v>534</v>
      </c>
      <c r="AS14" s="54" t="s">
        <v>66</v>
      </c>
      <c r="AT14" s="55" t="s">
        <v>384</v>
      </c>
      <c r="AU14" s="55" t="b">
        <v>0</v>
      </c>
      <c r="AV14" s="55" t="b">
        <v>1</v>
      </c>
      <c r="AW14" s="64" t="s">
        <v>545</v>
      </c>
      <c r="AX14" s="65" t="s">
        <v>355</v>
      </c>
      <c r="AY14" s="66" t="s">
        <v>384</v>
      </c>
      <c r="AZ14" s="66" t="b">
        <v>0</v>
      </c>
      <c r="BA14" s="66" t="b">
        <v>1</v>
      </c>
      <c r="BB14" s="56" t="s">
        <v>470</v>
      </c>
      <c r="BC14" s="57" t="s">
        <v>65</v>
      </c>
      <c r="BD14" s="55" t="s">
        <v>384</v>
      </c>
      <c r="BE14" s="55" t="b">
        <v>0</v>
      </c>
      <c r="BF14" s="55" t="b">
        <v>1</v>
      </c>
      <c r="BG14" s="64" t="s">
        <v>465</v>
      </c>
      <c r="BH14" s="65" t="s">
        <v>67</v>
      </c>
      <c r="BI14" s="66" t="s">
        <v>384</v>
      </c>
      <c r="BJ14" s="66" t="b">
        <v>0</v>
      </c>
      <c r="BK14" s="66" t="b">
        <v>1</v>
      </c>
      <c r="BL14" s="56" t="s">
        <v>552</v>
      </c>
      <c r="BM14" s="57" t="s">
        <v>67</v>
      </c>
      <c r="BN14" s="55" t="s">
        <v>384</v>
      </c>
      <c r="BO14" s="55" t="b">
        <v>0</v>
      </c>
      <c r="BP14" s="55" t="b">
        <v>1</v>
      </c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0</v>
      </c>
      <c r="CB14" s="20">
        <f>countkillshs(AS14,AV14,AX14,BA14,BC14,BF14,BH14,BK14,BM14,BP14,$B$12)</f>
        <v>0</v>
      </c>
      <c r="CC14" s="223" t="b">
        <f>opening(AS14,B12)</f>
        <v>0</v>
      </c>
      <c r="CD14" s="29" t="b" cm="1">
        <f t="array" ref="CD14">KOST(CA14,O14,secandmin(J14),L14, AN14)</f>
        <v>1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1</v>
      </c>
      <c r="CH14" s="20" cm="1">
        <f t="array" ref="CH14">secandmin(J14)</f>
        <v>0</v>
      </c>
      <c r="CI14" s="20" t="b">
        <f t="shared" si="4"/>
        <v>0</v>
      </c>
      <c r="CJ14" s="20" cm="1">
        <f t="array" ref="CJ14">IF(AR14="",FALSE,ROUND(IF(AU14=TRUE,((180-secandmin(AK14))+(45-AM14))-(secandmin(AR14)),(180-secandmin(AR14))),0))</f>
        <v>50</v>
      </c>
      <c r="CK14" s="20" cm="1">
        <f t="array" ref="CK14">IF(AW14="",FALSE,ROUND(IF(AZ14=TRUE,((180-secandmin(AK14))+(45-AM14))-(secandmin(AW14)),(180-secandmin(AW14))),0))</f>
        <v>53</v>
      </c>
      <c r="CL14" s="20" cm="1">
        <f t="array" ref="CL14">IF(BB14="",FALSE,ROUND(IF(BE14=TRUE,((180-secandmin(AK14))+(45-AM14))-(secandmin(BB14)),(180-secandmin(BB14))),0))</f>
        <v>104</v>
      </c>
      <c r="CM14" s="20" cm="1">
        <f t="array" ref="CM14">IF(BG14="",FALSE,ROUND(IF(BJ14=TRUE,((180-secandmin(AK14))+(45-AM14))-(secandmin(BG14)),(180-secandmin(BG14))),0))</f>
        <v>119</v>
      </c>
      <c r="CN14" s="20" cm="1">
        <f t="array" ref="CN14">IF(BL14="",FALSE,ROUND(IF(BO14=TRUE,((180-secandmin(AK14))+(45-AM14))-(secandmin(BL14)),(180-secandmin(BL14))),0))</f>
        <v>140</v>
      </c>
      <c r="CO14" s="30" cm="1">
        <f t="array" ref="CO14">roundlength(AJ14,secandmin(AM14),AO14,secandmin(AK14))</f>
        <v>140</v>
      </c>
      <c r="CP14" s="222">
        <f t="shared" si="5"/>
        <v>0</v>
      </c>
      <c r="CQ14" s="222">
        <f t="shared" si="6"/>
        <v>0</v>
      </c>
      <c r="CR14" s="17"/>
      <c r="CU14" s="20" t="b">
        <v>1</v>
      </c>
      <c r="CV14" s="20" t="b">
        <v>1</v>
      </c>
      <c r="CW14" s="20">
        <v>154</v>
      </c>
      <c r="CX14" s="20" t="b">
        <v>0</v>
      </c>
      <c r="CY14" s="20">
        <v>2</v>
      </c>
      <c r="CZ14" s="20">
        <v>0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6_16 Villa</v>
      </c>
      <c r="B15" s="4">
        <v>3</v>
      </c>
      <c r="C15" s="50"/>
      <c r="D15" s="51"/>
      <c r="E15" s="50"/>
      <c r="F15" s="87"/>
      <c r="G15" s="88"/>
      <c r="H15" s="89"/>
      <c r="I15" s="49"/>
      <c r="J15" s="300"/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0</v>
      </c>
      <c r="N15" s="52" t="s">
        <v>178</v>
      </c>
      <c r="O15" s="69" t="b">
        <v>0</v>
      </c>
      <c r="Q15" s="17">
        <v>3</v>
      </c>
      <c r="R15" s="20">
        <v>7</v>
      </c>
      <c r="S15" s="17"/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0</v>
      </c>
      <c r="AK15" s="182"/>
      <c r="AL15" s="61" t="s">
        <v>196</v>
      </c>
      <c r="AM15" s="62" t="s">
        <v>578</v>
      </c>
      <c r="AN15" s="63" t="s">
        <v>381</v>
      </c>
      <c r="AO15" s="71" t="s">
        <v>392</v>
      </c>
      <c r="AP15" s="20" t="b">
        <f t="shared" si="1"/>
        <v>0</v>
      </c>
      <c r="AQ15" s="17"/>
      <c r="AR15" s="190" t="s">
        <v>490</v>
      </c>
      <c r="AS15" s="54" t="s">
        <v>390</v>
      </c>
      <c r="AT15" s="55" t="s">
        <v>384</v>
      </c>
      <c r="AU15" s="55" t="b">
        <v>0</v>
      </c>
      <c r="AV15" s="55" t="b">
        <v>0</v>
      </c>
      <c r="AW15" s="64" t="s">
        <v>444</v>
      </c>
      <c r="AX15" s="65" t="s">
        <v>66</v>
      </c>
      <c r="AY15" s="66" t="s">
        <v>384</v>
      </c>
      <c r="AZ15" s="66" t="b">
        <v>0</v>
      </c>
      <c r="BA15" s="66" t="b">
        <v>1</v>
      </c>
      <c r="BB15" s="56" t="s">
        <v>486</v>
      </c>
      <c r="BC15" s="57" t="s">
        <v>390</v>
      </c>
      <c r="BD15" s="55" t="s">
        <v>384</v>
      </c>
      <c r="BE15" s="55" t="b">
        <v>0</v>
      </c>
      <c r="BF15" s="55" t="b">
        <v>0</v>
      </c>
      <c r="BG15" s="64" t="s">
        <v>411</v>
      </c>
      <c r="BH15" s="65" t="s">
        <v>390</v>
      </c>
      <c r="BI15" s="66" t="s">
        <v>384</v>
      </c>
      <c r="BJ15" s="66" t="b">
        <v>0</v>
      </c>
      <c r="BK15" s="66" t="b">
        <v>1</v>
      </c>
      <c r="BL15" s="56" t="s">
        <v>578</v>
      </c>
      <c r="BM15" s="57" t="s">
        <v>355</v>
      </c>
      <c r="BN15" s="55" t="s">
        <v>384</v>
      </c>
      <c r="BO15" s="55" t="b">
        <v>0</v>
      </c>
      <c r="BP15" s="55" t="b">
        <v>0</v>
      </c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3</v>
      </c>
      <c r="CB15" s="20">
        <f>countkillshs(AS15,AV15,AX15,BA15,BC15,BF15,BH15,BK15,BM15,BP15,$B$12)</f>
        <v>1</v>
      </c>
      <c r="CC15" s="223" t="b">
        <f>opening(AS15,B12)</f>
        <v>1</v>
      </c>
      <c r="CD15" s="29" t="b" cm="1">
        <f t="array" ref="CD15">KOST(CA15,O15,secandmin(J15),L15, AN15)</f>
        <v>1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1</v>
      </c>
      <c r="CH15" s="20" cm="1">
        <f t="array" ref="CH15">secandmin(J15)</f>
        <v>0</v>
      </c>
      <c r="CI15" s="20" t="b">
        <f t="shared" si="4"/>
        <v>0</v>
      </c>
      <c r="CJ15" s="20" cm="1">
        <f t="array" ref="CJ15">IF(AR15="",FALSE,ROUND(IF(AU15=TRUE,((180-secandmin(AK15))+(45-AM15))-(secandmin(AR15)),(180-secandmin(AR15))),0))</f>
        <v>60</v>
      </c>
      <c r="CK15" s="20" cm="1">
        <f t="array" ref="CK15">IF(AW15="",FALSE,ROUND(IF(AZ15=TRUE,((180-secandmin(AK15))+(45-AM15))-(secandmin(AW15)),(180-secandmin(AW15))),0))</f>
        <v>87</v>
      </c>
      <c r="CL15" s="20" cm="1">
        <f t="array" ref="CL15">IF(BB15="",FALSE,ROUND(IF(BE15=TRUE,((180-secandmin(AK15))+(45-AM15))-(secandmin(BB15)),(180-secandmin(BB15))),0))</f>
        <v>154</v>
      </c>
      <c r="CM15" s="20" cm="1">
        <f t="array" ref="CM15">IF(BG15="",FALSE,ROUND(IF(BJ15=TRUE,((180-secandmin(AK15))+(45-AM15))-(secandmin(BG15)),(180-secandmin(BG15))),0))</f>
        <v>159</v>
      </c>
      <c r="CN15" s="20" cm="1">
        <f t="array" ref="CN15">IF(BL15="",FALSE,ROUND(IF(BO15=TRUE,((180-secandmin(AK15))+(45-AM15))-(secandmin(BL15)),(180-secandmin(BL15))),0))</f>
        <v>169</v>
      </c>
      <c r="CO15" s="30" cm="1">
        <f t="array" ref="CO15">roundlength(AJ15,secandmin(AM15),AO15,secandmin(AK15))</f>
        <v>169</v>
      </c>
      <c r="CP15" s="222">
        <f t="shared" si="5"/>
        <v>0</v>
      </c>
      <c r="CQ15" s="222">
        <f t="shared" si="6"/>
        <v>0</v>
      </c>
      <c r="CR15" s="17"/>
      <c r="CU15" s="20" t="b">
        <v>0</v>
      </c>
      <c r="CV15" s="20" t="b">
        <v>1</v>
      </c>
      <c r="CW15" s="20">
        <v>150</v>
      </c>
      <c r="CX15" s="20" t="b">
        <v>0</v>
      </c>
      <c r="CY15" s="20">
        <v>0</v>
      </c>
      <c r="CZ15" s="20">
        <v>3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1</v>
      </c>
      <c r="DD15" s="208" t="b" cm="1">
        <f t="array" ref="DD15">IF(AK15=0,FALSE,(180-secandmin(AK15)))</f>
        <v>0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6_16 Villa</v>
      </c>
      <c r="B16" s="4">
        <v>4</v>
      </c>
      <c r="C16" s="50"/>
      <c r="D16" s="51"/>
      <c r="E16" s="50"/>
      <c r="F16" s="87"/>
      <c r="G16" s="88"/>
      <c r="H16" s="89"/>
      <c r="I16" s="49"/>
      <c r="J16" s="48" t="s">
        <v>441</v>
      </c>
      <c r="K16" s="45" t="b">
        <v>0</v>
      </c>
      <c r="L16" s="46" t="b">
        <f t="shared" si="7"/>
        <v>1</v>
      </c>
      <c r="M16" s="47" t="b" cm="1">
        <f t="array" ref="M16">OpeningDeath(CG16,CI16,CI32,CI48,CI64,CI80,CI96)</f>
        <v>0</v>
      </c>
      <c r="N16" s="52" t="s">
        <v>178</v>
      </c>
      <c r="O16" s="69" t="b">
        <v>0</v>
      </c>
      <c r="Q16" s="17">
        <v>0</v>
      </c>
      <c r="R16" s="20">
        <v>10</v>
      </c>
      <c r="S16" s="17"/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196</v>
      </c>
      <c r="AM16" s="62" t="s">
        <v>410</v>
      </c>
      <c r="AN16" s="63" t="s">
        <v>381</v>
      </c>
      <c r="AO16" s="71" t="s">
        <v>392</v>
      </c>
      <c r="AP16" s="20" t="b">
        <f t="shared" si="1"/>
        <v>0</v>
      </c>
      <c r="AQ16" s="17"/>
      <c r="AR16" s="190" t="s">
        <v>416</v>
      </c>
      <c r="AS16" s="54" t="s">
        <v>355</v>
      </c>
      <c r="AT16" s="55" t="s">
        <v>384</v>
      </c>
      <c r="AU16" s="55" t="b">
        <v>0</v>
      </c>
      <c r="AV16" s="55" t="b">
        <v>0</v>
      </c>
      <c r="AW16" s="64" t="s">
        <v>536</v>
      </c>
      <c r="AX16" s="65" t="s">
        <v>355</v>
      </c>
      <c r="AY16" s="66" t="s">
        <v>384</v>
      </c>
      <c r="AZ16" s="66" t="b">
        <v>0</v>
      </c>
      <c r="BA16" s="66" t="b">
        <v>1</v>
      </c>
      <c r="BB16" s="56" t="s">
        <v>552</v>
      </c>
      <c r="BC16" s="57" t="s">
        <v>65</v>
      </c>
      <c r="BD16" s="55" t="s">
        <v>384</v>
      </c>
      <c r="BE16" s="55" t="b">
        <v>0</v>
      </c>
      <c r="BF16" s="55" t="b">
        <v>1</v>
      </c>
      <c r="BG16" s="64" t="s">
        <v>407</v>
      </c>
      <c r="BH16" s="65" t="s">
        <v>65</v>
      </c>
      <c r="BI16" s="66" t="s">
        <v>384</v>
      </c>
      <c r="BJ16" s="66" t="b">
        <v>0</v>
      </c>
      <c r="BK16" s="66" t="b">
        <v>1</v>
      </c>
      <c r="BL16" s="56" t="s">
        <v>410</v>
      </c>
      <c r="BM16" s="57" t="s">
        <v>65</v>
      </c>
      <c r="BN16" s="55" t="s">
        <v>384</v>
      </c>
      <c r="BO16" s="55" t="b">
        <v>0</v>
      </c>
      <c r="BP16" s="55" t="b">
        <v>0</v>
      </c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0</v>
      </c>
      <c r="CB16" s="20">
        <f t="shared" ref="CB16:CB27" si="9">countkillshs(AS16,AV16,AX16,BA16,BC16,BF16,BH16,BK16,BM16,BP16,$B$12)</f>
        <v>0</v>
      </c>
      <c r="CC16" s="223" t="b">
        <f>opening(AS16,B12)</f>
        <v>0</v>
      </c>
      <c r="CD16" s="29" t="b" cm="1">
        <f t="array" ref="CD16">KOST(CA16,O16,secandmin(J16),L16, AN16)</f>
        <v>1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0</v>
      </c>
      <c r="CH16" s="20" cm="1">
        <f t="array" ref="CH16">secandmin(J16)</f>
        <v>92</v>
      </c>
      <c r="CI16" s="20">
        <f t="shared" si="4"/>
        <v>88</v>
      </c>
      <c r="CJ16" s="20" cm="1">
        <f t="array" ref="CJ16">IF(AR16="",FALSE,ROUND(IF(AU16=TRUE,((180-secandmin(AK16))+(45-AM16))-(secandmin(AR16)),(180-secandmin(AR16))),0))</f>
        <v>89</v>
      </c>
      <c r="CK16" s="20" cm="1">
        <f t="array" ref="CK16">IF(AW16="",FALSE,ROUND(IF(AZ16=TRUE,((180-secandmin(AK16))+(45-AM16))-(secandmin(AW16)),(180-secandmin(AW16))),0))</f>
        <v>91</v>
      </c>
      <c r="CL16" s="20" cm="1">
        <f t="array" ref="CL16">IF(BB16="",FALSE,ROUND(IF(BE16=TRUE,((180-secandmin(AK16))+(45-AM16))-(secandmin(BB16)),(180-secandmin(BB16))),0))</f>
        <v>140</v>
      </c>
      <c r="CM16" s="20" cm="1">
        <f t="array" ref="CM16">IF(BG16="",FALSE,ROUND(IF(BJ16=TRUE,((180-secandmin(AK16))+(45-AM16))-(secandmin(BG16)),(180-secandmin(BG16))),0))</f>
        <v>143</v>
      </c>
      <c r="CN16" s="20" cm="1">
        <f t="array" ref="CN16">IF(BL16="",FALSE,ROUND(IF(BO16=TRUE,((180-secandmin(AK16))+(45-AM16))-(secandmin(BL16)),(180-secandmin(BL16))),0))</f>
        <v>158</v>
      </c>
      <c r="CO16" s="30" cm="1">
        <f t="array" ref="CO16">roundlength(AJ16,secandmin(AM16),AO16,secandmin(AK16))</f>
        <v>158</v>
      </c>
      <c r="CP16" s="222">
        <f t="shared" si="5"/>
        <v>0</v>
      </c>
      <c r="CQ16" s="222">
        <f t="shared" si="6"/>
        <v>0</v>
      </c>
      <c r="CR16" s="17"/>
      <c r="CU16" s="20" t="b">
        <v>1</v>
      </c>
      <c r="CV16" s="20" t="b">
        <v>1</v>
      </c>
      <c r="CW16" s="20">
        <v>150</v>
      </c>
      <c r="CX16" s="20">
        <v>88</v>
      </c>
      <c r="CY16" s="20">
        <v>1</v>
      </c>
      <c r="CZ16" s="20">
        <v>0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1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6_16 Villa</v>
      </c>
      <c r="B17" s="4">
        <v>5</v>
      </c>
      <c r="C17" s="50"/>
      <c r="D17" s="51"/>
      <c r="E17" s="50"/>
      <c r="F17" s="87"/>
      <c r="G17" s="88"/>
      <c r="H17" s="89"/>
      <c r="I17" s="49"/>
      <c r="J17" s="48" t="s">
        <v>418</v>
      </c>
      <c r="K17" s="45" t="b">
        <v>0</v>
      </c>
      <c r="L17" s="46" t="b">
        <f t="shared" si="7"/>
        <v>1</v>
      </c>
      <c r="M17" s="47" t="b" cm="1">
        <f t="array" ref="M17">OpeningDeath(CG17,CI17,CI33,CI49,CI65,CI81,CI97)</f>
        <v>0</v>
      </c>
      <c r="N17" s="52" t="s">
        <v>167</v>
      </c>
      <c r="O17" s="69" t="b">
        <v>0</v>
      </c>
      <c r="Q17" s="17">
        <v>2</v>
      </c>
      <c r="R17" s="20">
        <v>8</v>
      </c>
      <c r="S17" s="17"/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 t="s">
        <v>195</v>
      </c>
      <c r="AM17" s="62" t="s">
        <v>430</v>
      </c>
      <c r="AN17" s="63" t="s">
        <v>381</v>
      </c>
      <c r="AO17" s="71" t="s">
        <v>392</v>
      </c>
      <c r="AP17" s="20" t="b">
        <f t="shared" si="1"/>
        <v>0</v>
      </c>
      <c r="AQ17" s="17"/>
      <c r="AR17" s="190" t="s">
        <v>391</v>
      </c>
      <c r="AS17" s="54" t="s">
        <v>66</v>
      </c>
      <c r="AT17" s="55" t="s">
        <v>384</v>
      </c>
      <c r="AU17" s="55" t="b">
        <v>0</v>
      </c>
      <c r="AV17" s="55" t="b">
        <v>1</v>
      </c>
      <c r="AW17" s="64" t="s">
        <v>493</v>
      </c>
      <c r="AX17" s="65" t="s">
        <v>65</v>
      </c>
      <c r="AY17" s="66" t="s">
        <v>384</v>
      </c>
      <c r="AZ17" s="66" t="b">
        <v>0</v>
      </c>
      <c r="BA17" s="66" t="b">
        <v>0</v>
      </c>
      <c r="BB17" s="56" t="s">
        <v>407</v>
      </c>
      <c r="BC17" s="57" t="s">
        <v>65</v>
      </c>
      <c r="BD17" s="55" t="s">
        <v>434</v>
      </c>
      <c r="BE17" s="55" t="b">
        <v>0</v>
      </c>
      <c r="BF17" s="55" t="b">
        <v>0</v>
      </c>
      <c r="BG17" s="64" t="s">
        <v>504</v>
      </c>
      <c r="BH17" s="65" t="s">
        <v>66</v>
      </c>
      <c r="BI17" s="66" t="s">
        <v>384</v>
      </c>
      <c r="BJ17" s="66" t="b">
        <v>0</v>
      </c>
      <c r="BK17" s="66" t="b">
        <v>0</v>
      </c>
      <c r="BL17" s="56" t="s">
        <v>486</v>
      </c>
      <c r="BM17" s="57" t="s">
        <v>66</v>
      </c>
      <c r="BN17" s="55" t="s">
        <v>384</v>
      </c>
      <c r="BO17" s="55" t="b">
        <v>0</v>
      </c>
      <c r="BP17" s="55" t="b">
        <v>1</v>
      </c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0</v>
      </c>
      <c r="CB17" s="20">
        <f t="shared" si="9"/>
        <v>0</v>
      </c>
      <c r="CC17" s="223" t="b">
        <f>opening(AS17,B12)</f>
        <v>0</v>
      </c>
      <c r="CD17" s="29" t="b" cm="1">
        <f t="array" ref="CD17">KOST(CA17,O17,secandmin(J17),L17, AN17)</f>
        <v>1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0</v>
      </c>
      <c r="CH17" s="20" cm="1">
        <f t="array" ref="CH17">secandmin(J17)</f>
        <v>39</v>
      </c>
      <c r="CI17" s="20">
        <f t="shared" si="4"/>
        <v>141</v>
      </c>
      <c r="CJ17" s="20" cm="1">
        <f t="array" ref="CJ17">IF(AR17="",FALSE,ROUND(IF(AU17=TRUE,((180-secandmin(AK17))+(45-AM17))-(secandmin(AR17)),(180-secandmin(AR17))),0))</f>
        <v>132</v>
      </c>
      <c r="CK17" s="20" cm="1">
        <f t="array" ref="CK17">IF(AW17="",FALSE,ROUND(IF(AZ17=TRUE,((180-secandmin(AK17))+(45-AM17))-(secandmin(AW17)),(180-secandmin(AW17))),0))</f>
        <v>133</v>
      </c>
      <c r="CL17" s="20" cm="1">
        <f t="array" ref="CL17">IF(BB17="",FALSE,ROUND(IF(BE17=TRUE,((180-secandmin(AK17))+(45-AM17))-(secandmin(BB17)),(180-secandmin(BB17))),0))</f>
        <v>143</v>
      </c>
      <c r="CM17" s="20" cm="1">
        <f t="array" ref="CM17">IF(BG17="",FALSE,ROUND(IF(BJ17=TRUE,((180-secandmin(AK17))+(45-AM17))-(secandmin(BG17)),(180-secandmin(BG17))),0))</f>
        <v>145</v>
      </c>
      <c r="CN17" s="20" cm="1">
        <f t="array" ref="CN17">IF(BL17="",FALSE,ROUND(IF(BO17=TRUE,((180-secandmin(AK17))+(45-AM17))-(secandmin(BL17)),(180-secandmin(BL17))),0))</f>
        <v>154</v>
      </c>
      <c r="CO17" s="30" cm="1">
        <f t="array" ref="CO17">roundlength(AJ17,secandmin(AM17),AO17,secandmin(AK17))</f>
        <v>144</v>
      </c>
      <c r="CP17" s="222">
        <f t="shared" si="5"/>
        <v>0</v>
      </c>
      <c r="CQ17" s="222">
        <f t="shared" si="6"/>
        <v>0</v>
      </c>
      <c r="CR17" s="17"/>
      <c r="CU17" s="20" t="b">
        <v>0</v>
      </c>
      <c r="CV17" s="20" t="b">
        <v>1</v>
      </c>
      <c r="CW17" s="20">
        <v>89</v>
      </c>
      <c r="CX17" s="20">
        <v>141</v>
      </c>
      <c r="CY17" s="20">
        <v>0</v>
      </c>
      <c r="CZ17" s="20">
        <v>0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1</v>
      </c>
      <c r="DC17" s="20" t="b" cm="1">
        <f t="array" ref="DC17">OpeningKill(CJ17,AS17,$B$12,CI17,CI33,CI49,CI65,CI81)</f>
        <v>0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6_16 Villa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458</v>
      </c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1</v>
      </c>
      <c r="N18" s="52" t="s">
        <v>167</v>
      </c>
      <c r="O18" s="69" t="b">
        <v>0</v>
      </c>
      <c r="Q18" s="17">
        <v>1</v>
      </c>
      <c r="R18" s="20">
        <v>5</v>
      </c>
      <c r="S18" s="17"/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195</v>
      </c>
      <c r="AM18" s="62" t="s">
        <v>431</v>
      </c>
      <c r="AN18" s="63" t="s">
        <v>381</v>
      </c>
      <c r="AO18" s="71" t="s">
        <v>392</v>
      </c>
      <c r="AP18" s="20" t="b">
        <f t="shared" si="1"/>
        <v>0</v>
      </c>
      <c r="AQ18" s="17"/>
      <c r="AR18" s="190" t="s">
        <v>433</v>
      </c>
      <c r="AS18" s="54" t="s">
        <v>67</v>
      </c>
      <c r="AT18" s="55" t="s">
        <v>384</v>
      </c>
      <c r="AU18" s="55" t="b">
        <v>0</v>
      </c>
      <c r="AV18" s="55" t="b">
        <v>1</v>
      </c>
      <c r="AW18" s="64" t="s">
        <v>537</v>
      </c>
      <c r="AX18" s="65" t="s">
        <v>67</v>
      </c>
      <c r="AY18" s="66" t="s">
        <v>384</v>
      </c>
      <c r="AZ18" s="66" t="b">
        <v>0</v>
      </c>
      <c r="BA18" s="66" t="b">
        <v>1</v>
      </c>
      <c r="BB18" s="56" t="s">
        <v>487</v>
      </c>
      <c r="BC18" s="57" t="s">
        <v>67</v>
      </c>
      <c r="BD18" s="55" t="s">
        <v>384</v>
      </c>
      <c r="BE18" s="55" t="b">
        <v>0</v>
      </c>
      <c r="BF18" s="55" t="b">
        <v>1</v>
      </c>
      <c r="BG18" s="64" t="s">
        <v>491</v>
      </c>
      <c r="BH18" s="65" t="s">
        <v>65</v>
      </c>
      <c r="BI18" s="66" t="s">
        <v>384</v>
      </c>
      <c r="BJ18" s="66" t="b">
        <v>0</v>
      </c>
      <c r="BK18" s="66" t="b">
        <v>0</v>
      </c>
      <c r="BL18" s="56" t="s">
        <v>431</v>
      </c>
      <c r="BM18" s="57" t="s">
        <v>65</v>
      </c>
      <c r="BN18" s="55" t="s">
        <v>384</v>
      </c>
      <c r="BO18" s="55" t="b">
        <v>0</v>
      </c>
      <c r="BP18" s="55" t="b">
        <v>1</v>
      </c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b" cm="1">
        <f t="array" ref="CD18">KOST(CA18,O18,secandmin(J18),L18, AN18)</f>
        <v>0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0</v>
      </c>
      <c r="CH18" s="20" cm="1">
        <f t="array" ref="CH18">secandmin(J18)</f>
        <v>118</v>
      </c>
      <c r="CI18" s="20">
        <f t="shared" si="4"/>
        <v>62</v>
      </c>
      <c r="CJ18" s="20" cm="1">
        <f t="array" ref="CJ18">IF(AR18="",FALSE,ROUND(IF(AU18=TRUE,((180-secandmin(AK18))+(45-AM18))-(secandmin(AR18)),(180-secandmin(AR18))),0))</f>
        <v>74</v>
      </c>
      <c r="CK18" s="20" cm="1">
        <f t="array" ref="CK18">IF(AW18="",FALSE,ROUND(IF(AZ18=TRUE,((180-secandmin(AK18))+(45-AM18))-(secandmin(AW18)),(180-secandmin(AW18))),0))</f>
        <v>102</v>
      </c>
      <c r="CL18" s="20" cm="1">
        <f t="array" ref="CL18">IF(BB18="",FALSE,ROUND(IF(BE18=TRUE,((180-secandmin(AK18))+(45-AM18))-(secandmin(BB18)),(180-secandmin(BB18))),0))</f>
        <v>107</v>
      </c>
      <c r="CM18" s="20" cm="1">
        <f t="array" ref="CM18">IF(BG18="",FALSE,ROUND(IF(BJ18=TRUE,((180-secandmin(AK18))+(45-AM18))-(secandmin(BG18)),(180-secandmin(BG18))),0))</f>
        <v>121</v>
      </c>
      <c r="CN18" s="20" cm="1">
        <f t="array" ref="CN18">IF(BL18="",FALSE,ROUND(IF(BO18=TRUE,((180-secandmin(AK18))+(45-AM18))-(secandmin(BL18)),(180-secandmin(BL18))),0))</f>
        <v>156</v>
      </c>
      <c r="CO18" s="30" cm="1">
        <f t="array" ref="CO18">roundlength(AJ18,secandmin(AM18),AO18,secandmin(AK18))</f>
        <v>156</v>
      </c>
      <c r="CP18" s="222">
        <f t="shared" si="5"/>
        <v>0</v>
      </c>
      <c r="CQ18" s="222">
        <f t="shared" si="6"/>
        <v>0</v>
      </c>
      <c r="CR18" s="17"/>
      <c r="CU18" s="20" t="b">
        <v>0</v>
      </c>
      <c r="CV18" s="20" t="b">
        <v>0</v>
      </c>
      <c r="CW18" s="20">
        <v>124</v>
      </c>
      <c r="CX18" s="20">
        <v>62</v>
      </c>
      <c r="CY18" s="20">
        <v>0</v>
      </c>
      <c r="CZ18" s="20">
        <v>0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6_16 Villa</v>
      </c>
      <c r="B19" s="4">
        <v>7</v>
      </c>
      <c r="C19" s="50"/>
      <c r="D19" s="51"/>
      <c r="E19" s="50"/>
      <c r="F19" s="87"/>
      <c r="G19" s="88"/>
      <c r="H19" s="89"/>
      <c r="I19" s="49"/>
      <c r="J19" s="48" t="s">
        <v>483</v>
      </c>
      <c r="K19" s="45" t="b">
        <v>0</v>
      </c>
      <c r="L19" s="46" t="b">
        <f t="shared" si="7"/>
        <v>0</v>
      </c>
      <c r="M19" s="47" t="b" cm="1">
        <f t="array" ref="M19">OpeningDeath(CG19,CI19,CI35,CI51,CI67,CI83,CI99)</f>
        <v>0</v>
      </c>
      <c r="N19" s="52" t="s">
        <v>211</v>
      </c>
      <c r="O19" s="69" t="b">
        <v>0</v>
      </c>
      <c r="Q19" s="17"/>
      <c r="R19" s="17"/>
      <c r="S19" s="17">
        <v>1</v>
      </c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193</v>
      </c>
      <c r="AM19" s="62" t="s">
        <v>511</v>
      </c>
      <c r="AN19" s="63" t="s">
        <v>382</v>
      </c>
      <c r="AO19" s="71" t="s">
        <v>404</v>
      </c>
      <c r="AP19" s="20" t="b">
        <f t="shared" si="1"/>
        <v>0</v>
      </c>
      <c r="AQ19" s="17"/>
      <c r="AR19" s="190" t="s">
        <v>556</v>
      </c>
      <c r="AS19" s="54" t="s">
        <v>355</v>
      </c>
      <c r="AT19" s="55" t="s">
        <v>384</v>
      </c>
      <c r="AU19" s="55" t="b">
        <v>0</v>
      </c>
      <c r="AV19" s="55" t="b">
        <v>1</v>
      </c>
      <c r="AW19" s="64" t="s">
        <v>534</v>
      </c>
      <c r="AX19" s="65" t="s">
        <v>67</v>
      </c>
      <c r="AY19" s="66" t="s">
        <v>384</v>
      </c>
      <c r="AZ19" s="66" t="b">
        <v>0</v>
      </c>
      <c r="BA19" s="66" t="b">
        <v>1</v>
      </c>
      <c r="BB19" s="56" t="s">
        <v>442</v>
      </c>
      <c r="BC19" s="57" t="s">
        <v>66</v>
      </c>
      <c r="BD19" s="55" t="s">
        <v>434</v>
      </c>
      <c r="BE19" s="55" t="b">
        <v>0</v>
      </c>
      <c r="BF19" s="55" t="b">
        <v>0</v>
      </c>
      <c r="BG19" s="64" t="s">
        <v>504</v>
      </c>
      <c r="BH19" s="65" t="s">
        <v>65</v>
      </c>
      <c r="BI19" s="66" t="s">
        <v>384</v>
      </c>
      <c r="BJ19" s="66" t="b">
        <v>0</v>
      </c>
      <c r="BK19" s="66" t="b">
        <v>1</v>
      </c>
      <c r="BL19" s="56"/>
      <c r="BM19" s="57"/>
      <c r="BN19" s="55"/>
      <c r="BO19" s="55" t="b">
        <v>0</v>
      </c>
      <c r="BP19" s="55"/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0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0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1</v>
      </c>
      <c r="CH19" s="20" cm="1">
        <f t="array" ref="CH19">secandmin(J19)</f>
        <v>38</v>
      </c>
      <c r="CI19" s="20">
        <f t="shared" si="4"/>
        <v>142</v>
      </c>
      <c r="CJ19" s="20" cm="1">
        <f t="array" ref="CJ19">IF(AR19="",FALSE,ROUND(IF(AU19=TRUE,((180-secandmin(AK19))+(45-AM19))-(secandmin(AR19)),(180-secandmin(AR19))),0))</f>
        <v>37</v>
      </c>
      <c r="CK19" s="20" cm="1">
        <f t="array" ref="CK19">IF(AW19="",FALSE,ROUND(IF(AZ19=TRUE,((180-secandmin(AK19))+(45-AM19))-(secandmin(AW19)),(180-secandmin(AW19))),0))</f>
        <v>50</v>
      </c>
      <c r="CL19" s="20" cm="1">
        <f t="array" ref="CL19">IF(BB19="",FALSE,ROUND(IF(BE19=TRUE,((180-secandmin(AK19))+(45-AM19))-(secandmin(BB19)),(180-secandmin(BB19))),0))</f>
        <v>118</v>
      </c>
      <c r="CM19" s="20" cm="1">
        <f t="array" ref="CM19">IF(BG19="",FALSE,ROUND(IF(BJ19=TRUE,((180-secandmin(AK19))+(45-AM19))-(secandmin(BG19)),(180-secandmin(BG19))),0))</f>
        <v>145</v>
      </c>
      <c r="CN19" s="20" t="b" cm="1">
        <f t="array" ref="CN19">IF(BL19="",FALSE,ROUND(IF(BO19=TRUE,((180-secandmin(AK19))+(45-AM19))-(secandmin(BL19)),(180-secandmin(BL19))),0))</f>
        <v>0</v>
      </c>
      <c r="CO19" s="30" cm="1">
        <f t="array" ref="CO19">roundlength(AJ19,secandmin(AM19),AO19,secandmin(AK19))</f>
        <v>151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6_16 Villa</v>
      </c>
      <c r="B20" s="4">
        <v>8</v>
      </c>
      <c r="C20" s="50"/>
      <c r="D20" s="51"/>
      <c r="E20" s="50"/>
      <c r="F20" s="87"/>
      <c r="G20" s="88"/>
      <c r="H20" s="89"/>
      <c r="I20" s="49"/>
      <c r="J20" s="48" t="s">
        <v>486</v>
      </c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 t="s">
        <v>186</v>
      </c>
      <c r="O20" s="69" t="b">
        <v>0</v>
      </c>
      <c r="Q20" s="17"/>
      <c r="R20" s="17"/>
      <c r="S20" s="17">
        <v>2</v>
      </c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0</v>
      </c>
      <c r="AK20" s="182"/>
      <c r="AL20" s="61" t="s">
        <v>193</v>
      </c>
      <c r="AM20" s="62" t="s">
        <v>486</v>
      </c>
      <c r="AN20" s="63" t="s">
        <v>382</v>
      </c>
      <c r="AO20" s="71" t="s">
        <v>404</v>
      </c>
      <c r="AP20" s="20" t="b">
        <f t="shared" si="1"/>
        <v>0</v>
      </c>
      <c r="AQ20" s="17"/>
      <c r="AR20" s="190" t="s">
        <v>475</v>
      </c>
      <c r="AS20" s="54" t="s">
        <v>390</v>
      </c>
      <c r="AT20" s="55" t="s">
        <v>384</v>
      </c>
      <c r="AU20" s="55" t="b">
        <v>0</v>
      </c>
      <c r="AV20" s="55" t="b">
        <v>1</v>
      </c>
      <c r="AW20" s="64" t="s">
        <v>502</v>
      </c>
      <c r="AX20" s="65" t="s">
        <v>390</v>
      </c>
      <c r="AY20" s="66" t="s">
        <v>384</v>
      </c>
      <c r="AZ20" s="66" t="b">
        <v>0</v>
      </c>
      <c r="BA20" s="66" t="b">
        <v>1</v>
      </c>
      <c r="BB20" s="56"/>
      <c r="BC20" s="57"/>
      <c r="BD20" s="224"/>
      <c r="BE20" s="55" t="b">
        <v>0</v>
      </c>
      <c r="BF20" s="55"/>
      <c r="BG20" s="64"/>
      <c r="BH20" s="65"/>
      <c r="BI20" s="164"/>
      <c r="BJ20" s="66" t="b">
        <v>0</v>
      </c>
      <c r="BK20" s="66"/>
      <c r="BL20" s="56"/>
      <c r="BM20" s="57"/>
      <c r="BN20" s="224"/>
      <c r="BO20" s="55" t="b">
        <v>0</v>
      </c>
      <c r="BP20" s="55"/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2</v>
      </c>
      <c r="CB20" s="20">
        <f t="shared" si="9"/>
        <v>2</v>
      </c>
      <c r="CC20" s="223" t="b">
        <f>opening(AS20,B12)</f>
        <v>1</v>
      </c>
      <c r="CD20" s="29" t="b" cm="1">
        <f t="array" ref="CD20">KOST(CA20,O20,secandmin(J20),L20, AN20)</f>
        <v>1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0</v>
      </c>
      <c r="CH20" s="20" cm="1">
        <f t="array" ref="CH20">secandmin(J20)</f>
        <v>26</v>
      </c>
      <c r="CI20" s="20">
        <f t="shared" si="4"/>
        <v>154</v>
      </c>
      <c r="CJ20" s="20" cm="1">
        <f t="array" ref="CJ20">IF(AR20="",FALSE,ROUND(IF(AU20=TRUE,((180-secandmin(AK20))+(45-AM20))-(secandmin(AR20)),(180-secandmin(AR20))),0))</f>
        <v>126</v>
      </c>
      <c r="CK20" s="20" cm="1">
        <f t="array" ref="CK20">IF(AW20="",FALSE,ROUND(IF(AZ20=TRUE,((180-secandmin(AK20))+(45-AM20))-(secandmin(AW20)),(180-secandmin(AW20))),0))</f>
        <v>130</v>
      </c>
      <c r="CL20" s="20" t="b" cm="1">
        <f t="array" ref="CL20">IF(BB20="",FALSE,ROUND(IF(BE20=TRUE,((180-secandmin(AK20))+(45-AM20))-(secandmin(BB20)),(180-secandmin(BB20))),0))</f>
        <v>0</v>
      </c>
      <c r="CM20" s="20" t="b" cm="1">
        <f t="array" ref="CM20">IF(BG20="",FALSE,ROUND(IF(BJ20=TRUE,((180-secandmin(AK20))+(45-AM20))-(secandmin(BG20)),(180-secandmin(BG20))),0))</f>
        <v>0</v>
      </c>
      <c r="CN20" s="20" t="b" cm="1">
        <f t="array" ref="CN20">IF(BL20="",FALSE,ROUND(IF(BO20=TRUE,((180-secandmin(AK20))+(45-AM20))-(secandmin(BL20)),(180-secandmin(BL20))),0))</f>
        <v>0</v>
      </c>
      <c r="CO20" s="30" cm="1">
        <f t="array" ref="CO20">roundlength(AJ20,secandmin(AM20),AO20,secandmin(AK20))</f>
        <v>154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6_16 Villa</v>
      </c>
      <c r="B21" s="4">
        <v>9</v>
      </c>
      <c r="C21" s="50"/>
      <c r="D21" s="51"/>
      <c r="E21" s="50"/>
      <c r="F21" s="87"/>
      <c r="G21" s="88"/>
      <c r="H21" s="89"/>
      <c r="I21" s="49"/>
      <c r="J21" s="48" t="s">
        <v>447</v>
      </c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186</v>
      </c>
      <c r="O21" s="69" t="b">
        <v>0</v>
      </c>
      <c r="Q21" s="17"/>
      <c r="R21" s="17"/>
      <c r="S21" s="17">
        <v>1</v>
      </c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 t="s">
        <v>196</v>
      </c>
      <c r="AM21" s="62" t="s">
        <v>432</v>
      </c>
      <c r="AN21" s="63" t="s">
        <v>382</v>
      </c>
      <c r="AO21" s="71" t="s">
        <v>404</v>
      </c>
      <c r="AP21" s="20" t="b">
        <f t="shared" si="1"/>
        <v>0</v>
      </c>
      <c r="AQ21" s="17"/>
      <c r="AR21" s="190" t="s">
        <v>431</v>
      </c>
      <c r="AS21" s="54" t="s">
        <v>355</v>
      </c>
      <c r="AT21" s="224" t="s">
        <v>384</v>
      </c>
      <c r="AU21" s="55" t="b">
        <v>0</v>
      </c>
      <c r="AV21" s="55" t="b">
        <v>0</v>
      </c>
      <c r="AW21" s="64" t="s">
        <v>412</v>
      </c>
      <c r="AX21" s="65" t="s">
        <v>66</v>
      </c>
      <c r="AY21" s="164" t="s">
        <v>384</v>
      </c>
      <c r="AZ21" s="66" t="b">
        <v>0</v>
      </c>
      <c r="BA21" s="66" t="b">
        <v>1</v>
      </c>
      <c r="BB21" s="56"/>
      <c r="BC21" s="57"/>
      <c r="BD21" s="224"/>
      <c r="BE21" s="55" t="b">
        <v>0</v>
      </c>
      <c r="BF21" s="55"/>
      <c r="BG21" s="64"/>
      <c r="BH21" s="65"/>
      <c r="BI21" s="164"/>
      <c r="BJ21" s="66" t="b">
        <v>0</v>
      </c>
      <c r="BK21" s="66"/>
      <c r="BL21" s="56"/>
      <c r="BM21" s="57"/>
      <c r="BN21" s="55"/>
      <c r="BO21" s="55" t="b">
        <v>0</v>
      </c>
      <c r="BP21" s="55"/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0</v>
      </c>
      <c r="CB21" s="20">
        <f t="shared" si="9"/>
        <v>0</v>
      </c>
      <c r="CC21" s="223" t="b">
        <f>opening(AS21,B12)</f>
        <v>0</v>
      </c>
      <c r="CD21" s="29" t="b" cm="1">
        <f t="array" ref="CD21">KOST(CA21,O21,secandmin(J21),L21, AN21)</f>
        <v>0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0</v>
      </c>
      <c r="CH21" s="20" cm="1">
        <f t="array" ref="CH21">secandmin(J21)</f>
        <v>30</v>
      </c>
      <c r="CI21" s="20">
        <f t="shared" si="4"/>
        <v>150</v>
      </c>
      <c r="CJ21" s="20" cm="1">
        <f t="array" ref="CJ21">IF(AR21="",FALSE,ROUND(IF(AU21=TRUE,((180-secandmin(AK21))+(45-AM21))-(secandmin(AR21)),(180-secandmin(AR21))),0))</f>
        <v>156</v>
      </c>
      <c r="CK21" s="20" cm="1">
        <f t="array" ref="CK21">IF(AW21="",FALSE,ROUND(IF(AZ21=TRUE,((180-secandmin(AK21))+(45-AM21))-(secandmin(AW21)),(180-secandmin(AW21))),0))</f>
        <v>168</v>
      </c>
      <c r="CL21" s="20" t="b" cm="1">
        <f t="array" ref="CL21">IF(BB21="",FALSE,ROUND(IF(BE21=TRUE,((180-secandmin(AK21))+(45-AM21))-(secandmin(BB21)),(180-secandmin(BB21))),0))</f>
        <v>0</v>
      </c>
      <c r="CM21" s="20" t="b" cm="1">
        <f t="array" ref="CM21">IF(BG21="",FALSE,ROUND(IF(BJ21=TRUE,((180-secandmin(AK21))+(45-AM21))-(secandmin(BG21)),(180-secandmin(BG21))),0))</f>
        <v>0</v>
      </c>
      <c r="CN21" s="20" t="b" cm="1">
        <f t="array" ref="CN21">IF(BL21="",FALSE,ROUND(IF(BO21=TRUE,((180-secandmin(AK21))+(45-AM21))-(secandmin(BL21)),(180-secandmin(BL21))),0))</f>
        <v>0</v>
      </c>
      <c r="CO21" s="30" cm="1">
        <f t="array" ref="CO21">roundlength(AJ21,secandmin(AM21),AO21,secandmin(AK21))</f>
        <v>174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6_16 Villa</v>
      </c>
      <c r="B22" s="4">
        <v>10</v>
      </c>
      <c r="C22" s="50"/>
      <c r="D22" s="51"/>
      <c r="E22" s="50"/>
      <c r="F22" s="87"/>
      <c r="G22" s="88"/>
      <c r="H22" s="89"/>
      <c r="I22" s="49"/>
      <c r="J22" s="48" t="s">
        <v>447</v>
      </c>
      <c r="K22" s="45" t="b">
        <v>0</v>
      </c>
      <c r="L22" s="46" t="b">
        <f t="shared" si="7"/>
        <v>1</v>
      </c>
      <c r="M22" s="47" t="b" cm="1">
        <f t="array" ref="M22">OpeningDeath(CG22,CI22,CI38,CI54,CI70,CI86,CI102)</f>
        <v>0</v>
      </c>
      <c r="N22" s="171" t="s">
        <v>176</v>
      </c>
      <c r="O22" s="69" t="b">
        <v>0</v>
      </c>
      <c r="Q22" s="17"/>
      <c r="R22" s="17"/>
      <c r="S22" s="17">
        <v>1</v>
      </c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196</v>
      </c>
      <c r="AM22" s="62" t="s">
        <v>532</v>
      </c>
      <c r="AN22" s="63" t="s">
        <v>382</v>
      </c>
      <c r="AO22" s="71" t="s">
        <v>404</v>
      </c>
      <c r="AP22" s="20" t="b">
        <f t="shared" si="1"/>
        <v>0</v>
      </c>
      <c r="AQ22" s="17"/>
      <c r="AR22" s="190" t="s">
        <v>537</v>
      </c>
      <c r="AS22" s="54" t="s">
        <v>390</v>
      </c>
      <c r="AT22" s="55" t="s">
        <v>384</v>
      </c>
      <c r="AU22" s="55" t="b">
        <v>0</v>
      </c>
      <c r="AV22" s="55" t="b">
        <v>0</v>
      </c>
      <c r="AW22" s="64" t="s">
        <v>511</v>
      </c>
      <c r="AX22" s="65" t="s">
        <v>66</v>
      </c>
      <c r="AY22" s="164" t="s">
        <v>384</v>
      </c>
      <c r="AZ22" s="66" t="b">
        <v>0</v>
      </c>
      <c r="BA22" s="66" t="b">
        <v>0</v>
      </c>
      <c r="BB22" s="56" t="s">
        <v>513</v>
      </c>
      <c r="BC22" s="57" t="s">
        <v>67</v>
      </c>
      <c r="BD22" s="224" t="s">
        <v>384</v>
      </c>
      <c r="BE22" s="55" t="b">
        <v>0</v>
      </c>
      <c r="BF22" s="55" t="b">
        <v>0</v>
      </c>
      <c r="BG22" s="64"/>
      <c r="BH22" s="65"/>
      <c r="BI22" s="164"/>
      <c r="BJ22" s="66" t="b">
        <v>0</v>
      </c>
      <c r="BK22" s="66"/>
      <c r="BL22" s="56"/>
      <c r="BM22" s="57"/>
      <c r="BN22" s="55"/>
      <c r="BO22" s="55" t="b">
        <v>0</v>
      </c>
      <c r="BP22" s="55"/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1</v>
      </c>
      <c r="CB22" s="20">
        <f t="shared" si="9"/>
        <v>0</v>
      </c>
      <c r="CC22" s="223" t="b">
        <f>opening(AS22,B12)</f>
        <v>1</v>
      </c>
      <c r="CD22" s="29" t="b" cm="1">
        <f t="array" ref="CD22">KOST(CA22,O22,secandmin(J22),L22, AN22)</f>
        <v>1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0</v>
      </c>
      <c r="CH22" s="20" cm="1">
        <f t="array" ref="CH22">secandmin(J22)</f>
        <v>30</v>
      </c>
      <c r="CI22" s="20">
        <f t="shared" si="4"/>
        <v>150</v>
      </c>
      <c r="CJ22" s="20" cm="1">
        <f t="array" ref="CJ22">IF(AR22="",FALSE,ROUND(IF(AU22=TRUE,((180-secandmin(AK22))+(45-AM22))-(secandmin(AR22)),(180-secandmin(AR22))),0))</f>
        <v>102</v>
      </c>
      <c r="CK22" s="20" cm="1">
        <f t="array" ref="CK22">IF(AW22="",FALSE,ROUND(IF(AZ22=TRUE,((180-secandmin(AK22))+(45-AM22))-(secandmin(AW22)),(180-secandmin(AW22))),0))</f>
        <v>151</v>
      </c>
      <c r="CL22" s="20" cm="1">
        <f t="array" ref="CL22">IF(BB22="",FALSE,ROUND(IF(BE22=TRUE,((180-secandmin(AK22))+(45-AM22))-(secandmin(BB22)),(180-secandmin(BB22))),0))</f>
        <v>161</v>
      </c>
      <c r="CM22" s="20" t="b" cm="1">
        <f t="array" ref="CM22">IF(BG22="",FALSE,ROUND(IF(BJ22=TRUE,((180-secandmin(AK22))+(45-AM22))-(secandmin(BG22)),(180-secandmin(BG22))),0))</f>
        <v>0</v>
      </c>
      <c r="CN22" s="20" t="b" cm="1">
        <f t="array" ref="CN22">IF(BL22="",FALSE,ROUND(IF(BO22=TRUE,((180-secandmin(AK22))+(45-AM22))-(secandmin(BL22)),(180-secandmin(BL22))),0))</f>
        <v>0</v>
      </c>
      <c r="CO22" s="30" cm="1">
        <f t="array" ref="CO22">roundlength(AJ22,secandmin(AM22),AO22,secandmin(AK22))</f>
        <v>176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1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6_16 Villa</v>
      </c>
      <c r="B23" s="4">
        <v>11</v>
      </c>
      <c r="C23" s="50"/>
      <c r="D23" s="51"/>
      <c r="E23" s="50"/>
      <c r="F23" s="87"/>
      <c r="G23" s="88"/>
      <c r="H23" s="89"/>
      <c r="I23" s="49"/>
      <c r="J23" s="48" t="s">
        <v>416</v>
      </c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 t="s">
        <v>176</v>
      </c>
      <c r="O23" s="69" t="b">
        <v>0</v>
      </c>
      <c r="Q23" s="17"/>
      <c r="R23" s="17"/>
      <c r="S23" s="17">
        <v>2</v>
      </c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 t="s">
        <v>196</v>
      </c>
      <c r="AM23" s="62" t="s">
        <v>539</v>
      </c>
      <c r="AN23" s="63" t="s">
        <v>382</v>
      </c>
      <c r="AO23" s="71" t="s">
        <v>404</v>
      </c>
      <c r="AP23" s="20" t="b">
        <f t="shared" si="1"/>
        <v>0</v>
      </c>
      <c r="AQ23" s="17"/>
      <c r="AR23" s="190" t="s">
        <v>495</v>
      </c>
      <c r="AS23" s="54" t="s">
        <v>65</v>
      </c>
      <c r="AT23" s="55" t="s">
        <v>384</v>
      </c>
      <c r="AU23" s="55" t="b">
        <v>0</v>
      </c>
      <c r="AV23" s="55" t="b">
        <v>1</v>
      </c>
      <c r="AW23" s="64" t="s">
        <v>518</v>
      </c>
      <c r="AX23" s="65" t="s">
        <v>67</v>
      </c>
      <c r="AY23" s="66" t="s">
        <v>384</v>
      </c>
      <c r="AZ23" s="66" t="b">
        <v>0</v>
      </c>
      <c r="BA23" s="66" t="b">
        <v>1</v>
      </c>
      <c r="BB23" s="56" t="s">
        <v>411</v>
      </c>
      <c r="BC23" s="57" t="s">
        <v>65</v>
      </c>
      <c r="BD23" s="55" t="s">
        <v>384</v>
      </c>
      <c r="BE23" s="55" t="b">
        <v>0</v>
      </c>
      <c r="BF23" s="55" t="b">
        <v>0</v>
      </c>
      <c r="BG23" s="64" t="s">
        <v>533</v>
      </c>
      <c r="BH23" s="65" t="s">
        <v>67</v>
      </c>
      <c r="BI23" s="66" t="s">
        <v>384</v>
      </c>
      <c r="BJ23" s="66" t="b">
        <v>0</v>
      </c>
      <c r="BK23" s="66" t="b">
        <v>1</v>
      </c>
      <c r="BL23" s="56"/>
      <c r="BM23" s="57"/>
      <c r="BN23" s="55"/>
      <c r="BO23" s="55" t="b">
        <v>0</v>
      </c>
      <c r="BP23" s="55"/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b" cm="1">
        <f t="array" ref="CD23">KOST(CA23,O23,secandmin(J23),L23, AN23)</f>
        <v>0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1</v>
      </c>
      <c r="CH23" s="20" cm="1">
        <f t="array" ref="CH23">secandmin(J23)</f>
        <v>91</v>
      </c>
      <c r="CI23" s="20">
        <f t="shared" si="4"/>
        <v>89</v>
      </c>
      <c r="CJ23" s="20" cm="1">
        <f t="array" ref="CJ23">IF(AR23="",FALSE,ROUND(IF(AU23=TRUE,((180-secandmin(AK23))+(45-AM23))-(secandmin(AR23)),(180-secandmin(AR23))),0))</f>
        <v>15</v>
      </c>
      <c r="CK23" s="20" cm="1">
        <f t="array" ref="CK23">IF(AW23="",FALSE,ROUND(IF(AZ23=TRUE,((180-secandmin(AK23))+(45-AM23))-(secandmin(AW23)),(180-secandmin(AW23))),0))</f>
        <v>105</v>
      </c>
      <c r="CL23" s="20" cm="1">
        <f t="array" ref="CL23">IF(BB23="",FALSE,ROUND(IF(BE23=TRUE,((180-secandmin(AK23))+(45-AM23))-(secandmin(BB23)),(180-secandmin(BB23))),0))</f>
        <v>159</v>
      </c>
      <c r="CM23" s="20" cm="1">
        <f t="array" ref="CM23">IF(BG23="",FALSE,ROUND(IF(BJ23=TRUE,((180-secandmin(AK23))+(45-AM23))-(secandmin(BG23)),(180-secandmin(BG23))),0))</f>
        <v>175</v>
      </c>
      <c r="CN23" s="20" t="b" cm="1">
        <f t="array" ref="CN23">IF(BL23="",FALSE,ROUND(IF(BO23=TRUE,((180-secandmin(AK23))+(45-AM23))-(secandmin(BL23)),(180-secandmin(BL23))),0))</f>
        <v>0</v>
      </c>
      <c r="CO23" s="30" cm="1">
        <f t="array" ref="CO23">roundlength(AJ23,secandmin(AM23),AO23,secandmin(AK23))</f>
        <v>178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0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6_16 Villa</v>
      </c>
      <c r="B24" s="4">
        <v>12</v>
      </c>
      <c r="C24" s="50"/>
      <c r="D24" s="51"/>
      <c r="E24" s="50"/>
      <c r="F24" s="87"/>
      <c r="G24" s="88"/>
      <c r="H24" s="89"/>
      <c r="I24" s="49"/>
      <c r="J24" s="48" t="s">
        <v>389</v>
      </c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 t="s">
        <v>176</v>
      </c>
      <c r="O24" s="69" t="b">
        <v>0</v>
      </c>
      <c r="Q24" s="17"/>
      <c r="R24" s="17"/>
      <c r="S24" s="17">
        <v>0</v>
      </c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/>
      <c r="AM24" s="62"/>
      <c r="AN24" s="63" t="s">
        <v>382</v>
      </c>
      <c r="AO24" s="71" t="s">
        <v>141</v>
      </c>
      <c r="AP24" s="20" t="b">
        <f t="shared" si="1"/>
        <v>0</v>
      </c>
      <c r="AQ24" s="17"/>
      <c r="AR24" s="190" t="s">
        <v>415</v>
      </c>
      <c r="AS24" s="54" t="s">
        <v>355</v>
      </c>
      <c r="AT24" s="224" t="s">
        <v>384</v>
      </c>
      <c r="AU24" s="55" t="b">
        <v>0</v>
      </c>
      <c r="AV24" s="55" t="b">
        <v>1</v>
      </c>
      <c r="AW24" s="64" t="s">
        <v>493</v>
      </c>
      <c r="AX24" s="65" t="s">
        <v>67</v>
      </c>
      <c r="AY24" s="66" t="s">
        <v>384</v>
      </c>
      <c r="AZ24" s="66" t="b">
        <v>0</v>
      </c>
      <c r="BA24" s="66" t="b">
        <v>1</v>
      </c>
      <c r="BB24" s="56"/>
      <c r="BC24" s="57"/>
      <c r="BD24" s="55"/>
      <c r="BE24" s="55" t="b">
        <v>0</v>
      </c>
      <c r="BF24" s="55"/>
      <c r="BG24" s="64"/>
      <c r="BH24" s="65"/>
      <c r="BI24" s="66"/>
      <c r="BJ24" s="66" t="b">
        <v>0</v>
      </c>
      <c r="BK24" s="66"/>
      <c r="BL24" s="56"/>
      <c r="BM24" s="57"/>
      <c r="BN24" s="55"/>
      <c r="BO24" s="55" t="b">
        <v>0</v>
      </c>
      <c r="BP24" s="55"/>
      <c r="BR24" s="20" t="str">
        <v/>
      </c>
      <c r="BS24" s="20" t="str">
        <f t="shared" si="2"/>
        <v>FALSE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 t="str">
        <f t="shared" si="3"/>
        <v>FALSE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0</v>
      </c>
      <c r="CB24" s="20">
        <f t="shared" si="9"/>
        <v>0</v>
      </c>
      <c r="CC24" s="223" t="b">
        <f>opening(AS24,B12)</f>
        <v>0</v>
      </c>
      <c r="CD24" s="29" t="b" cm="1">
        <f t="array" ref="CD24">KOST(CA24,O24,secandmin(J24),L24, AN24)</f>
        <v>0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0</v>
      </c>
      <c r="CH24" s="20" cm="1">
        <f t="array" ref="CH24">secandmin(J24)</f>
        <v>56</v>
      </c>
      <c r="CI24" s="20">
        <f t="shared" si="4"/>
        <v>124</v>
      </c>
      <c r="CJ24" s="20" cm="1">
        <f t="array" ref="CJ24">IF(AR24="",FALSE,ROUND(IF(AU24=TRUE,((180-secandmin(AK24))+(45-AM24))-(secandmin(AR24)),(180-secandmin(AR24))),0))</f>
        <v>73</v>
      </c>
      <c r="CK24" s="20" cm="1">
        <f t="array" ref="CK24">IF(AW24="",FALSE,ROUND(IF(AZ24=TRUE,((180-secandmin(AK24))+(45-AM24))-(secandmin(AW24)),(180-secandmin(AW24))),0))</f>
        <v>133</v>
      </c>
      <c r="CL24" s="20" t="b" cm="1">
        <f t="array" ref="CL24">IF(BB24="",FALSE,ROUND(IF(BE24=TRUE,((180-secandmin(AK24))+(45-AM24))-(secandmin(BB24)),(180-secandmin(BB24))),0))</f>
        <v>0</v>
      </c>
      <c r="CM24" s="20" t="b" cm="1">
        <f t="array" ref="CM24">IF(BG24="",FALSE,ROUND(IF(BJ24=TRUE,((180-secandmin(AK24))+(45-AM24))-(secandmin(BG24)),(180-secandmin(BG24))),0))</f>
        <v>0</v>
      </c>
      <c r="CN24" s="20" t="b" cm="1">
        <f t="array" ref="CN24">IF(BL24="",FALSE,ROUND(IF(BO24=TRUE,((180-secandmin(AK24))+(45-AM24))-(secandmin(BL24)),(180-secandmin(BL24))),0))</f>
        <v>0</v>
      </c>
      <c r="CO24" s="30" t="str" cm="1">
        <f t="array" ref="CO24">roundlength(AJ24,secandmin(AM24),AO24,secandmin(AK24))</f>
        <v/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str" cm="1">
        <f t="array" ref="DA24">FiveVThreeThrown(CJ24,CK24,CI24,CI40,CI56,CI72,CI88,AO24)</f>
        <v>NP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6_16 Villa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6_16 Villa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6_16 Villa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6_16 Villa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6_16 Villa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460</v>
      </c>
      <c r="K29" s="45" t="b">
        <v>0</v>
      </c>
      <c r="L29" s="46" t="b">
        <f>DB29</f>
        <v>0</v>
      </c>
      <c r="M29" s="47" t="b" cm="1">
        <f t="array" ref="M29">OpeningDeath(CG13,CI29,CI13,CI45,CI61,CI77,CI93)</f>
        <v>0</v>
      </c>
      <c r="N29" s="52" t="s">
        <v>238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0</v>
      </c>
      <c r="CB29" s="20">
        <f>countkillshs(AS13,AV13,AX13,BA13,BC13,BF13,BH13,BK13,BM13,BP13,$B$28)</f>
        <v>0</v>
      </c>
      <c r="CC29" s="82" t="b">
        <f>opening(AS13,B28)</f>
        <v>0</v>
      </c>
      <c r="CD29" s="5" t="b">
        <f>KOST(CA29,O29,secandmin(J29),L29,AN13)</f>
        <v>0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70</v>
      </c>
      <c r="CI29" s="20">
        <f t="shared" ref="CI29:CI43" si="12">IF(CH29=0,FALSE,(180+BT29-CH29))</f>
        <v>110</v>
      </c>
      <c r="CJ29" s="20" t="b" cm="1">
        <f t="array" ref="CJ29">OpenRefragged(CJ13,CI13,CI29,CI45,CI61,CI77)</f>
        <v>0</v>
      </c>
      <c r="CK29" s="20" t="b" cm="1">
        <f t="array" ref="CK29">OpenRefragged(CK13,CI13,CI29,CI45,CI61,CI77)</f>
        <v>1</v>
      </c>
      <c r="CL29" s="20" t="b" cm="1">
        <f t="array" ref="CL29">OpenRefragged(CL13,CI13,CI29,CI45,CI61,CI77)</f>
        <v>1</v>
      </c>
      <c r="CM29" s="20" t="b" cm="1">
        <f t="array" ref="CM29">OpenRefragged(CM13,CI13,CI29,CI45,CI61,CI77)</f>
        <v>1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1</v>
      </c>
      <c r="CV29" s="20" t="b" cm="1">
        <f t="array" ref="CV29:CV34">TRANSPOSE(sidesplit(CD29:CD43,AN13:AN27,"Defence"))</f>
        <v>0</v>
      </c>
      <c r="CW29" s="20" cm="1">
        <f t="array" ref="CW29:CW34">TRANSPOSE(sidesplit(CI29:CI43,AN13:AN27,"Attack"))</f>
        <v>151</v>
      </c>
      <c r="CX29" s="20" cm="1">
        <f t="array" ref="CX29:CX34">TRANSPOSE(sidesplit(CI29:CI43,AN13:AN27,"Defence"))</f>
        <v>110</v>
      </c>
      <c r="CY29" s="20" cm="1">
        <f t="array" ref="CY29:CY34">TRANSPOSE(sidesplit(CA29:CA43,AN13:AN27,"Attack"))</f>
        <v>1</v>
      </c>
      <c r="CZ29" s="20" cm="1">
        <f t="array" ref="CZ29:CZ34">TRANSPOSE(sidesplit(CA29:CA43,AN13:AN27,"Defence"))</f>
        <v>0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6_16 Villa</v>
      </c>
      <c r="B30" s="5">
        <v>2</v>
      </c>
      <c r="C30" s="50"/>
      <c r="D30" s="51"/>
      <c r="E30" s="50"/>
      <c r="F30" s="87"/>
      <c r="G30" s="58"/>
      <c r="H30" s="90"/>
      <c r="I30" s="49"/>
      <c r="J30" s="300"/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0</v>
      </c>
      <c r="N30" s="52" t="s">
        <v>238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1</v>
      </c>
      <c r="CB30" s="20">
        <f>countkillshs(AS14,AV14,AX14,BA14,BC14,BF14,BH14,BK14,BM14,BP14,$B$28)</f>
        <v>1</v>
      </c>
      <c r="CC30" s="82" t="b">
        <f>opening(AS14,B28)</f>
        <v>0</v>
      </c>
      <c r="CD30" s="5" t="b">
        <f>KOST(CA30,O30,secandmin(J30),L30,AN14)</f>
        <v>1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0</v>
      </c>
      <c r="CI30" s="20" t="b">
        <f t="shared" si="12"/>
        <v>0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0</v>
      </c>
      <c r="CL30" s="20" t="b" cm="1">
        <f t="array" ref="CL30">OpenRefragged(CL14,CI14,CI30,CI46,CI62,CI78)</f>
        <v>0</v>
      </c>
      <c r="CM30" s="20" t="b" cm="1">
        <f t="array" ref="CM30">OpenRefragged(CM14,CI14,CI30,CI46,CI62,CI78)</f>
        <v>1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0</v>
      </c>
      <c r="CV30" s="20" t="b">
        <v>1</v>
      </c>
      <c r="CW30" s="20">
        <v>113</v>
      </c>
      <c r="CX30" s="20" t="b">
        <v>0</v>
      </c>
      <c r="CY30" s="20">
        <v>0</v>
      </c>
      <c r="CZ30" s="20">
        <v>1</v>
      </c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6_16 Villa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415</v>
      </c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0</v>
      </c>
      <c r="N31" s="52" t="s">
        <v>167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0</v>
      </c>
      <c r="CB31" s="20">
        <f>countkillshs(AS15,AV15,AX15,BA15,BC15,BF15,BH15,BK15,BM15,BP15,$B$28)</f>
        <v>0</v>
      </c>
      <c r="CC31" s="82" t="b">
        <f>opening(AS15,B28)</f>
        <v>0</v>
      </c>
      <c r="CD31" s="5" t="b">
        <f>KOST(CA31,O31,secandmin(J31),L31,AN15)</f>
        <v>0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107</v>
      </c>
      <c r="CI31" s="20">
        <f t="shared" si="12"/>
        <v>73</v>
      </c>
      <c r="CJ31" s="20" t="b" cm="1">
        <f t="array" ref="CJ31">OpenRefragged(CJ15,CI15,CI31,CI47,CI63,CI79)</f>
        <v>0</v>
      </c>
      <c r="CK31" s="20" t="b" cm="1">
        <f t="array" ref="CK31">OpenRefragged(CK15,CI15,CI31,CI47,CI63,CI79)</f>
        <v>0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0</v>
      </c>
      <c r="CV31" s="20" t="b">
        <v>0</v>
      </c>
      <c r="CW31" s="20">
        <v>118</v>
      </c>
      <c r="CX31" s="20">
        <v>73</v>
      </c>
      <c r="CY31" s="20">
        <v>0</v>
      </c>
      <c r="CZ31" s="20">
        <v>0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6_16 Villa</v>
      </c>
      <c r="B32" s="5">
        <v>4</v>
      </c>
      <c r="C32" s="50"/>
      <c r="D32" s="51"/>
      <c r="E32" s="50"/>
      <c r="F32" s="87"/>
      <c r="G32" s="58"/>
      <c r="H32" s="90"/>
      <c r="I32" s="49"/>
      <c r="J32" s="300"/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0</v>
      </c>
      <c r="N32" s="52" t="s">
        <v>167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3</v>
      </c>
      <c r="CB32" s="20">
        <f t="shared" ref="CB32:CB43" si="17">countkillshs(AS16,AV16,AX16,BA16,BC16,BF16,BH16,BK16,BM16,BP16,$B$28)</f>
        <v>2</v>
      </c>
      <c r="CC32" s="82" t="b">
        <f>opening(AS16,B28)</f>
        <v>0</v>
      </c>
      <c r="CD32" s="5" t="b">
        <f>KOST(CA32,O32,secandmin(J32),L32,AN16)</f>
        <v>1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0</v>
      </c>
      <c r="CI32" s="20" t="b">
        <f t="shared" si="12"/>
        <v>0</v>
      </c>
      <c r="CJ32" s="20" t="b" cm="1">
        <f t="array" ref="CJ32">OpenRefragged(CJ16,CI16,CI32,CI48,CI64,CI80)</f>
        <v>1</v>
      </c>
      <c r="CK32" s="20" t="b" cm="1">
        <f t="array" ref="CK32">OpenRefragged(CK16,CI16,CI32,CI48,CI64,CI80)</f>
        <v>1</v>
      </c>
      <c r="CL32" s="20" t="b" cm="1">
        <f t="array" ref="CL32">OpenRefragged(CL16,CI16,CI32,CI48,CI64,CI80)</f>
        <v>0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0</v>
      </c>
      <c r="CV32" s="20" t="b">
        <v>1</v>
      </c>
      <c r="CW32" s="20">
        <v>43</v>
      </c>
      <c r="CX32" s="20" t="b">
        <v>0</v>
      </c>
      <c r="CY32" s="20">
        <v>0</v>
      </c>
      <c r="CZ32" s="20">
        <v>3</v>
      </c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6_16 Villa</v>
      </c>
      <c r="B33" s="5">
        <v>5</v>
      </c>
      <c r="C33" s="50"/>
      <c r="D33" s="51"/>
      <c r="E33" s="50"/>
      <c r="F33" s="87"/>
      <c r="G33" s="58"/>
      <c r="H33" s="90"/>
      <c r="I33" s="49"/>
      <c r="J33" s="300"/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 t="s">
        <v>194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2</v>
      </c>
      <c r="CB33" s="20">
        <f t="shared" si="17"/>
        <v>0</v>
      </c>
      <c r="CC33" s="82" t="b">
        <f>opening(AS17,B28)</f>
        <v>0</v>
      </c>
      <c r="CD33" s="5" t="b">
        <f>KOST(CA33,O33,secandmin(J33),L33,AN17)</f>
        <v>1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0</v>
      </c>
      <c r="CI33" s="20" t="b">
        <f t="shared" si="12"/>
        <v>0</v>
      </c>
      <c r="CJ33" s="20" t="b" cm="1">
        <f t="array" ref="CJ33">OpenRefragged(CJ17,CI17,CI33,CI49,CI65,CI81)</f>
        <v>1</v>
      </c>
      <c r="CK33" s="20" t="b" cm="1">
        <f t="array" ref="CK33">OpenRefragged(CK17,CI17,CI33,CI49,CI65,CI81)</f>
        <v>1</v>
      </c>
      <c r="CL33" s="20" t="b" cm="1">
        <f t="array" ref="CL33">OpenRefragged(CL17,CI17,CI33,CI49,CI65,CI81)</f>
        <v>0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1</v>
      </c>
      <c r="CV33" s="20" t="b">
        <v>1</v>
      </c>
      <c r="CW33" s="20">
        <v>177</v>
      </c>
      <c r="CX33" s="20" t="b">
        <v>0</v>
      </c>
      <c r="CY33" s="20">
        <v>2</v>
      </c>
      <c r="CZ33" s="20">
        <v>2</v>
      </c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1</v>
      </c>
    </row>
    <row r="34" spans="1:110" ht="15.75" customHeight="1" x14ac:dyDescent="0.2">
      <c r="A34" s="152" t="str" cm="1">
        <f t="array" aca="1" ref="A34" ca="1">MID(CELL("filename",A23),FIND("]",CELL("filename",A23))+1,255)</f>
        <v>6_16 Villa</v>
      </c>
      <c r="B34" s="5">
        <v>6</v>
      </c>
      <c r="C34" s="50"/>
      <c r="D34" s="51"/>
      <c r="E34" s="50"/>
      <c r="F34" s="87"/>
      <c r="G34" s="58"/>
      <c r="H34" s="90"/>
      <c r="I34" s="49"/>
      <c r="J34" s="300"/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194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2</v>
      </c>
      <c r="CB34" s="20">
        <f t="shared" si="17"/>
        <v>1</v>
      </c>
      <c r="CC34" s="82" t="b">
        <f>opening(AS18,B28)</f>
        <v>0</v>
      </c>
      <c r="CD34" s="5" t="b">
        <f>KOST(CA34,O34,secandmin(J34),L34,AN18)</f>
        <v>1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0</v>
      </c>
      <c r="CI34" s="20" t="b">
        <f t="shared" si="12"/>
        <v>0</v>
      </c>
      <c r="CJ34" s="20" t="b" cm="1">
        <f t="array" ref="CJ34">OpenRefragged(CJ18,CI18,CI34,CI50,CI66,CI82)</f>
        <v>0</v>
      </c>
      <c r="CK34" s="20" t="b" cm="1">
        <f t="array" ref="CK34">OpenRefragged(CK18,CI18,CI34,CI50,CI66,CI82)</f>
        <v>0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0</v>
      </c>
      <c r="CV34" s="20" t="b">
        <v>1</v>
      </c>
      <c r="CW34" s="20">
        <v>64</v>
      </c>
      <c r="CX34" s="20" t="b">
        <v>0</v>
      </c>
      <c r="CY34" s="20">
        <v>0</v>
      </c>
      <c r="CZ34" s="20">
        <v>2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6_16 Villa</v>
      </c>
      <c r="B35" s="5">
        <v>7</v>
      </c>
      <c r="C35" s="50"/>
      <c r="D35" s="51"/>
      <c r="E35" s="50"/>
      <c r="F35" s="87"/>
      <c r="G35" s="58"/>
      <c r="H35" s="90"/>
      <c r="I35" s="49"/>
      <c r="J35" s="48" t="s">
        <v>511</v>
      </c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201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1</v>
      </c>
      <c r="CB35" s="20">
        <f t="shared" si="17"/>
        <v>1</v>
      </c>
      <c r="CC35" s="82" t="b">
        <f>opening(AS19,B28)</f>
        <v>0</v>
      </c>
      <c r="CD35" s="5" t="b">
        <f>KOST(CA35,O35,secandmin(J35),L35,AN19)</f>
        <v>1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29</v>
      </c>
      <c r="CI35" s="20">
        <f t="shared" si="12"/>
        <v>151</v>
      </c>
      <c r="CJ35" s="20" t="b" cm="1">
        <f t="array" ref="CJ35">OpenRefragged(CJ19,CI19,CI35,CI51,CI67,CI83)</f>
        <v>1</v>
      </c>
      <c r="CK35" s="20" t="b" cm="1">
        <f t="array" ref="CK35">OpenRefragged(CK19,CI19,CI35,CI51,CI67,CI83)</f>
        <v>1</v>
      </c>
      <c r="CL35" s="20" t="b" cm="1">
        <f t="array" ref="CL35">OpenRefragged(CL19,CI19,CI35,CI51,CI67,CI83)</f>
        <v>0</v>
      </c>
      <c r="CM35" s="20" t="b" cm="1">
        <f t="array" ref="CM35">OpenRefragged(CM19,CI19,CI35,CI51,CI67,CI83)</f>
        <v>1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6_16 Villa</v>
      </c>
      <c r="B36" s="5">
        <v>8</v>
      </c>
      <c r="C36" s="50"/>
      <c r="D36" s="51"/>
      <c r="E36" s="50"/>
      <c r="F36" s="87"/>
      <c r="G36" s="58"/>
      <c r="H36" s="90"/>
      <c r="I36" s="49"/>
      <c r="J36" s="48" t="s">
        <v>485</v>
      </c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0</v>
      </c>
      <c r="N36" s="52" t="s">
        <v>201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0</v>
      </c>
      <c r="CB36" s="20">
        <f t="shared" si="17"/>
        <v>0</v>
      </c>
      <c r="CC36" s="82" t="b">
        <f>opening(AS20,B28)</f>
        <v>0</v>
      </c>
      <c r="CD36" s="5" t="b">
        <f>KOST(CA36,O36,secandmin(J36),L36,AN20)</f>
        <v>0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67</v>
      </c>
      <c r="CI36" s="20">
        <f t="shared" si="12"/>
        <v>113</v>
      </c>
      <c r="CJ36" s="20" t="b" cm="1">
        <f t="array" ref="CJ36">OpenRefragged(CJ20,CI20,CI36,CI52,CI68,CI84)</f>
        <v>0</v>
      </c>
      <c r="CK36" s="20" t="b" cm="1">
        <f t="array" ref="CK36">OpenRefragged(CK20,CI20,CI36,CI52,CI68,CI84)</f>
        <v>0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6_16 Villa</v>
      </c>
      <c r="B37" s="5">
        <v>9</v>
      </c>
      <c r="C37" s="50"/>
      <c r="D37" s="51"/>
      <c r="E37" s="50"/>
      <c r="F37" s="87"/>
      <c r="G37" s="58"/>
      <c r="H37" s="90"/>
      <c r="I37" s="49"/>
      <c r="J37" s="48" t="s">
        <v>442</v>
      </c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201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0</v>
      </c>
      <c r="CB37" s="20">
        <f t="shared" si="17"/>
        <v>0</v>
      </c>
      <c r="CC37" s="82" t="b">
        <f>opening(AS21,B28)</f>
        <v>0</v>
      </c>
      <c r="CD37" s="5" t="b">
        <f>KOST(CA37,O37,secandmin(J37),L37,AN21)</f>
        <v>0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62</v>
      </c>
      <c r="CI37" s="20">
        <f t="shared" si="12"/>
        <v>118</v>
      </c>
      <c r="CJ37" s="20" t="b" cm="1">
        <f t="array" ref="CJ37">OpenRefragged(CJ21,CI21,CI37,CI53,CI69,CI85)</f>
        <v>1</v>
      </c>
      <c r="CK37" s="20" t="b" cm="1">
        <f t="array" ref="CK37">OpenRefragged(CK21,CI21,CI37,CI53,CI69,CI85)</f>
        <v>1</v>
      </c>
      <c r="CL37" s="20" t="b" cm="1">
        <f t="array" ref="CL37">OpenRefragged(CL21,CI21,CI37,CI53,CI69,CI85)</f>
        <v>0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6_16 Villa</v>
      </c>
      <c r="B38" s="5">
        <v>10</v>
      </c>
      <c r="C38" s="50"/>
      <c r="D38" s="51"/>
      <c r="E38" s="50"/>
      <c r="F38" s="87"/>
      <c r="G38" s="58"/>
      <c r="H38" s="90"/>
      <c r="I38" s="49"/>
      <c r="J38" s="48" t="s">
        <v>424</v>
      </c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1</v>
      </c>
      <c r="N38" s="171" t="s">
        <v>173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0</v>
      </c>
      <c r="CB38" s="20">
        <f t="shared" si="17"/>
        <v>0</v>
      </c>
      <c r="CC38" s="82" t="b">
        <f>opening(AS22,B28)</f>
        <v>0</v>
      </c>
      <c r="CD38" s="5" t="b">
        <f>KOST(CA38,O38,secandmin(J38),L38,AN22)</f>
        <v>0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137</v>
      </c>
      <c r="CI38" s="20">
        <f t="shared" si="12"/>
        <v>43</v>
      </c>
      <c r="CJ38" s="20" t="b" cm="1">
        <f t="array" ref="CJ38">OpenRefragged(CJ22,CI22,CI38,CI54,CI70,CI86)</f>
        <v>0</v>
      </c>
      <c r="CK38" s="20" t="b" cm="1">
        <f t="array" ref="CK38">OpenRefragged(CK22,CI22,CI38,CI54,CI70,CI86)</f>
        <v>0</v>
      </c>
      <c r="CL38" s="20" t="b" cm="1">
        <f t="array" ref="CL38">OpenRefragged(CL22,CI22,CI38,CI54,CI70,CI86)</f>
        <v>0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6_16 Villa</v>
      </c>
      <c r="B39" s="5">
        <v>11</v>
      </c>
      <c r="C39" s="50"/>
      <c r="D39" s="51"/>
      <c r="E39" s="50"/>
      <c r="F39" s="87"/>
      <c r="G39" s="58"/>
      <c r="H39" s="90"/>
      <c r="I39" s="49"/>
      <c r="J39" s="48" t="s">
        <v>530</v>
      </c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 t="s">
        <v>207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2</v>
      </c>
      <c r="CB39" s="20">
        <f t="shared" si="17"/>
        <v>1</v>
      </c>
      <c r="CC39" s="82" t="b">
        <f>opening(AS23,B28)</f>
        <v>1</v>
      </c>
      <c r="CD39" s="5" t="b">
        <f>KOST(CA39,O39,secandmin(J39),L39,AN23)</f>
        <v>1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3</v>
      </c>
      <c r="CI39" s="20">
        <f t="shared" si="12"/>
        <v>177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0</v>
      </c>
      <c r="CL39" s="20" t="b" cm="1">
        <f t="array" ref="CL39">OpenRefragged(CL23,CI23,CI39,CI55,CI71,CI87)</f>
        <v>0</v>
      </c>
      <c r="CM39" s="20" t="b" cm="1">
        <f t="array" ref="CM39">OpenRefragged(CM23,CI23,CI39,CI55,CI71,CI87)</f>
        <v>1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1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6_16 Villa</v>
      </c>
      <c r="B40" s="5">
        <v>12</v>
      </c>
      <c r="C40" s="50"/>
      <c r="D40" s="51"/>
      <c r="E40" s="50"/>
      <c r="F40" s="87"/>
      <c r="G40" s="58"/>
      <c r="H40" s="90"/>
      <c r="I40" s="49"/>
      <c r="J40" s="48" t="s">
        <v>553</v>
      </c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1</v>
      </c>
      <c r="N40" s="171" t="s">
        <v>207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 t="str">
        <f t="shared" si="10"/>
        <v>FALSE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 t="str">
        <f t="shared" si="11"/>
        <v>FALSE</v>
      </c>
      <c r="BY40" s="18"/>
      <c r="BZ40" s="36"/>
      <c r="CA40" s="29">
        <f>countkills(AS24,AX24,BC24,BH24,BM24,B28)</f>
        <v>0</v>
      </c>
      <c r="CB40" s="20">
        <f t="shared" si="17"/>
        <v>0</v>
      </c>
      <c r="CC40" s="82" t="b">
        <f>opening(AS24,B28)</f>
        <v>0</v>
      </c>
      <c r="CD40" s="5" t="b">
        <f>KOST(CA40,O40,secandmin(J40),L40,AN24)</f>
        <v>0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116</v>
      </c>
      <c r="CI40" s="20">
        <f t="shared" si="12"/>
        <v>64</v>
      </c>
      <c r="CJ40" s="20" t="b" cm="1">
        <f t="array" ref="CJ40">OpenRefragged(CJ24,CI24,CI40,CI56,CI72,CI88)</f>
        <v>1</v>
      </c>
      <c r="CK40" s="20" t="b" cm="1">
        <f t="array" ref="CK40">OpenRefragged(CK24,CI24,CI40,CI56,CI72,CI88)</f>
        <v>0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6_16 Villa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6_16 Villa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6_16 Villa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6_16 Villa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6_16 Villa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505</v>
      </c>
      <c r="K45" s="45" t="b">
        <v>0</v>
      </c>
      <c r="L45" s="46" t="b">
        <f>DB45</f>
        <v>0</v>
      </c>
      <c r="M45" s="47" t="b" cm="1">
        <f t="array" ref="M45">OpeningDeath(CG13,CI45,CI13,CI29,CI61,CI77,CI93)</f>
        <v>0</v>
      </c>
      <c r="N45" s="52" t="s">
        <v>178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0</v>
      </c>
      <c r="CB45" s="20">
        <f>countkillshs(AS13,AV13,AX13,BA13,BC13,BF13,BH13,BK13,BM13,BP13,$B$44)</f>
        <v>0</v>
      </c>
      <c r="CC45" s="82" t="b">
        <f>opening(AS13,B44)</f>
        <v>0</v>
      </c>
      <c r="CD45" s="5" t="b">
        <f>KOST(CA45,O45,secandmin(J45),L45,AN13)</f>
        <v>0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1</v>
      </c>
      <c r="CI45" s="20">
        <f t="shared" ref="CI45:CI59" si="20">IF(CH45=0,FALSE,(180+BT45-CH45))</f>
        <v>179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1</v>
      </c>
      <c r="CV45" s="20" t="b" cm="1">
        <f t="array" ref="CV45:CV50">TRANSPOSE(sidesplit(CD45:CD59,AN13:AN27,"Defence"))</f>
        <v>0</v>
      </c>
      <c r="CW45" s="20" cm="1">
        <f t="array" ref="CW45:CW50">TRANSPOSE(sidesplit(CI45:CI59,AN13:AN27,"Attack"))</f>
        <v>146</v>
      </c>
      <c r="CX45" s="20" cm="1">
        <f t="array" ref="CX45:CX50">TRANSPOSE(sidesplit(CI45:CI59,AN13:AN27,"Defence"))</f>
        <v>179</v>
      </c>
      <c r="CY45" s="20" cm="1">
        <f t="array" ref="CY45:CY50">TRANSPOSE(sidesplit(CA45:CA59,AN13:AN27,"Attack"))</f>
        <v>1</v>
      </c>
      <c r="CZ45" s="20" cm="1">
        <f t="array" ref="CZ45:CZ50">TRANSPOSE(sidesplit(CA45:CA59,AN13:AN27,"Defence"))</f>
        <v>0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6_16 Villa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501</v>
      </c>
      <c r="K46" s="45" t="b">
        <v>0</v>
      </c>
      <c r="L46" s="46" t="b">
        <f t="shared" ref="L46:L59" si="23">DB46</f>
        <v>0</v>
      </c>
      <c r="M46" s="47" t="b" cm="1">
        <f t="array" ref="M46">OpeningDeath(CG14,CI46,CI14,CI30,CI62,CI78,CI94)</f>
        <v>0</v>
      </c>
      <c r="N46" s="52" t="s">
        <v>178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1</v>
      </c>
      <c r="CB46" s="20">
        <f>countkillshs(AS14,AV14,AX14,BA14,BC14,BF14,BH14,BK14,BM14,BP14,$B$44)</f>
        <v>1</v>
      </c>
      <c r="CC46" s="82" t="b">
        <f>opening(AS14,B44)</f>
        <v>1</v>
      </c>
      <c r="CD46" s="5" t="b">
        <f>KOST(CA46,O46,secandmin(J46),L46,AN14)</f>
        <v>1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114</v>
      </c>
      <c r="CI46" s="20">
        <f t="shared" si="20"/>
        <v>66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1</v>
      </c>
      <c r="CV46" s="20" t="b">
        <v>1</v>
      </c>
      <c r="CW46" s="20">
        <v>125</v>
      </c>
      <c r="CX46" s="20">
        <v>66</v>
      </c>
      <c r="CY46" s="20">
        <v>0</v>
      </c>
      <c r="CZ46" s="20">
        <v>1</v>
      </c>
      <c r="DA46" s="76"/>
      <c r="DB46" s="20" t="b" cm="1">
        <f t="array" ref="DB46">DeathRefragged(CI46,CJ14,CK14,CL14,CM14,CN14)</f>
        <v>0</v>
      </c>
      <c r="DC46" s="20" t="b" cm="1">
        <f t="array" ref="DC46">OpeningKill(CJ14,AS14,$B$44,CI14,CI30,CI46,CI62,CI78)</f>
        <v>1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6_16 Villa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482</v>
      </c>
      <c r="K47" s="45" t="b">
        <v>0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 t="s">
        <v>194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1</v>
      </c>
      <c r="CB47" s="20">
        <f>countkillshs(AS15,AV15,AX15,BA15,BC15,BF15,BH15,BK15,BM15,BP15,$B$44)</f>
        <v>1</v>
      </c>
      <c r="CC47" s="82" t="b">
        <f>opening(AS15,B44)</f>
        <v>0</v>
      </c>
      <c r="CD47" s="5" t="b">
        <f>KOST(CA47,O47,secandmin(J47),L47,AN15)</f>
        <v>1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42</v>
      </c>
      <c r="CI47" s="20">
        <f t="shared" si="20"/>
        <v>138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1</v>
      </c>
      <c r="CV47" s="20" t="b">
        <v>1</v>
      </c>
      <c r="CW47" s="20">
        <v>174</v>
      </c>
      <c r="CX47" s="20">
        <v>138</v>
      </c>
      <c r="CY47" s="20">
        <v>1</v>
      </c>
      <c r="CZ47" s="20">
        <v>1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6_16 Villa</v>
      </c>
      <c r="B48" s="12">
        <v>4</v>
      </c>
      <c r="C48" s="50"/>
      <c r="D48" s="51"/>
      <c r="E48" s="50"/>
      <c r="F48" s="91"/>
      <c r="G48" s="58"/>
      <c r="H48" s="90"/>
      <c r="I48" s="49"/>
      <c r="J48" s="48" t="s">
        <v>422</v>
      </c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1</v>
      </c>
      <c r="N48" s="52" t="s">
        <v>194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0</v>
      </c>
      <c r="CB48" s="20">
        <f t="shared" ref="CB48:CB59" si="25">countkillshs(AS16,AV16,AX16,BA16,BC16,BF16,BH16,BK16,BM16,BP16,$B$44)</f>
        <v>0</v>
      </c>
      <c r="CC48" s="82" t="b">
        <f>opening(AS16,B44)</f>
        <v>0</v>
      </c>
      <c r="CD48" s="5" t="b">
        <f>KOST(CA48,O48,secandmin(J48),L48,AN16)</f>
        <v>0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149</v>
      </c>
      <c r="CI48" s="20">
        <f t="shared" si="20"/>
        <v>31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1</v>
      </c>
      <c r="CV48" s="20" t="b">
        <v>0</v>
      </c>
      <c r="CW48" s="20">
        <v>173</v>
      </c>
      <c r="CX48" s="20">
        <v>31</v>
      </c>
      <c r="CY48" s="20">
        <v>1</v>
      </c>
      <c r="CZ48" s="20">
        <v>0</v>
      </c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6_16 Villa</v>
      </c>
      <c r="B49" s="12">
        <v>5</v>
      </c>
      <c r="C49" s="50"/>
      <c r="D49" s="51"/>
      <c r="E49" s="50"/>
      <c r="F49" s="91"/>
      <c r="G49" s="58"/>
      <c r="H49" s="90"/>
      <c r="I49" s="49"/>
      <c r="J49" s="300"/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264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3</v>
      </c>
      <c r="CB49" s="20">
        <f t="shared" si="25"/>
        <v>2</v>
      </c>
      <c r="CC49" s="82" t="b">
        <f>opening(AS17,B44)</f>
        <v>1</v>
      </c>
      <c r="CD49" s="5" t="b">
        <f>KOST(CA49,O49,secandmin(J49),L49,AN17)</f>
        <v>1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0</v>
      </c>
      <c r="CI49" s="20" t="b">
        <f t="shared" si="20"/>
        <v>0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0</v>
      </c>
      <c r="CV49" s="20" t="b">
        <v>1</v>
      </c>
      <c r="CW49" s="20">
        <v>48</v>
      </c>
      <c r="CX49" s="20" t="b">
        <v>0</v>
      </c>
      <c r="CY49" s="20">
        <v>0</v>
      </c>
      <c r="CZ49" s="20">
        <v>3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6_16 Villa</v>
      </c>
      <c r="B50" s="12">
        <v>6</v>
      </c>
      <c r="C50" s="50"/>
      <c r="D50" s="51"/>
      <c r="E50" s="50"/>
      <c r="F50" s="91"/>
      <c r="G50" s="58"/>
      <c r="H50" s="90"/>
      <c r="I50" s="49"/>
      <c r="J50" s="300"/>
      <c r="K50" s="45" t="b">
        <v>0</v>
      </c>
      <c r="L50" s="46" t="b">
        <f t="shared" si="23"/>
        <v>0</v>
      </c>
      <c r="M50" s="47" t="b" cm="1">
        <f t="array" ref="M50">OpeningDeath(CG18,CI50,CI18,CI34,CI66,CI82,CI98)</f>
        <v>0</v>
      </c>
      <c r="N50" s="52" t="s">
        <v>264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0</v>
      </c>
      <c r="CB50" s="20">
        <f t="shared" si="25"/>
        <v>0</v>
      </c>
      <c r="CC50" s="82" t="b">
        <f>opening(AS18,B44)</f>
        <v>0</v>
      </c>
      <c r="CD50" s="5" t="b">
        <f>KOST(CA50,O50,secandmin(J50),L50,AN18)</f>
        <v>1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0</v>
      </c>
      <c r="CI50" s="20" t="b">
        <f t="shared" si="20"/>
        <v>0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0</v>
      </c>
      <c r="CV50" s="20" t="b">
        <v>1</v>
      </c>
      <c r="CW50" s="20">
        <v>77</v>
      </c>
      <c r="CX50" s="20" t="b">
        <v>0</v>
      </c>
      <c r="CY50" s="20">
        <v>0</v>
      </c>
      <c r="CZ50" s="20">
        <v>0</v>
      </c>
      <c r="DA50" s="76"/>
      <c r="DB50" s="20" t="b" cm="1">
        <f t="array" ref="DB50">DeathRefragged(CI50,CJ18,CK18,CL18,CM18,CN18)</f>
        <v>0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6_16 Villa</v>
      </c>
      <c r="B51" s="12">
        <v>7</v>
      </c>
      <c r="C51" s="50"/>
      <c r="D51" s="51"/>
      <c r="E51" s="50"/>
      <c r="F51" s="91"/>
      <c r="G51" s="58"/>
      <c r="H51" s="90"/>
      <c r="I51" s="49"/>
      <c r="J51" s="92" t="s">
        <v>457</v>
      </c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0</v>
      </c>
      <c r="N51" s="52" t="s">
        <v>184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1</v>
      </c>
      <c r="CB51" s="20">
        <f t="shared" si="25"/>
        <v>0</v>
      </c>
      <c r="CC51" s="82" t="b">
        <f>opening(AS19,B44)</f>
        <v>0</v>
      </c>
      <c r="CD51" s="5" t="b">
        <f>KOST(CA51,O51,secandmin(J51),L51,AN19)</f>
        <v>1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34</v>
      </c>
      <c r="CI51" s="20">
        <f t="shared" si="20"/>
        <v>146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6_16 Villa</v>
      </c>
      <c r="B52" s="12">
        <v>8</v>
      </c>
      <c r="C52" s="50"/>
      <c r="D52" s="51"/>
      <c r="E52" s="50"/>
      <c r="F52" s="91"/>
      <c r="G52" s="58"/>
      <c r="H52" s="90"/>
      <c r="I52" s="49"/>
      <c r="J52" s="48" t="s">
        <v>488</v>
      </c>
      <c r="K52" s="45" t="b">
        <v>0</v>
      </c>
      <c r="L52" s="46" t="b">
        <f t="shared" si="23"/>
        <v>1</v>
      </c>
      <c r="M52" s="47" t="b" cm="1">
        <f t="array" ref="M52">OpeningDeath(CG20,CI52,CI20,CI36,CI68,CI84,CI100)</f>
        <v>0</v>
      </c>
      <c r="N52" s="52" t="s">
        <v>184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0</v>
      </c>
      <c r="CB52" s="20">
        <f t="shared" si="25"/>
        <v>0</v>
      </c>
      <c r="CC52" s="82" t="b">
        <f>opening(AS20,B44)</f>
        <v>0</v>
      </c>
      <c r="CD52" s="5" t="b">
        <f>KOST(CA52,O52,secandmin(J52),L52,AN20)</f>
        <v>1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55</v>
      </c>
      <c r="CI52" s="20">
        <f t="shared" si="20"/>
        <v>125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1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6_16 Villa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432</v>
      </c>
      <c r="K53" s="45" t="b">
        <v>0</v>
      </c>
      <c r="L53" s="46" t="b">
        <f t="shared" si="23"/>
        <v>0</v>
      </c>
      <c r="M53" s="47" t="b" cm="1">
        <f t="array" ref="M53">OpeningDeath(CG21,CI53,CI21,CI37,CI69,CI85,CI101)</f>
        <v>0</v>
      </c>
      <c r="N53" s="171" t="s">
        <v>184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1</v>
      </c>
      <c r="CB53" s="20">
        <f t="shared" si="25"/>
        <v>1</v>
      </c>
      <c r="CC53" s="82" t="b">
        <f>opening(AS21,B44)</f>
        <v>0</v>
      </c>
      <c r="CD53" s="5" t="b">
        <f>KOST(CA53,O53,secandmin(J53),L53,AN21)</f>
        <v>1</v>
      </c>
      <c r="CE53" s="37"/>
      <c r="CF53" s="20" cm="1">
        <f t="array" ref="CF53">exitfrags(CI53,CI21,CI37,CI69,CI85,AS21,CJ21,AX21,CK21,BC21,CL21,BH21,CM21,BM21,CN21,AO21,$B$44)</f>
        <v>1</v>
      </c>
      <c r="CG53" s="40"/>
      <c r="CH53" s="20" cm="1">
        <f t="array" ref="CH53">secandmin(J53)</f>
        <v>6</v>
      </c>
      <c r="CI53" s="20">
        <f t="shared" si="20"/>
        <v>174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6_16 Villa</v>
      </c>
      <c r="B54" s="12">
        <v>10</v>
      </c>
      <c r="C54" s="50"/>
      <c r="D54" s="51"/>
      <c r="E54" s="50"/>
      <c r="F54" s="91"/>
      <c r="G54" s="58"/>
      <c r="H54" s="90"/>
      <c r="I54" s="49"/>
      <c r="J54" s="48" t="s">
        <v>414</v>
      </c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 t="s">
        <v>184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1</v>
      </c>
      <c r="CB54" s="20">
        <f t="shared" si="25"/>
        <v>0</v>
      </c>
      <c r="CC54" s="82" t="b">
        <f>opening(AS22,B44)</f>
        <v>0</v>
      </c>
      <c r="CD54" s="5" t="b">
        <f>KOST(CA54,O54,secandmin(J54),L54,AN22)</f>
        <v>1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7</v>
      </c>
      <c r="CI54" s="20">
        <f t="shared" si="20"/>
        <v>173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6_16 Villa</v>
      </c>
      <c r="B55" s="12">
        <v>11</v>
      </c>
      <c r="C55" s="50"/>
      <c r="D55" s="51"/>
      <c r="E55" s="50"/>
      <c r="F55" s="91"/>
      <c r="G55" s="58"/>
      <c r="H55" s="90"/>
      <c r="I55" s="49"/>
      <c r="J55" s="48" t="s">
        <v>428</v>
      </c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 t="s">
        <v>184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0</v>
      </c>
      <c r="CB55" s="20">
        <f t="shared" si="25"/>
        <v>0</v>
      </c>
      <c r="CC55" s="82" t="b">
        <f>opening(AS23,B44)</f>
        <v>0</v>
      </c>
      <c r="CD55" s="5" t="b">
        <f>KOST(CA55,O55,secandmin(J55),L55,AN23)</f>
        <v>0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132</v>
      </c>
      <c r="CI55" s="20">
        <f t="shared" si="20"/>
        <v>48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6_16 Villa</v>
      </c>
      <c r="B56" s="12">
        <v>12</v>
      </c>
      <c r="C56" s="50"/>
      <c r="D56" s="51"/>
      <c r="E56" s="50"/>
      <c r="F56" s="91"/>
      <c r="G56" s="58"/>
      <c r="H56" s="90"/>
      <c r="I56" s="49"/>
      <c r="J56" s="48" t="s">
        <v>420</v>
      </c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0</v>
      </c>
      <c r="N56" s="171" t="s">
        <v>184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 t="str">
        <f t="shared" si="18"/>
        <v>FALSE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 t="str">
        <f t="shared" si="19"/>
        <v>FALSE</v>
      </c>
      <c r="BY56" s="18"/>
      <c r="BZ56" s="36"/>
      <c r="CA56" s="29">
        <f>countkills(AS24,AX24,BC24,BH24,BM24,B44)</f>
        <v>0</v>
      </c>
      <c r="CB56" s="20">
        <f t="shared" si="25"/>
        <v>0</v>
      </c>
      <c r="CC56" s="82" t="b">
        <f>opening(AS24,B44)</f>
        <v>0</v>
      </c>
      <c r="CD56" s="5" t="b">
        <f>KOST(CA56,O56,secandmin(J56),L56,AN24)</f>
        <v>0</v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103</v>
      </c>
      <c r="CI56" s="20">
        <f t="shared" si="20"/>
        <v>77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6_16 Villa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6_16 Villa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6_16 Villa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6_16 Villa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6_16 Villa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513</v>
      </c>
      <c r="K61" s="45" t="b">
        <v>0</v>
      </c>
      <c r="L61" s="46" t="b">
        <f>DB61</f>
        <v>1</v>
      </c>
      <c r="M61" s="47" t="b" cm="1">
        <f t="array" ref="M61">OpeningDeath(CG13,CI61,CI13,CI29,CI45,CI77,CI93)</f>
        <v>0</v>
      </c>
      <c r="N61" s="52" t="s">
        <v>180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0</v>
      </c>
      <c r="CB61" s="20">
        <f>countkillshs(AS13,AV13,AX13,BA13,BC13,BF13,BH13,BK13,BM13,BP13,$B$60)</f>
        <v>0</v>
      </c>
      <c r="CC61" s="82" t="b">
        <f>opening(AS13,B60)</f>
        <v>0</v>
      </c>
      <c r="CD61" s="5" t="b">
        <f>KOST(CA61,O61,secandmin(J61),L61,AN13)</f>
        <v>1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19</v>
      </c>
      <c r="CI61" s="20">
        <f t="shared" ref="CI61:CI75" si="28">IF(CH61=0,FALSE,(180+BT61-CH61))</f>
        <v>161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1</v>
      </c>
      <c r="CV61" s="20" t="b" cm="1">
        <f t="array" ref="CV61:CV66">TRANSPOSE(sidesplit(CD61:CD75,AN13:AN27,"Defence"))</f>
        <v>1</v>
      </c>
      <c r="CW61" s="20" cm="1">
        <f t="array" ref="CW61:CW66">TRANSPOSE(sidesplit(CI61:CI75,AN13:AN27,"Attack"))</f>
        <v>44</v>
      </c>
      <c r="CX61" s="20" cm="1">
        <f t="array" ref="CX61:CX66">TRANSPOSE(sidesplit(CI61:CI75,AN13:AN27,"Defence"))</f>
        <v>161</v>
      </c>
      <c r="CY61" s="20" cm="1">
        <f t="array" ref="CY61:CY66">TRANSPOSE(sidesplit(CA61:CA75,AN13:AN27,"Attack"))</f>
        <v>1</v>
      </c>
      <c r="CZ61" s="20" cm="1">
        <f t="array" ref="CZ61:CZ66">TRANSPOSE(sidesplit(CA61:CA75,AN13:AN27,"Defence"))</f>
        <v>0</v>
      </c>
      <c r="DA61" s="76"/>
      <c r="DB61" s="20" t="b" cm="1">
        <f t="array" ref="DB61">DeathRefragged(CI61,CJ13,CK13,CL13,CM13,CN13)</f>
        <v>1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6_16 Villa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417</v>
      </c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0</v>
      </c>
      <c r="N62" s="52" t="s">
        <v>180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1</v>
      </c>
      <c r="CB62" s="20">
        <f>countkillshs(AS14,AV14,AX14,BA14,BC14,BF14,BH14,BK14,BM14,BP14,$B$60)</f>
        <v>1</v>
      </c>
      <c r="CC62" s="82" t="b">
        <f>opening(AS14,B60)</f>
        <v>0</v>
      </c>
      <c r="CD62" s="5" t="b">
        <f>KOST(CA62,O62,secandmin(J62),L62,AN14)</f>
        <v>1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58</v>
      </c>
      <c r="CI62" s="20">
        <f t="shared" si="28"/>
        <v>122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0</v>
      </c>
      <c r="CV62" s="20" t="b">
        <v>1</v>
      </c>
      <c r="CW62" s="20">
        <v>97</v>
      </c>
      <c r="CX62" s="20">
        <v>122</v>
      </c>
      <c r="CY62" s="20">
        <v>0</v>
      </c>
      <c r="CZ62" s="20">
        <v>1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6_16 Villa</v>
      </c>
      <c r="B63" s="13">
        <v>3</v>
      </c>
      <c r="C63" s="50"/>
      <c r="D63" s="51"/>
      <c r="E63" s="50"/>
      <c r="F63" s="91"/>
      <c r="G63" s="58"/>
      <c r="H63" s="90"/>
      <c r="I63" s="49"/>
      <c r="J63" s="300"/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180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1</v>
      </c>
      <c r="CB63" s="20">
        <f>countkillshs(AS15,AV15,AX15,BA15,BC15,BF15,BH15,BK15,BM15,BP15,$B$60)</f>
        <v>0</v>
      </c>
      <c r="CC63" s="82" t="b">
        <f>opening(AS15,B60)</f>
        <v>0</v>
      </c>
      <c r="CD63" s="5" t="b">
        <f>KOST(CA63,O63,secandmin(J63),L63,AN15)</f>
        <v>1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0</v>
      </c>
      <c r="CI63" s="20" t="b">
        <f t="shared" si="28"/>
        <v>0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1</v>
      </c>
      <c r="CV63" s="20" t="b">
        <v>1</v>
      </c>
      <c r="CW63" s="20">
        <v>164</v>
      </c>
      <c r="CX63" s="20" t="b">
        <v>0</v>
      </c>
      <c r="CY63" s="20">
        <v>1</v>
      </c>
      <c r="CZ63" s="20">
        <v>1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6_16 Villa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525</v>
      </c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0</v>
      </c>
      <c r="N64" s="52" t="s">
        <v>180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2</v>
      </c>
      <c r="CB64" s="20">
        <f t="shared" ref="CB64:CB75" si="33">countkillshs(AS16,AV16,AX16,BA16,BC16,BF16,BH16,BK16,BM16,BP16,$B$60)</f>
        <v>1</v>
      </c>
      <c r="CC64" s="82" t="b">
        <f>opening(AS16,B60)</f>
        <v>1</v>
      </c>
      <c r="CD64" s="5" t="b">
        <f>KOST(CA64,O64,secandmin(J64),L64,AN16)</f>
        <v>1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87</v>
      </c>
      <c r="CI64" s="20">
        <f t="shared" si="28"/>
        <v>93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0</v>
      </c>
      <c r="CV64" s="20" t="b">
        <v>1</v>
      </c>
      <c r="CW64" s="20">
        <v>146</v>
      </c>
      <c r="CX64" s="20">
        <v>93</v>
      </c>
      <c r="CY64" s="20">
        <v>0</v>
      </c>
      <c r="CZ64" s="20">
        <v>2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6_16 Villa</v>
      </c>
      <c r="B65" s="13">
        <v>5</v>
      </c>
      <c r="C65" s="50"/>
      <c r="D65" s="51"/>
      <c r="E65" s="50"/>
      <c r="F65" s="91"/>
      <c r="G65" s="58"/>
      <c r="H65" s="90"/>
      <c r="I65" s="49"/>
      <c r="J65" s="48" t="s">
        <v>401</v>
      </c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1</v>
      </c>
      <c r="N65" s="52" t="s">
        <v>180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0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81</v>
      </c>
      <c r="CI65" s="20">
        <f t="shared" si="28"/>
        <v>99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0</v>
      </c>
      <c r="CV65" s="20" t="b">
        <v>0</v>
      </c>
      <c r="CW65" s="20">
        <v>48</v>
      </c>
      <c r="CX65" s="20">
        <v>99</v>
      </c>
      <c r="CY65" s="20">
        <v>0</v>
      </c>
      <c r="CZ65" s="20">
        <v>0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6_16 Villa</v>
      </c>
      <c r="B66" s="13">
        <v>6</v>
      </c>
      <c r="C66" s="50"/>
      <c r="D66" s="51"/>
      <c r="E66" s="50"/>
      <c r="F66" s="91"/>
      <c r="G66" s="58"/>
      <c r="H66" s="90"/>
      <c r="I66" s="49"/>
      <c r="J66" s="300"/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0</v>
      </c>
      <c r="N66" s="52" t="s">
        <v>180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0</v>
      </c>
      <c r="CB66" s="20">
        <f t="shared" si="33"/>
        <v>0</v>
      </c>
      <c r="CC66" s="82" t="b">
        <f>opening(AS18,B60)</f>
        <v>0</v>
      </c>
      <c r="CD66" s="5" t="b">
        <f>KOST(CA66,O66,secandmin(J66),L66,AN18)</f>
        <v>1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0</v>
      </c>
      <c r="CI66" s="20" t="b">
        <f t="shared" si="28"/>
        <v>0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1</v>
      </c>
      <c r="CV66" s="20" t="b">
        <v>1</v>
      </c>
      <c r="CW66" s="20">
        <v>105</v>
      </c>
      <c r="CX66" s="20" t="b">
        <v>0</v>
      </c>
      <c r="CY66" s="20">
        <v>1</v>
      </c>
      <c r="CZ66" s="20">
        <v>0</v>
      </c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6_16 Villa</v>
      </c>
      <c r="B67" s="13">
        <v>7</v>
      </c>
      <c r="C67" s="50"/>
      <c r="D67" s="51"/>
      <c r="E67" s="50"/>
      <c r="F67" s="91"/>
      <c r="G67" s="58"/>
      <c r="H67" s="90"/>
      <c r="I67" s="49"/>
      <c r="J67" s="92" t="s">
        <v>425</v>
      </c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 t="s">
        <v>174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1</v>
      </c>
      <c r="CB67" s="20">
        <f t="shared" si="33"/>
        <v>1</v>
      </c>
      <c r="CC67" s="82" t="b">
        <f>opening(AS19,B60)</f>
        <v>1</v>
      </c>
      <c r="CD67" s="5" t="b">
        <f>KOST(CA67,O67,secandmin(J67),L67,AN19)</f>
        <v>1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136</v>
      </c>
      <c r="CI67" s="20">
        <f t="shared" si="28"/>
        <v>44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1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6_16 Villa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454</v>
      </c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1</v>
      </c>
      <c r="N68" s="52" t="s">
        <v>174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0</v>
      </c>
      <c r="CB68" s="20">
        <f t="shared" si="33"/>
        <v>0</v>
      </c>
      <c r="CC68" s="82" t="b">
        <f>opening(AS20,B60)</f>
        <v>0</v>
      </c>
      <c r="CD68" s="5" t="b">
        <f>KOST(CA68,O68,secandmin(J68),L68,AN20)</f>
        <v>0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83</v>
      </c>
      <c r="CI68" s="20">
        <f t="shared" si="28"/>
        <v>97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6_16 Villa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527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174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1</v>
      </c>
      <c r="CB69" s="20">
        <f t="shared" si="33"/>
        <v>0</v>
      </c>
      <c r="CC69" s="82" t="b">
        <f>opening(AS21,B60)</f>
        <v>1</v>
      </c>
      <c r="CD69" s="5" t="b">
        <f>KOST(CA69,O69,secandmin(J69),L69,AN21)</f>
        <v>1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16</v>
      </c>
      <c r="CI69" s="20">
        <f t="shared" si="28"/>
        <v>164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6_16 Villa</v>
      </c>
      <c r="B70" s="13">
        <v>10</v>
      </c>
      <c r="C70" s="50"/>
      <c r="D70" s="51"/>
      <c r="E70" s="50"/>
      <c r="F70" s="91"/>
      <c r="G70" s="58"/>
      <c r="H70" s="90"/>
      <c r="I70" s="49"/>
      <c r="J70" s="48" t="s">
        <v>457</v>
      </c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0</v>
      </c>
      <c r="N70" s="171" t="s">
        <v>174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0</v>
      </c>
      <c r="CB70" s="20">
        <f t="shared" si="33"/>
        <v>0</v>
      </c>
      <c r="CC70" s="82" t="b">
        <f>opening(AS22,B60)</f>
        <v>0</v>
      </c>
      <c r="CD70" s="5" t="b">
        <f>KOST(CA70,O70,secandmin(J70),L70,AN22)</f>
        <v>0</v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34</v>
      </c>
      <c r="CI70" s="20">
        <f t="shared" si="28"/>
        <v>146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6_16 Villa</v>
      </c>
      <c r="B71" s="13">
        <v>11</v>
      </c>
      <c r="C71" s="50"/>
      <c r="D71" s="51"/>
      <c r="E71" s="50"/>
      <c r="F71" s="91"/>
      <c r="G71" s="58"/>
      <c r="H71" s="90"/>
      <c r="I71" s="49"/>
      <c r="J71" s="48" t="s">
        <v>428</v>
      </c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 t="s">
        <v>174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0</v>
      </c>
      <c r="CB71" s="20">
        <f t="shared" si="33"/>
        <v>0</v>
      </c>
      <c r="CC71" s="82" t="b">
        <f>opening(AS23,B60)</f>
        <v>0</v>
      </c>
      <c r="CD71" s="5" t="b">
        <f>KOST(CA71,O71,secandmin(J71),L71,AN23)</f>
        <v>0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132</v>
      </c>
      <c r="CI71" s="20">
        <f t="shared" si="28"/>
        <v>48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6_16 Villa</v>
      </c>
      <c r="B72" s="13">
        <v>12</v>
      </c>
      <c r="C72" s="50"/>
      <c r="D72" s="51"/>
      <c r="E72" s="50"/>
      <c r="F72" s="91"/>
      <c r="G72" s="58"/>
      <c r="H72" s="90"/>
      <c r="I72" s="49"/>
      <c r="J72" s="48" t="s">
        <v>518</v>
      </c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 t="s">
        <v>174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 t="str">
        <f t="shared" si="26"/>
        <v>FALSE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 t="str">
        <f t="shared" si="27"/>
        <v>FALSE</v>
      </c>
      <c r="BY72" s="18"/>
      <c r="BZ72" s="36"/>
      <c r="CA72" s="29">
        <f>countkills(AS24,AX24,BC24,BH24,BM24,B60)</f>
        <v>1</v>
      </c>
      <c r="CB72" s="20">
        <f t="shared" si="33"/>
        <v>1</v>
      </c>
      <c r="CC72" s="82" t="b">
        <f>opening(AS24,B60)</f>
        <v>1</v>
      </c>
      <c r="CD72" s="5" t="b">
        <f>KOST(CA72,O72,secandmin(J72),L72,AN24)</f>
        <v>1</v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75</v>
      </c>
      <c r="CI72" s="20">
        <f t="shared" si="28"/>
        <v>105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6_16 Villa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6_16 Villa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6_16 Villa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6_16 Villa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6_16 Villa</v>
      </c>
      <c r="B77" s="6">
        <v>1</v>
      </c>
      <c r="C77" s="50"/>
      <c r="D77" s="51"/>
      <c r="E77" s="50"/>
      <c r="F77" s="91"/>
      <c r="G77" s="58"/>
      <c r="H77" s="90"/>
      <c r="I77" s="49"/>
      <c r="J77" s="48" t="s">
        <v>461</v>
      </c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188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0</v>
      </c>
      <c r="CB77" s="20">
        <f>countkillshs(AS13,AV13,AX13,BA13,BC13,BF13,BH13,BK13,BM13,BP13,$B$76)</f>
        <v>0</v>
      </c>
      <c r="CC77" s="82" t="b">
        <f>opening(AS13,B76)</f>
        <v>0</v>
      </c>
      <c r="CD77" s="5" t="b">
        <f>KOST(CA77,O77,secandmin(J77),L77,AN13)</f>
        <v>0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69</v>
      </c>
      <c r="CI77" s="20">
        <f t="shared" ref="CI77:CI91" si="36">IF(CH77=0,FALSE,(180+BT77-CH77))</f>
        <v>111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1</v>
      </c>
      <c r="CV77" s="20" t="b" cm="1">
        <f t="array" ref="CV77:CV82">TRANSPOSE(sidesplit(CD77:CD91,AN13:AN27,"Defence"))</f>
        <v>0</v>
      </c>
      <c r="CW77" s="20" cm="1">
        <f t="array" ref="CW77:CW82">TRANSPOSE(sidesplit(CI77:CI91,AN13:AN27,"Attack"))</f>
        <v>59</v>
      </c>
      <c r="CX77" s="20" cm="1">
        <f t="array" ref="CX77:CX82">TRANSPOSE(sidesplit(CI77:CI91,AN13:AN27,"Defence"))</f>
        <v>111</v>
      </c>
      <c r="CY77" s="20" cm="1">
        <f t="array" ref="CY77:CY82">TRANSPOSE(sidesplit(CA77:CA91,AN13:AN27,"Attack"))</f>
        <v>1</v>
      </c>
      <c r="CZ77" s="20" cm="1">
        <f t="array" ref="CZ77:CZ82">TRANSPOSE(sidesplit(CA77:CA91,AN13:AN27,"Defence"))</f>
        <v>0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6_16 Villa</v>
      </c>
      <c r="B78" s="6">
        <v>2</v>
      </c>
      <c r="C78" s="50"/>
      <c r="D78" s="51"/>
      <c r="E78" s="50"/>
      <c r="F78" s="91"/>
      <c r="G78" s="58"/>
      <c r="H78" s="90"/>
      <c r="I78" s="49"/>
      <c r="J78" s="300"/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188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2</v>
      </c>
      <c r="CB78" s="20">
        <f>countkillshs(AS14,AV14,AX14,BA14,BC14,BF14,BH14,BK14,BM14,BP14,$B$76)</f>
        <v>2</v>
      </c>
      <c r="CC78" s="82" t="b">
        <f>opening(AS14,B76)</f>
        <v>0</v>
      </c>
      <c r="CD78" s="5" t="b">
        <f>KOST(CA78,O78,secandmin(J78),L78,AN14)</f>
        <v>1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0</v>
      </c>
      <c r="CI78" s="20" t="b">
        <f t="shared" si="36"/>
        <v>0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0</v>
      </c>
      <c r="CV78" s="20" t="b">
        <v>1</v>
      </c>
      <c r="CW78" s="20">
        <v>143</v>
      </c>
      <c r="CX78" s="20" t="b">
        <v>0</v>
      </c>
      <c r="CY78" s="20">
        <v>0</v>
      </c>
      <c r="CZ78" s="20">
        <v>2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6_16 Villa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443</v>
      </c>
      <c r="K79" s="45" t="b">
        <v>0</v>
      </c>
      <c r="L79" s="46" t="b">
        <f t="shared" si="39"/>
        <v>1</v>
      </c>
      <c r="M79" s="47" t="b" cm="1">
        <f t="array" ref="M79">OpeningDeath(CG15,CI79,CI15,CI31,CI47,CI63,CI95)</f>
        <v>0</v>
      </c>
      <c r="N79" s="52" t="s">
        <v>257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0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1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94</v>
      </c>
      <c r="CI79" s="20">
        <f t="shared" si="36"/>
        <v>86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0</v>
      </c>
      <c r="CV79" s="20" t="b">
        <v>1</v>
      </c>
      <c r="CW79" s="20">
        <v>108</v>
      </c>
      <c r="CX79" s="20">
        <v>86</v>
      </c>
      <c r="CY79" s="20">
        <v>0</v>
      </c>
      <c r="CZ79" s="20">
        <v>0</v>
      </c>
      <c r="DA79" s="76"/>
      <c r="DB79" s="20" t="b" cm="1">
        <f t="array" ref="DB79">DeathRefragged(CI79,CJ15,CK15,CL15,CM15,CN15)</f>
        <v>1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6_16 Villa</v>
      </c>
      <c r="B80" s="6">
        <v>4</v>
      </c>
      <c r="C80" s="50"/>
      <c r="D80" s="51"/>
      <c r="E80" s="50"/>
      <c r="F80" s="91"/>
      <c r="G80" s="58"/>
      <c r="H80" s="90"/>
      <c r="I80" s="49"/>
      <c r="J80" s="300"/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257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0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b">
        <f>KOST(CA80,O80,secandmin(J80),L80,AN16)</f>
        <v>1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0</v>
      </c>
      <c r="CI80" s="20" t="b">
        <f t="shared" si="36"/>
        <v>0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1</v>
      </c>
      <c r="CV80" s="20" t="b">
        <v>1</v>
      </c>
      <c r="CW80" s="20">
        <v>176</v>
      </c>
      <c r="CX80" s="20" t="b">
        <v>0</v>
      </c>
      <c r="CY80" s="20">
        <v>1</v>
      </c>
      <c r="CZ80" s="20">
        <v>0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6_16 Villa</v>
      </c>
      <c r="B81" s="6">
        <v>5</v>
      </c>
      <c r="C81" s="50"/>
      <c r="D81" s="51"/>
      <c r="E81" s="50"/>
      <c r="F81" s="91"/>
      <c r="G81" s="58"/>
      <c r="H81" s="90"/>
      <c r="I81" s="49"/>
      <c r="J81" s="48" t="s">
        <v>452</v>
      </c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 t="s">
        <v>202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0</v>
      </c>
      <c r="CB81" s="20">
        <f t="shared" si="41"/>
        <v>0</v>
      </c>
      <c r="CC81" s="82" t="b">
        <f>opening(AS17,B76)</f>
        <v>0</v>
      </c>
      <c r="CD81" s="5" t="b">
        <f>KOST(CA81,O81,secandmin(J81),L81,AN17)</f>
        <v>0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43</v>
      </c>
      <c r="CI81" s="20">
        <f t="shared" si="36"/>
        <v>137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1</v>
      </c>
      <c r="CV81" s="20" t="b">
        <v>0</v>
      </c>
      <c r="CW81" s="20">
        <v>179</v>
      </c>
      <c r="CX81" s="20">
        <v>137</v>
      </c>
      <c r="CY81" s="20">
        <v>2</v>
      </c>
      <c r="CZ81" s="20">
        <v>0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6_16 Villa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492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202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3</v>
      </c>
      <c r="CB82" s="20">
        <f t="shared" si="41"/>
        <v>3</v>
      </c>
      <c r="CC82" s="82" t="b">
        <f>opening(AS18,B76)</f>
        <v>1</v>
      </c>
      <c r="CD82" s="5" t="b">
        <f>KOST(CA82,O82,secandmin(J82),L82,AN18)</f>
        <v>1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49</v>
      </c>
      <c r="CI82" s="20">
        <f t="shared" si="36"/>
        <v>131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1</v>
      </c>
      <c r="CV82" s="20" t="b">
        <v>1</v>
      </c>
      <c r="CW82" s="20">
        <v>146</v>
      </c>
      <c r="CX82" s="20">
        <v>131</v>
      </c>
      <c r="CY82" s="20">
        <v>1</v>
      </c>
      <c r="CZ82" s="20">
        <v>3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6_16 Villa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405</v>
      </c>
      <c r="K83" s="45" t="b">
        <v>0</v>
      </c>
      <c r="L83" s="46" t="b">
        <f t="shared" si="39"/>
        <v>0</v>
      </c>
      <c r="M83" s="47" t="b" cm="1">
        <f t="array" ref="M83">OpeningDeath(CG19,CI83,CI19,CI35,CI51,CI67,CI99)</f>
        <v>0</v>
      </c>
      <c r="N83" s="52" t="s">
        <v>179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1</v>
      </c>
      <c r="CB83" s="20">
        <f t="shared" si="41"/>
        <v>1</v>
      </c>
      <c r="CC83" s="82" t="b">
        <f>opening(AS19,B76)</f>
        <v>0</v>
      </c>
      <c r="CD83" s="5" t="b">
        <f>KOST(CA83,O83,secandmin(J83),L83,AN19)</f>
        <v>1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121</v>
      </c>
      <c r="CI83" s="20">
        <f t="shared" si="36"/>
        <v>59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0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6_16 Villa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407</v>
      </c>
      <c r="K84" s="45" t="b">
        <v>0</v>
      </c>
      <c r="L84" s="46" t="b">
        <f t="shared" si="39"/>
        <v>0</v>
      </c>
      <c r="M84" s="47" t="b" cm="1">
        <f t="array" ref="M84">OpeningDeath(CG20,CI84,CI20,CI36,CI52,CI68,CI100)</f>
        <v>0</v>
      </c>
      <c r="N84" s="52" t="s">
        <v>179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0</v>
      </c>
      <c r="CB84" s="20">
        <f t="shared" si="41"/>
        <v>0</v>
      </c>
      <c r="CC84" s="82" t="b">
        <f>opening(AS20,B76)</f>
        <v>0</v>
      </c>
      <c r="CD84" s="5" t="b">
        <f>KOST(CA84,O84,secandmin(J84),L84,AN20)</f>
        <v>0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37</v>
      </c>
      <c r="CI84" s="20">
        <f t="shared" si="36"/>
        <v>143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0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6_16 Villa</v>
      </c>
      <c r="B85" s="6">
        <v>9</v>
      </c>
      <c r="C85" s="50"/>
      <c r="D85" s="51"/>
      <c r="E85" s="50"/>
      <c r="F85" s="91"/>
      <c r="G85" s="58"/>
      <c r="H85" s="90"/>
      <c r="I85" s="49"/>
      <c r="J85" s="48" t="s">
        <v>438</v>
      </c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1</v>
      </c>
      <c r="N85" s="171" t="s">
        <v>179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0</v>
      </c>
      <c r="CB85" s="20">
        <f t="shared" si="41"/>
        <v>0</v>
      </c>
      <c r="CC85" s="82" t="b">
        <f>opening(AS21,B76)</f>
        <v>0</v>
      </c>
      <c r="CD85" s="5" t="b">
        <f>KOST(CA85,O85,secandmin(J85),L85,AN21)</f>
        <v>0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72</v>
      </c>
      <c r="CI85" s="20">
        <f t="shared" si="36"/>
        <v>108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6_16 Villa</v>
      </c>
      <c r="B86" s="6">
        <v>10</v>
      </c>
      <c r="C86" s="50"/>
      <c r="D86" s="51"/>
      <c r="E86" s="50"/>
      <c r="F86" s="91"/>
      <c r="G86" s="58"/>
      <c r="H86" s="90"/>
      <c r="I86" s="49"/>
      <c r="J86" s="92" t="s">
        <v>532</v>
      </c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 t="s">
        <v>179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1</v>
      </c>
      <c r="CB86" s="20">
        <f t="shared" si="41"/>
        <v>0</v>
      </c>
      <c r="CC86" s="82" t="b">
        <f>opening(AS22,B76)</f>
        <v>0</v>
      </c>
      <c r="CD86" s="5" t="b">
        <f>KOST(CA86,O86,secandmin(J86),L86,AN22)</f>
        <v>1</v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4</v>
      </c>
      <c r="CI86" s="20">
        <f t="shared" si="36"/>
        <v>176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6_16 Villa</v>
      </c>
      <c r="B87" s="6">
        <v>11</v>
      </c>
      <c r="C87" s="50"/>
      <c r="D87" s="51"/>
      <c r="E87" s="50"/>
      <c r="F87" s="91"/>
      <c r="G87" s="58"/>
      <c r="H87" s="90"/>
      <c r="I87" s="49"/>
      <c r="J87" s="48" t="s">
        <v>505</v>
      </c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179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2</v>
      </c>
      <c r="CB87" s="20">
        <f t="shared" si="41"/>
        <v>2</v>
      </c>
      <c r="CC87" s="82" t="b">
        <f>opening(AS23,B76)</f>
        <v>0</v>
      </c>
      <c r="CD87" s="5" t="b">
        <f>KOST(CA87,O87,secandmin(J87),L87,AN23)</f>
        <v>1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1</v>
      </c>
      <c r="CI87" s="20">
        <f t="shared" si="36"/>
        <v>179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6_16 Villa</v>
      </c>
      <c r="B88" s="6">
        <v>12</v>
      </c>
      <c r="C88" s="50"/>
      <c r="D88" s="51"/>
      <c r="E88" s="50"/>
      <c r="F88" s="91"/>
      <c r="G88" s="58"/>
      <c r="H88" s="90"/>
      <c r="I88" s="49"/>
      <c r="J88" s="48" t="s">
        <v>457</v>
      </c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 t="s">
        <v>179</v>
      </c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 t="str">
        <f t="shared" si="34"/>
        <v>FALSE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 t="str">
        <f t="shared" si="35"/>
        <v>FALSE</v>
      </c>
      <c r="BY88" s="18"/>
      <c r="BZ88" s="9"/>
      <c r="CA88" s="29">
        <f>countkills(AS24,AX24,BC24,BH24,BM24,B76)</f>
        <v>1</v>
      </c>
      <c r="CB88" s="20">
        <f t="shared" si="41"/>
        <v>1</v>
      </c>
      <c r="CC88" s="82" t="b">
        <f>opening(AS24,B76)</f>
        <v>0</v>
      </c>
      <c r="CD88" s="5" t="b">
        <f>KOST(CA88,O88,secandmin(J88),L88,AN24)</f>
        <v>1</v>
      </c>
      <c r="CE88" s="37"/>
      <c r="CF88" s="20" cm="1">
        <f t="array" ref="CF88">exitfrags(CI88,CI24,CI40,CI56,CI72,AS24,CJ24,AX24,CK24,BC24,CL24,BH24,CM24,BM24,CN24,AO24,$B$76)</f>
        <v>1</v>
      </c>
      <c r="CG88" s="40"/>
      <c r="CH88" s="20" cm="1">
        <f t="array" ref="CH88">secandmin(J88)</f>
        <v>34</v>
      </c>
      <c r="CI88" s="20">
        <f t="shared" si="36"/>
        <v>146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1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6_16 Villa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6_16 Villa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6_16 Villa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6_16 Villa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6_16 Villa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6_16 Villa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6_16 Villa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6_16 Villa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6_16 Villa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6_16 Villa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6_16 Villa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6_16 Villa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6_16 Villa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6_16 Villa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6_16 Villa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6_16 Villa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6_16 Villa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6_16 Villa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6_16 Villa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AviationGames</v>
      </c>
    </row>
    <row r="112" spans="1:111" ht="15.75" customHeight="1" x14ac:dyDescent="0.2">
      <c r="A112" s="20" t="str">
        <f ca="1"/>
        <v>TrophyStatuary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LivingLibrary</v>
      </c>
      <c r="C113" s="316"/>
      <c r="D113" s="316"/>
      <c r="E113" s="316"/>
    </row>
    <row r="114" spans="1:27" ht="15.75" customHeight="1" thickBot="1" x14ac:dyDescent="0.25">
      <c r="A114" s="295" t="str">
        <f ca="1"/>
        <v>DiningKitchen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8.1018518518518516E-4</v>
      </c>
      <c r="C118" s="177" cm="1">
        <f t="array" ref="C118">secandmin(AR13)/(60*60*24)</f>
        <v>1.5162037037037036E-3</v>
      </c>
      <c r="D118" s="17" t="b">
        <f>CG13</f>
        <v>1</v>
      </c>
      <c r="E118" s="17" t="b">
        <f>IF(D118=TRUE,CJ29,"NO OP")</f>
        <v>0</v>
      </c>
      <c r="F118" s="17" t="str">
        <f t="shared" ref="F118:F132" si="42">AO13</f>
        <v>Lost</v>
      </c>
      <c r="G118" s="125" t="b">
        <f>IF((COUNTA(AR13)=1),IF(F118="Not Played",FALSE,IF(D118=FALSE,(B118-C118),FALSE)), "NO KILL")</f>
        <v>0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1.3194444444444445E-3</v>
      </c>
      <c r="C119" s="177" cm="1">
        <f t="array" ref="C119">secandmin(AR14)/(60*60*24)</f>
        <v>1.5046296296296296E-3</v>
      </c>
      <c r="D119" s="17" t="b">
        <f t="shared" ref="D119:D132" si="44">CG14</f>
        <v>1</v>
      </c>
      <c r="E119" s="17" t="b">
        <f t="shared" ref="E119:E132" si="45">IF(D119=TRUE,CJ30,"NO OP")</f>
        <v>0</v>
      </c>
      <c r="F119" s="17" t="str">
        <f t="shared" si="42"/>
        <v>Won</v>
      </c>
      <c r="G119" s="125" t="b">
        <f t="shared" ref="G119:G132" si="46">IF((COUNTA(AR14)=1),IF(F119="Not Played",FALSE,IF(D119=FALSE,(B119-C119),FALSE)), "NO KILL")</f>
        <v>0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1.238425925925926E-3</v>
      </c>
      <c r="C120" s="177" cm="1">
        <f t="array" ref="C120">secandmin(AR15)/(60*60*24)</f>
        <v>1.3888888888888889E-3</v>
      </c>
      <c r="D120" s="17" t="b">
        <f t="shared" si="44"/>
        <v>1</v>
      </c>
      <c r="E120" s="17" t="b">
        <f t="shared" si="45"/>
        <v>0</v>
      </c>
      <c r="F120" s="17" t="str">
        <f t="shared" si="42"/>
        <v>Won</v>
      </c>
      <c r="G120" s="125" t="b">
        <f t="shared" si="46"/>
        <v>0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1.724537037037037E-3</v>
      </c>
      <c r="C121" s="177" cm="1">
        <f t="array" ref="C121">secandmin(AR16)/(60*60*24)</f>
        <v>1.0532407407407407E-3</v>
      </c>
      <c r="D121" s="17" t="b">
        <f t="shared" si="44"/>
        <v>0</v>
      </c>
      <c r="E121" s="17" t="str">
        <f t="shared" si="45"/>
        <v>NO OP</v>
      </c>
      <c r="F121" s="17" t="str">
        <f t="shared" si="42"/>
        <v>Won</v>
      </c>
      <c r="G121" s="125">
        <f t="shared" si="46"/>
        <v>6.7129629629629635E-4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9.3749999999999997E-4</v>
      </c>
      <c r="C122" s="177" cm="1">
        <f t="array" ref="C122">secandmin(AR17)/(60*60*24)</f>
        <v>5.5555555555555556E-4</v>
      </c>
      <c r="D122" s="17" t="b">
        <f t="shared" si="44"/>
        <v>0</v>
      </c>
      <c r="E122" s="17" t="str">
        <f t="shared" si="45"/>
        <v>NO OP</v>
      </c>
      <c r="F122" s="17" t="str">
        <f t="shared" si="42"/>
        <v>Won</v>
      </c>
      <c r="G122" s="125">
        <f t="shared" si="46"/>
        <v>3.8194444444444441E-4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1.3657407407407407E-3</v>
      </c>
      <c r="C123" s="177" cm="1">
        <f t="array" ref="C123">secandmin(AR18)/(60*60*24)</f>
        <v>1.2268518518518518E-3</v>
      </c>
      <c r="D123" s="17" t="b">
        <f t="shared" si="44"/>
        <v>0</v>
      </c>
      <c r="E123" s="17" t="str">
        <f t="shared" si="45"/>
        <v>NO OP</v>
      </c>
      <c r="F123" s="17" t="str">
        <f t="shared" si="42"/>
        <v>Won</v>
      </c>
      <c r="G123" s="125">
        <f t="shared" si="46"/>
        <v>1.3888888888888892E-4</v>
      </c>
    </row>
    <row r="124" spans="1:27" ht="15.75" customHeight="1" x14ac:dyDescent="0.2">
      <c r="A124" s="4">
        <v>7</v>
      </c>
      <c r="B124" s="125">
        <f t="shared" si="43"/>
        <v>1.5740740740740741E-3</v>
      </c>
      <c r="C124" s="177" cm="1">
        <f t="array" ref="C124">secandmin(AR19)/(60*60*24)</f>
        <v>1.6550925925925926E-3</v>
      </c>
      <c r="D124" s="17" t="b">
        <f t="shared" si="44"/>
        <v>1</v>
      </c>
      <c r="E124" s="17" t="b">
        <f t="shared" si="45"/>
        <v>1</v>
      </c>
      <c r="F124" s="17" t="str">
        <f t="shared" si="42"/>
        <v>Lost</v>
      </c>
      <c r="G124" s="125" t="b">
        <f t="shared" si="46"/>
        <v>0</v>
      </c>
    </row>
    <row r="125" spans="1:27" ht="15.75" customHeight="1" x14ac:dyDescent="0.2">
      <c r="A125" s="4">
        <v>8</v>
      </c>
      <c r="B125" s="125">
        <f t="shared" si="43"/>
        <v>9.6064814814814819E-4</v>
      </c>
      <c r="C125" s="177" cm="1">
        <f t="array" ref="C125">secandmin(AR20)/(60*60*24)</f>
        <v>6.2500000000000001E-4</v>
      </c>
      <c r="D125" s="17" t="b">
        <f t="shared" si="44"/>
        <v>0</v>
      </c>
      <c r="E125" s="17" t="str">
        <f t="shared" si="45"/>
        <v>NO OP</v>
      </c>
      <c r="F125" s="17" t="str">
        <f t="shared" si="42"/>
        <v>Lost</v>
      </c>
      <c r="G125" s="125">
        <f t="shared" si="46"/>
        <v>3.3564814814814818E-4</v>
      </c>
    </row>
    <row r="126" spans="1:27" ht="15.75" customHeight="1" x14ac:dyDescent="0.2">
      <c r="A126" s="4">
        <v>9</v>
      </c>
      <c r="B126" s="125">
        <f t="shared" si="43"/>
        <v>8.3333333333333339E-4</v>
      </c>
      <c r="C126" s="177" cm="1">
        <f t="array" ref="C126">secandmin(AR21)/(60*60*24)</f>
        <v>2.7777777777777778E-4</v>
      </c>
      <c r="D126" s="17" t="b">
        <f t="shared" si="44"/>
        <v>0</v>
      </c>
      <c r="E126" s="17" t="str">
        <f t="shared" si="45"/>
        <v>NO OP</v>
      </c>
      <c r="F126" s="17" t="str">
        <f t="shared" si="42"/>
        <v>Lost</v>
      </c>
      <c r="G126" s="125">
        <f t="shared" si="46"/>
        <v>5.5555555555555566E-4</v>
      </c>
    </row>
    <row r="127" spans="1:27" ht="15.75" customHeight="1" x14ac:dyDescent="0.2">
      <c r="A127" s="4">
        <v>10</v>
      </c>
      <c r="B127" s="125">
        <f t="shared" si="43"/>
        <v>1.5856481481481481E-3</v>
      </c>
      <c r="C127" s="177" cm="1">
        <f t="array" ref="C127">secandmin(AR22)/(60*60*24)</f>
        <v>9.0277777777777774E-4</v>
      </c>
      <c r="D127" s="17" t="b">
        <f t="shared" si="44"/>
        <v>0</v>
      </c>
      <c r="E127" s="17" t="str">
        <f t="shared" si="45"/>
        <v>NO OP</v>
      </c>
      <c r="F127" s="17" t="str">
        <f t="shared" si="42"/>
        <v>Lost</v>
      </c>
      <c r="G127" s="125">
        <f t="shared" si="46"/>
        <v>6.8287037037037036E-4</v>
      </c>
    </row>
    <row r="128" spans="1:27" ht="15.75" customHeight="1" x14ac:dyDescent="0.2">
      <c r="A128" s="4">
        <v>11</v>
      </c>
      <c r="B128" s="125">
        <f t="shared" si="43"/>
        <v>1.5277777777777779E-3</v>
      </c>
      <c r="C128" s="177" cm="1">
        <f t="array" ref="C128">secandmin(AR23)/(60*60*24)</f>
        <v>1.9097222222222222E-3</v>
      </c>
      <c r="D128" s="17" t="b">
        <f t="shared" si="44"/>
        <v>1</v>
      </c>
      <c r="E128" s="17" t="b">
        <f t="shared" si="45"/>
        <v>0</v>
      </c>
      <c r="F128" s="17" t="str">
        <f t="shared" si="42"/>
        <v>Lost</v>
      </c>
      <c r="G128" s="125" t="b">
        <f t="shared" si="46"/>
        <v>0</v>
      </c>
    </row>
    <row r="129" spans="1:9" ht="15.75" customHeight="1" x14ac:dyDescent="0.2">
      <c r="A129" s="4">
        <v>12</v>
      </c>
      <c r="B129" s="125">
        <f t="shared" si="43"/>
        <v>1.3425925925925925E-3</v>
      </c>
      <c r="C129" s="177" cm="1">
        <f t="array" ref="C129">secandmin(AR24)/(60*60*24)</f>
        <v>1.238425925925926E-3</v>
      </c>
      <c r="D129" s="17" t="b">
        <f t="shared" si="44"/>
        <v>0</v>
      </c>
      <c r="E129" s="17" t="str">
        <f t="shared" si="45"/>
        <v>NO OP</v>
      </c>
      <c r="F129" s="17" t="str">
        <f t="shared" si="42"/>
        <v>Not Played</v>
      </c>
      <c r="G129" s="125" t="b">
        <f t="shared" si="46"/>
        <v>0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1</v>
      </c>
      <c r="D134" s="17" t="str">
        <f>AO13</f>
        <v>Lost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1</v>
      </c>
      <c r="D135" s="17" t="str">
        <f t="shared" ref="D135:D148" si="48">AO14</f>
        <v>Won</v>
      </c>
      <c r="E135" s="233" t="b">
        <f t="shared" ref="E135:E148" si="49">IF(OR(DE30=TRUE,DE78=TRUE,DE46=TRUE,DE62=TRUE,DE14=TRUE),TRUE,FALSE)</f>
        <v>0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1</v>
      </c>
      <c r="D136" s="17" t="str">
        <f t="shared" si="48"/>
        <v>Won</v>
      </c>
      <c r="E136" s="233" t="b">
        <f t="shared" si="49"/>
        <v>0</v>
      </c>
      <c r="F136" s="17" t="str" cm="1">
        <f t="array" ref="F136">IF(CG15=TRUE,WhoGotTraded(CJ31,CJ15,CI15,CI31,CI47,CI63,CI79,$B$12,$B$28,$B$44,$B$60,$B$76),"N/A")</f>
        <v>N/A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0</v>
      </c>
      <c r="D137" s="17" t="str">
        <f t="shared" si="48"/>
        <v>Won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0</v>
      </c>
      <c r="D138" s="17" t="str">
        <f t="shared" si="48"/>
        <v>Won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0</v>
      </c>
      <c r="D139" s="17" t="str">
        <f t="shared" si="48"/>
        <v>Won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1</v>
      </c>
      <c r="D140" s="17" t="str">
        <f t="shared" si="48"/>
        <v>Lost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Yeeto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0</v>
      </c>
      <c r="D141" s="17" t="str">
        <f t="shared" si="48"/>
        <v>Lost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0</v>
      </c>
      <c r="D142" s="17" t="str">
        <f t="shared" si="48"/>
        <v>Lost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N/A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0</v>
      </c>
      <c r="D143" s="17" t="str">
        <f t="shared" si="48"/>
        <v>Lost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0</v>
      </c>
      <c r="C144" s="17" t="b">
        <f t="shared" si="47"/>
        <v>1</v>
      </c>
      <c r="D144" s="17" t="str">
        <f t="shared" si="48"/>
        <v>Lost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6" ht="15.75" customHeight="1" x14ac:dyDescent="0.2">
      <c r="A145" s="276">
        <v>12</v>
      </c>
      <c r="B145" s="17" t="str">
        <v>NP</v>
      </c>
      <c r="C145" s="17" t="b">
        <f t="shared" si="47"/>
        <v>0</v>
      </c>
      <c r="D145" s="17" t="str">
        <f t="shared" si="48"/>
        <v>Not Played</v>
      </c>
      <c r="E145" s="233" t="b">
        <f t="shared" si="49"/>
        <v>1</v>
      </c>
      <c r="F145" s="17" t="str" cm="1">
        <f t="array" ref="F145">IF(CG24=TRUE,WhoGotTraded(CJ40,CJ24,CI24,CI40,CI56,CI72,CI88,$B$12,$B$28,$B$44,$B$60,$B$76),"N/A")</f>
        <v>N/A</v>
      </c>
    </row>
    <row r="146" spans="1:6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6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6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6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6" ht="15.75" customHeight="1" x14ac:dyDescent="0.2">
      <c r="A150" s="276">
        <v>1</v>
      </c>
      <c r="B150" s="17" cm="1">
        <f t="array" ref="B150:B164">IF(ISBLANK(Q13:Q27),FALSE,Q13:Q27)</f>
        <v>1</v>
      </c>
      <c r="C150" s="17" cm="1">
        <f t="array" ref="C150:C164">IF(ISBLANK(R13:R27),FALSE,R13:R27)</f>
        <v>6</v>
      </c>
      <c r="D150" s="234" t="str" cm="1">
        <f t="array" ref="D150:D164">AO13:AO27</f>
        <v>Lost</v>
      </c>
      <c r="E150" s="17" t="str" cm="1">
        <f t="array" ref="E150">WhoGotTraded(CJ29,CJ13,CI13,CI29,CI45,CI61,CI77,$B$12,$B$28,$B$44,$B$60,$B$76)</f>
        <v>N/A</v>
      </c>
    </row>
    <row r="151" spans="1:6" ht="15.75" customHeight="1" x14ac:dyDescent="0.2">
      <c r="A151" s="276">
        <v>2</v>
      </c>
      <c r="B151" s="17">
        <v>1</v>
      </c>
      <c r="C151" s="17">
        <v>3</v>
      </c>
      <c r="D151" s="234" t="str">
        <v>Won</v>
      </c>
      <c r="E151" s="17" t="str" cm="1">
        <f t="array" ref="E151">WhoGotTraded(CJ30,CJ14,CI14,CI30,CI46,CI62,CI78,$B$12,$B$28,$B$44,$B$60,$B$76)</f>
        <v>N/A</v>
      </c>
    </row>
    <row r="152" spans="1:6" ht="15.75" customHeight="1" x14ac:dyDescent="0.2">
      <c r="A152" s="276">
        <v>3</v>
      </c>
      <c r="B152" s="17">
        <v>3</v>
      </c>
      <c r="C152" s="17">
        <v>7</v>
      </c>
      <c r="D152" s="234" t="str">
        <v>Won</v>
      </c>
      <c r="E152" s="17" t="str" cm="1">
        <f t="array" ref="E152">WhoGotTraded(CJ31,CJ15,CI15,CI31,CI47,CI63,CI79,$B$12,$B$28,$B$44,$B$60,$B$76)</f>
        <v>N/A</v>
      </c>
    </row>
    <row r="153" spans="1:6" ht="15.75" customHeight="1" x14ac:dyDescent="0.2">
      <c r="A153" s="276">
        <v>4</v>
      </c>
      <c r="B153" s="17">
        <v>0</v>
      </c>
      <c r="C153" s="17">
        <v>10</v>
      </c>
      <c r="D153" s="234" t="str">
        <v>Won</v>
      </c>
      <c r="E153" s="17" t="str" cm="1">
        <f t="array" ref="E153">WhoGotTraded(CJ32,CJ16,CI16,CI32,CI48,CI64,CI80,$B$12,$B$28,$B$44,$B$60,$B$76)</f>
        <v>Yeeto</v>
      </c>
    </row>
    <row r="154" spans="1:6" ht="15.75" customHeight="1" x14ac:dyDescent="0.2">
      <c r="A154" s="276">
        <v>5</v>
      </c>
      <c r="B154" s="17">
        <v>2</v>
      </c>
      <c r="C154" s="17">
        <v>8</v>
      </c>
      <c r="D154" s="234" t="str">
        <v>Won</v>
      </c>
      <c r="E154" s="17" t="str" cm="1">
        <f t="array" ref="E154:F154">WhoGotTraded(CJ33,CJ17,CI17,CI33,CI49,CI65,CI81,$B$12,$B$28,$B$44,$B$60,$B$76)</f>
        <v>Ploudy</v>
      </c>
      <c r="F154" t="str">
        <v>Fin</v>
      </c>
    </row>
    <row r="155" spans="1:6" ht="15.75" customHeight="1" x14ac:dyDescent="0.2">
      <c r="A155" s="276">
        <v>6</v>
      </c>
      <c r="B155" s="17">
        <v>1</v>
      </c>
      <c r="C155" s="17">
        <v>5</v>
      </c>
      <c r="D155" s="234" t="str">
        <v>Won</v>
      </c>
      <c r="E155" s="17" t="str" cm="1">
        <f t="array" ref="E155">WhoGotTraded(CJ34,CJ18,CI18,CI34,CI50,CI66,CI82,$B$12,$B$28,$B$44,$B$60,$B$76)</f>
        <v>N/A</v>
      </c>
    </row>
    <row r="156" spans="1:6" ht="15.75" customHeight="1" x14ac:dyDescent="0.2">
      <c r="A156" s="276">
        <v>7</v>
      </c>
      <c r="B156" s="17" t="b">
        <v>0</v>
      </c>
      <c r="C156" s="17" t="b">
        <v>0</v>
      </c>
      <c r="D156" s="234" t="str">
        <v>Lost</v>
      </c>
      <c r="E156" s="17" t="str" cm="1">
        <f t="array" ref="E156">WhoGotTraded(CJ35,CJ19,CI19,CI35,CI51,CI67,CI83,$B$12,$B$28,$B$44,$B$60,$B$76)</f>
        <v>Yeeto</v>
      </c>
    </row>
    <row r="157" spans="1:6" ht="15.75" customHeight="1" x14ac:dyDescent="0.2">
      <c r="A157" s="276">
        <v>8</v>
      </c>
      <c r="B157" s="17" t="b">
        <v>0</v>
      </c>
      <c r="C157" s="17" t="b">
        <v>0</v>
      </c>
      <c r="D157" s="234" t="str">
        <v>Lost</v>
      </c>
      <c r="E157" s="17" t="str" cm="1">
        <f t="array" ref="E157">WhoGotTraded(CJ36,CJ20,CI20,CI36,CI52,CI68,CI84,$B$12,$B$28,$B$44,$B$60,$B$76)</f>
        <v>N/A</v>
      </c>
    </row>
    <row r="158" spans="1:6" ht="15.75" customHeight="1" x14ac:dyDescent="0.2">
      <c r="A158" s="276">
        <v>9</v>
      </c>
      <c r="B158" s="17" t="b">
        <v>0</v>
      </c>
      <c r="C158" s="17" t="b">
        <v>0</v>
      </c>
      <c r="D158" s="234" t="str">
        <v>Lost</v>
      </c>
      <c r="E158" s="17" t="str" cm="1">
        <f t="array" ref="E158">WhoGotTraded(CJ37,CJ21,CI21,CI37,CI53,CI69,CI85,$B$12,$B$28,$B$44,$B$60,$B$76)</f>
        <v>Yeeto</v>
      </c>
    </row>
    <row r="159" spans="1:6" ht="15.75" customHeight="1" x14ac:dyDescent="0.2">
      <c r="A159" s="276">
        <v>10</v>
      </c>
      <c r="B159" s="17" t="b">
        <v>0</v>
      </c>
      <c r="C159" s="17" t="b">
        <v>0</v>
      </c>
      <c r="D159" s="234" t="str">
        <v>Lost</v>
      </c>
      <c r="E159" s="17" t="str" cm="1">
        <f t="array" ref="E159">WhoGotTraded(CJ38,CJ22,CI22,CI38,CI54,CI70,CI86,$B$12,$B$28,$B$44,$B$60,$B$76)</f>
        <v>N/A</v>
      </c>
    </row>
    <row r="160" spans="1:6" ht="15.75" customHeight="1" x14ac:dyDescent="0.2">
      <c r="A160" s="276">
        <v>11</v>
      </c>
      <c r="B160" s="17" t="b">
        <v>0</v>
      </c>
      <c r="C160" s="17" t="b">
        <v>0</v>
      </c>
      <c r="D160" s="234" t="str">
        <v>Lost</v>
      </c>
      <c r="E160" s="17" t="str" cm="1">
        <f t="array" ref="E160">WhoGotTraded(CJ39,CJ23,CI23,CI39,CI55,CI71,CI87,$B$12,$B$28,$B$44,$B$60,$B$76)</f>
        <v>N/A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Not Played</v>
      </c>
      <c r="E161" s="17" t="str" cm="1">
        <f t="array" ref="E161">WhoGotTraded(CJ40,CJ24,CI24,CI40,CI56,CI72,CI88,$B$12,$B$28,$B$44,$B$60,$B$76)</f>
        <v>Perseus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285" priority="16" operator="equal">
      <formula>TRUE</formula>
    </cfRule>
  </conditionalFormatting>
  <conditionalFormatting sqref="E118:E132">
    <cfRule type="containsText" dxfId="284" priority="13" operator="containsText" text="FALSE">
      <formula>NOT(ISERROR(SEARCH("FALSE",E118)))</formula>
    </cfRule>
    <cfRule type="containsText" dxfId="283" priority="14" operator="containsText" text="TRUE">
      <formula>NOT(ISERROR(SEARCH("TRUE",E118)))</formula>
    </cfRule>
    <cfRule type="containsText" dxfId="282" priority="15" operator="containsText" text="NO OP">
      <formula>NOT(ISERROR(SEARCH("NO OP",E118)))</formula>
    </cfRule>
  </conditionalFormatting>
  <conditionalFormatting sqref="F118:F132">
    <cfRule type="cellIs" dxfId="281" priority="11" operator="equal">
      <formula>"LOST"</formula>
    </cfRule>
    <cfRule type="cellIs" dxfId="280" priority="12" operator="equal">
      <formula>"WON"</formula>
    </cfRule>
  </conditionalFormatting>
  <conditionalFormatting sqref="G118:G132">
    <cfRule type="cellIs" dxfId="279" priority="7" operator="equal">
      <formula>"NO KILL"</formula>
    </cfRule>
    <cfRule type="cellIs" dxfId="278" priority="8" operator="equal">
      <formula>FALSE</formula>
    </cfRule>
    <cfRule type="cellIs" dxfId="277" priority="9" operator="greaterThan">
      <formula>0.0001157</formula>
    </cfRule>
    <cfRule type="cellIs" dxfId="276" priority="10" operator="lessThan">
      <formula>0.000115</formula>
    </cfRule>
  </conditionalFormatting>
  <conditionalFormatting sqref="C134:C148">
    <cfRule type="cellIs" dxfId="275" priority="6" operator="equal">
      <formula>TRUE</formula>
    </cfRule>
  </conditionalFormatting>
  <conditionalFormatting sqref="D134:D148">
    <cfRule type="cellIs" dxfId="274" priority="4" operator="equal">
      <formula>"LOST"</formula>
    </cfRule>
    <cfRule type="cellIs" dxfId="273" priority="5" operator="equal">
      <formula>"WON"</formula>
    </cfRule>
  </conditionalFormatting>
  <conditionalFormatting sqref="E134:E148">
    <cfRule type="cellIs" dxfId="272" priority="3" operator="equal">
      <formula>TRUE</formula>
    </cfRule>
  </conditionalFormatting>
  <conditionalFormatting sqref="B134:B148">
    <cfRule type="cellIs" dxfId="271" priority="2" operator="equal">
      <formula>TRUE</formula>
    </cfRule>
  </conditionalFormatting>
  <conditionalFormatting sqref="X122">
    <cfRule type="cellIs" dxfId="270" priority="1" operator="equal">
      <formula>0</formula>
    </cfRule>
  </conditionalFormatting>
  <dataValidations count="13">
    <dataValidation type="list" allowBlank="1" showInputMessage="1" showErrorMessage="1" sqref="AQ13:AQ27" xr:uid="{DBE14D11-DD50-4103-8FFC-B68349EC8383}">
      <formula1>"High,Low"</formula1>
    </dataValidation>
    <dataValidation type="list" allowBlank="1" showInputMessage="1" showErrorMessage="1" sqref="AL14:AL27" xr:uid="{DEF8F36D-4E2E-46B1-A425-F263E5CE316F}">
      <formula1>$A$111:$A$114</formula1>
    </dataValidation>
    <dataValidation type="list" allowBlank="1" showInputMessage="1" showErrorMessage="1" sqref="AL13" xr:uid="{FC30A408-F090-4604-952F-E96A9948AA4D}">
      <formula1>A111:A114</formula1>
    </dataValidation>
    <dataValidation type="list" allowBlank="1" showInputMessage="1" showErrorMessage="1" sqref="AF13:AF27 AF29:AF43 AF45:AF59 AF61:AF75 AF77:AF91 AF93:AF107" xr:uid="{A8F05D8C-15E9-4DAF-8F31-D103CDD0D0A8}">
      <formula1>"PP,False"</formula1>
    </dataValidation>
    <dataValidation type="list" allowBlank="1" showInputMessage="1" showErrorMessage="1" sqref="AD13:AD27 AD29:AD43 AD45:AD59 AD61:AD75 AD77:AD91 AD93:AD107" xr:uid="{4B1CE8CE-2991-4A73-B8E0-77ACC152176C}">
      <formula1>"Prep,PP,False"</formula1>
    </dataValidation>
    <dataValidation type="list" allowBlank="1" showInputMessage="1" showErrorMessage="1" sqref="K93:K107 AZ13:BA27 BE13:BF27 BJ13:BK27 K13:K27 K77:K91 K29:K43 K45:K59 K61:K75 BO13:BP27 AU13:AV27" xr:uid="{B97D3732-AE20-4C09-9D68-5CDE0A8A040C}">
      <formula1>"TRUE,FALSE"</formula1>
    </dataValidation>
    <dataValidation type="list" allowBlank="1" sqref="AN13:AN27" xr:uid="{B31B6BD6-0AA8-4DE2-AB4F-B60809169F27}">
      <formula1>"Attack,Defence,Not Played"</formula1>
    </dataValidation>
    <dataValidation type="list" allowBlank="1" sqref="AO13:AO27" xr:uid="{3FBC7DB8-85D2-493C-AAF2-A9DF400755DF}">
      <formula1>"Won,Lost,Not Played"</formula1>
    </dataValidation>
    <dataValidation type="list" allowBlank="1" showInputMessage="1" showErrorMessage="1" sqref="O13:O27 O29:O43 O45:O59 O61:O75 O77:O91 O93:O107 L93:L107" xr:uid="{18E1128E-4DF6-4468-8503-00C61A402414}">
      <formula1>"True,False"</formula1>
    </dataValidation>
    <dataValidation type="list" allowBlank="1" showInputMessage="1" showErrorMessage="1" sqref="E2" xr:uid="{22B1B483-99DD-413C-BAE2-56A95F7C6602}">
      <formula1>"True, False"</formula1>
    </dataValidation>
    <dataValidation type="list" allowBlank="1" showInputMessage="1" showErrorMessage="1" sqref="AJ13:AJ27" xr:uid="{A15409B4-130D-4ED1-B0F4-2B4223EF153E}">
      <formula1>"true,false"</formula1>
    </dataValidation>
    <dataValidation type="list" allowBlank="1" showInputMessage="1" showErrorMessage="1" sqref="AT13:AT27 AY13:AY27 BN13:BN27 BI13:BI27 BD13:BD27" xr:uid="{F3D969FD-A3D2-4755-8E81-DA61E7130AE7}">
      <formula1>"Gun, Utility"</formula1>
    </dataValidation>
    <dataValidation type="list" allowBlank="1" sqref="AS13:AS27 BH13:BH27 BC13:BC27 AX13:AX27 BM13:BM27" xr:uid="{7C1C9F18-51C7-4F10-9DE6-D1B053658C0C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DB60AB01-DB31-436D-94A3-853FE75A795A}">
          <x14:formula1>
            <xm:f>REF!E2:E20</xm:f>
          </x14:formula1>
          <xm:sqref>C2</xm:sqref>
        </x14:dataValidation>
        <x14:dataValidation type="list" allowBlank="1" showInputMessage="1" showErrorMessage="1" xr:uid="{19107C4B-9B11-4020-894E-A185436DF262}">
          <x14:formula1>
            <xm:f>REF!A1:A100</xm:f>
          </x14:formula1>
          <xm:sqref>AE2</xm:sqref>
        </x14:dataValidation>
        <x14:dataValidation type="list" allowBlank="1" showInputMessage="1" showErrorMessage="1" xr:uid="{35608234-47F9-422C-9567-505361705D2F}">
          <x14:formula1>
            <xm:f>REF!A1:A100</xm:f>
          </x14:formula1>
          <xm:sqref>AD2</xm:sqref>
        </x14:dataValidation>
        <x14:dataValidation type="list" allowBlank="1" showInputMessage="1" showErrorMessage="1" xr:uid="{25D2461F-7D67-40D8-A66A-CB8587CE727A}">
          <x14:formula1>
            <xm:f>REF!B1:B100</xm:f>
          </x14:formula1>
          <xm:sqref>AC2</xm:sqref>
        </x14:dataValidation>
        <x14:dataValidation type="list" allowBlank="1" showInputMessage="1" showErrorMessage="1" xr:uid="{E777DBE0-9E73-4D82-8BBE-9A731ED16715}">
          <x14:formula1>
            <xm:f>REF!B1:B100</xm:f>
          </x14:formula1>
          <xm:sqref>AB2</xm:sqref>
        </x14:dataValidation>
        <x14:dataValidation type="list" allowBlank="1" showInputMessage="1" showErrorMessage="1" xr:uid="{33A1CA3F-8F5C-4041-8487-552DDD90F3F4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68A42DB8-8813-4B9F-802D-8187541741C1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5A9C4B46-9A01-452D-9C54-3D8AC9911C99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F36776EE-706A-44BE-B830-6BD4949378EC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F44E7526-617F-4F5C-BFAB-24ED3F1CD69C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AEE0D25D-165C-4EA4-8F30-500E9F01DD2A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982113F4-D04E-4274-AD9B-A5527804DB47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1770ED26-760E-4197-ABC3-4B9A4D18977A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AE660A31-FEB5-4027-9820-54C21BD9CA34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2DB29A6D-3BED-416D-9464-65A4B7132AE9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B4B3D767-9CF6-48B1-BC63-E9B7CC70CEB8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014DCBFE-1964-4CB0-B549-BAE0FC40EC5C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BC7CC56E-71C7-4829-8075-98DEEB70CC8D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11BA91B2-EAEB-454A-9424-5D6942D113D6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CA9DED4B-59AC-40B9-B37C-A46DFA13CDBB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D997C44D-1599-442A-951B-C9BF570EC40E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4D1B9-3219-41A8-9B6D-1857F7AF7A32}">
  <sheetPr codeName="Sheet29">
    <outlinePr summaryBelow="0" summaryRight="0"/>
  </sheetPr>
  <dimension ref="A1:DG1000"/>
  <sheetViews>
    <sheetView zoomScale="70" zoomScaleNormal="70" workbookViewId="0">
      <selection activeCell="U20" sqref="U20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44721</v>
      </c>
      <c r="C2" s="113" t="s">
        <v>210</v>
      </c>
      <c r="D2" s="170" t="s">
        <v>568</v>
      </c>
      <c r="E2" s="238" t="b">
        <v>0</v>
      </c>
      <c r="F2" s="17">
        <f>I2+K2</f>
        <v>6</v>
      </c>
      <c r="G2" s="17">
        <f>J2+L2</f>
        <v>6</v>
      </c>
      <c r="H2" s="115">
        <f>COUNTIF(AO13:AO27,"Won")+COUNTIF(AO13:AO27,"Lost")</f>
        <v>12</v>
      </c>
      <c r="I2" s="211">
        <f>wonlost(AO13:AO27,"Attack","Won",AN13:AN27)</f>
        <v>3</v>
      </c>
      <c r="J2" s="115">
        <f>wonlost(AO13:AO27,"Attack","Lost",AN13:AN27)</f>
        <v>3</v>
      </c>
      <c r="K2" s="115">
        <f>wonlost(AO13:AO27,"Defence","Won",AN13:AN27)</f>
        <v>3</v>
      </c>
      <c r="L2" s="115">
        <f>wonlost(AO13:AO27,"Defence","Lost",AN13:AN27)</f>
        <v>3</v>
      </c>
      <c r="M2" s="115">
        <f>COUNTIF(CE14:CE27,TRUE)</f>
        <v>0</v>
      </c>
      <c r="N2" s="17">
        <f>COUNTIF(AJ13:AJ27,TRUE)</f>
        <v>4</v>
      </c>
      <c r="O2" s="115">
        <f>COUNTIF(BY13:BY27,TRUE)</f>
        <v>3</v>
      </c>
      <c r="P2" s="170">
        <f>AVERAGE(conversion(AP13:AP27,AO13:AO27))</f>
        <v>1</v>
      </c>
      <c r="Q2" s="170">
        <f>COUNTIF(CG13:CG27,TRUE)</f>
        <v>5</v>
      </c>
      <c r="R2" s="170">
        <f>AVERAGE(conversion(CG13:CG27,AO13:AO27))</f>
        <v>0.8</v>
      </c>
      <c r="S2" s="125">
        <f>TRUNC(AVERAGE(CJ13:CJ27),0)/(60*60*24)</f>
        <v>5.4398148148148144E-4</v>
      </c>
      <c r="T2" s="17">
        <f>SUM(T5:T10)</f>
        <v>3</v>
      </c>
      <c r="U2" s="17">
        <f>AVERAGE(Q13:Q27)</f>
        <v>2.1666666666666665</v>
      </c>
      <c r="V2" s="17">
        <f>AVERAGE(R13:R27)</f>
        <v>5.166666666666667</v>
      </c>
      <c r="W2" s="17">
        <f>AVERAGE(S13:S27)</f>
        <v>1.3333333333333333</v>
      </c>
      <c r="AB2" s="23" t="s">
        <v>165</v>
      </c>
      <c r="AC2" s="23" t="s">
        <v>197</v>
      </c>
      <c r="AD2" s="66" t="s">
        <v>191</v>
      </c>
      <c r="AE2" s="66" t="s">
        <v>169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0.77777777777777779</v>
      </c>
      <c r="C5" s="96">
        <f>SUM(CA13:CA27)</f>
        <v>7</v>
      </c>
      <c r="D5" s="112">
        <f>SUM(CB13:CB27)</f>
        <v>3</v>
      </c>
      <c r="E5" s="17">
        <f>COUNTIF(DC13:DC27,TRUE)</f>
        <v>1</v>
      </c>
      <c r="F5" s="96">
        <f>COUNTIF(CC13:CC27,TRUE)</f>
        <v>2</v>
      </c>
      <c r="G5" s="17">
        <f>SUM(DF13:DF27)</f>
        <v>0</v>
      </c>
      <c r="H5" s="99">
        <f>TRUNC(D5/(C5-G5),2)</f>
        <v>0.42</v>
      </c>
      <c r="I5" s="114">
        <f>COUNTIF(CH13:CH27,"&gt;0")</f>
        <v>9</v>
      </c>
      <c r="J5" s="115">
        <f>COUNTIF(M13:M27,TRUE)</f>
        <v>0</v>
      </c>
      <c r="K5" s="17">
        <f>COUNTIF(DB13:DB27,TRUE)</f>
        <v>1</v>
      </c>
      <c r="L5" s="111">
        <f>TRUNC((COUNTIF(CD13:CD27,TRUE)/H2),2)</f>
        <v>0.5</v>
      </c>
      <c r="M5" s="116">
        <f>C5/H2</f>
        <v>0.58333333333333337</v>
      </c>
      <c r="N5" s="122">
        <f>AVERAGE(CI13:CI27)/(60*60*24)</f>
        <v>1.0879629629629629E-3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1</v>
      </c>
      <c r="U5" s="111">
        <f>COUNTIF(CA13:CA27, "&gt;0")/H2</f>
        <v>0.33333333333333331</v>
      </c>
      <c r="V5" s="306">
        <f>SUM(CF13:CF27)</f>
        <v>0</v>
      </c>
      <c r="W5" s="28"/>
      <c r="X5" s="94"/>
      <c r="Y5" s="279">
        <f>COUNTIF(DE13:DE27,TRUE)</f>
        <v>1</v>
      </c>
      <c r="Z5" s="17">
        <f>COUNTIF(CA13:CA27,"&gt;1")</f>
        <v>1</v>
      </c>
      <c r="AB5" s="282" t="s">
        <v>390</v>
      </c>
      <c r="AC5" s="72">
        <f>SUM(CY13:CY27)</f>
        <v>3</v>
      </c>
      <c r="AD5" s="72">
        <f>COUNTIF(CW13:CW27,"&gt;0")</f>
        <v>4</v>
      </c>
      <c r="AE5" s="108">
        <f>TRUNC((COUNTIF(CU13:CU27,TRUE)/(I2+J2)),2)</f>
        <v>0.83</v>
      </c>
      <c r="AF5" s="121" t="e">
        <f>AVERAGE(CV13:CV27)/(60*60*24)</f>
        <v>#DIV/0!</v>
      </c>
      <c r="AG5" s="118">
        <f>AC5/(I2+J2)</f>
        <v>0.5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0.5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4</v>
      </c>
      <c r="AV5" s="23">
        <f>COUNTIF(CX13:CX27,"&gt;0")</f>
        <v>5</v>
      </c>
      <c r="AW5" s="109">
        <f>TRUNC((COUNTIF(CV13:CV27,TRUE)/($K$2+$L$2)),2)</f>
        <v>0.16</v>
      </c>
      <c r="AX5" s="120">
        <f>AVERAGE(CX13:CX27)/(60*60*24)</f>
        <v>8.8194444444444453E-4</v>
      </c>
      <c r="AY5" s="119">
        <f>AU5/(K2+L2)</f>
        <v>0.66666666666666663</v>
      </c>
      <c r="AZ5" s="99">
        <f>COUNTIF(CZ13:CZ27, "&gt;0")/(K2+L2)</f>
        <v>0.16666666666666666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1.2727272727272727</v>
      </c>
      <c r="C6" s="96">
        <f>SUM(CA29:CA43)</f>
        <v>14</v>
      </c>
      <c r="D6" s="113">
        <f>SUM(CB29:CB43)</f>
        <v>3</v>
      </c>
      <c r="E6" s="17">
        <f>COUNTIF(DC29:DC43,TRUE)</f>
        <v>2</v>
      </c>
      <c r="F6" s="96">
        <f>COUNTIF(CC29:CC43,TRUE)</f>
        <v>4</v>
      </c>
      <c r="G6" s="17">
        <f>SUM(DF29:DF43)</f>
        <v>0</v>
      </c>
      <c r="H6" s="99">
        <f t="shared" ref="H6:H9" si="0">TRUNC(D6/(C6-G6),2)</f>
        <v>0.21</v>
      </c>
      <c r="I6" s="114">
        <f>COUNTIF(CH29:CH43,"&gt;0")</f>
        <v>11</v>
      </c>
      <c r="J6" s="115">
        <f>COUNTIF(M29:M43,TRUE)</f>
        <v>1</v>
      </c>
      <c r="K6" s="17">
        <f>COUNTIF(DB29:DB43,TRUE)</f>
        <v>3</v>
      </c>
      <c r="L6" s="111">
        <f>TRUNC(COUNTIF(CD29:CD43,TRUE)/H2,2)</f>
        <v>0.66</v>
      </c>
      <c r="M6" s="116">
        <f>C6/H2</f>
        <v>1.1666666666666667</v>
      </c>
      <c r="N6" s="122">
        <f>AVERAGE(CI29:CI43)/(60*60*24)</f>
        <v>9.0488215488215493E-4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0.66666666666666663</v>
      </c>
      <c r="V6" s="306">
        <f>SUM(CF29:CF43)</f>
        <v>2</v>
      </c>
      <c r="W6" s="28"/>
      <c r="X6" s="94"/>
      <c r="Y6" s="279">
        <f>COUNTIF(DE29:DE43,TRUE)</f>
        <v>0</v>
      </c>
      <c r="Z6" s="17">
        <f>COUNTIF(CA29:CA43,"&gt;1")</f>
        <v>3</v>
      </c>
      <c r="AB6" s="283" t="s">
        <v>65</v>
      </c>
      <c r="AC6" s="72">
        <f>SUM(CY29:CY43)</f>
        <v>11</v>
      </c>
      <c r="AD6" s="72">
        <f>COUNTIF(CW29:CW43,"&gt;0")</f>
        <v>5</v>
      </c>
      <c r="AE6" s="108">
        <f>TRUNC(COUNTIF(CU29:CU43,TRUE)/(I2+J2),2)</f>
        <v>0.83</v>
      </c>
      <c r="AF6" s="121" t="e">
        <f>AVERAGE(CV29:CV43)/(60*60*24)</f>
        <v>#DIV/0!</v>
      </c>
      <c r="AG6" s="118">
        <f>AC6/(I2+J2)</f>
        <v>1.8333333333333333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0.83333333333333337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3</v>
      </c>
      <c r="AV6" s="23">
        <f>COUNTIF(CX29:CX43,"&gt;0")</f>
        <v>6</v>
      </c>
      <c r="AW6" s="110">
        <f>TRUNC((COUNTIF(CV29:CV43,TRUE)/($K$2+$L$2)),2)</f>
        <v>0.5</v>
      </c>
      <c r="AX6" s="120">
        <f>AVERAGE(CX29:CX43)/(60*60*24)</f>
        <v>6.867283950617284E-4</v>
      </c>
      <c r="AY6" s="119">
        <f>AU6/(K2+L2)</f>
        <v>0.5</v>
      </c>
      <c r="AZ6" s="99">
        <f>COUNTIF(CZ29:CZ43, "&gt;0")/(K2+L2)</f>
        <v>0.5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0.8</v>
      </c>
      <c r="C7" s="96">
        <f>SUM(CA45:CA59)</f>
        <v>8</v>
      </c>
      <c r="D7" s="113">
        <f>SUM(CB45:CB59)</f>
        <v>4</v>
      </c>
      <c r="E7" s="17">
        <f>COUNTIF(DC45:DC59,TRUE)</f>
        <v>1</v>
      </c>
      <c r="F7" s="96">
        <f>COUNTIF(CC45:CC59,TRUE)</f>
        <v>2</v>
      </c>
      <c r="G7" s="17">
        <f>SUM(DF45:DF59)</f>
        <v>0</v>
      </c>
      <c r="H7" s="99">
        <f t="shared" si="0"/>
        <v>0.5</v>
      </c>
      <c r="I7" s="114">
        <f>COUNTIF(CH45:CH59,"&gt;0")</f>
        <v>10</v>
      </c>
      <c r="J7" s="115">
        <f>COUNTIF(M45:M59,TRUE)</f>
        <v>4</v>
      </c>
      <c r="K7" s="17">
        <f>COUNTIF(DB45:DB59,TRUE)</f>
        <v>2</v>
      </c>
      <c r="L7" s="111">
        <f>TRUNC((COUNTIF(CD45:CD59,TRUE)/H2),2)</f>
        <v>0.5</v>
      </c>
      <c r="M7" s="116">
        <f>C7/H2</f>
        <v>0.66666666666666663</v>
      </c>
      <c r="N7" s="122">
        <f>AVERAGE(CI45:CI59)/(60*60*24)</f>
        <v>8.3912037037037039E-4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0.41666666666666669</v>
      </c>
      <c r="V7" s="306">
        <f>SUM(CF45:CF59)</f>
        <v>0</v>
      </c>
      <c r="W7" s="28"/>
      <c r="X7" s="94"/>
      <c r="Y7" s="279">
        <f>COUNTIF(DE45:DE59,TRUE)</f>
        <v>0</v>
      </c>
      <c r="Z7" s="17">
        <f>COUNTIF(CA45:CA59,"&gt;1")</f>
        <v>2</v>
      </c>
      <c r="AB7" s="284" t="s">
        <v>66</v>
      </c>
      <c r="AC7" s="72">
        <f>SUM(CY45:CY59)</f>
        <v>3</v>
      </c>
      <c r="AD7" s="72">
        <f>COUNTIF(CW45:CW59,"&gt;0")</f>
        <v>5</v>
      </c>
      <c r="AE7" s="108">
        <f>TRUNC((COUNTIF(CU45:CU59,TRUE)/(I2+J2)),2)</f>
        <v>0.5</v>
      </c>
      <c r="AF7" s="121" t="e">
        <f>AVERAGE(CV43:CV59)/(60*60*24)</f>
        <v>#DIV/0!</v>
      </c>
      <c r="AG7" s="118">
        <f>AC7/(I2+J2)</f>
        <v>0.5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0.33333333333333331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5</v>
      </c>
      <c r="AV7" s="23">
        <f>COUNTIF(CX45:CX59,"&gt;0")</f>
        <v>5</v>
      </c>
      <c r="AW7" s="110">
        <f>TRUNC((COUNTIF(CV45:CV59,TRUE)/($K$2+$L$2)),2)</f>
        <v>0.5</v>
      </c>
      <c r="AX7" s="120">
        <f>AVERAGE(CX43:CX59)/(60*60*24)</f>
        <v>5.5092592592592595E-4</v>
      </c>
      <c r="AY7" s="119">
        <f>AU7/(K2+L2)</f>
        <v>0.83333333333333337</v>
      </c>
      <c r="AZ7" s="99">
        <f>COUNTIF(CZ45:CZ59, "&gt;0")/(K2+L2)</f>
        <v>0.5</v>
      </c>
      <c r="BA7" s="20"/>
    </row>
    <row r="8" spans="1:110" ht="15.75" customHeight="1" x14ac:dyDescent="0.2">
      <c r="A8" s="106" t="s">
        <v>355</v>
      </c>
      <c r="B8" s="165">
        <f>C8/I8</f>
        <v>1</v>
      </c>
      <c r="C8" s="96">
        <f>SUM(CA61:CA75)</f>
        <v>9</v>
      </c>
      <c r="D8" s="113">
        <f>SUM(CB61:CB75)</f>
        <v>3</v>
      </c>
      <c r="E8" s="17">
        <f>COUNTIF(DC61:DC75,TRUE)</f>
        <v>1</v>
      </c>
      <c r="F8" s="96">
        <f>COUNTIF(CC61:CC75,TRUE)</f>
        <v>2</v>
      </c>
      <c r="G8" s="17">
        <f>SUM(DF61:DF75)</f>
        <v>0</v>
      </c>
      <c r="H8" s="99">
        <f t="shared" si="0"/>
        <v>0.33</v>
      </c>
      <c r="I8" s="114">
        <f>COUNTIF(CH61:CH75,"&gt;0")</f>
        <v>9</v>
      </c>
      <c r="J8" s="115">
        <f>COUNTIF(M61:M75,TRUE)</f>
        <v>1</v>
      </c>
      <c r="K8" s="17">
        <f>COUNTIF(DB61:DB75,TRUE)</f>
        <v>0</v>
      </c>
      <c r="L8" s="111">
        <f>TRUNC((COUNTIF(CD61:CD75,TRUE)/H2),2)</f>
        <v>0.57999999999999996</v>
      </c>
      <c r="M8" s="116">
        <f>C8/H2</f>
        <v>0.75</v>
      </c>
      <c r="N8" s="122">
        <f>AVERAGE(CI61:CI75)/(60*60*24)</f>
        <v>1.0686728395061728E-3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1</v>
      </c>
      <c r="U8" s="111">
        <f>COUNTIF(CA61:CA75, "&gt;0")/H2</f>
        <v>0.5</v>
      </c>
      <c r="V8" s="306">
        <f>SUM(CF61:CF75)</f>
        <v>1</v>
      </c>
      <c r="W8" s="28"/>
      <c r="X8" s="94"/>
      <c r="Y8" s="279">
        <f>COUNTIF(DE61:DE75,TRUE)</f>
        <v>0</v>
      </c>
      <c r="Z8" s="17">
        <f>COUNTIF(CA61:CA75,"&gt;1")</f>
        <v>2</v>
      </c>
      <c r="AB8" s="285" t="s">
        <v>355</v>
      </c>
      <c r="AC8" s="72">
        <f>SUM(CY61:CY75)</f>
        <v>4</v>
      </c>
      <c r="AD8" s="72">
        <f>COUNTIF(CW61:CW75,"&gt;0")</f>
        <v>5</v>
      </c>
      <c r="AE8" s="108">
        <f>TRUNC((COUNTIF(CU61:CU75,TRUE)/(I2+J2)),2)</f>
        <v>0.66</v>
      </c>
      <c r="AF8" s="121" t="e">
        <f>AVERAGE(CV61:CV75)/(60*60*24)</f>
        <v>#DIV/0!</v>
      </c>
      <c r="AG8" s="118">
        <f>AC8/(I2+J2)</f>
        <v>0.66666666666666663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0.5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5</v>
      </c>
      <c r="AV8" s="23">
        <f>COUNTIF(CX61:CX75,"&gt;0")</f>
        <v>4</v>
      </c>
      <c r="AW8" s="110">
        <f>TRUNC((COUNTIF(CV61:CV75,TRUE)/($K$2+$L$2)),2)</f>
        <v>0.5</v>
      </c>
      <c r="AX8" s="120">
        <f>AVERAGE(CX61:CX75)/(60*60*24)</f>
        <v>1.0590277777777779E-3</v>
      </c>
      <c r="AY8" s="119">
        <f>AU8/(K2+L2)</f>
        <v>0.83333333333333337</v>
      </c>
      <c r="AZ8" s="99">
        <f>COUNTIF(CZ61:CZ75, "&gt;0")/(K2+L2)</f>
        <v>0.5</v>
      </c>
      <c r="BA8" s="20"/>
    </row>
    <row r="9" spans="1:110" ht="15.75" customHeight="1" x14ac:dyDescent="0.2">
      <c r="A9" s="107" t="s">
        <v>67</v>
      </c>
      <c r="B9" s="165">
        <f>C9/I9</f>
        <v>0.4</v>
      </c>
      <c r="C9" s="96">
        <f>SUM(CA77:CA91)</f>
        <v>4</v>
      </c>
      <c r="D9" s="113">
        <f>SUM(CB77:CB91)</f>
        <v>0</v>
      </c>
      <c r="E9" s="17">
        <f>COUNTIF(DC77:DC91,TRUE)</f>
        <v>0</v>
      </c>
      <c r="F9" s="96">
        <f>COUNTIF(CC77:CC91,TRUE)</f>
        <v>1</v>
      </c>
      <c r="G9" s="17">
        <f>SUM(DF77:DF91)</f>
        <v>0</v>
      </c>
      <c r="H9" s="99">
        <f t="shared" si="0"/>
        <v>0</v>
      </c>
      <c r="I9" s="114">
        <f>COUNTIF(CH77:CH91,"&gt;0")</f>
        <v>10</v>
      </c>
      <c r="J9" s="115">
        <f>COUNTIF(M77:M91,TRUE )</f>
        <v>1</v>
      </c>
      <c r="K9" s="17">
        <f>COUNTIF(DB77:DB91,TRUE)</f>
        <v>2</v>
      </c>
      <c r="L9" s="111">
        <f>TRUNC((COUNTIF(CD77:CD91,TRUE)/H2),2)</f>
        <v>0.41</v>
      </c>
      <c r="M9" s="116">
        <f>C9/H2</f>
        <v>0.33333333333333331</v>
      </c>
      <c r="N9" s="122">
        <f>AVERAGE(CI77:CI91)/(60*60*24)</f>
        <v>1.0254629629629628E-3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1</v>
      </c>
      <c r="U9" s="111">
        <f>COUNTIF(CA77:CA91, "&gt;0")/H2</f>
        <v>0.25</v>
      </c>
      <c r="V9" s="306">
        <f>SUM(CF77:CF91)</f>
        <v>0</v>
      </c>
      <c r="W9" s="28"/>
      <c r="X9" s="94"/>
      <c r="Y9" s="279">
        <f>COUNTIF(DE77:DE91,TRUE)</f>
        <v>1</v>
      </c>
      <c r="Z9" s="17">
        <f>COUNTIF(CA77:CA91,"&gt;1")</f>
        <v>1</v>
      </c>
      <c r="AB9" s="286" t="s">
        <v>67</v>
      </c>
      <c r="AC9" s="72">
        <f>SUM(CY77:CY91)</f>
        <v>3</v>
      </c>
      <c r="AD9" s="72">
        <f>COUNTIF(CW77:CW91,"&gt;0")</f>
        <v>5</v>
      </c>
      <c r="AE9" s="108">
        <f>TRUNC((COUNTIF(CU77:CU91,TRUE)/(I2+J2)),2)</f>
        <v>0.5</v>
      </c>
      <c r="AF9" s="121" t="e">
        <f>AVERAGE(CV77:CV91)/(60*60*24)</f>
        <v>#DIV/0!</v>
      </c>
      <c r="AG9" s="118">
        <f>AC9/(I2+J2)</f>
        <v>0.5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0.33333333333333331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1</v>
      </c>
      <c r="AV9" s="23">
        <f>COUNTIF(CX77:CX91,"&gt;0")</f>
        <v>5</v>
      </c>
      <c r="AW9" s="110">
        <f>TRUNC((COUNTIF(CV77:CV91,TRUE)/($K$2+$L$2)),2)</f>
        <v>0.33</v>
      </c>
      <c r="AX9" s="120">
        <f>AVERAGE(CX77:CX91)/(60*60*24)</f>
        <v>1.0208333333333334E-3</v>
      </c>
      <c r="AY9" s="119">
        <f>AU9/(K2+L2)</f>
        <v>0.16666666666666666</v>
      </c>
      <c r="AZ9" s="99">
        <f>COUNTIF(CZ77:CZ91, "&gt;0")/(K2+L2)</f>
        <v>0.16666666666666666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6_9 Border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420</v>
      </c>
      <c r="K13" s="45" t="b">
        <v>0</v>
      </c>
      <c r="L13" s="46" t="b">
        <f>DB13</f>
        <v>0</v>
      </c>
      <c r="M13" s="47" t="b" cm="1">
        <f t="array" ref="M13">OpeningDeath(CG13,CI13,CI29,CI45,CI61,CI77,CI93)</f>
        <v>0</v>
      </c>
      <c r="N13" s="52" t="s">
        <v>211</v>
      </c>
      <c r="O13" s="69" t="b">
        <v>0</v>
      </c>
      <c r="Q13" s="17"/>
      <c r="R13" s="17"/>
      <c r="S13" s="17">
        <v>1</v>
      </c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222</v>
      </c>
      <c r="AM13" s="62" t="s">
        <v>438</v>
      </c>
      <c r="AN13" s="63" t="s">
        <v>382</v>
      </c>
      <c r="AO13" s="71" t="s">
        <v>404</v>
      </c>
      <c r="AP13" s="20" t="b">
        <f t="shared" ref="AP13:AP27" si="1">OR(O13,O29,O45,O61,O77,O93)</f>
        <v>0</v>
      </c>
      <c r="AQ13" s="17"/>
      <c r="AR13" s="190" t="s">
        <v>406</v>
      </c>
      <c r="AS13" s="54" t="s">
        <v>67</v>
      </c>
      <c r="AT13" s="55" t="s">
        <v>384</v>
      </c>
      <c r="AU13" s="55" t="b">
        <v>0</v>
      </c>
      <c r="AV13" s="55" t="b">
        <v>0</v>
      </c>
      <c r="AW13" s="64" t="s">
        <v>446</v>
      </c>
      <c r="AX13" s="65" t="s">
        <v>65</v>
      </c>
      <c r="AY13" s="66" t="s">
        <v>384</v>
      </c>
      <c r="AZ13" s="66" t="b">
        <v>0</v>
      </c>
      <c r="BA13" s="66" t="b">
        <v>1</v>
      </c>
      <c r="BB13" s="56"/>
      <c r="BC13" s="57"/>
      <c r="BD13" s="55"/>
      <c r="BE13" s="55" t="b">
        <v>0</v>
      </c>
      <c r="BF13" s="55"/>
      <c r="BG13" s="64"/>
      <c r="BH13" s="65"/>
      <c r="BI13" s="66"/>
      <c r="BJ13" s="66" t="b">
        <v>0</v>
      </c>
      <c r="BK13" s="66"/>
      <c r="BL13" s="56"/>
      <c r="BM13" s="57"/>
      <c r="BN13" s="55"/>
      <c r="BO13" s="55" t="b">
        <v>0</v>
      </c>
      <c r="BP13" s="55"/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0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0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0</v>
      </c>
      <c r="CH13" s="20" cm="1">
        <f t="array" ref="CH13">secandmin(J13)</f>
        <v>103</v>
      </c>
      <c r="CI13" s="20">
        <f t="shared" ref="CI13:CI27" si="4">IF(CH13=0,FALSE,(180+BT13-CH13))</f>
        <v>77</v>
      </c>
      <c r="CJ13" s="20" cm="1">
        <f t="array" ref="CJ13">IF(AR13="",FALSE,ROUND(IF(AU13=TRUE,((180-secandmin(AK13))+(45-AM13))-(secandmin(AR13)),(180-secandmin(AR13))),0))</f>
        <v>71</v>
      </c>
      <c r="CK13" s="20" cm="1">
        <f t="array" ref="CK13">IF(AW13="",FALSE,ROUND(IF(AZ13=TRUE,((180-secandmin(AK13))+(45-AM13))-(secandmin(AW13)),(180-secandmin(AW13))),0))</f>
        <v>92</v>
      </c>
      <c r="CL13" s="20" t="b" cm="1">
        <f t="array" ref="CL13">IF(BB13="",FALSE,ROUND(IF(BE13=TRUE,((180-secandmin(AK13))+(45-AM13))-(secandmin(BB13)),(180-secandmin(BB13))),0))</f>
        <v>0</v>
      </c>
      <c r="CM13" s="20" t="b" cm="1">
        <f t="array" ref="CM13">IF(BG13="",FALSE,ROUND(IF(BJ13=TRUE,((180-secandmin(AK13))+(45-AM13))-(secandmin(BG13)),(180-secandmin(BG13))),0))</f>
        <v>0</v>
      </c>
      <c r="CN13" s="20" t="b" cm="1">
        <f t="array" ref="CN13">IF(BL13="",FALSE,ROUND(IF(BO13=TRUE,((180-secandmin(AK13))+(45-AM13))-(secandmin(BL13)),(180-secandmin(BL13))),0))</f>
        <v>0</v>
      </c>
      <c r="CO13" s="30" cm="1">
        <f t="array" ref="CO13">roundlength(AJ13,secandmin(AM13),AO13,secandmin(AK13))</f>
        <v>108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0</v>
      </c>
      <c r="CV13" s="20" t="b" cm="1">
        <f t="array" ref="CV13:CV18">TRANSPOSE(sidesplit(CD13:CD27,AN13:AN27,"Defence"))</f>
        <v>0</v>
      </c>
      <c r="CW13" s="20" cm="1">
        <f t="array" ref="CW13:CW18">TRANSPOSE(sidesplit(CI13:CI27,AN13:AN27,"Attack"))</f>
        <v>77</v>
      </c>
      <c r="CX13" s="20" cm="1">
        <f t="array" ref="CX13:CX18">TRANSPOSE(sidesplit(CI13:CI27,AN13:AN27,"Defence"))</f>
        <v>95</v>
      </c>
      <c r="CY13" s="20" cm="1">
        <f t="array" ref="CY13:CY18">TRANSPOSE(sidesplit(CA13:CA27,AN13:AN27,"Attack"))</f>
        <v>0</v>
      </c>
      <c r="CZ13" s="20" cm="1">
        <f t="array" ref="CZ13:CZ18">TRANSPOSE(sidesplit(CA13:CA27,AN13:AN27,"Defence"))</f>
        <v>0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6_9 Border</v>
      </c>
      <c r="B14" s="4">
        <v>2</v>
      </c>
      <c r="C14" s="50"/>
      <c r="D14" s="51"/>
      <c r="E14" s="50"/>
      <c r="F14" s="87"/>
      <c r="G14" s="88"/>
      <c r="H14" s="89"/>
      <c r="I14" s="49"/>
      <c r="J14" s="48" t="s">
        <v>483</v>
      </c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211</v>
      </c>
      <c r="O14" s="69" t="b">
        <v>0</v>
      </c>
      <c r="Q14" s="17"/>
      <c r="R14" s="17"/>
      <c r="S14" s="17">
        <v>0</v>
      </c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222</v>
      </c>
      <c r="AM14" s="62" t="s">
        <v>539</v>
      </c>
      <c r="AN14" s="63" t="s">
        <v>382</v>
      </c>
      <c r="AO14" s="71" t="s">
        <v>404</v>
      </c>
      <c r="AP14" s="20" t="b">
        <f t="shared" si="1"/>
        <v>0</v>
      </c>
      <c r="AQ14" s="17"/>
      <c r="AR14" s="190" t="s">
        <v>426</v>
      </c>
      <c r="AS14" s="54" t="s">
        <v>355</v>
      </c>
      <c r="AT14" s="55" t="s">
        <v>384</v>
      </c>
      <c r="AU14" s="55" t="b">
        <v>0</v>
      </c>
      <c r="AV14" s="55" t="b">
        <v>0</v>
      </c>
      <c r="AW14" s="64" t="s">
        <v>529</v>
      </c>
      <c r="AX14" s="65" t="s">
        <v>390</v>
      </c>
      <c r="AY14" s="66" t="s">
        <v>384</v>
      </c>
      <c r="AZ14" s="66" t="b">
        <v>0</v>
      </c>
      <c r="BA14" s="66" t="b">
        <v>1</v>
      </c>
      <c r="BB14" s="56" t="s">
        <v>516</v>
      </c>
      <c r="BC14" s="57" t="s">
        <v>355</v>
      </c>
      <c r="BD14" s="55" t="s">
        <v>384</v>
      </c>
      <c r="BE14" s="55" t="b">
        <v>0</v>
      </c>
      <c r="BF14" s="55" t="b">
        <v>1</v>
      </c>
      <c r="BG14" s="64"/>
      <c r="BH14" s="65"/>
      <c r="BI14" s="66"/>
      <c r="BJ14" s="66" t="b">
        <v>0</v>
      </c>
      <c r="BK14" s="66"/>
      <c r="BL14" s="56"/>
      <c r="BM14" s="57"/>
      <c r="BN14" s="55"/>
      <c r="BO14" s="55" t="b">
        <v>0</v>
      </c>
      <c r="BP14" s="55"/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1</v>
      </c>
      <c r="CB14" s="20">
        <f>countkillshs(AS14,AV14,AX14,BA14,BC14,BF14,BH14,BK14,BM14,BP14,$B$12)</f>
        <v>1</v>
      </c>
      <c r="CC14" s="223" t="b">
        <f>opening(AS14,B12)</f>
        <v>0</v>
      </c>
      <c r="CD14" s="29" t="b" cm="1">
        <f t="array" ref="CD14">KOST(CA14,O14,secandmin(J14),L14, AN14)</f>
        <v>1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0</v>
      </c>
      <c r="CH14" s="20" cm="1">
        <f t="array" ref="CH14">secandmin(J14)</f>
        <v>38</v>
      </c>
      <c r="CI14" s="20">
        <f t="shared" si="4"/>
        <v>142</v>
      </c>
      <c r="CJ14" s="20" cm="1">
        <f t="array" ref="CJ14">IF(AR14="",FALSE,ROUND(IF(AU14=TRUE,((180-secandmin(AK14))+(45-AM14))-(secandmin(AR14)),(180-secandmin(AR14))),0))</f>
        <v>41</v>
      </c>
      <c r="CK14" s="20" cm="1">
        <f t="array" ref="CK14">IF(AW14="",FALSE,ROUND(IF(AZ14=TRUE,((180-secandmin(AK14))+(45-AM14))-(secandmin(AW14)),(180-secandmin(AW14))),0))</f>
        <v>90</v>
      </c>
      <c r="CL14" s="20" cm="1">
        <f t="array" ref="CL14">IF(BB14="",FALSE,ROUND(IF(BE14=TRUE,((180-secandmin(AK14))+(45-AM14))-(secandmin(BB14)),(180-secandmin(BB14))),0))</f>
        <v>157</v>
      </c>
      <c r="CM14" s="20" t="b" cm="1">
        <f t="array" ref="CM14">IF(BG14="",FALSE,ROUND(IF(BJ14=TRUE,((180-secandmin(AK14))+(45-AM14))-(secandmin(BG14)),(180-secandmin(BG14))),0))</f>
        <v>0</v>
      </c>
      <c r="CN14" s="20" t="b" cm="1">
        <f t="array" ref="CN14">IF(BL14="",FALSE,ROUND(IF(BO14=TRUE,((180-secandmin(AK14))+(45-AM14))-(secandmin(BL14)),(180-secandmin(BL14))),0))</f>
        <v>0</v>
      </c>
      <c r="CO14" s="30" cm="1">
        <f t="array" ref="CO14">roundlength(AJ14,secandmin(AM14),AO14,secandmin(AK14))</f>
        <v>178</v>
      </c>
      <c r="CP14" s="222">
        <f t="shared" si="5"/>
        <v>0</v>
      </c>
      <c r="CQ14" s="222">
        <f t="shared" si="6"/>
        <v>0</v>
      </c>
      <c r="CR14" s="17"/>
      <c r="CU14" s="20" t="b">
        <v>1</v>
      </c>
      <c r="CV14" s="20" t="b">
        <v>0</v>
      </c>
      <c r="CW14" s="20">
        <v>142</v>
      </c>
      <c r="CX14" s="20">
        <v>82</v>
      </c>
      <c r="CY14" s="20">
        <v>1</v>
      </c>
      <c r="CZ14" s="20">
        <v>0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6_9 Border</v>
      </c>
      <c r="B15" s="4">
        <v>3</v>
      </c>
      <c r="C15" s="50"/>
      <c r="D15" s="51"/>
      <c r="E15" s="50"/>
      <c r="F15" s="87"/>
      <c r="G15" s="88"/>
      <c r="H15" s="89"/>
      <c r="I15" s="49"/>
      <c r="J15" s="300"/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0</v>
      </c>
      <c r="N15" s="52" t="s">
        <v>211</v>
      </c>
      <c r="O15" s="69" t="b">
        <v>1</v>
      </c>
      <c r="Q15" s="17"/>
      <c r="R15" s="17"/>
      <c r="S15" s="17">
        <v>5</v>
      </c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1</v>
      </c>
      <c r="AK15" s="182" t="s">
        <v>441</v>
      </c>
      <c r="AL15" s="61" t="s">
        <v>220</v>
      </c>
      <c r="AM15" s="62" t="s">
        <v>552</v>
      </c>
      <c r="AN15" s="63" t="s">
        <v>382</v>
      </c>
      <c r="AO15" s="71" t="s">
        <v>392</v>
      </c>
      <c r="AP15" s="20" t="b">
        <f t="shared" si="1"/>
        <v>1</v>
      </c>
      <c r="AQ15" s="17"/>
      <c r="AR15" s="190" t="s">
        <v>563</v>
      </c>
      <c r="AS15" s="54" t="s">
        <v>355</v>
      </c>
      <c r="AT15" s="55" t="s">
        <v>384</v>
      </c>
      <c r="AU15" s="55" t="b">
        <v>0</v>
      </c>
      <c r="AV15" s="55" t="b">
        <v>0</v>
      </c>
      <c r="AW15" s="64" t="s">
        <v>503</v>
      </c>
      <c r="AX15" s="65" t="s">
        <v>65</v>
      </c>
      <c r="AY15" s="66" t="s">
        <v>384</v>
      </c>
      <c r="AZ15" s="66" t="b">
        <v>0</v>
      </c>
      <c r="BA15" s="66" t="b">
        <v>0</v>
      </c>
      <c r="BB15" s="56" t="s">
        <v>419</v>
      </c>
      <c r="BC15" s="57" t="s">
        <v>65</v>
      </c>
      <c r="BD15" s="55" t="s">
        <v>384</v>
      </c>
      <c r="BE15" s="55" t="b">
        <v>0</v>
      </c>
      <c r="BF15" s="55" t="b">
        <v>0</v>
      </c>
      <c r="BG15" s="64" t="s">
        <v>444</v>
      </c>
      <c r="BH15" s="65" t="s">
        <v>66</v>
      </c>
      <c r="BI15" s="66" t="s">
        <v>384</v>
      </c>
      <c r="BJ15" s="66" t="b">
        <v>0</v>
      </c>
      <c r="BK15" s="66" t="b">
        <v>0</v>
      </c>
      <c r="BL15" s="56" t="s">
        <v>552</v>
      </c>
      <c r="BM15" s="57" t="s">
        <v>66</v>
      </c>
      <c r="BN15" s="55" t="s">
        <v>384</v>
      </c>
      <c r="BO15" s="55" t="b">
        <v>0</v>
      </c>
      <c r="BP15" s="55" t="b">
        <v>0</v>
      </c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1</v>
      </c>
      <c r="BZ15" s="20" t="b" cm="1">
        <f t="array" ref="BZ15">objlosecheck(O15,secandmin(AM15),AN15,AO15)</f>
        <v>0</v>
      </c>
      <c r="CA15" s="29">
        <f>countkills(AS15,AX15,BC15,BH15,BM15,B12)</f>
        <v>0</v>
      </c>
      <c r="CB15" s="20">
        <f>countkillshs(AS15,AV15,AX15,BA15,BC15,BF15,BH15,BK15,BM15,BP15,$B$12)</f>
        <v>0</v>
      </c>
      <c r="CC15" s="223" t="b">
        <f>opening(AS15,B12)</f>
        <v>0</v>
      </c>
      <c r="CD15" s="29" t="b" cm="1">
        <f t="array" ref="CD15">KOST(CA15,O15,secandmin(J15),L15, AN15)</f>
        <v>1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1</v>
      </c>
      <c r="CH15" s="20" cm="1">
        <f t="array" ref="CH15">secandmin(J15)</f>
        <v>0</v>
      </c>
      <c r="CI15" s="20" t="b">
        <f t="shared" si="4"/>
        <v>0</v>
      </c>
      <c r="CJ15" s="20" cm="1">
        <f t="array" ref="CJ15">IF(AR15="",FALSE,ROUND(IF(AU15=TRUE,((180-secandmin(AK15))+(45-AM15))-(secandmin(AR15)),(180-secandmin(AR15))),0))</f>
        <v>21</v>
      </c>
      <c r="CK15" s="20" cm="1">
        <f t="array" ref="CK15">IF(AW15="",FALSE,ROUND(IF(AZ15=TRUE,((180-secandmin(AK15))+(45-AM15))-(secandmin(AW15)),(180-secandmin(AW15))),0))</f>
        <v>57</v>
      </c>
      <c r="CL15" s="20" cm="1">
        <f t="array" ref="CL15">IF(BB15="",FALSE,ROUND(IF(BE15=TRUE,((180-secandmin(AK15))+(45-AM15))-(secandmin(BB15)),(180-secandmin(BB15))),0))</f>
        <v>76</v>
      </c>
      <c r="CM15" s="20" cm="1">
        <f t="array" ref="CM15">IF(BG15="",FALSE,ROUND(IF(BJ15=TRUE,((180-secandmin(AK15))+(45-AM15))-(secandmin(BG15)),(180-secandmin(BG15))),0))</f>
        <v>87</v>
      </c>
      <c r="CN15" s="20" cm="1">
        <f t="array" ref="CN15">IF(BL15="",FALSE,ROUND(IF(BO15=TRUE,((180-secandmin(AK15))+(45-AM15))-(secandmin(BL15)),(180-secandmin(BL15))),0))</f>
        <v>140</v>
      </c>
      <c r="CO15" s="30" cm="1">
        <f t="array" ref="CO15">roundlength(AJ15,secandmin(AM15),AO15,secandmin(AK15))</f>
        <v>93</v>
      </c>
      <c r="CP15" s="222">
        <f t="shared" si="5"/>
        <v>0</v>
      </c>
      <c r="CQ15" s="222">
        <f t="shared" si="6"/>
        <v>0</v>
      </c>
      <c r="CR15" s="17"/>
      <c r="CU15" s="20" t="b">
        <v>1</v>
      </c>
      <c r="CV15" s="20" t="b">
        <v>0</v>
      </c>
      <c r="CW15" s="20" t="b">
        <v>0</v>
      </c>
      <c r="CX15" s="20">
        <v>82</v>
      </c>
      <c r="CY15" s="20">
        <v>0</v>
      </c>
      <c r="CZ15" s="20">
        <v>0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cm="1">
        <f t="array" ref="DD15">IF(AK15=0,FALSE,(180-secandmin(AK15)))</f>
        <v>88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6_9 Border</v>
      </c>
      <c r="B16" s="4">
        <v>4</v>
      </c>
      <c r="C16" s="50"/>
      <c r="D16" s="51"/>
      <c r="E16" s="50"/>
      <c r="F16" s="87"/>
      <c r="G16" s="88"/>
      <c r="H16" s="89"/>
      <c r="I16" s="49"/>
      <c r="J16" s="48" t="s">
        <v>473</v>
      </c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211</v>
      </c>
      <c r="O16" s="69" t="b">
        <v>0</v>
      </c>
      <c r="Q16" s="17"/>
      <c r="R16" s="17"/>
      <c r="S16" s="17">
        <v>0</v>
      </c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1</v>
      </c>
      <c r="AK16" s="60" t="s">
        <v>552</v>
      </c>
      <c r="AL16" s="61" t="s">
        <v>220</v>
      </c>
      <c r="AM16" s="62" t="s">
        <v>520</v>
      </c>
      <c r="AN16" s="63" t="s">
        <v>382</v>
      </c>
      <c r="AO16" s="71" t="s">
        <v>392</v>
      </c>
      <c r="AP16" s="20" t="b">
        <f t="shared" si="1"/>
        <v>1</v>
      </c>
      <c r="AQ16" s="17"/>
      <c r="AR16" s="190" t="s">
        <v>545</v>
      </c>
      <c r="AS16" s="54" t="s">
        <v>390</v>
      </c>
      <c r="AT16" s="55" t="s">
        <v>384</v>
      </c>
      <c r="AU16" s="55" t="b">
        <v>0</v>
      </c>
      <c r="AV16" s="55" t="b">
        <v>1</v>
      </c>
      <c r="AW16" s="64" t="s">
        <v>444</v>
      </c>
      <c r="AX16" s="65" t="s">
        <v>65</v>
      </c>
      <c r="AY16" s="66" t="s">
        <v>384</v>
      </c>
      <c r="AZ16" s="66" t="b">
        <v>0</v>
      </c>
      <c r="BA16" s="66" t="b">
        <v>0</v>
      </c>
      <c r="BB16" s="56" t="s">
        <v>537</v>
      </c>
      <c r="BC16" s="57" t="s">
        <v>67</v>
      </c>
      <c r="BD16" s="55" t="s">
        <v>384</v>
      </c>
      <c r="BE16" s="55" t="b">
        <v>0</v>
      </c>
      <c r="BF16" s="55" t="b">
        <v>0</v>
      </c>
      <c r="BG16" s="64" t="s">
        <v>470</v>
      </c>
      <c r="BH16" s="65" t="s">
        <v>355</v>
      </c>
      <c r="BI16" s="66" t="s">
        <v>384</v>
      </c>
      <c r="BJ16" s="66" t="b">
        <v>0</v>
      </c>
      <c r="BK16" s="66" t="b">
        <v>0</v>
      </c>
      <c r="BL16" s="56" t="s">
        <v>520</v>
      </c>
      <c r="BM16" s="57" t="s">
        <v>67</v>
      </c>
      <c r="BN16" s="55" t="s">
        <v>384</v>
      </c>
      <c r="BO16" s="55" t="b">
        <v>1</v>
      </c>
      <c r="BP16" s="55" t="b">
        <v>0</v>
      </c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1</v>
      </c>
      <c r="BZ16" s="20" t="b" cm="1">
        <f t="array" ref="BZ16">objlosecheck(O16,secandmin(AM16),AN16,AO16)</f>
        <v>0</v>
      </c>
      <c r="CA16" s="29">
        <f>countkills(AS16,AX16,BC16,BH16,BM16,B12)</f>
        <v>1</v>
      </c>
      <c r="CB16" s="20">
        <f t="shared" ref="CB16:CB27" si="9">countkillshs(AS16,AV16,AX16,BA16,BC16,BF16,BH16,BK16,BM16,BP16,$B$12)</f>
        <v>1</v>
      </c>
      <c r="CC16" s="223" t="b">
        <f>opening(AS16,B12)</f>
        <v>1</v>
      </c>
      <c r="CD16" s="29" t="b" cm="1">
        <f t="array" ref="CD16">KOST(CA16,O16,secandmin(J16),L16, AN16)</f>
        <v>1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1</v>
      </c>
      <c r="CH16" s="20" cm="1">
        <f t="array" ref="CH16">secandmin(J16)</f>
        <v>108</v>
      </c>
      <c r="CI16" s="20">
        <f t="shared" si="4"/>
        <v>72</v>
      </c>
      <c r="CJ16" s="20" cm="1">
        <f t="array" ref="CJ16">IF(AR16="",FALSE,ROUND(IF(AU16=TRUE,((180-secandmin(AK16))+(45-AM16))-(secandmin(AR16)),(180-secandmin(AR16))),0))</f>
        <v>53</v>
      </c>
      <c r="CK16" s="20" cm="1">
        <f t="array" ref="CK16">IF(AW16="",FALSE,ROUND(IF(AZ16=TRUE,((180-secandmin(AK16))+(45-AM16))-(secandmin(AW16)),(180-secandmin(AW16))),0))</f>
        <v>87</v>
      </c>
      <c r="CL16" s="20" cm="1">
        <f t="array" ref="CL16">IF(BB16="",FALSE,ROUND(IF(BE16=TRUE,((180-secandmin(AK16))+(45-AM16))-(secandmin(BB16)),(180-secandmin(BB16))),0))</f>
        <v>102</v>
      </c>
      <c r="CM16" s="20" cm="1">
        <f t="array" ref="CM16">IF(BG16="",FALSE,ROUND(IF(BJ16=TRUE,((180-secandmin(AK16))+(45-AM16))-(secandmin(BG16)),(180-secandmin(BG16))),0))</f>
        <v>104</v>
      </c>
      <c r="CN16" s="20" cm="1">
        <f t="array" ref="CN16">IF(BL16="",FALSE,ROUND(IF(BO16=TRUE,((180-secandmin(AK16))+(45-AM16))-(secandmin(BL16)),(180-secandmin(BL16))),0))</f>
        <v>158</v>
      </c>
      <c r="CO16" s="30" cm="1">
        <f t="array" ref="CO16">roundlength(AJ16,secandmin(AM16),AO16,secandmin(AK16))</f>
        <v>158</v>
      </c>
      <c r="CP16" s="222">
        <f t="shared" si="5"/>
        <v>0</v>
      </c>
      <c r="CQ16" s="222">
        <f t="shared" si="6"/>
        <v>0</v>
      </c>
      <c r="CR16" s="17"/>
      <c r="CU16" s="20" t="b">
        <v>1</v>
      </c>
      <c r="CV16" s="20" t="b">
        <v>0</v>
      </c>
      <c r="CW16" s="20">
        <v>72</v>
      </c>
      <c r="CX16" s="20">
        <v>62</v>
      </c>
      <c r="CY16" s="20">
        <v>1</v>
      </c>
      <c r="CZ16" s="20">
        <v>0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1</v>
      </c>
      <c r="DD16" s="208" cm="1">
        <f t="array" ref="DD16">IF(AK16=0,FALSE,(180-secandmin(AK16)))</f>
        <v>140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6_9 Border</v>
      </c>
      <c r="B17" s="4">
        <v>5</v>
      </c>
      <c r="C17" s="50"/>
      <c r="D17" s="51"/>
      <c r="E17" s="50"/>
      <c r="F17" s="87"/>
      <c r="G17" s="88"/>
      <c r="H17" s="89"/>
      <c r="I17" s="49"/>
      <c r="J17" s="300"/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 t="s">
        <v>211</v>
      </c>
      <c r="O17" s="69" t="b">
        <v>0</v>
      </c>
      <c r="Q17" s="17"/>
      <c r="R17" s="17"/>
      <c r="S17" s="17">
        <v>2</v>
      </c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1</v>
      </c>
      <c r="AK17" s="60" t="s">
        <v>537</v>
      </c>
      <c r="AL17" s="61" t="s">
        <v>219</v>
      </c>
      <c r="AM17" s="62" t="s">
        <v>430</v>
      </c>
      <c r="AN17" s="63" t="s">
        <v>382</v>
      </c>
      <c r="AO17" s="71" t="s">
        <v>392</v>
      </c>
      <c r="AP17" s="20" t="b">
        <f t="shared" si="1"/>
        <v>1</v>
      </c>
      <c r="AQ17" s="17"/>
      <c r="AR17" s="190" t="s">
        <v>546</v>
      </c>
      <c r="AS17" s="54" t="s">
        <v>65</v>
      </c>
      <c r="AT17" s="55" t="s">
        <v>384</v>
      </c>
      <c r="AU17" s="55" t="b">
        <v>0</v>
      </c>
      <c r="AV17" s="55" t="b">
        <v>0</v>
      </c>
      <c r="AW17" s="64" t="s">
        <v>453</v>
      </c>
      <c r="AX17" s="65" t="s">
        <v>65</v>
      </c>
      <c r="AY17" s="66" t="s">
        <v>384</v>
      </c>
      <c r="AZ17" s="66" t="b">
        <v>0</v>
      </c>
      <c r="BA17" s="66" t="b">
        <v>1</v>
      </c>
      <c r="BB17" s="56" t="s">
        <v>419</v>
      </c>
      <c r="BC17" s="57" t="s">
        <v>65</v>
      </c>
      <c r="BD17" s="55" t="s">
        <v>384</v>
      </c>
      <c r="BE17" s="55" t="b">
        <v>0</v>
      </c>
      <c r="BF17" s="55" t="b">
        <v>0</v>
      </c>
      <c r="BG17" s="64" t="s">
        <v>468</v>
      </c>
      <c r="BH17" s="65" t="s">
        <v>65</v>
      </c>
      <c r="BI17" s="66" t="s">
        <v>384</v>
      </c>
      <c r="BJ17" s="66" t="b">
        <v>0</v>
      </c>
      <c r="BK17" s="66" t="b">
        <v>0</v>
      </c>
      <c r="BL17" s="56" t="s">
        <v>430</v>
      </c>
      <c r="BM17" s="57" t="s">
        <v>65</v>
      </c>
      <c r="BN17" s="55" t="s">
        <v>384</v>
      </c>
      <c r="BO17" s="55" t="b">
        <v>1</v>
      </c>
      <c r="BP17" s="55" t="b">
        <v>0</v>
      </c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1</v>
      </c>
      <c r="BZ17" s="20" t="b" cm="1">
        <f t="array" ref="BZ17">objlosecheck(O17,secandmin(AM17),AN17,AO17)</f>
        <v>0</v>
      </c>
      <c r="CA17" s="29">
        <f>countkills(AS17,AX17,BC17,BH17,BM17,B12)</f>
        <v>0</v>
      </c>
      <c r="CB17" s="20">
        <f t="shared" si="9"/>
        <v>0</v>
      </c>
      <c r="CC17" s="223" t="b">
        <f>opening(AS17,B12)</f>
        <v>0</v>
      </c>
      <c r="CD17" s="29" t="b" cm="1">
        <f t="array" ref="CD17">KOST(CA17,O17,secandmin(J17),L17, AN17)</f>
        <v>1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1</v>
      </c>
      <c r="CH17" s="20" cm="1">
        <f t="array" ref="CH17">secandmin(J17)</f>
        <v>0</v>
      </c>
      <c r="CI17" s="20" t="b">
        <f t="shared" si="4"/>
        <v>0</v>
      </c>
      <c r="CJ17" s="20" cm="1">
        <f t="array" ref="CJ17">IF(AR17="",FALSE,ROUND(IF(AU17=TRUE,((180-secandmin(AK17))+(45-AM17))-(secandmin(AR17)),(180-secandmin(AR17))),0))</f>
        <v>35</v>
      </c>
      <c r="CK17" s="20" cm="1">
        <f t="array" ref="CK17">IF(AW17="",FALSE,ROUND(IF(AZ17=TRUE,((180-secandmin(AK17))+(45-AM17))-(secandmin(AW17)),(180-secandmin(AW17))),0))</f>
        <v>55</v>
      </c>
      <c r="CL17" s="20" cm="1">
        <f t="array" ref="CL17">IF(BB17="",FALSE,ROUND(IF(BE17=TRUE,((180-secandmin(AK17))+(45-AM17))-(secandmin(BB17)),(180-secandmin(BB17))),0))</f>
        <v>76</v>
      </c>
      <c r="CM17" s="20" cm="1">
        <f t="array" ref="CM17">IF(BG17="",FALSE,ROUND(IF(BJ17=TRUE,((180-secandmin(AK17))+(45-AM17))-(secandmin(BG17)),(180-secandmin(BG17))),0))</f>
        <v>101</v>
      </c>
      <c r="CN17" s="20" cm="1">
        <f t="array" ref="CN17">IF(BL17="",FALSE,ROUND(IF(BO17=TRUE,((180-secandmin(AK17))+(45-AM17))-(secandmin(BL17)),(180-secandmin(BL17))),0))</f>
        <v>111</v>
      </c>
      <c r="CO17" s="30" cm="1">
        <f t="array" ref="CO17">roundlength(AJ17,secandmin(AM17),AO17,secandmin(AK17))</f>
        <v>111</v>
      </c>
      <c r="CP17" s="222">
        <f t="shared" si="5"/>
        <v>0</v>
      </c>
      <c r="CQ17" s="222">
        <f t="shared" si="6"/>
        <v>0</v>
      </c>
      <c r="CR17" s="17"/>
      <c r="CU17" s="20" t="b">
        <v>1</v>
      </c>
      <c r="CV17" s="20" t="b">
        <v>0</v>
      </c>
      <c r="CW17" s="20" t="b">
        <v>0</v>
      </c>
      <c r="CX17" s="20">
        <v>60</v>
      </c>
      <c r="CY17" s="20">
        <v>0</v>
      </c>
      <c r="CZ17" s="20">
        <v>0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cm="1">
        <f t="array" ref="DD17">IF(AK17=0,FALSE,(180-secandmin(AK17)))</f>
        <v>102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6_9 Border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432</v>
      </c>
      <c r="K18" s="45" t="b">
        <v>0</v>
      </c>
      <c r="L18" s="46" t="b">
        <f t="shared" si="7"/>
        <v>1</v>
      </c>
      <c r="M18" s="47" t="b" cm="1">
        <f t="array" ref="M18">OpeningDeath(CG18,CI18,CI34,CI50,CI66,CI82,CI98)</f>
        <v>0</v>
      </c>
      <c r="N18" s="52" t="s">
        <v>211</v>
      </c>
      <c r="O18" s="69" t="b">
        <v>0</v>
      </c>
      <c r="Q18" s="17"/>
      <c r="R18" s="17"/>
      <c r="S18" s="17">
        <v>0</v>
      </c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1</v>
      </c>
      <c r="AK18" s="60" t="s">
        <v>435</v>
      </c>
      <c r="AL18" s="61" t="s">
        <v>219</v>
      </c>
      <c r="AM18" s="62" t="s">
        <v>483</v>
      </c>
      <c r="AN18" s="63" t="s">
        <v>382</v>
      </c>
      <c r="AO18" s="71" t="s">
        <v>404</v>
      </c>
      <c r="AP18" s="20" t="b">
        <f t="shared" si="1"/>
        <v>0</v>
      </c>
      <c r="AQ18" s="17"/>
      <c r="AR18" s="190" t="s">
        <v>395</v>
      </c>
      <c r="AS18" s="54" t="s">
        <v>390</v>
      </c>
      <c r="AT18" s="55" t="s">
        <v>384</v>
      </c>
      <c r="AU18" s="55" t="b">
        <v>0</v>
      </c>
      <c r="AV18" s="55" t="b">
        <v>1</v>
      </c>
      <c r="AW18" s="64" t="s">
        <v>398</v>
      </c>
      <c r="AX18" s="65" t="s">
        <v>66</v>
      </c>
      <c r="AY18" s="66" t="s">
        <v>384</v>
      </c>
      <c r="AZ18" s="66" t="b">
        <v>0</v>
      </c>
      <c r="BA18" s="66" t="b">
        <v>1</v>
      </c>
      <c r="BB18" s="56" t="s">
        <v>538</v>
      </c>
      <c r="BC18" s="57" t="s">
        <v>65</v>
      </c>
      <c r="BD18" s="55" t="s">
        <v>384</v>
      </c>
      <c r="BE18" s="55" t="b">
        <v>0</v>
      </c>
      <c r="BF18" s="55" t="b">
        <v>0</v>
      </c>
      <c r="BG18" s="64" t="s">
        <v>533</v>
      </c>
      <c r="BH18" s="65" t="s">
        <v>65</v>
      </c>
      <c r="BI18" s="66" t="s">
        <v>384</v>
      </c>
      <c r="BJ18" s="66" t="b">
        <v>0</v>
      </c>
      <c r="BK18" s="66" t="b">
        <v>0</v>
      </c>
      <c r="BL18" s="56"/>
      <c r="BM18" s="57"/>
      <c r="BN18" s="55"/>
      <c r="BO18" s="55" t="b">
        <v>0</v>
      </c>
      <c r="BP18" s="55"/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1</v>
      </c>
      <c r="CB18" s="20">
        <f t="shared" si="9"/>
        <v>1</v>
      </c>
      <c r="CC18" s="223" t="b">
        <f>opening(AS18,B12)</f>
        <v>1</v>
      </c>
      <c r="CD18" s="29" t="b" cm="1">
        <f t="array" ref="CD18">KOST(CA18,O18,secandmin(J18),L18, AN18)</f>
        <v>1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0</v>
      </c>
      <c r="CH18" s="20" cm="1">
        <f t="array" ref="CH18">secandmin(J18)</f>
        <v>6</v>
      </c>
      <c r="CI18" s="20">
        <f t="shared" si="4"/>
        <v>174</v>
      </c>
      <c r="CJ18" s="20" cm="1">
        <f t="array" ref="CJ18">IF(AR18="",FALSE,ROUND(IF(AU18=TRUE,((180-secandmin(AK18))+(45-AM18))-(secandmin(AR18)),(180-secandmin(AR18))),0))</f>
        <v>82</v>
      </c>
      <c r="CK18" s="20" cm="1">
        <f t="array" ref="CK18">IF(AW18="",FALSE,ROUND(IF(AZ18=TRUE,((180-secandmin(AK18))+(45-AM18))-(secandmin(AW18)),(180-secandmin(AW18))),0))</f>
        <v>95</v>
      </c>
      <c r="CL18" s="20" cm="1">
        <f t="array" ref="CL18">IF(BB18="",FALSE,ROUND(IF(BE18=TRUE,((180-secandmin(AK18))+(45-AM18))-(secandmin(BB18)),(180-secandmin(BB18))),0))</f>
        <v>129</v>
      </c>
      <c r="CM18" s="20" cm="1">
        <f t="array" ref="CM18">IF(BG18="",FALSE,ROUND(IF(BJ18=TRUE,((180-secandmin(AK18))+(45-AM18))-(secandmin(BG18)),(180-secandmin(BG18))),0))</f>
        <v>175</v>
      </c>
      <c r="CN18" s="20" t="b" cm="1">
        <f t="array" ref="CN18">IF(BL18="",FALSE,ROUND(IF(BO18=TRUE,((180-secandmin(AK18))+(45-AM18))-(secandmin(BL18)),(180-secandmin(BL18))),0))</f>
        <v>0</v>
      </c>
      <c r="CO18" s="30" cm="1">
        <f t="array" ref="CO18">roundlength(AJ18,secandmin(AM18),AO18,secandmin(AK18))</f>
        <v>187</v>
      </c>
      <c r="CP18" s="222">
        <f t="shared" si="5"/>
        <v>0</v>
      </c>
      <c r="CQ18" s="222">
        <f t="shared" si="6"/>
        <v>0</v>
      </c>
      <c r="CR18" s="17"/>
      <c r="CU18" s="20" t="b">
        <v>1</v>
      </c>
      <c r="CV18" s="20" t="b">
        <v>1</v>
      </c>
      <c r="CW18" s="20">
        <v>174</v>
      </c>
      <c r="CX18" s="20" t="b">
        <v>0</v>
      </c>
      <c r="CY18" s="20">
        <v>1</v>
      </c>
      <c r="CZ18" s="20">
        <v>4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1</v>
      </c>
      <c r="DC18" s="20" t="b" cm="1">
        <f t="array" ref="DC18">OpeningKill(CJ18,AS18,$B$12,CI18,CI34,CI50,CI66,CI82)</f>
        <v>0</v>
      </c>
      <c r="DD18" s="208" cm="1">
        <f t="array" ref="DD18">IF(AK18=0,FALSE,(180-secandmin(AK18)))</f>
        <v>180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6_9 Border</v>
      </c>
      <c r="B19" s="4">
        <v>7</v>
      </c>
      <c r="C19" s="50"/>
      <c r="D19" s="51"/>
      <c r="E19" s="50"/>
      <c r="F19" s="87"/>
      <c r="G19" s="88"/>
      <c r="H19" s="89"/>
      <c r="I19" s="49"/>
      <c r="J19" s="48" t="s">
        <v>398</v>
      </c>
      <c r="K19" s="45" t="b">
        <v>0</v>
      </c>
      <c r="L19" s="46" t="b">
        <f t="shared" si="7"/>
        <v>0</v>
      </c>
      <c r="M19" s="47" t="b" cm="1">
        <f t="array" ref="M19">OpeningDeath(CG19,CI19,CI35,CI51,CI67,CI83,CI99)</f>
        <v>0</v>
      </c>
      <c r="N19" s="52" t="s">
        <v>200</v>
      </c>
      <c r="O19" s="69" t="b">
        <v>0</v>
      </c>
      <c r="Q19" s="17">
        <v>3</v>
      </c>
      <c r="R19" s="233">
        <v>6</v>
      </c>
      <c r="S19" s="17"/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220</v>
      </c>
      <c r="AM19" s="62" t="s">
        <v>460</v>
      </c>
      <c r="AN19" s="63" t="s">
        <v>381</v>
      </c>
      <c r="AO19" s="71" t="s">
        <v>404</v>
      </c>
      <c r="AP19" s="20" t="b">
        <f t="shared" si="1"/>
        <v>0</v>
      </c>
      <c r="AQ19" s="17"/>
      <c r="AR19" s="190" t="s">
        <v>501</v>
      </c>
      <c r="AS19" s="54" t="s">
        <v>66</v>
      </c>
      <c r="AT19" s="55" t="s">
        <v>384</v>
      </c>
      <c r="AU19" s="55" t="b">
        <v>0</v>
      </c>
      <c r="AV19" s="55" t="b">
        <v>1</v>
      </c>
      <c r="AW19" s="64" t="s">
        <v>554</v>
      </c>
      <c r="AX19" s="65" t="s">
        <v>355</v>
      </c>
      <c r="AY19" s="66" t="s">
        <v>384</v>
      </c>
      <c r="AZ19" s="66" t="b">
        <v>0</v>
      </c>
      <c r="BA19" s="66" t="b">
        <v>0</v>
      </c>
      <c r="BB19" s="56"/>
      <c r="BC19" s="57"/>
      <c r="BD19" s="55"/>
      <c r="BE19" s="55" t="b">
        <v>0</v>
      </c>
      <c r="BF19" s="55"/>
      <c r="BG19" s="64"/>
      <c r="BH19" s="65"/>
      <c r="BI19" s="66"/>
      <c r="BJ19" s="66" t="b">
        <v>0</v>
      </c>
      <c r="BK19" s="66"/>
      <c r="BL19" s="56"/>
      <c r="BM19" s="57"/>
      <c r="BN19" s="55"/>
      <c r="BO19" s="55" t="b">
        <v>0</v>
      </c>
      <c r="BP19" s="55"/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0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0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0</v>
      </c>
      <c r="CH19" s="20" cm="1">
        <f t="array" ref="CH19">secandmin(J19)</f>
        <v>85</v>
      </c>
      <c r="CI19" s="20">
        <f t="shared" si="4"/>
        <v>95</v>
      </c>
      <c r="CJ19" s="20" cm="1">
        <f t="array" ref="CJ19">IF(AR19="",FALSE,ROUND(IF(AU19=TRUE,((180-secandmin(AK19))+(45-AM19))-(secandmin(AR19)),(180-secandmin(AR19))),0))</f>
        <v>66</v>
      </c>
      <c r="CK19" s="20" cm="1">
        <f t="array" ref="CK19">IF(AW19="",FALSE,ROUND(IF(AZ19=TRUE,((180-secandmin(AK19))+(45-AM19))-(secandmin(AW19)),(180-secandmin(AW19))),0))</f>
        <v>106</v>
      </c>
      <c r="CL19" s="20" t="b" cm="1">
        <f t="array" ref="CL19">IF(BB19="",FALSE,ROUND(IF(BE19=TRUE,((180-secandmin(AK19))+(45-AM19))-(secandmin(BB19)),(180-secandmin(BB19))),0))</f>
        <v>0</v>
      </c>
      <c r="CM19" s="20" t="b" cm="1">
        <f t="array" ref="CM19">IF(BG19="",FALSE,ROUND(IF(BJ19=TRUE,((180-secandmin(AK19))+(45-AM19))-(secandmin(BG19)),(180-secandmin(BG19))),0))</f>
        <v>0</v>
      </c>
      <c r="CN19" s="20" t="b" cm="1">
        <f t="array" ref="CN19">IF(BL19="",FALSE,ROUND(IF(BO19=TRUE,((180-secandmin(AK19))+(45-AM19))-(secandmin(BL19)),(180-secandmin(BL19))),0))</f>
        <v>0</v>
      </c>
      <c r="CO19" s="30" cm="1">
        <f t="array" ref="CO19">roundlength(AJ19,secandmin(AM19),AO19,secandmin(AK19))</f>
        <v>110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6_9 Border</v>
      </c>
      <c r="B20" s="4">
        <v>8</v>
      </c>
      <c r="C20" s="50"/>
      <c r="D20" s="51"/>
      <c r="E20" s="50"/>
      <c r="F20" s="87"/>
      <c r="G20" s="88"/>
      <c r="H20" s="89"/>
      <c r="I20" s="49"/>
      <c r="J20" s="48" t="s">
        <v>395</v>
      </c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 t="s">
        <v>200</v>
      </c>
      <c r="O20" s="69" t="b">
        <v>0</v>
      </c>
      <c r="Q20" s="17">
        <v>1</v>
      </c>
      <c r="R20" s="233">
        <v>5</v>
      </c>
      <c r="S20" s="17"/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0</v>
      </c>
      <c r="AK20" s="182"/>
      <c r="AL20" s="61" t="s">
        <v>220</v>
      </c>
      <c r="AM20" s="62" t="s">
        <v>417</v>
      </c>
      <c r="AN20" s="63" t="s">
        <v>381</v>
      </c>
      <c r="AO20" s="71" t="s">
        <v>404</v>
      </c>
      <c r="AP20" s="20" t="b">
        <f t="shared" si="1"/>
        <v>0</v>
      </c>
      <c r="AQ20" s="17"/>
      <c r="AR20" s="190" t="s">
        <v>476</v>
      </c>
      <c r="AS20" s="54" t="s">
        <v>66</v>
      </c>
      <c r="AT20" s="55" t="s">
        <v>384</v>
      </c>
      <c r="AU20" s="55" t="b">
        <v>0</v>
      </c>
      <c r="AV20" s="55" t="b">
        <v>1</v>
      </c>
      <c r="AW20" s="64"/>
      <c r="AX20" s="65"/>
      <c r="AY20" s="66"/>
      <c r="AZ20" s="66" t="b">
        <v>0</v>
      </c>
      <c r="BA20" s="66"/>
      <c r="BB20" s="56"/>
      <c r="BC20" s="57"/>
      <c r="BD20" s="224"/>
      <c r="BE20" s="55" t="b">
        <v>0</v>
      </c>
      <c r="BF20" s="55"/>
      <c r="BG20" s="64"/>
      <c r="BH20" s="65"/>
      <c r="BI20" s="164"/>
      <c r="BJ20" s="66" t="b">
        <v>0</v>
      </c>
      <c r="BK20" s="66"/>
      <c r="BL20" s="56"/>
      <c r="BM20" s="57"/>
      <c r="BN20" s="224"/>
      <c r="BO20" s="55" t="b">
        <v>0</v>
      </c>
      <c r="BP20" s="55"/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0</v>
      </c>
      <c r="CB20" s="20">
        <f t="shared" si="9"/>
        <v>0</v>
      </c>
      <c r="CC20" s="223" t="b">
        <f>opening(AS20,B12)</f>
        <v>0</v>
      </c>
      <c r="CD20" s="29" t="b" cm="1">
        <f t="array" ref="CD20">KOST(CA20,O20,secandmin(J20),L20, AN20)</f>
        <v>0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1</v>
      </c>
      <c r="CH20" s="20" cm="1">
        <f t="array" ref="CH20">secandmin(J20)</f>
        <v>98</v>
      </c>
      <c r="CI20" s="20">
        <f t="shared" si="4"/>
        <v>82</v>
      </c>
      <c r="CJ20" s="20" cm="1">
        <f t="array" ref="CJ20">IF(AR20="",FALSE,ROUND(IF(AU20=TRUE,((180-secandmin(AK20))+(45-AM20))-(secandmin(AR20)),(180-secandmin(AR20))),0))</f>
        <v>27</v>
      </c>
      <c r="CK20" s="20" t="b" cm="1">
        <f t="array" ref="CK20">IF(AW20="",FALSE,ROUND(IF(AZ20=TRUE,((180-secandmin(AK20))+(45-AM20))-(secandmin(AW20)),(180-secandmin(AW20))),0))</f>
        <v>0</v>
      </c>
      <c r="CL20" s="20" t="b" cm="1">
        <f t="array" ref="CL20">IF(BB20="",FALSE,ROUND(IF(BE20=TRUE,((180-secandmin(AK20))+(45-AM20))-(secandmin(BB20)),(180-secandmin(BB20))),0))</f>
        <v>0</v>
      </c>
      <c r="CM20" s="20" t="b" cm="1">
        <f t="array" ref="CM20">IF(BG20="",FALSE,ROUND(IF(BJ20=TRUE,((180-secandmin(AK20))+(45-AM20))-(secandmin(BG20)),(180-secandmin(BG20))),0))</f>
        <v>0</v>
      </c>
      <c r="CN20" s="20" t="b" cm="1">
        <f t="array" ref="CN20">IF(BL20="",FALSE,ROUND(IF(BO20=TRUE,((180-secandmin(AK20))+(45-AM20))-(secandmin(BL20)),(180-secandmin(BL20))),0))</f>
        <v>0</v>
      </c>
      <c r="CO20" s="30" cm="1">
        <f t="array" ref="CO20">roundlength(AJ20,secandmin(AM20),AO20,secandmin(AK20))</f>
        <v>122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6_9 Border</v>
      </c>
      <c r="B21" s="4">
        <v>9</v>
      </c>
      <c r="C21" s="50"/>
      <c r="D21" s="51"/>
      <c r="E21" s="50"/>
      <c r="F21" s="87"/>
      <c r="G21" s="88"/>
      <c r="H21" s="89"/>
      <c r="I21" s="49"/>
      <c r="J21" s="48" t="s">
        <v>395</v>
      </c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202</v>
      </c>
      <c r="O21" s="69" t="b">
        <v>0</v>
      </c>
      <c r="Q21" s="17">
        <v>3</v>
      </c>
      <c r="R21" s="233">
        <v>5</v>
      </c>
      <c r="S21" s="17"/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 t="s">
        <v>222</v>
      </c>
      <c r="AM21" s="62" t="s">
        <v>395</v>
      </c>
      <c r="AN21" s="63" t="s">
        <v>381</v>
      </c>
      <c r="AO21" s="71" t="s">
        <v>404</v>
      </c>
      <c r="AP21" s="20" t="b">
        <f t="shared" si="1"/>
        <v>0</v>
      </c>
      <c r="AQ21" s="17"/>
      <c r="AR21" s="190"/>
      <c r="AS21" s="54"/>
      <c r="AT21" s="224"/>
      <c r="AU21" s="55"/>
      <c r="AV21" s="55"/>
      <c r="AW21" s="64"/>
      <c r="AX21" s="65"/>
      <c r="AY21" s="164"/>
      <c r="AZ21" s="66"/>
      <c r="BA21" s="66"/>
      <c r="BB21" s="56"/>
      <c r="BC21" s="57"/>
      <c r="BD21" s="224"/>
      <c r="BE21" s="55"/>
      <c r="BF21" s="55"/>
      <c r="BG21" s="64"/>
      <c r="BH21" s="65"/>
      <c r="BI21" s="164"/>
      <c r="BJ21" s="66"/>
      <c r="BK21" s="66"/>
      <c r="BL21" s="56"/>
      <c r="BM21" s="57"/>
      <c r="BN21" s="55"/>
      <c r="BO21" s="55"/>
      <c r="BP21" s="55"/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0</v>
      </c>
      <c r="CB21" s="20">
        <f t="shared" si="9"/>
        <v>0</v>
      </c>
      <c r="CC21" s="223" t="b">
        <f>opening(AS21,B12)</f>
        <v>0</v>
      </c>
      <c r="CD21" s="29" t="b" cm="1">
        <f t="array" ref="CD21">KOST(CA21,O21,secandmin(J21),L21, AN21)</f>
        <v>0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0</v>
      </c>
      <c r="CH21" s="20" cm="1">
        <f t="array" ref="CH21">secandmin(J21)</f>
        <v>98</v>
      </c>
      <c r="CI21" s="20">
        <f t="shared" si="4"/>
        <v>82</v>
      </c>
      <c r="CJ21" s="20" t="b" cm="1">
        <f t="array" ref="CJ21">IF(AR21="",FALSE,ROUND(IF(AU21=TRUE,((180-secandmin(AK21))+(45-AM21))-(secandmin(AR21)),(180-secandmin(AR21))),0))</f>
        <v>0</v>
      </c>
      <c r="CK21" s="20" t="b" cm="1">
        <f t="array" ref="CK21">IF(AW21="",FALSE,ROUND(IF(AZ21=TRUE,((180-secandmin(AK21))+(45-AM21))-(secandmin(AW21)),(180-secandmin(AW21))),0))</f>
        <v>0</v>
      </c>
      <c r="CL21" s="20" t="b" cm="1">
        <f t="array" ref="CL21">IF(BB21="",FALSE,ROUND(IF(BE21=TRUE,((180-secandmin(AK21))+(45-AM21))-(secandmin(BB21)),(180-secandmin(BB21))),0))</f>
        <v>0</v>
      </c>
      <c r="CM21" s="20" t="b" cm="1">
        <f t="array" ref="CM21">IF(BG21="",FALSE,ROUND(IF(BJ21=TRUE,((180-secandmin(AK21))+(45-AM21))-(secandmin(BG21)),(180-secandmin(BG21))),0))</f>
        <v>0</v>
      </c>
      <c r="CN21" s="20" t="b" cm="1">
        <f t="array" ref="CN21">IF(BL21="",FALSE,ROUND(IF(BO21=TRUE,((180-secandmin(AK21))+(45-AM21))-(secandmin(BL21)),(180-secandmin(BL21))),0))</f>
        <v>0</v>
      </c>
      <c r="CO21" s="30" cm="1">
        <f t="array" ref="CO21">roundlength(AJ21,secandmin(AM21),AO21,secandmin(AK21))</f>
        <v>82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6_9 Border</v>
      </c>
      <c r="B22" s="4">
        <v>10</v>
      </c>
      <c r="C22" s="50"/>
      <c r="D22" s="51"/>
      <c r="E22" s="50"/>
      <c r="F22" s="87"/>
      <c r="G22" s="88"/>
      <c r="H22" s="89"/>
      <c r="I22" s="49"/>
      <c r="J22" s="48" t="s">
        <v>458</v>
      </c>
      <c r="K22" s="45" t="b">
        <v>0</v>
      </c>
      <c r="L22" s="46" t="b">
        <f t="shared" si="7"/>
        <v>0</v>
      </c>
      <c r="M22" s="47" t="b" cm="1">
        <f t="array" ref="M22">OpeningDeath(CG22,CI22,CI38,CI54,CI70,CI86,CI102)</f>
        <v>0</v>
      </c>
      <c r="N22" s="171" t="s">
        <v>202</v>
      </c>
      <c r="O22" s="69" t="b">
        <v>0</v>
      </c>
      <c r="Q22" s="17">
        <v>2</v>
      </c>
      <c r="R22" s="233">
        <v>5</v>
      </c>
      <c r="S22" s="17"/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222</v>
      </c>
      <c r="AM22" s="62" t="s">
        <v>498</v>
      </c>
      <c r="AN22" s="63" t="s">
        <v>381</v>
      </c>
      <c r="AO22" s="71" t="s">
        <v>392</v>
      </c>
      <c r="AP22" s="20" t="b">
        <f t="shared" si="1"/>
        <v>0</v>
      </c>
      <c r="AQ22" s="17"/>
      <c r="AR22" s="190" t="s">
        <v>497</v>
      </c>
      <c r="AS22" s="54" t="s">
        <v>65</v>
      </c>
      <c r="AT22" s="55" t="s">
        <v>384</v>
      </c>
      <c r="AU22" s="55" t="b">
        <v>0</v>
      </c>
      <c r="AV22" s="55" t="b">
        <v>0</v>
      </c>
      <c r="AW22" s="64" t="s">
        <v>425</v>
      </c>
      <c r="AX22" s="65" t="s">
        <v>355</v>
      </c>
      <c r="AY22" s="164" t="s">
        <v>384</v>
      </c>
      <c r="AZ22" s="66" t="b">
        <v>0</v>
      </c>
      <c r="BA22" s="66" t="b">
        <v>1</v>
      </c>
      <c r="BB22" s="56" t="s">
        <v>490</v>
      </c>
      <c r="BC22" s="57" t="s">
        <v>355</v>
      </c>
      <c r="BD22" s="224" t="s">
        <v>384</v>
      </c>
      <c r="BE22" s="55" t="b">
        <v>0</v>
      </c>
      <c r="BF22" s="55" t="b">
        <v>0</v>
      </c>
      <c r="BG22" s="64" t="s">
        <v>433</v>
      </c>
      <c r="BH22" s="65" t="s">
        <v>67</v>
      </c>
      <c r="BI22" s="164" t="s">
        <v>384</v>
      </c>
      <c r="BJ22" s="66" t="b">
        <v>0</v>
      </c>
      <c r="BK22" s="66" t="b">
        <v>0</v>
      </c>
      <c r="BL22" s="56" t="s">
        <v>498</v>
      </c>
      <c r="BM22" s="57" t="s">
        <v>355</v>
      </c>
      <c r="BN22" s="55" t="s">
        <v>384</v>
      </c>
      <c r="BO22" s="55" t="b">
        <v>0</v>
      </c>
      <c r="BP22" s="55" t="b">
        <v>1</v>
      </c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0</v>
      </c>
      <c r="CB22" s="20">
        <f t="shared" si="9"/>
        <v>0</v>
      </c>
      <c r="CC22" s="223" t="b">
        <f>opening(AS22,B12)</f>
        <v>0</v>
      </c>
      <c r="CD22" s="29" t="b" cm="1">
        <f t="array" ref="CD22">KOST(CA22,O22,secandmin(J22),L22, AN22)</f>
        <v>0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0</v>
      </c>
      <c r="CH22" s="20" cm="1">
        <f t="array" ref="CH22">secandmin(J22)</f>
        <v>118</v>
      </c>
      <c r="CI22" s="20">
        <f t="shared" si="4"/>
        <v>62</v>
      </c>
      <c r="CJ22" s="20" cm="1">
        <f t="array" ref="CJ22">IF(AR22="",FALSE,ROUND(IF(AU22=TRUE,((180-secandmin(AK22))+(45-AM22))-(secandmin(AR22)),(180-secandmin(AR22))),0))</f>
        <v>34</v>
      </c>
      <c r="CK22" s="20" cm="1">
        <f t="array" ref="CK22">IF(AW22="",FALSE,ROUND(IF(AZ22=TRUE,((180-secandmin(AK22))+(45-AM22))-(secandmin(AW22)),(180-secandmin(AW22))),0))</f>
        <v>44</v>
      </c>
      <c r="CL22" s="20" cm="1">
        <f t="array" ref="CL22">IF(BB22="",FALSE,ROUND(IF(BE22=TRUE,((180-secandmin(AK22))+(45-AM22))-(secandmin(BB22)),(180-secandmin(BB22))),0))</f>
        <v>60</v>
      </c>
      <c r="CM22" s="20" cm="1">
        <f t="array" ref="CM22">IF(BG22="",FALSE,ROUND(IF(BJ22=TRUE,((180-secandmin(AK22))+(45-AM22))-(secandmin(BG22)),(180-secandmin(BG22))),0))</f>
        <v>74</v>
      </c>
      <c r="CN22" s="20" cm="1">
        <f t="array" ref="CN22">IF(BL22="",FALSE,ROUND(IF(BO22=TRUE,((180-secandmin(AK22))+(45-AM22))-(secandmin(BL22)),(180-secandmin(BL22))),0))</f>
        <v>114</v>
      </c>
      <c r="CO22" s="30" cm="1">
        <f t="array" ref="CO22">roundlength(AJ22,secandmin(AM22),AO22,secandmin(AK22))</f>
        <v>114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6_9 Border</v>
      </c>
      <c r="B23" s="4">
        <v>11</v>
      </c>
      <c r="C23" s="50"/>
      <c r="D23" s="51"/>
      <c r="E23" s="50"/>
      <c r="F23" s="87"/>
      <c r="G23" s="88"/>
      <c r="H23" s="89"/>
      <c r="I23" s="49"/>
      <c r="J23" s="48" t="s">
        <v>490</v>
      </c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 t="s">
        <v>194</v>
      </c>
      <c r="O23" s="69" t="b">
        <v>0</v>
      </c>
      <c r="Q23" s="17">
        <v>3</v>
      </c>
      <c r="R23" s="233">
        <v>5</v>
      </c>
      <c r="S23" s="17"/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 t="s">
        <v>219</v>
      </c>
      <c r="AM23" s="62" t="s">
        <v>526</v>
      </c>
      <c r="AN23" s="63" t="s">
        <v>381</v>
      </c>
      <c r="AO23" s="71" t="s">
        <v>392</v>
      </c>
      <c r="AP23" s="20" t="b">
        <f t="shared" si="1"/>
        <v>0</v>
      </c>
      <c r="AQ23" s="17"/>
      <c r="AR23" s="190" t="s">
        <v>426</v>
      </c>
      <c r="AS23" s="54" t="s">
        <v>65</v>
      </c>
      <c r="AT23" s="55" t="s">
        <v>384</v>
      </c>
      <c r="AU23" s="55" t="b">
        <v>0</v>
      </c>
      <c r="AV23" s="55" t="b">
        <v>0</v>
      </c>
      <c r="AW23" s="64" t="s">
        <v>464</v>
      </c>
      <c r="AX23" s="65" t="s">
        <v>66</v>
      </c>
      <c r="AY23" s="66" t="s">
        <v>384</v>
      </c>
      <c r="AZ23" s="66" t="b">
        <v>0</v>
      </c>
      <c r="BA23" s="66" t="b">
        <v>1</v>
      </c>
      <c r="BB23" s="56" t="s">
        <v>459</v>
      </c>
      <c r="BC23" s="57" t="s">
        <v>66</v>
      </c>
      <c r="BD23" s="55" t="s">
        <v>384</v>
      </c>
      <c r="BE23" s="55" t="b">
        <v>0</v>
      </c>
      <c r="BF23" s="55" t="b">
        <v>0</v>
      </c>
      <c r="BG23" s="64" t="s">
        <v>433</v>
      </c>
      <c r="BH23" s="65" t="s">
        <v>355</v>
      </c>
      <c r="BI23" s="66" t="s">
        <v>384</v>
      </c>
      <c r="BJ23" s="66" t="b">
        <v>0</v>
      </c>
      <c r="BK23" s="66" t="b">
        <v>0</v>
      </c>
      <c r="BL23" s="56" t="s">
        <v>526</v>
      </c>
      <c r="BM23" s="57" t="s">
        <v>66</v>
      </c>
      <c r="BN23" s="55" t="s">
        <v>384</v>
      </c>
      <c r="BO23" s="55" t="b">
        <v>0</v>
      </c>
      <c r="BP23" s="55" t="b">
        <v>0</v>
      </c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b" cm="1">
        <f t="array" ref="CD23">KOST(CA23,O23,secandmin(J23),L23, AN23)</f>
        <v>0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1</v>
      </c>
      <c r="CH23" s="20" cm="1">
        <f t="array" ref="CH23">secandmin(J23)</f>
        <v>120</v>
      </c>
      <c r="CI23" s="20">
        <f t="shared" si="4"/>
        <v>60</v>
      </c>
      <c r="CJ23" s="20" cm="1">
        <f t="array" ref="CJ23">IF(AR23="",FALSE,ROUND(IF(AU23=TRUE,((180-secandmin(AK23))+(45-AM23))-(secandmin(AR23)),(180-secandmin(AR23))),0))</f>
        <v>41</v>
      </c>
      <c r="CK23" s="20" cm="1">
        <f t="array" ref="CK23">IF(AW23="",FALSE,ROUND(IF(AZ23=TRUE,((180-secandmin(AK23))+(45-AM23))-(secandmin(AW23)),(180-secandmin(AW23))),0))</f>
        <v>58</v>
      </c>
      <c r="CL23" s="20" cm="1">
        <f t="array" ref="CL23">IF(BB23="",FALSE,ROUND(IF(BE23=TRUE,((180-secandmin(AK23))+(45-AM23))-(secandmin(BB23)),(180-secandmin(BB23))),0))</f>
        <v>69</v>
      </c>
      <c r="CM23" s="20" cm="1">
        <f t="array" ref="CM23">IF(BG23="",FALSE,ROUND(IF(BJ23=TRUE,((180-secandmin(AK23))+(45-AM23))-(secandmin(BG23)),(180-secandmin(BG23))),0))</f>
        <v>74</v>
      </c>
      <c r="CN23" s="20" cm="1">
        <f t="array" ref="CN23">IF(BL23="",FALSE,ROUND(IF(BO23=TRUE,((180-secandmin(AK23))+(45-AM23))-(secandmin(BL23)),(180-secandmin(BL23))),0))</f>
        <v>162</v>
      </c>
      <c r="CO23" s="30" cm="1">
        <f t="array" ref="CO23">roundlength(AJ23,secandmin(AM23),AO23,secandmin(AK23))</f>
        <v>162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0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6_9 Border</v>
      </c>
      <c r="B24" s="4">
        <v>12</v>
      </c>
      <c r="C24" s="50"/>
      <c r="D24" s="51"/>
      <c r="E24" s="50"/>
      <c r="F24" s="87"/>
      <c r="G24" s="88"/>
      <c r="H24" s="89"/>
      <c r="I24" s="49"/>
      <c r="J24" s="300"/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 t="s">
        <v>194</v>
      </c>
      <c r="O24" s="69" t="b">
        <v>0</v>
      </c>
      <c r="Q24" s="17">
        <v>1</v>
      </c>
      <c r="R24" s="233">
        <v>5</v>
      </c>
      <c r="S24" s="17"/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 t="s">
        <v>219</v>
      </c>
      <c r="AM24" s="62" t="s">
        <v>455</v>
      </c>
      <c r="AN24" s="63" t="s">
        <v>381</v>
      </c>
      <c r="AO24" s="71" t="s">
        <v>392</v>
      </c>
      <c r="AP24" s="20" t="b">
        <f t="shared" si="1"/>
        <v>0</v>
      </c>
      <c r="AQ24" s="17"/>
      <c r="AR24" s="190" t="s">
        <v>385</v>
      </c>
      <c r="AS24" s="54" t="s">
        <v>65</v>
      </c>
      <c r="AT24" s="224" t="s">
        <v>384</v>
      </c>
      <c r="AU24" s="55" t="b">
        <v>0</v>
      </c>
      <c r="AV24" s="55" t="b">
        <v>1</v>
      </c>
      <c r="AW24" s="64" t="s">
        <v>490</v>
      </c>
      <c r="AX24" s="65" t="s">
        <v>390</v>
      </c>
      <c r="AY24" s="66" t="s">
        <v>384</v>
      </c>
      <c r="AZ24" s="66" t="b">
        <v>0</v>
      </c>
      <c r="BA24" s="66" t="b">
        <v>0</v>
      </c>
      <c r="BB24" s="56" t="s">
        <v>387</v>
      </c>
      <c r="BC24" s="57" t="s">
        <v>390</v>
      </c>
      <c r="BD24" s="55" t="s">
        <v>384</v>
      </c>
      <c r="BE24" s="55" t="b">
        <v>0</v>
      </c>
      <c r="BF24" s="55" t="b">
        <v>0</v>
      </c>
      <c r="BG24" s="64" t="s">
        <v>499</v>
      </c>
      <c r="BH24" s="65" t="s">
        <v>390</v>
      </c>
      <c r="BI24" s="66" t="s">
        <v>384</v>
      </c>
      <c r="BJ24" s="66" t="b">
        <v>0</v>
      </c>
      <c r="BK24" s="66" t="b">
        <v>0</v>
      </c>
      <c r="BL24" s="56" t="s">
        <v>455</v>
      </c>
      <c r="BM24" s="57" t="s">
        <v>390</v>
      </c>
      <c r="BN24" s="55" t="s">
        <v>384</v>
      </c>
      <c r="BO24" s="55" t="b">
        <v>0</v>
      </c>
      <c r="BP24" s="55" t="b">
        <v>0</v>
      </c>
      <c r="BR24" s="20" t="str">
        <v/>
      </c>
      <c r="BS24" s="20">
        <f t="shared" si="2"/>
        <v>0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>
        <f t="shared" si="3"/>
        <v>0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4</v>
      </c>
      <c r="CB24" s="20">
        <f t="shared" si="9"/>
        <v>0</v>
      </c>
      <c r="CC24" s="223" t="b">
        <f>opening(AS24,B12)</f>
        <v>0</v>
      </c>
      <c r="CD24" s="29" t="b" cm="1">
        <f t="array" ref="CD24">KOST(CA24,O24,secandmin(J24),L24, AN24)</f>
        <v>1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0</v>
      </c>
      <c r="CH24" s="20" cm="1">
        <f t="array" ref="CH24">secandmin(J24)</f>
        <v>0</v>
      </c>
      <c r="CI24" s="20" t="b">
        <f t="shared" si="4"/>
        <v>0</v>
      </c>
      <c r="CJ24" s="20" cm="1">
        <f t="array" ref="CJ24">IF(AR24="",FALSE,ROUND(IF(AU24=TRUE,((180-secandmin(AK24))+(45-AM24))-(secandmin(AR24)),(180-secandmin(AR24))),0))</f>
        <v>51</v>
      </c>
      <c r="CK24" s="20" cm="1">
        <f t="array" ref="CK24">IF(AW24="",FALSE,ROUND(IF(AZ24=TRUE,((180-secandmin(AK24))+(45-AM24))-(secandmin(AW24)),(180-secandmin(AW24))),0))</f>
        <v>60</v>
      </c>
      <c r="CL24" s="20" cm="1">
        <f t="array" ref="CL24">IF(BB24="",FALSE,ROUND(IF(BE24=TRUE,((180-secandmin(AK24))+(45-AM24))-(secandmin(BB24)),(180-secandmin(BB24))),0))</f>
        <v>96</v>
      </c>
      <c r="CM24" s="20" cm="1">
        <f t="array" ref="CM24">IF(BG24="",FALSE,ROUND(IF(BJ24=TRUE,((180-secandmin(AK24))+(45-AM24))-(secandmin(BG24)),(180-secandmin(BG24))),0))</f>
        <v>116</v>
      </c>
      <c r="CN24" s="20" cm="1">
        <f t="array" ref="CN24">IF(BL24="",FALSE,ROUND(IF(BO24=TRUE,((180-secandmin(AK24))+(45-AM24))-(secandmin(BL24)),(180-secandmin(BL24))),0))</f>
        <v>135</v>
      </c>
      <c r="CO24" s="30" cm="1">
        <f t="array" ref="CO24">roundlength(AJ24,secandmin(AM24),AO24,secandmin(AK24))</f>
        <v>135</v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b" cm="1">
        <f t="array" ref="DA24">FiveVThreeThrown(CJ24,CK24,CI24,CI40,CI56,CI72,CI88,AO24)</f>
        <v>0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1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6_9 Border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6_9 Border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6_9 Border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6_9 Border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6_9 Border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438</v>
      </c>
      <c r="K29" s="45" t="b">
        <v>0</v>
      </c>
      <c r="L29" s="46" t="b">
        <f>DB29</f>
        <v>0</v>
      </c>
      <c r="M29" s="47" t="b" cm="1">
        <f t="array" ref="M29">OpeningDeath(CG13,CI29,CI13,CI45,CI61,CI77,CI93)</f>
        <v>0</v>
      </c>
      <c r="N29" s="52" t="s">
        <v>207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1</v>
      </c>
      <c r="CB29" s="20">
        <f>countkillshs(AS13,AV13,AX13,BA13,BC13,BF13,BH13,BK13,BM13,BP13,$B$28)</f>
        <v>1</v>
      </c>
      <c r="CC29" s="82" t="b">
        <f>opening(AS13,B28)</f>
        <v>0</v>
      </c>
      <c r="CD29" s="5" t="b">
        <f>KOST(CA29,O29,secandmin(J29),L29,AN13)</f>
        <v>1</v>
      </c>
      <c r="CE29" s="10"/>
      <c r="CF29" s="20" cm="1">
        <f t="array" ref="CF29">exitfrags(CI29,CI13,CI45,CI61,CI77,AS13,CJ13,AX13,CK13,BC13,CL13,BH13,CM13,BM13,CN13,AO13,$B$28)</f>
        <v>1</v>
      </c>
      <c r="CG29" s="28"/>
      <c r="CH29" s="20" cm="1">
        <f t="array" ref="CH29">secandmin(J29)</f>
        <v>72</v>
      </c>
      <c r="CI29" s="20">
        <f t="shared" ref="CI29:CI43" si="12">IF(CH29=0,FALSE,(180+BT29-CH29))</f>
        <v>108</v>
      </c>
      <c r="CJ29" s="20" t="b" cm="1">
        <f t="array" ref="CJ29">OpenRefragged(CJ13,CI13,CI29,CI45,CI61,CI77)</f>
        <v>1</v>
      </c>
      <c r="CK29" s="20" t="b" cm="1">
        <f t="array" ref="CK29">OpenRefragged(CK13,CI13,CI29,CI45,CI61,CI77)</f>
        <v>0</v>
      </c>
      <c r="CL29" s="20" t="b" cm="1">
        <f t="array" ref="CL29">OpenRefragged(CL13,CI13,CI29,CI45,CI61,CI77)</f>
        <v>0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1</v>
      </c>
      <c r="CV29" s="20" t="b" cm="1">
        <f t="array" ref="CV29:CV34">TRANSPOSE(sidesplit(CD29:CD43,AN13:AN27,"Defence"))</f>
        <v>0</v>
      </c>
      <c r="CW29" s="20" cm="1">
        <f t="array" ref="CW29:CW34">TRANSPOSE(sidesplit(CI29:CI43,AN13:AN27,"Attack"))</f>
        <v>108</v>
      </c>
      <c r="CX29" s="20" cm="1">
        <f t="array" ref="CX29:CX34">TRANSPOSE(sidesplit(CI29:CI43,AN13:AN27,"Defence"))</f>
        <v>73</v>
      </c>
      <c r="CY29" s="20" cm="1">
        <f t="array" ref="CY29:CY34">TRANSPOSE(sidesplit(CA29:CA43,AN13:AN27,"Attack"))</f>
        <v>1</v>
      </c>
      <c r="CZ29" s="20" cm="1">
        <f t="array" ref="CZ29:CZ34">TRANSPOSE(sidesplit(CA29:CA43,AN13:AN27,"Defence"))</f>
        <v>0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6_9 Border</v>
      </c>
      <c r="B30" s="5">
        <v>2</v>
      </c>
      <c r="C30" s="50"/>
      <c r="D30" s="51"/>
      <c r="E30" s="50"/>
      <c r="F30" s="87"/>
      <c r="G30" s="58"/>
      <c r="H30" s="90"/>
      <c r="I30" s="49"/>
      <c r="J30" s="48" t="s">
        <v>546</v>
      </c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1</v>
      </c>
      <c r="N30" s="52" t="s">
        <v>207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0</v>
      </c>
      <c r="CB30" s="20">
        <f>countkillshs(AS14,AV14,AX14,BA14,BC14,BF14,BH14,BK14,BM14,BP14,$B$28)</f>
        <v>0</v>
      </c>
      <c r="CC30" s="82" t="b">
        <f>opening(AS14,B28)</f>
        <v>0</v>
      </c>
      <c r="CD30" s="5" t="b">
        <f>KOST(CA30,O30,secandmin(J30),L30,AN14)</f>
        <v>0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145</v>
      </c>
      <c r="CI30" s="20">
        <f t="shared" si="12"/>
        <v>35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0</v>
      </c>
      <c r="CL30" s="20" t="b" cm="1">
        <f t="array" ref="CL30">OpenRefragged(CL14,CI14,CI30,CI46,CI62,CI78)</f>
        <v>0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0</v>
      </c>
      <c r="CV30" s="20" t="b">
        <v>0</v>
      </c>
      <c r="CW30" s="20">
        <v>35</v>
      </c>
      <c r="CX30" s="20">
        <v>66</v>
      </c>
      <c r="CY30" s="20">
        <v>0</v>
      </c>
      <c r="CZ30" s="20">
        <v>0</v>
      </c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6_9 Border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437</v>
      </c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0</v>
      </c>
      <c r="N31" s="52" t="s">
        <v>173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2</v>
      </c>
      <c r="CB31" s="20">
        <f>countkillshs(AS15,AV15,AX15,BA15,BC15,BF15,BH15,BK15,BM15,BP15,$B$28)</f>
        <v>0</v>
      </c>
      <c r="CC31" s="82" t="b">
        <f>opening(AS15,B28)</f>
        <v>0</v>
      </c>
      <c r="CD31" s="5" t="b">
        <f>KOST(CA31,O31,secandmin(J31),L31,AN15)</f>
        <v>1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99</v>
      </c>
      <c r="CI31" s="20">
        <f t="shared" si="12"/>
        <v>81</v>
      </c>
      <c r="CJ31" s="20" t="b" cm="1">
        <f t="array" ref="CJ31">OpenRefragged(CJ15,CI15,CI31,CI47,CI63,CI79)</f>
        <v>0</v>
      </c>
      <c r="CK31" s="20" t="b" cm="1">
        <f t="array" ref="CK31">OpenRefragged(CK15,CI15,CI31,CI47,CI63,CI79)</f>
        <v>0</v>
      </c>
      <c r="CL31" s="20" t="b" cm="1">
        <f t="array" ref="CL31">OpenRefragged(CL15,CI15,CI31,CI47,CI63,CI79)</f>
        <v>1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1</v>
      </c>
      <c r="CV31" s="20" t="b">
        <v>0</v>
      </c>
      <c r="CW31" s="20">
        <v>81</v>
      </c>
      <c r="CX31" s="20">
        <v>48</v>
      </c>
      <c r="CY31" s="20">
        <v>2</v>
      </c>
      <c r="CZ31" s="20">
        <v>0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6_9 Border</v>
      </c>
      <c r="B32" s="5">
        <v>4</v>
      </c>
      <c r="C32" s="50"/>
      <c r="D32" s="51"/>
      <c r="E32" s="50"/>
      <c r="F32" s="87"/>
      <c r="G32" s="58"/>
      <c r="H32" s="90"/>
      <c r="I32" s="49"/>
      <c r="J32" s="48" t="s">
        <v>468</v>
      </c>
      <c r="K32" s="45" t="b">
        <v>0</v>
      </c>
      <c r="L32" s="46" t="b">
        <f t="shared" si="15"/>
        <v>1</v>
      </c>
      <c r="M32" s="47" t="b" cm="1">
        <f t="array" ref="M32">OpeningDeath(CG16,CI32,CI16,CI48,CI64,CI80,CI96)</f>
        <v>0</v>
      </c>
      <c r="N32" s="52" t="s">
        <v>173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1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b">
        <f>KOST(CA32,O32,secandmin(J32),L32,AN16)</f>
        <v>1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79</v>
      </c>
      <c r="CI32" s="20">
        <f t="shared" si="12"/>
        <v>101</v>
      </c>
      <c r="CJ32" s="20" t="b" cm="1">
        <f t="array" ref="CJ32">OpenRefragged(CJ16,CI16,CI32,CI48,CI64,CI80)</f>
        <v>0</v>
      </c>
      <c r="CK32" s="20" t="b" cm="1">
        <f t="array" ref="CK32">OpenRefragged(CK16,CI16,CI32,CI48,CI64,CI80)</f>
        <v>0</v>
      </c>
      <c r="CL32" s="20" t="b" cm="1">
        <f t="array" ref="CL32">OpenRefragged(CL16,CI16,CI32,CI48,CI64,CI80)</f>
        <v>1</v>
      </c>
      <c r="CM32" s="20" t="b" cm="1">
        <f t="array" ref="CM32">OpenRefragged(CM16,CI16,CI32,CI48,CI64,CI80)</f>
        <v>1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1</v>
      </c>
      <c r="CV32" s="20" t="b">
        <v>1</v>
      </c>
      <c r="CW32" s="20">
        <v>101</v>
      </c>
      <c r="CX32" s="20">
        <v>54</v>
      </c>
      <c r="CY32" s="20">
        <v>1</v>
      </c>
      <c r="CZ32" s="20">
        <v>1</v>
      </c>
      <c r="DA32" s="76"/>
      <c r="DB32" s="20" t="b" cm="1">
        <f t="array" ref="DB32">DeathRefragged(CI32,CJ16,CK16,CL16,CM16,CN16)</f>
        <v>1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6_9 Border</v>
      </c>
      <c r="B33" s="5">
        <v>5</v>
      </c>
      <c r="C33" s="50"/>
      <c r="D33" s="51"/>
      <c r="E33" s="50"/>
      <c r="F33" s="87"/>
      <c r="G33" s="58"/>
      <c r="H33" s="90"/>
      <c r="I33" s="49"/>
      <c r="J33" s="300"/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 t="s">
        <v>173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5</v>
      </c>
      <c r="CB33" s="20">
        <f t="shared" si="17"/>
        <v>1</v>
      </c>
      <c r="CC33" s="82" t="b">
        <f>opening(AS17,B28)</f>
        <v>1</v>
      </c>
      <c r="CD33" s="5" t="b">
        <f>KOST(CA33,O33,secandmin(J33),L33,AN17)</f>
        <v>1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0</v>
      </c>
      <c r="CI33" s="20" t="b">
        <f t="shared" si="12"/>
        <v>0</v>
      </c>
      <c r="CJ33" s="20" t="b" cm="1">
        <f t="array" ref="CJ33">OpenRefragged(CJ17,CI17,CI33,CI49,CI65,CI81)</f>
        <v>0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1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1</v>
      </c>
      <c r="CV33" s="20" t="b">
        <v>1</v>
      </c>
      <c r="CW33" s="20" t="b">
        <v>0</v>
      </c>
      <c r="CX33" s="20">
        <v>56</v>
      </c>
      <c r="CY33" s="20">
        <v>5</v>
      </c>
      <c r="CZ33" s="20">
        <v>1</v>
      </c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1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6_9 Border</v>
      </c>
      <c r="B34" s="5">
        <v>6</v>
      </c>
      <c r="C34" s="50"/>
      <c r="D34" s="51"/>
      <c r="E34" s="50"/>
      <c r="F34" s="87"/>
      <c r="G34" s="58"/>
      <c r="H34" s="90"/>
      <c r="I34" s="49"/>
      <c r="J34" s="48" t="s">
        <v>505</v>
      </c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173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2</v>
      </c>
      <c r="CB34" s="20">
        <f t="shared" si="17"/>
        <v>0</v>
      </c>
      <c r="CC34" s="82" t="b">
        <f>opening(AS18,B28)</f>
        <v>0</v>
      </c>
      <c r="CD34" s="5" t="b">
        <f>KOST(CA34,O34,secandmin(J34),L34,AN18)</f>
        <v>1</v>
      </c>
      <c r="CE34" s="10"/>
      <c r="CF34" s="20" cm="1">
        <f t="array" ref="CF34">exitfrags(CI34,CI18,CI50,CI66,CI82,AS18,CJ18,AX18,CK18,BC18,CL18,BH18,CM18,BM18,CN18,AO18,$B$28)</f>
        <v>1</v>
      </c>
      <c r="CG34" s="28"/>
      <c r="CH34" s="20" cm="1">
        <f t="array" ref="CH34">secandmin(J34)</f>
        <v>1</v>
      </c>
      <c r="CI34" s="20">
        <f t="shared" si="12"/>
        <v>179</v>
      </c>
      <c r="CJ34" s="20" t="b" cm="1">
        <f t="array" ref="CJ34">OpenRefragged(CJ18,CI18,CI34,CI50,CI66,CI82)</f>
        <v>0</v>
      </c>
      <c r="CK34" s="20" t="b" cm="1">
        <f t="array" ref="CK34">OpenRefragged(CK18,CI18,CI34,CI50,CI66,CI82)</f>
        <v>0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1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1</v>
      </c>
      <c r="CV34" s="20" t="b">
        <v>1</v>
      </c>
      <c r="CW34" s="20">
        <v>179</v>
      </c>
      <c r="CX34" s="20">
        <v>59</v>
      </c>
      <c r="CY34" s="20">
        <v>2</v>
      </c>
      <c r="CZ34" s="20">
        <v>1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6_9 Border</v>
      </c>
      <c r="B35" s="5">
        <v>7</v>
      </c>
      <c r="C35" s="50"/>
      <c r="D35" s="51"/>
      <c r="E35" s="50"/>
      <c r="F35" s="87"/>
      <c r="G35" s="58"/>
      <c r="H35" s="90"/>
      <c r="I35" s="49"/>
      <c r="J35" s="48" t="s">
        <v>415</v>
      </c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182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0</v>
      </c>
      <c r="CB35" s="20">
        <f t="shared" si="17"/>
        <v>0</v>
      </c>
      <c r="CC35" s="82" t="b">
        <f>opening(AS19,B28)</f>
        <v>0</v>
      </c>
      <c r="CD35" s="5" t="b">
        <f>KOST(CA35,O35,secandmin(J35),L35,AN19)</f>
        <v>0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107</v>
      </c>
      <c r="CI35" s="20">
        <f t="shared" si="12"/>
        <v>73</v>
      </c>
      <c r="CJ35" s="20" t="b" cm="1">
        <f t="array" ref="CJ35">OpenRefragged(CJ19,CI19,CI35,CI51,CI67,CI83)</f>
        <v>1</v>
      </c>
      <c r="CK35" s="20" t="b" cm="1">
        <f t="array" ref="CK35">OpenRefragged(CK19,CI19,CI35,CI51,CI67,CI83)</f>
        <v>1</v>
      </c>
      <c r="CL35" s="20" t="b" cm="1">
        <f t="array" ref="CL35">OpenRefragged(CL19,CI19,CI35,CI51,CI67,CI83)</f>
        <v>0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6_9 Border</v>
      </c>
      <c r="B36" s="5">
        <v>8</v>
      </c>
      <c r="C36" s="50"/>
      <c r="D36" s="51"/>
      <c r="E36" s="50"/>
      <c r="F36" s="87"/>
      <c r="G36" s="58"/>
      <c r="H36" s="90"/>
      <c r="I36" s="49"/>
      <c r="J36" s="48" t="s">
        <v>501</v>
      </c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0</v>
      </c>
      <c r="N36" s="52" t="s">
        <v>182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0</v>
      </c>
      <c r="CB36" s="20">
        <f t="shared" si="17"/>
        <v>0</v>
      </c>
      <c r="CC36" s="82" t="b">
        <f>opening(AS20,B28)</f>
        <v>0</v>
      </c>
      <c r="CD36" s="5" t="b">
        <f>KOST(CA36,O36,secandmin(J36),L36,AN20)</f>
        <v>0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114</v>
      </c>
      <c r="CI36" s="20">
        <f t="shared" si="12"/>
        <v>66</v>
      </c>
      <c r="CJ36" s="20" t="b" cm="1">
        <f t="array" ref="CJ36">OpenRefragged(CJ20,CI20,CI36,CI52,CI68,CI84)</f>
        <v>0</v>
      </c>
      <c r="CK36" s="20" t="b" cm="1">
        <f t="array" ref="CK36">OpenRefragged(CK20,CI20,CI36,CI52,CI68,CI84)</f>
        <v>0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6_9 Border</v>
      </c>
      <c r="B37" s="5">
        <v>9</v>
      </c>
      <c r="C37" s="50"/>
      <c r="D37" s="51"/>
      <c r="E37" s="50"/>
      <c r="F37" s="87"/>
      <c r="G37" s="58"/>
      <c r="H37" s="90"/>
      <c r="I37" s="49"/>
      <c r="J37" s="48" t="s">
        <v>428</v>
      </c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257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0</v>
      </c>
      <c r="CB37" s="20">
        <f t="shared" si="17"/>
        <v>0</v>
      </c>
      <c r="CC37" s="82" t="b">
        <f>opening(AS21,B28)</f>
        <v>0</v>
      </c>
      <c r="CD37" s="5" t="b">
        <f>KOST(CA37,O37,secandmin(J37),L37,AN21)</f>
        <v>0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132</v>
      </c>
      <c r="CI37" s="20">
        <f t="shared" si="12"/>
        <v>48</v>
      </c>
      <c r="CJ37" s="20" t="b" cm="1">
        <f t="array" ref="CJ37">OpenRefragged(CJ21,CI21,CI37,CI53,CI69,CI85)</f>
        <v>0</v>
      </c>
      <c r="CK37" s="20" t="b" cm="1">
        <f t="array" ref="CK37">OpenRefragged(CK21,CI21,CI37,CI53,CI69,CI85)</f>
        <v>0</v>
      </c>
      <c r="CL37" s="20" t="b" cm="1">
        <f t="array" ref="CL37">OpenRefragged(CL21,CI21,CI37,CI53,CI69,CI85)</f>
        <v>0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6_9 Border</v>
      </c>
      <c r="B38" s="5">
        <v>10</v>
      </c>
      <c r="C38" s="50"/>
      <c r="D38" s="51"/>
      <c r="E38" s="50"/>
      <c r="F38" s="87"/>
      <c r="G38" s="58"/>
      <c r="H38" s="90"/>
      <c r="I38" s="49"/>
      <c r="J38" s="48" t="s">
        <v>500</v>
      </c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 t="s">
        <v>257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1</v>
      </c>
      <c r="CB38" s="20">
        <f t="shared" si="17"/>
        <v>0</v>
      </c>
      <c r="CC38" s="82" t="b">
        <f>opening(AS22,B28)</f>
        <v>1</v>
      </c>
      <c r="CD38" s="5" t="b">
        <f>KOST(CA38,O38,secandmin(J38),L38,AN22)</f>
        <v>1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126</v>
      </c>
      <c r="CI38" s="20">
        <f t="shared" si="12"/>
        <v>54</v>
      </c>
      <c r="CJ38" s="20" t="b" cm="1">
        <f t="array" ref="CJ38">OpenRefragged(CJ22,CI22,CI38,CI54,CI70,CI86)</f>
        <v>0</v>
      </c>
      <c r="CK38" s="20" t="b" cm="1">
        <f t="array" ref="CK38">OpenRefragged(CK22,CI22,CI38,CI54,CI70,CI86)</f>
        <v>0</v>
      </c>
      <c r="CL38" s="20" t="b" cm="1">
        <f t="array" ref="CL38">OpenRefragged(CL22,CI22,CI38,CI54,CI70,CI86)</f>
        <v>1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6_9 Border</v>
      </c>
      <c r="B39" s="5">
        <v>11</v>
      </c>
      <c r="C39" s="50"/>
      <c r="D39" s="51"/>
      <c r="E39" s="50"/>
      <c r="F39" s="87"/>
      <c r="G39" s="58"/>
      <c r="H39" s="90"/>
      <c r="I39" s="49"/>
      <c r="J39" s="48" t="s">
        <v>449</v>
      </c>
      <c r="K39" s="45" t="b">
        <v>0</v>
      </c>
      <c r="L39" s="46" t="b">
        <f t="shared" si="15"/>
        <v>1</v>
      </c>
      <c r="M39" s="47" t="b" cm="1">
        <f t="array" ref="M39">OpeningDeath(CG23,CI39,CI23,CI55,CI71,CI87,CI103)</f>
        <v>0</v>
      </c>
      <c r="N39" s="171" t="s">
        <v>288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1</v>
      </c>
      <c r="CB39" s="20">
        <f t="shared" si="17"/>
        <v>0</v>
      </c>
      <c r="CC39" s="82" t="b">
        <f>opening(AS23,B28)</f>
        <v>1</v>
      </c>
      <c r="CD39" s="5" t="b">
        <f>KOST(CA39,O39,secandmin(J39),L39,AN23)</f>
        <v>1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124</v>
      </c>
      <c r="CI39" s="20">
        <f t="shared" si="12"/>
        <v>56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1</v>
      </c>
      <c r="CL39" s="20" t="b" cm="1">
        <f t="array" ref="CL39">OpenRefragged(CL23,CI23,CI39,CI55,CI71,CI87)</f>
        <v>0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1</v>
      </c>
      <c r="DC39" s="20" t="b" cm="1">
        <f t="array" ref="DC39">OpeningKill(CJ23,AS23,$B$28,CI23,CI39,CI55,CI71,CI87)</f>
        <v>1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6_9 Border</v>
      </c>
      <c r="B40" s="5">
        <v>12</v>
      </c>
      <c r="C40" s="50"/>
      <c r="D40" s="51"/>
      <c r="E40" s="50"/>
      <c r="F40" s="87"/>
      <c r="G40" s="58"/>
      <c r="H40" s="90"/>
      <c r="I40" s="49"/>
      <c r="J40" s="48" t="s">
        <v>405</v>
      </c>
      <c r="K40" s="45" t="b">
        <v>0</v>
      </c>
      <c r="L40" s="46" t="b">
        <f t="shared" si="15"/>
        <v>1</v>
      </c>
      <c r="M40" s="47" t="b" cm="1">
        <f t="array" ref="M40">OpeningDeath(CG24,CI40,CI24,CI56,CI72,CI88,CI104)</f>
        <v>0</v>
      </c>
      <c r="N40" s="171" t="s">
        <v>288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>
        <f t="shared" si="10"/>
        <v>0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>
        <f t="shared" si="11"/>
        <v>0</v>
      </c>
      <c r="BY40" s="18"/>
      <c r="BZ40" s="36"/>
      <c r="CA40" s="29">
        <f>countkills(AS24,AX24,BC24,BH24,BM24,B28)</f>
        <v>1</v>
      </c>
      <c r="CB40" s="20">
        <f t="shared" si="17"/>
        <v>1</v>
      </c>
      <c r="CC40" s="82" t="b">
        <f>opening(AS24,B28)</f>
        <v>1</v>
      </c>
      <c r="CD40" s="5" t="b">
        <f>KOST(CA40,O40,secandmin(J40),L40,AN24)</f>
        <v>1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121</v>
      </c>
      <c r="CI40" s="20">
        <f t="shared" si="12"/>
        <v>59</v>
      </c>
      <c r="CJ40" s="20" t="b" cm="1">
        <f t="array" ref="CJ40">OpenRefragged(CJ24,CI24,CI40,CI56,CI72,CI88)</f>
        <v>1</v>
      </c>
      <c r="CK40" s="20" t="b" cm="1">
        <f t="array" ref="CK40">OpenRefragged(CK24,CI24,CI40,CI56,CI72,CI88)</f>
        <v>0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1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6_9 Border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6_9 Border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6_9 Border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6_9 Border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6_9 Border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439</v>
      </c>
      <c r="K45" s="45" t="b">
        <v>0</v>
      </c>
      <c r="L45" s="46" t="b">
        <f>DB45</f>
        <v>0</v>
      </c>
      <c r="M45" s="47" t="b" cm="1">
        <f t="array" ref="M45">OpeningDeath(CG13,CI45,CI13,CI29,CI61,CI77,CI93)</f>
        <v>1</v>
      </c>
      <c r="N45" s="52" t="s">
        <v>184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0</v>
      </c>
      <c r="CB45" s="20">
        <f>countkillshs(AS13,AV13,AX13,BA13,BC13,BF13,BH13,BK13,BM13,BP13,$B$44)</f>
        <v>0</v>
      </c>
      <c r="CC45" s="82" t="b">
        <f>opening(AS13,B44)</f>
        <v>0</v>
      </c>
      <c r="CD45" s="5" t="b">
        <f>KOST(CA45,O45,secandmin(J45),L45,AN13)</f>
        <v>0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113</v>
      </c>
      <c r="CI45" s="20">
        <f t="shared" ref="CI45:CI59" si="20">IF(CH45=0,FALSE,(180+BT45-CH45))</f>
        <v>67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0</v>
      </c>
      <c r="CV45" s="20" t="b" cm="1">
        <f t="array" ref="CV45:CV50">TRANSPOSE(sidesplit(CD45:CD59,AN13:AN27,"Defence"))</f>
        <v>1</v>
      </c>
      <c r="CW45" s="20" cm="1">
        <f t="array" ref="CW45:CW50">TRANSPOSE(sidesplit(CI45:CI59,AN13:AN27,"Attack"))</f>
        <v>67</v>
      </c>
      <c r="CX45" s="20" cm="1">
        <f t="array" ref="CX45:CX50">TRANSPOSE(sidesplit(CI45:CI59,AN13:AN27,"Defence"))</f>
        <v>72</v>
      </c>
      <c r="CY45" s="20" cm="1">
        <f t="array" ref="CY45:CY50">TRANSPOSE(sidesplit(CA45:CA59,AN13:AN27,"Attack"))</f>
        <v>0</v>
      </c>
      <c r="CZ45" s="20" cm="1">
        <f t="array" ref="CZ45:CZ50">TRANSPOSE(sidesplit(CA45:CA59,AN13:AN27,"Defence"))</f>
        <v>1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6_9 Border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420</v>
      </c>
      <c r="K46" s="45" t="b">
        <v>0</v>
      </c>
      <c r="L46" s="46" t="b">
        <f t="shared" ref="L46:L59" si="23">DB46</f>
        <v>0</v>
      </c>
      <c r="M46" s="47" t="b" cm="1">
        <f t="array" ref="M46">OpeningDeath(CG14,CI46,CI14,CI30,CI62,CI78,CI94)</f>
        <v>0</v>
      </c>
      <c r="N46" s="52" t="s">
        <v>184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0</v>
      </c>
      <c r="CB46" s="20">
        <f>countkillshs(AS14,AV14,AX14,BA14,BC14,BF14,BH14,BK14,BM14,BP14,$B$44)</f>
        <v>0</v>
      </c>
      <c r="CC46" s="82" t="b">
        <f>opening(AS14,B44)</f>
        <v>0</v>
      </c>
      <c r="CD46" s="5" t="b">
        <f>KOST(CA46,O46,secandmin(J46),L46,AN14)</f>
        <v>0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103</v>
      </c>
      <c r="CI46" s="20">
        <f t="shared" si="20"/>
        <v>77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0</v>
      </c>
      <c r="CV46" s="20" t="b">
        <v>1</v>
      </c>
      <c r="CW46" s="20">
        <v>77</v>
      </c>
      <c r="CX46" s="20">
        <v>65</v>
      </c>
      <c r="CY46" s="20">
        <v>0</v>
      </c>
      <c r="CZ46" s="20">
        <v>1</v>
      </c>
      <c r="DA46" s="76"/>
      <c r="DB46" s="20" t="b" cm="1">
        <f t="array" ref="DB46">DeathRefragged(CI46,CJ14,CK14,CL14,CM14,CN14)</f>
        <v>0</v>
      </c>
      <c r="DC46" s="20" t="b" cm="1">
        <f t="array" ref="DC46">OpeningKill(CJ14,AS14,$B$44,CI14,CI30,CI46,CI62,CI78)</f>
        <v>0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6_9 Border</v>
      </c>
      <c r="B47" s="12">
        <v>3</v>
      </c>
      <c r="C47" s="50"/>
      <c r="D47" s="51"/>
      <c r="E47" s="50"/>
      <c r="F47" s="91"/>
      <c r="G47" s="58"/>
      <c r="H47" s="90"/>
      <c r="I47" s="49"/>
      <c r="J47" s="300"/>
      <c r="K47" s="45" t="b">
        <v>0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 t="s">
        <v>184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2</v>
      </c>
      <c r="CB47" s="20">
        <f>countkillshs(AS15,AV15,AX15,BA15,BC15,BF15,BH15,BK15,BM15,BP15,$B$44)</f>
        <v>0</v>
      </c>
      <c r="CC47" s="82" t="b">
        <f>opening(AS15,B44)</f>
        <v>0</v>
      </c>
      <c r="CD47" s="5" t="b">
        <f>KOST(CA47,O47,secandmin(J47),L47,AN15)</f>
        <v>1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0</v>
      </c>
      <c r="CI47" s="20" t="b">
        <f t="shared" si="20"/>
        <v>0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1</v>
      </c>
      <c r="CV47" s="20" t="b">
        <v>0</v>
      </c>
      <c r="CW47" s="20" t="b">
        <v>0</v>
      </c>
      <c r="CX47" s="20">
        <v>33</v>
      </c>
      <c r="CY47" s="20">
        <v>2</v>
      </c>
      <c r="CZ47" s="20">
        <v>0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6_9 Border</v>
      </c>
      <c r="B48" s="12">
        <v>4</v>
      </c>
      <c r="C48" s="50"/>
      <c r="D48" s="51"/>
      <c r="E48" s="50"/>
      <c r="F48" s="91"/>
      <c r="G48" s="58"/>
      <c r="H48" s="90"/>
      <c r="I48" s="49"/>
      <c r="J48" s="48" t="s">
        <v>399</v>
      </c>
      <c r="K48" s="45" t="b">
        <v>0</v>
      </c>
      <c r="L48" s="46" t="b">
        <f t="shared" si="23"/>
        <v>1</v>
      </c>
      <c r="M48" s="47" t="b" cm="1">
        <f t="array" ref="M48">OpeningDeath(CG16,CI48,CI16,CI32,CI64,CI80,CI96)</f>
        <v>0</v>
      </c>
      <c r="N48" s="52" t="s">
        <v>184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0</v>
      </c>
      <c r="CB48" s="20">
        <f t="shared" ref="CB48:CB59" si="25">countkillshs(AS16,AV16,AX16,BA16,BC16,BF16,BH16,BK16,BM16,BP16,$B$44)</f>
        <v>0</v>
      </c>
      <c r="CC48" s="82" t="b">
        <f>opening(AS16,B44)</f>
        <v>0</v>
      </c>
      <c r="CD48" s="5" t="b">
        <f>KOST(CA48,O48,secandmin(J48),L48,AN16)</f>
        <v>1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95</v>
      </c>
      <c r="CI48" s="20">
        <f t="shared" si="20"/>
        <v>85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1</v>
      </c>
      <c r="CV48" s="20" t="b">
        <v>0</v>
      </c>
      <c r="CW48" s="20">
        <v>85</v>
      </c>
      <c r="CX48" s="20">
        <v>24</v>
      </c>
      <c r="CY48" s="20">
        <v>0</v>
      </c>
      <c r="CZ48" s="20">
        <v>0</v>
      </c>
      <c r="DA48" s="76"/>
      <c r="DB48" s="20" t="b" cm="1">
        <f t="array" ref="DB48">DeathRefragged(CI48,CJ16,CK16,CL16,CM16,CN16)</f>
        <v>1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6_9 Border</v>
      </c>
      <c r="B49" s="12">
        <v>5</v>
      </c>
      <c r="C49" s="50"/>
      <c r="D49" s="51"/>
      <c r="E49" s="50"/>
      <c r="F49" s="91"/>
      <c r="G49" s="58"/>
      <c r="H49" s="90"/>
      <c r="I49" s="49"/>
      <c r="J49" s="48" t="s">
        <v>399</v>
      </c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184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0</v>
      </c>
      <c r="CB49" s="20">
        <f t="shared" si="25"/>
        <v>0</v>
      </c>
      <c r="CC49" s="82" t="b">
        <f>opening(AS17,B44)</f>
        <v>0</v>
      </c>
      <c r="CD49" s="5" t="b">
        <f>KOST(CA49,O49,secandmin(J49),L49,AN17)</f>
        <v>0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95</v>
      </c>
      <c r="CI49" s="20">
        <f t="shared" si="20"/>
        <v>85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0</v>
      </c>
      <c r="CV49" s="20" t="b">
        <v>1</v>
      </c>
      <c r="CW49" s="20">
        <v>85</v>
      </c>
      <c r="CX49" s="20" t="b">
        <v>0</v>
      </c>
      <c r="CY49" s="20">
        <v>0</v>
      </c>
      <c r="CZ49" s="20">
        <v>3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6_9 Border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414</v>
      </c>
      <c r="K50" s="45" t="b">
        <v>0</v>
      </c>
      <c r="L50" s="46" t="b">
        <f t="shared" si="23"/>
        <v>1</v>
      </c>
      <c r="M50" s="47" t="b" cm="1">
        <f t="array" ref="M50">OpeningDeath(CG18,CI50,CI18,CI34,CI66,CI82,CI98)</f>
        <v>0</v>
      </c>
      <c r="N50" s="52" t="s">
        <v>184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1</v>
      </c>
      <c r="CB50" s="20">
        <f t="shared" si="25"/>
        <v>1</v>
      </c>
      <c r="CC50" s="82" t="b">
        <f>opening(AS18,B44)</f>
        <v>0</v>
      </c>
      <c r="CD50" s="5" t="b">
        <f>KOST(CA50,O50,secandmin(J50),L50,AN18)</f>
        <v>1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7</v>
      </c>
      <c r="CI50" s="20">
        <f t="shared" si="20"/>
        <v>173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1</v>
      </c>
      <c r="CV50" s="20" t="b">
        <v>0</v>
      </c>
      <c r="CW50" s="20">
        <v>173</v>
      </c>
      <c r="CX50" s="20">
        <v>44</v>
      </c>
      <c r="CY50" s="20">
        <v>1</v>
      </c>
      <c r="CZ50" s="20">
        <v>0</v>
      </c>
      <c r="DA50" s="76"/>
      <c r="DB50" s="20" t="b" cm="1">
        <f t="array" ref="DB50">DeathRefragged(CI50,CJ18,CK18,CL18,CM18,CN18)</f>
        <v>1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6_9 Border</v>
      </c>
      <c r="B51" s="12">
        <v>7</v>
      </c>
      <c r="C51" s="50"/>
      <c r="D51" s="51"/>
      <c r="E51" s="50"/>
      <c r="F51" s="91"/>
      <c r="G51" s="58"/>
      <c r="H51" s="90"/>
      <c r="I51" s="49"/>
      <c r="J51" s="92" t="s">
        <v>473</v>
      </c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0</v>
      </c>
      <c r="N51" s="52" t="s">
        <v>180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1</v>
      </c>
      <c r="CB51" s="20">
        <f t="shared" si="25"/>
        <v>1</v>
      </c>
      <c r="CC51" s="82" t="b">
        <f>opening(AS19,B44)</f>
        <v>1</v>
      </c>
      <c r="CD51" s="5" t="b">
        <f>KOST(CA51,O51,secandmin(J51),L51,AN19)</f>
        <v>1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108</v>
      </c>
      <c r="CI51" s="20">
        <f t="shared" si="20"/>
        <v>72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6_9 Border</v>
      </c>
      <c r="B52" s="12">
        <v>8</v>
      </c>
      <c r="C52" s="50"/>
      <c r="D52" s="51"/>
      <c r="E52" s="50"/>
      <c r="F52" s="91"/>
      <c r="G52" s="58"/>
      <c r="H52" s="90"/>
      <c r="I52" s="49"/>
      <c r="J52" s="48" t="s">
        <v>400</v>
      </c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 t="s">
        <v>180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1</v>
      </c>
      <c r="CB52" s="20">
        <f t="shared" si="25"/>
        <v>1</v>
      </c>
      <c r="CC52" s="82" t="b">
        <f>opening(AS20,B44)</f>
        <v>1</v>
      </c>
      <c r="CD52" s="5" t="b">
        <f>KOST(CA52,O52,secandmin(J52),L52,AN20)</f>
        <v>1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115</v>
      </c>
      <c r="CI52" s="20">
        <f t="shared" si="20"/>
        <v>65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1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6_9 Border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383</v>
      </c>
      <c r="K53" s="45" t="b">
        <v>0</v>
      </c>
      <c r="L53" s="46" t="b">
        <f t="shared" si="23"/>
        <v>0</v>
      </c>
      <c r="M53" s="47" t="b" cm="1">
        <f t="array" ref="M53">OpeningDeath(CG21,CI53,CI21,CI37,CI69,CI85,CI101)</f>
        <v>1</v>
      </c>
      <c r="N53" s="171" t="s">
        <v>178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0</v>
      </c>
      <c r="CB53" s="20">
        <f t="shared" si="25"/>
        <v>0</v>
      </c>
      <c r="CC53" s="82" t="b">
        <f>opening(AS21,B44)</f>
        <v>0</v>
      </c>
      <c r="CD53" s="5" t="b">
        <f>KOST(CA53,O53,secandmin(J53),L53,AN21)</f>
        <v>0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147</v>
      </c>
      <c r="CI53" s="20">
        <f t="shared" si="20"/>
        <v>33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6_9 Border</v>
      </c>
      <c r="B54" s="12">
        <v>10</v>
      </c>
      <c r="C54" s="50"/>
      <c r="D54" s="51"/>
      <c r="E54" s="50"/>
      <c r="F54" s="91"/>
      <c r="G54" s="58"/>
      <c r="H54" s="90"/>
      <c r="I54" s="49"/>
      <c r="J54" s="48" t="s">
        <v>575</v>
      </c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1</v>
      </c>
      <c r="N54" s="171" t="s">
        <v>178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0</v>
      </c>
      <c r="CB54" s="20">
        <f t="shared" si="25"/>
        <v>0</v>
      </c>
      <c r="CC54" s="82" t="b">
        <f>opening(AS22,B44)</f>
        <v>0</v>
      </c>
      <c r="CD54" s="5" t="b">
        <f>KOST(CA54,O54,secandmin(J54),L54,AN22)</f>
        <v>0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156</v>
      </c>
      <c r="CI54" s="20">
        <f t="shared" si="20"/>
        <v>24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6_9 Border</v>
      </c>
      <c r="B55" s="12">
        <v>11</v>
      </c>
      <c r="C55" s="50"/>
      <c r="D55" s="51"/>
      <c r="E55" s="50"/>
      <c r="F55" s="91"/>
      <c r="G55" s="58"/>
      <c r="H55" s="90"/>
      <c r="I55" s="49"/>
      <c r="J55" s="300"/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 t="s">
        <v>182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3</v>
      </c>
      <c r="CB55" s="20">
        <f t="shared" si="25"/>
        <v>1</v>
      </c>
      <c r="CC55" s="82" t="b">
        <f>opening(AS23,B44)</f>
        <v>0</v>
      </c>
      <c r="CD55" s="5" t="b">
        <f>KOST(CA55,O55,secandmin(J55),L55,AN23)</f>
        <v>1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0</v>
      </c>
      <c r="CI55" s="20" t="b">
        <f t="shared" si="20"/>
        <v>0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6_9 Border</v>
      </c>
      <c r="B56" s="12">
        <v>12</v>
      </c>
      <c r="C56" s="50"/>
      <c r="D56" s="51"/>
      <c r="E56" s="50"/>
      <c r="F56" s="91"/>
      <c r="G56" s="58"/>
      <c r="H56" s="90"/>
      <c r="I56" s="49"/>
      <c r="J56" s="48" t="s">
        <v>425</v>
      </c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1</v>
      </c>
      <c r="N56" s="171" t="s">
        <v>182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>
        <f t="shared" si="18"/>
        <v>0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>
        <f t="shared" si="19"/>
        <v>0</v>
      </c>
      <c r="BY56" s="18"/>
      <c r="BZ56" s="36"/>
      <c r="CA56" s="29">
        <f>countkills(AS24,AX24,BC24,BH24,BM24,B44)</f>
        <v>0</v>
      </c>
      <c r="CB56" s="20">
        <f t="shared" si="25"/>
        <v>0</v>
      </c>
      <c r="CC56" s="82" t="b">
        <f>opening(AS24,B44)</f>
        <v>0</v>
      </c>
      <c r="CD56" s="5" t="b">
        <f>KOST(CA56,O56,secandmin(J56),L56,AN24)</f>
        <v>0</v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136</v>
      </c>
      <c r="CI56" s="20">
        <f t="shared" si="20"/>
        <v>44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6_9 Border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6_9 Border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6_9 Border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6_9 Border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6_9 Border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433</v>
      </c>
      <c r="K61" s="45" t="b">
        <v>0</v>
      </c>
      <c r="L61" s="46" t="b">
        <f>DB61</f>
        <v>0</v>
      </c>
      <c r="M61" s="47" t="b" cm="1">
        <f t="array" ref="M61">OpeningDeath(CG13,CI61,CI13,CI29,CI45,CI77,CI93)</f>
        <v>0</v>
      </c>
      <c r="N61" s="52" t="s">
        <v>174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0</v>
      </c>
      <c r="CB61" s="20">
        <f>countkillshs(AS13,AV13,AX13,BA13,BC13,BF13,BH13,BK13,BM13,BP13,$B$60)</f>
        <v>0</v>
      </c>
      <c r="CC61" s="82" t="b">
        <f>opening(AS13,B60)</f>
        <v>0</v>
      </c>
      <c r="CD61" s="5" t="b">
        <f>KOST(CA61,O61,secandmin(J61),L61,AN13)</f>
        <v>0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106</v>
      </c>
      <c r="CI61" s="20">
        <f t="shared" ref="CI61:CI75" si="28">IF(CH61=0,FALSE,(180+BT61-CH61))</f>
        <v>74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0</v>
      </c>
      <c r="CV61" s="20" t="b" cm="1">
        <f t="array" ref="CV61:CV66">TRANSPOSE(sidesplit(CD61:CD75,AN13:AN27,"Defence"))</f>
        <v>1</v>
      </c>
      <c r="CW61" s="20" cm="1">
        <f t="array" ref="CW61:CW66">TRANSPOSE(sidesplit(CI61:CI75,AN13:AN27,"Attack"))</f>
        <v>74</v>
      </c>
      <c r="CX61" s="20" cm="1">
        <f t="array" ref="CX61:CX66">TRANSPOSE(sidesplit(CI61:CI75,AN13:AN27,"Defence"))</f>
        <v>110</v>
      </c>
      <c r="CY61" s="20" cm="1">
        <f t="array" ref="CY61:CY66">TRANSPOSE(sidesplit(CA61:CA75,AN13:AN27,"Attack"))</f>
        <v>0</v>
      </c>
      <c r="CZ61" s="20" cm="1">
        <f t="array" ref="CZ61:CZ66">TRANSPOSE(sidesplit(CA61:CA75,AN13:AN27,"Defence"))</f>
        <v>1</v>
      </c>
      <c r="DA61" s="76"/>
      <c r="DB61" s="20" t="b" cm="1">
        <f t="array" ref="DB61">DeathRefragged(CI61,CJ13,CK13,CL13,CM13,CN13)</f>
        <v>0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6_9 Border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539</v>
      </c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0</v>
      </c>
      <c r="N62" s="52" t="s">
        <v>174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2</v>
      </c>
      <c r="CB62" s="20">
        <f>countkillshs(AS14,AV14,AX14,BA14,BC14,BF14,BH14,BK14,BM14,BP14,$B$60)</f>
        <v>1</v>
      </c>
      <c r="CC62" s="82" t="b">
        <f>opening(AS14,B60)</f>
        <v>1</v>
      </c>
      <c r="CD62" s="5" t="b">
        <f>KOST(CA62,O62,secandmin(J62),L62,AN14)</f>
        <v>1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2</v>
      </c>
      <c r="CI62" s="20">
        <f t="shared" si="28"/>
        <v>178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1</v>
      </c>
      <c r="CV62" s="20" t="b">
        <v>0</v>
      </c>
      <c r="CW62" s="20">
        <v>178</v>
      </c>
      <c r="CX62" s="20">
        <v>122</v>
      </c>
      <c r="CY62" s="20">
        <v>2</v>
      </c>
      <c r="CZ62" s="20">
        <v>0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6_9 Border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534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174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1</v>
      </c>
      <c r="CB63" s="20">
        <f>countkillshs(AS15,AV15,AX15,BA15,BC15,BF15,BH15,BK15,BM15,BP15,$B$60)</f>
        <v>0</v>
      </c>
      <c r="CC63" s="82" t="b">
        <f>opening(AS15,B60)</f>
        <v>1</v>
      </c>
      <c r="CD63" s="5" t="b">
        <f>KOST(CA63,O63,secandmin(J63),L63,AN15)</f>
        <v>1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130</v>
      </c>
      <c r="CI63" s="20">
        <f t="shared" si="28"/>
        <v>50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1</v>
      </c>
      <c r="CV63" s="20" t="b">
        <v>0</v>
      </c>
      <c r="CW63" s="20">
        <v>50</v>
      </c>
      <c r="CX63" s="20">
        <v>50</v>
      </c>
      <c r="CY63" s="20">
        <v>1</v>
      </c>
      <c r="CZ63" s="20">
        <v>0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1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6_9 Border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554</v>
      </c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0</v>
      </c>
      <c r="N64" s="52" t="s">
        <v>174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1</v>
      </c>
      <c r="CB64" s="20">
        <f t="shared" ref="CB64:CB75" si="33">countkillshs(AS16,AV16,AX16,BA16,BC16,BF16,BH16,BK16,BM16,BP16,$B$60)</f>
        <v>0</v>
      </c>
      <c r="CC64" s="82" t="b">
        <f>opening(AS16,B60)</f>
        <v>0</v>
      </c>
      <c r="CD64" s="5" t="b">
        <f>KOST(CA64,O64,secandmin(J64),L64,AN16)</f>
        <v>1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74</v>
      </c>
      <c r="CI64" s="20">
        <f t="shared" si="28"/>
        <v>106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1</v>
      </c>
      <c r="CV64" s="20" t="b">
        <v>1</v>
      </c>
      <c r="CW64" s="20">
        <v>106</v>
      </c>
      <c r="CX64" s="20" t="b">
        <v>0</v>
      </c>
      <c r="CY64" s="20">
        <v>1</v>
      </c>
      <c r="CZ64" s="20">
        <v>3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6_9 Border</v>
      </c>
      <c r="B65" s="13">
        <v>5</v>
      </c>
      <c r="C65" s="50"/>
      <c r="D65" s="51"/>
      <c r="E65" s="50"/>
      <c r="F65" s="91"/>
      <c r="G65" s="58"/>
      <c r="H65" s="90"/>
      <c r="I65" s="49"/>
      <c r="J65" s="300"/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0</v>
      </c>
      <c r="N65" s="52" t="s">
        <v>174</v>
      </c>
      <c r="O65" s="53" t="b">
        <v>1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1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0</v>
      </c>
      <c r="CI65" s="20" t="b">
        <f t="shared" si="28"/>
        <v>0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1</v>
      </c>
      <c r="CV65" s="20" t="b">
        <v>1</v>
      </c>
      <c r="CW65" s="20" t="b">
        <v>0</v>
      </c>
      <c r="CX65" s="20" t="b">
        <v>0</v>
      </c>
      <c r="CY65" s="20">
        <v>0</v>
      </c>
      <c r="CZ65" s="20">
        <v>1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6_9 Border</v>
      </c>
      <c r="B66" s="13">
        <v>6</v>
      </c>
      <c r="C66" s="50"/>
      <c r="D66" s="51"/>
      <c r="E66" s="50"/>
      <c r="F66" s="91"/>
      <c r="G66" s="58"/>
      <c r="H66" s="90"/>
      <c r="I66" s="49"/>
      <c r="J66" s="48" t="s">
        <v>503</v>
      </c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1</v>
      </c>
      <c r="N66" s="52" t="s">
        <v>174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0</v>
      </c>
      <c r="CB66" s="20">
        <f t="shared" si="33"/>
        <v>0</v>
      </c>
      <c r="CC66" s="82" t="b">
        <f>opening(AS18,B60)</f>
        <v>0</v>
      </c>
      <c r="CD66" s="5" t="b">
        <f>KOST(CA66,O66,secandmin(J66),L66,AN18)</f>
        <v>0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123</v>
      </c>
      <c r="CI66" s="20">
        <f t="shared" si="28"/>
        <v>57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0</v>
      </c>
      <c r="CV66" s="20" t="b">
        <v>0</v>
      </c>
      <c r="CW66" s="20">
        <v>57</v>
      </c>
      <c r="CX66" s="20">
        <v>84</v>
      </c>
      <c r="CY66" s="20">
        <v>0</v>
      </c>
      <c r="CZ66" s="20">
        <v>0</v>
      </c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6_9 Border</v>
      </c>
      <c r="B67" s="13">
        <v>7</v>
      </c>
      <c r="C67" s="50"/>
      <c r="D67" s="51"/>
      <c r="E67" s="50"/>
      <c r="F67" s="91"/>
      <c r="G67" s="58"/>
      <c r="H67" s="90"/>
      <c r="I67" s="49"/>
      <c r="J67" s="92" t="s">
        <v>460</v>
      </c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 t="s">
        <v>178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1</v>
      </c>
      <c r="CB67" s="20">
        <f t="shared" si="33"/>
        <v>0</v>
      </c>
      <c r="CC67" s="82" t="b">
        <f>opening(AS19,B60)</f>
        <v>0</v>
      </c>
      <c r="CD67" s="5" t="b">
        <f>KOST(CA67,O67,secandmin(J67),L67,AN19)</f>
        <v>1</v>
      </c>
      <c r="CE67" s="37"/>
      <c r="CF67" s="20" cm="1">
        <f t="array" ref="CF67">exitfrags(CI67,CI19,CI35,CI51,CI83,AS19,CJ19,AX19,CK19,BC19,CL19,BH19,CM19,BM19,CN19,AO19,$B$60)</f>
        <v>1</v>
      </c>
      <c r="CG67" s="40"/>
      <c r="CH67" s="20" cm="1">
        <f t="array" ref="CH67">secandmin(J67)</f>
        <v>70</v>
      </c>
      <c r="CI67" s="20">
        <f t="shared" si="28"/>
        <v>110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6_9 Border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417</v>
      </c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0</v>
      </c>
      <c r="N68" s="52" t="s">
        <v>178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0</v>
      </c>
      <c r="CB68" s="20">
        <f t="shared" si="33"/>
        <v>0</v>
      </c>
      <c r="CC68" s="82" t="b">
        <f>opening(AS20,B60)</f>
        <v>0</v>
      </c>
      <c r="CD68" s="5" t="b">
        <f>KOST(CA68,O68,secandmin(J68),L68,AN20)</f>
        <v>0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58</v>
      </c>
      <c r="CI68" s="20">
        <f t="shared" si="28"/>
        <v>122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6_9 Border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534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200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0</v>
      </c>
      <c r="CB69" s="20">
        <f t="shared" si="33"/>
        <v>0</v>
      </c>
      <c r="CC69" s="82" t="b">
        <f>opening(AS21,B60)</f>
        <v>0</v>
      </c>
      <c r="CD69" s="5" t="b">
        <f>KOST(CA69,O69,secandmin(J69),L69,AN21)</f>
        <v>0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130</v>
      </c>
      <c r="CI69" s="20">
        <f t="shared" si="28"/>
        <v>50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6_9 Border</v>
      </c>
      <c r="B70" s="13">
        <v>10</v>
      </c>
      <c r="C70" s="50"/>
      <c r="D70" s="51"/>
      <c r="E70" s="50"/>
      <c r="F70" s="91"/>
      <c r="G70" s="58"/>
      <c r="H70" s="90"/>
      <c r="I70" s="49"/>
      <c r="J70" s="300"/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0</v>
      </c>
      <c r="N70" s="171" t="s">
        <v>200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3</v>
      </c>
      <c r="CB70" s="20">
        <f t="shared" si="33"/>
        <v>2</v>
      </c>
      <c r="CC70" s="82" t="b">
        <f>opening(AS22,B60)</f>
        <v>0</v>
      </c>
      <c r="CD70" s="5" t="b">
        <f>KOST(CA70,O70,secandmin(J70),L70,AN22)</f>
        <v>1</v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0</v>
      </c>
      <c r="CI70" s="20" t="b">
        <f t="shared" si="28"/>
        <v>0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6_9 Border</v>
      </c>
      <c r="B71" s="13">
        <v>11</v>
      </c>
      <c r="C71" s="50"/>
      <c r="D71" s="51"/>
      <c r="E71" s="50"/>
      <c r="F71" s="91"/>
      <c r="G71" s="58"/>
      <c r="H71" s="90"/>
      <c r="I71" s="49"/>
      <c r="J71" s="300"/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 t="s">
        <v>271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1</v>
      </c>
      <c r="CB71" s="20">
        <f t="shared" si="33"/>
        <v>0</v>
      </c>
      <c r="CC71" s="82" t="b">
        <f>opening(AS23,B60)</f>
        <v>0</v>
      </c>
      <c r="CD71" s="5" t="b">
        <f>KOST(CA71,O71,secandmin(J71),L71,AN23)</f>
        <v>1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0</v>
      </c>
      <c r="CI71" s="20" t="b">
        <f t="shared" si="28"/>
        <v>0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6_9 Border</v>
      </c>
      <c r="B72" s="13">
        <v>12</v>
      </c>
      <c r="C72" s="50"/>
      <c r="D72" s="51"/>
      <c r="E72" s="50"/>
      <c r="F72" s="91"/>
      <c r="G72" s="58"/>
      <c r="H72" s="90"/>
      <c r="I72" s="49"/>
      <c r="J72" s="48" t="s">
        <v>397</v>
      </c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 t="s">
        <v>271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>
        <f t="shared" si="26"/>
        <v>0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>
        <f t="shared" si="27"/>
        <v>0</v>
      </c>
      <c r="BY72" s="18"/>
      <c r="BZ72" s="36"/>
      <c r="CA72" s="29">
        <f>countkills(AS24,AX24,BC24,BH24,BM24,B60)</f>
        <v>0</v>
      </c>
      <c r="CB72" s="20">
        <f t="shared" si="33"/>
        <v>0</v>
      </c>
      <c r="CC72" s="82" t="b">
        <f>opening(AS24,B60)</f>
        <v>0</v>
      </c>
      <c r="CD72" s="5" t="b">
        <f>KOST(CA72,O72,secandmin(J72),L72,AN24)</f>
        <v>0</v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96</v>
      </c>
      <c r="CI72" s="20">
        <f t="shared" si="28"/>
        <v>84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6_9 Border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6_9 Border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6_9 Border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6_9 Border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6_9 Border</v>
      </c>
      <c r="B77" s="6">
        <v>1</v>
      </c>
      <c r="C77" s="50"/>
      <c r="D77" s="51"/>
      <c r="E77" s="50"/>
      <c r="F77" s="91"/>
      <c r="G77" s="58"/>
      <c r="H77" s="90"/>
      <c r="I77" s="49"/>
      <c r="J77" s="48" t="s">
        <v>474</v>
      </c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179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1</v>
      </c>
      <c r="CB77" s="20">
        <f>countkillshs(AS13,AV13,AX13,BA13,BC13,BF13,BH13,BK13,BM13,BP13,$B$76)</f>
        <v>0</v>
      </c>
      <c r="CC77" s="82" t="b">
        <f>opening(AS13,B76)</f>
        <v>1</v>
      </c>
      <c r="CD77" s="5" t="b">
        <f>KOST(CA77,O77,secandmin(J77),L77,AN13)</f>
        <v>1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102</v>
      </c>
      <c r="CI77" s="20">
        <f t="shared" ref="CI77:CI91" si="36">IF(CH77=0,FALSE,(180+BT77-CH77))</f>
        <v>78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1</v>
      </c>
      <c r="CV77" s="20" t="b" cm="1">
        <f t="array" ref="CV77:CV82">TRANSPOSE(sidesplit(CD77:CD91,AN13:AN27,"Defence"))</f>
        <v>0</v>
      </c>
      <c r="CW77" s="20" cm="1">
        <f t="array" ref="CW77:CW82">TRANSPOSE(sidesplit(CI77:CI91,AN13:AN27,"Attack"))</f>
        <v>78</v>
      </c>
      <c r="CX77" s="20" cm="1">
        <f t="array" ref="CX77:CX82">TRANSPOSE(sidesplit(CI77:CI91,AN13:AN27,"Defence"))</f>
        <v>45</v>
      </c>
      <c r="CY77" s="20" cm="1">
        <f t="array" ref="CY77:CY82">TRANSPOSE(sidesplit(CA77:CA91,AN13:AN27,"Attack"))</f>
        <v>1</v>
      </c>
      <c r="CZ77" s="20" cm="1">
        <f t="array" ref="CZ77:CZ82">TRANSPOSE(sidesplit(CA77:CA91,AN13:AN27,"Defence"))</f>
        <v>0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6_9 Border</v>
      </c>
      <c r="B78" s="6">
        <v>2</v>
      </c>
      <c r="C78" s="50"/>
      <c r="D78" s="51"/>
      <c r="E78" s="50"/>
      <c r="F78" s="91"/>
      <c r="G78" s="58"/>
      <c r="H78" s="90"/>
      <c r="I78" s="49"/>
      <c r="J78" s="48" t="s">
        <v>412</v>
      </c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179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0</v>
      </c>
      <c r="CB78" s="20">
        <f>countkillshs(AS14,AV14,AX14,BA14,BC14,BF14,BH14,BK14,BM14,BP14,$B$76)</f>
        <v>0</v>
      </c>
      <c r="CC78" s="82" t="b">
        <f>opening(AS14,B76)</f>
        <v>0</v>
      </c>
      <c r="CD78" s="5" t="b">
        <f>KOST(CA78,O78,secandmin(J78),L78,AN14)</f>
        <v>0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12</v>
      </c>
      <c r="CI78" s="20">
        <f t="shared" si="36"/>
        <v>168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0</v>
      </c>
      <c r="CV78" s="20" t="b">
        <v>0</v>
      </c>
      <c r="CW78" s="20">
        <v>168</v>
      </c>
      <c r="CX78" s="20">
        <v>121</v>
      </c>
      <c r="CY78" s="20">
        <v>0</v>
      </c>
      <c r="CZ78" s="20">
        <v>0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6_9 Border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451</v>
      </c>
      <c r="K79" s="45" t="b">
        <v>0</v>
      </c>
      <c r="L79" s="46" t="b">
        <f t="shared" si="39"/>
        <v>1</v>
      </c>
      <c r="M79" s="47" t="b" cm="1">
        <f t="array" ref="M79">OpeningDeath(CG15,CI79,CI15,CI31,CI47,CI63,CI95)</f>
        <v>0</v>
      </c>
      <c r="N79" s="52" t="s">
        <v>179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0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1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105</v>
      </c>
      <c r="CI79" s="20">
        <f t="shared" si="36"/>
        <v>75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1</v>
      </c>
      <c r="CV79" s="20" t="b">
        <v>0</v>
      </c>
      <c r="CW79" s="20">
        <v>75</v>
      </c>
      <c r="CX79" s="20">
        <v>76</v>
      </c>
      <c r="CY79" s="20">
        <v>0</v>
      </c>
      <c r="CZ79" s="20">
        <v>0</v>
      </c>
      <c r="DA79" s="76"/>
      <c r="DB79" s="20" t="b" cm="1">
        <f t="array" ref="DB79">DeathRefragged(CI79,CJ15,CK15,CL15,CM15,CN15)</f>
        <v>1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6_9 Border</v>
      </c>
      <c r="B80" s="6">
        <v>4</v>
      </c>
      <c r="C80" s="50"/>
      <c r="D80" s="51"/>
      <c r="E80" s="50"/>
      <c r="F80" s="91"/>
      <c r="G80" s="58"/>
      <c r="H80" s="90"/>
      <c r="I80" s="49"/>
      <c r="J80" s="300"/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179</v>
      </c>
      <c r="O80" s="53" t="b">
        <v>1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2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b">
        <f>KOST(CA80,O80,secandmin(J80),L80,AN16)</f>
        <v>1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0</v>
      </c>
      <c r="CI80" s="20" t="b">
        <f t="shared" si="36"/>
        <v>0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1</v>
      </c>
      <c r="CV80" s="20" t="b">
        <v>1</v>
      </c>
      <c r="CW80" s="20" t="b">
        <v>0</v>
      </c>
      <c r="CX80" s="20" t="b">
        <v>0</v>
      </c>
      <c r="CY80" s="20">
        <v>2</v>
      </c>
      <c r="CZ80" s="20">
        <v>1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1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6_9 Border</v>
      </c>
      <c r="B81" s="6">
        <v>5</v>
      </c>
      <c r="C81" s="50"/>
      <c r="D81" s="51"/>
      <c r="E81" s="50"/>
      <c r="F81" s="91"/>
      <c r="G81" s="58"/>
      <c r="H81" s="90"/>
      <c r="I81" s="49"/>
      <c r="J81" s="48" t="s">
        <v>478</v>
      </c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 t="s">
        <v>179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0</v>
      </c>
      <c r="CB81" s="20">
        <f t="shared" si="41"/>
        <v>0</v>
      </c>
      <c r="CC81" s="82" t="b">
        <f>opening(AS17,B76)</f>
        <v>0</v>
      </c>
      <c r="CD81" s="5" t="b">
        <f>KOST(CA81,O81,secandmin(J81),L81,AN17)</f>
        <v>0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134</v>
      </c>
      <c r="CI81" s="20">
        <f t="shared" si="36"/>
        <v>46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0</v>
      </c>
      <c r="CV81" s="20" t="b">
        <v>0</v>
      </c>
      <c r="CW81" s="20">
        <v>46</v>
      </c>
      <c r="CX81" s="20">
        <v>104</v>
      </c>
      <c r="CY81" s="20">
        <v>0</v>
      </c>
      <c r="CZ81" s="20">
        <v>0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6_9 Border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474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179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0</v>
      </c>
      <c r="CB82" s="20">
        <f t="shared" si="41"/>
        <v>0</v>
      </c>
      <c r="CC82" s="82" t="b">
        <f>opening(AS18,B76)</f>
        <v>0</v>
      </c>
      <c r="CD82" s="5" t="b">
        <f>KOST(CA82,O82,secandmin(J82),L82,AN18)</f>
        <v>0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102</v>
      </c>
      <c r="CI82" s="20">
        <f t="shared" si="36"/>
        <v>78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0</v>
      </c>
      <c r="CV82" s="20" t="b">
        <v>1</v>
      </c>
      <c r="CW82" s="20">
        <v>78</v>
      </c>
      <c r="CX82" s="20">
        <v>95</v>
      </c>
      <c r="CY82" s="20">
        <v>0</v>
      </c>
      <c r="CZ82" s="20">
        <v>0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6_9 Border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506</v>
      </c>
      <c r="K83" s="45" t="b">
        <v>0</v>
      </c>
      <c r="L83" s="46" t="b">
        <f t="shared" si="39"/>
        <v>0</v>
      </c>
      <c r="M83" s="47" t="b" cm="1">
        <f t="array" ref="M83">OpeningDeath(CG19,CI83,CI19,CI35,CI51,CI67,CI99)</f>
        <v>1</v>
      </c>
      <c r="N83" s="52" t="s">
        <v>188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0</v>
      </c>
      <c r="CB83" s="20">
        <f t="shared" si="41"/>
        <v>0</v>
      </c>
      <c r="CC83" s="82" t="b">
        <f>opening(AS19,B76)</f>
        <v>0</v>
      </c>
      <c r="CD83" s="5" t="b">
        <f>KOST(CA83,O83,secandmin(J83),L83,AN19)</f>
        <v>0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135</v>
      </c>
      <c r="CI83" s="20">
        <f t="shared" si="36"/>
        <v>45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0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6_9 Border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491</v>
      </c>
      <c r="K84" s="45" t="b">
        <v>0</v>
      </c>
      <c r="L84" s="46" t="b">
        <f t="shared" si="39"/>
        <v>0</v>
      </c>
      <c r="M84" s="47" t="b" cm="1">
        <f t="array" ref="M84">OpeningDeath(CG20,CI84,CI20,CI36,CI52,CI68,CI100)</f>
        <v>0</v>
      </c>
      <c r="N84" s="52" t="s">
        <v>188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0</v>
      </c>
      <c r="CB84" s="20">
        <f t="shared" si="41"/>
        <v>0</v>
      </c>
      <c r="CC84" s="82" t="b">
        <f>opening(AS20,B76)</f>
        <v>0</v>
      </c>
      <c r="CD84" s="5" t="b">
        <f>KOST(CA84,O84,secandmin(J84),L84,AN20)</f>
        <v>0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59</v>
      </c>
      <c r="CI84" s="20">
        <f t="shared" si="36"/>
        <v>121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0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6_9 Border</v>
      </c>
      <c r="B85" s="6">
        <v>9</v>
      </c>
      <c r="C85" s="50"/>
      <c r="D85" s="51"/>
      <c r="E85" s="50"/>
      <c r="F85" s="91"/>
      <c r="G85" s="58"/>
      <c r="H85" s="90"/>
      <c r="I85" s="49"/>
      <c r="J85" s="48" t="s">
        <v>419</v>
      </c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 t="s">
        <v>185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0</v>
      </c>
      <c r="CB85" s="20">
        <f t="shared" si="41"/>
        <v>0</v>
      </c>
      <c r="CC85" s="82" t="b">
        <f>opening(AS21,B76)</f>
        <v>0</v>
      </c>
      <c r="CD85" s="5" t="b">
        <f>KOST(CA85,O85,secandmin(J85),L85,AN21)</f>
        <v>0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104</v>
      </c>
      <c r="CI85" s="20">
        <f t="shared" si="36"/>
        <v>76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6_9 Border</v>
      </c>
      <c r="B86" s="6">
        <v>10</v>
      </c>
      <c r="C86" s="50"/>
      <c r="D86" s="51"/>
      <c r="E86" s="50"/>
      <c r="F86" s="91"/>
      <c r="G86" s="58"/>
      <c r="H86" s="90"/>
      <c r="I86" s="49"/>
      <c r="J86" s="302"/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 t="s">
        <v>185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1</v>
      </c>
      <c r="CB86" s="20">
        <f t="shared" si="41"/>
        <v>0</v>
      </c>
      <c r="CC86" s="82" t="b">
        <f>opening(AS22,B76)</f>
        <v>0</v>
      </c>
      <c r="CD86" s="5" t="b">
        <f>KOST(CA86,O86,secandmin(J86),L86,AN22)</f>
        <v>1</v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0</v>
      </c>
      <c r="CI86" s="20" t="b">
        <f t="shared" si="36"/>
        <v>0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6_9 Border</v>
      </c>
      <c r="B87" s="6">
        <v>11</v>
      </c>
      <c r="C87" s="50"/>
      <c r="D87" s="51"/>
      <c r="E87" s="50"/>
      <c r="F87" s="91"/>
      <c r="G87" s="58"/>
      <c r="H87" s="90"/>
      <c r="I87" s="49"/>
      <c r="J87" s="48" t="s">
        <v>470</v>
      </c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200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0</v>
      </c>
      <c r="CB87" s="20">
        <f t="shared" si="41"/>
        <v>0</v>
      </c>
      <c r="CC87" s="82" t="b">
        <f>opening(AS23,B76)</f>
        <v>0</v>
      </c>
      <c r="CD87" s="5" t="b">
        <f>KOST(CA87,O87,secandmin(J87),L87,AN23)</f>
        <v>0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76</v>
      </c>
      <c r="CI87" s="20">
        <f t="shared" si="36"/>
        <v>104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6_9 Border</v>
      </c>
      <c r="B88" s="6">
        <v>12</v>
      </c>
      <c r="C88" s="50"/>
      <c r="D88" s="51"/>
      <c r="E88" s="50"/>
      <c r="F88" s="91"/>
      <c r="G88" s="58"/>
      <c r="H88" s="90"/>
      <c r="I88" s="49"/>
      <c r="J88" s="48" t="s">
        <v>398</v>
      </c>
      <c r="K88" s="45" t="b">
        <v>0</v>
      </c>
      <c r="L88" s="46" t="b">
        <f t="shared" si="39"/>
        <v>1</v>
      </c>
      <c r="M88" s="47" t="b" cm="1">
        <f t="array" ref="M88">OpeningDeath(CG24,CI88,CI24,CI40,CI56,CI72,CI104)</f>
        <v>0</v>
      </c>
      <c r="N88" s="171" t="s">
        <v>200</v>
      </c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>
        <f t="shared" si="34"/>
        <v>0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>
        <f t="shared" si="35"/>
        <v>0</v>
      </c>
      <c r="BY88" s="18"/>
      <c r="BZ88" s="9"/>
      <c r="CA88" s="29">
        <f>countkills(AS24,AX24,BC24,BH24,BM24,B76)</f>
        <v>0</v>
      </c>
      <c r="CB88" s="20">
        <f t="shared" si="41"/>
        <v>0</v>
      </c>
      <c r="CC88" s="82" t="b">
        <f>opening(AS24,B76)</f>
        <v>0</v>
      </c>
      <c r="CD88" s="5" t="b">
        <f>KOST(CA88,O88,secandmin(J88),L88,AN24)</f>
        <v>1</v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85</v>
      </c>
      <c r="CI88" s="20">
        <f t="shared" si="36"/>
        <v>95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1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6_9 Border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6_9 Border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6_9 Border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6_9 Border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6_9 Border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6_9 Border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6_9 Border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6_9 Border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6_9 Border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6_9 Border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6_9 Border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6_9 Border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6_9 Border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6_9 Border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6_9 Border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6_9 Border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6_9 Border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6_9 Border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6_9 Border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SupplyCustoms</v>
      </c>
    </row>
    <row r="112" spans="1:111" ht="15.75" customHeight="1" x14ac:dyDescent="0.2">
      <c r="A112" s="20" t="str">
        <f ca="1"/>
        <v>WorkshopVents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BathroomTellers</v>
      </c>
      <c r="C113" s="316"/>
      <c r="D113" s="316"/>
      <c r="E113" s="316"/>
    </row>
    <row r="114" spans="1:27" ht="15.75" customHeight="1" thickBot="1" x14ac:dyDescent="0.25">
      <c r="A114" s="295" t="str">
        <f ca="1"/>
        <v>ArmoryArchives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1.3078703703703703E-3</v>
      </c>
      <c r="C118" s="177" cm="1">
        <f t="array" ref="C118">secandmin(AR13)/(60*60*24)</f>
        <v>1.261574074074074E-3</v>
      </c>
      <c r="D118" s="17" t="b">
        <f>CG13</f>
        <v>0</v>
      </c>
      <c r="E118" s="17" t="str">
        <f>IF(D118=TRUE,CJ29,"NO OP")</f>
        <v>NO OP</v>
      </c>
      <c r="F118" s="17" t="str">
        <f t="shared" ref="F118:F132" si="42">AO13</f>
        <v>Lost</v>
      </c>
      <c r="G118" s="125">
        <f>IF((COUNTA(AR13)=1),IF(F118="Not Played",FALSE,IF(D118=FALSE,(B118-C118),FALSE)), "NO KILL")</f>
        <v>4.6296296296296233E-5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1.6782407407407408E-3</v>
      </c>
      <c r="C119" s="177" cm="1">
        <f t="array" ref="C119">secandmin(AR14)/(60*60*24)</f>
        <v>1.6087962962962963E-3</v>
      </c>
      <c r="D119" s="17" t="b">
        <f t="shared" ref="D119:D132" si="44">CG14</f>
        <v>0</v>
      </c>
      <c r="E119" s="17" t="str">
        <f t="shared" ref="E119:E132" si="45">IF(D119=TRUE,CJ30,"NO OP")</f>
        <v>NO OP</v>
      </c>
      <c r="F119" s="17" t="str">
        <f t="shared" si="42"/>
        <v>Lost</v>
      </c>
      <c r="G119" s="125">
        <f t="shared" ref="G119:G132" si="46">IF((COUNTA(AR14)=1),IF(F119="Not Played",FALSE,IF(D119=FALSE,(B119-C119),FALSE)), "NO KILL")</f>
        <v>6.9444444444444458E-5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1.5046296296296296E-3</v>
      </c>
      <c r="C120" s="177" cm="1">
        <f t="array" ref="C120">secandmin(AR15)/(60*60*24)</f>
        <v>1.8402777777777777E-3</v>
      </c>
      <c r="D120" s="17" t="b">
        <f t="shared" si="44"/>
        <v>1</v>
      </c>
      <c r="E120" s="17" t="b">
        <f t="shared" si="45"/>
        <v>0</v>
      </c>
      <c r="F120" s="17" t="str">
        <f t="shared" si="42"/>
        <v>Won</v>
      </c>
      <c r="G120" s="125" t="b">
        <f t="shared" si="46"/>
        <v>0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1.25E-3</v>
      </c>
      <c r="C121" s="177" cm="1">
        <f t="array" ref="C121">secandmin(AR16)/(60*60*24)</f>
        <v>1.4699074074074074E-3</v>
      </c>
      <c r="D121" s="17" t="b">
        <f t="shared" si="44"/>
        <v>1</v>
      </c>
      <c r="E121" s="17" t="b">
        <f t="shared" si="45"/>
        <v>0</v>
      </c>
      <c r="F121" s="17" t="str">
        <f t="shared" si="42"/>
        <v>Won</v>
      </c>
      <c r="G121" s="125" t="b">
        <f t="shared" si="46"/>
        <v>0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1.5509259259259259E-3</v>
      </c>
      <c r="C122" s="177" cm="1">
        <f t="array" ref="C122">secandmin(AR17)/(60*60*24)</f>
        <v>1.6782407407407408E-3</v>
      </c>
      <c r="D122" s="17" t="b">
        <f t="shared" si="44"/>
        <v>1</v>
      </c>
      <c r="E122" s="17" t="b">
        <f t="shared" si="45"/>
        <v>0</v>
      </c>
      <c r="F122" s="17" t="str">
        <f t="shared" si="42"/>
        <v>Won</v>
      </c>
      <c r="G122" s="125" t="b">
        <f t="shared" si="46"/>
        <v>0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1.4236111111111112E-3</v>
      </c>
      <c r="C123" s="177" cm="1">
        <f t="array" ref="C123">secandmin(AR18)/(60*60*24)</f>
        <v>1.1342592592592593E-3</v>
      </c>
      <c r="D123" s="17" t="b">
        <f t="shared" si="44"/>
        <v>0</v>
      </c>
      <c r="E123" s="17" t="str">
        <f t="shared" si="45"/>
        <v>NO OP</v>
      </c>
      <c r="F123" s="17" t="str">
        <f t="shared" si="42"/>
        <v>Lost</v>
      </c>
      <c r="G123" s="125">
        <f t="shared" si="46"/>
        <v>2.8935185185185184E-4</v>
      </c>
    </row>
    <row r="124" spans="1:27" ht="15.75" customHeight="1" x14ac:dyDescent="0.2">
      <c r="A124" s="4">
        <v>7</v>
      </c>
      <c r="B124" s="125">
        <f t="shared" si="43"/>
        <v>1.5625000000000001E-3</v>
      </c>
      <c r="C124" s="177" cm="1">
        <f t="array" ref="C124">secandmin(AR19)/(60*60*24)</f>
        <v>1.3194444444444445E-3</v>
      </c>
      <c r="D124" s="17" t="b">
        <f t="shared" si="44"/>
        <v>0</v>
      </c>
      <c r="E124" s="17" t="str">
        <f t="shared" si="45"/>
        <v>NO OP</v>
      </c>
      <c r="F124" s="17" t="str">
        <f t="shared" si="42"/>
        <v>Lost</v>
      </c>
      <c r="G124" s="125">
        <f t="shared" si="46"/>
        <v>2.430555555555556E-4</v>
      </c>
    </row>
    <row r="125" spans="1:27" ht="15.75" customHeight="1" x14ac:dyDescent="0.2">
      <c r="A125" s="4">
        <v>8</v>
      </c>
      <c r="B125" s="125">
        <f t="shared" si="43"/>
        <v>1.3310185185185185E-3</v>
      </c>
      <c r="C125" s="177" cm="1">
        <f t="array" ref="C125">secandmin(AR20)/(60*60*24)</f>
        <v>1.7708333333333332E-3</v>
      </c>
      <c r="D125" s="17" t="b">
        <f t="shared" si="44"/>
        <v>1</v>
      </c>
      <c r="E125" s="17" t="b">
        <f t="shared" si="45"/>
        <v>0</v>
      </c>
      <c r="F125" s="17" t="str">
        <f t="shared" si="42"/>
        <v>Lost</v>
      </c>
      <c r="G125" s="125" t="b">
        <f t="shared" si="46"/>
        <v>0</v>
      </c>
    </row>
    <row r="126" spans="1:27" ht="15.75" customHeight="1" x14ac:dyDescent="0.2">
      <c r="A126" s="4">
        <v>9</v>
      </c>
      <c r="B126" s="125">
        <f t="shared" si="43"/>
        <v>1.7013888888888888E-3</v>
      </c>
      <c r="C126" s="177" cm="1">
        <f t="array" ref="C126">secandmin(AR21)/(60*60*24)</f>
        <v>0</v>
      </c>
      <c r="D126" s="17" t="b">
        <f t="shared" si="44"/>
        <v>0</v>
      </c>
      <c r="E126" s="17" t="str">
        <f t="shared" si="45"/>
        <v>NO OP</v>
      </c>
      <c r="F126" s="17" t="str">
        <f t="shared" si="42"/>
        <v>Lost</v>
      </c>
      <c r="G126" s="125" t="str">
        <f t="shared" si="46"/>
        <v>NO KILL</v>
      </c>
    </row>
    <row r="127" spans="1:27" ht="15.75" customHeight="1" x14ac:dyDescent="0.2">
      <c r="A127" s="4">
        <v>10</v>
      </c>
      <c r="B127" s="125">
        <f t="shared" si="43"/>
        <v>1.8055555555555555E-3</v>
      </c>
      <c r="C127" s="177" cm="1">
        <f t="array" ref="C127">secandmin(AR22)/(60*60*24)</f>
        <v>1.6898148148148148E-3</v>
      </c>
      <c r="D127" s="17" t="b">
        <f t="shared" si="44"/>
        <v>0</v>
      </c>
      <c r="E127" s="17" t="str">
        <f t="shared" si="45"/>
        <v>NO OP</v>
      </c>
      <c r="F127" s="17" t="str">
        <f t="shared" si="42"/>
        <v>Won</v>
      </c>
      <c r="G127" s="125">
        <f t="shared" si="46"/>
        <v>1.1574074074074069E-4</v>
      </c>
    </row>
    <row r="128" spans="1:27" ht="15.75" customHeight="1" x14ac:dyDescent="0.2">
      <c r="A128" s="4">
        <v>11</v>
      </c>
      <c r="B128" s="125">
        <f t="shared" si="43"/>
        <v>1.4351851851851852E-3</v>
      </c>
      <c r="C128" s="177" cm="1">
        <f t="array" ref="C128">secandmin(AR23)/(60*60*24)</f>
        <v>1.6087962962962963E-3</v>
      </c>
      <c r="D128" s="17" t="b">
        <f t="shared" si="44"/>
        <v>1</v>
      </c>
      <c r="E128" s="17" t="b">
        <f t="shared" si="45"/>
        <v>0</v>
      </c>
      <c r="F128" s="17" t="str">
        <f t="shared" si="42"/>
        <v>Won</v>
      </c>
      <c r="G128" s="125" t="b">
        <f t="shared" si="46"/>
        <v>0</v>
      </c>
    </row>
    <row r="129" spans="1:9" ht="15.75" customHeight="1" x14ac:dyDescent="0.2">
      <c r="A129" s="4">
        <v>12</v>
      </c>
      <c r="B129" s="125">
        <f t="shared" si="43"/>
        <v>1.5740740740740741E-3</v>
      </c>
      <c r="C129" s="177" cm="1">
        <f t="array" ref="C129">secandmin(AR24)/(60*60*24)</f>
        <v>1.4930555555555556E-3</v>
      </c>
      <c r="D129" s="17" t="b">
        <f t="shared" si="44"/>
        <v>0</v>
      </c>
      <c r="E129" s="17" t="str">
        <f t="shared" si="45"/>
        <v>NO OP</v>
      </c>
      <c r="F129" s="17" t="str">
        <f t="shared" si="42"/>
        <v>Won</v>
      </c>
      <c r="G129" s="125">
        <f t="shared" si="46"/>
        <v>8.1018518518518462E-5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0</v>
      </c>
      <c r="D134" s="17" t="str">
        <f>AO13</f>
        <v>Lost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0</v>
      </c>
      <c r="D135" s="17" t="str">
        <f t="shared" ref="D135:D148" si="48">AO14</f>
        <v>Lost</v>
      </c>
      <c r="E135" s="233" t="b">
        <f t="shared" ref="E135:E148" si="49">IF(OR(DE30=TRUE,DE78=TRUE,DE46=TRUE,DE62=TRUE,DE14=TRUE),TRUE,FALSE)</f>
        <v>0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1</v>
      </c>
      <c r="D136" s="17" t="str">
        <f t="shared" si="48"/>
        <v>Won</v>
      </c>
      <c r="E136" s="233" t="b">
        <f t="shared" si="49"/>
        <v>0</v>
      </c>
      <c r="F136" s="17" t="str" cm="1">
        <f t="array" ref="F136">IF(CG15=TRUE,WhoGotTraded(CJ31,CJ15,CI15,CI31,CI47,CI63,CI79,$B$12,$B$28,$B$44,$B$60,$B$76),"N/A")</f>
        <v>N/A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1</v>
      </c>
      <c r="D137" s="17" t="str">
        <f t="shared" si="48"/>
        <v>Won</v>
      </c>
      <c r="E137" s="233" t="b">
        <f t="shared" si="49"/>
        <v>1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1</v>
      </c>
      <c r="D138" s="17" t="str">
        <f t="shared" si="48"/>
        <v>Won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0</v>
      </c>
      <c r="D139" s="17" t="str">
        <f t="shared" si="48"/>
        <v>Lost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0</v>
      </c>
      <c r="D140" s="17" t="str">
        <f t="shared" si="48"/>
        <v>Lost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1</v>
      </c>
      <c r="D141" s="17" t="str">
        <f t="shared" si="48"/>
        <v>Lost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0</v>
      </c>
      <c r="D142" s="17" t="str">
        <f t="shared" si="48"/>
        <v>Lost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N/A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0</v>
      </c>
      <c r="D143" s="17" t="str">
        <f t="shared" si="48"/>
        <v>Won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0</v>
      </c>
      <c r="C144" s="17" t="b">
        <f t="shared" si="47"/>
        <v>1</v>
      </c>
      <c r="D144" s="17" t="str">
        <f t="shared" si="48"/>
        <v>Won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7" ht="15.75" customHeight="1" x14ac:dyDescent="0.2">
      <c r="A145" s="276">
        <v>12</v>
      </c>
      <c r="B145" s="17" t="b">
        <v>0</v>
      </c>
      <c r="C145" s="17" t="b">
        <f t="shared" si="47"/>
        <v>0</v>
      </c>
      <c r="D145" s="17" t="str">
        <f t="shared" si="48"/>
        <v>Won</v>
      </c>
      <c r="E145" s="233" t="b">
        <f t="shared" si="49"/>
        <v>1</v>
      </c>
      <c r="F145" s="17" t="str" cm="1">
        <f t="array" ref="F145">IF(CG24=TRUE,WhoGotTraded(CJ40,CJ24,CI24,CI40,CI56,CI72,CI88,$B$12,$B$28,$B$44,$B$60,$B$76),"N/A")</f>
        <v>N/A</v>
      </c>
    </row>
    <row r="146" spans="1:7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7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7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7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7" ht="15.75" customHeight="1" x14ac:dyDescent="0.2">
      <c r="A150" s="276">
        <v>1</v>
      </c>
      <c r="B150" s="17" t="b" cm="1">
        <f t="array" ref="B150:B164">IF(ISBLANK(Q13:Q27),FALSE,Q13:Q27)</f>
        <v>0</v>
      </c>
      <c r="C150" s="17" t="b" cm="1">
        <f t="array" ref="C150:C164">IF(ISBLANK(R13:R27),FALSE,R13:R27)</f>
        <v>0</v>
      </c>
      <c r="D150" s="234" t="str" cm="1">
        <f t="array" ref="D150:D164">AO13:AO27</f>
        <v>Lost</v>
      </c>
      <c r="E150" s="17" t="str" cm="1">
        <f t="array" ref="E150:G150">WhoGotTraded(CJ29,CJ13,CI13,CI29,CI45,CI61,CI77,$B$12,$B$28,$B$44,$B$60,$B$76)</f>
        <v>Ploudy</v>
      </c>
      <c r="F150" t="str">
        <v>Yeeto</v>
      </c>
      <c r="G150" t="str">
        <v>Fin</v>
      </c>
    </row>
    <row r="151" spans="1:7" ht="15.75" customHeight="1" x14ac:dyDescent="0.2">
      <c r="A151" s="276">
        <v>2</v>
      </c>
      <c r="B151" s="17" t="b">
        <v>0</v>
      </c>
      <c r="C151" s="17" t="b">
        <v>0</v>
      </c>
      <c r="D151" s="234" t="str">
        <v>Lost</v>
      </c>
      <c r="E151" s="17" t="str" cm="1">
        <f t="array" ref="E151">WhoGotTraded(CJ30,CJ14,CI14,CI30,CI46,CI62,CI78,$B$12,$B$28,$B$44,$B$60,$B$76)</f>
        <v>N/A</v>
      </c>
    </row>
    <row r="152" spans="1:7" ht="15.75" customHeight="1" x14ac:dyDescent="0.2">
      <c r="A152" s="276">
        <v>3</v>
      </c>
      <c r="B152" s="17" t="b">
        <v>0</v>
      </c>
      <c r="C152" s="17" t="b">
        <v>0</v>
      </c>
      <c r="D152" s="234" t="str">
        <v>Won</v>
      </c>
      <c r="E152" s="17" t="str" cm="1">
        <f t="array" ref="E152">WhoGotTraded(CJ31,CJ15,CI15,CI31,CI47,CI63,CI79,$B$12,$B$28,$B$44,$B$60,$B$76)</f>
        <v>N/A</v>
      </c>
    </row>
    <row r="153" spans="1:7" ht="15.75" customHeight="1" x14ac:dyDescent="0.2">
      <c r="A153" s="276">
        <v>4</v>
      </c>
      <c r="B153" s="17" t="b">
        <v>0</v>
      </c>
      <c r="C153" s="17" t="b">
        <v>0</v>
      </c>
      <c r="D153" s="234" t="str">
        <v>Won</v>
      </c>
      <c r="E153" s="17" t="str" cm="1">
        <f t="array" ref="E153">WhoGotTraded(CJ32,CJ16,CI16,CI32,CI48,CI64,CI80,$B$12,$B$28,$B$44,$B$60,$B$76)</f>
        <v>N/A</v>
      </c>
    </row>
    <row r="154" spans="1:7" ht="15.75" customHeight="1" x14ac:dyDescent="0.2">
      <c r="A154" s="276">
        <v>5</v>
      </c>
      <c r="B154" s="17" t="b">
        <v>0</v>
      </c>
      <c r="C154" s="17" t="b">
        <v>0</v>
      </c>
      <c r="D154" s="234" t="str">
        <v>Won</v>
      </c>
      <c r="E154" s="17" t="str" cm="1">
        <f t="array" ref="E154">WhoGotTraded(CJ33,CJ17,CI17,CI33,CI49,CI65,CI81,$B$12,$B$28,$B$44,$B$60,$B$76)</f>
        <v>N/A</v>
      </c>
    </row>
    <row r="155" spans="1:7" ht="15.75" customHeight="1" x14ac:dyDescent="0.2">
      <c r="A155" s="276">
        <v>6</v>
      </c>
      <c r="B155" s="17" t="b">
        <v>0</v>
      </c>
      <c r="C155" s="17" t="b">
        <v>0</v>
      </c>
      <c r="D155" s="234" t="str">
        <v>Lost</v>
      </c>
      <c r="E155" s="17" t="str" cm="1">
        <f t="array" ref="E155">WhoGotTraded(CJ34,CJ18,CI18,CI34,CI50,CI66,CI82,$B$12,$B$28,$B$44,$B$60,$B$76)</f>
        <v>N/A</v>
      </c>
    </row>
    <row r="156" spans="1:7" ht="15.75" customHeight="1" x14ac:dyDescent="0.2">
      <c r="A156" s="276">
        <v>7</v>
      </c>
      <c r="B156" s="17">
        <v>3</v>
      </c>
      <c r="C156" s="17">
        <v>6</v>
      </c>
      <c r="D156" s="234" t="str">
        <v>Lost</v>
      </c>
      <c r="E156" s="17" t="str" cm="1">
        <f t="array" ref="E156:F156">WhoGotTraded(CJ35,CJ19,CI19,CI35,CI51,CI67,CI83,$B$12,$B$28,$B$44,$B$60,$B$76)</f>
        <v>Blue</v>
      </c>
      <c r="F156" t="str">
        <v>Perseus</v>
      </c>
    </row>
    <row r="157" spans="1:7" ht="15.75" customHeight="1" x14ac:dyDescent="0.2">
      <c r="A157" s="276">
        <v>8</v>
      </c>
      <c r="B157" s="17">
        <v>1</v>
      </c>
      <c r="C157" s="17">
        <v>5</v>
      </c>
      <c r="D157" s="234" t="str">
        <v>Lost</v>
      </c>
      <c r="E157" s="17" t="str" cm="1">
        <f t="array" ref="E157">WhoGotTraded(CJ36,CJ20,CI20,CI36,CI52,CI68,CI84,$B$12,$B$28,$B$44,$B$60,$B$76)</f>
        <v>N/A</v>
      </c>
    </row>
    <row r="158" spans="1:7" ht="15.75" customHeight="1" x14ac:dyDescent="0.2">
      <c r="A158" s="276">
        <v>9</v>
      </c>
      <c r="B158" s="17">
        <v>3</v>
      </c>
      <c r="C158" s="17">
        <v>5</v>
      </c>
      <c r="D158" s="234" t="str">
        <v>Lost</v>
      </c>
      <c r="E158" s="17" t="str" cm="1">
        <f t="array" ref="E158">WhoGotTraded(CJ37,CJ21,CI21,CI37,CI53,CI69,CI85,$B$12,$B$28,$B$44,$B$60,$B$76)</f>
        <v>N/A</v>
      </c>
    </row>
    <row r="159" spans="1:7" ht="15.75" customHeight="1" x14ac:dyDescent="0.2">
      <c r="A159" s="276">
        <v>10</v>
      </c>
      <c r="B159" s="17">
        <v>2</v>
      </c>
      <c r="C159" s="17">
        <v>5</v>
      </c>
      <c r="D159" s="234" t="str">
        <v>Won</v>
      </c>
      <c r="E159" s="17" t="str" cm="1">
        <f t="array" ref="E159">WhoGotTraded(CJ38,CJ22,CI22,CI38,CI54,CI70,CI86,$B$12,$B$28,$B$44,$B$60,$B$76)</f>
        <v>N/A</v>
      </c>
    </row>
    <row r="160" spans="1:7" ht="15.75" customHeight="1" x14ac:dyDescent="0.2">
      <c r="A160" s="276">
        <v>11</v>
      </c>
      <c r="B160" s="17">
        <v>3</v>
      </c>
      <c r="C160" s="17">
        <v>5</v>
      </c>
      <c r="D160" s="234" t="str">
        <v>Won</v>
      </c>
      <c r="E160" s="17" t="str" cm="1">
        <f t="array" ref="E160">WhoGotTraded(CJ39,CJ23,CI23,CI39,CI55,CI71,CI87,$B$12,$B$28,$B$44,$B$60,$B$76)</f>
        <v>N/A</v>
      </c>
    </row>
    <row r="161" spans="1:5" ht="15.75" customHeight="1" x14ac:dyDescent="0.2">
      <c r="A161" s="276">
        <v>12</v>
      </c>
      <c r="B161" s="17">
        <v>1</v>
      </c>
      <c r="C161" s="17">
        <v>5</v>
      </c>
      <c r="D161" s="234" t="str">
        <v>Won</v>
      </c>
      <c r="E161" s="17" t="str" cm="1">
        <f t="array" ref="E161">WhoGotTraded(CJ40,CJ24,CI24,CI40,CI56,CI72,CI88,$B$12,$B$28,$B$44,$B$60,$B$76)</f>
        <v>Blue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269" priority="16" operator="equal">
      <formula>TRUE</formula>
    </cfRule>
  </conditionalFormatting>
  <conditionalFormatting sqref="E118:E132">
    <cfRule type="containsText" dxfId="268" priority="13" operator="containsText" text="FALSE">
      <formula>NOT(ISERROR(SEARCH("FALSE",E118)))</formula>
    </cfRule>
    <cfRule type="containsText" dxfId="267" priority="14" operator="containsText" text="TRUE">
      <formula>NOT(ISERROR(SEARCH("TRUE",E118)))</formula>
    </cfRule>
    <cfRule type="containsText" dxfId="266" priority="15" operator="containsText" text="NO OP">
      <formula>NOT(ISERROR(SEARCH("NO OP",E118)))</formula>
    </cfRule>
  </conditionalFormatting>
  <conditionalFormatting sqref="F118:F132">
    <cfRule type="cellIs" dxfId="265" priority="11" operator="equal">
      <formula>"LOST"</formula>
    </cfRule>
    <cfRule type="cellIs" dxfId="264" priority="12" operator="equal">
      <formula>"WON"</formula>
    </cfRule>
  </conditionalFormatting>
  <conditionalFormatting sqref="G118:G132">
    <cfRule type="cellIs" dxfId="263" priority="7" operator="equal">
      <formula>"NO KILL"</formula>
    </cfRule>
    <cfRule type="cellIs" dxfId="262" priority="8" operator="equal">
      <formula>FALSE</formula>
    </cfRule>
    <cfRule type="cellIs" dxfId="261" priority="9" operator="greaterThan">
      <formula>0.0001157</formula>
    </cfRule>
    <cfRule type="cellIs" dxfId="260" priority="10" operator="lessThan">
      <formula>0.000115</formula>
    </cfRule>
  </conditionalFormatting>
  <conditionalFormatting sqref="C134:C148">
    <cfRule type="cellIs" dxfId="259" priority="6" operator="equal">
      <formula>TRUE</formula>
    </cfRule>
  </conditionalFormatting>
  <conditionalFormatting sqref="D134:D148">
    <cfRule type="cellIs" dxfId="258" priority="4" operator="equal">
      <formula>"LOST"</formula>
    </cfRule>
    <cfRule type="cellIs" dxfId="257" priority="5" operator="equal">
      <formula>"WON"</formula>
    </cfRule>
  </conditionalFormatting>
  <conditionalFormatting sqref="E134:E148">
    <cfRule type="cellIs" dxfId="256" priority="3" operator="equal">
      <formula>TRUE</formula>
    </cfRule>
  </conditionalFormatting>
  <conditionalFormatting sqref="B134:B148">
    <cfRule type="cellIs" dxfId="255" priority="2" operator="equal">
      <formula>TRUE</formula>
    </cfRule>
  </conditionalFormatting>
  <conditionalFormatting sqref="X122">
    <cfRule type="cellIs" dxfId="254" priority="1" operator="equal">
      <formula>0</formula>
    </cfRule>
  </conditionalFormatting>
  <dataValidations count="13">
    <dataValidation type="list" allowBlank="1" showInputMessage="1" showErrorMessage="1" sqref="AQ13:AQ27" xr:uid="{DA9373A5-79EC-4CC0-8FFF-294ABC8711D7}">
      <formula1>"High,Low"</formula1>
    </dataValidation>
    <dataValidation type="list" allowBlank="1" showInputMessage="1" showErrorMessage="1" sqref="AL14:AL27" xr:uid="{EA535701-7C2D-425D-BF24-52750AE30A9B}">
      <formula1>$A$111:$A$114</formula1>
    </dataValidation>
    <dataValidation type="list" allowBlank="1" showInputMessage="1" showErrorMessage="1" sqref="AL13" xr:uid="{0E20F246-43FA-49FD-AD78-C4A9204C403B}">
      <formula1>A111:A114</formula1>
    </dataValidation>
    <dataValidation type="list" allowBlank="1" showInputMessage="1" showErrorMessage="1" sqref="AF13:AF27 AF29:AF43 AF45:AF59 AF61:AF75 AF77:AF91 AF93:AF107" xr:uid="{3EF97C50-6F9C-47B1-82B9-D7294CED9DE0}">
      <formula1>"PP,False"</formula1>
    </dataValidation>
    <dataValidation type="list" allowBlank="1" showInputMessage="1" showErrorMessage="1" sqref="AD13:AD27 AD29:AD43 AD45:AD59 AD61:AD75 AD77:AD91 AD93:AD107" xr:uid="{97F6BD64-959E-4A89-9736-F1D22C510720}">
      <formula1>"Prep,PP,False"</formula1>
    </dataValidation>
    <dataValidation type="list" allowBlank="1" showInputMessage="1" showErrorMessage="1" sqref="K93:K107 AZ13:BA27 BE13:BF27 BJ13:BK27 K13:K27 K77:K91 K29:K43 K45:K59 K61:K75 BO13:BP27 AU13:AV27" xr:uid="{3ACF7174-4914-4AD6-95E5-2201BCB3DB08}">
      <formula1>"TRUE,FALSE"</formula1>
    </dataValidation>
    <dataValidation type="list" allowBlank="1" sqref="AN13:AN27" xr:uid="{E6014E83-CAD9-4E41-9E9E-FBE0EF5CE0D5}">
      <formula1>"Attack,Defence,Not Played"</formula1>
    </dataValidation>
    <dataValidation type="list" allowBlank="1" sqref="AO13:AO27" xr:uid="{3603D7D9-D684-48D3-A996-F34E762BE0A2}">
      <formula1>"Won,Lost,Not Played"</formula1>
    </dataValidation>
    <dataValidation type="list" allowBlank="1" showInputMessage="1" showErrorMessage="1" sqref="O13:O27 O29:O43 O45:O59 O61:O75 O77:O91 O93:O107 L93:L107" xr:uid="{9054DD61-15CF-45D9-A583-24B1F014AB19}">
      <formula1>"True,False"</formula1>
    </dataValidation>
    <dataValidation type="list" allowBlank="1" showInputMessage="1" showErrorMessage="1" sqref="E2" xr:uid="{7FF6FBFB-9ED8-402A-A370-0661C8060E85}">
      <formula1>"True, False"</formula1>
    </dataValidation>
    <dataValidation type="list" allowBlank="1" showInputMessage="1" showErrorMessage="1" sqref="AJ13:AJ27" xr:uid="{AB612B4E-9597-4BE8-A20D-D3246F3A9315}">
      <formula1>"true,false"</formula1>
    </dataValidation>
    <dataValidation type="list" allowBlank="1" showInputMessage="1" showErrorMessage="1" sqref="AT13:AT27 AY13:AY27 BN13:BN27 BI13:BI27 BD13:BD27" xr:uid="{99D28F71-9DCE-47C9-9CE7-ABE343900573}">
      <formula1>"Gun, Utility"</formula1>
    </dataValidation>
    <dataValidation type="list" allowBlank="1" sqref="AS13:AS27 BH13:BH27 BC13:BC27 AX13:AX27 BM13:BM27" xr:uid="{AE23F1D5-453F-473A-9B1B-B4738E6D4E11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7E6E2D4D-5513-4034-8932-CE0AF1DB3E91}">
          <x14:formula1>
            <xm:f>REF!E2:E20</xm:f>
          </x14:formula1>
          <xm:sqref>C2</xm:sqref>
        </x14:dataValidation>
        <x14:dataValidation type="list" allowBlank="1" showInputMessage="1" showErrorMessage="1" xr:uid="{BB5959BF-8F71-4D39-BFDA-D1FEA1D6008A}">
          <x14:formula1>
            <xm:f>REF!A1:A100</xm:f>
          </x14:formula1>
          <xm:sqref>AE2</xm:sqref>
        </x14:dataValidation>
        <x14:dataValidation type="list" allowBlank="1" showInputMessage="1" showErrorMessage="1" xr:uid="{2E9E5751-8518-48F7-99AF-377BEEC97937}">
          <x14:formula1>
            <xm:f>REF!A1:A100</xm:f>
          </x14:formula1>
          <xm:sqref>AD2</xm:sqref>
        </x14:dataValidation>
        <x14:dataValidation type="list" allowBlank="1" showInputMessage="1" showErrorMessage="1" xr:uid="{945A9469-0995-4BB1-B107-108F40FCC42C}">
          <x14:formula1>
            <xm:f>REF!B1:B100</xm:f>
          </x14:formula1>
          <xm:sqref>AC2</xm:sqref>
        </x14:dataValidation>
        <x14:dataValidation type="list" allowBlank="1" showInputMessage="1" showErrorMessage="1" xr:uid="{58518A48-5138-4E56-9FE4-E08E9C7F2036}">
          <x14:formula1>
            <xm:f>REF!B1:B100</xm:f>
          </x14:formula1>
          <xm:sqref>AB2</xm:sqref>
        </x14:dataValidation>
        <x14:dataValidation type="list" allowBlank="1" showInputMessage="1" showErrorMessage="1" xr:uid="{960812B0-6AA3-4CFD-80B9-CA8239D11C28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8CF7846E-B105-4DBB-9A1D-F8049E39FFB8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1DF06F1E-8F45-4F6D-942F-3688DA275950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97387C8D-E2D1-48AE-9ED5-EB59DB8514D5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CE6EF706-CAF5-488B-B5A6-EC08C5FA9BA2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0BE5DFD0-768B-4061-8251-D897621A06FB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3365FC1D-3C4B-4D8F-98CA-1C16999D6ECE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CCF97818-24F2-402D-9CEB-3A8BF19EA600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138D9E52-0B35-4FE4-A60A-5CF9B760C9EB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D51757F3-4A14-4245-9B5C-138DFE8DC3B6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08AB4A17-6055-4277-81C0-99C6B46ABCDB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1B8B939D-C8F5-4616-B44E-DAE1C00C43DE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A8D82C11-F6D0-4332-ACA1-50506E801876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79AAB1A5-5B2B-4EF2-8C64-95BE316674B8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DE9A0309-31FC-4428-9949-7656A37A95C0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4FE57556-2E73-4F13-A472-81B210985660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AACD1-1722-48C8-A8C9-717BB57BF2F4}">
  <sheetPr codeName="Sheet28">
    <outlinePr summaryBelow="0" summaryRight="0"/>
  </sheetPr>
  <dimension ref="A1:DG1000"/>
  <sheetViews>
    <sheetView zoomScale="70" zoomScaleNormal="70" workbookViewId="0">
      <selection activeCell="R13" sqref="R13:R18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44721</v>
      </c>
      <c r="C2" s="113" t="s">
        <v>266</v>
      </c>
      <c r="D2" s="170" t="s">
        <v>568</v>
      </c>
      <c r="E2" s="238" t="b">
        <v>0</v>
      </c>
      <c r="F2" s="17">
        <f>I2+K2</f>
        <v>4</v>
      </c>
      <c r="G2" s="17">
        <f>J2+L2</f>
        <v>8</v>
      </c>
      <c r="H2" s="115">
        <f>COUNTIF(AO13:AO27,"Won")+COUNTIF(AO13:AO27,"Lost")</f>
        <v>12</v>
      </c>
      <c r="I2" s="211">
        <f>wonlost(AO13:AO27,"Attack","Won",AN13:AN27)</f>
        <v>1</v>
      </c>
      <c r="J2" s="115">
        <f>wonlost(AO13:AO27,"Attack","Lost",AN13:AN27)</f>
        <v>5</v>
      </c>
      <c r="K2" s="115">
        <f>wonlost(AO13:AO27,"Defence","Won",AN13:AN27)</f>
        <v>3</v>
      </c>
      <c r="L2" s="115">
        <f>wonlost(AO13:AO27,"Defence","Lost",AN13:AN27)</f>
        <v>3</v>
      </c>
      <c r="M2" s="115">
        <f>COUNTIF(CE14:CE27,TRUE)</f>
        <v>0</v>
      </c>
      <c r="N2" s="17">
        <f>COUNTIF(AJ13:AJ27,TRUE)</f>
        <v>1</v>
      </c>
      <c r="O2" s="115">
        <f>COUNTIF(BY13:BY27,TRUE)</f>
        <v>1</v>
      </c>
      <c r="P2" s="170">
        <f>AVERAGE(conversion(AP13:AP27,AO13:AO27))</f>
        <v>0</v>
      </c>
      <c r="Q2" s="170">
        <f>COUNTIF(CG13:CG27,TRUE)</f>
        <v>7</v>
      </c>
      <c r="R2" s="170">
        <f>AVERAGE(conversion(CG13:CG27,AO13:AO27))</f>
        <v>0.5714285714285714</v>
      </c>
      <c r="S2" s="125">
        <f>TRUNC(AVERAGE(CJ13:CJ27),0)/(60*60*24)</f>
        <v>6.134259259259259E-4</v>
      </c>
      <c r="T2" s="17">
        <f>SUM(T5:T10)</f>
        <v>1</v>
      </c>
      <c r="U2" s="17">
        <f>AVERAGE(Q13:Q27)</f>
        <v>0.5</v>
      </c>
      <c r="V2" s="17">
        <f>AVERAGE(R13:R27)</f>
        <v>4.333333333333333</v>
      </c>
      <c r="W2" s="17">
        <f>AVERAGE(S13:S27)</f>
        <v>1.1666666666666667</v>
      </c>
      <c r="AB2" s="23" t="s">
        <v>165</v>
      </c>
      <c r="AC2" s="23" t="s">
        <v>199</v>
      </c>
      <c r="AD2" s="66" t="s">
        <v>182</v>
      </c>
      <c r="AE2" s="66" t="s">
        <v>191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0.55555555555555558</v>
      </c>
      <c r="C5" s="96">
        <f>SUM(CA13:CA27)</f>
        <v>5</v>
      </c>
      <c r="D5" s="112">
        <f>SUM(CB13:CB27)</f>
        <v>3</v>
      </c>
      <c r="E5" s="17">
        <f>COUNTIF(DC13:DC27,TRUE)</f>
        <v>1</v>
      </c>
      <c r="F5" s="96">
        <f>COUNTIF(CC13:CC27,TRUE)</f>
        <v>1</v>
      </c>
      <c r="G5" s="17">
        <f>SUM(DF13:DF27)</f>
        <v>0</v>
      </c>
      <c r="H5" s="99">
        <f>TRUNC(D5/(C5-G5),2)</f>
        <v>0.6</v>
      </c>
      <c r="I5" s="114">
        <f>COUNTIF(CH13:CH27,"&gt;0")</f>
        <v>9</v>
      </c>
      <c r="J5" s="115">
        <f>COUNTIF(M13:M27,TRUE)</f>
        <v>0</v>
      </c>
      <c r="K5" s="17">
        <f>COUNTIF(DB13:DB27,TRUE)</f>
        <v>3</v>
      </c>
      <c r="L5" s="111">
        <f>TRUNC((COUNTIF(CD13:CD27,TRUE)/H2),2)</f>
        <v>0.66</v>
      </c>
      <c r="M5" s="116">
        <f>C5/H2</f>
        <v>0.41666666666666669</v>
      </c>
      <c r="N5" s="122">
        <f>AVERAGE(CI13:CI27)/(60*60*24)</f>
        <v>1.1574074074074073E-3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0.33333333333333331</v>
      </c>
      <c r="V5" s="306">
        <f>SUM(CF13:CF27)</f>
        <v>0</v>
      </c>
      <c r="W5" s="28"/>
      <c r="X5" s="94"/>
      <c r="Y5" s="279">
        <f>COUNTIF(DE13:DE27,TRUE)</f>
        <v>1</v>
      </c>
      <c r="Z5" s="17">
        <f>COUNTIF(CA13:CA27,"&gt;1")</f>
        <v>1</v>
      </c>
      <c r="AB5" s="282" t="s">
        <v>390</v>
      </c>
      <c r="AC5" s="72">
        <f>SUM(CY13:CY27)</f>
        <v>1</v>
      </c>
      <c r="AD5" s="72">
        <f>COUNTIF(CW13:CW27,"&gt;0")</f>
        <v>5</v>
      </c>
      <c r="AE5" s="108">
        <f>TRUNC((COUNTIF(CU13:CU27,TRUE)/(I2+J2)),2)</f>
        <v>0.83</v>
      </c>
      <c r="AF5" s="121" t="e">
        <f>AVERAGE(CV13:CV27)/(60*60*24)</f>
        <v>#DIV/0!</v>
      </c>
      <c r="AG5" s="118">
        <f>AC5/(I2+J2)</f>
        <v>0.16666666666666666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0.16666666666666666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4</v>
      </c>
      <c r="AV5" s="23">
        <f>COUNTIF(CX13:CX27,"&gt;0")</f>
        <v>4</v>
      </c>
      <c r="AW5" s="109">
        <f>TRUNC((COUNTIF(CV13:CV27,TRUE)/($K$2+$L$2)),2)</f>
        <v>0.5</v>
      </c>
      <c r="AX5" s="120">
        <f>AVERAGE(CX13:CX27)/(60*60*24)</f>
        <v>8.1018518518518516E-4</v>
      </c>
      <c r="AY5" s="119">
        <f>AU5/(K2+L2)</f>
        <v>0.66666666666666663</v>
      </c>
      <c r="AZ5" s="99">
        <f>COUNTIF(CZ13:CZ27, "&gt;0")/(K2+L2)</f>
        <v>0.5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0.9</v>
      </c>
      <c r="C6" s="96">
        <f>SUM(CA29:CA43)</f>
        <v>9</v>
      </c>
      <c r="D6" s="113">
        <f>SUM(CB29:CB43)</f>
        <v>5</v>
      </c>
      <c r="E6" s="17">
        <f>COUNTIF(DC29:DC43,TRUE)</f>
        <v>2</v>
      </c>
      <c r="F6" s="96">
        <f>COUNTIF(CC29:CC43,TRUE)</f>
        <v>2</v>
      </c>
      <c r="G6" s="17">
        <f>SUM(DF29:DF43)</f>
        <v>1</v>
      </c>
      <c r="H6" s="99">
        <f t="shared" ref="H6:H9" si="0">TRUNC(D6/(C6-G6),2)</f>
        <v>0.62</v>
      </c>
      <c r="I6" s="114">
        <f>COUNTIF(CH29:CH43,"&gt;0")</f>
        <v>10</v>
      </c>
      <c r="J6" s="115">
        <f>COUNTIF(M29:M43,TRUE)</f>
        <v>2</v>
      </c>
      <c r="K6" s="17">
        <f>COUNTIF(DB29:DB43,TRUE)</f>
        <v>2</v>
      </c>
      <c r="L6" s="111">
        <f>TRUNC(COUNTIF(CD29:CD43,TRUE)/H2,2)</f>
        <v>0.5</v>
      </c>
      <c r="M6" s="116">
        <f>C6/H2</f>
        <v>0.75</v>
      </c>
      <c r="N6" s="122">
        <f>AVERAGE(CI29:CI43)/(60*60*24)</f>
        <v>1.0243055555555556E-3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0.41666666666666669</v>
      </c>
      <c r="V6" s="306">
        <f>SUM(CF29:CF43)</f>
        <v>0</v>
      </c>
      <c r="W6" s="28"/>
      <c r="X6" s="94"/>
      <c r="Y6" s="279">
        <f>COUNTIF(DE29:DE43,TRUE)</f>
        <v>0</v>
      </c>
      <c r="Z6" s="17">
        <f>COUNTIF(CA29:CA43,"&gt;1")</f>
        <v>2</v>
      </c>
      <c r="AB6" s="283" t="s">
        <v>65</v>
      </c>
      <c r="AC6" s="72">
        <f>SUM(CY29:CY43)</f>
        <v>3</v>
      </c>
      <c r="AD6" s="72">
        <f>COUNTIF(CW29:CW43,"&gt;0")</f>
        <v>6</v>
      </c>
      <c r="AE6" s="108">
        <f>TRUNC(COUNTIF(CU29:CU43,TRUE)/(I2+J2),2)</f>
        <v>0.66</v>
      </c>
      <c r="AF6" s="121" t="e">
        <f>AVERAGE(CV29:CV43)/(60*60*24)</f>
        <v>#DIV/0!</v>
      </c>
      <c r="AG6" s="118">
        <f>AC6/(I2+J2)</f>
        <v>0.5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0.5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6</v>
      </c>
      <c r="AV6" s="23">
        <f>COUNTIF(CX29:CX43,"&gt;0")</f>
        <v>4</v>
      </c>
      <c r="AW6" s="110">
        <f>TRUNC((COUNTIF(CV29:CV43,TRUE)/($K$2+$L$2)),2)</f>
        <v>0.33</v>
      </c>
      <c r="AX6" s="120">
        <f>AVERAGE(CX29:CX43)/(60*60*24)</f>
        <v>1.0995370370370371E-3</v>
      </c>
      <c r="AY6" s="119">
        <f>AU6/(K2+L2)</f>
        <v>1</v>
      </c>
      <c r="AZ6" s="99">
        <f>COUNTIF(CZ29:CZ43, "&gt;0")/(K2+L2)</f>
        <v>0.33333333333333331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0.55555555555555558</v>
      </c>
      <c r="C7" s="96">
        <f>SUM(CA45:CA59)</f>
        <v>5</v>
      </c>
      <c r="D7" s="113">
        <f>SUM(CB45:CB59)</f>
        <v>3</v>
      </c>
      <c r="E7" s="17">
        <f>COUNTIF(DC45:DC59,TRUE)</f>
        <v>1</v>
      </c>
      <c r="F7" s="96">
        <f>COUNTIF(CC45:CC59,TRUE)</f>
        <v>2</v>
      </c>
      <c r="G7" s="17">
        <f>SUM(DF45:DF59)</f>
        <v>0</v>
      </c>
      <c r="H7" s="99">
        <f t="shared" si="0"/>
        <v>0.6</v>
      </c>
      <c r="I7" s="114">
        <f>COUNTIF(CH45:CH59,"&gt;0")</f>
        <v>9</v>
      </c>
      <c r="J7" s="115">
        <f>COUNTIF(M45:M59,TRUE)</f>
        <v>2</v>
      </c>
      <c r="K7" s="17">
        <f>COUNTIF(DB45:DB59,TRUE)</f>
        <v>0</v>
      </c>
      <c r="L7" s="111">
        <f>TRUNC((COUNTIF(CD45:CD59,TRUE)/H2),2)</f>
        <v>0.5</v>
      </c>
      <c r="M7" s="116">
        <f>C7/H2</f>
        <v>0.41666666666666669</v>
      </c>
      <c r="N7" s="122">
        <f>AVERAGE(CI45:CI59)/(60*60*24)</f>
        <v>1.072530864197531E-3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0.41666666666666669</v>
      </c>
      <c r="V7" s="306">
        <f>SUM(CF45:CF59)</f>
        <v>0</v>
      </c>
      <c r="W7" s="28"/>
      <c r="X7" s="94"/>
      <c r="Y7" s="279">
        <f>COUNTIF(DE45:DE59,TRUE)</f>
        <v>0</v>
      </c>
      <c r="Z7" s="17">
        <f>COUNTIF(CA45:CA59,"&gt;1")</f>
        <v>0</v>
      </c>
      <c r="AB7" s="284" t="s">
        <v>66</v>
      </c>
      <c r="AC7" s="72">
        <f>SUM(CY45:CY59)</f>
        <v>4</v>
      </c>
      <c r="AD7" s="72">
        <f>COUNTIF(CW45:CW59,"&gt;0")</f>
        <v>4</v>
      </c>
      <c r="AE7" s="108">
        <f>TRUNC((COUNTIF(CU45:CU59,TRUE)/(I2+J2)),2)</f>
        <v>0.66</v>
      </c>
      <c r="AF7" s="121" t="e">
        <f>AVERAGE(CV43:CV59)/(60*60*24)</f>
        <v>#DIV/0!</v>
      </c>
      <c r="AG7" s="118">
        <f>AC7/(I2+J2)</f>
        <v>0.66666666666666663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0.66666666666666663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1</v>
      </c>
      <c r="AV7" s="23">
        <f>COUNTIF(CX45:CX59,"&gt;0")</f>
        <v>5</v>
      </c>
      <c r="AW7" s="110">
        <f>TRUNC((COUNTIF(CV45:CV59,TRUE)/($K$2+$L$2)),2)</f>
        <v>0.33</v>
      </c>
      <c r="AX7" s="120">
        <f>AVERAGE(CX43:CX59)/(60*60*24)</f>
        <v>8.1712962962962956E-4</v>
      </c>
      <c r="AY7" s="119">
        <f>AU7/(K2+L2)</f>
        <v>0.16666666666666666</v>
      </c>
      <c r="AZ7" s="99">
        <f>COUNTIF(CZ45:CZ59, "&gt;0")/(K2+L2)</f>
        <v>0.16666666666666666</v>
      </c>
      <c r="BA7" s="20"/>
    </row>
    <row r="8" spans="1:110" ht="15.75" customHeight="1" x14ac:dyDescent="0.2">
      <c r="A8" s="106" t="s">
        <v>355</v>
      </c>
      <c r="B8" s="165">
        <f>C8/I8</f>
        <v>1.3</v>
      </c>
      <c r="C8" s="96">
        <f>SUM(CA61:CA75)</f>
        <v>13</v>
      </c>
      <c r="D8" s="113">
        <f>SUM(CB61:CB75)</f>
        <v>10</v>
      </c>
      <c r="E8" s="17">
        <f>COUNTIF(DC61:DC75,TRUE)</f>
        <v>3</v>
      </c>
      <c r="F8" s="96">
        <f>COUNTIF(CC61:CC75,TRUE)</f>
        <v>6</v>
      </c>
      <c r="G8" s="17">
        <f>SUM(DF61:DF75)</f>
        <v>0</v>
      </c>
      <c r="H8" s="99">
        <f t="shared" si="0"/>
        <v>0.76</v>
      </c>
      <c r="I8" s="114">
        <f>COUNTIF(CH61:CH75,"&gt;0")</f>
        <v>10</v>
      </c>
      <c r="J8" s="115">
        <f>COUNTIF(M61:M75,TRUE)</f>
        <v>0</v>
      </c>
      <c r="K8" s="17">
        <f>COUNTIF(DB61:DB75,TRUE)</f>
        <v>3</v>
      </c>
      <c r="L8" s="111">
        <f>TRUNC((COUNTIF(CD61:CD75,TRUE)/H2),2)</f>
        <v>0.83</v>
      </c>
      <c r="M8" s="116">
        <f>C8/H2</f>
        <v>1.0833333333333333</v>
      </c>
      <c r="N8" s="122">
        <f>AVERAGE(CI61:CI75)/(60*60*24)</f>
        <v>1.1678240740740742E-3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0.66666666666666663</v>
      </c>
      <c r="V8" s="306">
        <f>SUM(CF61:CF75)</f>
        <v>1</v>
      </c>
      <c r="W8" s="28"/>
      <c r="X8" s="94"/>
      <c r="Y8" s="279">
        <f>COUNTIF(DE61:DE75,TRUE)</f>
        <v>0</v>
      </c>
      <c r="Z8" s="17">
        <f>COUNTIF(CA61:CA75,"&gt;1")</f>
        <v>3</v>
      </c>
      <c r="AB8" s="285" t="s">
        <v>355</v>
      </c>
      <c r="AC8" s="72">
        <f>SUM(CY61:CY75)</f>
        <v>7</v>
      </c>
      <c r="AD8" s="72">
        <f>COUNTIF(CW61:CW75,"&gt;0")</f>
        <v>5</v>
      </c>
      <c r="AE8" s="108">
        <f>TRUNC((COUNTIF(CU61:CU75,TRUE)/(I2+J2)),2)</f>
        <v>1</v>
      </c>
      <c r="AF8" s="121" t="e">
        <f>AVERAGE(CV61:CV75)/(60*60*24)</f>
        <v>#DIV/0!</v>
      </c>
      <c r="AG8" s="118">
        <f>AC8/(I2+J2)</f>
        <v>1.1666666666666667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0.83333333333333337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6</v>
      </c>
      <c r="AV8" s="23">
        <f>COUNTIF(CX61:CX75,"&gt;0")</f>
        <v>5</v>
      </c>
      <c r="AW8" s="110">
        <f>TRUNC((COUNTIF(CV61:CV75,TRUE)/($K$2+$L$2)),2)</f>
        <v>0.66</v>
      </c>
      <c r="AX8" s="120">
        <f>AVERAGE(CX61:CX75)/(60*60*24)</f>
        <v>1.2800925925925924E-3</v>
      </c>
      <c r="AY8" s="119">
        <f>AU8/(K2+L2)</f>
        <v>1</v>
      </c>
      <c r="AZ8" s="99">
        <f>COUNTIF(CZ61:CZ75, "&gt;0")/(K2+L2)</f>
        <v>0.5</v>
      </c>
      <c r="BA8" s="20"/>
    </row>
    <row r="9" spans="1:110" ht="15.75" customHeight="1" x14ac:dyDescent="0.2">
      <c r="A9" s="107" t="s">
        <v>67</v>
      </c>
      <c r="B9" s="165">
        <f>C9/I9</f>
        <v>0.55555555555555558</v>
      </c>
      <c r="C9" s="96">
        <f>SUM(CA77:CA91)</f>
        <v>5</v>
      </c>
      <c r="D9" s="113">
        <f>SUM(CB77:CB91)</f>
        <v>2</v>
      </c>
      <c r="E9" s="17">
        <f>COUNTIF(DC77:DC91,TRUE)</f>
        <v>0</v>
      </c>
      <c r="F9" s="96">
        <f>COUNTIF(CC77:CC91,TRUE)</f>
        <v>1</v>
      </c>
      <c r="G9" s="17">
        <f>SUM(DF77:DF91)</f>
        <v>0</v>
      </c>
      <c r="H9" s="99">
        <f t="shared" si="0"/>
        <v>0.4</v>
      </c>
      <c r="I9" s="114">
        <f>COUNTIF(CH77:CH91,"&gt;0")</f>
        <v>9</v>
      </c>
      <c r="J9" s="115">
        <f>COUNTIF(M77:M91,TRUE )</f>
        <v>1</v>
      </c>
      <c r="K9" s="17">
        <f>COUNTIF(DB77:DB91,TRUE)</f>
        <v>2</v>
      </c>
      <c r="L9" s="111">
        <f>TRUNC((COUNTIF(CD77:CD91,TRUE)/H2),2)</f>
        <v>0.66</v>
      </c>
      <c r="M9" s="116">
        <f>C9/H2</f>
        <v>0.41666666666666669</v>
      </c>
      <c r="N9" s="122">
        <f>AVERAGE(CI77:CI91)/(60*60*24)</f>
        <v>1.1818415637860082E-3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1</v>
      </c>
      <c r="U9" s="111">
        <f>COUNTIF(CA77:CA91, "&gt;0")/H2</f>
        <v>0.41666666666666669</v>
      </c>
      <c r="V9" s="306">
        <f>SUM(CF77:CF91)</f>
        <v>3</v>
      </c>
      <c r="W9" s="28"/>
      <c r="X9" s="94"/>
      <c r="Y9" s="279">
        <f>COUNTIF(DE77:DE91,TRUE)</f>
        <v>0</v>
      </c>
      <c r="Z9" s="17">
        <f>COUNTIF(CA77:CA91,"&gt;1")</f>
        <v>0</v>
      </c>
      <c r="AB9" s="286" t="s">
        <v>67</v>
      </c>
      <c r="AC9" s="72">
        <f>SUM(CY77:CY91)</f>
        <v>3</v>
      </c>
      <c r="AD9" s="72">
        <f>COUNTIF(CW77:CW91,"&gt;0")</f>
        <v>5</v>
      </c>
      <c r="AE9" s="108">
        <f>TRUNC((COUNTIF(CU77:CU91,TRUE)/(I2+J2)),2)</f>
        <v>0.66</v>
      </c>
      <c r="AF9" s="121" t="e">
        <f>AVERAGE(CV77:CV91)/(60*60*24)</f>
        <v>#DIV/0!</v>
      </c>
      <c r="AG9" s="118">
        <f>AC9/(I2+J2)</f>
        <v>0.5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0.5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2</v>
      </c>
      <c r="AV9" s="23">
        <f>COUNTIF(CX77:CX91,"&gt;0")</f>
        <v>4</v>
      </c>
      <c r="AW9" s="110">
        <f>TRUNC((COUNTIF(CV77:CV91,TRUE)/($K$2+$L$2)),2)</f>
        <v>0.66</v>
      </c>
      <c r="AX9" s="120">
        <f>AVERAGE(CX77:CX91)/(60*60*24)</f>
        <v>9.7222222222222219E-4</v>
      </c>
      <c r="AY9" s="119">
        <f>AU9/(K2+L2)</f>
        <v>0.33333333333333331</v>
      </c>
      <c r="AZ9" s="99">
        <f>COUNTIF(CZ77:CZ91, "&gt;0")/(K2+L2)</f>
        <v>0.33333333333333331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6_9 Chalet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474</v>
      </c>
      <c r="K13" s="45" t="b">
        <v>0</v>
      </c>
      <c r="L13" s="46" t="b">
        <f>DB13</f>
        <v>0</v>
      </c>
      <c r="M13" s="47" t="b" cm="1">
        <f t="array" ref="M13">OpeningDeath(CG13,CI13,CI29,CI45,CI61,CI77,CI93)</f>
        <v>0</v>
      </c>
      <c r="N13" s="52" t="s">
        <v>200</v>
      </c>
      <c r="O13" s="69" t="b">
        <v>0</v>
      </c>
      <c r="Q13" s="17">
        <v>0</v>
      </c>
      <c r="R13" s="233">
        <v>6</v>
      </c>
      <c r="S13" s="17"/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280</v>
      </c>
      <c r="AM13" s="62" t="s">
        <v>460</v>
      </c>
      <c r="AN13" s="63" t="s">
        <v>381</v>
      </c>
      <c r="AO13" s="71" t="s">
        <v>404</v>
      </c>
      <c r="AP13" s="20" t="b">
        <f t="shared" ref="AP13:AP27" si="1">OR(O13,O29,O45,O61,O77,O93)</f>
        <v>0</v>
      </c>
      <c r="AQ13" s="17"/>
      <c r="AR13" s="190" t="s">
        <v>387</v>
      </c>
      <c r="AS13" s="54" t="s">
        <v>67</v>
      </c>
      <c r="AT13" s="55" t="s">
        <v>384</v>
      </c>
      <c r="AU13" s="55" t="b">
        <v>0</v>
      </c>
      <c r="AV13" s="55" t="b">
        <v>0</v>
      </c>
      <c r="AW13" s="64"/>
      <c r="AX13" s="65"/>
      <c r="AY13" s="66"/>
      <c r="AZ13" s="66" t="b">
        <v>0</v>
      </c>
      <c r="BA13" s="66"/>
      <c r="BB13" s="56"/>
      <c r="BC13" s="57"/>
      <c r="BD13" s="55"/>
      <c r="BE13" s="55" t="b">
        <v>0</v>
      </c>
      <c r="BF13" s="55"/>
      <c r="BG13" s="64"/>
      <c r="BH13" s="65"/>
      <c r="BI13" s="66"/>
      <c r="BJ13" s="66" t="b">
        <v>0</v>
      </c>
      <c r="BK13" s="66"/>
      <c r="BL13" s="56"/>
      <c r="BM13" s="57"/>
      <c r="BN13" s="55"/>
      <c r="BO13" s="55" t="b">
        <v>0</v>
      </c>
      <c r="BP13" s="55"/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0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0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0</v>
      </c>
      <c r="CH13" s="20" cm="1">
        <f t="array" ref="CH13">secandmin(J13)</f>
        <v>102</v>
      </c>
      <c r="CI13" s="20">
        <f t="shared" ref="CI13:CI27" si="4">IF(CH13=0,FALSE,(180+BT13-CH13))</f>
        <v>78</v>
      </c>
      <c r="CJ13" s="20" cm="1">
        <f t="array" ref="CJ13">IF(AR13="",FALSE,ROUND(IF(AU13=TRUE,((180-secandmin(AK13))+(45-AM13))-(secandmin(AR13)),(180-secandmin(AR13))),0))</f>
        <v>96</v>
      </c>
      <c r="CK13" s="20" t="b" cm="1">
        <f t="array" ref="CK13">IF(AW13="",FALSE,ROUND(IF(AZ13=TRUE,((180-secandmin(AK13))+(45-AM13))-(secandmin(AW13)),(180-secandmin(AW13))),0))</f>
        <v>0</v>
      </c>
      <c r="CL13" s="20" t="b" cm="1">
        <f t="array" ref="CL13">IF(BB13="",FALSE,ROUND(IF(BE13=TRUE,((180-secandmin(AK13))+(45-AM13))-(secandmin(BB13)),(180-secandmin(BB13))),0))</f>
        <v>0</v>
      </c>
      <c r="CM13" s="20" t="b" cm="1">
        <f t="array" ref="CM13">IF(BG13="",FALSE,ROUND(IF(BJ13=TRUE,((180-secandmin(AK13))+(45-AM13))-(secandmin(BG13)),(180-secandmin(BG13))),0))</f>
        <v>0</v>
      </c>
      <c r="CN13" s="20" t="b" cm="1">
        <f t="array" ref="CN13">IF(BL13="",FALSE,ROUND(IF(BO13=TRUE,((180-secandmin(AK13))+(45-AM13))-(secandmin(BL13)),(180-secandmin(BL13))),0))</f>
        <v>0</v>
      </c>
      <c r="CO13" s="30" cm="1">
        <f t="array" ref="CO13">roundlength(AJ13,secandmin(AM13),AO13,secandmin(AK13))</f>
        <v>110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1</v>
      </c>
      <c r="CV13" s="20" t="b" cm="1">
        <f t="array" ref="CV13:CV18">TRANSPOSE(sidesplit(CD13:CD27,AN13:AN27,"Defence"))</f>
        <v>0</v>
      </c>
      <c r="CW13" s="20" cm="1">
        <f t="array" ref="CW13:CW18">TRANSPOSE(sidesplit(CI13:CI27,AN13:AN27,"Attack"))</f>
        <v>171</v>
      </c>
      <c r="CX13" s="20" cm="1">
        <f t="array" ref="CX13:CX18">TRANSPOSE(sidesplit(CI13:CI27,AN13:AN27,"Defence"))</f>
        <v>78</v>
      </c>
      <c r="CY13" s="20" cm="1">
        <f t="array" ref="CY13:CY18">TRANSPOSE(sidesplit(CA13:CA27,AN13:AN27,"Attack"))</f>
        <v>0</v>
      </c>
      <c r="CZ13" s="20" cm="1">
        <f t="array" ref="CZ13:CZ18">TRANSPOSE(sidesplit(CA13:CA27,AN13:AN27,"Defence"))</f>
        <v>0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6_9 Chalet</v>
      </c>
      <c r="B14" s="4">
        <v>2</v>
      </c>
      <c r="C14" s="50"/>
      <c r="D14" s="51"/>
      <c r="E14" s="50"/>
      <c r="F14" s="87"/>
      <c r="G14" s="88"/>
      <c r="H14" s="89"/>
      <c r="I14" s="49"/>
      <c r="J14" s="300"/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200</v>
      </c>
      <c r="O14" s="69" t="b">
        <v>0</v>
      </c>
      <c r="Q14" s="17">
        <v>0</v>
      </c>
      <c r="R14" s="233">
        <v>4</v>
      </c>
      <c r="S14" s="17"/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280</v>
      </c>
      <c r="AM14" s="62" t="s">
        <v>435</v>
      </c>
      <c r="AN14" s="63" t="s">
        <v>381</v>
      </c>
      <c r="AO14" s="71" t="s">
        <v>392</v>
      </c>
      <c r="AP14" s="20" t="b">
        <f t="shared" si="1"/>
        <v>0</v>
      </c>
      <c r="AQ14" s="17"/>
      <c r="AR14" s="190" t="s">
        <v>426</v>
      </c>
      <c r="AS14" s="54" t="s">
        <v>355</v>
      </c>
      <c r="AT14" s="55" t="s">
        <v>384</v>
      </c>
      <c r="AU14" s="55" t="b">
        <v>0</v>
      </c>
      <c r="AV14" s="55" t="b">
        <v>1</v>
      </c>
      <c r="AW14" s="64" t="s">
        <v>421</v>
      </c>
      <c r="AX14" s="65" t="s">
        <v>355</v>
      </c>
      <c r="AY14" s="66" t="s">
        <v>384</v>
      </c>
      <c r="AZ14" s="66" t="b">
        <v>0</v>
      </c>
      <c r="BA14" s="66" t="b">
        <v>1</v>
      </c>
      <c r="BB14" s="56" t="s">
        <v>412</v>
      </c>
      <c r="BC14" s="57" t="s">
        <v>390</v>
      </c>
      <c r="BD14" s="55" t="s">
        <v>384</v>
      </c>
      <c r="BE14" s="55" t="b">
        <v>0</v>
      </c>
      <c r="BF14" s="55" t="b">
        <v>1</v>
      </c>
      <c r="BG14" s="64" t="s">
        <v>530</v>
      </c>
      <c r="BH14" s="65" t="s">
        <v>390</v>
      </c>
      <c r="BI14" s="66" t="s">
        <v>384</v>
      </c>
      <c r="BJ14" s="66" t="b">
        <v>0</v>
      </c>
      <c r="BK14" s="66" t="b">
        <v>0</v>
      </c>
      <c r="BL14" s="300"/>
      <c r="BM14" s="311"/>
      <c r="BN14" s="144"/>
      <c r="BO14" s="144" t="b">
        <v>0</v>
      </c>
      <c r="BP14" s="144"/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1</v>
      </c>
      <c r="BZ14" s="20" t="b" cm="1">
        <f t="array" ref="BZ14">objlosecheck(O14,secandmin(AM14),AN14,AO14)</f>
        <v>0</v>
      </c>
      <c r="CA14" s="29">
        <f>countkills(AS14,AX14,BC14,BH14,BM14,B12)</f>
        <v>2</v>
      </c>
      <c r="CB14" s="20">
        <f>countkillshs(AS14,AV14,AX14,BA14,BC14,BF14,BH14,BK14,BM14,BP14,$B$12)</f>
        <v>1</v>
      </c>
      <c r="CC14" s="223" t="b">
        <f>opening(AS14,B12)</f>
        <v>0</v>
      </c>
      <c r="CD14" s="29" t="b" cm="1">
        <f t="array" ref="CD14">KOST(CA14,O14,secandmin(J14),L14, AN14)</f>
        <v>1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1</v>
      </c>
      <c r="CH14" s="20" cm="1">
        <f t="array" ref="CH14">secandmin(J14)</f>
        <v>0</v>
      </c>
      <c r="CI14" s="20" t="b">
        <f t="shared" si="4"/>
        <v>0</v>
      </c>
      <c r="CJ14" s="20" cm="1">
        <f t="array" ref="CJ14">IF(AR14="",FALSE,ROUND(IF(AU14=TRUE,((180-secandmin(AK14))+(45-AM14))-(secandmin(AR14)),(180-secandmin(AR14))),0))</f>
        <v>41</v>
      </c>
      <c r="CK14" s="20" cm="1">
        <f t="array" ref="CK14">IF(AW14="",FALSE,ROUND(IF(AZ14=TRUE,((180-secandmin(AK14))+(45-AM14))-(secandmin(AW14)),(180-secandmin(AW14))),0))</f>
        <v>134</v>
      </c>
      <c r="CL14" s="20" cm="1">
        <f t="array" ref="CL14">IF(BB14="",FALSE,ROUND(IF(BE14=TRUE,((180-secandmin(AK14))+(45-AM14))-(secandmin(BB14)),(180-secandmin(BB14))),0))</f>
        <v>168</v>
      </c>
      <c r="CM14" s="20" cm="1">
        <f t="array" ref="CM14">IF(BG14="",FALSE,ROUND(IF(BJ14=TRUE,((180-secandmin(AK14))+(45-AM14))-(secandmin(BG14)),(180-secandmin(BG14))),0))</f>
        <v>177</v>
      </c>
      <c r="CN14" s="20" t="b" cm="1">
        <f t="array" ref="CN14">IF(BL14="",FALSE,ROUND(IF(BO14=TRUE,((180-secandmin(AK14))+(45-AM14))-(secandmin(BL14)),(180-secandmin(BL14))),0))</f>
        <v>0</v>
      </c>
      <c r="CO14" s="30" cm="1">
        <f t="array" ref="CO14">roundlength(AJ14,secandmin(AM14),AO14,secandmin(AK14))</f>
        <v>180</v>
      </c>
      <c r="CP14" s="222">
        <f t="shared" si="5"/>
        <v>0</v>
      </c>
      <c r="CQ14" s="222">
        <f t="shared" si="6"/>
        <v>0</v>
      </c>
      <c r="CR14" s="17"/>
      <c r="CU14" s="20" t="b">
        <v>0</v>
      </c>
      <c r="CV14" s="20" t="b">
        <v>1</v>
      </c>
      <c r="CW14" s="20">
        <v>160</v>
      </c>
      <c r="CX14" s="20" t="b">
        <v>0</v>
      </c>
      <c r="CY14" s="20">
        <v>0</v>
      </c>
      <c r="CZ14" s="20">
        <v>2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1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6_9 Chalet</v>
      </c>
      <c r="B15" s="4">
        <v>3</v>
      </c>
      <c r="C15" s="50"/>
      <c r="D15" s="51"/>
      <c r="E15" s="50"/>
      <c r="F15" s="87"/>
      <c r="G15" s="88"/>
      <c r="H15" s="89"/>
      <c r="I15" s="49"/>
      <c r="J15" s="48" t="s">
        <v>450</v>
      </c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0</v>
      </c>
      <c r="N15" s="52" t="s">
        <v>188</v>
      </c>
      <c r="O15" s="69" t="b">
        <v>0</v>
      </c>
      <c r="Q15" s="17">
        <v>1</v>
      </c>
      <c r="R15" s="233">
        <v>4</v>
      </c>
      <c r="S15" s="17"/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0</v>
      </c>
      <c r="AK15" s="182"/>
      <c r="AL15" s="61" t="s">
        <v>233</v>
      </c>
      <c r="AM15" s="62" t="s">
        <v>544</v>
      </c>
      <c r="AN15" s="63" t="s">
        <v>381</v>
      </c>
      <c r="AO15" s="71" t="s">
        <v>404</v>
      </c>
      <c r="AP15" s="20" t="b">
        <f t="shared" si="1"/>
        <v>0</v>
      </c>
      <c r="AQ15" s="17"/>
      <c r="AR15" s="190" t="s">
        <v>385</v>
      </c>
      <c r="AS15" s="54" t="s">
        <v>355</v>
      </c>
      <c r="AT15" s="55" t="s">
        <v>384</v>
      </c>
      <c r="AU15" s="55" t="b">
        <v>0</v>
      </c>
      <c r="AV15" s="55" t="b">
        <v>0</v>
      </c>
      <c r="AW15" s="64" t="s">
        <v>459</v>
      </c>
      <c r="AX15" s="65" t="s">
        <v>355</v>
      </c>
      <c r="AY15" s="66" t="s">
        <v>384</v>
      </c>
      <c r="AZ15" s="66" t="b">
        <v>0</v>
      </c>
      <c r="BA15" s="66" t="b">
        <v>0</v>
      </c>
      <c r="BB15" s="56" t="s">
        <v>474</v>
      </c>
      <c r="BC15" s="57" t="s">
        <v>355</v>
      </c>
      <c r="BD15" s="55" t="s">
        <v>384</v>
      </c>
      <c r="BE15" s="55" t="b">
        <v>0</v>
      </c>
      <c r="BF15" s="55" t="b">
        <v>1</v>
      </c>
      <c r="BG15" s="64"/>
      <c r="BH15" s="65"/>
      <c r="BI15" s="66"/>
      <c r="BJ15" s="66" t="b">
        <v>0</v>
      </c>
      <c r="BK15" s="66"/>
      <c r="BL15" s="56"/>
      <c r="BM15" s="57"/>
      <c r="BN15" s="55"/>
      <c r="BO15" s="55" t="b">
        <v>0</v>
      </c>
      <c r="BP15" s="55"/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0</v>
      </c>
      <c r="CB15" s="20">
        <f>countkillshs(AS15,AV15,AX15,BA15,BC15,BF15,BH15,BK15,BM15,BP15,$B$12)</f>
        <v>0</v>
      </c>
      <c r="CC15" s="223" t="b">
        <f>opening(AS15,B12)</f>
        <v>0</v>
      </c>
      <c r="CD15" s="29" t="b" cm="1">
        <f t="array" ref="CD15">KOST(CA15,O15,secandmin(J15),L15, AN15)</f>
        <v>0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0</v>
      </c>
      <c r="CH15" s="20" cm="1">
        <f t="array" ref="CH15">secandmin(J15)</f>
        <v>117</v>
      </c>
      <c r="CI15" s="20">
        <f t="shared" si="4"/>
        <v>63</v>
      </c>
      <c r="CJ15" s="20" cm="1">
        <f t="array" ref="CJ15">IF(AR15="",FALSE,ROUND(IF(AU15=TRUE,((180-secandmin(AK15))+(45-AM15))-(secandmin(AR15)),(180-secandmin(AR15))),0))</f>
        <v>51</v>
      </c>
      <c r="CK15" s="20" cm="1">
        <f t="array" ref="CK15">IF(AW15="",FALSE,ROUND(IF(AZ15=TRUE,((180-secandmin(AK15))+(45-AM15))-(secandmin(AW15)),(180-secandmin(AW15))),0))</f>
        <v>69</v>
      </c>
      <c r="CL15" s="20" cm="1">
        <f t="array" ref="CL15">IF(BB15="",FALSE,ROUND(IF(BE15=TRUE,((180-secandmin(AK15))+(45-AM15))-(secandmin(BB15)),(180-secandmin(BB15))),0))</f>
        <v>78</v>
      </c>
      <c r="CM15" s="20" t="b" cm="1">
        <f t="array" ref="CM15">IF(BG15="",FALSE,ROUND(IF(BJ15=TRUE,((180-secandmin(AK15))+(45-AM15))-(secandmin(BG15)),(180-secandmin(BG15))),0))</f>
        <v>0</v>
      </c>
      <c r="CN15" s="20" t="b" cm="1">
        <f t="array" ref="CN15">IF(BL15="",FALSE,ROUND(IF(BO15=TRUE,((180-secandmin(AK15))+(45-AM15))-(secandmin(BL15)),(180-secandmin(BL15))),0))</f>
        <v>0</v>
      </c>
      <c r="CO15" s="30" cm="1">
        <f t="array" ref="CO15">roundlength(AJ15,secandmin(AM15),AO15,secandmin(AK15))</f>
        <v>112</v>
      </c>
      <c r="CP15" s="222">
        <f t="shared" si="5"/>
        <v>0</v>
      </c>
      <c r="CQ15" s="222">
        <f t="shared" si="6"/>
        <v>0</v>
      </c>
      <c r="CR15" s="17"/>
      <c r="CU15" s="20" t="b">
        <v>1</v>
      </c>
      <c r="CV15" s="20" t="b">
        <v>0</v>
      </c>
      <c r="CW15" s="20">
        <v>108</v>
      </c>
      <c r="CX15" s="20">
        <v>63</v>
      </c>
      <c r="CY15" s="20">
        <v>1</v>
      </c>
      <c r="CZ15" s="20">
        <v>0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t="b" cm="1">
        <f t="array" ref="DD15">IF(AK15=0,FALSE,(180-secandmin(AK15)))</f>
        <v>0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6_9 Chalet</v>
      </c>
      <c r="B16" s="4">
        <v>4</v>
      </c>
      <c r="C16" s="50"/>
      <c r="D16" s="51"/>
      <c r="E16" s="50"/>
      <c r="F16" s="87"/>
      <c r="G16" s="88"/>
      <c r="H16" s="89"/>
      <c r="I16" s="49"/>
      <c r="J16" s="48" t="s">
        <v>459</v>
      </c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188</v>
      </c>
      <c r="O16" s="69" t="b">
        <v>0</v>
      </c>
      <c r="Q16" s="17">
        <v>1</v>
      </c>
      <c r="R16" s="233">
        <v>1</v>
      </c>
      <c r="S16" s="17"/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233</v>
      </c>
      <c r="AM16" s="62" t="s">
        <v>459</v>
      </c>
      <c r="AN16" s="63" t="s">
        <v>381</v>
      </c>
      <c r="AO16" s="71" t="s">
        <v>404</v>
      </c>
      <c r="AP16" s="20" t="b">
        <f t="shared" si="1"/>
        <v>0</v>
      </c>
      <c r="AQ16" s="17"/>
      <c r="AR16" s="190" t="s">
        <v>575</v>
      </c>
      <c r="AS16" s="54" t="s">
        <v>66</v>
      </c>
      <c r="AT16" s="55" t="s">
        <v>384</v>
      </c>
      <c r="AU16" s="55" t="b">
        <v>0</v>
      </c>
      <c r="AV16" s="55" t="b">
        <v>0</v>
      </c>
      <c r="AW16" s="64"/>
      <c r="AX16" s="65"/>
      <c r="AY16" s="66"/>
      <c r="AZ16" s="66" t="b">
        <v>0</v>
      </c>
      <c r="BA16" s="66"/>
      <c r="BB16" s="56"/>
      <c r="BC16" s="57"/>
      <c r="BD16" s="55"/>
      <c r="BE16" s="55" t="b">
        <v>0</v>
      </c>
      <c r="BF16" s="55"/>
      <c r="BG16" s="64"/>
      <c r="BH16" s="65"/>
      <c r="BI16" s="66"/>
      <c r="BJ16" s="66" t="b">
        <v>0</v>
      </c>
      <c r="BK16" s="66"/>
      <c r="BL16" s="56"/>
      <c r="BM16" s="57"/>
      <c r="BN16" s="55"/>
      <c r="BO16" s="55" t="b">
        <v>0</v>
      </c>
      <c r="BP16" s="55"/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0</v>
      </c>
      <c r="CB16" s="20">
        <f t="shared" ref="CB16:CB27" si="9">countkillshs(AS16,AV16,AX16,BA16,BC16,BF16,BH16,BK16,BM16,BP16,$B$12)</f>
        <v>0</v>
      </c>
      <c r="CC16" s="223" t="b">
        <f>opening(AS16,B12)</f>
        <v>0</v>
      </c>
      <c r="CD16" s="29" t="b" cm="1">
        <f t="array" ref="CD16">KOST(CA16,O16,secandmin(J16),L16, AN16)</f>
        <v>0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1</v>
      </c>
      <c r="CH16" s="20" cm="1">
        <f t="array" ref="CH16">secandmin(J16)</f>
        <v>111</v>
      </c>
      <c r="CI16" s="20">
        <f t="shared" si="4"/>
        <v>69</v>
      </c>
      <c r="CJ16" s="20" cm="1">
        <f t="array" ref="CJ16">IF(AR16="",FALSE,ROUND(IF(AU16=TRUE,((180-secandmin(AK16))+(45-AM16))-(secandmin(AR16)),(180-secandmin(AR16))),0))</f>
        <v>24</v>
      </c>
      <c r="CK16" s="20" t="b" cm="1">
        <f t="array" ref="CK16">IF(AW16="",FALSE,ROUND(IF(AZ16=TRUE,((180-secandmin(AK16))+(45-AM16))-(secandmin(AW16)),(180-secandmin(AW16))),0))</f>
        <v>0</v>
      </c>
      <c r="CL16" s="20" t="b" cm="1">
        <f t="array" ref="CL16">IF(BB16="",FALSE,ROUND(IF(BE16=TRUE,((180-secandmin(AK16))+(45-AM16))-(secandmin(BB16)),(180-secandmin(BB16))),0))</f>
        <v>0</v>
      </c>
      <c r="CM16" s="20" t="b" cm="1">
        <f t="array" ref="CM16">IF(BG16="",FALSE,ROUND(IF(BJ16=TRUE,((180-secandmin(AK16))+(45-AM16))-(secandmin(BG16)),(180-secandmin(BG16))),0))</f>
        <v>0</v>
      </c>
      <c r="CN16" s="20" t="b" cm="1">
        <f t="array" ref="CN16">IF(BL16="",FALSE,ROUND(IF(BO16=TRUE,((180-secandmin(AK16))+(45-AM16))-(secandmin(BL16)),(180-secandmin(BL16))),0))</f>
        <v>0</v>
      </c>
      <c r="CO16" s="30" cm="1">
        <f t="array" ref="CO16">roundlength(AJ16,secandmin(AM16),AO16,secandmin(AK16))</f>
        <v>69</v>
      </c>
      <c r="CP16" s="222">
        <f t="shared" si="5"/>
        <v>0</v>
      </c>
      <c r="CQ16" s="222">
        <f t="shared" si="6"/>
        <v>0</v>
      </c>
      <c r="CR16" s="17"/>
      <c r="CU16" s="20" t="b">
        <v>1</v>
      </c>
      <c r="CV16" s="20" t="b">
        <v>0</v>
      </c>
      <c r="CW16" s="20">
        <v>137</v>
      </c>
      <c r="CX16" s="20">
        <v>69</v>
      </c>
      <c r="CY16" s="20">
        <v>0</v>
      </c>
      <c r="CZ16" s="20">
        <v>0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6_9 Chalet</v>
      </c>
      <c r="B17" s="4">
        <v>5</v>
      </c>
      <c r="C17" s="50"/>
      <c r="D17" s="51"/>
      <c r="E17" s="50"/>
      <c r="F17" s="87"/>
      <c r="G17" s="88"/>
      <c r="H17" s="89"/>
      <c r="I17" s="49"/>
      <c r="J17" s="48" t="s">
        <v>463</v>
      </c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 t="s">
        <v>192</v>
      </c>
      <c r="O17" s="69" t="b">
        <v>0</v>
      </c>
      <c r="Q17" s="17">
        <v>0</v>
      </c>
      <c r="R17" s="233">
        <v>6</v>
      </c>
      <c r="S17" s="17"/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 t="s">
        <v>284</v>
      </c>
      <c r="AM17" s="62" t="s">
        <v>447</v>
      </c>
      <c r="AN17" s="63" t="s">
        <v>381</v>
      </c>
      <c r="AO17" s="71" t="s">
        <v>392</v>
      </c>
      <c r="AP17" s="20" t="b">
        <f t="shared" si="1"/>
        <v>0</v>
      </c>
      <c r="AQ17" s="17"/>
      <c r="AR17" s="190" t="s">
        <v>425</v>
      </c>
      <c r="AS17" s="54" t="s">
        <v>390</v>
      </c>
      <c r="AT17" s="55" t="s">
        <v>384</v>
      </c>
      <c r="AU17" s="55" t="b">
        <v>0</v>
      </c>
      <c r="AV17" s="55" t="b">
        <v>1</v>
      </c>
      <c r="AW17" s="64" t="s">
        <v>489</v>
      </c>
      <c r="AX17" s="65" t="s">
        <v>65</v>
      </c>
      <c r="AY17" s="66" t="s">
        <v>434</v>
      </c>
      <c r="AZ17" s="66" t="b">
        <v>0</v>
      </c>
      <c r="BA17" s="66" t="b">
        <v>0</v>
      </c>
      <c r="BB17" s="56" t="s">
        <v>552</v>
      </c>
      <c r="BC17" s="57" t="s">
        <v>67</v>
      </c>
      <c r="BD17" s="55" t="s">
        <v>384</v>
      </c>
      <c r="BE17" s="55" t="b">
        <v>0</v>
      </c>
      <c r="BF17" s="55" t="b">
        <v>1</v>
      </c>
      <c r="BG17" s="64" t="s">
        <v>409</v>
      </c>
      <c r="BH17" s="65" t="s">
        <v>65</v>
      </c>
      <c r="BI17" s="66" t="s">
        <v>384</v>
      </c>
      <c r="BJ17" s="66" t="b">
        <v>0</v>
      </c>
      <c r="BK17" s="66" t="b">
        <v>1</v>
      </c>
      <c r="BL17" s="56" t="s">
        <v>447</v>
      </c>
      <c r="BM17" s="57" t="s">
        <v>65</v>
      </c>
      <c r="BN17" s="55" t="s">
        <v>384</v>
      </c>
      <c r="BO17" s="55" t="b">
        <v>0</v>
      </c>
      <c r="BP17" s="55" t="b">
        <v>1</v>
      </c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1</v>
      </c>
      <c r="CB17" s="20">
        <f t="shared" si="9"/>
        <v>1</v>
      </c>
      <c r="CC17" s="223" t="b">
        <f>opening(AS17,B12)</f>
        <v>1</v>
      </c>
      <c r="CD17" s="29" t="b" cm="1">
        <f t="array" ref="CD17">KOST(CA17,O17,secandmin(J17),L17, AN17)</f>
        <v>1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1</v>
      </c>
      <c r="CH17" s="20" cm="1">
        <f t="array" ref="CH17">secandmin(J17)</f>
        <v>110</v>
      </c>
      <c r="CI17" s="20">
        <f t="shared" si="4"/>
        <v>70</v>
      </c>
      <c r="CJ17" s="20" cm="1">
        <f t="array" ref="CJ17">IF(AR17="",FALSE,ROUND(IF(AU17=TRUE,((180-secandmin(AK17))+(45-AM17))-(secandmin(AR17)),(180-secandmin(AR17))),0))</f>
        <v>44</v>
      </c>
      <c r="CK17" s="20" cm="1">
        <f t="array" ref="CK17">IF(AW17="",FALSE,ROUND(IF(AZ17=TRUE,((180-secandmin(AK17))+(45-AM17))-(secandmin(AW17)),(180-secandmin(AW17))),0))</f>
        <v>127</v>
      </c>
      <c r="CL17" s="20" cm="1">
        <f t="array" ref="CL17">IF(BB17="",FALSE,ROUND(IF(BE17=TRUE,((180-secandmin(AK17))+(45-AM17))-(secandmin(BB17)),(180-secandmin(BB17))),0))</f>
        <v>140</v>
      </c>
      <c r="CM17" s="20" cm="1">
        <f t="array" ref="CM17">IF(BG17="",FALSE,ROUND(IF(BJ17=TRUE,((180-secandmin(AK17))+(45-AM17))-(secandmin(BG17)),(180-secandmin(BG17))),0))</f>
        <v>147</v>
      </c>
      <c r="CN17" s="20" cm="1">
        <f t="array" ref="CN17">IF(BL17="",FALSE,ROUND(IF(BO17=TRUE,((180-secandmin(AK17))+(45-AM17))-(secandmin(BL17)),(180-secandmin(BL17))),0))</f>
        <v>150</v>
      </c>
      <c r="CO17" s="30" cm="1">
        <f t="array" ref="CO17">roundlength(AJ17,secandmin(AM17),AO17,secandmin(AK17))</f>
        <v>150</v>
      </c>
      <c r="CP17" s="222">
        <f t="shared" si="5"/>
        <v>0</v>
      </c>
      <c r="CQ17" s="222">
        <f t="shared" si="6"/>
        <v>0</v>
      </c>
      <c r="CR17" s="17"/>
      <c r="CU17" s="20" t="b">
        <v>1</v>
      </c>
      <c r="CV17" s="20" t="b">
        <v>1</v>
      </c>
      <c r="CW17" s="20" t="b">
        <v>0</v>
      </c>
      <c r="CX17" s="20">
        <v>70</v>
      </c>
      <c r="CY17" s="20">
        <v>0</v>
      </c>
      <c r="CZ17" s="20">
        <v>1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1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6_9 Chalet</v>
      </c>
      <c r="B18" s="4">
        <v>6</v>
      </c>
      <c r="C18" s="50"/>
      <c r="D18" s="51"/>
      <c r="E18" s="50"/>
      <c r="F18" s="87"/>
      <c r="G18" s="88"/>
      <c r="H18" s="89"/>
      <c r="I18" s="49"/>
      <c r="J18" s="300"/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 t="s">
        <v>192</v>
      </c>
      <c r="O18" s="69" t="b">
        <v>0</v>
      </c>
      <c r="Q18" s="17">
        <v>1</v>
      </c>
      <c r="R18" s="233">
        <v>5</v>
      </c>
      <c r="S18" s="17"/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284</v>
      </c>
      <c r="AM18" s="62" t="s">
        <v>432</v>
      </c>
      <c r="AN18" s="63" t="s">
        <v>381</v>
      </c>
      <c r="AO18" s="71" t="s">
        <v>392</v>
      </c>
      <c r="AP18" s="20" t="b">
        <f t="shared" si="1"/>
        <v>0</v>
      </c>
      <c r="AQ18" s="17"/>
      <c r="AR18" s="190" t="s">
        <v>473</v>
      </c>
      <c r="AS18" s="54" t="s">
        <v>355</v>
      </c>
      <c r="AT18" s="55" t="s">
        <v>384</v>
      </c>
      <c r="AU18" s="55" t="b">
        <v>0</v>
      </c>
      <c r="AV18" s="55" t="b">
        <v>1</v>
      </c>
      <c r="AW18" s="64" t="s">
        <v>480</v>
      </c>
      <c r="AX18" s="65" t="s">
        <v>65</v>
      </c>
      <c r="AY18" s="66" t="s">
        <v>384</v>
      </c>
      <c r="AZ18" s="66" t="b">
        <v>0</v>
      </c>
      <c r="BA18" s="66" t="b">
        <v>1</v>
      </c>
      <c r="BB18" s="56" t="s">
        <v>431</v>
      </c>
      <c r="BC18" s="57" t="s">
        <v>65</v>
      </c>
      <c r="BD18" s="55" t="s">
        <v>384</v>
      </c>
      <c r="BE18" s="55" t="b">
        <v>0</v>
      </c>
      <c r="BF18" s="55" t="b">
        <v>0</v>
      </c>
      <c r="BG18" s="64" t="s">
        <v>432</v>
      </c>
      <c r="BH18" s="65" t="s">
        <v>65</v>
      </c>
      <c r="BI18" s="66" t="s">
        <v>384</v>
      </c>
      <c r="BJ18" s="66" t="b">
        <v>0</v>
      </c>
      <c r="BK18" s="66" t="b">
        <v>0</v>
      </c>
      <c r="BL18" s="56" t="s">
        <v>432</v>
      </c>
      <c r="BM18" s="57" t="s">
        <v>390</v>
      </c>
      <c r="BN18" s="55" t="s">
        <v>384</v>
      </c>
      <c r="BO18" s="55" t="b">
        <v>0</v>
      </c>
      <c r="BP18" s="55" t="b">
        <v>1</v>
      </c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1</v>
      </c>
      <c r="CB18" s="20">
        <f t="shared" si="9"/>
        <v>1</v>
      </c>
      <c r="CC18" s="223" t="b">
        <f>opening(AS18,B12)</f>
        <v>0</v>
      </c>
      <c r="CD18" s="29" t="b" cm="1">
        <f t="array" ref="CD18">KOST(CA18,O18,secandmin(J18),L18, AN18)</f>
        <v>1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1</v>
      </c>
      <c r="CH18" s="20" cm="1">
        <f t="array" ref="CH18">secandmin(J18)</f>
        <v>0</v>
      </c>
      <c r="CI18" s="20" t="b">
        <f t="shared" si="4"/>
        <v>0</v>
      </c>
      <c r="CJ18" s="20" cm="1">
        <f t="array" ref="CJ18">IF(AR18="",FALSE,ROUND(IF(AU18=TRUE,((180-secandmin(AK18))+(45-AM18))-(secandmin(AR18)),(180-secandmin(AR18))),0))</f>
        <v>72</v>
      </c>
      <c r="CK18" s="20" cm="1">
        <f t="array" ref="CK18">IF(AW18="",FALSE,ROUND(IF(AZ18=TRUE,((180-secandmin(AK18))+(45-AM18))-(secandmin(AW18)),(180-secandmin(AW18))),0))</f>
        <v>152</v>
      </c>
      <c r="CL18" s="20" cm="1">
        <f t="array" ref="CL18">IF(BB18="",FALSE,ROUND(IF(BE18=TRUE,((180-secandmin(AK18))+(45-AM18))-(secandmin(BB18)),(180-secandmin(BB18))),0))</f>
        <v>156</v>
      </c>
      <c r="CM18" s="20" cm="1">
        <f t="array" ref="CM18">IF(BG18="",FALSE,ROUND(IF(BJ18=TRUE,((180-secandmin(AK18))+(45-AM18))-(secandmin(BG18)),(180-secandmin(BG18))),0))</f>
        <v>174</v>
      </c>
      <c r="CN18" s="20" cm="1">
        <f t="array" ref="CN18">IF(BL18="",FALSE,ROUND(IF(BO18=TRUE,((180-secandmin(AK18))+(45-AM18))-(secandmin(BL18)),(180-secandmin(BL18))),0))</f>
        <v>174</v>
      </c>
      <c r="CO18" s="30" cm="1">
        <f t="array" ref="CO18">roundlength(AJ18,secandmin(AM18),AO18,secandmin(AK18))</f>
        <v>174</v>
      </c>
      <c r="CP18" s="222">
        <f t="shared" si="5"/>
        <v>0</v>
      </c>
      <c r="CQ18" s="222">
        <f t="shared" si="6"/>
        <v>0</v>
      </c>
      <c r="CR18" s="17"/>
      <c r="CU18" s="20" t="b">
        <v>1</v>
      </c>
      <c r="CV18" s="20" t="b">
        <v>1</v>
      </c>
      <c r="CW18" s="20">
        <v>44</v>
      </c>
      <c r="CX18" s="20" t="b">
        <v>0</v>
      </c>
      <c r="CY18" s="20">
        <v>0</v>
      </c>
      <c r="CZ18" s="20">
        <v>1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6_9 Chalet</v>
      </c>
      <c r="B19" s="4">
        <v>7</v>
      </c>
      <c r="C19" s="50"/>
      <c r="D19" s="51"/>
      <c r="E19" s="50"/>
      <c r="F19" s="87"/>
      <c r="G19" s="88"/>
      <c r="H19" s="89"/>
      <c r="I19" s="49"/>
      <c r="J19" s="48" t="s">
        <v>523</v>
      </c>
      <c r="K19" s="45" t="b">
        <v>0</v>
      </c>
      <c r="L19" s="46" t="b">
        <f t="shared" si="7"/>
        <v>1</v>
      </c>
      <c r="M19" s="47" t="b" cm="1">
        <f t="array" ref="M19">OpeningDeath(CG19,CI19,CI35,CI51,CI67,CI83,CI99)</f>
        <v>0</v>
      </c>
      <c r="N19" s="52" t="s">
        <v>265</v>
      </c>
      <c r="O19" s="69" t="b">
        <v>0</v>
      </c>
      <c r="Q19" s="17"/>
      <c r="R19" s="17"/>
      <c r="S19" s="17">
        <v>1</v>
      </c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280</v>
      </c>
      <c r="AM19" s="62" t="s">
        <v>435</v>
      </c>
      <c r="AN19" s="63" t="s">
        <v>382</v>
      </c>
      <c r="AO19" s="71" t="s">
        <v>404</v>
      </c>
      <c r="AP19" s="20" t="b">
        <f t="shared" si="1"/>
        <v>0</v>
      </c>
      <c r="AQ19" s="17"/>
      <c r="AR19" s="190" t="s">
        <v>467</v>
      </c>
      <c r="AS19" s="54" t="s">
        <v>65</v>
      </c>
      <c r="AT19" s="55" t="s">
        <v>384</v>
      </c>
      <c r="AU19" s="55" t="b">
        <v>0</v>
      </c>
      <c r="AV19" s="55" t="b">
        <v>1</v>
      </c>
      <c r="AW19" s="64" t="s">
        <v>544</v>
      </c>
      <c r="AX19" s="65" t="s">
        <v>355</v>
      </c>
      <c r="AY19" s="66" t="s">
        <v>384</v>
      </c>
      <c r="AZ19" s="66" t="b">
        <v>0</v>
      </c>
      <c r="BA19" s="66" t="b">
        <v>1</v>
      </c>
      <c r="BB19" s="56" t="s">
        <v>523</v>
      </c>
      <c r="BC19" s="57" t="s">
        <v>66</v>
      </c>
      <c r="BD19" s="55" t="s">
        <v>384</v>
      </c>
      <c r="BE19" s="55" t="b">
        <v>0</v>
      </c>
      <c r="BF19" s="55" t="b">
        <v>0</v>
      </c>
      <c r="BG19" s="64"/>
      <c r="BH19" s="65"/>
      <c r="BI19" s="66"/>
      <c r="BJ19" s="66" t="b">
        <v>0</v>
      </c>
      <c r="BK19" s="66"/>
      <c r="BL19" s="56"/>
      <c r="BM19" s="57"/>
      <c r="BN19" s="55"/>
      <c r="BO19" s="55" t="b">
        <v>0</v>
      </c>
      <c r="BP19" s="55"/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1</v>
      </c>
      <c r="CA19" s="29">
        <f>countkills(AS19,AX19,BC19,BH19,BM19,B12)</f>
        <v>0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1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1</v>
      </c>
      <c r="CH19" s="20" cm="1">
        <f t="array" ref="CH19">secandmin(J19)</f>
        <v>9</v>
      </c>
      <c r="CI19" s="20">
        <f t="shared" si="4"/>
        <v>171</v>
      </c>
      <c r="CJ19" s="20" cm="1">
        <f t="array" ref="CJ19">IF(AR19="",FALSE,ROUND(IF(AU19=TRUE,((180-secandmin(AK19))+(45-AM19))-(secandmin(AR19)),(180-secandmin(AR19))),0))</f>
        <v>47</v>
      </c>
      <c r="CK19" s="20" cm="1">
        <f t="array" ref="CK19">IF(AW19="",FALSE,ROUND(IF(AZ19=TRUE,((180-secandmin(AK19))+(45-AM19))-(secandmin(AW19)),(180-secandmin(AW19))),0))</f>
        <v>112</v>
      </c>
      <c r="CL19" s="20" cm="1">
        <f t="array" ref="CL19">IF(BB19="",FALSE,ROUND(IF(BE19=TRUE,((180-secandmin(AK19))+(45-AM19))-(secandmin(BB19)),(180-secandmin(BB19))),0))</f>
        <v>171</v>
      </c>
      <c r="CM19" s="20" t="b" cm="1">
        <f t="array" ref="CM19">IF(BG19="",FALSE,ROUND(IF(BJ19=TRUE,((180-secandmin(AK19))+(45-AM19))-(secandmin(BG19)),(180-secandmin(BG19))),0))</f>
        <v>0</v>
      </c>
      <c r="CN19" s="20" t="b" cm="1">
        <f t="array" ref="CN19">IF(BL19="",FALSE,ROUND(IF(BO19=TRUE,((180-secandmin(AK19))+(45-AM19))-(secandmin(BL19)),(180-secandmin(BL19))),0))</f>
        <v>0</v>
      </c>
      <c r="CO19" s="30" cm="1">
        <f t="array" ref="CO19">roundlength(AJ19,secandmin(AM19),AO19,secandmin(AK19))</f>
        <v>180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1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6_9 Chalet</v>
      </c>
      <c r="B20" s="4">
        <v>8</v>
      </c>
      <c r="C20" s="50"/>
      <c r="D20" s="51"/>
      <c r="E20" s="50"/>
      <c r="F20" s="87"/>
      <c r="G20" s="88"/>
      <c r="H20" s="89"/>
      <c r="I20" s="49"/>
      <c r="J20" s="48" t="s">
        <v>512</v>
      </c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 t="s">
        <v>265</v>
      </c>
      <c r="O20" s="69" t="b">
        <v>0</v>
      </c>
      <c r="Q20" s="17"/>
      <c r="R20" s="17"/>
      <c r="S20" s="17">
        <v>2</v>
      </c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1</v>
      </c>
      <c r="AK20" s="182"/>
      <c r="AL20" s="61" t="s">
        <v>280</v>
      </c>
      <c r="AM20" s="62" t="s">
        <v>528</v>
      </c>
      <c r="AN20" s="63" t="s">
        <v>382</v>
      </c>
      <c r="AO20" s="71" t="s">
        <v>404</v>
      </c>
      <c r="AP20" s="20" t="b">
        <f t="shared" si="1"/>
        <v>0</v>
      </c>
      <c r="AQ20" s="17"/>
      <c r="AR20" s="190" t="s">
        <v>477</v>
      </c>
      <c r="AS20" s="54" t="s">
        <v>355</v>
      </c>
      <c r="AT20" s="55" t="s">
        <v>384</v>
      </c>
      <c r="AU20" s="55" t="b">
        <v>0</v>
      </c>
      <c r="AV20" s="55" t="b">
        <v>0</v>
      </c>
      <c r="AW20" s="64" t="s">
        <v>531</v>
      </c>
      <c r="AX20" s="65" t="s">
        <v>67</v>
      </c>
      <c r="AY20" s="66" t="s">
        <v>384</v>
      </c>
      <c r="AZ20" s="66" t="b">
        <v>0</v>
      </c>
      <c r="BA20" s="66" t="b">
        <v>1</v>
      </c>
      <c r="BB20" s="56"/>
      <c r="BC20" s="57"/>
      <c r="BD20" s="224"/>
      <c r="BE20" s="55" t="b">
        <v>0</v>
      </c>
      <c r="BF20" s="55"/>
      <c r="BG20" s="64"/>
      <c r="BH20" s="65"/>
      <c r="BI20" s="164"/>
      <c r="BJ20" s="66" t="b">
        <v>0</v>
      </c>
      <c r="BK20" s="66"/>
      <c r="BL20" s="56"/>
      <c r="BM20" s="57"/>
      <c r="BN20" s="224"/>
      <c r="BO20" s="55" t="b">
        <v>0</v>
      </c>
      <c r="BP20" s="55"/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0</v>
      </c>
      <c r="CB20" s="20">
        <f t="shared" si="9"/>
        <v>0</v>
      </c>
      <c r="CC20" s="223" t="b">
        <f>opening(AS20,B12)</f>
        <v>0</v>
      </c>
      <c r="CD20" s="29" t="b" cm="1">
        <f t="array" ref="CD20">KOST(CA20,O20,secandmin(J20),L20, AN20)</f>
        <v>0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0</v>
      </c>
      <c r="CH20" s="20" cm="1">
        <f t="array" ref="CH20">secandmin(J20)</f>
        <v>20</v>
      </c>
      <c r="CI20" s="20">
        <f t="shared" si="4"/>
        <v>160</v>
      </c>
      <c r="CJ20" s="20" cm="1">
        <f t="array" ref="CJ20">IF(AR20="",FALSE,ROUND(IF(AU20=TRUE,((180-secandmin(AK20))+(45-AM20))-(secandmin(AR20)),(180-secandmin(AR20))),0))</f>
        <v>32</v>
      </c>
      <c r="CK20" s="20" cm="1">
        <f t="array" ref="CK20">IF(AW20="",FALSE,ROUND(IF(AZ20=TRUE,((180-secandmin(AK20))+(45-AM20))-(secandmin(AW20)),(180-secandmin(AW20))),0))</f>
        <v>166</v>
      </c>
      <c r="CL20" s="20" t="b" cm="1">
        <f t="array" ref="CL20">IF(BB20="",FALSE,ROUND(IF(BE20=TRUE,((180-secandmin(AK20))+(45-AM20))-(secandmin(BB20)),(180-secandmin(BB20))),0))</f>
        <v>0</v>
      </c>
      <c r="CM20" s="20" t="b" cm="1">
        <f t="array" ref="CM20">IF(BG20="",FALSE,ROUND(IF(BJ20=TRUE,((180-secandmin(AK20))+(45-AM20))-(secandmin(BG20)),(180-secandmin(BG20))),0))</f>
        <v>0</v>
      </c>
      <c r="CN20" s="20" t="b" cm="1">
        <f t="array" ref="CN20">IF(BL20="",FALSE,ROUND(IF(BO20=TRUE,((180-secandmin(AK20))+(45-AM20))-(secandmin(BL20)),(180-secandmin(BL20))),0))</f>
        <v>0</v>
      </c>
      <c r="CO20" s="30" cm="1">
        <f t="array" ref="CO20">roundlength(AJ20,secandmin(AM20),AO20,secandmin(AK20))</f>
        <v>212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6_9 Chalet</v>
      </c>
      <c r="B21" s="4">
        <v>9</v>
      </c>
      <c r="C21" s="50"/>
      <c r="D21" s="51"/>
      <c r="E21" s="50"/>
      <c r="F21" s="87"/>
      <c r="G21" s="88"/>
      <c r="H21" s="89"/>
      <c r="I21" s="49"/>
      <c r="J21" s="48" t="s">
        <v>438</v>
      </c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265</v>
      </c>
      <c r="O21" s="69" t="b">
        <v>0</v>
      </c>
      <c r="Q21" s="17"/>
      <c r="R21" s="17"/>
      <c r="S21" s="17">
        <v>1</v>
      </c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 t="s">
        <v>544</v>
      </c>
      <c r="AL21" s="61" t="s">
        <v>233</v>
      </c>
      <c r="AM21" s="62" t="s">
        <v>511</v>
      </c>
      <c r="AN21" s="63" t="s">
        <v>382</v>
      </c>
      <c r="AO21" s="71" t="s">
        <v>404</v>
      </c>
      <c r="AP21" s="20" t="b">
        <f t="shared" si="1"/>
        <v>1</v>
      </c>
      <c r="AQ21" s="17"/>
      <c r="AR21" s="190" t="s">
        <v>467</v>
      </c>
      <c r="AS21" s="54" t="s">
        <v>355</v>
      </c>
      <c r="AT21" s="224" t="s">
        <v>384</v>
      </c>
      <c r="AU21" s="55" t="b">
        <v>0</v>
      </c>
      <c r="AV21" s="55" t="b">
        <v>1</v>
      </c>
      <c r="AW21" s="64" t="s">
        <v>534</v>
      </c>
      <c r="AX21" s="65" t="s">
        <v>65</v>
      </c>
      <c r="AY21" s="164" t="s">
        <v>384</v>
      </c>
      <c r="AZ21" s="66" t="b">
        <v>0</v>
      </c>
      <c r="BA21" s="66" t="b">
        <v>0</v>
      </c>
      <c r="BB21" s="56" t="s">
        <v>446</v>
      </c>
      <c r="BC21" s="57" t="s">
        <v>390</v>
      </c>
      <c r="BD21" s="224" t="s">
        <v>384</v>
      </c>
      <c r="BE21" s="55" t="b">
        <v>0</v>
      </c>
      <c r="BF21" s="55" t="b">
        <v>0</v>
      </c>
      <c r="BG21" s="64" t="s">
        <v>429</v>
      </c>
      <c r="BH21" s="65" t="s">
        <v>67</v>
      </c>
      <c r="BI21" s="164" t="s">
        <v>384</v>
      </c>
      <c r="BJ21" s="66" t="b">
        <v>1</v>
      </c>
      <c r="BK21" s="66" t="b">
        <v>0</v>
      </c>
      <c r="BL21" s="56"/>
      <c r="BM21" s="57"/>
      <c r="BN21" s="55"/>
      <c r="BO21" s="55" t="b">
        <v>0</v>
      </c>
      <c r="BP21" s="55"/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1</v>
      </c>
      <c r="CB21" s="20">
        <f t="shared" si="9"/>
        <v>0</v>
      </c>
      <c r="CC21" s="223" t="b">
        <f>opening(AS21,B12)</f>
        <v>0</v>
      </c>
      <c r="CD21" s="29" t="b" cm="1">
        <f t="array" ref="CD21">KOST(CA21,O21,secandmin(J21),L21, AN21)</f>
        <v>1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1</v>
      </c>
      <c r="CH21" s="20" cm="1">
        <f t="array" ref="CH21">secandmin(J21)</f>
        <v>72</v>
      </c>
      <c r="CI21" s="20">
        <f t="shared" si="4"/>
        <v>108</v>
      </c>
      <c r="CJ21" s="20" cm="1">
        <f t="array" ref="CJ21">IF(AR21="",FALSE,ROUND(IF(AU21=TRUE,((180-secandmin(AK21))+(45-AM21))-(secandmin(AR21)),(180-secandmin(AR21))),0))</f>
        <v>47</v>
      </c>
      <c r="CK21" s="20" cm="1">
        <f t="array" ref="CK21">IF(AW21="",FALSE,ROUND(IF(AZ21=TRUE,((180-secandmin(AK21))+(45-AM21))-(secandmin(AW21)),(180-secandmin(AW21))),0))</f>
        <v>50</v>
      </c>
      <c r="CL21" s="20" cm="1">
        <f t="array" ref="CL21">IF(BB21="",FALSE,ROUND(IF(BE21=TRUE,((180-secandmin(AK21))+(45-AM21))-(secandmin(BB21)),(180-secandmin(BB21))),0))</f>
        <v>92</v>
      </c>
      <c r="CM21" s="20" cm="1">
        <f t="array" ref="CM21">IF(BG21="",FALSE,ROUND(IF(BJ21=TRUE,((180-secandmin(AK21))+(45-AM21))-(secandmin(BG21)),(180-secandmin(BG21))),0))</f>
        <v>116</v>
      </c>
      <c r="CN21" s="20" t="b" cm="1">
        <f t="array" ref="CN21">IF(BL21="",FALSE,ROUND(IF(BO21=TRUE,((180-secandmin(AK21))+(45-AM21))-(secandmin(BL21)),(180-secandmin(BL21))),0))</f>
        <v>0</v>
      </c>
      <c r="CO21" s="30" cm="1">
        <f t="array" ref="CO21">roundlength(AJ21,secandmin(AM21),AO21,secandmin(AK21))</f>
        <v>151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1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cm="1">
        <f t="array" ref="DD21">IF(AK21=0,FALSE,(180-secandmin(AK21)))</f>
        <v>112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6_9 Chalet</v>
      </c>
      <c r="B22" s="4">
        <v>10</v>
      </c>
      <c r="C22" s="50"/>
      <c r="D22" s="51"/>
      <c r="E22" s="50"/>
      <c r="F22" s="87"/>
      <c r="G22" s="88"/>
      <c r="H22" s="89"/>
      <c r="I22" s="49"/>
      <c r="J22" s="48" t="s">
        <v>452</v>
      </c>
      <c r="K22" s="45" t="b">
        <v>0</v>
      </c>
      <c r="L22" s="46" t="b">
        <f t="shared" si="7"/>
        <v>1</v>
      </c>
      <c r="M22" s="47" t="b" cm="1">
        <f t="array" ref="M22">OpeningDeath(CG22,CI22,CI38,CI54,CI70,CI86,CI102)</f>
        <v>0</v>
      </c>
      <c r="N22" s="171" t="s">
        <v>265</v>
      </c>
      <c r="O22" s="69" t="b">
        <v>0</v>
      </c>
      <c r="Q22" s="17"/>
      <c r="R22" s="17"/>
      <c r="S22" s="17">
        <v>2</v>
      </c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233</v>
      </c>
      <c r="AM22" s="62" t="s">
        <v>531</v>
      </c>
      <c r="AN22" s="63" t="s">
        <v>382</v>
      </c>
      <c r="AO22" s="71" t="s">
        <v>404</v>
      </c>
      <c r="AP22" s="20" t="b">
        <f t="shared" si="1"/>
        <v>0</v>
      </c>
      <c r="AQ22" s="17"/>
      <c r="AR22" s="190" t="s">
        <v>439</v>
      </c>
      <c r="AS22" s="54" t="s">
        <v>66</v>
      </c>
      <c r="AT22" s="55" t="s">
        <v>384</v>
      </c>
      <c r="AU22" s="55" t="b">
        <v>0</v>
      </c>
      <c r="AV22" s="55" t="b">
        <v>1</v>
      </c>
      <c r="AW22" s="64" t="s">
        <v>482</v>
      </c>
      <c r="AX22" s="65" t="s">
        <v>67</v>
      </c>
      <c r="AY22" s="164" t="s">
        <v>384</v>
      </c>
      <c r="AZ22" s="66" t="b">
        <v>0</v>
      </c>
      <c r="BA22" s="66" t="b">
        <v>0</v>
      </c>
      <c r="BB22" s="56"/>
      <c r="BC22" s="57"/>
      <c r="BD22" s="224"/>
      <c r="BE22" s="55" t="b">
        <v>0</v>
      </c>
      <c r="BF22" s="55"/>
      <c r="BG22" s="64"/>
      <c r="BH22" s="65"/>
      <c r="BI22" s="164"/>
      <c r="BJ22" s="66" t="b">
        <v>0</v>
      </c>
      <c r="BK22" s="66"/>
      <c r="BL22" s="56"/>
      <c r="BM22" s="57"/>
      <c r="BN22" s="55"/>
      <c r="BO22" s="55" t="b">
        <v>0</v>
      </c>
      <c r="BP22" s="55"/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0</v>
      </c>
      <c r="CB22" s="20">
        <f t="shared" si="9"/>
        <v>0</v>
      </c>
      <c r="CC22" s="223" t="b">
        <f>opening(AS22,B12)</f>
        <v>0</v>
      </c>
      <c r="CD22" s="29" t="b" cm="1">
        <f t="array" ref="CD22">KOST(CA22,O22,secandmin(J22),L22, AN22)</f>
        <v>1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0</v>
      </c>
      <c r="CH22" s="20" cm="1">
        <f t="array" ref="CH22">secandmin(J22)</f>
        <v>43</v>
      </c>
      <c r="CI22" s="20">
        <f t="shared" si="4"/>
        <v>137</v>
      </c>
      <c r="CJ22" s="20" cm="1">
        <f t="array" ref="CJ22">IF(AR22="",FALSE,ROUND(IF(AU22=TRUE,((180-secandmin(AK22))+(45-AM22))-(secandmin(AR22)),(180-secandmin(AR22))),0))</f>
        <v>67</v>
      </c>
      <c r="CK22" s="20" cm="1">
        <f t="array" ref="CK22">IF(AW22="",FALSE,ROUND(IF(AZ22=TRUE,((180-secandmin(AK22))+(45-AM22))-(secandmin(AW22)),(180-secandmin(AW22))),0))</f>
        <v>138</v>
      </c>
      <c r="CL22" s="20" t="b" cm="1">
        <f t="array" ref="CL22">IF(BB22="",FALSE,ROUND(IF(BE22=TRUE,((180-secandmin(AK22))+(45-AM22))-(secandmin(BB22)),(180-secandmin(BB22))),0))</f>
        <v>0</v>
      </c>
      <c r="CM22" s="20" t="b" cm="1">
        <f t="array" ref="CM22">IF(BG22="",FALSE,ROUND(IF(BJ22=TRUE,((180-secandmin(AK22))+(45-AM22))-(secandmin(BG22)),(180-secandmin(BG22))),0))</f>
        <v>0</v>
      </c>
      <c r="CN22" s="20" t="b" cm="1">
        <f t="array" ref="CN22">IF(BL22="",FALSE,ROUND(IF(BO22=TRUE,((180-secandmin(AK22))+(45-AM22))-(secandmin(BL22)),(180-secandmin(BL22))),0))</f>
        <v>0</v>
      </c>
      <c r="CO22" s="30" cm="1">
        <f t="array" ref="CO22">roundlength(AJ22,secandmin(AM22),AO22,secandmin(AK22))</f>
        <v>166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1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6_9 Chalet</v>
      </c>
      <c r="B23" s="4">
        <v>11</v>
      </c>
      <c r="C23" s="50"/>
      <c r="D23" s="51"/>
      <c r="E23" s="50"/>
      <c r="F23" s="87"/>
      <c r="G23" s="88"/>
      <c r="H23" s="89"/>
      <c r="I23" s="49"/>
      <c r="J23" s="300"/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 t="s">
        <v>265</v>
      </c>
      <c r="O23" s="69" t="b">
        <v>0</v>
      </c>
      <c r="Q23" s="17"/>
      <c r="R23" s="17"/>
      <c r="S23" s="17">
        <v>0</v>
      </c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 t="s">
        <v>277</v>
      </c>
      <c r="AM23" s="62" t="s">
        <v>493</v>
      </c>
      <c r="AN23" s="63" t="s">
        <v>382</v>
      </c>
      <c r="AO23" s="71" t="s">
        <v>392</v>
      </c>
      <c r="AP23" s="20" t="b">
        <f t="shared" si="1"/>
        <v>0</v>
      </c>
      <c r="AQ23" s="17"/>
      <c r="AR23" s="190" t="s">
        <v>473</v>
      </c>
      <c r="AS23" s="54" t="s">
        <v>65</v>
      </c>
      <c r="AT23" s="55" t="s">
        <v>384</v>
      </c>
      <c r="AU23" s="55" t="b">
        <v>0</v>
      </c>
      <c r="AV23" s="55" t="b">
        <v>1</v>
      </c>
      <c r="AW23" s="64" t="s">
        <v>433</v>
      </c>
      <c r="AX23" s="65" t="s">
        <v>355</v>
      </c>
      <c r="AY23" s="66" t="s">
        <v>384</v>
      </c>
      <c r="AZ23" s="66" t="b">
        <v>0</v>
      </c>
      <c r="BA23" s="66" t="b">
        <v>1</v>
      </c>
      <c r="BB23" s="56" t="s">
        <v>488</v>
      </c>
      <c r="BC23" s="57" t="s">
        <v>355</v>
      </c>
      <c r="BD23" s="55" t="s">
        <v>384</v>
      </c>
      <c r="BE23" s="55" t="b">
        <v>0</v>
      </c>
      <c r="BF23" s="55" t="b">
        <v>1</v>
      </c>
      <c r="BG23" s="64" t="s">
        <v>391</v>
      </c>
      <c r="BH23" s="65" t="s">
        <v>66</v>
      </c>
      <c r="BI23" s="66" t="s">
        <v>384</v>
      </c>
      <c r="BJ23" s="66" t="b">
        <v>0</v>
      </c>
      <c r="BK23" s="66" t="b">
        <v>1</v>
      </c>
      <c r="BL23" s="56" t="s">
        <v>493</v>
      </c>
      <c r="BM23" s="57" t="s">
        <v>355</v>
      </c>
      <c r="BN23" s="55" t="s">
        <v>384</v>
      </c>
      <c r="BO23" s="55" t="b">
        <v>0</v>
      </c>
      <c r="BP23" s="55" t="b">
        <v>1</v>
      </c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b" cm="1">
        <f t="array" ref="CD23">KOST(CA23,O23,secandmin(J23),L23, AN23)</f>
        <v>1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1</v>
      </c>
      <c r="CH23" s="20" cm="1">
        <f t="array" ref="CH23">secandmin(J23)</f>
        <v>0</v>
      </c>
      <c r="CI23" s="20" t="b">
        <f t="shared" si="4"/>
        <v>0</v>
      </c>
      <c r="CJ23" s="20" cm="1">
        <f t="array" ref="CJ23">IF(AR23="",FALSE,ROUND(IF(AU23=TRUE,((180-secandmin(AK23))+(45-AM23))-(secandmin(AR23)),(180-secandmin(AR23))),0))</f>
        <v>72</v>
      </c>
      <c r="CK23" s="20" cm="1">
        <f t="array" ref="CK23">IF(AW23="",FALSE,ROUND(IF(AZ23=TRUE,((180-secandmin(AK23))+(45-AM23))-(secandmin(AW23)),(180-secandmin(AW23))),0))</f>
        <v>74</v>
      </c>
      <c r="CL23" s="20" cm="1">
        <f t="array" ref="CL23">IF(BB23="",FALSE,ROUND(IF(BE23=TRUE,((180-secandmin(AK23))+(45-AM23))-(secandmin(BB23)),(180-secandmin(BB23))),0))</f>
        <v>125</v>
      </c>
      <c r="CM23" s="20" cm="1">
        <f t="array" ref="CM23">IF(BG23="",FALSE,ROUND(IF(BJ23=TRUE,((180-secandmin(AK23))+(45-AM23))-(secandmin(BG23)),(180-secandmin(BG23))),0))</f>
        <v>132</v>
      </c>
      <c r="CN23" s="20" cm="1">
        <f t="array" ref="CN23">IF(BL23="",FALSE,ROUND(IF(BO23=TRUE,((180-secandmin(AK23))+(45-AM23))-(secandmin(BL23)),(180-secandmin(BL23))),0))</f>
        <v>133</v>
      </c>
      <c r="CO23" s="30" cm="1">
        <f t="array" ref="CO23">roundlength(AJ23,secandmin(AM23),AO23,secandmin(AK23))</f>
        <v>133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0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6_9 Chalet</v>
      </c>
      <c r="B24" s="4">
        <v>12</v>
      </c>
      <c r="C24" s="50"/>
      <c r="D24" s="51"/>
      <c r="E24" s="50"/>
      <c r="F24" s="87"/>
      <c r="G24" s="88"/>
      <c r="H24" s="89"/>
      <c r="I24" s="49"/>
      <c r="J24" s="48" t="s">
        <v>425</v>
      </c>
      <c r="K24" s="45" t="b">
        <v>0</v>
      </c>
      <c r="L24" s="46" t="b">
        <f t="shared" si="7"/>
        <v>1</v>
      </c>
      <c r="M24" s="47" t="b" cm="1">
        <f t="array" ref="M24">OpeningDeath(CG24,CI24,CI40,CI56,CI72,CI88,CI104)</f>
        <v>0</v>
      </c>
      <c r="N24" s="171" t="s">
        <v>265</v>
      </c>
      <c r="O24" s="69" t="b">
        <v>0</v>
      </c>
      <c r="Q24" s="17"/>
      <c r="R24" s="17"/>
      <c r="S24" s="17">
        <v>1</v>
      </c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 t="s">
        <v>284</v>
      </c>
      <c r="AM24" s="62" t="s">
        <v>412</v>
      </c>
      <c r="AN24" s="63" t="s">
        <v>382</v>
      </c>
      <c r="AO24" s="71" t="s">
        <v>404</v>
      </c>
      <c r="AP24" s="20" t="b">
        <f t="shared" si="1"/>
        <v>0</v>
      </c>
      <c r="AQ24" s="17"/>
      <c r="AR24" s="190" t="s">
        <v>506</v>
      </c>
      <c r="AS24" s="54" t="s">
        <v>355</v>
      </c>
      <c r="AT24" s="224" t="s">
        <v>384</v>
      </c>
      <c r="AU24" s="55" t="b">
        <v>0</v>
      </c>
      <c r="AV24" s="55" t="b">
        <v>1</v>
      </c>
      <c r="AW24" s="64" t="s">
        <v>396</v>
      </c>
      <c r="AX24" s="65" t="s">
        <v>66</v>
      </c>
      <c r="AY24" s="66" t="s">
        <v>384</v>
      </c>
      <c r="AZ24" s="66" t="b">
        <v>0</v>
      </c>
      <c r="BA24" s="66" t="b">
        <v>1</v>
      </c>
      <c r="BB24" s="56"/>
      <c r="BC24" s="57"/>
      <c r="BD24" s="55"/>
      <c r="BE24" s="55" t="b">
        <v>0</v>
      </c>
      <c r="BF24" s="55"/>
      <c r="BG24" s="64"/>
      <c r="BH24" s="65"/>
      <c r="BI24" s="66"/>
      <c r="BJ24" s="66" t="b">
        <v>0</v>
      </c>
      <c r="BK24" s="66"/>
      <c r="BL24" s="56"/>
      <c r="BM24" s="57"/>
      <c r="BN24" s="55"/>
      <c r="BO24" s="55" t="b">
        <v>0</v>
      </c>
      <c r="BP24" s="55"/>
      <c r="BR24" s="20" t="str">
        <v/>
      </c>
      <c r="BS24" s="20">
        <f t="shared" si="2"/>
        <v>0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>
        <f t="shared" si="3"/>
        <v>0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0</v>
      </c>
      <c r="CB24" s="20">
        <f t="shared" si="9"/>
        <v>0</v>
      </c>
      <c r="CC24" s="223" t="b">
        <f>opening(AS24,B12)</f>
        <v>0</v>
      </c>
      <c r="CD24" s="29" t="b" cm="1">
        <f t="array" ref="CD24">KOST(CA24,O24,secandmin(J24),L24, AN24)</f>
        <v>1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0</v>
      </c>
      <c r="CH24" s="20" cm="1">
        <f t="array" ref="CH24">secandmin(J24)</f>
        <v>136</v>
      </c>
      <c r="CI24" s="20">
        <f t="shared" si="4"/>
        <v>44</v>
      </c>
      <c r="CJ24" s="20" cm="1">
        <f t="array" ref="CJ24">IF(AR24="",FALSE,ROUND(IF(AU24=TRUE,((180-secandmin(AK24))+(45-AM24))-(secandmin(AR24)),(180-secandmin(AR24))),0))</f>
        <v>45</v>
      </c>
      <c r="CK24" s="20" cm="1">
        <f t="array" ref="CK24">IF(AW24="",FALSE,ROUND(IF(AZ24=TRUE,((180-secandmin(AK24))+(45-AM24))-(secandmin(AW24)),(180-secandmin(AW24))),0))</f>
        <v>83</v>
      </c>
      <c r="CL24" s="20" t="b" cm="1">
        <f t="array" ref="CL24">IF(BB24="",FALSE,ROUND(IF(BE24=TRUE,((180-secandmin(AK24))+(45-AM24))-(secandmin(BB24)),(180-secandmin(BB24))),0))</f>
        <v>0</v>
      </c>
      <c r="CM24" s="20" t="b" cm="1">
        <f t="array" ref="CM24">IF(BG24="",FALSE,ROUND(IF(BJ24=TRUE,((180-secandmin(AK24))+(45-AM24))-(secandmin(BG24)),(180-secandmin(BG24))),0))</f>
        <v>0</v>
      </c>
      <c r="CN24" s="20" t="b" cm="1">
        <f t="array" ref="CN24">IF(BL24="",FALSE,ROUND(IF(BO24=TRUE,((180-secandmin(AK24))+(45-AM24))-(secandmin(BL24)),(180-secandmin(BL24))),0))</f>
        <v>0</v>
      </c>
      <c r="CO24" s="30" cm="1">
        <f t="array" ref="CO24">roundlength(AJ24,secandmin(AM24),AO24,secandmin(AK24))</f>
        <v>168</v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b" cm="1">
        <f t="array" ref="DA24">FiveVThreeThrown(CJ24,CK24,CI24,CI40,CI56,CI72,CI88,AO24)</f>
        <v>0</v>
      </c>
      <c r="DB24" s="20" t="b" cm="1">
        <f t="array" ref="DB24">DeathRefragged(CI24,CJ24,CK24,CL24,CM24,CN24)</f>
        <v>1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6_9 Chalet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6_9 Chalet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6_9 Chalet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6_9 Chalet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6_9 Chalet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460</v>
      </c>
      <c r="K29" s="45" t="b">
        <v>0</v>
      </c>
      <c r="L29" s="46" t="b">
        <f>DB29</f>
        <v>0</v>
      </c>
      <c r="M29" s="47" t="b" cm="1">
        <f t="array" ref="M29">OpeningDeath(CG13,CI29,CI13,CI45,CI61,CI77,CI93)</f>
        <v>0</v>
      </c>
      <c r="N29" s="52" t="s">
        <v>236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0</v>
      </c>
      <c r="CB29" s="20">
        <f>countkillshs(AS13,AV13,AX13,BA13,BC13,BF13,BH13,BK13,BM13,BP13,$B$28)</f>
        <v>0</v>
      </c>
      <c r="CC29" s="82" t="b">
        <f>opening(AS13,B28)</f>
        <v>0</v>
      </c>
      <c r="CD29" s="5" t="b">
        <f>KOST(CA29,O29,secandmin(J29),L29,AN13)</f>
        <v>0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70</v>
      </c>
      <c r="CI29" s="20">
        <f t="shared" ref="CI29:CI43" si="12">IF(CH29=0,FALSE,(180+BT29-CH29))</f>
        <v>110</v>
      </c>
      <c r="CJ29" s="20" t="b" cm="1">
        <f t="array" ref="CJ29">OpenRefragged(CJ13,CI13,CI29,CI45,CI61,CI77)</f>
        <v>1</v>
      </c>
      <c r="CK29" s="20" t="b" cm="1">
        <f t="array" ref="CK29">OpenRefragged(CK13,CI13,CI29,CI45,CI61,CI77)</f>
        <v>0</v>
      </c>
      <c r="CL29" s="20" t="b" cm="1">
        <f t="array" ref="CL29">OpenRefragged(CL13,CI13,CI29,CI45,CI61,CI77)</f>
        <v>0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1</v>
      </c>
      <c r="CV29" s="20" t="b" cm="1">
        <f t="array" ref="CV29:CV34">TRANSPOSE(sidesplit(CD29:CD43,AN13:AN27,"Defence"))</f>
        <v>0</v>
      </c>
      <c r="CW29" s="20" cm="1">
        <f t="array" ref="CW29:CW34">TRANSPOSE(sidesplit(CI29:CI43,AN13:AN27,"Attack"))</f>
        <v>167</v>
      </c>
      <c r="CX29" s="20" cm="1">
        <f t="array" ref="CX29:CX34">TRANSPOSE(sidesplit(CI29:CI43,AN13:AN27,"Defence"))</f>
        <v>110</v>
      </c>
      <c r="CY29" s="20" cm="1">
        <f t="array" ref="CY29:CY34">TRANSPOSE(sidesplit(CA29:CA43,AN13:AN27,"Attack"))</f>
        <v>1</v>
      </c>
      <c r="CZ29" s="20" cm="1">
        <f t="array" ref="CZ29:CZ34">TRANSPOSE(sidesplit(CA29:CA43,AN13:AN27,"Defence"))</f>
        <v>0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6_9 Chalet</v>
      </c>
      <c r="B30" s="5">
        <v>2</v>
      </c>
      <c r="C30" s="50"/>
      <c r="D30" s="51"/>
      <c r="E30" s="50"/>
      <c r="F30" s="87"/>
      <c r="G30" s="58"/>
      <c r="H30" s="90"/>
      <c r="I30" s="49"/>
      <c r="J30" s="48" t="s">
        <v>527</v>
      </c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0</v>
      </c>
      <c r="N30" s="52" t="s">
        <v>236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0</v>
      </c>
      <c r="CB30" s="20">
        <f>countkillshs(AS14,AV14,AX14,BA14,BC14,BF14,BH14,BK14,BM14,BP14,$B$28)</f>
        <v>0</v>
      </c>
      <c r="CC30" s="82" t="b">
        <f>opening(AS14,B28)</f>
        <v>0</v>
      </c>
      <c r="CD30" s="5" t="b">
        <f>KOST(CA30,O30,secandmin(J30),L30,AN14)</f>
        <v>0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16</v>
      </c>
      <c r="CI30" s="20">
        <f t="shared" si="12"/>
        <v>164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0</v>
      </c>
      <c r="CL30" s="20" t="b" cm="1">
        <f t="array" ref="CL30">OpenRefragged(CL14,CI14,CI30,CI46,CI62,CI78)</f>
        <v>1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0</v>
      </c>
      <c r="CV30" s="20" t="b">
        <v>0</v>
      </c>
      <c r="CW30" s="20">
        <v>19</v>
      </c>
      <c r="CX30" s="20">
        <v>164</v>
      </c>
      <c r="CY30" s="20">
        <v>0</v>
      </c>
      <c r="CZ30" s="20">
        <v>0</v>
      </c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6_9 Chalet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406</v>
      </c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0</v>
      </c>
      <c r="N31" s="52" t="s">
        <v>257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0</v>
      </c>
      <c r="CB31" s="20">
        <f>countkillshs(AS15,AV15,AX15,BA15,BC15,BF15,BH15,BK15,BM15,BP15,$B$28)</f>
        <v>0</v>
      </c>
      <c r="CC31" s="82" t="b">
        <f>opening(AS15,B28)</f>
        <v>0</v>
      </c>
      <c r="CD31" s="5" t="b">
        <f>KOST(CA31,O31,secandmin(J31),L31,AN15)</f>
        <v>0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109</v>
      </c>
      <c r="CI31" s="20">
        <f t="shared" si="12"/>
        <v>71</v>
      </c>
      <c r="CJ31" s="20" t="b" cm="1">
        <f t="array" ref="CJ31">OpenRefragged(CJ15,CI15,CI31,CI47,CI63,CI79)</f>
        <v>0</v>
      </c>
      <c r="CK31" s="20" t="b" cm="1">
        <f t="array" ref="CK31">OpenRefragged(CK15,CI15,CI31,CI47,CI63,CI79)</f>
        <v>1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1</v>
      </c>
      <c r="CV31" s="20" t="b">
        <v>0</v>
      </c>
      <c r="CW31" s="20">
        <v>63</v>
      </c>
      <c r="CX31" s="20">
        <v>71</v>
      </c>
      <c r="CY31" s="20">
        <v>1</v>
      </c>
      <c r="CZ31" s="20">
        <v>0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6_9 Chalet</v>
      </c>
      <c r="B32" s="5">
        <v>4</v>
      </c>
      <c r="C32" s="50"/>
      <c r="D32" s="51"/>
      <c r="E32" s="50"/>
      <c r="F32" s="87"/>
      <c r="G32" s="58"/>
      <c r="H32" s="90"/>
      <c r="I32" s="49"/>
      <c r="J32" s="48" t="s">
        <v>546</v>
      </c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0</v>
      </c>
      <c r="N32" s="52" t="s">
        <v>257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0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b">
        <f>KOST(CA32,O32,secandmin(J32),L32,AN16)</f>
        <v>0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145</v>
      </c>
      <c r="CI32" s="20">
        <f t="shared" si="12"/>
        <v>35</v>
      </c>
      <c r="CJ32" s="20" t="b" cm="1">
        <f t="array" ref="CJ32">OpenRefragged(CJ16,CI16,CI32,CI48,CI64,CI80)</f>
        <v>1</v>
      </c>
      <c r="CK32" s="20" t="b" cm="1">
        <f t="array" ref="CK32">OpenRefragged(CK16,CI16,CI32,CI48,CI64,CI80)</f>
        <v>0</v>
      </c>
      <c r="CL32" s="20" t="b" cm="1">
        <f t="array" ref="CL32">OpenRefragged(CL16,CI16,CI32,CI48,CI64,CI80)</f>
        <v>0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0</v>
      </c>
      <c r="CV32" s="20" t="b">
        <v>0</v>
      </c>
      <c r="CW32" s="20">
        <v>50</v>
      </c>
      <c r="CX32" s="20">
        <v>35</v>
      </c>
      <c r="CY32" s="20">
        <v>0</v>
      </c>
      <c r="CZ32" s="20">
        <v>0</v>
      </c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6_9 Chalet</v>
      </c>
      <c r="B33" s="5">
        <v>5</v>
      </c>
      <c r="C33" s="50"/>
      <c r="D33" s="51"/>
      <c r="E33" s="50"/>
      <c r="F33" s="87"/>
      <c r="G33" s="58"/>
      <c r="H33" s="90"/>
      <c r="I33" s="49"/>
      <c r="J33" s="300"/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 t="s">
        <v>167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3</v>
      </c>
      <c r="CB33" s="20">
        <f t="shared" si="17"/>
        <v>2</v>
      </c>
      <c r="CC33" s="82" t="b">
        <f>opening(AS17,B28)</f>
        <v>0</v>
      </c>
      <c r="CD33" s="5" t="b">
        <f>KOST(CA33,O33,secandmin(J33),L33,AN17)</f>
        <v>1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0</v>
      </c>
      <c r="CI33" s="20" t="b">
        <f t="shared" si="12"/>
        <v>0</v>
      </c>
      <c r="CJ33" s="20" t="b" cm="1">
        <f t="array" ref="CJ33">OpenRefragged(CJ17,CI17,CI33,CI49,CI65,CI81)</f>
        <v>0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0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1</v>
      </c>
      <c r="CV33" s="20" t="b">
        <v>1</v>
      </c>
      <c r="CW33" s="20">
        <v>124</v>
      </c>
      <c r="CX33" s="20" t="b">
        <v>0</v>
      </c>
      <c r="CY33" s="20">
        <v>1</v>
      </c>
      <c r="CZ33" s="20">
        <v>3</v>
      </c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1</v>
      </c>
    </row>
    <row r="34" spans="1:110" ht="15.75" customHeight="1" x14ac:dyDescent="0.2">
      <c r="A34" s="152" t="str" cm="1">
        <f t="array" aca="1" ref="A34" ca="1">MID(CELL("filename",A23),FIND("]",CELL("filename",A23))+1,255)</f>
        <v>6_9 Chalet</v>
      </c>
      <c r="B34" s="5">
        <v>6</v>
      </c>
      <c r="C34" s="50"/>
      <c r="D34" s="51"/>
      <c r="E34" s="50"/>
      <c r="F34" s="87"/>
      <c r="G34" s="58"/>
      <c r="H34" s="90"/>
      <c r="I34" s="49"/>
      <c r="J34" s="300"/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167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3</v>
      </c>
      <c r="CB34" s="20">
        <f t="shared" si="17"/>
        <v>1</v>
      </c>
      <c r="CC34" s="82" t="b">
        <f>opening(AS18,B28)</f>
        <v>0</v>
      </c>
      <c r="CD34" s="5" t="b">
        <f>KOST(CA34,O34,secandmin(J34),L34,AN18)</f>
        <v>1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0</v>
      </c>
      <c r="CI34" s="20" t="b">
        <f t="shared" si="12"/>
        <v>0</v>
      </c>
      <c r="CJ34" s="20" t="b" cm="1">
        <f t="array" ref="CJ34">OpenRefragged(CJ18,CI18,CI34,CI50,CI66,CI82)</f>
        <v>0</v>
      </c>
      <c r="CK34" s="20" t="b" cm="1">
        <f t="array" ref="CK34">OpenRefragged(CK18,CI18,CI34,CI50,CI66,CI82)</f>
        <v>0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1</v>
      </c>
      <c r="CV34" s="20" t="b">
        <v>1</v>
      </c>
      <c r="CW34" s="20">
        <v>82</v>
      </c>
      <c r="CX34" s="20" t="b">
        <v>0</v>
      </c>
      <c r="CY34" s="20">
        <v>0</v>
      </c>
      <c r="CZ34" s="20">
        <v>3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6_9 Chalet</v>
      </c>
      <c r="B35" s="5">
        <v>7</v>
      </c>
      <c r="C35" s="50"/>
      <c r="D35" s="51"/>
      <c r="E35" s="50"/>
      <c r="F35" s="87"/>
      <c r="G35" s="58"/>
      <c r="H35" s="90"/>
      <c r="I35" s="49"/>
      <c r="J35" s="48" t="s">
        <v>528</v>
      </c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173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1</v>
      </c>
      <c r="CB35" s="20">
        <f t="shared" si="17"/>
        <v>1</v>
      </c>
      <c r="CC35" s="82" t="b">
        <f>opening(AS19,B28)</f>
        <v>1</v>
      </c>
      <c r="CD35" s="5" t="b">
        <f>KOST(CA35,O35,secandmin(J35),L35,AN19)</f>
        <v>1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13</v>
      </c>
      <c r="CI35" s="20">
        <f t="shared" si="12"/>
        <v>167</v>
      </c>
      <c r="CJ35" s="20" t="b" cm="1">
        <f t="array" ref="CJ35">OpenRefragged(CJ19,CI19,CI35,CI51,CI67,CI83)</f>
        <v>0</v>
      </c>
      <c r="CK35" s="20" t="b" cm="1">
        <f t="array" ref="CK35">OpenRefragged(CK19,CI19,CI35,CI51,CI67,CI83)</f>
        <v>0</v>
      </c>
      <c r="CL35" s="20" t="b" cm="1">
        <f t="array" ref="CL35">OpenRefragged(CL19,CI19,CI35,CI51,CI67,CI83)</f>
        <v>1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1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6_9 Chalet</v>
      </c>
      <c r="B36" s="5">
        <v>8</v>
      </c>
      <c r="C36" s="50"/>
      <c r="D36" s="51"/>
      <c r="E36" s="50"/>
      <c r="F36" s="87"/>
      <c r="G36" s="58"/>
      <c r="H36" s="90"/>
      <c r="I36" s="49"/>
      <c r="J36" s="48" t="s">
        <v>571</v>
      </c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1</v>
      </c>
      <c r="N36" s="52" t="s">
        <v>173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0</v>
      </c>
      <c r="CB36" s="20">
        <f t="shared" si="17"/>
        <v>0</v>
      </c>
      <c r="CC36" s="82" t="b">
        <f>opening(AS20,B28)</f>
        <v>0</v>
      </c>
      <c r="CD36" s="5" t="b">
        <f>KOST(CA36,O36,secandmin(J36),L36,AN20)</f>
        <v>0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161</v>
      </c>
      <c r="CI36" s="20">
        <f t="shared" si="12"/>
        <v>19</v>
      </c>
      <c r="CJ36" s="20" t="b" cm="1">
        <f t="array" ref="CJ36">OpenRefragged(CJ20,CI20,CI36,CI52,CI68,CI84)</f>
        <v>1</v>
      </c>
      <c r="CK36" s="20" t="b" cm="1">
        <f t="array" ref="CK36">OpenRefragged(CK20,CI20,CI36,CI52,CI68,CI84)</f>
        <v>1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6_9 Chalet</v>
      </c>
      <c r="B37" s="5">
        <v>9</v>
      </c>
      <c r="C37" s="50"/>
      <c r="D37" s="51"/>
      <c r="E37" s="50"/>
      <c r="F37" s="87"/>
      <c r="G37" s="58"/>
      <c r="H37" s="90"/>
      <c r="I37" s="49"/>
      <c r="J37" s="48" t="s">
        <v>450</v>
      </c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173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1</v>
      </c>
      <c r="CB37" s="20">
        <f t="shared" si="17"/>
        <v>0</v>
      </c>
      <c r="CC37" s="82" t="b">
        <f>opening(AS21,B28)</f>
        <v>0</v>
      </c>
      <c r="CD37" s="5" t="b">
        <f>KOST(CA37,O37,secandmin(J37),L37,AN21)</f>
        <v>1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117</v>
      </c>
      <c r="CI37" s="20">
        <f t="shared" si="12"/>
        <v>63</v>
      </c>
      <c r="CJ37" s="20" t="b" cm="1">
        <f t="array" ref="CJ37">OpenRefragged(CJ21,CI21,CI37,CI53,CI69,CI85)</f>
        <v>0</v>
      </c>
      <c r="CK37" s="20" t="b" cm="1">
        <f t="array" ref="CK37">OpenRefragged(CK21,CI21,CI37,CI53,CI69,CI85)</f>
        <v>0</v>
      </c>
      <c r="CL37" s="20" t="b" cm="1">
        <f t="array" ref="CL37">OpenRefragged(CL21,CI21,CI37,CI53,CI69,CI85)</f>
        <v>1</v>
      </c>
      <c r="CM37" s="20" t="b" cm="1">
        <f t="array" ref="CM37">OpenRefragged(CM21,CI21,CI37,CI53,CI69,CI85)</f>
        <v>1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6_9 Chalet</v>
      </c>
      <c r="B38" s="5">
        <v>10</v>
      </c>
      <c r="C38" s="50"/>
      <c r="D38" s="51"/>
      <c r="E38" s="50"/>
      <c r="F38" s="87"/>
      <c r="G38" s="58"/>
      <c r="H38" s="90"/>
      <c r="I38" s="49"/>
      <c r="J38" s="48" t="s">
        <v>534</v>
      </c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1</v>
      </c>
      <c r="N38" s="171" t="s">
        <v>173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0</v>
      </c>
      <c r="CB38" s="20">
        <f t="shared" si="17"/>
        <v>0</v>
      </c>
      <c r="CC38" s="82" t="b">
        <f>opening(AS22,B28)</f>
        <v>0</v>
      </c>
      <c r="CD38" s="5" t="b">
        <f>KOST(CA38,O38,secandmin(J38),L38,AN22)</f>
        <v>0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130</v>
      </c>
      <c r="CI38" s="20">
        <f t="shared" si="12"/>
        <v>50</v>
      </c>
      <c r="CJ38" s="20" t="b" cm="1">
        <f t="array" ref="CJ38">OpenRefragged(CJ22,CI22,CI38,CI54,CI70,CI86)</f>
        <v>1</v>
      </c>
      <c r="CK38" s="20" t="b" cm="1">
        <f t="array" ref="CK38">OpenRefragged(CK22,CI22,CI38,CI54,CI70,CI86)</f>
        <v>0</v>
      </c>
      <c r="CL38" s="20" t="b" cm="1">
        <f t="array" ref="CL38">OpenRefragged(CL22,CI22,CI38,CI54,CI70,CI86)</f>
        <v>0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6_9 Chalet</v>
      </c>
      <c r="B39" s="5">
        <v>11</v>
      </c>
      <c r="C39" s="50"/>
      <c r="D39" s="51"/>
      <c r="E39" s="50"/>
      <c r="F39" s="87"/>
      <c r="G39" s="58"/>
      <c r="H39" s="90"/>
      <c r="I39" s="49"/>
      <c r="J39" s="48" t="s">
        <v>389</v>
      </c>
      <c r="K39" s="45" t="b">
        <v>0</v>
      </c>
      <c r="L39" s="46" t="b">
        <f t="shared" si="15"/>
        <v>1</v>
      </c>
      <c r="M39" s="47" t="b" cm="1">
        <f t="array" ref="M39">OpeningDeath(CG23,CI39,CI23,CI55,CI71,CI87,CI103)</f>
        <v>0</v>
      </c>
      <c r="N39" s="171" t="s">
        <v>189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1</v>
      </c>
      <c r="CB39" s="20">
        <f t="shared" si="17"/>
        <v>1</v>
      </c>
      <c r="CC39" s="82" t="b">
        <f>opening(AS23,B28)</f>
        <v>1</v>
      </c>
      <c r="CD39" s="5" t="b">
        <f>KOST(CA39,O39,secandmin(J39),L39,AN23)</f>
        <v>1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56</v>
      </c>
      <c r="CI39" s="20">
        <f t="shared" si="12"/>
        <v>124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0</v>
      </c>
      <c r="CL39" s="20" t="b" cm="1">
        <f t="array" ref="CL39">OpenRefragged(CL23,CI23,CI39,CI55,CI71,CI87)</f>
        <v>0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1</v>
      </c>
      <c r="DC39" s="20" t="b" cm="1">
        <f t="array" ref="DC39">OpeningKill(CJ23,AS23,$B$28,CI23,CI39,CI55,CI71,CI87)</f>
        <v>1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6_9 Chalet</v>
      </c>
      <c r="B40" s="5">
        <v>12</v>
      </c>
      <c r="C40" s="50"/>
      <c r="D40" s="51"/>
      <c r="E40" s="50"/>
      <c r="F40" s="87"/>
      <c r="G40" s="58"/>
      <c r="H40" s="90"/>
      <c r="I40" s="49"/>
      <c r="J40" s="48" t="s">
        <v>395</v>
      </c>
      <c r="K40" s="45" t="b">
        <v>0</v>
      </c>
      <c r="L40" s="46" t="b">
        <f t="shared" si="15"/>
        <v>1</v>
      </c>
      <c r="M40" s="47" t="b" cm="1">
        <f t="array" ref="M40">OpeningDeath(CG24,CI40,CI24,CI56,CI72,CI88,CI104)</f>
        <v>0</v>
      </c>
      <c r="N40" s="171" t="s">
        <v>189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>
        <f t="shared" si="10"/>
        <v>0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>
        <f t="shared" si="11"/>
        <v>0</v>
      </c>
      <c r="BY40" s="18"/>
      <c r="BZ40" s="36"/>
      <c r="CA40" s="29">
        <f>countkills(AS24,AX24,BC24,BH24,BM24,B28)</f>
        <v>0</v>
      </c>
      <c r="CB40" s="20">
        <f t="shared" si="17"/>
        <v>0</v>
      </c>
      <c r="CC40" s="82" t="b">
        <f>opening(AS24,B28)</f>
        <v>0</v>
      </c>
      <c r="CD40" s="5" t="b">
        <f>KOST(CA40,O40,secandmin(J40),L40,AN24)</f>
        <v>1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98</v>
      </c>
      <c r="CI40" s="20">
        <f t="shared" si="12"/>
        <v>82</v>
      </c>
      <c r="CJ40" s="20" t="b" cm="1">
        <f t="array" ref="CJ40">OpenRefragged(CJ24,CI24,CI40,CI56,CI72,CI88)</f>
        <v>0</v>
      </c>
      <c r="CK40" s="20" t="b" cm="1">
        <f t="array" ref="CK40">OpenRefragged(CK24,CI24,CI40,CI56,CI72,CI88)</f>
        <v>1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1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6_9 Chalet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6_9 Chalet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6_9 Chalet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6_9 Chalet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6_9 Chalet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424</v>
      </c>
      <c r="K45" s="45" t="b">
        <v>0</v>
      </c>
      <c r="L45" s="46" t="b">
        <f>DB45</f>
        <v>0</v>
      </c>
      <c r="M45" s="47" t="b" cm="1">
        <f t="array" ref="M45">OpeningDeath(CG13,CI45,CI13,CI29,CI61,CI77,CI93)</f>
        <v>1</v>
      </c>
      <c r="N45" s="52" t="s">
        <v>180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0</v>
      </c>
      <c r="CB45" s="20">
        <f>countkillshs(AS13,AV13,AX13,BA13,BC13,BF13,BH13,BK13,BM13,BP13,$B$44)</f>
        <v>0</v>
      </c>
      <c r="CC45" s="82" t="b">
        <f>opening(AS13,B44)</f>
        <v>0</v>
      </c>
      <c r="CD45" s="5" t="b">
        <f>KOST(CA45,O45,secandmin(J45),L45,AN13)</f>
        <v>0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137</v>
      </c>
      <c r="CI45" s="20">
        <f t="shared" ref="CI45:CI59" si="20">IF(CH45=0,FALSE,(180+BT45-CH45))</f>
        <v>43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1</v>
      </c>
      <c r="CV45" s="20" t="b" cm="1">
        <f t="array" ref="CV45:CV50">TRANSPOSE(sidesplit(CD45:CD59,AN13:AN27,"Defence"))</f>
        <v>0</v>
      </c>
      <c r="CW45" s="20" t="b" cm="1">
        <f t="array" ref="CW45:CW50">TRANSPOSE(sidesplit(CI45:CI59,AN13:AN27,"Attack"))</f>
        <v>0</v>
      </c>
      <c r="CX45" s="20" cm="1">
        <f t="array" ref="CX45:CX50">TRANSPOSE(sidesplit(CI45:CI59,AN13:AN27,"Defence"))</f>
        <v>43</v>
      </c>
      <c r="CY45" s="20" cm="1">
        <f t="array" ref="CY45:CY50">TRANSPOSE(sidesplit(CA45:CA59,AN13:AN27,"Attack"))</f>
        <v>1</v>
      </c>
      <c r="CZ45" s="20" cm="1">
        <f t="array" ref="CZ45:CZ50">TRANSPOSE(sidesplit(CA45:CA59,AN13:AN27,"Defence"))</f>
        <v>0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6_9 Chalet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413</v>
      </c>
      <c r="K46" s="45" t="b">
        <v>0</v>
      </c>
      <c r="L46" s="46" t="b">
        <f t="shared" ref="L46:L59" si="23">DB46</f>
        <v>0</v>
      </c>
      <c r="M46" s="47" t="b" cm="1">
        <f t="array" ref="M46">OpeningDeath(CG14,CI46,CI14,CI30,CI62,CI78,CI94)</f>
        <v>0</v>
      </c>
      <c r="N46" s="52" t="s">
        <v>180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0</v>
      </c>
      <c r="CB46" s="20">
        <f>countkillshs(AS14,AV14,AX14,BA14,BC14,BF14,BH14,BK14,BM14,BP14,$B$44)</f>
        <v>0</v>
      </c>
      <c r="CC46" s="82" t="b">
        <f>opening(AS14,B44)</f>
        <v>0</v>
      </c>
      <c r="CD46" s="5" t="b">
        <f>KOST(CA46,O46,secandmin(J46),L46,AN14)</f>
        <v>0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10</v>
      </c>
      <c r="CI46" s="20">
        <f t="shared" si="20"/>
        <v>170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0</v>
      </c>
      <c r="CV46" s="20" t="b">
        <v>0</v>
      </c>
      <c r="CW46" s="20">
        <v>127</v>
      </c>
      <c r="CX46" s="20">
        <v>170</v>
      </c>
      <c r="CY46" s="20">
        <v>0</v>
      </c>
      <c r="CZ46" s="20">
        <v>0</v>
      </c>
      <c r="DA46" s="76"/>
      <c r="DB46" s="20" t="b" cm="1">
        <f t="array" ref="DB46">DeathRefragged(CI46,CJ14,CK14,CL14,CM14,CN14)</f>
        <v>0</v>
      </c>
      <c r="DC46" s="20" t="b" cm="1">
        <f t="array" ref="DC46">OpeningKill(CJ14,AS14,$B$44,CI14,CI30,CI46,CI62,CI78)</f>
        <v>0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6_9 Chalet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427</v>
      </c>
      <c r="K47" s="45" t="b">
        <v>0</v>
      </c>
      <c r="L47" s="46" t="b">
        <f t="shared" si="23"/>
        <v>0</v>
      </c>
      <c r="M47" s="47" t="b" cm="1">
        <f t="array" ref="M47">OpeningDeath(CG15,CI47,CI15,CI31,CI63,CI79,CI95)</f>
        <v>1</v>
      </c>
      <c r="N47" s="52" t="s">
        <v>178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0</v>
      </c>
      <c r="CB47" s="20">
        <f>countkillshs(AS15,AV15,AX15,BA15,BC15,BF15,BH15,BK15,BM15,BP15,$B$44)</f>
        <v>0</v>
      </c>
      <c r="CC47" s="82" t="b">
        <f>opening(AS15,B44)</f>
        <v>0</v>
      </c>
      <c r="CD47" s="5" t="b">
        <f>KOST(CA47,O47,secandmin(J47),L47,AN15)</f>
        <v>0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140</v>
      </c>
      <c r="CI47" s="20">
        <f t="shared" si="20"/>
        <v>40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0</v>
      </c>
      <c r="CV47" s="20" t="b">
        <v>0</v>
      </c>
      <c r="CW47" s="20">
        <v>113</v>
      </c>
      <c r="CX47" s="20">
        <v>40</v>
      </c>
      <c r="CY47" s="20">
        <v>0</v>
      </c>
      <c r="CZ47" s="20">
        <v>0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6_9 Chalet</v>
      </c>
      <c r="B48" s="12">
        <v>4</v>
      </c>
      <c r="C48" s="50"/>
      <c r="D48" s="51"/>
      <c r="E48" s="50"/>
      <c r="F48" s="91"/>
      <c r="G48" s="58"/>
      <c r="H48" s="90"/>
      <c r="I48" s="49"/>
      <c r="J48" s="48" t="s">
        <v>422</v>
      </c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0</v>
      </c>
      <c r="N48" s="52" t="s">
        <v>178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1</v>
      </c>
      <c r="CB48" s="20">
        <f t="shared" ref="CB48:CB59" si="25">countkillshs(AS16,AV16,AX16,BA16,BC16,BF16,BH16,BK16,BM16,BP16,$B$44)</f>
        <v>0</v>
      </c>
      <c r="CC48" s="82" t="b">
        <f>opening(AS16,B44)</f>
        <v>1</v>
      </c>
      <c r="CD48" s="5" t="b">
        <f>KOST(CA48,O48,secandmin(J48),L48,AN16)</f>
        <v>1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149</v>
      </c>
      <c r="CI48" s="20">
        <f t="shared" si="20"/>
        <v>31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1</v>
      </c>
      <c r="CV48" s="20" t="b">
        <v>1</v>
      </c>
      <c r="CW48" s="20">
        <v>73</v>
      </c>
      <c r="CX48" s="20">
        <v>31</v>
      </c>
      <c r="CY48" s="20">
        <v>1</v>
      </c>
      <c r="CZ48" s="20">
        <v>1</v>
      </c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1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6_9 Chalet</v>
      </c>
      <c r="B49" s="12">
        <v>5</v>
      </c>
      <c r="C49" s="50"/>
      <c r="D49" s="51"/>
      <c r="E49" s="50"/>
      <c r="F49" s="91"/>
      <c r="G49" s="58"/>
      <c r="H49" s="90"/>
      <c r="I49" s="49"/>
      <c r="J49" s="48" t="s">
        <v>459</v>
      </c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178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0</v>
      </c>
      <c r="CB49" s="20">
        <f t="shared" si="25"/>
        <v>0</v>
      </c>
      <c r="CC49" s="82" t="b">
        <f>opening(AS17,B44)</f>
        <v>0</v>
      </c>
      <c r="CD49" s="5" t="b">
        <f>KOST(CA49,O49,secandmin(J49),L49,AN17)</f>
        <v>0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111</v>
      </c>
      <c r="CI49" s="20">
        <f t="shared" si="20"/>
        <v>69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1</v>
      </c>
      <c r="CV49" s="20" t="b">
        <v>0</v>
      </c>
      <c r="CW49" s="20" t="b">
        <v>0</v>
      </c>
      <c r="CX49" s="20">
        <v>69</v>
      </c>
      <c r="CY49" s="20">
        <v>1</v>
      </c>
      <c r="CZ49" s="20">
        <v>0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6_9 Chalet</v>
      </c>
      <c r="B50" s="12">
        <v>6</v>
      </c>
      <c r="C50" s="50"/>
      <c r="D50" s="51"/>
      <c r="E50" s="50"/>
      <c r="F50" s="91"/>
      <c r="G50" s="58"/>
      <c r="H50" s="90"/>
      <c r="I50" s="49"/>
      <c r="J50" s="300"/>
      <c r="K50" s="45" t="b">
        <v>0</v>
      </c>
      <c r="L50" s="46" t="b">
        <f t="shared" si="23"/>
        <v>0</v>
      </c>
      <c r="M50" s="47" t="b" cm="1">
        <f t="array" ref="M50">OpeningDeath(CG18,CI50,CI18,CI34,CI66,CI82,CI98)</f>
        <v>0</v>
      </c>
      <c r="N50" s="52" t="s">
        <v>178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0</v>
      </c>
      <c r="CB50" s="20">
        <f t="shared" si="25"/>
        <v>0</v>
      </c>
      <c r="CC50" s="82" t="b">
        <f>opening(AS18,B44)</f>
        <v>0</v>
      </c>
      <c r="CD50" s="5" t="b">
        <f>KOST(CA50,O50,secandmin(J50),L50,AN18)</f>
        <v>1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0</v>
      </c>
      <c r="CI50" s="20" t="b">
        <f t="shared" si="20"/>
        <v>0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1</v>
      </c>
      <c r="CV50" s="20" t="b">
        <v>1</v>
      </c>
      <c r="CW50" s="20">
        <v>168</v>
      </c>
      <c r="CX50" s="20" t="b">
        <v>0</v>
      </c>
      <c r="CY50" s="20">
        <v>1</v>
      </c>
      <c r="CZ50" s="20">
        <v>0</v>
      </c>
      <c r="DA50" s="76"/>
      <c r="DB50" s="20" t="b" cm="1">
        <f t="array" ref="DB50">DeathRefragged(CI50,CJ18,CK18,CL18,CM18,CN18)</f>
        <v>0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6_9 Chalet</v>
      </c>
      <c r="B51" s="12">
        <v>7</v>
      </c>
      <c r="C51" s="50"/>
      <c r="D51" s="51"/>
      <c r="E51" s="50"/>
      <c r="F51" s="91"/>
      <c r="G51" s="58"/>
      <c r="H51" s="90"/>
      <c r="I51" s="49"/>
      <c r="J51" s="312"/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0</v>
      </c>
      <c r="N51" s="52" t="s">
        <v>184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1</v>
      </c>
      <c r="CB51" s="20">
        <f t="shared" si="25"/>
        <v>0</v>
      </c>
      <c r="CC51" s="82" t="b">
        <f>opening(AS19,B44)</f>
        <v>0</v>
      </c>
      <c r="CD51" s="5" t="b">
        <f>KOST(CA51,O51,secandmin(J51),L51,AN19)</f>
        <v>1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0</v>
      </c>
      <c r="CI51" s="20" t="b">
        <f t="shared" si="20"/>
        <v>0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6_9 Chalet</v>
      </c>
      <c r="B52" s="12">
        <v>8</v>
      </c>
      <c r="C52" s="50"/>
      <c r="D52" s="51"/>
      <c r="E52" s="50"/>
      <c r="F52" s="91"/>
      <c r="G52" s="58"/>
      <c r="H52" s="90"/>
      <c r="I52" s="49"/>
      <c r="J52" s="48" t="s">
        <v>489</v>
      </c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 t="s">
        <v>184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0</v>
      </c>
      <c r="CB52" s="20">
        <f t="shared" si="25"/>
        <v>0</v>
      </c>
      <c r="CC52" s="82" t="b">
        <f>opening(AS20,B44)</f>
        <v>0</v>
      </c>
      <c r="CD52" s="5" t="b">
        <f>KOST(CA52,O52,secandmin(J52),L52,AN20)</f>
        <v>0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53</v>
      </c>
      <c r="CI52" s="20">
        <f t="shared" si="20"/>
        <v>127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6_9 Chalet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456</v>
      </c>
      <c r="K53" s="45" t="b">
        <v>1</v>
      </c>
      <c r="L53" s="46" t="b">
        <f t="shared" si="23"/>
        <v>0</v>
      </c>
      <c r="M53" s="47" t="b" cm="1">
        <f t="array" ref="M53">OpeningDeath(CG21,CI53,CI21,CI37,CI69,CI85,CI101)</f>
        <v>0</v>
      </c>
      <c r="N53" s="171" t="s">
        <v>184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-23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0</v>
      </c>
      <c r="CB53" s="20">
        <f t="shared" si="25"/>
        <v>0</v>
      </c>
      <c r="CC53" s="82" t="b">
        <f>opening(AS21,B44)</f>
        <v>0</v>
      </c>
      <c r="CD53" s="5" t="b">
        <f>KOST(CA53,O53,secandmin(J53),L53,AN21)</f>
        <v>0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44</v>
      </c>
      <c r="CI53" s="20">
        <f t="shared" si="20"/>
        <v>113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6_9 Chalet</v>
      </c>
      <c r="B54" s="12">
        <v>10</v>
      </c>
      <c r="C54" s="50"/>
      <c r="D54" s="51"/>
      <c r="E54" s="50"/>
      <c r="F54" s="91"/>
      <c r="G54" s="58"/>
      <c r="H54" s="90"/>
      <c r="I54" s="49"/>
      <c r="J54" s="48" t="s">
        <v>415</v>
      </c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 t="s">
        <v>184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1</v>
      </c>
      <c r="CB54" s="20">
        <f t="shared" si="25"/>
        <v>1</v>
      </c>
      <c r="CC54" s="82" t="b">
        <f>opening(AS22,B44)</f>
        <v>1</v>
      </c>
      <c r="CD54" s="5" t="b">
        <f>KOST(CA54,O54,secandmin(J54),L54,AN22)</f>
        <v>1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107</v>
      </c>
      <c r="CI54" s="20">
        <f t="shared" si="20"/>
        <v>73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6_9 Chalet</v>
      </c>
      <c r="B55" s="12">
        <v>11</v>
      </c>
      <c r="C55" s="50"/>
      <c r="D55" s="51"/>
      <c r="E55" s="50"/>
      <c r="F55" s="91"/>
      <c r="G55" s="58"/>
      <c r="H55" s="90"/>
      <c r="I55" s="49"/>
      <c r="J55" s="300"/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 t="s">
        <v>184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1</v>
      </c>
      <c r="CB55" s="20">
        <f t="shared" si="25"/>
        <v>1</v>
      </c>
      <c r="CC55" s="82" t="b">
        <f>opening(AS23,B44)</f>
        <v>0</v>
      </c>
      <c r="CD55" s="5" t="b">
        <f>KOST(CA55,O55,secandmin(J55),L55,AN23)</f>
        <v>1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0</v>
      </c>
      <c r="CI55" s="20" t="b">
        <f t="shared" si="20"/>
        <v>0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6_9 Chalet</v>
      </c>
      <c r="B56" s="12">
        <v>12</v>
      </c>
      <c r="C56" s="50"/>
      <c r="D56" s="51"/>
      <c r="E56" s="50"/>
      <c r="F56" s="91"/>
      <c r="G56" s="58"/>
      <c r="H56" s="90"/>
      <c r="I56" s="49"/>
      <c r="J56" s="48" t="s">
        <v>412</v>
      </c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0</v>
      </c>
      <c r="N56" s="171" t="s">
        <v>184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>
        <f t="shared" si="18"/>
        <v>0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>
        <f t="shared" si="19"/>
        <v>0</v>
      </c>
      <c r="BY56" s="18"/>
      <c r="BZ56" s="36"/>
      <c r="CA56" s="29">
        <f>countkills(AS24,AX24,BC24,BH24,BM24,B44)</f>
        <v>1</v>
      </c>
      <c r="CB56" s="20">
        <f t="shared" si="25"/>
        <v>1</v>
      </c>
      <c r="CC56" s="82" t="b">
        <f>opening(AS24,B44)</f>
        <v>0</v>
      </c>
      <c r="CD56" s="5" t="b">
        <f>KOST(CA56,O56,secandmin(J56),L56,AN24)</f>
        <v>1</v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12</v>
      </c>
      <c r="CI56" s="20">
        <f t="shared" si="20"/>
        <v>168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6_9 Chalet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6_9 Chalet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6_9 Chalet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6_9 Chalet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6_9 Chalet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487</v>
      </c>
      <c r="K61" s="45" t="b">
        <v>0</v>
      </c>
      <c r="L61" s="46" t="b">
        <f>DB61</f>
        <v>0</v>
      </c>
      <c r="M61" s="47" t="b" cm="1">
        <f t="array" ref="M61">OpeningDeath(CG13,CI61,CI13,CI29,CI45,CI77,CI93)</f>
        <v>0</v>
      </c>
      <c r="N61" s="52" t="s">
        <v>257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0</v>
      </c>
      <c r="CB61" s="20">
        <f>countkillshs(AS13,AV13,AX13,BA13,BC13,BF13,BH13,BK13,BM13,BP13,$B$60)</f>
        <v>0</v>
      </c>
      <c r="CC61" s="82" t="b">
        <f>opening(AS13,B60)</f>
        <v>0</v>
      </c>
      <c r="CD61" s="5" t="b">
        <f>KOST(CA61,O61,secandmin(J61),L61,AN13)</f>
        <v>0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73</v>
      </c>
      <c r="CI61" s="20">
        <f t="shared" ref="CI61:CI75" si="28">IF(CH61=0,FALSE,(180+BT61-CH61))</f>
        <v>107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1</v>
      </c>
      <c r="CV61" s="20" t="b" cm="1">
        <f t="array" ref="CV61:CV66">TRANSPOSE(sidesplit(CD61:CD75,AN13:AN27,"Defence"))</f>
        <v>0</v>
      </c>
      <c r="CW61" s="20" cm="1">
        <f t="array" ref="CW61:CW66">TRANSPOSE(sidesplit(CI61:CI75,AN13:AN27,"Attack"))</f>
        <v>168</v>
      </c>
      <c r="CX61" s="20" cm="1">
        <f t="array" ref="CX61:CX66">TRANSPOSE(sidesplit(CI61:CI75,AN13:AN27,"Defence"))</f>
        <v>107</v>
      </c>
      <c r="CY61" s="20" cm="1">
        <f t="array" ref="CY61:CY66">TRANSPOSE(sidesplit(CA61:CA75,AN13:AN27,"Attack"))</f>
        <v>1</v>
      </c>
      <c r="CZ61" s="20" cm="1">
        <f t="array" ref="CZ61:CZ66">TRANSPOSE(sidesplit(CA61:CA75,AN13:AN27,"Defence"))</f>
        <v>0</v>
      </c>
      <c r="DA61" s="76"/>
      <c r="DB61" s="20" t="b" cm="1">
        <f t="array" ref="DB61">DeathRefragged(CI61,CJ13,CK13,CL13,CM13,CN13)</f>
        <v>0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6_9 Chalet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471</v>
      </c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0</v>
      </c>
      <c r="N62" s="52" t="s">
        <v>257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2</v>
      </c>
      <c r="CB62" s="20">
        <f>countkillshs(AS14,AV14,AX14,BA14,BC14,BF14,BH14,BK14,BM14,BP14,$B$60)</f>
        <v>2</v>
      </c>
      <c r="CC62" s="82" t="b">
        <f>opening(AS14,B60)</f>
        <v>1</v>
      </c>
      <c r="CD62" s="5" t="b">
        <f>KOST(CA62,O62,secandmin(J62),L62,AN14)</f>
        <v>1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17</v>
      </c>
      <c r="CI62" s="20">
        <f t="shared" si="28"/>
        <v>163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1</v>
      </c>
      <c r="CV62" s="20" t="b">
        <v>1</v>
      </c>
      <c r="CW62" s="20">
        <v>39</v>
      </c>
      <c r="CX62" s="20">
        <v>163</v>
      </c>
      <c r="CY62" s="20">
        <v>1</v>
      </c>
      <c r="CZ62" s="20">
        <v>2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1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6_9 Chalet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544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180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3</v>
      </c>
      <c r="CB63" s="20">
        <f>countkillshs(AS15,AV15,AX15,BA15,BC15,BF15,BH15,BK15,BM15,BP15,$B$60)</f>
        <v>1</v>
      </c>
      <c r="CC63" s="82" t="b">
        <f>opening(AS15,B60)</f>
        <v>1</v>
      </c>
      <c r="CD63" s="5" t="b">
        <f>KOST(CA63,O63,secandmin(J63),L63,AN15)</f>
        <v>1</v>
      </c>
      <c r="CE63" s="37"/>
      <c r="CF63" s="20" cm="1">
        <f t="array" ref="CF63">exitfrags(CI63,CI15,CI31,CI47,CI79,AS15,CJ15,AX15,CK15,BC15,CL15,BH15,CM15,BM15,CN15,AO15,$B$60)</f>
        <v>1</v>
      </c>
      <c r="CG63" s="40"/>
      <c r="CH63" s="20" cm="1">
        <f t="array" ref="CH63">secandmin(J63)</f>
        <v>68</v>
      </c>
      <c r="CI63" s="20">
        <f t="shared" si="28"/>
        <v>112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1</v>
      </c>
      <c r="CV63" s="20" t="b">
        <v>1</v>
      </c>
      <c r="CW63" s="20">
        <v>96</v>
      </c>
      <c r="CX63" s="20">
        <v>112</v>
      </c>
      <c r="CY63" s="20">
        <v>1</v>
      </c>
      <c r="CZ63" s="20">
        <v>3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6_9 Chalet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383</v>
      </c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0</v>
      </c>
      <c r="N64" s="52" t="s">
        <v>180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0</v>
      </c>
      <c r="CB64" s="20">
        <f t="shared" ref="CB64:CB75" si="33">countkillshs(AS16,AV16,AX16,BA16,BC16,BF16,BH16,BK16,BM16,BP16,$B$60)</f>
        <v>0</v>
      </c>
      <c r="CC64" s="82" t="b">
        <f>opening(AS16,B60)</f>
        <v>0</v>
      </c>
      <c r="CD64" s="5" t="b">
        <f>KOST(CA64,O64,secandmin(J64),L64,AN16)</f>
        <v>0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147</v>
      </c>
      <c r="CI64" s="20">
        <f t="shared" si="28"/>
        <v>33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1</v>
      </c>
      <c r="CV64" s="20" t="b">
        <v>0</v>
      </c>
      <c r="CW64" s="20">
        <v>65</v>
      </c>
      <c r="CX64" s="20">
        <v>33</v>
      </c>
      <c r="CY64" s="20">
        <v>0</v>
      </c>
      <c r="CZ64" s="20">
        <v>0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6_9 Chalet</v>
      </c>
      <c r="B65" s="13">
        <v>5</v>
      </c>
      <c r="C65" s="50"/>
      <c r="D65" s="51"/>
      <c r="E65" s="50"/>
      <c r="F65" s="91"/>
      <c r="G65" s="58"/>
      <c r="H65" s="90"/>
      <c r="I65" s="49"/>
      <c r="J65" s="48" t="s">
        <v>482</v>
      </c>
      <c r="K65" s="45" t="b">
        <v>0</v>
      </c>
      <c r="L65" s="46" t="b">
        <f t="shared" si="31"/>
        <v>1</v>
      </c>
      <c r="M65" s="47" t="b" cm="1">
        <f t="array" ref="M65">OpeningDeath(CG17,CI65,CI17,CI33,CI49,CI81,CI97)</f>
        <v>0</v>
      </c>
      <c r="N65" s="52" t="s">
        <v>185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1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42</v>
      </c>
      <c r="CI65" s="20">
        <f t="shared" si="28"/>
        <v>138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1</v>
      </c>
      <c r="CV65" s="20" t="b">
        <v>1</v>
      </c>
      <c r="CW65" s="20" t="b">
        <v>0</v>
      </c>
      <c r="CX65" s="20">
        <v>138</v>
      </c>
      <c r="CY65" s="20">
        <v>3</v>
      </c>
      <c r="CZ65" s="20">
        <v>0</v>
      </c>
      <c r="DA65" s="76"/>
      <c r="DB65" s="20" t="b" cm="1">
        <f t="array" ref="DB65">DeathRefragged(CI65,CJ17,CK17,CL17,CM17,CN17)</f>
        <v>1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6_9 Chalet</v>
      </c>
      <c r="B66" s="13">
        <v>6</v>
      </c>
      <c r="C66" s="50"/>
      <c r="D66" s="51"/>
      <c r="E66" s="50"/>
      <c r="F66" s="91"/>
      <c r="G66" s="58"/>
      <c r="H66" s="90"/>
      <c r="I66" s="49"/>
      <c r="J66" s="300"/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0</v>
      </c>
      <c r="N66" s="52" t="s">
        <v>185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1</v>
      </c>
      <c r="CB66" s="20">
        <f t="shared" si="33"/>
        <v>1</v>
      </c>
      <c r="CC66" s="82" t="b">
        <f>opening(AS18,B60)</f>
        <v>1</v>
      </c>
      <c r="CD66" s="5" t="b">
        <f>KOST(CA66,O66,secandmin(J66),L66,AN18)</f>
        <v>1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0</v>
      </c>
      <c r="CI66" s="20" t="b">
        <f t="shared" si="28"/>
        <v>0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1</v>
      </c>
      <c r="CV66" s="20" t="b">
        <v>1</v>
      </c>
      <c r="CW66" s="20">
        <v>88</v>
      </c>
      <c r="CX66" s="20" t="b">
        <v>0</v>
      </c>
      <c r="CY66" s="20">
        <v>1</v>
      </c>
      <c r="CZ66" s="20">
        <v>1</v>
      </c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1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6_9 Chalet</v>
      </c>
      <c r="B67" s="13">
        <v>7</v>
      </c>
      <c r="C67" s="50"/>
      <c r="D67" s="51"/>
      <c r="E67" s="50"/>
      <c r="F67" s="91"/>
      <c r="G67" s="58"/>
      <c r="H67" s="90"/>
      <c r="I67" s="49"/>
      <c r="J67" s="92" t="s">
        <v>412</v>
      </c>
      <c r="K67" s="45" t="b">
        <v>0</v>
      </c>
      <c r="L67" s="46" t="b">
        <f t="shared" si="31"/>
        <v>1</v>
      </c>
      <c r="M67" s="47" t="b" cm="1">
        <f t="array" ref="M67">OpeningDeath(CG19,CI67,CI19,CI35,CI51,CI83,CI99)</f>
        <v>0</v>
      </c>
      <c r="N67" s="52" t="s">
        <v>174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1</v>
      </c>
      <c r="CB67" s="20">
        <f t="shared" si="33"/>
        <v>1</v>
      </c>
      <c r="CC67" s="82" t="b">
        <f>opening(AS19,B60)</f>
        <v>0</v>
      </c>
      <c r="CD67" s="5" t="b">
        <f>KOST(CA67,O67,secandmin(J67),L67,AN19)</f>
        <v>1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12</v>
      </c>
      <c r="CI67" s="20">
        <f t="shared" si="28"/>
        <v>168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1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6_9 Chalet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423</v>
      </c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0</v>
      </c>
      <c r="N68" s="52" t="s">
        <v>174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1</v>
      </c>
      <c r="CB68" s="20">
        <f t="shared" si="33"/>
        <v>0</v>
      </c>
      <c r="CC68" s="82" t="b">
        <f>opening(AS20,B60)</f>
        <v>1</v>
      </c>
      <c r="CD68" s="5" t="b">
        <f>KOST(CA68,O68,secandmin(J68),L68,AN20)</f>
        <v>1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141</v>
      </c>
      <c r="CI68" s="20">
        <f t="shared" si="28"/>
        <v>39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6_9 Chalet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387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174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1</v>
      </c>
      <c r="CB69" s="20">
        <f t="shared" si="33"/>
        <v>1</v>
      </c>
      <c r="CC69" s="82" t="b">
        <f>opening(AS21,B60)</f>
        <v>1</v>
      </c>
      <c r="CD69" s="5" t="b">
        <f>KOST(CA69,O69,secandmin(J69),L69,AN21)</f>
        <v>1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84</v>
      </c>
      <c r="CI69" s="20">
        <f t="shared" si="28"/>
        <v>96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1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6_9 Chalet</v>
      </c>
      <c r="B70" s="13">
        <v>10</v>
      </c>
      <c r="C70" s="50"/>
      <c r="D70" s="51"/>
      <c r="E70" s="50"/>
      <c r="F70" s="91"/>
      <c r="G70" s="58"/>
      <c r="H70" s="90"/>
      <c r="I70" s="49"/>
      <c r="J70" s="48" t="s">
        <v>400</v>
      </c>
      <c r="K70" s="45" t="b">
        <v>0</v>
      </c>
      <c r="L70" s="46" t="b">
        <f t="shared" si="31"/>
        <v>1</v>
      </c>
      <c r="M70" s="47" t="b" cm="1">
        <f t="array" ref="M70">OpeningDeath(CG22,CI70,CI22,CI38,CI54,CI86,CI102)</f>
        <v>0</v>
      </c>
      <c r="N70" s="171" t="s">
        <v>174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0</v>
      </c>
      <c r="CB70" s="20">
        <f t="shared" si="33"/>
        <v>0</v>
      </c>
      <c r="CC70" s="82" t="b">
        <f>opening(AS22,B60)</f>
        <v>0</v>
      </c>
      <c r="CD70" s="5" t="b">
        <f>KOST(CA70,O70,secandmin(J70),L70,AN22)</f>
        <v>1</v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115</v>
      </c>
      <c r="CI70" s="20">
        <f t="shared" si="28"/>
        <v>65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1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6_9 Chalet</v>
      </c>
      <c r="B71" s="13">
        <v>11</v>
      </c>
      <c r="C71" s="50"/>
      <c r="D71" s="51"/>
      <c r="E71" s="50"/>
      <c r="F71" s="91"/>
      <c r="G71" s="58"/>
      <c r="H71" s="90"/>
      <c r="I71" s="49"/>
      <c r="J71" s="300"/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 t="s">
        <v>174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3</v>
      </c>
      <c r="CB71" s="20">
        <f t="shared" si="33"/>
        <v>3</v>
      </c>
      <c r="CC71" s="82" t="b">
        <f>opening(AS23,B60)</f>
        <v>0</v>
      </c>
      <c r="CD71" s="5" t="b">
        <f>KOST(CA71,O71,secandmin(J71),L71,AN23)</f>
        <v>1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0</v>
      </c>
      <c r="CI71" s="20" t="b">
        <f t="shared" si="28"/>
        <v>0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6_9 Chalet</v>
      </c>
      <c r="B72" s="13">
        <v>12</v>
      </c>
      <c r="C72" s="50"/>
      <c r="D72" s="51"/>
      <c r="E72" s="50"/>
      <c r="F72" s="91"/>
      <c r="G72" s="58"/>
      <c r="H72" s="90"/>
      <c r="I72" s="49"/>
      <c r="J72" s="48" t="s">
        <v>441</v>
      </c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 t="s">
        <v>174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>
        <f t="shared" si="26"/>
        <v>0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>
        <f t="shared" si="27"/>
        <v>0</v>
      </c>
      <c r="BY72" s="18"/>
      <c r="BZ72" s="36"/>
      <c r="CA72" s="29">
        <f>countkills(AS24,AX24,BC24,BH24,BM24,B60)</f>
        <v>1</v>
      </c>
      <c r="CB72" s="20">
        <f t="shared" si="33"/>
        <v>1</v>
      </c>
      <c r="CC72" s="82" t="b">
        <f>opening(AS24,B60)</f>
        <v>1</v>
      </c>
      <c r="CD72" s="5" t="b">
        <f>KOST(CA72,O72,secandmin(J72),L72,AN24)</f>
        <v>1</v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92</v>
      </c>
      <c r="CI72" s="20">
        <f t="shared" si="28"/>
        <v>88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6_9 Chalet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6_9 Chalet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6_9 Chalet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6_9 Chalet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6_9 Chalet</v>
      </c>
      <c r="B77" s="6">
        <v>1</v>
      </c>
      <c r="C77" s="50"/>
      <c r="D77" s="51"/>
      <c r="E77" s="50"/>
      <c r="F77" s="91"/>
      <c r="G77" s="58"/>
      <c r="H77" s="90"/>
      <c r="I77" s="49"/>
      <c r="J77" s="48" t="s">
        <v>387</v>
      </c>
      <c r="K77" s="45" t="b">
        <v>0</v>
      </c>
      <c r="L77" s="46" t="b">
        <f>DB77</f>
        <v>1</v>
      </c>
      <c r="M77" s="47" t="b" cm="1">
        <f t="array" ref="M77">OpeningDeath(CG13,CI77,CI13,CI29,CI45,CI61,CI93)</f>
        <v>0</v>
      </c>
      <c r="N77" s="52" t="s">
        <v>192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1</v>
      </c>
      <c r="CB77" s="20">
        <f>countkillshs(AS13,AV13,AX13,BA13,BC13,BF13,BH13,BK13,BM13,BP13,$B$76)</f>
        <v>0</v>
      </c>
      <c r="CC77" s="82" t="b">
        <f>opening(AS13,B76)</f>
        <v>1</v>
      </c>
      <c r="CD77" s="5" t="b">
        <f>KOST(CA77,O77,secandmin(J77),L77,AN13)</f>
        <v>1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84</v>
      </c>
      <c r="CI77" s="20">
        <f t="shared" ref="CI77:CI91" si="36">IF(CH77=0,FALSE,(180+BT77-CH77))</f>
        <v>96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0</v>
      </c>
      <c r="CV77" s="20" t="b" cm="1">
        <f t="array" ref="CV77:CV82">TRANSPOSE(sidesplit(CD77:CD91,AN13:AN27,"Defence"))</f>
        <v>1</v>
      </c>
      <c r="CW77" s="20" cm="1">
        <f t="array" ref="CW77:CW82">TRANSPOSE(sidesplit(CI77:CI91,AN13:AN27,"Attack"))</f>
        <v>105</v>
      </c>
      <c r="CX77" s="20" cm="1">
        <f t="array" ref="CX77:CX82">TRANSPOSE(sidesplit(CI77:CI91,AN13:AN27,"Defence"))</f>
        <v>96</v>
      </c>
      <c r="CY77" s="20" cm="1">
        <f t="array" ref="CY77:CY82">TRANSPOSE(sidesplit(CA77:CA91,AN13:AN27,"Attack"))</f>
        <v>0</v>
      </c>
      <c r="CZ77" s="20" cm="1">
        <f t="array" ref="CZ77:CZ82">TRANSPOSE(sidesplit(CA77:CA91,AN13:AN27,"Defence"))</f>
        <v>1</v>
      </c>
      <c r="DA77" s="76"/>
      <c r="DB77" s="20" t="b" cm="1">
        <f t="array" ref="DB77">DeathRefragged(CI77,CJ13,CK13,CL13,CM13,CN13)</f>
        <v>1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6_9 Chalet</v>
      </c>
      <c r="B78" s="6">
        <v>2</v>
      </c>
      <c r="C78" s="50"/>
      <c r="D78" s="51"/>
      <c r="E78" s="50"/>
      <c r="F78" s="91"/>
      <c r="G78" s="58"/>
      <c r="H78" s="90"/>
      <c r="I78" s="49"/>
      <c r="J78" s="48" t="s">
        <v>515</v>
      </c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192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0</v>
      </c>
      <c r="CB78" s="20">
        <f>countkillshs(AS14,AV14,AX14,BA14,BC14,BF14,BH14,BK14,BM14,BP14,$B$76)</f>
        <v>0</v>
      </c>
      <c r="CC78" s="82" t="b">
        <f>opening(AS14,B76)</f>
        <v>0</v>
      </c>
      <c r="CD78" s="5" t="b">
        <f>KOST(CA78,O78,secandmin(J78),L78,AN14)</f>
        <v>0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63</v>
      </c>
      <c r="CI78" s="20">
        <f t="shared" si="36"/>
        <v>117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1</v>
      </c>
      <c r="CV78" s="20" t="b">
        <v>0</v>
      </c>
      <c r="CW78" s="20">
        <v>167</v>
      </c>
      <c r="CX78" s="20">
        <v>117</v>
      </c>
      <c r="CY78" s="20">
        <v>1</v>
      </c>
      <c r="CZ78" s="20">
        <v>0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6_9 Chalet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501</v>
      </c>
      <c r="K79" s="45" t="b">
        <v>0</v>
      </c>
      <c r="L79" s="46" t="b">
        <f t="shared" si="39"/>
        <v>1</v>
      </c>
      <c r="M79" s="47" t="b" cm="1">
        <f t="array" ref="M79">OpeningDeath(CG15,CI79,CI15,CI31,CI47,CI63,CI95)</f>
        <v>0</v>
      </c>
      <c r="N79" s="52" t="s">
        <v>202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0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1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114</v>
      </c>
      <c r="CI79" s="20">
        <f t="shared" si="36"/>
        <v>66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1</v>
      </c>
      <c r="CV79" s="20" t="b">
        <v>1</v>
      </c>
      <c r="CW79" s="20">
        <v>119</v>
      </c>
      <c r="CX79" s="20">
        <v>66</v>
      </c>
      <c r="CY79" s="20">
        <v>1</v>
      </c>
      <c r="CZ79" s="20">
        <v>0</v>
      </c>
      <c r="DA79" s="76"/>
      <c r="DB79" s="20" t="b" cm="1">
        <f t="array" ref="DB79">DeathRefragged(CI79,CJ15,CK15,CL15,CM15,CN15)</f>
        <v>1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6_9 Chalet</v>
      </c>
      <c r="B80" s="6">
        <v>4</v>
      </c>
      <c r="C80" s="50"/>
      <c r="D80" s="51"/>
      <c r="E80" s="50"/>
      <c r="F80" s="91"/>
      <c r="G80" s="58"/>
      <c r="H80" s="90"/>
      <c r="I80" s="49"/>
      <c r="J80" s="48" t="s">
        <v>503</v>
      </c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202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0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b">
        <f>KOST(CA80,O80,secandmin(J80),L80,AN16)</f>
        <v>0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123</v>
      </c>
      <c r="CI80" s="20">
        <f t="shared" si="36"/>
        <v>57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1</v>
      </c>
      <c r="CV80" s="20" t="b">
        <v>0</v>
      </c>
      <c r="CW80" s="20">
        <v>166</v>
      </c>
      <c r="CX80" s="20">
        <v>57</v>
      </c>
      <c r="CY80" s="20">
        <v>1</v>
      </c>
      <c r="CZ80" s="20">
        <v>0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6_9 Chalet</v>
      </c>
      <c r="B81" s="6">
        <v>5</v>
      </c>
      <c r="C81" s="50"/>
      <c r="D81" s="51"/>
      <c r="E81" s="50"/>
      <c r="F81" s="91"/>
      <c r="G81" s="58"/>
      <c r="H81" s="90"/>
      <c r="I81" s="49"/>
      <c r="J81" s="300"/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 t="s">
        <v>188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1</v>
      </c>
      <c r="CB81" s="20">
        <f t="shared" si="41"/>
        <v>1</v>
      </c>
      <c r="CC81" s="82" t="b">
        <f>opening(AS17,B76)</f>
        <v>0</v>
      </c>
      <c r="CD81" s="5" t="b">
        <f>KOST(CA81,O81,secandmin(J81),L81,AN17)</f>
        <v>1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0</v>
      </c>
      <c r="CI81" s="20" t="b">
        <f t="shared" si="36"/>
        <v>0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1</v>
      </c>
      <c r="CV81" s="20" t="b">
        <v>1</v>
      </c>
      <c r="CW81" s="20" t="b">
        <v>0</v>
      </c>
      <c r="CX81" s="20" t="b">
        <v>0</v>
      </c>
      <c r="CY81" s="20">
        <v>0</v>
      </c>
      <c r="CZ81" s="20">
        <v>1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6_9 Chalet</v>
      </c>
      <c r="B82" s="6">
        <v>6</v>
      </c>
      <c r="C82" s="50"/>
      <c r="D82" s="51"/>
      <c r="E82" s="50"/>
      <c r="F82" s="91"/>
      <c r="G82" s="58"/>
      <c r="H82" s="90"/>
      <c r="I82" s="49"/>
      <c r="J82" s="300"/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188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0</v>
      </c>
      <c r="CB82" s="20">
        <f t="shared" si="41"/>
        <v>0</v>
      </c>
      <c r="CC82" s="82" t="b">
        <f>opening(AS18,B76)</f>
        <v>0</v>
      </c>
      <c r="CD82" s="5" t="b">
        <f>KOST(CA82,O82,secandmin(J82),L82,AN18)</f>
        <v>1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0</v>
      </c>
      <c r="CI82" s="20" t="b">
        <f t="shared" si="36"/>
        <v>0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0</v>
      </c>
      <c r="CV82" s="20" t="b">
        <v>1</v>
      </c>
      <c r="CW82" s="20">
        <v>26</v>
      </c>
      <c r="CX82" s="20" t="b">
        <v>0</v>
      </c>
      <c r="CY82" s="20">
        <v>0</v>
      </c>
      <c r="CZ82" s="20">
        <v>0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6_9 Chalet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518</v>
      </c>
      <c r="K83" s="45" t="b">
        <v>0</v>
      </c>
      <c r="L83" s="46" t="b">
        <f t="shared" si="39"/>
        <v>0</v>
      </c>
      <c r="M83" s="47" t="b" cm="1">
        <f t="array" ref="M83">OpeningDeath(CG19,CI83,CI19,CI35,CI51,CI67,CI99)</f>
        <v>0</v>
      </c>
      <c r="N83" s="52" t="s">
        <v>164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0</v>
      </c>
      <c r="CB83" s="20">
        <f t="shared" si="41"/>
        <v>0</v>
      </c>
      <c r="CC83" s="82" t="b">
        <f>opening(AS19,B76)</f>
        <v>0</v>
      </c>
      <c r="CD83" s="5" t="b">
        <f>KOST(CA83,O83,secandmin(J83),L83,AN19)</f>
        <v>0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75</v>
      </c>
      <c r="CI83" s="20">
        <f t="shared" si="36"/>
        <v>105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0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6_9 Chalet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528</v>
      </c>
      <c r="K84" s="45" t="b">
        <v>0</v>
      </c>
      <c r="L84" s="46" t="b">
        <f t="shared" si="39"/>
        <v>0</v>
      </c>
      <c r="M84" s="47" t="b" cm="1">
        <f t="array" ref="M84">OpeningDeath(CG20,CI84,CI20,CI36,CI52,CI68,CI100)</f>
        <v>0</v>
      </c>
      <c r="N84" s="52" t="s">
        <v>164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1</v>
      </c>
      <c r="CB84" s="20">
        <f t="shared" si="41"/>
        <v>1</v>
      </c>
      <c r="CC84" s="82" t="b">
        <f>opening(AS20,B76)</f>
        <v>0</v>
      </c>
      <c r="CD84" s="5" t="b">
        <f>KOST(CA84,O84,secandmin(J84),L84,AN20)</f>
        <v>1</v>
      </c>
      <c r="CE84" s="37"/>
      <c r="CF84" s="20" cm="1">
        <f t="array" ref="CF84">exitfrags(CI84,CI20,CI36,CI52,CI68,AS20,CJ20,AX20,CK20,BC20,CL20,BH20,CM20,BM20,CN20,AO20,$B$76)</f>
        <v>1</v>
      </c>
      <c r="CG84" s="40"/>
      <c r="CH84" s="20" cm="1">
        <f t="array" ref="CH84">secandmin(J84)</f>
        <v>13</v>
      </c>
      <c r="CI84" s="20">
        <f t="shared" si="36"/>
        <v>167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0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6_9 Chalet</v>
      </c>
      <c r="B85" s="6">
        <v>9</v>
      </c>
      <c r="C85" s="50"/>
      <c r="D85" s="51"/>
      <c r="E85" s="50"/>
      <c r="F85" s="91"/>
      <c r="G85" s="58"/>
      <c r="H85" s="90"/>
      <c r="I85" s="49"/>
      <c r="J85" s="48" t="s">
        <v>483</v>
      </c>
      <c r="K85" s="45" t="b">
        <v>1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 t="s">
        <v>179</v>
      </c>
      <c r="O85" s="53" t="b">
        <v>1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-23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1</v>
      </c>
      <c r="CB85" s="20">
        <f t="shared" si="41"/>
        <v>0</v>
      </c>
      <c r="CC85" s="82" t="b">
        <f>opening(AS21,B76)</f>
        <v>0</v>
      </c>
      <c r="CD85" s="5" t="b">
        <f>KOST(CA85,O85,secandmin(J85),L85,AN21)</f>
        <v>1</v>
      </c>
      <c r="CE85" s="37"/>
      <c r="CF85" s="20" cm="1">
        <f t="array" ref="CF85">exitfrags(CI85,CI21,CI37,CI53,CI69,AS21,CJ21,AX21,CK21,BC21,CL21,BH21,CM21,BM21,CN21,AO21,$B$76)</f>
        <v>1</v>
      </c>
      <c r="CG85" s="40"/>
      <c r="CH85" s="20" cm="1">
        <f t="array" ref="CH85">secandmin(J85)</f>
        <v>38</v>
      </c>
      <c r="CI85" s="20">
        <f t="shared" si="36"/>
        <v>119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6_9 Chalet</v>
      </c>
      <c r="B86" s="6">
        <v>10</v>
      </c>
      <c r="C86" s="50"/>
      <c r="D86" s="51"/>
      <c r="E86" s="50"/>
      <c r="F86" s="91"/>
      <c r="G86" s="58"/>
      <c r="H86" s="90"/>
      <c r="I86" s="49"/>
      <c r="J86" s="92" t="s">
        <v>531</v>
      </c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 t="s">
        <v>179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1</v>
      </c>
      <c r="CB86" s="20">
        <f t="shared" si="41"/>
        <v>0</v>
      </c>
      <c r="CC86" s="82" t="b">
        <f>opening(AS22,B76)</f>
        <v>0</v>
      </c>
      <c r="CD86" s="5" t="b">
        <f>KOST(CA86,O86,secandmin(J86),L86,AN22)</f>
        <v>1</v>
      </c>
      <c r="CE86" s="37"/>
      <c r="CF86" s="20" cm="1">
        <f t="array" ref="CF86">exitfrags(CI86,CI22,CI38,CI54,CI70,AS22,CJ22,AX22,CK22,BC22,CL22,BH22,CM22,BM22,CN22,AO22,$B$76)</f>
        <v>1</v>
      </c>
      <c r="CG86" s="40"/>
      <c r="CH86" s="20" cm="1">
        <f t="array" ref="CH86">secandmin(J86)</f>
        <v>14</v>
      </c>
      <c r="CI86" s="20">
        <f t="shared" si="36"/>
        <v>166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6_9 Chalet</v>
      </c>
      <c r="B87" s="6">
        <v>11</v>
      </c>
      <c r="C87" s="50"/>
      <c r="D87" s="51"/>
      <c r="E87" s="50"/>
      <c r="F87" s="91"/>
      <c r="G87" s="58"/>
      <c r="H87" s="90"/>
      <c r="I87" s="49"/>
      <c r="J87" s="300"/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209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0</v>
      </c>
      <c r="CB87" s="20">
        <f t="shared" si="41"/>
        <v>0</v>
      </c>
      <c r="CC87" s="82" t="b">
        <f>opening(AS23,B76)</f>
        <v>0</v>
      </c>
      <c r="CD87" s="5" t="b">
        <f>KOST(CA87,O87,secandmin(J87),L87,AN23)</f>
        <v>1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0</v>
      </c>
      <c r="CI87" s="20" t="b">
        <f t="shared" si="36"/>
        <v>0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6_9 Chalet</v>
      </c>
      <c r="B88" s="6">
        <v>12</v>
      </c>
      <c r="C88" s="50"/>
      <c r="D88" s="51"/>
      <c r="E88" s="50"/>
      <c r="F88" s="91"/>
      <c r="G88" s="58"/>
      <c r="H88" s="90"/>
      <c r="I88" s="49"/>
      <c r="J88" s="48" t="s">
        <v>573</v>
      </c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1</v>
      </c>
      <c r="N88" s="171" t="s">
        <v>179</v>
      </c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>
        <f t="shared" si="34"/>
        <v>0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>
        <f t="shared" si="35"/>
        <v>0</v>
      </c>
      <c r="BY88" s="18"/>
      <c r="BZ88" s="9"/>
      <c r="CA88" s="29">
        <f>countkills(AS24,AX24,BC24,BH24,BM24,B76)</f>
        <v>0</v>
      </c>
      <c r="CB88" s="20">
        <f t="shared" si="41"/>
        <v>0</v>
      </c>
      <c r="CC88" s="82" t="b">
        <f>opening(AS24,B76)</f>
        <v>0</v>
      </c>
      <c r="CD88" s="5" t="b">
        <f>KOST(CA88,O88,secandmin(J88),L88,AN24)</f>
        <v>0</v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154</v>
      </c>
      <c r="CI88" s="20">
        <f t="shared" si="36"/>
        <v>26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6_9 Chalet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6_9 Chalet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6_9 Chalet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6_9 Chalet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6_9 Chalet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6_9 Chalet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6_9 Chalet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6_9 Chalet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6_9 Chalet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6_9 Chalet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6_9 Chalet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6_9 Chalet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6_9 Chalet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6_9 Chalet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6_9 Chalet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6_9 Chalet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6_9 Chalet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6_9 Chalet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6_9 Chalet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OfficeMaster</v>
      </c>
    </row>
    <row r="112" spans="1:111" ht="15.75" customHeight="1" x14ac:dyDescent="0.2">
      <c r="A112" s="20" t="str">
        <f ca="1"/>
        <v>BarGaming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KitchenDining</v>
      </c>
      <c r="C113" s="316"/>
      <c r="D113" s="316"/>
      <c r="E113" s="316"/>
    </row>
    <row r="114" spans="1:27" ht="15.75" customHeight="1" thickBot="1" x14ac:dyDescent="0.25">
      <c r="A114" s="295" t="str">
        <f ca="1"/>
        <v>WineSnowmobile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1.5856481481481481E-3</v>
      </c>
      <c r="C118" s="177" cm="1">
        <f t="array" ref="C118">secandmin(AR13)/(60*60*24)</f>
        <v>9.7222222222222219E-4</v>
      </c>
      <c r="D118" s="17" t="b">
        <f>CG13</f>
        <v>0</v>
      </c>
      <c r="E118" s="17" t="str">
        <f>IF(D118=TRUE,CJ29,"NO OP")</f>
        <v>NO OP</v>
      </c>
      <c r="F118" s="17" t="str">
        <f t="shared" ref="F118:F132" si="42">AO13</f>
        <v>Lost</v>
      </c>
      <c r="G118" s="125">
        <f>IF((COUNTA(AR13)=1),IF(F118="Not Played",FALSE,IF(D118=FALSE,(B118-C118),FALSE)), "NO KILL")</f>
        <v>6.134259259259259E-4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7.291666666666667E-4</v>
      </c>
      <c r="C119" s="177" cm="1">
        <f t="array" ref="C119">secandmin(AR14)/(60*60*24)</f>
        <v>1.6087962962962963E-3</v>
      </c>
      <c r="D119" s="17" t="b">
        <f t="shared" ref="D119:D132" si="44">CG14</f>
        <v>1</v>
      </c>
      <c r="E119" s="17" t="b">
        <f t="shared" ref="E119:E132" si="45">IF(D119=TRUE,CJ30,"NO OP")</f>
        <v>0</v>
      </c>
      <c r="F119" s="17" t="str">
        <f t="shared" si="42"/>
        <v>Won</v>
      </c>
      <c r="G119" s="125" t="b">
        <f t="shared" ref="G119:G132" si="46">IF((COUNTA(AR14)=1),IF(F119="Not Played",FALSE,IF(D119=FALSE,(B119-C119),FALSE)), "NO KILL")</f>
        <v>0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1.6203703703703703E-3</v>
      </c>
      <c r="C120" s="177" cm="1">
        <f t="array" ref="C120">secandmin(AR15)/(60*60*24)</f>
        <v>1.4930555555555556E-3</v>
      </c>
      <c r="D120" s="17" t="b">
        <f t="shared" si="44"/>
        <v>0</v>
      </c>
      <c r="E120" s="17" t="str">
        <f t="shared" si="45"/>
        <v>NO OP</v>
      </c>
      <c r="F120" s="17" t="str">
        <f t="shared" si="42"/>
        <v>Lost</v>
      </c>
      <c r="G120" s="125">
        <f t="shared" si="46"/>
        <v>1.2731481481481469E-4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1.724537037037037E-3</v>
      </c>
      <c r="C121" s="177" cm="1">
        <f t="array" ref="C121">secandmin(AR16)/(60*60*24)</f>
        <v>1.8055555555555555E-3</v>
      </c>
      <c r="D121" s="17" t="b">
        <f t="shared" si="44"/>
        <v>1</v>
      </c>
      <c r="E121" s="17" t="b">
        <f t="shared" si="45"/>
        <v>1</v>
      </c>
      <c r="F121" s="17" t="str">
        <f t="shared" si="42"/>
        <v>Lost</v>
      </c>
      <c r="G121" s="125" t="b">
        <f t="shared" si="46"/>
        <v>0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1.2847222222222223E-3</v>
      </c>
      <c r="C122" s="177" cm="1">
        <f t="array" ref="C122">secandmin(AR17)/(60*60*24)</f>
        <v>1.5740740740740741E-3</v>
      </c>
      <c r="D122" s="17" t="b">
        <f t="shared" si="44"/>
        <v>1</v>
      </c>
      <c r="E122" s="17" t="b">
        <f t="shared" si="45"/>
        <v>0</v>
      </c>
      <c r="F122" s="17" t="str">
        <f t="shared" si="42"/>
        <v>Won</v>
      </c>
      <c r="G122" s="125" t="b">
        <f t="shared" si="46"/>
        <v>0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0</v>
      </c>
      <c r="C123" s="177" cm="1">
        <f t="array" ref="C123">secandmin(AR18)/(60*60*24)</f>
        <v>1.25E-3</v>
      </c>
      <c r="D123" s="17" t="b">
        <f t="shared" si="44"/>
        <v>1</v>
      </c>
      <c r="E123" s="17" t="b">
        <f t="shared" si="45"/>
        <v>0</v>
      </c>
      <c r="F123" s="17" t="str">
        <f t="shared" si="42"/>
        <v>Won</v>
      </c>
      <c r="G123" s="125" t="b">
        <f t="shared" si="46"/>
        <v>0</v>
      </c>
    </row>
    <row r="124" spans="1:27" ht="15.75" customHeight="1" x14ac:dyDescent="0.2">
      <c r="A124" s="4">
        <v>7</v>
      </c>
      <c r="B124" s="125">
        <f t="shared" si="43"/>
        <v>8.6805555555555551E-4</v>
      </c>
      <c r="C124" s="177" cm="1">
        <f t="array" ref="C124">secandmin(AR19)/(60*60*24)</f>
        <v>1.5393518518518519E-3</v>
      </c>
      <c r="D124" s="17" t="b">
        <f t="shared" si="44"/>
        <v>1</v>
      </c>
      <c r="E124" s="17" t="b">
        <f t="shared" si="45"/>
        <v>0</v>
      </c>
      <c r="F124" s="17" t="str">
        <f t="shared" si="42"/>
        <v>Lost</v>
      </c>
      <c r="G124" s="125" t="b">
        <f t="shared" si="46"/>
        <v>0</v>
      </c>
    </row>
    <row r="125" spans="1:27" ht="15.75" customHeight="1" x14ac:dyDescent="0.2">
      <c r="A125" s="4">
        <v>8</v>
      </c>
      <c r="B125" s="125">
        <f t="shared" si="43"/>
        <v>1.8634259259259259E-3</v>
      </c>
      <c r="C125" s="177" cm="1">
        <f t="array" ref="C125">secandmin(AR20)/(60*60*24)</f>
        <v>1.712962962962963E-3</v>
      </c>
      <c r="D125" s="17" t="b">
        <f t="shared" si="44"/>
        <v>0</v>
      </c>
      <c r="E125" s="17" t="str">
        <f t="shared" si="45"/>
        <v>NO OP</v>
      </c>
      <c r="F125" s="17" t="str">
        <f t="shared" si="42"/>
        <v>Lost</v>
      </c>
      <c r="G125" s="125">
        <f t="shared" si="46"/>
        <v>1.5046296296296292E-4</v>
      </c>
    </row>
    <row r="126" spans="1:27" ht="15.75" customHeight="1" x14ac:dyDescent="0.2">
      <c r="A126" s="4">
        <v>9</v>
      </c>
      <c r="B126" s="125">
        <f t="shared" si="43"/>
        <v>1.3541666666666667E-3</v>
      </c>
      <c r="C126" s="177" cm="1">
        <f t="array" ref="C126">secandmin(AR21)/(60*60*24)</f>
        <v>1.5393518518518519E-3</v>
      </c>
      <c r="D126" s="17" t="b">
        <f t="shared" si="44"/>
        <v>1</v>
      </c>
      <c r="E126" s="17" t="b">
        <f t="shared" si="45"/>
        <v>0</v>
      </c>
      <c r="F126" s="17" t="str">
        <f t="shared" si="42"/>
        <v>Lost</v>
      </c>
      <c r="G126" s="125" t="b">
        <f t="shared" si="46"/>
        <v>0</v>
      </c>
    </row>
    <row r="127" spans="1:27" ht="15.75" customHeight="1" x14ac:dyDescent="0.2">
      <c r="A127" s="4">
        <v>10</v>
      </c>
      <c r="B127" s="125">
        <f t="shared" si="43"/>
        <v>1.5046296296296296E-3</v>
      </c>
      <c r="C127" s="177" cm="1">
        <f t="array" ref="C127">secandmin(AR22)/(60*60*24)</f>
        <v>1.3078703703703703E-3</v>
      </c>
      <c r="D127" s="17" t="b">
        <f t="shared" si="44"/>
        <v>0</v>
      </c>
      <c r="E127" s="17" t="str">
        <f t="shared" si="45"/>
        <v>NO OP</v>
      </c>
      <c r="F127" s="17" t="str">
        <f t="shared" si="42"/>
        <v>Lost</v>
      </c>
      <c r="G127" s="125">
        <f t="shared" si="46"/>
        <v>1.9675925925925937E-4</v>
      </c>
    </row>
    <row r="128" spans="1:27" ht="15.75" customHeight="1" x14ac:dyDescent="0.2">
      <c r="A128" s="4">
        <v>11</v>
      </c>
      <c r="B128" s="125">
        <f t="shared" si="43"/>
        <v>6.4814814814814813E-4</v>
      </c>
      <c r="C128" s="177" cm="1">
        <f t="array" ref="C128">secandmin(AR23)/(60*60*24)</f>
        <v>1.25E-3</v>
      </c>
      <c r="D128" s="17" t="b">
        <f t="shared" si="44"/>
        <v>1</v>
      </c>
      <c r="E128" s="17" t="b">
        <f t="shared" si="45"/>
        <v>0</v>
      </c>
      <c r="F128" s="17" t="str">
        <f t="shared" si="42"/>
        <v>Won</v>
      </c>
      <c r="G128" s="125" t="b">
        <f t="shared" si="46"/>
        <v>0</v>
      </c>
    </row>
    <row r="129" spans="1:9" ht="15.75" customHeight="1" x14ac:dyDescent="0.2">
      <c r="A129" s="4">
        <v>12</v>
      </c>
      <c r="B129" s="125">
        <f t="shared" si="43"/>
        <v>1.7824074074074075E-3</v>
      </c>
      <c r="C129" s="177" cm="1">
        <f t="array" ref="C129">secandmin(AR24)/(60*60*24)</f>
        <v>1.5625000000000001E-3</v>
      </c>
      <c r="D129" s="17" t="b">
        <f t="shared" si="44"/>
        <v>0</v>
      </c>
      <c r="E129" s="17" t="str">
        <f t="shared" si="45"/>
        <v>NO OP</v>
      </c>
      <c r="F129" s="17" t="str">
        <f t="shared" si="42"/>
        <v>Lost</v>
      </c>
      <c r="G129" s="125">
        <f t="shared" si="46"/>
        <v>2.1990740740740738E-4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0</v>
      </c>
      <c r="D134" s="17" t="str">
        <f>AO13</f>
        <v>Lost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1</v>
      </c>
      <c r="D135" s="17" t="str">
        <f t="shared" ref="D135:D148" si="48">AO14</f>
        <v>Won</v>
      </c>
      <c r="E135" s="233" t="b">
        <f t="shared" ref="E135:E148" si="49">IF(OR(DE30=TRUE,DE78=TRUE,DE46=TRUE,DE62=TRUE,DE14=TRUE),TRUE,FALSE)</f>
        <v>1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0</v>
      </c>
      <c r="D136" s="17" t="str">
        <f t="shared" si="48"/>
        <v>Lost</v>
      </c>
      <c r="E136" s="233" t="b">
        <f t="shared" si="49"/>
        <v>0</v>
      </c>
      <c r="F136" s="17" t="str" cm="1">
        <f t="array" ref="F136">IF(CG15=TRUE,WhoGotTraded(CJ31,CJ15,CI15,CI31,CI47,CI63,CI79,$B$12,$B$28,$B$44,$B$60,$B$76),"N/A")</f>
        <v>N/A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1</v>
      </c>
      <c r="D137" s="17" t="str">
        <f t="shared" si="48"/>
        <v>Lost</v>
      </c>
      <c r="E137" s="233" t="b">
        <f t="shared" si="49"/>
        <v>0</v>
      </c>
      <c r="F137" s="17" t="str" cm="1">
        <f t="array" ref="F137:G137">IF(CG16=TRUE,WhoGotTraded(CJ32,CJ16,CI16,CI32,CI48,CI64,CI80,$B$12,$B$28,$B$44,$B$60,$B$76),"N/A")</f>
        <v>Perseus</v>
      </c>
      <c r="G137" t="str">
        <v>Yeeto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1</v>
      </c>
      <c r="D138" s="17" t="str">
        <f t="shared" si="48"/>
        <v>Won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1</v>
      </c>
      <c r="D139" s="17" t="str">
        <f t="shared" si="48"/>
        <v>Won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1</v>
      </c>
      <c r="D140" s="17" t="str">
        <f t="shared" si="48"/>
        <v>Lost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0</v>
      </c>
      <c r="D141" s="17" t="str">
        <f t="shared" si="48"/>
        <v>Lost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1</v>
      </c>
      <c r="C142" s="17" t="b">
        <f t="shared" si="47"/>
        <v>1</v>
      </c>
      <c r="D142" s="17" t="str">
        <f t="shared" si="48"/>
        <v>Lost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N/A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0</v>
      </c>
      <c r="D143" s="17" t="str">
        <f t="shared" si="48"/>
        <v>Lost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0</v>
      </c>
      <c r="C144" s="17" t="b">
        <f t="shared" si="47"/>
        <v>1</v>
      </c>
      <c r="D144" s="17" t="str">
        <f t="shared" si="48"/>
        <v>Won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6" ht="15.75" customHeight="1" x14ac:dyDescent="0.2">
      <c r="A145" s="276">
        <v>12</v>
      </c>
      <c r="B145" s="17" t="b">
        <v>0</v>
      </c>
      <c r="C145" s="17" t="b">
        <f t="shared" si="47"/>
        <v>0</v>
      </c>
      <c r="D145" s="17" t="str">
        <f t="shared" si="48"/>
        <v>Lost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N/A</v>
      </c>
    </row>
    <row r="146" spans="1:6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6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6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6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6" ht="15.75" customHeight="1" x14ac:dyDescent="0.2">
      <c r="A150" s="276">
        <v>1</v>
      </c>
      <c r="B150" s="17" cm="1">
        <f t="array" ref="B150:B164">IF(ISBLANK(Q13:Q27),FALSE,Q13:Q27)</f>
        <v>0</v>
      </c>
      <c r="C150" s="17" cm="1">
        <f t="array" ref="C150:C164">IF(ISBLANK(R13:R27),FALSE,R13:R27)</f>
        <v>6</v>
      </c>
      <c r="D150" s="234" t="str" cm="1">
        <f t="array" ref="D150:D164">AO13:AO27</f>
        <v>Lost</v>
      </c>
      <c r="E150" s="17" cm="1">
        <f t="array" ref="E150">WhoGotTraded(CJ29,CJ13,CI13,CI29,CI45,CI61,CI77,$B$12,$B$28,$B$44,$B$60,$B$76)</f>
        <v>0</v>
      </c>
    </row>
    <row r="151" spans="1:6" ht="15.75" customHeight="1" x14ac:dyDescent="0.2">
      <c r="A151" s="276">
        <v>2</v>
      </c>
      <c r="B151" s="17">
        <v>0</v>
      </c>
      <c r="C151" s="17">
        <v>4</v>
      </c>
      <c r="D151" s="234" t="str">
        <v>Won</v>
      </c>
      <c r="E151" s="17" t="str" cm="1">
        <f t="array" ref="E151">WhoGotTraded(CJ30,CJ14,CI14,CI30,CI46,CI62,CI78,$B$12,$B$28,$B$44,$B$60,$B$76)</f>
        <v>N/A</v>
      </c>
    </row>
    <row r="152" spans="1:6" ht="15.75" customHeight="1" x14ac:dyDescent="0.2">
      <c r="A152" s="276">
        <v>3</v>
      </c>
      <c r="B152" s="17">
        <v>1</v>
      </c>
      <c r="C152" s="17">
        <v>4</v>
      </c>
      <c r="D152" s="234" t="str">
        <v>Lost</v>
      </c>
      <c r="E152" s="17" t="str" cm="1">
        <f t="array" ref="E152">WhoGotTraded(CJ31,CJ15,CI15,CI31,CI47,CI63,CI79,$B$12,$B$28,$B$44,$B$60,$B$76)</f>
        <v>N/A</v>
      </c>
    </row>
    <row r="153" spans="1:6" ht="15.75" customHeight="1" x14ac:dyDescent="0.2">
      <c r="A153" s="276">
        <v>4</v>
      </c>
      <c r="B153" s="17">
        <v>1</v>
      </c>
      <c r="C153" s="17">
        <v>1</v>
      </c>
      <c r="D153" s="234" t="str">
        <v>Lost</v>
      </c>
      <c r="E153" s="17" t="str" cm="1">
        <f t="array" ref="E153:F153">WhoGotTraded(CJ32,CJ16,CI16,CI32,CI48,CI64,CI80,$B$12,$B$28,$B$44,$B$60,$B$76)</f>
        <v>Perseus</v>
      </c>
      <c r="F153" t="str">
        <v>Yeeto</v>
      </c>
    </row>
    <row r="154" spans="1:6" ht="15.75" customHeight="1" x14ac:dyDescent="0.2">
      <c r="A154" s="276">
        <v>5</v>
      </c>
      <c r="B154" s="17">
        <v>0</v>
      </c>
      <c r="C154" s="17">
        <v>6</v>
      </c>
      <c r="D154" s="234" t="str">
        <v>Won</v>
      </c>
      <c r="E154" s="17" t="str" cm="1">
        <f t="array" ref="E154">WhoGotTraded(CJ33,CJ17,CI17,CI33,CI49,CI65,CI81,$B$12,$B$28,$B$44,$B$60,$B$76)</f>
        <v>N/A</v>
      </c>
    </row>
    <row r="155" spans="1:6" ht="15.75" customHeight="1" x14ac:dyDescent="0.2">
      <c r="A155" s="276">
        <v>6</v>
      </c>
      <c r="B155" s="17">
        <v>1</v>
      </c>
      <c r="C155" s="17">
        <v>5</v>
      </c>
      <c r="D155" s="234" t="str">
        <v>Won</v>
      </c>
      <c r="E155" s="17" t="str" cm="1">
        <f t="array" ref="E155">WhoGotTraded(CJ34,CJ18,CI18,CI34,CI50,CI66,CI82,$B$12,$B$28,$B$44,$B$60,$B$76)</f>
        <v>N/A</v>
      </c>
    </row>
    <row r="156" spans="1:6" ht="15.75" customHeight="1" x14ac:dyDescent="0.2">
      <c r="A156" s="276">
        <v>7</v>
      </c>
      <c r="B156" s="17" t="b">
        <v>0</v>
      </c>
      <c r="C156" s="17" t="b">
        <v>0</v>
      </c>
      <c r="D156" s="234" t="str">
        <v>Lost</v>
      </c>
      <c r="E156" s="17" t="str" cm="1">
        <f t="array" ref="E156">WhoGotTraded(CJ35,CJ19,CI19,CI35,CI51,CI67,CI83,$B$12,$B$28,$B$44,$B$60,$B$76)</f>
        <v>N/A</v>
      </c>
    </row>
    <row r="157" spans="1:6" ht="15.75" customHeight="1" x14ac:dyDescent="0.2">
      <c r="A157" s="276">
        <v>8</v>
      </c>
      <c r="B157" s="17" t="b">
        <v>0</v>
      </c>
      <c r="C157" s="17" t="b">
        <v>0</v>
      </c>
      <c r="D157" s="234" t="str">
        <v>Lost</v>
      </c>
      <c r="E157" s="17" t="str" cm="1">
        <f t="array" ref="E157">WhoGotTraded(CJ36,CJ20,CI20,CI36,CI52,CI68,CI84,$B$12,$B$28,$B$44,$B$60,$B$76)</f>
        <v>Yeeto</v>
      </c>
    </row>
    <row r="158" spans="1:6" ht="15.75" customHeight="1" x14ac:dyDescent="0.2">
      <c r="A158" s="276">
        <v>9</v>
      </c>
      <c r="B158" s="17" t="b">
        <v>0</v>
      </c>
      <c r="C158" s="17" t="b">
        <v>0</v>
      </c>
      <c r="D158" s="234" t="str">
        <v>Lost</v>
      </c>
      <c r="E158" s="17" t="str" cm="1">
        <f t="array" ref="E158">WhoGotTraded(CJ37,CJ21,CI21,CI37,CI53,CI69,CI85,$B$12,$B$28,$B$44,$B$60,$B$76)</f>
        <v>N/A</v>
      </c>
    </row>
    <row r="159" spans="1:6" ht="15.75" customHeight="1" x14ac:dyDescent="0.2">
      <c r="A159" s="276">
        <v>10</v>
      </c>
      <c r="B159" s="17" t="b">
        <v>0</v>
      </c>
      <c r="C159" s="17" t="b">
        <v>0</v>
      </c>
      <c r="D159" s="234" t="str">
        <v>Lost</v>
      </c>
      <c r="E159" s="17" t="str" cm="1">
        <f t="array" ref="E159">WhoGotTraded(CJ38,CJ22,CI22,CI38,CI54,CI70,CI86,$B$12,$B$28,$B$44,$B$60,$B$76)</f>
        <v>Perseus</v>
      </c>
    </row>
    <row r="160" spans="1:6" ht="15.75" customHeight="1" x14ac:dyDescent="0.2">
      <c r="A160" s="276">
        <v>11</v>
      </c>
      <c r="B160" s="17" t="b">
        <v>0</v>
      </c>
      <c r="C160" s="17" t="b">
        <v>0</v>
      </c>
      <c r="D160" s="234" t="str">
        <v>Won</v>
      </c>
      <c r="E160" s="17" t="str" cm="1">
        <f t="array" ref="E160">WhoGotTraded(CJ39,CJ23,CI23,CI39,CI55,CI71,CI87,$B$12,$B$28,$B$44,$B$60,$B$76)</f>
        <v>N/A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Lost</v>
      </c>
      <c r="E161" s="17" t="str" cm="1">
        <f t="array" ref="E161">WhoGotTraded(CJ40,CJ24,CI24,CI40,CI56,CI72,CI88,$B$12,$B$28,$B$44,$B$60,$B$76)</f>
        <v>N/A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253" priority="16" operator="equal">
      <formula>TRUE</formula>
    </cfRule>
  </conditionalFormatting>
  <conditionalFormatting sqref="E118:E132">
    <cfRule type="containsText" dxfId="252" priority="13" operator="containsText" text="FALSE">
      <formula>NOT(ISERROR(SEARCH("FALSE",E118)))</formula>
    </cfRule>
    <cfRule type="containsText" dxfId="251" priority="14" operator="containsText" text="TRUE">
      <formula>NOT(ISERROR(SEARCH("TRUE",E118)))</formula>
    </cfRule>
    <cfRule type="containsText" dxfId="250" priority="15" operator="containsText" text="NO OP">
      <formula>NOT(ISERROR(SEARCH("NO OP",E118)))</formula>
    </cfRule>
  </conditionalFormatting>
  <conditionalFormatting sqref="F118:F132">
    <cfRule type="cellIs" dxfId="249" priority="11" operator="equal">
      <formula>"LOST"</formula>
    </cfRule>
    <cfRule type="cellIs" dxfId="248" priority="12" operator="equal">
      <formula>"WON"</formula>
    </cfRule>
  </conditionalFormatting>
  <conditionalFormatting sqref="G118:G132">
    <cfRule type="cellIs" dxfId="247" priority="7" operator="equal">
      <formula>"NO KILL"</formula>
    </cfRule>
    <cfRule type="cellIs" dxfId="246" priority="8" operator="equal">
      <formula>FALSE</formula>
    </cfRule>
    <cfRule type="cellIs" dxfId="245" priority="9" operator="greaterThan">
      <formula>0.0001157</formula>
    </cfRule>
    <cfRule type="cellIs" dxfId="244" priority="10" operator="lessThan">
      <formula>0.000115</formula>
    </cfRule>
  </conditionalFormatting>
  <conditionalFormatting sqref="C134:C148">
    <cfRule type="cellIs" dxfId="243" priority="6" operator="equal">
      <formula>TRUE</formula>
    </cfRule>
  </conditionalFormatting>
  <conditionalFormatting sqref="D134:D148">
    <cfRule type="cellIs" dxfId="242" priority="4" operator="equal">
      <formula>"LOST"</formula>
    </cfRule>
    <cfRule type="cellIs" dxfId="241" priority="5" operator="equal">
      <formula>"WON"</formula>
    </cfRule>
  </conditionalFormatting>
  <conditionalFormatting sqref="E134:E148">
    <cfRule type="cellIs" dxfId="240" priority="3" operator="equal">
      <formula>TRUE</formula>
    </cfRule>
  </conditionalFormatting>
  <conditionalFormatting sqref="B134:B148">
    <cfRule type="cellIs" dxfId="239" priority="2" operator="equal">
      <formula>TRUE</formula>
    </cfRule>
  </conditionalFormatting>
  <conditionalFormatting sqref="X122">
    <cfRule type="cellIs" dxfId="238" priority="1" operator="equal">
      <formula>0</formula>
    </cfRule>
  </conditionalFormatting>
  <dataValidations count="13">
    <dataValidation type="list" allowBlank="1" showInputMessage="1" showErrorMessage="1" sqref="AQ13:AQ27" xr:uid="{9C420180-4495-46BB-A658-73BF6C80933C}">
      <formula1>"High,Low"</formula1>
    </dataValidation>
    <dataValidation type="list" allowBlank="1" showInputMessage="1" showErrorMessage="1" sqref="AL14:AL27" xr:uid="{786C4787-5563-4558-9B01-29F654535E85}">
      <formula1>$A$111:$A$114</formula1>
    </dataValidation>
    <dataValidation type="list" allowBlank="1" showInputMessage="1" showErrorMessage="1" sqref="AL13" xr:uid="{AB196039-ADEF-45E2-896E-7633DBA18AA4}">
      <formula1>A111:A114</formula1>
    </dataValidation>
    <dataValidation type="list" allowBlank="1" showInputMessage="1" showErrorMessage="1" sqref="AF13:AF27 AF29:AF43 AF45:AF59 AF61:AF75 AF77:AF91 AF93:AF107" xr:uid="{6114C09C-455F-40DE-8070-8063E0AA3234}">
      <formula1>"PP,False"</formula1>
    </dataValidation>
    <dataValidation type="list" allowBlank="1" showInputMessage="1" showErrorMessage="1" sqref="AD13:AD27 AD29:AD43 AD45:AD59 AD61:AD75 AD77:AD91 AD93:AD107" xr:uid="{C24C188B-A05A-42D9-A2B6-D3EA0B58A530}">
      <formula1>"Prep,PP,False"</formula1>
    </dataValidation>
    <dataValidation type="list" allowBlank="1" showInputMessage="1" showErrorMessage="1" sqref="K93:K107 AZ13:BA27 BE13:BF27 BJ13:BK27 K13:K27 K77:K91 K29:K43 K45:K59 K61:K75 BO13:BP27 AU13:AV27" xr:uid="{9BEEF399-FBF5-4381-98F7-21BA8D8C0CD9}">
      <formula1>"TRUE,FALSE"</formula1>
    </dataValidation>
    <dataValidation type="list" allowBlank="1" sqref="AN13:AN27" xr:uid="{7713D974-7EA4-451F-9793-97EF1BB920B1}">
      <formula1>"Attack,Defence,Not Played"</formula1>
    </dataValidation>
    <dataValidation type="list" allowBlank="1" sqref="AO13:AO27" xr:uid="{716320CC-B32A-4CBC-AFBE-0F4EA10DCAFA}">
      <formula1>"Won,Lost,Not Played"</formula1>
    </dataValidation>
    <dataValidation type="list" allowBlank="1" showInputMessage="1" showErrorMessage="1" sqref="O13:O27 O29:O43 O45:O59 O61:O75 O77:O91 O93:O107 L93:L107" xr:uid="{AB53E435-216F-43EE-B95E-16BB44DEA5AB}">
      <formula1>"True,False"</formula1>
    </dataValidation>
    <dataValidation type="list" allowBlank="1" showInputMessage="1" showErrorMessage="1" sqref="E2" xr:uid="{203F9A93-1075-4CE9-B01F-8AEEF432EE24}">
      <formula1>"True, False"</formula1>
    </dataValidation>
    <dataValidation type="list" allowBlank="1" showInputMessage="1" showErrorMessage="1" sqref="AJ13:AJ27" xr:uid="{B923059F-7133-4171-B791-93582B11E445}">
      <formula1>"true,false"</formula1>
    </dataValidation>
    <dataValidation type="list" allowBlank="1" showInputMessage="1" showErrorMessage="1" sqref="AT13:AT27 AY13:AY27 BN13:BN27 BI13:BI27 BD13:BD27" xr:uid="{AAB6BC53-7536-41C2-B9B5-30229712220C}">
      <formula1>"Gun, Utility"</formula1>
    </dataValidation>
    <dataValidation type="list" allowBlank="1" sqref="AS13:AS27 BH13:BH27 BC13:BC27 AX13:AX27 BM13:BM27" xr:uid="{243781A9-7E12-4316-B1FA-4963C5FD1EBE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EEA2D98F-3539-47A8-AF1E-2D8B4899B503}">
          <x14:formula1>
            <xm:f>REF!E2:E20</xm:f>
          </x14:formula1>
          <xm:sqref>C2</xm:sqref>
        </x14:dataValidation>
        <x14:dataValidation type="list" allowBlank="1" showInputMessage="1" showErrorMessage="1" xr:uid="{5EC9672A-F9F6-4E51-9D32-215C8E80FB9E}">
          <x14:formula1>
            <xm:f>REF!A1:A100</xm:f>
          </x14:formula1>
          <xm:sqref>AE2</xm:sqref>
        </x14:dataValidation>
        <x14:dataValidation type="list" allowBlank="1" showInputMessage="1" showErrorMessage="1" xr:uid="{150D738D-4753-47A3-848E-DA168D395871}">
          <x14:formula1>
            <xm:f>REF!A1:A100</xm:f>
          </x14:formula1>
          <xm:sqref>AD2</xm:sqref>
        </x14:dataValidation>
        <x14:dataValidation type="list" allowBlank="1" showInputMessage="1" showErrorMessage="1" xr:uid="{4A37F5A4-C626-4765-99C1-6ECCDB6FD27E}">
          <x14:formula1>
            <xm:f>REF!B1:B100</xm:f>
          </x14:formula1>
          <xm:sqref>AC2</xm:sqref>
        </x14:dataValidation>
        <x14:dataValidation type="list" allowBlank="1" showInputMessage="1" showErrorMessage="1" xr:uid="{EA121DA3-73AB-4D05-9700-E7F025446372}">
          <x14:formula1>
            <xm:f>REF!B1:B100</xm:f>
          </x14:formula1>
          <xm:sqref>AB2</xm:sqref>
        </x14:dataValidation>
        <x14:dataValidation type="list" allowBlank="1" showInputMessage="1" showErrorMessage="1" xr:uid="{5D91E382-33E3-418E-B80A-021E26A43A83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C1361565-E25D-47AF-BD79-957030B18C8E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D45CAB42-C272-4495-A27F-D97DCF2AF4F6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EEB6C5DA-7129-41A2-AA47-6DAAAF8465DA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9B85DF58-934A-4EC3-ADFA-A958FF0F850C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35A24016-2096-48C4-B67D-4D2B991E5717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4C4EBE85-8DC2-45F9-AACE-44EDDEB023A9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91C0A636-77BA-4382-B549-E470BB579B3E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F09725DC-273B-420C-8BC1-DDCAF48D45A6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A56AD1C9-E116-4D62-9E62-55E346257B5E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E383E3AC-E9D3-48CE-8322-07F8F113B88A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C2BFB775-8009-44D4-BBEB-C0F18B9B0336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62673A58-3436-40B4-BF56-2FC76101C623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CA2E9ADB-9B30-4CAF-8184-A3FEFFD6613D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8CAFA633-1BFF-453B-AB17-BC80580D5C6D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A40CE922-D466-452C-901C-096EF412032D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2B868-2A17-47AA-BB19-972639001D00}">
  <sheetPr codeName="Sheet27">
    <outlinePr summaryBelow="0" summaryRight="0"/>
  </sheetPr>
  <dimension ref="A1:DG1000"/>
  <sheetViews>
    <sheetView zoomScale="85" zoomScaleNormal="85" workbookViewId="0">
      <selection activeCell="G36" sqref="G36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44721</v>
      </c>
      <c r="C2" s="113" t="s">
        <v>229</v>
      </c>
      <c r="D2" s="170" t="s">
        <v>568</v>
      </c>
      <c r="E2" s="238" t="b">
        <v>0</v>
      </c>
      <c r="F2" s="17">
        <f>I2+K2</f>
        <v>2</v>
      </c>
      <c r="G2" s="17">
        <f>J2+L2</f>
        <v>9</v>
      </c>
      <c r="H2" s="115">
        <f>COUNTIF(AO13:AO27,"Won")+COUNTIF(AO13:AO27,"Lost")</f>
        <v>11</v>
      </c>
      <c r="I2" s="211">
        <f>wonlost(AO13:AO27,"Attack","Won",AN13:AN27)</f>
        <v>1</v>
      </c>
      <c r="J2" s="115">
        <f>wonlost(AO13:AO27,"Attack","Lost",AN13:AN27)</f>
        <v>4</v>
      </c>
      <c r="K2" s="115">
        <f>wonlost(AO13:AO27,"Defence","Won",AN13:AN27)</f>
        <v>1</v>
      </c>
      <c r="L2" s="115">
        <f>wonlost(AO13:AO27,"Defence","Lost",AN13:AN27)</f>
        <v>5</v>
      </c>
      <c r="M2" s="115">
        <f>COUNTIF(CE14:CE27,TRUE)</f>
        <v>0</v>
      </c>
      <c r="N2" s="17">
        <f>COUNTIF(AJ13:AJ27,TRUE)</f>
        <v>1</v>
      </c>
      <c r="O2" s="115">
        <f>COUNTIF(BY13:BY27,TRUE)</f>
        <v>0</v>
      </c>
      <c r="P2" s="170" t="e">
        <f>AVERAGE(conversion(AP13:AP27,AO13:AO27))</f>
        <v>#VALUE!</v>
      </c>
      <c r="Q2" s="170">
        <f>COUNTIF(CG13:CG27,TRUE)</f>
        <v>2</v>
      </c>
      <c r="R2" s="170">
        <f>AVERAGE(conversion(CG13:CG27,AO13:AO27))</f>
        <v>0</v>
      </c>
      <c r="S2" s="125">
        <f>TRUNC(AVERAGE(CJ13:CJ27),0)/(60*60*24)</f>
        <v>9.7222222222222219E-4</v>
      </c>
      <c r="T2" s="17">
        <f>SUM(T5:T10)</f>
        <v>0</v>
      </c>
      <c r="U2" s="17">
        <f>AVERAGE(Q13:Q27)</f>
        <v>0.33333333333333331</v>
      </c>
      <c r="V2" s="17">
        <f>AVERAGE(R13:R27)</f>
        <v>3.6666666666666665</v>
      </c>
      <c r="W2" s="17">
        <f>AVERAGE(S13:S27)</f>
        <v>1</v>
      </c>
      <c r="AB2" s="23" t="s">
        <v>165</v>
      </c>
      <c r="AC2" s="23" t="s">
        <v>258</v>
      </c>
      <c r="AD2" s="66" t="s">
        <v>167</v>
      </c>
      <c r="AE2" s="66" t="s">
        <v>191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0.5</v>
      </c>
      <c r="C5" s="96">
        <f>SUM(CA13:CA27)</f>
        <v>5</v>
      </c>
      <c r="D5" s="112">
        <f>SUM(CB13:CB27)</f>
        <v>5</v>
      </c>
      <c r="E5" s="17">
        <f>COUNTIF(DC13:DC27,TRUE)</f>
        <v>0</v>
      </c>
      <c r="F5" s="96">
        <f>COUNTIF(CC13:CC27,TRUE)</f>
        <v>2</v>
      </c>
      <c r="G5" s="17">
        <f>SUM(DF13:DF27)</f>
        <v>0</v>
      </c>
      <c r="H5" s="99">
        <f>TRUNC(D5/(C5-G5),2)</f>
        <v>1</v>
      </c>
      <c r="I5" s="114">
        <f>COUNTIF(CH13:CH27,"&gt;0")</f>
        <v>10</v>
      </c>
      <c r="J5" s="115">
        <f>COUNTIF(M13:M27,TRUE)</f>
        <v>1</v>
      </c>
      <c r="K5" s="17">
        <f>COUNTIF(DB13:DB27,TRUE)</f>
        <v>2</v>
      </c>
      <c r="L5" s="111">
        <f>TRUNC((COUNTIF(CD13:CD27,TRUE)/H2),2)</f>
        <v>0.54</v>
      </c>
      <c r="M5" s="116">
        <f>C5/H2</f>
        <v>0.45454545454545453</v>
      </c>
      <c r="N5" s="122">
        <f>AVERAGE(CI13:CI27)/(60*60*24)</f>
        <v>1.3090277777777777E-3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0.27272727272727271</v>
      </c>
      <c r="V5" s="306">
        <f>SUM(CF13:CF27)</f>
        <v>0</v>
      </c>
      <c r="W5" s="28"/>
      <c r="X5" s="94"/>
      <c r="Y5" s="279">
        <f>COUNTIF(DE13:DE27,TRUE)</f>
        <v>1</v>
      </c>
      <c r="Z5" s="17">
        <f>COUNTIF(CA13:CA27,"&gt;1")</f>
        <v>2</v>
      </c>
      <c r="AB5" s="282" t="s">
        <v>390</v>
      </c>
      <c r="AC5" s="72">
        <f>SUM(CY13:CY27)</f>
        <v>2</v>
      </c>
      <c r="AD5" s="72">
        <f>COUNTIF(CW13:CW27,"&gt;0")</f>
        <v>5</v>
      </c>
      <c r="AE5" s="108">
        <f>TRUNC((COUNTIF(CU13:CU27,TRUE)/(I2+J2)),2)</f>
        <v>0.6</v>
      </c>
      <c r="AF5" s="121" t="e">
        <f>AVERAGE(CV13:CV27)/(60*60*24)</f>
        <v>#DIV/0!</v>
      </c>
      <c r="AG5" s="118">
        <f>AC5/(I2+J2)</f>
        <v>0.4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0.2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3</v>
      </c>
      <c r="AV5" s="23">
        <f>COUNTIF(CX13:CX27,"&gt;0")</f>
        <v>5</v>
      </c>
      <c r="AW5" s="109">
        <f>TRUNC((COUNTIF(CV13:CV27,TRUE)/($K$2+$L$2)),2)</f>
        <v>0.5</v>
      </c>
      <c r="AX5" s="120">
        <f>AVERAGE(CX13:CX27)/(60*60*24)</f>
        <v>1.2847222222222223E-3</v>
      </c>
      <c r="AY5" s="119">
        <f>AU5/(K2+L2)</f>
        <v>0.5</v>
      </c>
      <c r="AZ5" s="99">
        <f>COUNTIF(CZ13:CZ27, "&gt;0")/(K2+L2)</f>
        <v>0.33333333333333331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0.66666666666666663</v>
      </c>
      <c r="C6" s="96">
        <f>SUM(CA29:CA43)</f>
        <v>8</v>
      </c>
      <c r="D6" s="113">
        <f>SUM(CB29:CB43)</f>
        <v>3</v>
      </c>
      <c r="E6" s="17">
        <f>COUNTIF(DC29:DC43,TRUE)</f>
        <v>1</v>
      </c>
      <c r="F6" s="96">
        <f>COUNTIF(CC29:CC43,TRUE)</f>
        <v>4</v>
      </c>
      <c r="G6" s="17">
        <f>SUM(DF29:DF43)</f>
        <v>0</v>
      </c>
      <c r="H6" s="99">
        <f t="shared" ref="H6:H9" si="0">TRUNC(D6/(C6-G6),2)</f>
        <v>0.37</v>
      </c>
      <c r="I6" s="114">
        <f>COUNTIF(CH29:CH43,"&gt;0")</f>
        <v>12</v>
      </c>
      <c r="J6" s="115">
        <f>COUNTIF(M29:M43,TRUE)</f>
        <v>0</v>
      </c>
      <c r="K6" s="17">
        <f>COUNTIF(DB29:DB43,TRUE)</f>
        <v>2</v>
      </c>
      <c r="L6" s="111">
        <f>TRUNC(COUNTIF(CD29:CD43,TRUE)/H2,2)</f>
        <v>0.54</v>
      </c>
      <c r="M6" s="116">
        <f>C6/H2</f>
        <v>0.72727272727272729</v>
      </c>
      <c r="N6" s="122">
        <f>AVERAGE(CI29:CI43)/(60*60*24)</f>
        <v>1.2741126543209876E-3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0.45454545454545453</v>
      </c>
      <c r="V6" s="306">
        <f>SUM(CF29:CF43)</f>
        <v>0</v>
      </c>
      <c r="W6" s="28"/>
      <c r="X6" s="94"/>
      <c r="Y6" s="279">
        <f>COUNTIF(DE29:DE43,TRUE)</f>
        <v>0</v>
      </c>
      <c r="Z6" s="17">
        <f>COUNTIF(CA29:CA43,"&gt;1")</f>
        <v>2</v>
      </c>
      <c r="AB6" s="283" t="s">
        <v>65</v>
      </c>
      <c r="AC6" s="72">
        <f>SUM(CY29:CY43)</f>
        <v>5</v>
      </c>
      <c r="AD6" s="72">
        <f>COUNTIF(CW29:CW43,"&gt;0")</f>
        <v>6</v>
      </c>
      <c r="AE6" s="108">
        <f>TRUNC(COUNTIF(CU29:CU43,TRUE)/(I2+J2),2)</f>
        <v>0.4</v>
      </c>
      <c r="AF6" s="121" t="e">
        <f>AVERAGE(CV29:CV43)/(60*60*24)</f>
        <v>#DIV/0!</v>
      </c>
      <c r="AG6" s="118">
        <f>AC6/(I2+J2)</f>
        <v>1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0.4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3</v>
      </c>
      <c r="AV6" s="23">
        <f>COUNTIF(CX29:CX43,"&gt;0")</f>
        <v>6</v>
      </c>
      <c r="AW6" s="110">
        <f>TRUNC((COUNTIF(CV29:CV43,TRUE)/($K$2+$L$2)),2)</f>
        <v>0.66</v>
      </c>
      <c r="AX6" s="120">
        <f>AVERAGE(CX29:CX43)/(60*60*24)</f>
        <v>9.5679012345679015E-4</v>
      </c>
      <c r="AY6" s="119">
        <f>AU6/(K2+L2)</f>
        <v>0.5</v>
      </c>
      <c r="AZ6" s="99">
        <f>COUNTIF(CZ29:CZ43, "&gt;0")/(K2+L2)</f>
        <v>0.5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0.45454545454545453</v>
      </c>
      <c r="C7" s="96">
        <f>SUM(CA45:CA59)</f>
        <v>5</v>
      </c>
      <c r="D7" s="113">
        <f>SUM(CB45:CB59)</f>
        <v>3</v>
      </c>
      <c r="E7" s="17">
        <f>COUNTIF(DC45:DC59,TRUE)</f>
        <v>0</v>
      </c>
      <c r="F7" s="96">
        <f>COUNTIF(CC45:CC59,TRUE)</f>
        <v>2</v>
      </c>
      <c r="G7" s="17">
        <f>SUM(DF45:DF59)</f>
        <v>0</v>
      </c>
      <c r="H7" s="99">
        <f t="shared" si="0"/>
        <v>0.6</v>
      </c>
      <c r="I7" s="114">
        <f>COUNTIF(CH45:CH59,"&gt;0")</f>
        <v>11</v>
      </c>
      <c r="J7" s="115">
        <f>COUNTIF(M45:M59,TRUE)</f>
        <v>3</v>
      </c>
      <c r="K7" s="17">
        <f>COUNTIF(DB45:DB59,TRUE)</f>
        <v>2</v>
      </c>
      <c r="L7" s="111">
        <f>TRUNC((COUNTIF(CD45:CD59,TRUE)/H2),2)</f>
        <v>0.63</v>
      </c>
      <c r="M7" s="116">
        <f>C7/H2</f>
        <v>0.45454545454545453</v>
      </c>
      <c r="N7" s="122">
        <f>AVERAGE(CI45:CI59)/(60*60*24)</f>
        <v>1.0637626262626262E-3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0.45454545454545453</v>
      </c>
      <c r="V7" s="306">
        <f>SUM(CF45:CF59)</f>
        <v>1</v>
      </c>
      <c r="W7" s="28"/>
      <c r="X7" s="94"/>
      <c r="Y7" s="279">
        <f>COUNTIF(DE45:DE59,TRUE)</f>
        <v>0</v>
      </c>
      <c r="Z7" s="17">
        <f>COUNTIF(CA45:CA59,"&gt;1")</f>
        <v>0</v>
      </c>
      <c r="AB7" s="284" t="s">
        <v>66</v>
      </c>
      <c r="AC7" s="72">
        <f>SUM(CY45:CY59)</f>
        <v>4</v>
      </c>
      <c r="AD7" s="72">
        <f>COUNTIF(CW45:CW59,"&gt;0")</f>
        <v>5</v>
      </c>
      <c r="AE7" s="108">
        <f>TRUNC((COUNTIF(CU45:CU59,TRUE)/(I2+J2)),2)</f>
        <v>0.8</v>
      </c>
      <c r="AF7" s="121" t="e">
        <f>AVERAGE(CV43:CV59)/(60*60*24)</f>
        <v>#DIV/0!</v>
      </c>
      <c r="AG7" s="118">
        <f>AC7/(I2+J2)</f>
        <v>0.8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0.8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1</v>
      </c>
      <c r="AV7" s="23">
        <f>COUNTIF(CX45:CX59,"&gt;0")</f>
        <v>6</v>
      </c>
      <c r="AW7" s="110">
        <f>TRUNC((COUNTIF(CV45:CV59,TRUE)/($K$2+$L$2)),2)</f>
        <v>0.5</v>
      </c>
      <c r="AX7" s="120">
        <f>AVERAGE(CX43:CX59)/(60*60*24)</f>
        <v>9.41358024691358E-4</v>
      </c>
      <c r="AY7" s="119">
        <f>AU7/(K2+L2)</f>
        <v>0.16666666666666666</v>
      </c>
      <c r="AZ7" s="99">
        <f>COUNTIF(CZ45:CZ59, "&gt;0")/(K2+L2)</f>
        <v>0.16666666666666666</v>
      </c>
      <c r="BA7" s="20"/>
    </row>
    <row r="8" spans="1:110" ht="15.75" customHeight="1" x14ac:dyDescent="0.2">
      <c r="A8" s="106" t="s">
        <v>355</v>
      </c>
      <c r="B8" s="165">
        <f>C8/I8</f>
        <v>0.54545454545454541</v>
      </c>
      <c r="C8" s="96">
        <f>SUM(CA61:CA75)</f>
        <v>6</v>
      </c>
      <c r="D8" s="113">
        <f>SUM(CB61:CB75)</f>
        <v>4</v>
      </c>
      <c r="E8" s="17">
        <f>COUNTIF(DC61:DC75,TRUE)</f>
        <v>1</v>
      </c>
      <c r="F8" s="96">
        <f>COUNTIF(CC61:CC75,TRUE)</f>
        <v>3</v>
      </c>
      <c r="G8" s="17">
        <f>SUM(DF61:DF75)</f>
        <v>0</v>
      </c>
      <c r="H8" s="99">
        <f t="shared" si="0"/>
        <v>0.66</v>
      </c>
      <c r="I8" s="114">
        <f>COUNTIF(CH61:CH75,"&gt;0")</f>
        <v>11</v>
      </c>
      <c r="J8" s="115">
        <f>COUNTIF(M61:M75,TRUE)</f>
        <v>4</v>
      </c>
      <c r="K8" s="17">
        <f>COUNTIF(DB61:DB75,TRUE)</f>
        <v>1</v>
      </c>
      <c r="L8" s="111">
        <f>TRUNC((COUNTIF(CD61:CD75,TRUE)/H2),2)</f>
        <v>0.45</v>
      </c>
      <c r="M8" s="116">
        <f>C8/H2</f>
        <v>0.54545454545454541</v>
      </c>
      <c r="N8" s="122">
        <f>AVERAGE(CI61:CI75)/(60*60*24)</f>
        <v>1.0542929292929294E-3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0.36363636363636365</v>
      </c>
      <c r="V8" s="306">
        <f>SUM(CF61:CF75)</f>
        <v>2</v>
      </c>
      <c r="W8" s="28"/>
      <c r="X8" s="94"/>
      <c r="Y8" s="279">
        <f>COUNTIF(DE61:DE75,TRUE)</f>
        <v>0</v>
      </c>
      <c r="Z8" s="17">
        <f>COUNTIF(CA61:CA75,"&gt;1")</f>
        <v>2</v>
      </c>
      <c r="AB8" s="285" t="s">
        <v>355</v>
      </c>
      <c r="AC8" s="72">
        <f>SUM(CY61:CY75)</f>
        <v>3</v>
      </c>
      <c r="AD8" s="72">
        <f>COUNTIF(CW61:CW75,"&gt;0")</f>
        <v>5</v>
      </c>
      <c r="AE8" s="108">
        <f>TRUNC((COUNTIF(CU61:CU75,TRUE)/(I2+J2)),2)</f>
        <v>0.6</v>
      </c>
      <c r="AF8" s="121" t="e">
        <f>AVERAGE(CV61:CV75)/(60*60*24)</f>
        <v>#DIV/0!</v>
      </c>
      <c r="AG8" s="118">
        <f>AC8/(I2+J2)</f>
        <v>0.6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0.4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3</v>
      </c>
      <c r="AV8" s="23">
        <f>COUNTIF(CX61:CX75,"&gt;0")</f>
        <v>6</v>
      </c>
      <c r="AW8" s="110">
        <f>TRUNC((COUNTIF(CV61:CV75,TRUE)/($K$2+$L$2)),2)</f>
        <v>0.33</v>
      </c>
      <c r="AX8" s="120">
        <f>AVERAGE(CX61:CX75)/(60*60*24)</f>
        <v>9.7993827160493827E-4</v>
      </c>
      <c r="AY8" s="119">
        <f>AU8/(K2+L2)</f>
        <v>0.5</v>
      </c>
      <c r="AZ8" s="99">
        <f>COUNTIF(CZ61:CZ75, "&gt;0")/(K2+L2)</f>
        <v>0.33333333333333331</v>
      </c>
      <c r="BA8" s="20"/>
    </row>
    <row r="9" spans="1:110" ht="15.75" customHeight="1" x14ac:dyDescent="0.2">
      <c r="A9" s="107" t="s">
        <v>67</v>
      </c>
      <c r="B9" s="165">
        <f>C9/I9</f>
        <v>0.7</v>
      </c>
      <c r="C9" s="96">
        <f>SUM(CA77:CA91)</f>
        <v>7</v>
      </c>
      <c r="D9" s="113">
        <f>SUM(CB77:CB91)</f>
        <v>2</v>
      </c>
      <c r="E9" s="17">
        <f>COUNTIF(DC77:DC91,TRUE)</f>
        <v>0</v>
      </c>
      <c r="F9" s="96">
        <f>COUNTIF(CC77:CC91,TRUE)</f>
        <v>1</v>
      </c>
      <c r="G9" s="17">
        <f>SUM(DF77:DF91)</f>
        <v>0</v>
      </c>
      <c r="H9" s="99">
        <f t="shared" si="0"/>
        <v>0.28000000000000003</v>
      </c>
      <c r="I9" s="114">
        <f>COUNTIF(CH77:CH91,"&gt;0")</f>
        <v>10</v>
      </c>
      <c r="J9" s="115">
        <f>COUNTIF(M77:M91,TRUE )</f>
        <v>2</v>
      </c>
      <c r="K9" s="17">
        <f>COUNTIF(DB77:DB91,TRUE)</f>
        <v>0</v>
      </c>
      <c r="L9" s="111">
        <f>TRUNC((COUNTIF(CD77:CD91,TRUE)/H2),2)</f>
        <v>0.36</v>
      </c>
      <c r="M9" s="116">
        <f>C9/H2</f>
        <v>0.63636363636363635</v>
      </c>
      <c r="N9" s="122">
        <f>AVERAGE(CI77:CI91)/(60*60*24)</f>
        <v>1.1192129629629629E-3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0</v>
      </c>
      <c r="U9" s="111">
        <f>COUNTIF(CA77:CA91, "&gt;0")/H2</f>
        <v>0.36363636363636365</v>
      </c>
      <c r="V9" s="306">
        <f>SUM(CF77:CF91)</f>
        <v>2</v>
      </c>
      <c r="W9" s="28"/>
      <c r="X9" s="94"/>
      <c r="Y9" s="279">
        <f>COUNTIF(DE77:DE91,TRUE)</f>
        <v>0</v>
      </c>
      <c r="Z9" s="17">
        <f>COUNTIF(CA77:CA91,"&gt;1")</f>
        <v>3</v>
      </c>
      <c r="AB9" s="286" t="s">
        <v>67</v>
      </c>
      <c r="AC9" s="72">
        <f>SUM(CY77:CY91)</f>
        <v>4</v>
      </c>
      <c r="AD9" s="72">
        <f>COUNTIF(CW77:CW91,"&gt;0")</f>
        <v>4</v>
      </c>
      <c r="AE9" s="108">
        <f>TRUNC((COUNTIF(CU77:CU91,TRUE)/(I2+J2)),2)</f>
        <v>0.4</v>
      </c>
      <c r="AF9" s="121" t="e">
        <f>AVERAGE(CV77:CV91)/(60*60*24)</f>
        <v>#DIV/0!</v>
      </c>
      <c r="AG9" s="118">
        <f>AC9/(I2+J2)</f>
        <v>0.8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0.4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3</v>
      </c>
      <c r="AV9" s="23">
        <f>COUNTIF(CX77:CX91,"&gt;0")</f>
        <v>6</v>
      </c>
      <c r="AW9" s="110">
        <f>TRUNC((COUNTIF(CV77:CV91,TRUE)/($K$2+$L$2)),2)</f>
        <v>0.33</v>
      </c>
      <c r="AX9" s="120">
        <f>AVERAGE(CX77:CX91)/(60*60*24)</f>
        <v>1.4236111111111112E-3</v>
      </c>
      <c r="AY9" s="119">
        <f>AU9/(K2+L2)</f>
        <v>0.5</v>
      </c>
      <c r="AZ9" s="99">
        <f>COUNTIF(CZ77:CZ91, "&gt;0")/(K2+L2)</f>
        <v>0.33333333333333331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6_9 Oregon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456</v>
      </c>
      <c r="K13" s="45" t="b">
        <v>0</v>
      </c>
      <c r="L13" s="46" t="b">
        <f>DB13</f>
        <v>0</v>
      </c>
      <c r="M13" s="47" t="b" cm="1">
        <f t="array" ref="M13">OpeningDeath(CG13,CI13,CI29,CI45,CI61,CI77,CI93)</f>
        <v>0</v>
      </c>
      <c r="N13" s="52" t="s">
        <v>236</v>
      </c>
      <c r="O13" s="69" t="b">
        <v>0</v>
      </c>
      <c r="Q13" s="17">
        <v>1</v>
      </c>
      <c r="R13" s="233">
        <v>4</v>
      </c>
      <c r="S13" s="17"/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231</v>
      </c>
      <c r="AM13" s="62" t="s">
        <v>418</v>
      </c>
      <c r="AN13" s="63" t="s">
        <v>381</v>
      </c>
      <c r="AO13" s="71" t="s">
        <v>404</v>
      </c>
      <c r="AP13" s="20" t="b">
        <f t="shared" ref="AP13:AP27" si="1">OR(O13,O29,O45,O61,O77,O93)</f>
        <v>0</v>
      </c>
      <c r="AQ13" s="17"/>
      <c r="AR13" s="190" t="s">
        <v>540</v>
      </c>
      <c r="AS13" s="54" t="s">
        <v>65</v>
      </c>
      <c r="AT13" s="55" t="s">
        <v>384</v>
      </c>
      <c r="AU13" s="55" t="b">
        <v>0</v>
      </c>
      <c r="AV13" s="55" t="b">
        <v>0</v>
      </c>
      <c r="AW13" s="64"/>
      <c r="AX13" s="65"/>
      <c r="AY13" s="66"/>
      <c r="AZ13" s="66" t="b">
        <v>0</v>
      </c>
      <c r="BA13" s="66"/>
      <c r="BB13" s="56"/>
      <c r="BC13" s="57"/>
      <c r="BD13" s="55"/>
      <c r="BE13" s="55" t="b">
        <v>0</v>
      </c>
      <c r="BF13" s="55"/>
      <c r="BG13" s="64"/>
      <c r="BH13" s="65"/>
      <c r="BI13" s="66"/>
      <c r="BJ13" s="66" t="b">
        <v>0</v>
      </c>
      <c r="BK13" s="66"/>
      <c r="BL13" s="56"/>
      <c r="BM13" s="57"/>
      <c r="BN13" s="55"/>
      <c r="BO13" s="55" t="b">
        <v>0</v>
      </c>
      <c r="BP13" s="55"/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0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0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1</v>
      </c>
      <c r="CH13" s="20" cm="1">
        <f t="array" ref="CH13">secandmin(J13)</f>
        <v>44</v>
      </c>
      <c r="CI13" s="20">
        <f t="shared" ref="CI13:CI27" si="4">IF(CH13=0,FALSE,(180+BT13-CH13))</f>
        <v>136</v>
      </c>
      <c r="CJ13" s="20" cm="1">
        <f t="array" ref="CJ13">IF(AR13="",FALSE,ROUND(IF(AU13=TRUE,((180-secandmin(AK13))+(45-AM13))-(secandmin(AR13)),(180-secandmin(AR13))),0))</f>
        <v>42</v>
      </c>
      <c r="CK13" s="20" t="b" cm="1">
        <f t="array" ref="CK13">IF(AW13="",FALSE,ROUND(IF(AZ13=TRUE,((180-secandmin(AK13))+(45-AM13))-(secandmin(AW13)),(180-secandmin(AW13))),0))</f>
        <v>0</v>
      </c>
      <c r="CL13" s="20" t="b" cm="1">
        <f t="array" ref="CL13">IF(BB13="",FALSE,ROUND(IF(BE13=TRUE,((180-secandmin(AK13))+(45-AM13))-(secandmin(BB13)),(180-secandmin(BB13))),0))</f>
        <v>0</v>
      </c>
      <c r="CM13" s="20" t="b" cm="1">
        <f t="array" ref="CM13">IF(BG13="",FALSE,ROUND(IF(BJ13=TRUE,((180-secandmin(AK13))+(45-AM13))-(secandmin(BG13)),(180-secandmin(BG13))),0))</f>
        <v>0</v>
      </c>
      <c r="CN13" s="20" t="b" cm="1">
        <f t="array" ref="CN13">IF(BL13="",FALSE,ROUND(IF(BO13=TRUE,((180-secandmin(AK13))+(45-AM13))-(secandmin(BL13)),(180-secandmin(BL13))),0))</f>
        <v>0</v>
      </c>
      <c r="CO13" s="30" cm="1">
        <f t="array" ref="CO13">roundlength(AJ13,secandmin(AM13),AO13,secandmin(AK13))</f>
        <v>141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1</v>
      </c>
      <c r="CV13" s="20" t="b" cm="1">
        <f t="array" ref="CV13:CV18">TRANSPOSE(sidesplit(CD13:CD27,AN13:AN27,"Defence"))</f>
        <v>0</v>
      </c>
      <c r="CW13" s="20" cm="1">
        <f t="array" ref="CW13:CW18">TRANSPOSE(sidesplit(CI13:CI27,AN13:AN27,"Attack"))</f>
        <v>154</v>
      </c>
      <c r="CX13" s="20" cm="1">
        <f t="array" ref="CX13:CX18">TRANSPOSE(sidesplit(CI13:CI27,AN13:AN27,"Defence"))</f>
        <v>136</v>
      </c>
      <c r="CY13" s="20" cm="1">
        <f t="array" ref="CY13:CY18">TRANSPOSE(sidesplit(CA13:CA27,AN13:AN27,"Attack"))</f>
        <v>0</v>
      </c>
      <c r="CZ13" s="20" cm="1">
        <f t="array" ref="CZ13:CZ18">TRANSPOSE(sidesplit(CA13:CA27,AN13:AN27,"Defence"))</f>
        <v>0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6_9 Oregon</v>
      </c>
      <c r="B14" s="4">
        <v>2</v>
      </c>
      <c r="C14" s="50"/>
      <c r="D14" s="51"/>
      <c r="E14" s="50"/>
      <c r="F14" s="87"/>
      <c r="G14" s="88"/>
      <c r="H14" s="89"/>
      <c r="I14" s="49"/>
      <c r="J14" s="300"/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236</v>
      </c>
      <c r="O14" s="69" t="b">
        <v>0</v>
      </c>
      <c r="Q14" s="17">
        <v>0</v>
      </c>
      <c r="R14" s="233">
        <v>4</v>
      </c>
      <c r="S14" s="17"/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231</v>
      </c>
      <c r="AM14" s="62" t="s">
        <v>523</v>
      </c>
      <c r="AN14" s="63" t="s">
        <v>381</v>
      </c>
      <c r="AO14" s="71" t="s">
        <v>392</v>
      </c>
      <c r="AP14" s="20" t="b">
        <f t="shared" si="1"/>
        <v>0</v>
      </c>
      <c r="AQ14" s="17"/>
      <c r="AR14" s="190" t="s">
        <v>569</v>
      </c>
      <c r="AS14" s="54" t="s">
        <v>355</v>
      </c>
      <c r="AT14" s="55" t="s">
        <v>384</v>
      </c>
      <c r="AU14" s="55" t="b">
        <v>0</v>
      </c>
      <c r="AV14" s="55" t="b">
        <v>1</v>
      </c>
      <c r="AW14" s="64" t="s">
        <v>557</v>
      </c>
      <c r="AX14" s="65" t="s">
        <v>390</v>
      </c>
      <c r="AY14" s="66" t="s">
        <v>384</v>
      </c>
      <c r="AZ14" s="66" t="b">
        <v>0</v>
      </c>
      <c r="BA14" s="66" t="b">
        <v>1</v>
      </c>
      <c r="BB14" s="56" t="s">
        <v>387</v>
      </c>
      <c r="BC14" s="57" t="s">
        <v>67</v>
      </c>
      <c r="BD14" s="55" t="s">
        <v>384</v>
      </c>
      <c r="BE14" s="55" t="b">
        <v>0</v>
      </c>
      <c r="BF14" s="55" t="b">
        <v>0</v>
      </c>
      <c r="BG14" s="64" t="s">
        <v>554</v>
      </c>
      <c r="BH14" s="65" t="s">
        <v>65</v>
      </c>
      <c r="BI14" s="66" t="s">
        <v>384</v>
      </c>
      <c r="BJ14" s="66" t="b">
        <v>0</v>
      </c>
      <c r="BK14" s="66" t="b">
        <v>1</v>
      </c>
      <c r="BL14" s="56" t="s">
        <v>523</v>
      </c>
      <c r="BM14" s="57" t="s">
        <v>390</v>
      </c>
      <c r="BN14" s="55" t="s">
        <v>384</v>
      </c>
      <c r="BO14" s="55" t="b">
        <v>0</v>
      </c>
      <c r="BP14" s="55" t="b">
        <v>1</v>
      </c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2</v>
      </c>
      <c r="CB14" s="20">
        <f>countkillshs(AS14,AV14,AX14,BA14,BC14,BF14,BH14,BK14,BM14,BP14,$B$12)</f>
        <v>2</v>
      </c>
      <c r="CC14" s="223" t="b">
        <f>opening(AS14,B12)</f>
        <v>0</v>
      </c>
      <c r="CD14" s="29" t="b" cm="1">
        <f t="array" ref="CD14">KOST(CA14,O14,secandmin(J14),L14, AN14)</f>
        <v>1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0</v>
      </c>
      <c r="CH14" s="20" cm="1">
        <f t="array" ref="CH14">secandmin(J14)</f>
        <v>0</v>
      </c>
      <c r="CI14" s="20" t="b">
        <f t="shared" si="4"/>
        <v>0</v>
      </c>
      <c r="CJ14" s="20" cm="1">
        <f t="array" ref="CJ14">IF(AR14="",FALSE,ROUND(IF(AU14=TRUE,((180-secandmin(AK14))+(45-AM14))-(secandmin(AR14)),(180-secandmin(AR14))),0))</f>
        <v>22</v>
      </c>
      <c r="CK14" s="20" cm="1">
        <f t="array" ref="CK14">IF(AW14="",FALSE,ROUND(IF(AZ14=TRUE,((180-secandmin(AK14))+(45-AM14))-(secandmin(AW14)),(180-secandmin(AW14))),0))</f>
        <v>28</v>
      </c>
      <c r="CL14" s="20" cm="1">
        <f t="array" ref="CL14">IF(BB14="",FALSE,ROUND(IF(BE14=TRUE,((180-secandmin(AK14))+(45-AM14))-(secandmin(BB14)),(180-secandmin(BB14))),0))</f>
        <v>96</v>
      </c>
      <c r="CM14" s="20" cm="1">
        <f t="array" ref="CM14">IF(BG14="",FALSE,ROUND(IF(BJ14=TRUE,((180-secandmin(AK14))+(45-AM14))-(secandmin(BG14)),(180-secandmin(BG14))),0))</f>
        <v>106</v>
      </c>
      <c r="CN14" s="20" cm="1">
        <f t="array" ref="CN14">IF(BL14="",FALSE,ROUND(IF(BO14=TRUE,((180-secandmin(AK14))+(45-AM14))-(secandmin(BL14)),(180-secandmin(BL14))),0))</f>
        <v>171</v>
      </c>
      <c r="CO14" s="30" cm="1">
        <f t="array" ref="CO14">roundlength(AJ14,secandmin(AM14),AO14,secandmin(AK14))</f>
        <v>171</v>
      </c>
      <c r="CP14" s="222">
        <f t="shared" si="5"/>
        <v>0</v>
      </c>
      <c r="CQ14" s="222">
        <f t="shared" si="6"/>
        <v>0</v>
      </c>
      <c r="CR14" s="17"/>
      <c r="CU14" s="20" t="b">
        <v>0</v>
      </c>
      <c r="CV14" s="20" t="b">
        <v>1</v>
      </c>
      <c r="CW14" s="20">
        <v>163</v>
      </c>
      <c r="CX14" s="20" t="b">
        <v>0</v>
      </c>
      <c r="CY14" s="20">
        <v>0</v>
      </c>
      <c r="CZ14" s="20">
        <v>2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1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6_9 Oregon</v>
      </c>
      <c r="B15" s="4">
        <v>3</v>
      </c>
      <c r="C15" s="50"/>
      <c r="D15" s="51"/>
      <c r="E15" s="50"/>
      <c r="F15" s="87"/>
      <c r="G15" s="88"/>
      <c r="H15" s="89"/>
      <c r="I15" s="49"/>
      <c r="J15" s="48" t="s">
        <v>491</v>
      </c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0</v>
      </c>
      <c r="N15" s="52" t="s">
        <v>200</v>
      </c>
      <c r="O15" s="69" t="b">
        <v>0</v>
      </c>
      <c r="Q15" s="17">
        <v>0</v>
      </c>
      <c r="R15" s="233">
        <v>2</v>
      </c>
      <c r="S15" s="17"/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0</v>
      </c>
      <c r="AK15" s="182"/>
      <c r="AL15" s="61" t="s">
        <v>230</v>
      </c>
      <c r="AM15" s="62" t="s">
        <v>417</v>
      </c>
      <c r="AN15" s="63" t="s">
        <v>381</v>
      </c>
      <c r="AO15" s="71" t="s">
        <v>404</v>
      </c>
      <c r="AP15" s="20" t="b">
        <f t="shared" si="1"/>
        <v>0</v>
      </c>
      <c r="AQ15" s="17"/>
      <c r="AR15" s="190" t="s">
        <v>416</v>
      </c>
      <c r="AS15" s="54" t="s">
        <v>355</v>
      </c>
      <c r="AT15" s="55" t="s">
        <v>384</v>
      </c>
      <c r="AU15" s="55" t="b">
        <v>0</v>
      </c>
      <c r="AV15" s="55" t="b">
        <v>0</v>
      </c>
      <c r="AW15" s="64" t="s">
        <v>387</v>
      </c>
      <c r="AX15" s="65" t="s">
        <v>355</v>
      </c>
      <c r="AY15" s="66" t="s">
        <v>384</v>
      </c>
      <c r="AZ15" s="66" t="b">
        <v>0</v>
      </c>
      <c r="BA15" s="66" t="b">
        <v>0</v>
      </c>
      <c r="BB15" s="56"/>
      <c r="BC15" s="57"/>
      <c r="BD15" s="55"/>
      <c r="BE15" s="55" t="b">
        <v>0</v>
      </c>
      <c r="BF15" s="55"/>
      <c r="BG15" s="64"/>
      <c r="BH15" s="65"/>
      <c r="BI15" s="66"/>
      <c r="BJ15" s="66" t="b">
        <v>0</v>
      </c>
      <c r="BK15" s="66"/>
      <c r="BL15" s="56"/>
      <c r="BM15" s="57"/>
      <c r="BN15" s="55"/>
      <c r="BO15" s="55" t="b">
        <v>0</v>
      </c>
      <c r="BP15" s="55"/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0</v>
      </c>
      <c r="CB15" s="20">
        <f>countkillshs(AS15,AV15,AX15,BA15,BC15,BF15,BH15,BK15,BM15,BP15,$B$12)</f>
        <v>0</v>
      </c>
      <c r="CC15" s="223" t="b">
        <f>opening(AS15,B12)</f>
        <v>0</v>
      </c>
      <c r="CD15" s="29" t="b" cm="1">
        <f t="array" ref="CD15">KOST(CA15,O15,secandmin(J15),L15, AN15)</f>
        <v>0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1</v>
      </c>
      <c r="CH15" s="20" cm="1">
        <f t="array" ref="CH15">secandmin(J15)</f>
        <v>59</v>
      </c>
      <c r="CI15" s="20">
        <f t="shared" si="4"/>
        <v>121</v>
      </c>
      <c r="CJ15" s="20" cm="1">
        <f t="array" ref="CJ15">IF(AR15="",FALSE,ROUND(IF(AU15=TRUE,((180-secandmin(AK15))+(45-AM15))-(secandmin(AR15)),(180-secandmin(AR15))),0))</f>
        <v>89</v>
      </c>
      <c r="CK15" s="20" cm="1">
        <f t="array" ref="CK15">IF(AW15="",FALSE,ROUND(IF(AZ15=TRUE,((180-secandmin(AK15))+(45-AM15))-(secandmin(AW15)),(180-secandmin(AW15))),0))</f>
        <v>96</v>
      </c>
      <c r="CL15" s="20" t="b" cm="1">
        <f t="array" ref="CL15">IF(BB15="",FALSE,ROUND(IF(BE15=TRUE,((180-secandmin(AK15))+(45-AM15))-(secandmin(BB15)),(180-secandmin(BB15))),0))</f>
        <v>0</v>
      </c>
      <c r="CM15" s="20" t="b" cm="1">
        <f t="array" ref="CM15">IF(BG15="",FALSE,ROUND(IF(BJ15=TRUE,((180-secandmin(AK15))+(45-AM15))-(secandmin(BG15)),(180-secandmin(BG15))),0))</f>
        <v>0</v>
      </c>
      <c r="CN15" s="20" t="b" cm="1">
        <f t="array" ref="CN15">IF(BL15="",FALSE,ROUND(IF(BO15=TRUE,((180-secandmin(AK15))+(45-AM15))-(secandmin(BL15)),(180-secandmin(BL15))),0))</f>
        <v>0</v>
      </c>
      <c r="CO15" s="30" cm="1">
        <f t="array" ref="CO15">roundlength(AJ15,secandmin(AM15),AO15,secandmin(AK15))</f>
        <v>122</v>
      </c>
      <c r="CP15" s="222">
        <f t="shared" si="5"/>
        <v>0</v>
      </c>
      <c r="CQ15" s="222">
        <f t="shared" si="6"/>
        <v>0</v>
      </c>
      <c r="CR15" s="17"/>
      <c r="CU15" s="20" t="b">
        <v>0</v>
      </c>
      <c r="CV15" s="20" t="b">
        <v>0</v>
      </c>
      <c r="CW15" s="20">
        <v>56</v>
      </c>
      <c r="CX15" s="20">
        <v>121</v>
      </c>
      <c r="CY15" s="20">
        <v>0</v>
      </c>
      <c r="CZ15" s="20">
        <v>0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t="b" cm="1">
        <f t="array" ref="DD15">IF(AK15=0,FALSE,(180-secandmin(AK15)))</f>
        <v>0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6_9 Oregon</v>
      </c>
      <c r="B16" s="4">
        <v>4</v>
      </c>
      <c r="C16" s="50"/>
      <c r="D16" s="51"/>
      <c r="E16" s="50"/>
      <c r="F16" s="87"/>
      <c r="G16" s="88"/>
      <c r="H16" s="89"/>
      <c r="I16" s="49"/>
      <c r="J16" s="48" t="s">
        <v>446</v>
      </c>
      <c r="K16" s="45" t="b">
        <v>0</v>
      </c>
      <c r="L16" s="46" t="b">
        <f t="shared" si="7"/>
        <v>1</v>
      </c>
      <c r="M16" s="47" t="b" cm="1">
        <f t="array" ref="M16">OpeningDeath(CG16,CI16,CI32,CI48,CI64,CI80,CI96)</f>
        <v>0</v>
      </c>
      <c r="N16" s="52" t="s">
        <v>200</v>
      </c>
      <c r="O16" s="69" t="b">
        <v>0</v>
      </c>
      <c r="Q16" s="17">
        <v>0</v>
      </c>
      <c r="R16" s="233">
        <v>2</v>
      </c>
      <c r="S16" s="17"/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1</v>
      </c>
      <c r="AK16" s="60" t="s">
        <v>445</v>
      </c>
      <c r="AL16" s="61" t="s">
        <v>230</v>
      </c>
      <c r="AM16" s="62" t="s">
        <v>407</v>
      </c>
      <c r="AN16" s="63" t="s">
        <v>381</v>
      </c>
      <c r="AO16" s="71" t="s">
        <v>404</v>
      </c>
      <c r="AP16" s="20" t="b">
        <f t="shared" si="1"/>
        <v>0</v>
      </c>
      <c r="AQ16" s="17"/>
      <c r="AR16" s="190" t="s">
        <v>386</v>
      </c>
      <c r="AS16" s="54" t="s">
        <v>67</v>
      </c>
      <c r="AT16" s="55" t="s">
        <v>384</v>
      </c>
      <c r="AU16" s="55" t="b">
        <v>0</v>
      </c>
      <c r="AV16" s="55" t="b">
        <v>0</v>
      </c>
      <c r="AW16" s="64" t="s">
        <v>552</v>
      </c>
      <c r="AX16" s="65" t="s">
        <v>67</v>
      </c>
      <c r="AY16" s="66" t="s">
        <v>384</v>
      </c>
      <c r="AZ16" s="66" t="b">
        <v>1</v>
      </c>
      <c r="BA16" s="66" t="b">
        <v>1</v>
      </c>
      <c r="BB16" s="56"/>
      <c r="BC16" s="57"/>
      <c r="BD16" s="55"/>
      <c r="BE16" s="55" t="b">
        <v>0</v>
      </c>
      <c r="BF16" s="55"/>
      <c r="BG16" s="64"/>
      <c r="BH16" s="65"/>
      <c r="BI16" s="66"/>
      <c r="BJ16" s="66" t="b">
        <v>0</v>
      </c>
      <c r="BK16" s="66"/>
      <c r="BL16" s="56"/>
      <c r="BM16" s="57"/>
      <c r="BN16" s="55"/>
      <c r="BO16" s="55" t="b">
        <v>0</v>
      </c>
      <c r="BP16" s="55"/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0</v>
      </c>
      <c r="CB16" s="20">
        <f t="shared" ref="CB16:CB27" si="9">countkillshs(AS16,AV16,AX16,BA16,BC16,BF16,BH16,BK16,BM16,BP16,$B$12)</f>
        <v>0</v>
      </c>
      <c r="CC16" s="223" t="b">
        <f>opening(AS16,B12)</f>
        <v>0</v>
      </c>
      <c r="CD16" s="29" t="b" cm="1">
        <f t="array" ref="CD16">KOST(CA16,O16,secandmin(J16),L16, AN16)</f>
        <v>1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0</v>
      </c>
      <c r="CH16" s="20" cm="1">
        <f t="array" ref="CH16">secandmin(J16)</f>
        <v>88</v>
      </c>
      <c r="CI16" s="20">
        <f t="shared" si="4"/>
        <v>92</v>
      </c>
      <c r="CJ16" s="20" cm="1">
        <f t="array" ref="CJ16">IF(AR16="",FALSE,ROUND(IF(AU16=TRUE,((180-secandmin(AK16))+(45-AM16))-(secandmin(AR16)),(180-secandmin(AR16))),0))</f>
        <v>94</v>
      </c>
      <c r="CK16" s="20" cm="1">
        <f t="array" ref="CK16">IF(AW16="",FALSE,ROUND(IF(AZ16=TRUE,((180-secandmin(AK16))+(45-AM16))-(secandmin(AW16)),(180-secandmin(AW16))),0))</f>
        <v>103</v>
      </c>
      <c r="CL16" s="20" t="b" cm="1">
        <f t="array" ref="CL16">IF(BB16="",FALSE,ROUND(IF(BE16=TRUE,((180-secandmin(AK16))+(45-AM16))-(secandmin(BB16)),(180-secandmin(BB16))),0))</f>
        <v>0</v>
      </c>
      <c r="CM16" s="20" t="b" cm="1">
        <f t="array" ref="CM16">IF(BG16="",FALSE,ROUND(IF(BJ16=TRUE,((180-secandmin(AK16))+(45-AM16))-(secandmin(BG16)),(180-secandmin(BG16))),0))</f>
        <v>0</v>
      </c>
      <c r="CN16" s="20" t="b" cm="1">
        <f t="array" ref="CN16">IF(BL16="",FALSE,ROUND(IF(BO16=TRUE,((180-secandmin(AK16))+(45-AM16))-(secandmin(BL16)),(180-secandmin(BL16))),0))</f>
        <v>0</v>
      </c>
      <c r="CO16" s="30" cm="1">
        <f t="array" ref="CO16">roundlength(AJ16,secandmin(AM16),AO16,secandmin(AK16))</f>
        <v>106</v>
      </c>
      <c r="CP16" s="222">
        <f t="shared" si="5"/>
        <v>0</v>
      </c>
      <c r="CQ16" s="222">
        <f t="shared" si="6"/>
        <v>0</v>
      </c>
      <c r="CR16" s="17"/>
      <c r="CU16" s="20" t="b">
        <v>1</v>
      </c>
      <c r="CV16" s="20" t="b">
        <v>1</v>
      </c>
      <c r="CW16" s="20">
        <v>159</v>
      </c>
      <c r="CX16" s="20">
        <v>92</v>
      </c>
      <c r="CY16" s="20">
        <v>2</v>
      </c>
      <c r="CZ16" s="20">
        <v>0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1</v>
      </c>
      <c r="DC16" s="20" t="b" cm="1">
        <f t="array" ref="DC16">OpeningKill(CJ16,AS16,$B$12,CI16,CI32,CI48,CI64,CI80)</f>
        <v>0</v>
      </c>
      <c r="DD16" s="208" cm="1">
        <f t="array" ref="DD16">IF(AK16=0,FALSE,(180-secandmin(AK16)))</f>
        <v>98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6_9 Oregon</v>
      </c>
      <c r="B17" s="4">
        <v>5</v>
      </c>
      <c r="C17" s="50"/>
      <c r="D17" s="51"/>
      <c r="E17" s="50"/>
      <c r="F17" s="87"/>
      <c r="G17" s="88"/>
      <c r="H17" s="89"/>
      <c r="I17" s="49"/>
      <c r="J17" s="48" t="s">
        <v>401</v>
      </c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 t="s">
        <v>202</v>
      </c>
      <c r="O17" s="69" t="b">
        <v>0</v>
      </c>
      <c r="Q17" s="17">
        <v>0</v>
      </c>
      <c r="R17" s="233">
        <v>6</v>
      </c>
      <c r="S17" s="17"/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 t="s">
        <v>232</v>
      </c>
      <c r="AM17" s="62" t="s">
        <v>401</v>
      </c>
      <c r="AN17" s="63" t="s">
        <v>381</v>
      </c>
      <c r="AO17" s="71" t="s">
        <v>404</v>
      </c>
      <c r="AP17" s="20" t="b">
        <f t="shared" si="1"/>
        <v>0</v>
      </c>
      <c r="AQ17" s="17"/>
      <c r="AR17" s="190" t="s">
        <v>444</v>
      </c>
      <c r="AS17" s="54" t="s">
        <v>390</v>
      </c>
      <c r="AT17" s="55" t="s">
        <v>384</v>
      </c>
      <c r="AU17" s="55" t="b">
        <v>0</v>
      </c>
      <c r="AV17" s="55" t="b">
        <v>1</v>
      </c>
      <c r="AW17" s="64"/>
      <c r="AX17" s="65"/>
      <c r="AY17" s="66"/>
      <c r="AZ17" s="66" t="b">
        <v>0</v>
      </c>
      <c r="BA17" s="66"/>
      <c r="BB17" s="56"/>
      <c r="BC17" s="57"/>
      <c r="BD17" s="55"/>
      <c r="BE17" s="55" t="b">
        <v>0</v>
      </c>
      <c r="BF17" s="55"/>
      <c r="BG17" s="64"/>
      <c r="BH17" s="65"/>
      <c r="BI17" s="66"/>
      <c r="BJ17" s="66" t="b">
        <v>0</v>
      </c>
      <c r="BK17" s="66"/>
      <c r="BL17" s="56"/>
      <c r="BM17" s="57"/>
      <c r="BN17" s="55"/>
      <c r="BO17" s="55" t="b">
        <v>0</v>
      </c>
      <c r="BP17" s="55"/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1</v>
      </c>
      <c r="CB17" s="20">
        <f t="shared" si="9"/>
        <v>1</v>
      </c>
      <c r="CC17" s="223" t="b">
        <f>opening(AS17,B12)</f>
        <v>1</v>
      </c>
      <c r="CD17" s="29" t="b" cm="1">
        <f t="array" ref="CD17">KOST(CA17,O17,secandmin(J17),L17, AN17)</f>
        <v>1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0</v>
      </c>
      <c r="CH17" s="20" cm="1">
        <f t="array" ref="CH17">secandmin(J17)</f>
        <v>81</v>
      </c>
      <c r="CI17" s="20">
        <f t="shared" si="4"/>
        <v>99</v>
      </c>
      <c r="CJ17" s="20" cm="1">
        <f t="array" ref="CJ17">IF(AR17="",FALSE,ROUND(IF(AU17=TRUE,((180-secandmin(AK17))+(45-AM17))-(secandmin(AR17)),(180-secandmin(AR17))),0))</f>
        <v>87</v>
      </c>
      <c r="CK17" s="20" t="b" cm="1">
        <f t="array" ref="CK17">IF(AW17="",FALSE,ROUND(IF(AZ17=TRUE,((180-secandmin(AK17))+(45-AM17))-(secandmin(AW17)),(180-secandmin(AW17))),0))</f>
        <v>0</v>
      </c>
      <c r="CL17" s="20" t="b" cm="1">
        <f t="array" ref="CL17">IF(BB17="",FALSE,ROUND(IF(BE17=TRUE,((180-secandmin(AK17))+(45-AM17))-(secandmin(BB17)),(180-secandmin(BB17))),0))</f>
        <v>0</v>
      </c>
      <c r="CM17" s="20" t="b" cm="1">
        <f t="array" ref="CM17">IF(BG17="",FALSE,ROUND(IF(BJ17=TRUE,((180-secandmin(AK17))+(45-AM17))-(secandmin(BG17)),(180-secandmin(BG17))),0))</f>
        <v>0</v>
      </c>
      <c r="CN17" s="20" t="b" cm="1">
        <f t="array" ref="CN17">IF(BL17="",FALSE,ROUND(IF(BO17=TRUE,((180-secandmin(AK17))+(45-AM17))-(secandmin(BL17)),(180-secandmin(BL17))),0))</f>
        <v>0</v>
      </c>
      <c r="CO17" s="30" cm="1">
        <f t="array" ref="CO17">roundlength(AJ17,secandmin(AM17),AO17,secandmin(AK17))</f>
        <v>99</v>
      </c>
      <c r="CP17" s="222">
        <f t="shared" si="5"/>
        <v>0</v>
      </c>
      <c r="CQ17" s="222">
        <f t="shared" si="6"/>
        <v>0</v>
      </c>
      <c r="CR17" s="17"/>
      <c r="CU17" s="20" t="b">
        <v>0</v>
      </c>
      <c r="CV17" s="20" t="b">
        <v>1</v>
      </c>
      <c r="CW17" s="20">
        <v>44</v>
      </c>
      <c r="CX17" s="20">
        <v>99</v>
      </c>
      <c r="CY17" s="20">
        <v>0</v>
      </c>
      <c r="CZ17" s="20">
        <v>1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6_9 Oregon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487</v>
      </c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 t="s">
        <v>202</v>
      </c>
      <c r="O18" s="69" t="b">
        <v>0</v>
      </c>
      <c r="Q18" s="17">
        <v>1</v>
      </c>
      <c r="R18" s="233">
        <v>4</v>
      </c>
      <c r="S18" s="17"/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232</v>
      </c>
      <c r="AM18" s="62" t="s">
        <v>417</v>
      </c>
      <c r="AN18" s="63" t="s">
        <v>381</v>
      </c>
      <c r="AO18" s="71" t="s">
        <v>404</v>
      </c>
      <c r="AP18" s="20" t="b">
        <f t="shared" si="1"/>
        <v>0</v>
      </c>
      <c r="AQ18" s="17"/>
      <c r="AR18" s="190" t="s">
        <v>436</v>
      </c>
      <c r="AS18" s="54" t="s">
        <v>65</v>
      </c>
      <c r="AT18" s="55" t="s">
        <v>384</v>
      </c>
      <c r="AU18" s="55" t="b">
        <v>0</v>
      </c>
      <c r="AV18" s="55" t="b">
        <v>0</v>
      </c>
      <c r="AW18" s="64" t="s">
        <v>442</v>
      </c>
      <c r="AX18" s="65" t="s">
        <v>66</v>
      </c>
      <c r="AY18" s="66" t="s">
        <v>384</v>
      </c>
      <c r="AZ18" s="66" t="b">
        <v>0</v>
      </c>
      <c r="BA18" s="66" t="b">
        <v>1</v>
      </c>
      <c r="BB18" s="56"/>
      <c r="BC18" s="57"/>
      <c r="BD18" s="55"/>
      <c r="BE18" s="55" t="b">
        <v>0</v>
      </c>
      <c r="BF18" s="55"/>
      <c r="BG18" s="64"/>
      <c r="BH18" s="65"/>
      <c r="BI18" s="66"/>
      <c r="BJ18" s="66" t="b">
        <v>0</v>
      </c>
      <c r="BK18" s="66"/>
      <c r="BL18" s="56"/>
      <c r="BM18" s="57"/>
      <c r="BN18" s="55"/>
      <c r="BO18" s="55" t="b">
        <v>0</v>
      </c>
      <c r="BP18" s="55"/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b" cm="1">
        <f t="array" ref="CD18">KOST(CA18,O18,secandmin(J18),L18, AN18)</f>
        <v>0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0</v>
      </c>
      <c r="CH18" s="20" cm="1">
        <f t="array" ref="CH18">secandmin(J18)</f>
        <v>73</v>
      </c>
      <c r="CI18" s="20">
        <f t="shared" si="4"/>
        <v>107</v>
      </c>
      <c r="CJ18" s="20" cm="1">
        <f t="array" ref="CJ18">IF(AR18="",FALSE,ROUND(IF(AU18=TRUE,((180-secandmin(AK18))+(45-AM18))-(secandmin(AR18)),(180-secandmin(AR18))),0))</f>
        <v>79</v>
      </c>
      <c r="CK18" s="20" cm="1">
        <f t="array" ref="CK18">IF(AW18="",FALSE,ROUND(IF(AZ18=TRUE,((180-secandmin(AK18))+(45-AM18))-(secandmin(AW18)),(180-secandmin(AW18))),0))</f>
        <v>118</v>
      </c>
      <c r="CL18" s="20" t="b" cm="1">
        <f t="array" ref="CL18">IF(BB18="",FALSE,ROUND(IF(BE18=TRUE,((180-secandmin(AK18))+(45-AM18))-(secandmin(BB18)),(180-secandmin(BB18))),0))</f>
        <v>0</v>
      </c>
      <c r="CM18" s="20" t="b" cm="1">
        <f t="array" ref="CM18">IF(BG18="",FALSE,ROUND(IF(BJ18=TRUE,((180-secandmin(AK18))+(45-AM18))-(secandmin(BG18)),(180-secandmin(BG18))),0))</f>
        <v>0</v>
      </c>
      <c r="CN18" s="20" t="b" cm="1">
        <f t="array" ref="CN18">IF(BL18="",FALSE,ROUND(IF(BO18=TRUE,((180-secandmin(AK18))+(45-AM18))-(secandmin(BL18)),(180-secandmin(BL18))),0))</f>
        <v>0</v>
      </c>
      <c r="CO18" s="30" cm="1">
        <f t="array" ref="CO18">roundlength(AJ18,secandmin(AM18),AO18,secandmin(AK18))</f>
        <v>122</v>
      </c>
      <c r="CP18" s="222">
        <f t="shared" si="5"/>
        <v>0</v>
      </c>
      <c r="CQ18" s="222">
        <f t="shared" si="6"/>
        <v>0</v>
      </c>
      <c r="CR18" s="17"/>
      <c r="CU18" s="20" t="b">
        <v>1</v>
      </c>
      <c r="CV18" s="20" t="b">
        <v>0</v>
      </c>
      <c r="CW18" s="20" t="b">
        <v>0</v>
      </c>
      <c r="CX18" s="20">
        <v>107</v>
      </c>
      <c r="CY18" s="20">
        <v>0</v>
      </c>
      <c r="CZ18" s="20">
        <v>0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6_9 Oregon</v>
      </c>
      <c r="B19" s="4">
        <v>7</v>
      </c>
      <c r="C19" s="50"/>
      <c r="D19" s="51"/>
      <c r="E19" s="50"/>
      <c r="F19" s="87"/>
      <c r="G19" s="88"/>
      <c r="H19" s="89"/>
      <c r="I19" s="49"/>
      <c r="J19" s="48" t="s">
        <v>486</v>
      </c>
      <c r="K19" s="45" t="b">
        <v>0</v>
      </c>
      <c r="L19" s="46" t="b">
        <f t="shared" si="7"/>
        <v>1</v>
      </c>
      <c r="M19" s="47" t="b" cm="1">
        <f t="array" ref="M19">OpeningDeath(CG19,CI19,CI35,CI51,CI67,CI83,CI99)</f>
        <v>0</v>
      </c>
      <c r="N19" s="52" t="s">
        <v>189</v>
      </c>
      <c r="O19" s="69" t="b">
        <v>0</v>
      </c>
      <c r="Q19" s="17"/>
      <c r="R19" s="17"/>
      <c r="S19" s="17">
        <v>3</v>
      </c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231</v>
      </c>
      <c r="AM19" s="62" t="s">
        <v>435</v>
      </c>
      <c r="AN19" s="63" t="s">
        <v>382</v>
      </c>
      <c r="AO19" s="71" t="s">
        <v>392</v>
      </c>
      <c r="AP19" s="20" t="b">
        <f t="shared" si="1"/>
        <v>0</v>
      </c>
      <c r="AQ19" s="17"/>
      <c r="AR19" s="190" t="s">
        <v>431</v>
      </c>
      <c r="AS19" s="54" t="s">
        <v>65</v>
      </c>
      <c r="AT19" s="55" t="s">
        <v>384</v>
      </c>
      <c r="AU19" s="55" t="b">
        <v>0</v>
      </c>
      <c r="AV19" s="55" t="b">
        <v>1</v>
      </c>
      <c r="AW19" s="64" t="s">
        <v>411</v>
      </c>
      <c r="AX19" s="65" t="s">
        <v>65</v>
      </c>
      <c r="AY19" s="66" t="s">
        <v>384</v>
      </c>
      <c r="AZ19" s="66" t="b">
        <v>0</v>
      </c>
      <c r="BA19" s="66" t="b">
        <v>0</v>
      </c>
      <c r="BB19" s="56" t="s">
        <v>512</v>
      </c>
      <c r="BC19" s="57" t="s">
        <v>65</v>
      </c>
      <c r="BD19" s="55" t="s">
        <v>384</v>
      </c>
      <c r="BE19" s="55" t="b">
        <v>0</v>
      </c>
      <c r="BF19" s="55" t="b">
        <v>0</v>
      </c>
      <c r="BG19" s="64" t="s">
        <v>414</v>
      </c>
      <c r="BH19" s="65" t="s">
        <v>67</v>
      </c>
      <c r="BI19" s="66" t="s">
        <v>384</v>
      </c>
      <c r="BJ19" s="66" t="b">
        <v>0</v>
      </c>
      <c r="BK19" s="66" t="b">
        <v>0</v>
      </c>
      <c r="BL19" s="56" t="s">
        <v>435</v>
      </c>
      <c r="BM19" s="57" t="s">
        <v>67</v>
      </c>
      <c r="BN19" s="55" t="s">
        <v>384</v>
      </c>
      <c r="BO19" s="55" t="b">
        <v>0</v>
      </c>
      <c r="BP19" s="55" t="b">
        <v>0</v>
      </c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0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1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0</v>
      </c>
      <c r="CH19" s="20" cm="1">
        <f t="array" ref="CH19">secandmin(J19)</f>
        <v>26</v>
      </c>
      <c r="CI19" s="20">
        <f t="shared" si="4"/>
        <v>154</v>
      </c>
      <c r="CJ19" s="20" cm="1">
        <f t="array" ref="CJ19">IF(AR19="",FALSE,ROUND(IF(AU19=TRUE,((180-secandmin(AK19))+(45-AM19))-(secandmin(AR19)),(180-secandmin(AR19))),0))</f>
        <v>156</v>
      </c>
      <c r="CK19" s="20" cm="1">
        <f t="array" ref="CK19">IF(AW19="",FALSE,ROUND(IF(AZ19=TRUE,((180-secandmin(AK19))+(45-AM19))-(secandmin(AW19)),(180-secandmin(AW19))),0))</f>
        <v>159</v>
      </c>
      <c r="CL19" s="20" cm="1">
        <f t="array" ref="CL19">IF(BB19="",FALSE,ROUND(IF(BE19=TRUE,((180-secandmin(AK19))+(45-AM19))-(secandmin(BB19)),(180-secandmin(BB19))),0))</f>
        <v>160</v>
      </c>
      <c r="CM19" s="20" cm="1">
        <f t="array" ref="CM19">IF(BG19="",FALSE,ROUND(IF(BJ19=TRUE,((180-secandmin(AK19))+(45-AM19))-(secandmin(BG19)),(180-secandmin(BG19))),0))</f>
        <v>173</v>
      </c>
      <c r="CN19" s="20" cm="1">
        <f t="array" ref="CN19">IF(BL19="",FALSE,ROUND(IF(BO19=TRUE,((180-secandmin(AK19))+(45-AM19))-(secandmin(BL19)),(180-secandmin(BL19))),0))</f>
        <v>180</v>
      </c>
      <c r="CO19" s="30" cm="1">
        <f t="array" ref="CO19">roundlength(AJ19,secandmin(AM19),AO19,secandmin(AK19))</f>
        <v>180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1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6_9 Oregon</v>
      </c>
      <c r="B20" s="4">
        <v>8</v>
      </c>
      <c r="C20" s="50"/>
      <c r="D20" s="51"/>
      <c r="E20" s="50"/>
      <c r="F20" s="87"/>
      <c r="G20" s="88"/>
      <c r="H20" s="89"/>
      <c r="I20" s="49"/>
      <c r="J20" s="48" t="s">
        <v>471</v>
      </c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 t="s">
        <v>189</v>
      </c>
      <c r="O20" s="69" t="b">
        <v>0</v>
      </c>
      <c r="Q20" s="17"/>
      <c r="R20" s="17"/>
      <c r="S20" s="17">
        <v>1</v>
      </c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0</v>
      </c>
      <c r="AK20" s="182"/>
      <c r="AL20" s="61" t="s">
        <v>231</v>
      </c>
      <c r="AM20" s="62" t="s">
        <v>412</v>
      </c>
      <c r="AN20" s="63" t="s">
        <v>382</v>
      </c>
      <c r="AO20" s="71" t="s">
        <v>404</v>
      </c>
      <c r="AP20" s="20" t="b">
        <f t="shared" si="1"/>
        <v>0</v>
      </c>
      <c r="AQ20" s="17"/>
      <c r="AR20" s="190" t="s">
        <v>514</v>
      </c>
      <c r="AS20" s="54" t="s">
        <v>355</v>
      </c>
      <c r="AT20" s="55" t="s">
        <v>384</v>
      </c>
      <c r="AU20" s="55" t="b">
        <v>0</v>
      </c>
      <c r="AV20" s="55" t="b">
        <v>1</v>
      </c>
      <c r="AW20" s="64"/>
      <c r="AX20" s="65"/>
      <c r="AY20" s="66"/>
      <c r="AZ20" s="66" t="b">
        <v>0</v>
      </c>
      <c r="BA20" s="66"/>
      <c r="BB20" s="56"/>
      <c r="BC20" s="57"/>
      <c r="BD20" s="224"/>
      <c r="BE20" s="55" t="b">
        <v>0</v>
      </c>
      <c r="BF20" s="55"/>
      <c r="BG20" s="64"/>
      <c r="BH20" s="65"/>
      <c r="BI20" s="164"/>
      <c r="BJ20" s="66" t="b">
        <v>0</v>
      </c>
      <c r="BK20" s="66"/>
      <c r="BL20" s="56"/>
      <c r="BM20" s="57"/>
      <c r="BN20" s="224"/>
      <c r="BO20" s="55" t="b">
        <v>0</v>
      </c>
      <c r="BP20" s="55"/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0</v>
      </c>
      <c r="CB20" s="20">
        <f t="shared" si="9"/>
        <v>0</v>
      </c>
      <c r="CC20" s="223" t="b">
        <f>opening(AS20,B12)</f>
        <v>0</v>
      </c>
      <c r="CD20" s="29" t="b" cm="1">
        <f t="array" ref="CD20">KOST(CA20,O20,secandmin(J20),L20, AN20)</f>
        <v>0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0</v>
      </c>
      <c r="CH20" s="20" cm="1">
        <f t="array" ref="CH20">secandmin(J20)</f>
        <v>17</v>
      </c>
      <c r="CI20" s="20">
        <f t="shared" si="4"/>
        <v>163</v>
      </c>
      <c r="CJ20" s="20" cm="1">
        <f t="array" ref="CJ20">IF(AR20="",FALSE,ROUND(IF(AU20=TRUE,((180-secandmin(AK20))+(45-AM20))-(secandmin(AR20)),(180-secandmin(AR20))),0))</f>
        <v>148</v>
      </c>
      <c r="CK20" s="20" t="b" cm="1">
        <f t="array" ref="CK20">IF(AW20="",FALSE,ROUND(IF(AZ20=TRUE,((180-secandmin(AK20))+(45-AM20))-(secandmin(AW20)),(180-secandmin(AW20))),0))</f>
        <v>0</v>
      </c>
      <c r="CL20" s="20" t="b" cm="1">
        <f t="array" ref="CL20">IF(BB20="",FALSE,ROUND(IF(BE20=TRUE,((180-secandmin(AK20))+(45-AM20))-(secandmin(BB20)),(180-secandmin(BB20))),0))</f>
        <v>0</v>
      </c>
      <c r="CM20" s="20" t="b" cm="1">
        <f t="array" ref="CM20">IF(BG20="",FALSE,ROUND(IF(BJ20=TRUE,((180-secandmin(AK20))+(45-AM20))-(secandmin(BG20)),(180-secandmin(BG20))),0))</f>
        <v>0</v>
      </c>
      <c r="CN20" s="20" t="b" cm="1">
        <f t="array" ref="CN20">IF(BL20="",FALSE,ROUND(IF(BO20=TRUE,((180-secandmin(AK20))+(45-AM20))-(secandmin(BL20)),(180-secandmin(BL20))),0))</f>
        <v>0</v>
      </c>
      <c r="CO20" s="30" cm="1">
        <f t="array" ref="CO20">roundlength(AJ20,secandmin(AM20),AO20,secandmin(AK20))</f>
        <v>168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6_9 Oregon</v>
      </c>
      <c r="B21" s="4">
        <v>9</v>
      </c>
      <c r="C21" s="50"/>
      <c r="D21" s="51"/>
      <c r="E21" s="50"/>
      <c r="F21" s="87"/>
      <c r="G21" s="88"/>
      <c r="H21" s="89"/>
      <c r="I21" s="49"/>
      <c r="J21" s="48" t="s">
        <v>449</v>
      </c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176</v>
      </c>
      <c r="O21" s="69" t="b">
        <v>0</v>
      </c>
      <c r="Q21" s="17"/>
      <c r="R21" s="17"/>
      <c r="S21" s="17">
        <v>0</v>
      </c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 t="s">
        <v>230</v>
      </c>
      <c r="AM21" s="62" t="s">
        <v>516</v>
      </c>
      <c r="AN21" s="63" t="s">
        <v>382</v>
      </c>
      <c r="AO21" s="71" t="s">
        <v>404</v>
      </c>
      <c r="AP21" s="20" t="b">
        <f t="shared" si="1"/>
        <v>0</v>
      </c>
      <c r="AQ21" s="17"/>
      <c r="AR21" s="190" t="s">
        <v>422</v>
      </c>
      <c r="AS21" s="54" t="s">
        <v>66</v>
      </c>
      <c r="AT21" s="224" t="s">
        <v>384</v>
      </c>
      <c r="AU21" s="55" t="b">
        <v>0</v>
      </c>
      <c r="AV21" s="55" t="b">
        <v>0</v>
      </c>
      <c r="AW21" s="64"/>
      <c r="AX21" s="65"/>
      <c r="AY21" s="164"/>
      <c r="AZ21" s="66" t="b">
        <v>0</v>
      </c>
      <c r="BA21" s="66"/>
      <c r="BB21" s="56"/>
      <c r="BC21" s="57"/>
      <c r="BD21" s="224"/>
      <c r="BE21" s="55" t="b">
        <v>0</v>
      </c>
      <c r="BF21" s="55"/>
      <c r="BG21" s="64"/>
      <c r="BH21" s="65"/>
      <c r="BI21" s="164"/>
      <c r="BJ21" s="66" t="b">
        <v>0</v>
      </c>
      <c r="BK21" s="66"/>
      <c r="BL21" s="56"/>
      <c r="BM21" s="57"/>
      <c r="BN21" s="55"/>
      <c r="BO21" s="55" t="b">
        <v>0</v>
      </c>
      <c r="BP21" s="55"/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0</v>
      </c>
      <c r="CB21" s="20">
        <f t="shared" si="9"/>
        <v>0</v>
      </c>
      <c r="CC21" s="223" t="b">
        <f>opening(AS21,B12)</f>
        <v>0</v>
      </c>
      <c r="CD21" s="29" t="b" cm="1">
        <f t="array" ref="CD21">KOST(CA21,O21,secandmin(J21),L21, AN21)</f>
        <v>0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0</v>
      </c>
      <c r="CH21" s="20" cm="1">
        <f t="array" ref="CH21">secandmin(J21)</f>
        <v>124</v>
      </c>
      <c r="CI21" s="20">
        <f t="shared" si="4"/>
        <v>56</v>
      </c>
      <c r="CJ21" s="20" cm="1">
        <f t="array" ref="CJ21">IF(AR21="",FALSE,ROUND(IF(AU21=TRUE,((180-secandmin(AK21))+(45-AM21))-(secandmin(AR21)),(180-secandmin(AR21))),0))</f>
        <v>31</v>
      </c>
      <c r="CK21" s="20" t="b" cm="1">
        <f t="array" ref="CK21">IF(AW21="",FALSE,ROUND(IF(AZ21=TRUE,((180-secandmin(AK21))+(45-AM21))-(secandmin(AW21)),(180-secandmin(AW21))),0))</f>
        <v>0</v>
      </c>
      <c r="CL21" s="20" t="b" cm="1">
        <f t="array" ref="CL21">IF(BB21="",FALSE,ROUND(IF(BE21=TRUE,((180-secandmin(AK21))+(45-AM21))-(secandmin(BB21)),(180-secandmin(BB21))),0))</f>
        <v>0</v>
      </c>
      <c r="CM21" s="20" t="b" cm="1">
        <f t="array" ref="CM21">IF(BG21="",FALSE,ROUND(IF(BJ21=TRUE,((180-secandmin(AK21))+(45-AM21))-(secandmin(BG21)),(180-secandmin(BG21))),0))</f>
        <v>0</v>
      </c>
      <c r="CN21" s="20" t="b" cm="1">
        <f t="array" ref="CN21">IF(BL21="",FALSE,ROUND(IF(BO21=TRUE,((180-secandmin(AK21))+(45-AM21))-(secandmin(BL21)),(180-secandmin(BL21))),0))</f>
        <v>0</v>
      </c>
      <c r="CO21" s="30" cm="1">
        <f t="array" ref="CO21">roundlength(AJ21,secandmin(AM21),AO21,secandmin(AK21))</f>
        <v>157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6_9 Oregon</v>
      </c>
      <c r="B22" s="4">
        <v>10</v>
      </c>
      <c r="C22" s="50"/>
      <c r="D22" s="51"/>
      <c r="E22" s="50"/>
      <c r="F22" s="87"/>
      <c r="G22" s="88"/>
      <c r="H22" s="89"/>
      <c r="I22" s="49"/>
      <c r="J22" s="48" t="s">
        <v>411</v>
      </c>
      <c r="K22" s="45" t="b">
        <v>0</v>
      </c>
      <c r="L22" s="46" t="b">
        <f t="shared" si="7"/>
        <v>0</v>
      </c>
      <c r="M22" s="47" t="b" cm="1">
        <f t="array" ref="M22">OpeningDeath(CG22,CI22,CI38,CI54,CI70,CI86,CI102)</f>
        <v>0</v>
      </c>
      <c r="N22" s="171" t="s">
        <v>176</v>
      </c>
      <c r="O22" s="69" t="b">
        <v>0</v>
      </c>
      <c r="Q22" s="17"/>
      <c r="R22" s="17"/>
      <c r="S22" s="17">
        <v>1</v>
      </c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230</v>
      </c>
      <c r="AM22" s="62" t="s">
        <v>411</v>
      </c>
      <c r="AN22" s="63" t="s">
        <v>382</v>
      </c>
      <c r="AO22" s="71" t="s">
        <v>404</v>
      </c>
      <c r="AP22" s="20" t="b">
        <f t="shared" si="1"/>
        <v>0</v>
      </c>
      <c r="AQ22" s="17"/>
      <c r="AR22" s="190" t="s">
        <v>387</v>
      </c>
      <c r="AS22" s="54" t="s">
        <v>390</v>
      </c>
      <c r="AT22" s="55" t="s">
        <v>384</v>
      </c>
      <c r="AU22" s="55" t="b">
        <v>0</v>
      </c>
      <c r="AV22" s="55" t="b">
        <v>1</v>
      </c>
      <c r="AW22" s="64" t="s">
        <v>466</v>
      </c>
      <c r="AX22" s="65" t="s">
        <v>66</v>
      </c>
      <c r="AY22" s="164" t="s">
        <v>384</v>
      </c>
      <c r="AZ22" s="66" t="b">
        <v>0</v>
      </c>
      <c r="BA22" s="66" t="b">
        <v>1</v>
      </c>
      <c r="BB22" s="56" t="s">
        <v>408</v>
      </c>
      <c r="BC22" s="57" t="s">
        <v>390</v>
      </c>
      <c r="BD22" s="224" t="s">
        <v>384</v>
      </c>
      <c r="BE22" s="55" t="b">
        <v>0</v>
      </c>
      <c r="BF22" s="55" t="b">
        <v>1</v>
      </c>
      <c r="BG22" s="64"/>
      <c r="BH22" s="65"/>
      <c r="BI22" s="164"/>
      <c r="BJ22" s="66" t="b">
        <v>0</v>
      </c>
      <c r="BK22" s="66"/>
      <c r="BL22" s="56"/>
      <c r="BM22" s="57"/>
      <c r="BN22" s="55"/>
      <c r="BO22" s="55" t="b">
        <v>0</v>
      </c>
      <c r="BP22" s="55"/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2</v>
      </c>
      <c r="CB22" s="20">
        <f t="shared" si="9"/>
        <v>2</v>
      </c>
      <c r="CC22" s="223" t="b">
        <f>opening(AS22,B12)</f>
        <v>1</v>
      </c>
      <c r="CD22" s="29" t="b" cm="1">
        <f t="array" ref="CD22">KOST(CA22,O22,secandmin(J22),L22, AN22)</f>
        <v>1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0</v>
      </c>
      <c r="CH22" s="20" cm="1">
        <f t="array" ref="CH22">secandmin(J22)</f>
        <v>21</v>
      </c>
      <c r="CI22" s="20">
        <f t="shared" si="4"/>
        <v>159</v>
      </c>
      <c r="CJ22" s="20" cm="1">
        <f t="array" ref="CJ22">IF(AR22="",FALSE,ROUND(IF(AU22=TRUE,((180-secandmin(AK22))+(45-AM22))-(secandmin(AR22)),(180-secandmin(AR22))),0))</f>
        <v>96</v>
      </c>
      <c r="CK22" s="20" cm="1">
        <f t="array" ref="CK22">IF(AW22="",FALSE,ROUND(IF(AZ22=TRUE,((180-secandmin(AK22))+(45-AM22))-(secandmin(AW22)),(180-secandmin(AW22))),0))</f>
        <v>120</v>
      </c>
      <c r="CL22" s="20" cm="1">
        <f t="array" ref="CL22">IF(BB22="",FALSE,ROUND(IF(BE22=TRUE,((180-secandmin(AK22))+(45-AM22))-(secandmin(BB22)),(180-secandmin(BB22))),0))</f>
        <v>123</v>
      </c>
      <c r="CM22" s="20" t="b" cm="1">
        <f t="array" ref="CM22">IF(BG22="",FALSE,ROUND(IF(BJ22=TRUE,((180-secandmin(AK22))+(45-AM22))-(secandmin(BG22)),(180-secandmin(BG22))),0))</f>
        <v>0</v>
      </c>
      <c r="CN22" s="20" t="b" cm="1">
        <f t="array" ref="CN22">IF(BL22="",FALSE,ROUND(IF(BO22=TRUE,((180-secandmin(AK22))+(45-AM22))-(secandmin(BL22)),(180-secandmin(BL22))),0))</f>
        <v>0</v>
      </c>
      <c r="CO22" s="30" cm="1">
        <f t="array" ref="CO22">roundlength(AJ22,secandmin(AM22),AO22,secandmin(AK22))</f>
        <v>159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6_9 Oregon</v>
      </c>
      <c r="B23" s="4">
        <v>11</v>
      </c>
      <c r="C23" s="50"/>
      <c r="D23" s="51"/>
      <c r="E23" s="50"/>
      <c r="F23" s="87"/>
      <c r="G23" s="88"/>
      <c r="H23" s="89"/>
      <c r="I23" s="49"/>
      <c r="J23" s="48" t="s">
        <v>425</v>
      </c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1</v>
      </c>
      <c r="N23" s="171" t="s">
        <v>211</v>
      </c>
      <c r="O23" s="69" t="b">
        <v>0</v>
      </c>
      <c r="Q23" s="17"/>
      <c r="R23" s="17"/>
      <c r="S23" s="17">
        <v>0</v>
      </c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 t="s">
        <v>233</v>
      </c>
      <c r="AM23" s="62" t="s">
        <v>486</v>
      </c>
      <c r="AN23" s="63" t="s">
        <v>382</v>
      </c>
      <c r="AO23" s="71" t="s">
        <v>404</v>
      </c>
      <c r="AP23" s="20" t="b">
        <f t="shared" si="1"/>
        <v>0</v>
      </c>
      <c r="AQ23" s="17"/>
      <c r="AR23" s="190" t="s">
        <v>470</v>
      </c>
      <c r="AS23" s="54" t="s">
        <v>66</v>
      </c>
      <c r="AT23" s="55" t="s">
        <v>384</v>
      </c>
      <c r="AU23" s="55" t="b">
        <v>0</v>
      </c>
      <c r="AV23" s="55" t="b">
        <v>0</v>
      </c>
      <c r="AW23" s="64" t="s">
        <v>430</v>
      </c>
      <c r="AX23" s="65" t="s">
        <v>355</v>
      </c>
      <c r="AY23" s="66" t="s">
        <v>384</v>
      </c>
      <c r="AZ23" s="66" t="b">
        <v>0</v>
      </c>
      <c r="BA23" s="66" t="b">
        <v>1</v>
      </c>
      <c r="BB23" s="56" t="s">
        <v>409</v>
      </c>
      <c r="BC23" s="57" t="s">
        <v>355</v>
      </c>
      <c r="BD23" s="55" t="s">
        <v>384</v>
      </c>
      <c r="BE23" s="55" t="b">
        <v>0</v>
      </c>
      <c r="BF23" s="55" t="b">
        <v>1</v>
      </c>
      <c r="BG23" s="64"/>
      <c r="BH23" s="65"/>
      <c r="BI23" s="66"/>
      <c r="BJ23" s="66" t="b">
        <v>0</v>
      </c>
      <c r="BK23" s="66"/>
      <c r="BL23" s="56"/>
      <c r="BM23" s="57"/>
      <c r="BN23" s="55"/>
      <c r="BO23" s="55" t="b">
        <v>0</v>
      </c>
      <c r="BP23" s="55"/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b" cm="1">
        <f t="array" ref="CD23">KOST(CA23,O23,secandmin(J23),L23, AN23)</f>
        <v>0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0</v>
      </c>
      <c r="CH23" s="20" cm="1">
        <f t="array" ref="CH23">secandmin(J23)</f>
        <v>136</v>
      </c>
      <c r="CI23" s="20">
        <f t="shared" si="4"/>
        <v>44</v>
      </c>
      <c r="CJ23" s="20" cm="1">
        <f t="array" ref="CJ23">IF(AR23="",FALSE,ROUND(IF(AU23=TRUE,((180-secandmin(AK23))+(45-AM23))-(secandmin(AR23)),(180-secandmin(AR23))),0))</f>
        <v>104</v>
      </c>
      <c r="CK23" s="20" cm="1">
        <f t="array" ref="CK23">IF(AW23="",FALSE,ROUND(IF(AZ23=TRUE,((180-secandmin(AK23))+(45-AM23))-(secandmin(AW23)),(180-secandmin(AW23))),0))</f>
        <v>144</v>
      </c>
      <c r="CL23" s="20" cm="1">
        <f t="array" ref="CL23">IF(BB23="",FALSE,ROUND(IF(BE23=TRUE,((180-secandmin(AK23))+(45-AM23))-(secandmin(BB23)),(180-secandmin(BB23))),0))</f>
        <v>147</v>
      </c>
      <c r="CM23" s="20" t="b" cm="1">
        <f t="array" ref="CM23">IF(BG23="",FALSE,ROUND(IF(BJ23=TRUE,((180-secandmin(AK23))+(45-AM23))-(secandmin(BG23)),(180-secandmin(BG23))),0))</f>
        <v>0</v>
      </c>
      <c r="CN23" s="20" t="b" cm="1">
        <f t="array" ref="CN23">IF(BL23="",FALSE,ROUND(IF(BO23=TRUE,((180-secandmin(AK23))+(45-AM23))-(secandmin(BL23)),(180-secandmin(BL23))),0))</f>
        <v>0</v>
      </c>
      <c r="CO23" s="30" cm="1">
        <f t="array" ref="CO23">roundlength(AJ23,secandmin(AM23),AO23,secandmin(AK23))</f>
        <v>154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0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6_9 Oregon</v>
      </c>
      <c r="B24" s="4">
        <v>12</v>
      </c>
      <c r="C24" s="50"/>
      <c r="D24" s="51"/>
      <c r="E24" s="50"/>
      <c r="F24" s="87"/>
      <c r="G24" s="88"/>
      <c r="H24" s="89"/>
      <c r="I24" s="49"/>
      <c r="J24" s="48"/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 t="s">
        <v>211</v>
      </c>
      <c r="O24" s="69" t="b">
        <v>0</v>
      </c>
      <c r="Q24" s="17"/>
      <c r="R24" s="17"/>
      <c r="S24" s="17">
        <v>1</v>
      </c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 t="s">
        <v>233</v>
      </c>
      <c r="AM24" s="62"/>
      <c r="AN24" s="63" t="s">
        <v>382</v>
      </c>
      <c r="AO24" s="71" t="s">
        <v>141</v>
      </c>
      <c r="AP24" s="20" t="b">
        <f t="shared" si="1"/>
        <v>0</v>
      </c>
      <c r="AQ24" s="17"/>
      <c r="AR24" s="190" t="s">
        <v>440</v>
      </c>
      <c r="AS24" s="54" t="s">
        <v>65</v>
      </c>
      <c r="AT24" s="224" t="s">
        <v>384</v>
      </c>
      <c r="AU24" s="55" t="b">
        <v>0</v>
      </c>
      <c r="AV24" s="55" t="b">
        <v>0</v>
      </c>
      <c r="AW24" s="64" t="s">
        <v>415</v>
      </c>
      <c r="AX24" s="65" t="s">
        <v>66</v>
      </c>
      <c r="AY24" s="66" t="s">
        <v>384</v>
      </c>
      <c r="AZ24" s="66" t="b">
        <v>0</v>
      </c>
      <c r="BA24" s="66" t="b">
        <v>1</v>
      </c>
      <c r="BB24" s="56" t="s">
        <v>538</v>
      </c>
      <c r="BC24" s="57" t="s">
        <v>65</v>
      </c>
      <c r="BD24" s="55" t="s">
        <v>384</v>
      </c>
      <c r="BE24" s="55" t="b">
        <v>0</v>
      </c>
      <c r="BF24" s="55" t="b">
        <v>1</v>
      </c>
      <c r="BG24" s="64" t="s">
        <v>486</v>
      </c>
      <c r="BH24" s="65" t="s">
        <v>67</v>
      </c>
      <c r="BI24" s="66" t="s">
        <v>384</v>
      </c>
      <c r="BJ24" s="66" t="b">
        <v>0</v>
      </c>
      <c r="BK24" s="66" t="b">
        <v>0</v>
      </c>
      <c r="BL24" s="56" t="s">
        <v>411</v>
      </c>
      <c r="BM24" s="57" t="s">
        <v>67</v>
      </c>
      <c r="BN24" s="55" t="s">
        <v>384</v>
      </c>
      <c r="BO24" s="55" t="b">
        <v>0</v>
      </c>
      <c r="BP24" s="55" t="b">
        <v>1</v>
      </c>
      <c r="BR24" s="20" t="str">
        <v/>
      </c>
      <c r="BS24" s="20" t="str">
        <f t="shared" si="2"/>
        <v>FALSE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 t="str">
        <f t="shared" si="3"/>
        <v>FALSE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0</v>
      </c>
      <c r="CB24" s="20">
        <f t="shared" si="9"/>
        <v>0</v>
      </c>
      <c r="CC24" s="223" t="b">
        <f>opening(AS24,B12)</f>
        <v>0</v>
      </c>
      <c r="CD24" s="29" t="b" cm="1">
        <f t="array" ref="CD24">KOST(CA24,O24,secandmin(J24),L24, AN24)</f>
        <v>1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0</v>
      </c>
      <c r="CH24" s="20" cm="1">
        <f t="array" ref="CH24">secandmin(J24)</f>
        <v>0</v>
      </c>
      <c r="CI24" s="20" t="b">
        <f t="shared" si="4"/>
        <v>0</v>
      </c>
      <c r="CJ24" s="20" cm="1">
        <f t="array" ref="CJ24">IF(AR24="",FALSE,ROUND(IF(AU24=TRUE,((180-secandmin(AK24))+(45-AM24))-(secandmin(AR24)),(180-secandmin(AR24))),0))</f>
        <v>68</v>
      </c>
      <c r="CK24" s="20" cm="1">
        <f t="array" ref="CK24">IF(AW24="",FALSE,ROUND(IF(AZ24=TRUE,((180-secandmin(AK24))+(45-AM24))-(secandmin(AW24)),(180-secandmin(AW24))),0))</f>
        <v>73</v>
      </c>
      <c r="CL24" s="20" cm="1">
        <f t="array" ref="CL24">IF(BB24="",FALSE,ROUND(IF(BE24=TRUE,((180-secandmin(AK24))+(45-AM24))-(secandmin(BB24)),(180-secandmin(BB24))),0))</f>
        <v>129</v>
      </c>
      <c r="CM24" s="20" cm="1">
        <f t="array" ref="CM24">IF(BG24="",FALSE,ROUND(IF(BJ24=TRUE,((180-secandmin(AK24))+(45-AM24))-(secandmin(BG24)),(180-secandmin(BG24))),0))</f>
        <v>154</v>
      </c>
      <c r="CN24" s="20" cm="1">
        <f t="array" ref="CN24">IF(BL24="",FALSE,ROUND(IF(BO24=TRUE,((180-secandmin(AK24))+(45-AM24))-(secandmin(BL24)),(180-secandmin(BL24))),0))</f>
        <v>159</v>
      </c>
      <c r="CO24" s="30" t="str" cm="1">
        <f t="array" ref="CO24">roundlength(AJ24,secandmin(AM24),AO24,secandmin(AK24))</f>
        <v/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str" cm="1">
        <f t="array" ref="DA24">FiveVThreeThrown(CJ24,CK24,CI24,CI40,CI56,CI72,CI88,AO24)</f>
        <v>NP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6_9 Oregon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6_9 Oregon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6_9 Oregon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6_9 Oregon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6_9 Oregon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425</v>
      </c>
      <c r="K29" s="45" t="b">
        <v>0</v>
      </c>
      <c r="L29" s="46" t="b">
        <f>DB29</f>
        <v>0</v>
      </c>
      <c r="M29" s="47" t="b" cm="1">
        <f t="array" ref="M29">OpeningDeath(CG13,CI29,CI13,CI45,CI61,CI77,CI93)</f>
        <v>0</v>
      </c>
      <c r="N29" s="52" t="s">
        <v>182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1</v>
      </c>
      <c r="CB29" s="20">
        <f>countkillshs(AS13,AV13,AX13,BA13,BC13,BF13,BH13,BK13,BM13,BP13,$B$28)</f>
        <v>0</v>
      </c>
      <c r="CC29" s="82" t="b">
        <f>opening(AS13,B28)</f>
        <v>1</v>
      </c>
      <c r="CD29" s="5" t="b">
        <f>KOST(CA29,O29,secandmin(J29),L29,AN13)</f>
        <v>1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136</v>
      </c>
      <c r="CI29" s="20">
        <f t="shared" ref="CI29:CI43" si="12">IF(CH29=0,FALSE,(180+BT29-CH29))</f>
        <v>44</v>
      </c>
      <c r="CJ29" s="20" t="b" cm="1">
        <f t="array" ref="CJ29">OpenRefragged(CJ13,CI13,CI29,CI45,CI61,CI77)</f>
        <v>1</v>
      </c>
      <c r="CK29" s="20" t="b" cm="1">
        <f t="array" ref="CK29">OpenRefragged(CK13,CI13,CI29,CI45,CI61,CI77)</f>
        <v>0</v>
      </c>
      <c r="CL29" s="20" t="b" cm="1">
        <f t="array" ref="CL29">OpenRefragged(CL13,CI13,CI29,CI45,CI61,CI77)</f>
        <v>0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1</v>
      </c>
      <c r="CV29" s="20" t="b" cm="1">
        <f t="array" ref="CV29:CV34">TRANSPOSE(sidesplit(CD29:CD43,AN13:AN27,"Defence"))</f>
        <v>1</v>
      </c>
      <c r="CW29" s="20" cm="1">
        <f t="array" ref="CW29:CW34">TRANSPOSE(sidesplit(CI29:CI43,AN13:AN27,"Attack"))</f>
        <v>166</v>
      </c>
      <c r="CX29" s="20" cm="1">
        <f t="array" ref="CX29:CX34">TRANSPOSE(sidesplit(CI29:CI43,AN13:AN27,"Defence"))</f>
        <v>44</v>
      </c>
      <c r="CY29" s="20" cm="1">
        <f t="array" ref="CY29:CY34">TRANSPOSE(sidesplit(CA29:CA43,AN13:AN27,"Attack"))</f>
        <v>3</v>
      </c>
      <c r="CZ29" s="20" cm="1">
        <f t="array" ref="CZ29:CZ34">TRANSPOSE(sidesplit(CA29:CA43,AN13:AN27,"Defence"))</f>
        <v>1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1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6_9 Oregon</v>
      </c>
      <c r="B30" s="5">
        <v>2</v>
      </c>
      <c r="C30" s="50"/>
      <c r="D30" s="51"/>
      <c r="E30" s="50"/>
      <c r="F30" s="87"/>
      <c r="G30" s="58"/>
      <c r="H30" s="90"/>
      <c r="I30" s="49"/>
      <c r="J30" s="48" t="s">
        <v>488</v>
      </c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0</v>
      </c>
      <c r="N30" s="52" t="s">
        <v>182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1</v>
      </c>
      <c r="CB30" s="20">
        <f>countkillshs(AS14,AV14,AX14,BA14,BC14,BF14,BH14,BK14,BM14,BP14,$B$28)</f>
        <v>1</v>
      </c>
      <c r="CC30" s="82" t="b">
        <f>opening(AS14,B28)</f>
        <v>0</v>
      </c>
      <c r="CD30" s="5" t="b">
        <f>KOST(CA30,O30,secandmin(J30),L30,AN14)</f>
        <v>1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55</v>
      </c>
      <c r="CI30" s="20">
        <f t="shared" si="12"/>
        <v>125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0</v>
      </c>
      <c r="CL30" s="20" t="b" cm="1">
        <f t="array" ref="CL30">OpenRefragged(CL14,CI14,CI30,CI46,CI62,CI78)</f>
        <v>1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0</v>
      </c>
      <c r="CV30" s="20" t="b">
        <v>1</v>
      </c>
      <c r="CW30" s="20">
        <v>161</v>
      </c>
      <c r="CX30" s="20">
        <v>125</v>
      </c>
      <c r="CY30" s="20">
        <v>0</v>
      </c>
      <c r="CZ30" s="20">
        <v>1</v>
      </c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6_9 Oregon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460</v>
      </c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0</v>
      </c>
      <c r="N31" s="52" t="s">
        <v>182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0</v>
      </c>
      <c r="CB31" s="20">
        <f>countkillshs(AS15,AV15,AX15,BA15,BC15,BF15,BH15,BK15,BM15,BP15,$B$28)</f>
        <v>0</v>
      </c>
      <c r="CC31" s="82" t="b">
        <f>opening(AS15,B28)</f>
        <v>0</v>
      </c>
      <c r="CD31" s="5" t="b">
        <f>KOST(CA31,O31,secandmin(J31),L31,AN15)</f>
        <v>0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70</v>
      </c>
      <c r="CI31" s="20">
        <f t="shared" si="12"/>
        <v>110</v>
      </c>
      <c r="CJ31" s="20" t="b" cm="1">
        <f t="array" ref="CJ31">OpenRefragged(CJ15,CI15,CI31,CI47,CI63,CI79)</f>
        <v>1</v>
      </c>
      <c r="CK31" s="20" t="b" cm="1">
        <f t="array" ref="CK31">OpenRefragged(CK15,CI15,CI31,CI47,CI63,CI79)</f>
        <v>1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0</v>
      </c>
      <c r="CV31" s="20" t="b">
        <v>0</v>
      </c>
      <c r="CW31" s="20">
        <v>102</v>
      </c>
      <c r="CX31" s="20">
        <v>110</v>
      </c>
      <c r="CY31" s="20">
        <v>0</v>
      </c>
      <c r="CZ31" s="20">
        <v>0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6_9 Oregon</v>
      </c>
      <c r="B32" s="5">
        <v>4</v>
      </c>
      <c r="C32" s="50"/>
      <c r="D32" s="51"/>
      <c r="E32" s="50"/>
      <c r="F32" s="87"/>
      <c r="G32" s="58"/>
      <c r="H32" s="90"/>
      <c r="I32" s="49"/>
      <c r="J32" s="48" t="s">
        <v>545</v>
      </c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0</v>
      </c>
      <c r="N32" s="52" t="s">
        <v>182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0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b">
        <f>KOST(CA32,O32,secandmin(J32),L32,AN16)</f>
        <v>0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127</v>
      </c>
      <c r="CI32" s="20">
        <f t="shared" si="12"/>
        <v>53</v>
      </c>
      <c r="CJ32" s="20" t="b" cm="1">
        <f t="array" ref="CJ32">OpenRefragged(CJ16,CI16,CI32,CI48,CI64,CI80)</f>
        <v>0</v>
      </c>
      <c r="CK32" s="20" t="b" cm="1">
        <f t="array" ref="CK32">OpenRefragged(CK16,CI16,CI32,CI48,CI64,CI80)</f>
        <v>1</v>
      </c>
      <c r="CL32" s="20" t="b" cm="1">
        <f t="array" ref="CL32">OpenRefragged(CL16,CI16,CI32,CI48,CI64,CI80)</f>
        <v>0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0</v>
      </c>
      <c r="CV32" s="20" t="b">
        <v>0</v>
      </c>
      <c r="CW32" s="20">
        <v>105</v>
      </c>
      <c r="CX32" s="20">
        <v>53</v>
      </c>
      <c r="CY32" s="20">
        <v>0</v>
      </c>
      <c r="CZ32" s="20">
        <v>0</v>
      </c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6_9 Oregon</v>
      </c>
      <c r="B33" s="5">
        <v>5</v>
      </c>
      <c r="C33" s="50"/>
      <c r="D33" s="51"/>
      <c r="E33" s="50"/>
      <c r="F33" s="87"/>
      <c r="G33" s="58"/>
      <c r="H33" s="90"/>
      <c r="I33" s="49"/>
      <c r="J33" s="48" t="s">
        <v>397</v>
      </c>
      <c r="K33" s="45" t="b">
        <v>0</v>
      </c>
      <c r="L33" s="46" t="b">
        <f t="shared" si="15"/>
        <v>1</v>
      </c>
      <c r="M33" s="47" t="b" cm="1">
        <f t="array" ref="M33">OpeningDeath(CG17,CI33,CI17,CI49,CI65,CI81,CI97)</f>
        <v>0</v>
      </c>
      <c r="N33" s="52" t="s">
        <v>200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0</v>
      </c>
      <c r="CB33" s="20">
        <f t="shared" si="17"/>
        <v>0</v>
      </c>
      <c r="CC33" s="82" t="b">
        <f>opening(AS17,B28)</f>
        <v>0</v>
      </c>
      <c r="CD33" s="5" t="b">
        <f>KOST(CA33,O33,secandmin(J33),L33,AN17)</f>
        <v>1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96</v>
      </c>
      <c r="CI33" s="20">
        <f t="shared" si="12"/>
        <v>84</v>
      </c>
      <c r="CJ33" s="20" t="b" cm="1">
        <f t="array" ref="CJ33">OpenRefragged(CJ17,CI17,CI33,CI49,CI65,CI81)</f>
        <v>1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0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0</v>
      </c>
      <c r="CV33" s="20" t="b">
        <v>1</v>
      </c>
      <c r="CW33" s="20">
        <v>133</v>
      </c>
      <c r="CX33" s="20">
        <v>84</v>
      </c>
      <c r="CY33" s="20">
        <v>0</v>
      </c>
      <c r="CZ33" s="20">
        <v>0</v>
      </c>
      <c r="DA33" s="76"/>
      <c r="DB33" s="20" t="b" cm="1">
        <f t="array" ref="DB33">DeathRefragged(CI33,CJ17,CK17,CL17,CM17,CN17)</f>
        <v>1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6_9 Oregon</v>
      </c>
      <c r="B34" s="5">
        <v>6</v>
      </c>
      <c r="C34" s="50"/>
      <c r="D34" s="51"/>
      <c r="E34" s="50"/>
      <c r="F34" s="87"/>
      <c r="G34" s="58"/>
      <c r="H34" s="90"/>
      <c r="I34" s="49"/>
      <c r="J34" s="48" t="s">
        <v>403</v>
      </c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200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1</v>
      </c>
      <c r="CB34" s="20">
        <f t="shared" si="17"/>
        <v>0</v>
      </c>
      <c r="CC34" s="82" t="b">
        <f>opening(AS18,B28)</f>
        <v>1</v>
      </c>
      <c r="CD34" s="5" t="b">
        <f>KOST(CA34,O34,secandmin(J34),L34,AN18)</f>
        <v>1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100</v>
      </c>
      <c r="CI34" s="20">
        <f t="shared" si="12"/>
        <v>80</v>
      </c>
      <c r="CJ34" s="20" t="b" cm="1">
        <f t="array" ref="CJ34">OpenRefragged(CJ18,CI18,CI34,CI50,CI66,CI82)</f>
        <v>1</v>
      </c>
      <c r="CK34" s="20" t="b" cm="1">
        <f t="array" ref="CK34">OpenRefragged(CK18,CI18,CI34,CI50,CI66,CI82)</f>
        <v>1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1</v>
      </c>
      <c r="CV34" s="20" t="b">
        <v>1</v>
      </c>
      <c r="CW34" s="20">
        <v>158</v>
      </c>
      <c r="CX34" s="20">
        <v>80</v>
      </c>
      <c r="CY34" s="20">
        <v>2</v>
      </c>
      <c r="CZ34" s="20">
        <v>1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6_9 Oregon</v>
      </c>
      <c r="B35" s="5">
        <v>7</v>
      </c>
      <c r="C35" s="50"/>
      <c r="D35" s="51"/>
      <c r="E35" s="50"/>
      <c r="F35" s="87"/>
      <c r="G35" s="58"/>
      <c r="H35" s="90"/>
      <c r="I35" s="49"/>
      <c r="J35" s="48" t="s">
        <v>531</v>
      </c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173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3</v>
      </c>
      <c r="CB35" s="20">
        <f t="shared" si="17"/>
        <v>1</v>
      </c>
      <c r="CC35" s="82" t="b">
        <f>opening(AS19,B28)</f>
        <v>1</v>
      </c>
      <c r="CD35" s="5" t="b">
        <f>KOST(CA35,O35,secandmin(J35),L35,AN19)</f>
        <v>1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14</v>
      </c>
      <c r="CI35" s="20">
        <f t="shared" si="12"/>
        <v>166</v>
      </c>
      <c r="CJ35" s="20" t="b" cm="1">
        <f t="array" ref="CJ35">OpenRefragged(CJ19,CI19,CI35,CI51,CI67,CI83)</f>
        <v>0</v>
      </c>
      <c r="CK35" s="20" t="b" cm="1">
        <f t="array" ref="CK35">OpenRefragged(CK19,CI19,CI35,CI51,CI67,CI83)</f>
        <v>1</v>
      </c>
      <c r="CL35" s="20" t="b" cm="1">
        <f t="array" ref="CL35">OpenRefragged(CL19,CI19,CI35,CI51,CI67,CI83)</f>
        <v>1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6_9 Oregon</v>
      </c>
      <c r="B36" s="5">
        <v>8</v>
      </c>
      <c r="C36" s="50"/>
      <c r="D36" s="51"/>
      <c r="E36" s="50"/>
      <c r="F36" s="87"/>
      <c r="G36" s="58"/>
      <c r="H36" s="90"/>
      <c r="I36" s="49"/>
      <c r="J36" s="48" t="s">
        <v>513</v>
      </c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0</v>
      </c>
      <c r="N36" s="52" t="s">
        <v>173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0</v>
      </c>
      <c r="CB36" s="20">
        <f t="shared" si="17"/>
        <v>0</v>
      </c>
      <c r="CC36" s="82" t="b">
        <f>opening(AS20,B28)</f>
        <v>0</v>
      </c>
      <c r="CD36" s="5" t="b">
        <f>KOST(CA36,O36,secandmin(J36),L36,AN20)</f>
        <v>0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19</v>
      </c>
      <c r="CI36" s="20">
        <f t="shared" si="12"/>
        <v>161</v>
      </c>
      <c r="CJ36" s="20" t="b" cm="1">
        <f t="array" ref="CJ36">OpenRefragged(CJ20,CI20,CI36,CI52,CI68,CI84)</f>
        <v>0</v>
      </c>
      <c r="CK36" s="20" t="b" cm="1">
        <f t="array" ref="CK36">OpenRefragged(CK20,CI20,CI36,CI52,CI68,CI84)</f>
        <v>0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6_9 Oregon</v>
      </c>
      <c r="B37" s="5">
        <v>9</v>
      </c>
      <c r="C37" s="50"/>
      <c r="D37" s="51"/>
      <c r="E37" s="50"/>
      <c r="F37" s="87"/>
      <c r="G37" s="58"/>
      <c r="H37" s="90"/>
      <c r="I37" s="49"/>
      <c r="J37" s="48" t="s">
        <v>537</v>
      </c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173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0</v>
      </c>
      <c r="CB37" s="20">
        <f t="shared" si="17"/>
        <v>0</v>
      </c>
      <c r="CC37" s="82" t="b">
        <f>opening(AS21,B28)</f>
        <v>0</v>
      </c>
      <c r="CD37" s="5" t="b">
        <f>KOST(CA37,O37,secandmin(J37),L37,AN21)</f>
        <v>0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78</v>
      </c>
      <c r="CI37" s="20">
        <f t="shared" si="12"/>
        <v>102</v>
      </c>
      <c r="CJ37" s="20" t="b" cm="1">
        <f t="array" ref="CJ37">OpenRefragged(CJ21,CI21,CI37,CI53,CI69,CI85)</f>
        <v>0</v>
      </c>
      <c r="CK37" s="20" t="b" cm="1">
        <f t="array" ref="CK37">OpenRefragged(CK21,CI21,CI37,CI53,CI69,CI85)</f>
        <v>0</v>
      </c>
      <c r="CL37" s="20" t="b" cm="1">
        <f t="array" ref="CL37">OpenRefragged(CL21,CI21,CI37,CI53,CI69,CI85)</f>
        <v>0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6_9 Oregon</v>
      </c>
      <c r="B38" s="5">
        <v>10</v>
      </c>
      <c r="C38" s="50"/>
      <c r="D38" s="51"/>
      <c r="E38" s="50"/>
      <c r="F38" s="87"/>
      <c r="G38" s="58"/>
      <c r="H38" s="90"/>
      <c r="I38" s="49"/>
      <c r="J38" s="48" t="s">
        <v>518</v>
      </c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 t="s">
        <v>173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0</v>
      </c>
      <c r="CB38" s="20">
        <f t="shared" si="17"/>
        <v>0</v>
      </c>
      <c r="CC38" s="82" t="b">
        <f>opening(AS22,B28)</f>
        <v>0</v>
      </c>
      <c r="CD38" s="5" t="b">
        <f>KOST(CA38,O38,secandmin(J38),L38,AN22)</f>
        <v>0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75</v>
      </c>
      <c r="CI38" s="20">
        <f t="shared" si="12"/>
        <v>105</v>
      </c>
      <c r="CJ38" s="20" t="b" cm="1">
        <f t="array" ref="CJ38">OpenRefragged(CJ22,CI22,CI38,CI54,CI70,CI86)</f>
        <v>1</v>
      </c>
      <c r="CK38" s="20" t="b" cm="1">
        <f t="array" ref="CK38">OpenRefragged(CK22,CI22,CI38,CI54,CI70,CI86)</f>
        <v>0</v>
      </c>
      <c r="CL38" s="20" t="b" cm="1">
        <f t="array" ref="CL38">OpenRefragged(CL22,CI22,CI38,CI54,CI70,CI86)</f>
        <v>0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6_9 Oregon</v>
      </c>
      <c r="B39" s="5">
        <v>11</v>
      </c>
      <c r="C39" s="50"/>
      <c r="D39" s="51"/>
      <c r="E39" s="50"/>
      <c r="F39" s="87"/>
      <c r="G39" s="58"/>
      <c r="H39" s="90"/>
      <c r="I39" s="49"/>
      <c r="J39" s="48" t="s">
        <v>493</v>
      </c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 t="s">
        <v>197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0</v>
      </c>
      <c r="CB39" s="20">
        <f t="shared" si="17"/>
        <v>0</v>
      </c>
      <c r="CC39" s="82" t="b">
        <f>opening(AS23,B28)</f>
        <v>0</v>
      </c>
      <c r="CD39" s="5" t="b">
        <f>KOST(CA39,O39,secandmin(J39),L39,AN23)</f>
        <v>0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47</v>
      </c>
      <c r="CI39" s="20">
        <f t="shared" si="12"/>
        <v>133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0</v>
      </c>
      <c r="CL39" s="20" t="b" cm="1">
        <f t="array" ref="CL39">OpenRefragged(CL23,CI23,CI39,CI55,CI71,CI87)</f>
        <v>1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0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6_9 Oregon</v>
      </c>
      <c r="B40" s="5">
        <v>12</v>
      </c>
      <c r="C40" s="50"/>
      <c r="D40" s="51"/>
      <c r="E40" s="50"/>
      <c r="F40" s="87"/>
      <c r="G40" s="58"/>
      <c r="H40" s="90"/>
      <c r="I40" s="49"/>
      <c r="J40" s="48" t="s">
        <v>410</v>
      </c>
      <c r="K40" s="45" t="b">
        <v>0</v>
      </c>
      <c r="L40" s="46" t="b">
        <f t="shared" si="15"/>
        <v>1</v>
      </c>
      <c r="M40" s="47" t="b" cm="1">
        <f t="array" ref="M40">OpeningDeath(CG24,CI40,CI24,CI56,CI72,CI88,CI104)</f>
        <v>0</v>
      </c>
      <c r="N40" s="171" t="s">
        <v>179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 t="str">
        <f t="shared" si="10"/>
        <v>FALSE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 t="str">
        <f t="shared" si="11"/>
        <v>FALSE</v>
      </c>
      <c r="BY40" s="18"/>
      <c r="BZ40" s="36"/>
      <c r="CA40" s="29">
        <f>countkills(AS24,AX24,BC24,BH24,BM24,B28)</f>
        <v>2</v>
      </c>
      <c r="CB40" s="20">
        <f t="shared" si="17"/>
        <v>1</v>
      </c>
      <c r="CC40" s="82" t="b">
        <f>opening(AS24,B28)</f>
        <v>1</v>
      </c>
      <c r="CD40" s="5" t="b">
        <f>KOST(CA40,O40,secandmin(J40),L40,AN24)</f>
        <v>1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22</v>
      </c>
      <c r="CI40" s="20">
        <f t="shared" si="12"/>
        <v>158</v>
      </c>
      <c r="CJ40" s="20" t="b" cm="1">
        <f t="array" ref="CJ40">OpenRefragged(CJ24,CI24,CI40,CI56,CI72,CI88)</f>
        <v>0</v>
      </c>
      <c r="CK40" s="20" t="b" cm="1">
        <f t="array" ref="CK40">OpenRefragged(CK24,CI24,CI40,CI56,CI72,CI88)</f>
        <v>0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1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1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6_9 Oregon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6_9 Oregon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6_9 Oregon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6_9 Oregon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6_9 Oregon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552</v>
      </c>
      <c r="K45" s="45" t="b">
        <v>0</v>
      </c>
      <c r="L45" s="46" t="b">
        <f>DB45</f>
        <v>0</v>
      </c>
      <c r="M45" s="47" t="b" cm="1">
        <f t="array" ref="M45">OpeningDeath(CG13,CI45,CI13,CI29,CI61,CI77,CI93)</f>
        <v>0</v>
      </c>
      <c r="N45" s="52" t="s">
        <v>180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0</v>
      </c>
      <c r="CB45" s="20">
        <f>countkillshs(AS13,AV13,AX13,BA13,BC13,BF13,BH13,BK13,BM13,BP13,$B$44)</f>
        <v>0</v>
      </c>
      <c r="CC45" s="82" t="b">
        <f>opening(AS13,B44)</f>
        <v>0</v>
      </c>
      <c r="CD45" s="5" t="b">
        <f>KOST(CA45,O45,secandmin(J45),L45,AN13)</f>
        <v>0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40</v>
      </c>
      <c r="CI45" s="20">
        <f t="shared" ref="CI45:CI59" si="20">IF(CH45=0,FALSE,(180+BT45-CH45))</f>
        <v>140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0</v>
      </c>
      <c r="CV45" s="20" t="b" cm="1">
        <f t="array" ref="CV45:CV50">TRANSPOSE(sidesplit(CD45:CD59,AN13:AN27,"Defence"))</f>
        <v>0</v>
      </c>
      <c r="CW45" s="20" cm="1">
        <f t="array" ref="CW45:CW50">TRANSPOSE(sidesplit(CI45:CI59,AN13:AN27,"Attack"))</f>
        <v>44</v>
      </c>
      <c r="CX45" s="20" cm="1">
        <f t="array" ref="CX45:CX50">TRANSPOSE(sidesplit(CI45:CI59,AN13:AN27,"Defence"))</f>
        <v>140</v>
      </c>
      <c r="CY45" s="20" cm="1">
        <f t="array" ref="CY45:CY50">TRANSPOSE(sidesplit(CA45:CA59,AN13:AN27,"Attack"))</f>
        <v>0</v>
      </c>
      <c r="CZ45" s="20" cm="1">
        <f t="array" ref="CZ45:CZ50">TRANSPOSE(sidesplit(CA45:CA59,AN13:AN27,"Defence"))</f>
        <v>0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6_9 Oregon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571</v>
      </c>
      <c r="K46" s="45" t="b">
        <v>0</v>
      </c>
      <c r="L46" s="46" t="b">
        <f t="shared" ref="L46:L59" si="23">DB46</f>
        <v>1</v>
      </c>
      <c r="M46" s="47" t="b" cm="1">
        <f t="array" ref="M46">OpeningDeath(CG14,CI46,CI14,CI30,CI62,CI78,CI94)</f>
        <v>1</v>
      </c>
      <c r="N46" s="52" t="s">
        <v>180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0</v>
      </c>
      <c r="CB46" s="20">
        <f>countkillshs(AS14,AV14,AX14,BA14,BC14,BF14,BH14,BK14,BM14,BP14,$B$44)</f>
        <v>0</v>
      </c>
      <c r="CC46" s="82" t="b">
        <f>opening(AS14,B44)</f>
        <v>0</v>
      </c>
      <c r="CD46" s="5" t="b">
        <f>KOST(CA46,O46,secandmin(J46),L46,AN14)</f>
        <v>1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161</v>
      </c>
      <c r="CI46" s="20">
        <f t="shared" si="20"/>
        <v>19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0</v>
      </c>
      <c r="CV46" s="20" t="b">
        <v>1</v>
      </c>
      <c r="CW46" s="20">
        <v>47</v>
      </c>
      <c r="CX46" s="20">
        <v>19</v>
      </c>
      <c r="CY46" s="20">
        <v>0</v>
      </c>
      <c r="CZ46" s="20">
        <v>0</v>
      </c>
      <c r="DA46" s="76"/>
      <c r="DB46" s="20" t="b" cm="1">
        <f t="array" ref="DB46">DeathRefragged(CI46,CJ14,CK14,CL14,CM14,CN14)</f>
        <v>1</v>
      </c>
      <c r="DC46" s="20" t="b" cm="1">
        <f t="array" ref="DC46">OpeningKill(CJ14,AS14,$B$44,CI14,CI30,CI46,CI62,CI78)</f>
        <v>0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6_9 Oregon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529</v>
      </c>
      <c r="K47" s="45" t="b">
        <v>0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 t="s">
        <v>235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0</v>
      </c>
      <c r="CB47" s="20">
        <f>countkillshs(AS15,AV15,AX15,BA15,BC15,BF15,BH15,BK15,BM15,BP15,$B$44)</f>
        <v>0</v>
      </c>
      <c r="CC47" s="82" t="b">
        <f>opening(AS15,B44)</f>
        <v>0</v>
      </c>
      <c r="CD47" s="5" t="b">
        <f>KOST(CA47,O47,secandmin(J47),L47,AN15)</f>
        <v>0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90</v>
      </c>
      <c r="CI47" s="20">
        <f t="shared" si="20"/>
        <v>90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1</v>
      </c>
      <c r="CV47" s="20" t="b">
        <v>0</v>
      </c>
      <c r="CW47" s="20">
        <v>157</v>
      </c>
      <c r="CX47" s="20">
        <v>90</v>
      </c>
      <c r="CY47" s="20">
        <v>1</v>
      </c>
      <c r="CZ47" s="20">
        <v>0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6_9 Oregon</v>
      </c>
      <c r="B48" s="12">
        <v>4</v>
      </c>
      <c r="C48" s="50"/>
      <c r="D48" s="51"/>
      <c r="E48" s="50"/>
      <c r="F48" s="91"/>
      <c r="G48" s="58"/>
      <c r="H48" s="90"/>
      <c r="I48" s="49"/>
      <c r="J48" s="48" t="s">
        <v>536</v>
      </c>
      <c r="K48" s="45" t="b">
        <v>0</v>
      </c>
      <c r="L48" s="46" t="b">
        <f t="shared" si="23"/>
        <v>1</v>
      </c>
      <c r="M48" s="47" t="b" cm="1">
        <f t="array" ref="M48">OpeningDeath(CG16,CI48,CI16,CI32,CI64,CI80,CI96)</f>
        <v>0</v>
      </c>
      <c r="N48" s="52" t="s">
        <v>235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0</v>
      </c>
      <c r="CB48" s="20">
        <f t="shared" ref="CB48:CB59" si="25">countkillshs(AS16,AV16,AX16,BA16,BC16,BF16,BH16,BK16,BM16,BP16,$B$44)</f>
        <v>0</v>
      </c>
      <c r="CC48" s="82" t="b">
        <f>opening(AS16,B44)</f>
        <v>0</v>
      </c>
      <c r="CD48" s="5" t="b">
        <f>KOST(CA48,O48,secandmin(J48),L48,AN16)</f>
        <v>1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89</v>
      </c>
      <c r="CI48" s="20">
        <f t="shared" si="20"/>
        <v>91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1</v>
      </c>
      <c r="CV48" s="20" t="b">
        <v>1</v>
      </c>
      <c r="CW48" s="20">
        <v>157</v>
      </c>
      <c r="CX48" s="20">
        <v>91</v>
      </c>
      <c r="CY48" s="20">
        <v>1</v>
      </c>
      <c r="CZ48" s="20">
        <v>0</v>
      </c>
      <c r="DA48" s="76"/>
      <c r="DB48" s="20" t="b" cm="1">
        <f t="array" ref="DB48">DeathRefragged(CI48,CJ16,CK16,CL16,CM16,CN16)</f>
        <v>1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6_9 Oregon</v>
      </c>
      <c r="B49" s="12">
        <v>5</v>
      </c>
      <c r="C49" s="50"/>
      <c r="D49" s="51"/>
      <c r="E49" s="50"/>
      <c r="F49" s="91"/>
      <c r="G49" s="58"/>
      <c r="H49" s="90"/>
      <c r="I49" s="49"/>
      <c r="J49" s="48" t="s">
        <v>573</v>
      </c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1</v>
      </c>
      <c r="N49" s="52" t="s">
        <v>178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0</v>
      </c>
      <c r="CB49" s="20">
        <f t="shared" si="25"/>
        <v>0</v>
      </c>
      <c r="CC49" s="82" t="b">
        <f>opening(AS17,B44)</f>
        <v>0</v>
      </c>
      <c r="CD49" s="5" t="b">
        <f>KOST(CA49,O49,secandmin(J49),L49,AN17)</f>
        <v>0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154</v>
      </c>
      <c r="CI49" s="20">
        <f t="shared" si="20"/>
        <v>26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1</v>
      </c>
      <c r="CV49" s="20" t="b">
        <v>0</v>
      </c>
      <c r="CW49" s="20">
        <v>118</v>
      </c>
      <c r="CX49" s="20">
        <v>26</v>
      </c>
      <c r="CY49" s="20">
        <v>1</v>
      </c>
      <c r="CZ49" s="20">
        <v>0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6_9 Oregon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417</v>
      </c>
      <c r="K50" s="45" t="b">
        <v>0</v>
      </c>
      <c r="L50" s="46" t="b">
        <f t="shared" si="23"/>
        <v>0</v>
      </c>
      <c r="M50" s="47" t="b" cm="1">
        <f t="array" ref="M50">OpeningDeath(CG18,CI50,CI18,CI34,CI66,CI82,CI98)</f>
        <v>0</v>
      </c>
      <c r="N50" s="52" t="s">
        <v>178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1</v>
      </c>
      <c r="CB50" s="20">
        <f t="shared" si="25"/>
        <v>1</v>
      </c>
      <c r="CC50" s="82" t="b">
        <f>opening(AS18,B44)</f>
        <v>0</v>
      </c>
      <c r="CD50" s="5" t="b">
        <f>KOST(CA50,O50,secandmin(J50),L50,AN18)</f>
        <v>1</v>
      </c>
      <c r="CE50" s="37"/>
      <c r="CF50" s="20" cm="1">
        <f t="array" ref="CF50">exitfrags(CI50,CI18,CI34,CI66,CI82,AS18,CJ18,AX18,CK18,BC18,CL18,BH18,CM18,BM18,CN18,AO18,$B$44)</f>
        <v>1</v>
      </c>
      <c r="CG50" s="40"/>
      <c r="CH50" s="20" cm="1">
        <f t="array" ref="CH50">secandmin(J50)</f>
        <v>58</v>
      </c>
      <c r="CI50" s="20">
        <f t="shared" si="20"/>
        <v>122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1</v>
      </c>
      <c r="CV50" s="20" t="b">
        <v>1</v>
      </c>
      <c r="CW50" s="20" t="b">
        <v>0</v>
      </c>
      <c r="CX50" s="20">
        <v>122</v>
      </c>
      <c r="CY50" s="20">
        <v>1</v>
      </c>
      <c r="CZ50" s="20">
        <v>1</v>
      </c>
      <c r="DA50" s="76"/>
      <c r="DB50" s="20" t="b" cm="1">
        <f t="array" ref="DB50">DeathRefragged(CI50,CJ18,CK18,CL18,CM18,CN18)</f>
        <v>0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6_9 Oregon</v>
      </c>
      <c r="B51" s="12">
        <v>7</v>
      </c>
      <c r="C51" s="50"/>
      <c r="D51" s="51"/>
      <c r="E51" s="50"/>
      <c r="F51" s="91"/>
      <c r="G51" s="58"/>
      <c r="H51" s="90"/>
      <c r="I51" s="49"/>
      <c r="J51" s="92" t="s">
        <v>425</v>
      </c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1</v>
      </c>
      <c r="N51" s="52" t="s">
        <v>184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0</v>
      </c>
      <c r="CB51" s="20">
        <f t="shared" si="25"/>
        <v>0</v>
      </c>
      <c r="CC51" s="82" t="b">
        <f>opening(AS19,B44)</f>
        <v>0</v>
      </c>
      <c r="CD51" s="5" t="b">
        <f>KOST(CA51,O51,secandmin(J51),L51,AN19)</f>
        <v>0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136</v>
      </c>
      <c r="CI51" s="20">
        <f t="shared" si="20"/>
        <v>44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6_9 Oregon</v>
      </c>
      <c r="B52" s="12">
        <v>8</v>
      </c>
      <c r="C52" s="50"/>
      <c r="D52" s="51"/>
      <c r="E52" s="50"/>
      <c r="F52" s="91"/>
      <c r="G52" s="58"/>
      <c r="H52" s="90"/>
      <c r="I52" s="49"/>
      <c r="J52" s="48" t="s">
        <v>467</v>
      </c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 t="s">
        <v>184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0</v>
      </c>
      <c r="CB52" s="20">
        <f t="shared" si="25"/>
        <v>0</v>
      </c>
      <c r="CC52" s="82" t="b">
        <f>opening(AS20,B44)</f>
        <v>0</v>
      </c>
      <c r="CD52" s="5" t="b">
        <f>KOST(CA52,O52,secandmin(J52),L52,AN20)</f>
        <v>0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133</v>
      </c>
      <c r="CI52" s="20">
        <f t="shared" si="20"/>
        <v>47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6_9 Oregon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516</v>
      </c>
      <c r="K53" s="45" t="b">
        <v>0</v>
      </c>
      <c r="L53" s="46" t="b">
        <f t="shared" si="23"/>
        <v>0</v>
      </c>
      <c r="M53" s="47" t="b" cm="1">
        <f t="array" ref="M53">OpeningDeath(CG21,CI53,CI21,CI37,CI69,CI85,CI101)</f>
        <v>0</v>
      </c>
      <c r="N53" s="171" t="s">
        <v>184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1</v>
      </c>
      <c r="CB53" s="20">
        <f t="shared" si="25"/>
        <v>0</v>
      </c>
      <c r="CC53" s="82" t="b">
        <f>opening(AS21,B44)</f>
        <v>1</v>
      </c>
      <c r="CD53" s="5" t="b">
        <f>KOST(CA53,O53,secandmin(J53),L53,AN21)</f>
        <v>1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23</v>
      </c>
      <c r="CI53" s="20">
        <f t="shared" si="20"/>
        <v>157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6_9 Oregon</v>
      </c>
      <c r="B54" s="12">
        <v>10</v>
      </c>
      <c r="C54" s="50"/>
      <c r="D54" s="51"/>
      <c r="E54" s="50"/>
      <c r="F54" s="91"/>
      <c r="G54" s="58"/>
      <c r="H54" s="90"/>
      <c r="I54" s="49"/>
      <c r="J54" s="48" t="s">
        <v>516</v>
      </c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 t="s">
        <v>184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1</v>
      </c>
      <c r="CB54" s="20">
        <f t="shared" si="25"/>
        <v>1</v>
      </c>
      <c r="CC54" s="82" t="b">
        <f>opening(AS22,B44)</f>
        <v>0</v>
      </c>
      <c r="CD54" s="5" t="b">
        <f>KOST(CA54,O54,secandmin(J54),L54,AN22)</f>
        <v>1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23</v>
      </c>
      <c r="CI54" s="20">
        <f t="shared" si="20"/>
        <v>157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6_9 Oregon</v>
      </c>
      <c r="B55" s="12">
        <v>11</v>
      </c>
      <c r="C55" s="50"/>
      <c r="D55" s="51"/>
      <c r="E55" s="50"/>
      <c r="F55" s="91"/>
      <c r="G55" s="58"/>
      <c r="H55" s="90"/>
      <c r="I55" s="49"/>
      <c r="J55" s="48" t="s">
        <v>442</v>
      </c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 t="s">
        <v>184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1</v>
      </c>
      <c r="CB55" s="20">
        <f t="shared" si="25"/>
        <v>0</v>
      </c>
      <c r="CC55" s="82" t="b">
        <f>opening(AS23,B44)</f>
        <v>1</v>
      </c>
      <c r="CD55" s="5" t="b">
        <f>KOST(CA55,O55,secandmin(J55),L55,AN23)</f>
        <v>1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62</v>
      </c>
      <c r="CI55" s="20">
        <f t="shared" si="20"/>
        <v>118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6_9 Oregon</v>
      </c>
      <c r="B56" s="12">
        <v>12</v>
      </c>
      <c r="C56" s="50"/>
      <c r="D56" s="51"/>
      <c r="E56" s="50"/>
      <c r="F56" s="91"/>
      <c r="G56" s="58"/>
      <c r="H56" s="90"/>
      <c r="I56" s="49"/>
      <c r="J56" s="48"/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0</v>
      </c>
      <c r="N56" s="171" t="s">
        <v>184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 t="str">
        <f t="shared" si="18"/>
        <v>FALSE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 t="str">
        <f t="shared" si="19"/>
        <v>FALSE</v>
      </c>
      <c r="BY56" s="18"/>
      <c r="BZ56" s="36"/>
      <c r="CA56" s="29">
        <f>countkills(AS24,AX24,BC24,BH24,BM24,B44)</f>
        <v>1</v>
      </c>
      <c r="CB56" s="20">
        <f t="shared" si="25"/>
        <v>1</v>
      </c>
      <c r="CC56" s="82" t="b">
        <f>opening(AS24,B44)</f>
        <v>0</v>
      </c>
      <c r="CD56" s="5" t="b">
        <f>KOST(CA56,O56,secandmin(J56),L56,AN24)</f>
        <v>1</v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0</v>
      </c>
      <c r="CI56" s="20" t="b">
        <f t="shared" si="20"/>
        <v>0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6_9 Oregon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6_9 Oregon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6_9 Oregon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6_9 Oregon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6_9 Oregon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429</v>
      </c>
      <c r="K61" s="45" t="b">
        <v>0</v>
      </c>
      <c r="L61" s="46" t="b">
        <f>DB61</f>
        <v>0</v>
      </c>
      <c r="M61" s="47" t="b" cm="1">
        <f t="array" ref="M61">OpeningDeath(CG13,CI61,CI13,CI29,CI45,CI77,CI93)</f>
        <v>0</v>
      </c>
      <c r="N61" s="52" t="s">
        <v>178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0</v>
      </c>
      <c r="CB61" s="20">
        <f>countkillshs(AS13,AV13,AX13,BA13,BC13,BF13,BH13,BK13,BM13,BP13,$B$60)</f>
        <v>0</v>
      </c>
      <c r="CC61" s="82" t="b">
        <f>opening(AS13,B60)</f>
        <v>0</v>
      </c>
      <c r="CD61" s="5" t="b">
        <f>KOST(CA61,O61,secandmin(J61),L61,AN13)</f>
        <v>0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41</v>
      </c>
      <c r="CI61" s="20">
        <f t="shared" ref="CI61:CI75" si="28">IF(CH61=0,FALSE,(180+BT61-CH61))</f>
        <v>139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1</v>
      </c>
      <c r="CV61" s="20" t="b" cm="1">
        <f t="array" ref="CV61:CV66">TRANSPOSE(sidesplit(CD61:CD75,AN13:AN27,"Defence"))</f>
        <v>0</v>
      </c>
      <c r="CW61" s="20" t="b" cm="1">
        <f t="array" ref="CW61:CW66">TRANSPOSE(sidesplit(CI61:CI75,AN13:AN27,"Attack"))</f>
        <v>0</v>
      </c>
      <c r="CX61" s="20" cm="1">
        <f t="array" ref="CX61:CX66">TRANSPOSE(sidesplit(CI61:CI75,AN13:AN27,"Defence"))</f>
        <v>139</v>
      </c>
      <c r="CY61" s="20" cm="1">
        <f t="array" ref="CY61:CY66">TRANSPOSE(sidesplit(CA61:CA75,AN13:AN27,"Attack"))</f>
        <v>0</v>
      </c>
      <c r="CZ61" s="20" cm="1">
        <f t="array" ref="CZ61:CZ66">TRANSPOSE(sidesplit(CA61:CA75,AN13:AN27,"Defence"))</f>
        <v>0</v>
      </c>
      <c r="DA61" s="76"/>
      <c r="DB61" s="20" t="b" cm="1">
        <f t="array" ref="DB61">DeathRefragged(CI61,CJ13,CK13,CL13,CM13,CN13)</f>
        <v>0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6_9 Oregon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518</v>
      </c>
      <c r="K62" s="45" t="b">
        <v>0</v>
      </c>
      <c r="L62" s="46" t="b">
        <f t="shared" ref="L62:L75" si="31">DB62</f>
        <v>1</v>
      </c>
      <c r="M62" s="47" t="b" cm="1">
        <f t="array" ref="M62">OpeningDeath(CG14,CI62,CI14,CI30,CI46,CI78,CI94)</f>
        <v>0</v>
      </c>
      <c r="N62" s="52" t="s">
        <v>178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1</v>
      </c>
      <c r="CB62" s="20">
        <f>countkillshs(AS14,AV14,AX14,BA14,BC14,BF14,BH14,BK14,BM14,BP14,$B$60)</f>
        <v>1</v>
      </c>
      <c r="CC62" s="82" t="b">
        <f>opening(AS14,B60)</f>
        <v>1</v>
      </c>
      <c r="CD62" s="5" t="b">
        <f>KOST(CA62,O62,secandmin(J62),L62,AN14)</f>
        <v>1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75</v>
      </c>
      <c r="CI62" s="20">
        <f t="shared" si="28"/>
        <v>105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1</v>
      </c>
      <c r="CV62" s="20" t="b">
        <v>1</v>
      </c>
      <c r="CW62" s="20">
        <v>168</v>
      </c>
      <c r="CX62" s="20">
        <v>105</v>
      </c>
      <c r="CY62" s="20">
        <v>1</v>
      </c>
      <c r="CZ62" s="20">
        <v>1</v>
      </c>
      <c r="DA62" s="76"/>
      <c r="DB62" s="20" t="b" cm="1">
        <f t="array" ref="DB62">DeathRefragged(CI62,CJ14,CK14,CL14,CM14,CN14)</f>
        <v>1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6_9 Oregon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518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188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2</v>
      </c>
      <c r="CB63" s="20">
        <f>countkillshs(AS15,AV15,AX15,BA15,BC15,BF15,BH15,BK15,BM15,BP15,$B$60)</f>
        <v>0</v>
      </c>
      <c r="CC63" s="82" t="b">
        <f>opening(AS15,B60)</f>
        <v>1</v>
      </c>
      <c r="CD63" s="5" t="b">
        <f>KOST(CA63,O63,secandmin(J63),L63,AN15)</f>
        <v>1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75</v>
      </c>
      <c r="CI63" s="20">
        <f t="shared" si="28"/>
        <v>105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0</v>
      </c>
      <c r="CV63" s="20" t="b">
        <v>1</v>
      </c>
      <c r="CW63" s="20">
        <v>16</v>
      </c>
      <c r="CX63" s="20">
        <v>105</v>
      </c>
      <c r="CY63" s="20">
        <v>0</v>
      </c>
      <c r="CZ63" s="20">
        <v>2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1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6_9 Oregon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572</v>
      </c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1</v>
      </c>
      <c r="N64" s="52" t="s">
        <v>188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0</v>
      </c>
      <c r="CB64" s="20">
        <f t="shared" ref="CB64:CB75" si="33">countkillshs(AS16,AV16,AX16,BA16,BC16,BF16,BH16,BK16,BM16,BP16,$B$60)</f>
        <v>0</v>
      </c>
      <c r="CC64" s="82" t="b">
        <f>opening(AS16,B60)</f>
        <v>0</v>
      </c>
      <c r="CD64" s="5" t="b">
        <f>KOST(CA64,O64,secandmin(J64),L64,AN16)</f>
        <v>0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155</v>
      </c>
      <c r="CI64" s="20">
        <f t="shared" si="28"/>
        <v>25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0</v>
      </c>
      <c r="CV64" s="20" t="b">
        <v>0</v>
      </c>
      <c r="CW64" s="20">
        <v>103</v>
      </c>
      <c r="CX64" s="20">
        <v>25</v>
      </c>
      <c r="CY64" s="20">
        <v>0</v>
      </c>
      <c r="CZ64" s="20">
        <v>0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6_9 Oregon</v>
      </c>
      <c r="B65" s="13">
        <v>5</v>
      </c>
      <c r="C65" s="50"/>
      <c r="D65" s="51"/>
      <c r="E65" s="50"/>
      <c r="F65" s="91"/>
      <c r="G65" s="58"/>
      <c r="H65" s="90"/>
      <c r="I65" s="49"/>
      <c r="J65" s="48" t="s">
        <v>405</v>
      </c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0</v>
      </c>
      <c r="N65" s="52" t="s">
        <v>180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0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121</v>
      </c>
      <c r="CI65" s="20">
        <f t="shared" si="28"/>
        <v>59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1</v>
      </c>
      <c r="CV65" s="20" t="b">
        <v>0</v>
      </c>
      <c r="CW65" s="20">
        <v>154</v>
      </c>
      <c r="CX65" s="20">
        <v>59</v>
      </c>
      <c r="CY65" s="20">
        <v>2</v>
      </c>
      <c r="CZ65" s="20">
        <v>0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6_9 Oregon</v>
      </c>
      <c r="B66" s="13">
        <v>6</v>
      </c>
      <c r="C66" s="50"/>
      <c r="D66" s="51"/>
      <c r="E66" s="50"/>
      <c r="F66" s="91"/>
      <c r="G66" s="58"/>
      <c r="H66" s="90"/>
      <c r="I66" s="49"/>
      <c r="J66" s="48" t="s">
        <v>451</v>
      </c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1</v>
      </c>
      <c r="N66" s="52" t="s">
        <v>180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0</v>
      </c>
      <c r="CB66" s="20">
        <f t="shared" si="33"/>
        <v>0</v>
      </c>
      <c r="CC66" s="82" t="b">
        <f>opening(AS18,B60)</f>
        <v>0</v>
      </c>
      <c r="CD66" s="5" t="b">
        <f>KOST(CA66,O66,secandmin(J66),L66,AN18)</f>
        <v>0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105</v>
      </c>
      <c r="CI66" s="20">
        <f t="shared" si="28"/>
        <v>75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0</v>
      </c>
      <c r="CV66" s="20" t="b">
        <v>0</v>
      </c>
      <c r="CW66" s="20">
        <v>53</v>
      </c>
      <c r="CX66" s="20">
        <v>75</v>
      </c>
      <c r="CY66" s="20">
        <v>0</v>
      </c>
      <c r="CZ66" s="20">
        <v>0</v>
      </c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6_9 Oregon</v>
      </c>
      <c r="B67" s="13">
        <v>7</v>
      </c>
      <c r="C67" s="50"/>
      <c r="D67" s="51"/>
      <c r="E67" s="50"/>
      <c r="F67" s="91"/>
      <c r="G67" s="58"/>
      <c r="H67" s="90"/>
      <c r="I67" s="49"/>
      <c r="J67" s="302"/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 t="s">
        <v>174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0</v>
      </c>
      <c r="CB67" s="20">
        <f t="shared" si="33"/>
        <v>0</v>
      </c>
      <c r="CC67" s="82" t="b">
        <f>opening(AS19,B60)</f>
        <v>0</v>
      </c>
      <c r="CD67" s="5" t="b">
        <f>KOST(CA67,O67,secandmin(J67),L67,AN19)</f>
        <v>1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0</v>
      </c>
      <c r="CI67" s="20" t="b">
        <f t="shared" si="28"/>
        <v>0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6_9 Oregon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412</v>
      </c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0</v>
      </c>
      <c r="N68" s="52" t="s">
        <v>174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1</v>
      </c>
      <c r="CB68" s="20">
        <f t="shared" si="33"/>
        <v>1</v>
      </c>
      <c r="CC68" s="82" t="b">
        <f>opening(AS20,B60)</f>
        <v>1</v>
      </c>
      <c r="CD68" s="5" t="b">
        <f>KOST(CA68,O68,secandmin(J68),L68,AN20)</f>
        <v>1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12</v>
      </c>
      <c r="CI68" s="20">
        <f t="shared" si="28"/>
        <v>168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6_9 Oregon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560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1</v>
      </c>
      <c r="N69" s="171" t="s">
        <v>174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0</v>
      </c>
      <c r="CB69" s="20">
        <f t="shared" si="33"/>
        <v>0</v>
      </c>
      <c r="CC69" s="82" t="b">
        <f>opening(AS21,B60)</f>
        <v>0</v>
      </c>
      <c r="CD69" s="5" t="b">
        <f>KOST(CA69,O69,secandmin(J69),L69,AN21)</f>
        <v>0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164</v>
      </c>
      <c r="CI69" s="20">
        <f t="shared" si="28"/>
        <v>16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6_9 Oregon</v>
      </c>
      <c r="B70" s="13">
        <v>10</v>
      </c>
      <c r="C70" s="50"/>
      <c r="D70" s="51"/>
      <c r="E70" s="50"/>
      <c r="F70" s="91"/>
      <c r="G70" s="58"/>
      <c r="H70" s="90"/>
      <c r="I70" s="49"/>
      <c r="J70" s="48" t="s">
        <v>469</v>
      </c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0</v>
      </c>
      <c r="N70" s="171" t="s">
        <v>174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0</v>
      </c>
      <c r="CB70" s="20">
        <f t="shared" si="33"/>
        <v>0</v>
      </c>
      <c r="CC70" s="82" t="b">
        <f>opening(AS22,B60)</f>
        <v>0</v>
      </c>
      <c r="CD70" s="5" t="b">
        <f>KOST(CA70,O70,secandmin(J70),L70,AN22)</f>
        <v>0</v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77</v>
      </c>
      <c r="CI70" s="20">
        <f t="shared" si="28"/>
        <v>103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6_9 Oregon</v>
      </c>
      <c r="B71" s="13">
        <v>11</v>
      </c>
      <c r="C71" s="50"/>
      <c r="D71" s="51"/>
      <c r="E71" s="50"/>
      <c r="F71" s="91"/>
      <c r="G71" s="58"/>
      <c r="H71" s="90"/>
      <c r="I71" s="49"/>
      <c r="J71" s="48" t="s">
        <v>486</v>
      </c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 t="s">
        <v>179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2</v>
      </c>
      <c r="CB71" s="20">
        <f t="shared" si="33"/>
        <v>2</v>
      </c>
      <c r="CC71" s="82" t="b">
        <f>opening(AS23,B60)</f>
        <v>0</v>
      </c>
      <c r="CD71" s="5" t="b">
        <f>KOST(CA71,O71,secandmin(J71),L71,AN23)</f>
        <v>1</v>
      </c>
      <c r="CE71" s="37"/>
      <c r="CF71" s="20" cm="1">
        <f t="array" ref="CF71">exitfrags(CI71,CI23,CI39,CI55,CI87,AS23,CJ23,AX23,CK23,BC23,CL23,BH23,CM23,BM23,CN23,AO23,$B$60)</f>
        <v>2</v>
      </c>
      <c r="CG71" s="40"/>
      <c r="CH71" s="20" cm="1">
        <f t="array" ref="CH71">secandmin(J71)</f>
        <v>26</v>
      </c>
      <c r="CI71" s="20">
        <f t="shared" si="28"/>
        <v>154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6_9 Oregon</v>
      </c>
      <c r="B72" s="13">
        <v>12</v>
      </c>
      <c r="C72" s="50"/>
      <c r="D72" s="51"/>
      <c r="E72" s="50"/>
      <c r="F72" s="91"/>
      <c r="G72" s="58"/>
      <c r="H72" s="90"/>
      <c r="I72" s="49"/>
      <c r="J72" s="48" t="s">
        <v>545</v>
      </c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1</v>
      </c>
      <c r="N72" s="171" t="s">
        <v>174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 t="str">
        <f t="shared" si="26"/>
        <v>FALSE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 t="str">
        <f t="shared" si="27"/>
        <v>FALSE</v>
      </c>
      <c r="BY72" s="18"/>
      <c r="BZ72" s="36"/>
      <c r="CA72" s="29">
        <f>countkills(AS24,AX24,BC24,BH24,BM24,B60)</f>
        <v>0</v>
      </c>
      <c r="CB72" s="20">
        <f t="shared" si="33"/>
        <v>0</v>
      </c>
      <c r="CC72" s="82" t="b">
        <f>opening(AS24,B60)</f>
        <v>0</v>
      </c>
      <c r="CD72" s="5" t="b">
        <f>KOST(CA72,O72,secandmin(J72),L72,AN24)</f>
        <v>0</v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127</v>
      </c>
      <c r="CI72" s="20">
        <f t="shared" si="28"/>
        <v>53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6_9 Oregon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6_9 Oregon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6_9 Oregon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6_9 Oregon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6_9 Oregon</v>
      </c>
      <c r="B77" s="6">
        <v>1</v>
      </c>
      <c r="C77" s="50"/>
      <c r="D77" s="51"/>
      <c r="E77" s="50"/>
      <c r="F77" s="91"/>
      <c r="G77" s="58"/>
      <c r="H77" s="90"/>
      <c r="I77" s="49"/>
      <c r="J77" s="48" t="s">
        <v>418</v>
      </c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188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0</v>
      </c>
      <c r="CB77" s="20">
        <f>countkillshs(AS13,AV13,AX13,BA13,BC13,BF13,BH13,BK13,BM13,BP13,$B$76)</f>
        <v>0</v>
      </c>
      <c r="CC77" s="82" t="b">
        <f>opening(AS13,B76)</f>
        <v>0</v>
      </c>
      <c r="CD77" s="5" t="b">
        <f>KOST(CA77,O77,secandmin(J77),L77,AN13)</f>
        <v>0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39</v>
      </c>
      <c r="CI77" s="20">
        <f t="shared" ref="CI77:CI91" si="36">IF(CH77=0,FALSE,(180+BT77-CH77))</f>
        <v>141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1</v>
      </c>
      <c r="CV77" s="20" t="b" cm="1">
        <f t="array" ref="CV77:CV82">TRANSPOSE(sidesplit(CD77:CD91,AN13:AN27,"Defence"))</f>
        <v>0</v>
      </c>
      <c r="CW77" s="20" t="b" cm="1">
        <f t="array" ref="CW77:CW82">TRANSPOSE(sidesplit(CI77:CI91,AN13:AN27,"Attack"))</f>
        <v>0</v>
      </c>
      <c r="CX77" s="20" cm="1">
        <f t="array" ref="CX77:CX82">TRANSPOSE(sidesplit(CI77:CI91,AN13:AN27,"Defence"))</f>
        <v>141</v>
      </c>
      <c r="CY77" s="20" cm="1">
        <f t="array" ref="CY77:CY82">TRANSPOSE(sidesplit(CA77:CA91,AN13:AN27,"Attack"))</f>
        <v>2</v>
      </c>
      <c r="CZ77" s="20" cm="1">
        <f t="array" ref="CZ77:CZ82">TRANSPOSE(sidesplit(CA77:CA91,AN13:AN27,"Defence"))</f>
        <v>0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6_9 Oregon</v>
      </c>
      <c r="B78" s="6">
        <v>2</v>
      </c>
      <c r="C78" s="50"/>
      <c r="D78" s="51"/>
      <c r="E78" s="50"/>
      <c r="F78" s="91"/>
      <c r="G78" s="58"/>
      <c r="H78" s="90"/>
      <c r="I78" s="49"/>
      <c r="J78" s="48" t="s">
        <v>531</v>
      </c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188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1</v>
      </c>
      <c r="CB78" s="20">
        <f>countkillshs(AS14,AV14,AX14,BA14,BC14,BF14,BH14,BK14,BM14,BP14,$B$76)</f>
        <v>0</v>
      </c>
      <c r="CC78" s="82" t="b">
        <f>opening(AS14,B76)</f>
        <v>0</v>
      </c>
      <c r="CD78" s="5" t="b">
        <f>KOST(CA78,O78,secandmin(J78),L78,AN14)</f>
        <v>1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14</v>
      </c>
      <c r="CI78" s="20">
        <f t="shared" si="36"/>
        <v>166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0</v>
      </c>
      <c r="CV78" s="20" t="b">
        <v>1</v>
      </c>
      <c r="CW78" s="20">
        <v>14</v>
      </c>
      <c r="CX78" s="20">
        <v>166</v>
      </c>
      <c r="CY78" s="20">
        <v>0</v>
      </c>
      <c r="CZ78" s="20">
        <v>1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6_9 Oregon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417</v>
      </c>
      <c r="K79" s="45" t="b">
        <v>0</v>
      </c>
      <c r="L79" s="46" t="b">
        <f t="shared" si="39"/>
        <v>0</v>
      </c>
      <c r="M79" s="47" t="b" cm="1">
        <f t="array" ref="M79">OpeningDeath(CG15,CI79,CI15,CI31,CI47,CI63,CI95)</f>
        <v>0</v>
      </c>
      <c r="N79" s="52" t="s">
        <v>185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0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0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58</v>
      </c>
      <c r="CI79" s="20">
        <f t="shared" si="36"/>
        <v>122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0</v>
      </c>
      <c r="CV79" s="20" t="b">
        <v>0</v>
      </c>
      <c r="CW79" s="20">
        <v>42</v>
      </c>
      <c r="CX79" s="20">
        <v>122</v>
      </c>
      <c r="CY79" s="20">
        <v>0</v>
      </c>
      <c r="CZ79" s="20">
        <v>0</v>
      </c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6_9 Oregon</v>
      </c>
      <c r="B80" s="6">
        <v>4</v>
      </c>
      <c r="C80" s="50"/>
      <c r="D80" s="51"/>
      <c r="E80" s="50"/>
      <c r="F80" s="91"/>
      <c r="G80" s="58"/>
      <c r="H80" s="90"/>
      <c r="I80" s="49"/>
      <c r="J80" s="48" t="s">
        <v>407</v>
      </c>
      <c r="K80" s="45" t="b">
        <v>1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185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-37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2</v>
      </c>
      <c r="CB80" s="20">
        <f t="shared" ref="CB80:CB91" si="41">countkillshs(AS16,AV16,AX16,BA16,BC16,BF16,BH16,BK16,BM16,BP16,$B$76)</f>
        <v>1</v>
      </c>
      <c r="CC80" s="82" t="b">
        <f>opening(AS16,B76)</f>
        <v>1</v>
      </c>
      <c r="CD80" s="5" t="b">
        <f>KOST(CA80,O80,secandmin(J80),L80,AN16)</f>
        <v>1</v>
      </c>
      <c r="CE80" s="37"/>
      <c r="CF80" s="20" cm="1">
        <f t="array" ref="CF80">exitfrags(CI80,CI16,CI32,CI48,CI64,AS16,CJ16,AX16,CK16,BC16,CL16,BH16,CM16,BM16,CN16,AO16,$B$76)</f>
        <v>2</v>
      </c>
      <c r="CG80" s="40"/>
      <c r="CH80" s="20" cm="1">
        <f t="array" ref="CH80">secandmin(J80)</f>
        <v>37</v>
      </c>
      <c r="CI80" s="20">
        <f t="shared" si="36"/>
        <v>106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0</v>
      </c>
      <c r="CV80" s="20" t="b">
        <v>1</v>
      </c>
      <c r="CW80" s="20">
        <v>58</v>
      </c>
      <c r="CX80" s="20">
        <v>106</v>
      </c>
      <c r="CY80" s="20">
        <v>0</v>
      </c>
      <c r="CZ80" s="20">
        <v>2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6_9 Oregon</v>
      </c>
      <c r="B81" s="6">
        <v>5</v>
      </c>
      <c r="C81" s="50"/>
      <c r="D81" s="51"/>
      <c r="E81" s="50"/>
      <c r="F81" s="91"/>
      <c r="G81" s="58"/>
      <c r="H81" s="90"/>
      <c r="I81" s="49"/>
      <c r="J81" s="48" t="s">
        <v>446</v>
      </c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 t="s">
        <v>185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0</v>
      </c>
      <c r="CB81" s="20">
        <f t="shared" si="41"/>
        <v>0</v>
      </c>
      <c r="CC81" s="82" t="b">
        <f>opening(AS17,B76)</f>
        <v>0</v>
      </c>
      <c r="CD81" s="5" t="b">
        <f>KOST(CA81,O81,secandmin(J81),L81,AN17)</f>
        <v>0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88</v>
      </c>
      <c r="CI81" s="20">
        <f t="shared" si="36"/>
        <v>92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0</v>
      </c>
      <c r="CV81" s="20" t="b">
        <v>0</v>
      </c>
      <c r="CW81" s="20">
        <v>115</v>
      </c>
      <c r="CX81" s="20">
        <v>92</v>
      </c>
      <c r="CY81" s="20">
        <v>0</v>
      </c>
      <c r="CZ81" s="20">
        <v>0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6_9 Oregon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461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185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0</v>
      </c>
      <c r="CB82" s="20">
        <f t="shared" si="41"/>
        <v>0</v>
      </c>
      <c r="CC82" s="82" t="b">
        <f>opening(AS18,B76)</f>
        <v>0</v>
      </c>
      <c r="CD82" s="5" t="b">
        <f>KOST(CA82,O82,secandmin(J82),L82,AN18)</f>
        <v>0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69</v>
      </c>
      <c r="CI82" s="20">
        <f t="shared" si="36"/>
        <v>111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1</v>
      </c>
      <c r="CV82" s="20" t="b">
        <v>0</v>
      </c>
      <c r="CW82" s="20" t="b">
        <v>0</v>
      </c>
      <c r="CX82" s="20">
        <v>111</v>
      </c>
      <c r="CY82" s="20">
        <v>2</v>
      </c>
      <c r="CZ82" s="20">
        <v>0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6_9 Oregon</v>
      </c>
      <c r="B83" s="6">
        <v>7</v>
      </c>
      <c r="C83" s="50"/>
      <c r="D83" s="51"/>
      <c r="E83" s="50"/>
      <c r="F83" s="91"/>
      <c r="G83" s="58"/>
      <c r="H83" s="90"/>
      <c r="I83" s="49"/>
      <c r="J83" s="300"/>
      <c r="K83" s="45" t="b">
        <v>0</v>
      </c>
      <c r="L83" s="46" t="b">
        <f t="shared" si="39"/>
        <v>0</v>
      </c>
      <c r="M83" s="47" t="b" cm="1">
        <f t="array" ref="M83">OpeningDeath(CG19,CI83,CI19,CI35,CI51,CI67,CI99)</f>
        <v>0</v>
      </c>
      <c r="N83" s="52" t="s">
        <v>290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2</v>
      </c>
      <c r="CB83" s="20">
        <f t="shared" si="41"/>
        <v>0</v>
      </c>
      <c r="CC83" s="82" t="b">
        <f>opening(AS19,B76)</f>
        <v>0</v>
      </c>
      <c r="CD83" s="5" t="b">
        <f>KOST(CA83,O83,secandmin(J83),L83,AN19)</f>
        <v>1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0</v>
      </c>
      <c r="CI83" s="20" t="b">
        <f t="shared" si="36"/>
        <v>0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0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6_9 Oregon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570</v>
      </c>
      <c r="K84" s="45" t="b">
        <v>0</v>
      </c>
      <c r="L84" s="46" t="b">
        <f t="shared" si="39"/>
        <v>0</v>
      </c>
      <c r="M84" s="47" t="b" cm="1">
        <f t="array" ref="M84">OpeningDeath(CG20,CI84,CI20,CI36,CI52,CI68,CI100)</f>
        <v>1</v>
      </c>
      <c r="N84" s="52" t="s">
        <v>290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0</v>
      </c>
      <c r="CB84" s="20">
        <f t="shared" si="41"/>
        <v>0</v>
      </c>
      <c r="CC84" s="82" t="b">
        <f>opening(AS20,B76)</f>
        <v>0</v>
      </c>
      <c r="CD84" s="5" t="b">
        <f>KOST(CA84,O84,secandmin(J84),L84,AN20)</f>
        <v>0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166</v>
      </c>
      <c r="CI84" s="20">
        <f t="shared" si="36"/>
        <v>14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0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6_9 Oregon</v>
      </c>
      <c r="B85" s="6">
        <v>9</v>
      </c>
      <c r="C85" s="50"/>
      <c r="D85" s="51"/>
      <c r="E85" s="50"/>
      <c r="F85" s="91"/>
      <c r="G85" s="58"/>
      <c r="H85" s="90"/>
      <c r="I85" s="49"/>
      <c r="J85" s="48" t="s">
        <v>540</v>
      </c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 t="s">
        <v>207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0</v>
      </c>
      <c r="CB85" s="20">
        <f t="shared" si="41"/>
        <v>0</v>
      </c>
      <c r="CC85" s="82" t="b">
        <f>opening(AS21,B76)</f>
        <v>0</v>
      </c>
      <c r="CD85" s="5" t="b">
        <f>KOST(CA85,O85,secandmin(J85),L85,AN21)</f>
        <v>0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138</v>
      </c>
      <c r="CI85" s="20">
        <f t="shared" si="36"/>
        <v>42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6_9 Oregon</v>
      </c>
      <c r="B86" s="6">
        <v>10</v>
      </c>
      <c r="C86" s="50"/>
      <c r="D86" s="51"/>
      <c r="E86" s="50"/>
      <c r="F86" s="91"/>
      <c r="G86" s="58"/>
      <c r="H86" s="90"/>
      <c r="I86" s="49"/>
      <c r="J86" s="92" t="s">
        <v>464</v>
      </c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1</v>
      </c>
      <c r="N86" s="171" t="s">
        <v>207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0</v>
      </c>
      <c r="CB86" s="20">
        <f t="shared" si="41"/>
        <v>0</v>
      </c>
      <c r="CC86" s="82" t="b">
        <f>opening(AS22,B76)</f>
        <v>0</v>
      </c>
      <c r="CD86" s="5" t="b">
        <f>KOST(CA86,O86,secandmin(J86),L86,AN22)</f>
        <v>0</v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122</v>
      </c>
      <c r="CI86" s="20">
        <f t="shared" si="36"/>
        <v>58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6_9 Oregon</v>
      </c>
      <c r="B87" s="6">
        <v>11</v>
      </c>
      <c r="C87" s="50"/>
      <c r="D87" s="51"/>
      <c r="E87" s="50"/>
      <c r="F87" s="91"/>
      <c r="G87" s="58"/>
      <c r="H87" s="90"/>
      <c r="I87" s="49"/>
      <c r="J87" s="48" t="s">
        <v>462</v>
      </c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295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0</v>
      </c>
      <c r="CB87" s="20">
        <f t="shared" si="41"/>
        <v>0</v>
      </c>
      <c r="CC87" s="82" t="b">
        <f>opening(AS23,B76)</f>
        <v>0</v>
      </c>
      <c r="CD87" s="5" t="b">
        <f>KOST(CA87,O87,secandmin(J87),L87,AN23)</f>
        <v>0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65</v>
      </c>
      <c r="CI87" s="20">
        <f t="shared" si="36"/>
        <v>115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6_9 Oregon</v>
      </c>
      <c r="B88" s="6">
        <v>12</v>
      </c>
      <c r="C88" s="50"/>
      <c r="D88" s="51"/>
      <c r="E88" s="50"/>
      <c r="F88" s="91"/>
      <c r="G88" s="58"/>
      <c r="H88" s="90"/>
      <c r="I88" s="49"/>
      <c r="J88" s="48"/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 t="s">
        <v>164</v>
      </c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 t="str">
        <f t="shared" si="34"/>
        <v>FALSE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 t="str">
        <f t="shared" si="35"/>
        <v>FALSE</v>
      </c>
      <c r="BY88" s="18"/>
      <c r="BZ88" s="9"/>
      <c r="CA88" s="29">
        <f>countkills(AS24,AX24,BC24,BH24,BM24,B76)</f>
        <v>2</v>
      </c>
      <c r="CB88" s="20">
        <f t="shared" si="41"/>
        <v>1</v>
      </c>
      <c r="CC88" s="82" t="b">
        <f>opening(AS24,B76)</f>
        <v>0</v>
      </c>
      <c r="CD88" s="5" t="b">
        <f>KOST(CA88,O88,secandmin(J88),L88,AN24)</f>
        <v>1</v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0</v>
      </c>
      <c r="CI88" s="20" t="b">
        <f t="shared" si="36"/>
        <v>0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6_9 Oregon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6_9 Oregon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6_9 Oregon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6_9 Oregon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6_9 Oregon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6_9 Oregon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6_9 Oregon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6_9 Oregon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6_9 Oregon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6_9 Oregon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6_9 Oregon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6_9 Oregon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6_9 Oregon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6_9 Oregon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6_9 Oregon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6_9 Oregon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6_9 Oregon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6_9 Oregon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6_9 Oregon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DormsKids</v>
      </c>
    </row>
    <row r="112" spans="1:111" ht="15.75" customHeight="1" x14ac:dyDescent="0.2">
      <c r="A112" s="20" t="str">
        <f ca="1"/>
        <v>KitchenDining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MeetingKitchen</v>
      </c>
      <c r="C113" s="316"/>
      <c r="D113" s="316"/>
      <c r="E113" s="316"/>
    </row>
    <row r="114" spans="1:27" ht="15.75" customHeight="1" thickBot="1" x14ac:dyDescent="0.25">
      <c r="A114" s="295" t="str">
        <f ca="1"/>
        <v>LaundrySupply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1.5740740740740741E-3</v>
      </c>
      <c r="C118" s="177" cm="1">
        <f t="array" ref="C118">secandmin(AR13)/(60*60*24)</f>
        <v>1.5972222222222223E-3</v>
      </c>
      <c r="D118" s="17" t="b">
        <f>CG13</f>
        <v>1</v>
      </c>
      <c r="E118" s="17" t="b">
        <f>IF(D118=TRUE,CJ29,"NO OP")</f>
        <v>1</v>
      </c>
      <c r="F118" s="17" t="str">
        <f t="shared" ref="F118:F132" si="42">AO13</f>
        <v>Lost</v>
      </c>
      <c r="G118" s="125" t="b">
        <f>IF((COUNTA(AR13)=1),IF(F118="Not Played",FALSE,IF(D118=FALSE,(B118-C118),FALSE)), "NO KILL")</f>
        <v>0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1.8634259259259259E-3</v>
      </c>
      <c r="C119" s="177" cm="1">
        <f t="array" ref="C119">secandmin(AR14)/(60*60*24)</f>
        <v>1.8287037037037037E-3</v>
      </c>
      <c r="D119" s="17" t="b">
        <f t="shared" ref="D119:D132" si="44">CG14</f>
        <v>0</v>
      </c>
      <c r="E119" s="17" t="str">
        <f t="shared" ref="E119:E132" si="45">IF(D119=TRUE,CJ30,"NO OP")</f>
        <v>NO OP</v>
      </c>
      <c r="F119" s="17" t="str">
        <f t="shared" si="42"/>
        <v>Won</v>
      </c>
      <c r="G119" s="125">
        <f t="shared" ref="G119:G132" si="46">IF((COUNTA(AR14)=1),IF(F119="Not Played",FALSE,IF(D119=FALSE,(B119-C119),FALSE)), "NO KILL")</f>
        <v>3.4722222222222229E-5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1.0416666666666667E-3</v>
      </c>
      <c r="C120" s="177" cm="1">
        <f t="array" ref="C120">secandmin(AR15)/(60*60*24)</f>
        <v>1.0532407407407407E-3</v>
      </c>
      <c r="D120" s="17" t="b">
        <f t="shared" si="44"/>
        <v>1</v>
      </c>
      <c r="E120" s="17" t="b">
        <f t="shared" si="45"/>
        <v>1</v>
      </c>
      <c r="F120" s="17" t="str">
        <f t="shared" si="42"/>
        <v>Lost</v>
      </c>
      <c r="G120" s="125" t="b">
        <f t="shared" si="46"/>
        <v>0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1.7939814814814815E-3</v>
      </c>
      <c r="C121" s="177" cm="1">
        <f t="array" ref="C121">secandmin(AR16)/(60*60*24)</f>
        <v>9.9537037037037042E-4</v>
      </c>
      <c r="D121" s="17" t="b">
        <f t="shared" si="44"/>
        <v>0</v>
      </c>
      <c r="E121" s="17" t="str">
        <f t="shared" si="45"/>
        <v>NO OP</v>
      </c>
      <c r="F121" s="17" t="str">
        <f t="shared" si="42"/>
        <v>Lost</v>
      </c>
      <c r="G121" s="125">
        <f t="shared" si="46"/>
        <v>7.9861111111111105E-4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1.7824074074074075E-3</v>
      </c>
      <c r="C122" s="177" cm="1">
        <f t="array" ref="C122">secandmin(AR17)/(60*60*24)</f>
        <v>1.0763888888888889E-3</v>
      </c>
      <c r="D122" s="17" t="b">
        <f t="shared" si="44"/>
        <v>0</v>
      </c>
      <c r="E122" s="17" t="str">
        <f t="shared" si="45"/>
        <v>NO OP</v>
      </c>
      <c r="F122" s="17" t="str">
        <f t="shared" si="42"/>
        <v>Lost</v>
      </c>
      <c r="G122" s="125">
        <f t="shared" si="46"/>
        <v>7.0601851851851858E-4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1.2152777777777778E-3</v>
      </c>
      <c r="C123" s="177" cm="1">
        <f t="array" ref="C123">secandmin(AR18)/(60*60*24)</f>
        <v>1.1689814814814816E-3</v>
      </c>
      <c r="D123" s="17" t="b">
        <f t="shared" si="44"/>
        <v>0</v>
      </c>
      <c r="E123" s="17" t="str">
        <f t="shared" si="45"/>
        <v>NO OP</v>
      </c>
      <c r="F123" s="17" t="str">
        <f t="shared" si="42"/>
        <v>Lost</v>
      </c>
      <c r="G123" s="125">
        <f t="shared" si="46"/>
        <v>4.6296296296296233E-5</v>
      </c>
    </row>
    <row r="124" spans="1:27" ht="15.75" customHeight="1" x14ac:dyDescent="0.2">
      <c r="A124" s="4">
        <v>7</v>
      </c>
      <c r="B124" s="125">
        <f t="shared" si="43"/>
        <v>1.5740740740740741E-3</v>
      </c>
      <c r="C124" s="177" cm="1">
        <f t="array" ref="C124">secandmin(AR19)/(60*60*24)</f>
        <v>2.7777777777777778E-4</v>
      </c>
      <c r="D124" s="17" t="b">
        <f t="shared" si="44"/>
        <v>0</v>
      </c>
      <c r="E124" s="17" t="str">
        <f t="shared" si="45"/>
        <v>NO OP</v>
      </c>
      <c r="F124" s="17" t="str">
        <f t="shared" si="42"/>
        <v>Won</v>
      </c>
      <c r="G124" s="125">
        <f t="shared" si="46"/>
        <v>1.2962962962962963E-3</v>
      </c>
    </row>
    <row r="125" spans="1:27" ht="15.75" customHeight="1" x14ac:dyDescent="0.2">
      <c r="A125" s="4">
        <v>8</v>
      </c>
      <c r="B125" s="125">
        <f t="shared" si="43"/>
        <v>1.9212962962962964E-3</v>
      </c>
      <c r="C125" s="177" cm="1">
        <f t="array" ref="C125">secandmin(AR20)/(60*60*24)</f>
        <v>3.7037037037037035E-4</v>
      </c>
      <c r="D125" s="17" t="b">
        <f t="shared" si="44"/>
        <v>0</v>
      </c>
      <c r="E125" s="17" t="str">
        <f t="shared" si="45"/>
        <v>NO OP</v>
      </c>
      <c r="F125" s="17" t="str">
        <f t="shared" si="42"/>
        <v>Lost</v>
      </c>
      <c r="G125" s="125">
        <f t="shared" si="46"/>
        <v>1.5509259259259261E-3</v>
      </c>
    </row>
    <row r="126" spans="1:27" ht="15.75" customHeight="1" x14ac:dyDescent="0.2">
      <c r="A126" s="4">
        <v>9</v>
      </c>
      <c r="B126" s="125">
        <f t="shared" si="43"/>
        <v>1.8981481481481482E-3</v>
      </c>
      <c r="C126" s="177" cm="1">
        <f t="array" ref="C126">secandmin(AR21)/(60*60*24)</f>
        <v>1.724537037037037E-3</v>
      </c>
      <c r="D126" s="17" t="b">
        <f t="shared" si="44"/>
        <v>0</v>
      </c>
      <c r="E126" s="17" t="str">
        <f t="shared" si="45"/>
        <v>NO OP</v>
      </c>
      <c r="F126" s="17" t="str">
        <f t="shared" si="42"/>
        <v>Lost</v>
      </c>
      <c r="G126" s="125">
        <f t="shared" si="46"/>
        <v>1.7361111111111114E-4</v>
      </c>
    </row>
    <row r="127" spans="1:27" ht="15.75" customHeight="1" x14ac:dyDescent="0.2">
      <c r="A127" s="4">
        <v>10</v>
      </c>
      <c r="B127" s="125">
        <f t="shared" si="43"/>
        <v>1.4120370370370369E-3</v>
      </c>
      <c r="C127" s="177" cm="1">
        <f t="array" ref="C127">secandmin(AR22)/(60*60*24)</f>
        <v>9.7222222222222219E-4</v>
      </c>
      <c r="D127" s="17" t="b">
        <f t="shared" si="44"/>
        <v>0</v>
      </c>
      <c r="E127" s="17" t="str">
        <f t="shared" si="45"/>
        <v>NO OP</v>
      </c>
      <c r="F127" s="17" t="str">
        <f t="shared" si="42"/>
        <v>Lost</v>
      </c>
      <c r="G127" s="125">
        <f t="shared" si="46"/>
        <v>4.3981481481481476E-4</v>
      </c>
    </row>
    <row r="128" spans="1:27" ht="15.75" customHeight="1" x14ac:dyDescent="0.2">
      <c r="A128" s="4">
        <v>11</v>
      </c>
      <c r="B128" s="125">
        <f t="shared" si="43"/>
        <v>1.5740740740740741E-3</v>
      </c>
      <c r="C128" s="177" cm="1">
        <f t="array" ref="C128">secandmin(AR23)/(60*60*24)</f>
        <v>8.7962962962962962E-4</v>
      </c>
      <c r="D128" s="17" t="b">
        <f t="shared" si="44"/>
        <v>0</v>
      </c>
      <c r="E128" s="17" t="str">
        <f t="shared" si="45"/>
        <v>NO OP</v>
      </c>
      <c r="F128" s="17" t="str">
        <f t="shared" si="42"/>
        <v>Lost</v>
      </c>
      <c r="G128" s="125">
        <f t="shared" si="46"/>
        <v>6.9444444444444447E-4</v>
      </c>
    </row>
    <row r="129" spans="1:9" ht="15.75" customHeight="1" x14ac:dyDescent="0.2">
      <c r="A129" s="4">
        <v>12</v>
      </c>
      <c r="B129" s="125">
        <f t="shared" si="43"/>
        <v>1.4699074074074074E-3</v>
      </c>
      <c r="C129" s="177" cm="1">
        <f t="array" ref="C129">secandmin(AR24)/(60*60*24)</f>
        <v>1.2962962962962963E-3</v>
      </c>
      <c r="D129" s="17" t="b">
        <f t="shared" si="44"/>
        <v>0</v>
      </c>
      <c r="E129" s="17" t="str">
        <f t="shared" si="45"/>
        <v>NO OP</v>
      </c>
      <c r="F129" s="17" t="str">
        <f t="shared" si="42"/>
        <v>Not Played</v>
      </c>
      <c r="G129" s="125" t="b">
        <f t="shared" si="46"/>
        <v>0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1</v>
      </c>
      <c r="D134" s="17" t="str">
        <f>AO13</f>
        <v>Lost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Blue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0</v>
      </c>
      <c r="D135" s="17" t="str">
        <f t="shared" ref="D135:D148" si="48">AO14</f>
        <v>Won</v>
      </c>
      <c r="E135" s="233" t="b">
        <f t="shared" ref="E135:E148" si="49">IF(OR(DE30=TRUE,DE78=TRUE,DE46=TRUE,DE62=TRUE,DE14=TRUE),TRUE,FALSE)</f>
        <v>1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1</v>
      </c>
      <c r="D136" s="17" t="str">
        <f t="shared" si="48"/>
        <v>Lost</v>
      </c>
      <c r="E136" s="233" t="b">
        <f t="shared" si="49"/>
        <v>0</v>
      </c>
      <c r="F136" s="17" t="str" cm="1">
        <f t="array" ref="F136">IF(CG15=TRUE,WhoGotTraded(CJ31,CJ15,CI15,CI31,CI47,CI63,CI79,$B$12,$B$28,$B$44,$B$60,$B$76),"N/A")</f>
        <v>Perseus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0</v>
      </c>
      <c r="D137" s="17" t="str">
        <f t="shared" si="48"/>
        <v>Lost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0</v>
      </c>
      <c r="D138" s="17" t="str">
        <f t="shared" si="48"/>
        <v>Lost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0</v>
      </c>
      <c r="D139" s="17" t="str">
        <f t="shared" si="48"/>
        <v>Lost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0</v>
      </c>
      <c r="D140" s="17" t="str">
        <f t="shared" si="48"/>
        <v>Won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0</v>
      </c>
      <c r="D141" s="17" t="str">
        <f t="shared" si="48"/>
        <v>Lost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0</v>
      </c>
      <c r="D142" s="17" t="str">
        <f t="shared" si="48"/>
        <v>Lost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N/A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0</v>
      </c>
      <c r="D143" s="17" t="str">
        <f t="shared" si="48"/>
        <v>Lost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0</v>
      </c>
      <c r="C144" s="17" t="b">
        <f t="shared" si="47"/>
        <v>0</v>
      </c>
      <c r="D144" s="17" t="str">
        <f t="shared" si="48"/>
        <v>Lost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6" ht="15.75" customHeight="1" x14ac:dyDescent="0.2">
      <c r="A145" s="276">
        <v>12</v>
      </c>
      <c r="B145" s="17" t="str">
        <v>NP</v>
      </c>
      <c r="C145" s="17" t="b">
        <f t="shared" si="47"/>
        <v>0</v>
      </c>
      <c r="D145" s="17" t="str">
        <f t="shared" si="48"/>
        <v>Not Played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N/A</v>
      </c>
    </row>
    <row r="146" spans="1:6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6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6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6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6" ht="15.75" customHeight="1" x14ac:dyDescent="0.2">
      <c r="A150" s="276">
        <v>1</v>
      </c>
      <c r="B150" s="17" cm="1">
        <f t="array" ref="B150:B164">IF(ISBLANK(Q13:Q27),FALSE,Q13:Q27)</f>
        <v>1</v>
      </c>
      <c r="C150" s="17" cm="1">
        <f t="array" ref="C150:C164">IF(ISBLANK(R13:R27),FALSE,R13:R27)</f>
        <v>4</v>
      </c>
      <c r="D150" s="234" t="str" cm="1">
        <f t="array" ref="D150:D164">AO13:AO27</f>
        <v>Lost</v>
      </c>
      <c r="E150" s="17" t="str" cm="1">
        <f t="array" ref="E150">WhoGotTraded(CJ29,CJ13,CI13,CI29,CI45,CI61,CI77,$B$12,$B$28,$B$44,$B$60,$B$76)</f>
        <v>Blue</v>
      </c>
    </row>
    <row r="151" spans="1:6" ht="15.75" customHeight="1" x14ac:dyDescent="0.2">
      <c r="A151" s="276">
        <v>2</v>
      </c>
      <c r="B151" s="17">
        <v>0</v>
      </c>
      <c r="C151" s="17">
        <v>4</v>
      </c>
      <c r="D151" s="234" t="str">
        <v>Won</v>
      </c>
      <c r="E151" s="17" t="str" cm="1">
        <f t="array" ref="E151">WhoGotTraded(CJ30,CJ14,CI14,CI30,CI46,CI62,CI78,$B$12,$B$28,$B$44,$B$60,$B$76)</f>
        <v>N/A</v>
      </c>
    </row>
    <row r="152" spans="1:6" ht="15.75" customHeight="1" x14ac:dyDescent="0.2">
      <c r="A152" s="276">
        <v>3</v>
      </c>
      <c r="B152" s="17">
        <v>0</v>
      </c>
      <c r="C152" s="17">
        <v>2</v>
      </c>
      <c r="D152" s="234" t="str">
        <v>Lost</v>
      </c>
      <c r="E152" s="17" t="str" cm="1">
        <f t="array" ref="E152">WhoGotTraded(CJ31,CJ15,CI15,CI31,CI47,CI63,CI79,$B$12,$B$28,$B$44,$B$60,$B$76)</f>
        <v>Perseus</v>
      </c>
    </row>
    <row r="153" spans="1:6" ht="15.75" customHeight="1" x14ac:dyDescent="0.2">
      <c r="A153" s="276">
        <v>4</v>
      </c>
      <c r="B153" s="17">
        <v>0</v>
      </c>
      <c r="C153" s="17">
        <v>2</v>
      </c>
      <c r="D153" s="234" t="str">
        <v>Lost</v>
      </c>
      <c r="E153" s="17" t="str" cm="1">
        <f t="array" ref="E153">WhoGotTraded(CJ32,CJ16,CI16,CI32,CI48,CI64,CI80,$B$12,$B$28,$B$44,$B$60,$B$76)</f>
        <v>N/A</v>
      </c>
    </row>
    <row r="154" spans="1:6" ht="15.75" customHeight="1" x14ac:dyDescent="0.2">
      <c r="A154" s="276">
        <v>5</v>
      </c>
      <c r="B154" s="17">
        <v>0</v>
      </c>
      <c r="C154" s="17">
        <v>6</v>
      </c>
      <c r="D154" s="234" t="str">
        <v>Lost</v>
      </c>
      <c r="E154" s="17" t="str" cm="1">
        <f t="array" ref="E154">WhoGotTraded(CJ33,CJ17,CI17,CI33,CI49,CI65,CI81,$B$12,$B$28,$B$44,$B$60,$B$76)</f>
        <v>Fin</v>
      </c>
    </row>
    <row r="155" spans="1:6" ht="15.75" customHeight="1" x14ac:dyDescent="0.2">
      <c r="A155" s="276">
        <v>6</v>
      </c>
      <c r="B155" s="17">
        <v>1</v>
      </c>
      <c r="C155" s="17">
        <v>4</v>
      </c>
      <c r="D155" s="234" t="str">
        <v>Lost</v>
      </c>
      <c r="E155" s="17" t="str" cm="1">
        <f t="array" ref="E155">WhoGotTraded(CJ34,CJ18,CI18,CI34,CI50,CI66,CI82,$B$12,$B$28,$B$44,$B$60,$B$76)</f>
        <v>Blue</v>
      </c>
    </row>
    <row r="156" spans="1:6" ht="15.75" customHeight="1" x14ac:dyDescent="0.2">
      <c r="A156" s="276">
        <v>7</v>
      </c>
      <c r="B156" s="17" t="b">
        <v>0</v>
      </c>
      <c r="C156" s="17" t="b">
        <v>0</v>
      </c>
      <c r="D156" s="234" t="str">
        <v>Won</v>
      </c>
      <c r="E156" s="17" t="str" cm="1">
        <f t="array" ref="E156">WhoGotTraded(CJ35,CJ19,CI19,CI35,CI51,CI67,CI83,$B$12,$B$28,$B$44,$B$60,$B$76)</f>
        <v>N/A</v>
      </c>
    </row>
    <row r="157" spans="1:6" ht="15.75" customHeight="1" x14ac:dyDescent="0.2">
      <c r="A157" s="276">
        <v>8</v>
      </c>
      <c r="B157" s="17" t="b">
        <v>0</v>
      </c>
      <c r="C157" s="17" t="b">
        <v>0</v>
      </c>
      <c r="D157" s="234" t="str">
        <v>Lost</v>
      </c>
      <c r="E157" s="17" t="str" cm="1">
        <f t="array" ref="E157">WhoGotTraded(CJ36,CJ20,CI20,CI36,CI52,CI68,CI84,$B$12,$B$28,$B$44,$B$60,$B$76)</f>
        <v>N/A</v>
      </c>
    </row>
    <row r="158" spans="1:6" ht="15.75" customHeight="1" x14ac:dyDescent="0.2">
      <c r="A158" s="276">
        <v>9</v>
      </c>
      <c r="B158" s="17" t="b">
        <v>0</v>
      </c>
      <c r="C158" s="17" t="b">
        <v>0</v>
      </c>
      <c r="D158" s="234" t="str">
        <v>Lost</v>
      </c>
      <c r="E158" s="17" t="str" cm="1">
        <f t="array" ref="E158">WhoGotTraded(CJ37,CJ21,CI21,CI37,CI53,CI69,CI85,$B$12,$B$28,$B$44,$B$60,$B$76)</f>
        <v>N/A</v>
      </c>
    </row>
    <row r="159" spans="1:6" ht="15.75" customHeight="1" x14ac:dyDescent="0.2">
      <c r="A159" s="276">
        <v>10</v>
      </c>
      <c r="B159" s="17" t="b">
        <v>0</v>
      </c>
      <c r="C159" s="17" t="b">
        <v>0</v>
      </c>
      <c r="D159" s="234" t="str">
        <v>Lost</v>
      </c>
      <c r="E159" s="17" t="str" cm="1">
        <f t="array" ref="E159:F159">WhoGotTraded(CJ38,CJ22,CI22,CI38,CI54,CI70,CI86,$B$12,$B$28,$B$44,$B$60,$B$76)</f>
        <v>Blue</v>
      </c>
      <c r="F159" t="str">
        <v>Yeeto</v>
      </c>
    </row>
    <row r="160" spans="1:6" ht="15.75" customHeight="1" x14ac:dyDescent="0.2">
      <c r="A160" s="276">
        <v>11</v>
      </c>
      <c r="B160" s="17" t="b">
        <v>0</v>
      </c>
      <c r="C160" s="17" t="b">
        <v>0</v>
      </c>
      <c r="D160" s="234" t="str">
        <v>Lost</v>
      </c>
      <c r="E160" s="17" t="str" cm="1">
        <f t="array" ref="E160">WhoGotTraded(CJ39,CJ23,CI23,CI39,CI55,CI71,CI87,$B$12,$B$28,$B$44,$B$60,$B$76)</f>
        <v>N/A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Not Played</v>
      </c>
      <c r="E161" s="17" t="str" cm="1">
        <f t="array" ref="E161">WhoGotTraded(CJ40,CJ24,CI24,CI40,CI56,CI72,CI88,$B$12,$B$28,$B$44,$B$60,$B$76)</f>
        <v>N/A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237" priority="16" operator="equal">
      <formula>TRUE</formula>
    </cfRule>
  </conditionalFormatting>
  <conditionalFormatting sqref="E118:E132">
    <cfRule type="containsText" dxfId="236" priority="13" operator="containsText" text="FALSE">
      <formula>NOT(ISERROR(SEARCH("FALSE",E118)))</formula>
    </cfRule>
    <cfRule type="containsText" dxfId="235" priority="14" operator="containsText" text="TRUE">
      <formula>NOT(ISERROR(SEARCH("TRUE",E118)))</formula>
    </cfRule>
    <cfRule type="containsText" dxfId="234" priority="15" operator="containsText" text="NO OP">
      <formula>NOT(ISERROR(SEARCH("NO OP",E118)))</formula>
    </cfRule>
  </conditionalFormatting>
  <conditionalFormatting sqref="F118:F132">
    <cfRule type="cellIs" dxfId="233" priority="11" operator="equal">
      <formula>"LOST"</formula>
    </cfRule>
    <cfRule type="cellIs" dxfId="232" priority="12" operator="equal">
      <formula>"WON"</formula>
    </cfRule>
  </conditionalFormatting>
  <conditionalFormatting sqref="G118:G132">
    <cfRule type="cellIs" dxfId="231" priority="7" operator="equal">
      <formula>"NO KILL"</formula>
    </cfRule>
    <cfRule type="cellIs" dxfId="230" priority="8" operator="equal">
      <formula>FALSE</formula>
    </cfRule>
    <cfRule type="cellIs" dxfId="229" priority="9" operator="greaterThan">
      <formula>0.0001157</formula>
    </cfRule>
    <cfRule type="cellIs" dxfId="228" priority="10" operator="lessThan">
      <formula>0.000115</formula>
    </cfRule>
  </conditionalFormatting>
  <conditionalFormatting sqref="C134:C148">
    <cfRule type="cellIs" dxfId="227" priority="6" operator="equal">
      <formula>TRUE</formula>
    </cfRule>
  </conditionalFormatting>
  <conditionalFormatting sqref="D134:D148">
    <cfRule type="cellIs" dxfId="226" priority="4" operator="equal">
      <formula>"LOST"</formula>
    </cfRule>
    <cfRule type="cellIs" dxfId="225" priority="5" operator="equal">
      <formula>"WON"</formula>
    </cfRule>
  </conditionalFormatting>
  <conditionalFormatting sqref="E134:E148">
    <cfRule type="cellIs" dxfId="224" priority="3" operator="equal">
      <formula>TRUE</formula>
    </cfRule>
  </conditionalFormatting>
  <conditionalFormatting sqref="B134:B148">
    <cfRule type="cellIs" dxfId="223" priority="2" operator="equal">
      <formula>TRUE</formula>
    </cfRule>
  </conditionalFormatting>
  <conditionalFormatting sqref="X122">
    <cfRule type="cellIs" dxfId="222" priority="1" operator="equal">
      <formula>0</formula>
    </cfRule>
  </conditionalFormatting>
  <dataValidations count="13">
    <dataValidation type="list" allowBlank="1" showInputMessage="1" showErrorMessage="1" sqref="AQ13:AQ27" xr:uid="{0FD1B8DA-501D-4D45-9D00-2CCBEA33B0EE}">
      <formula1>"High,Low"</formula1>
    </dataValidation>
    <dataValidation type="list" allowBlank="1" showInputMessage="1" showErrorMessage="1" sqref="AL14:AL27" xr:uid="{2971488B-1CBF-4F8A-B166-C80900549E42}">
      <formula1>$A$111:$A$114</formula1>
    </dataValidation>
    <dataValidation type="list" allowBlank="1" showInputMessage="1" showErrorMessage="1" sqref="AL13" xr:uid="{7F4E951A-5AFA-4A54-8B3E-7CCA1D1A83D2}">
      <formula1>A111:A114</formula1>
    </dataValidation>
    <dataValidation type="list" allowBlank="1" showInputMessage="1" showErrorMessage="1" sqref="AF13:AF27 AF29:AF43 AF45:AF59 AF61:AF75 AF77:AF91 AF93:AF107" xr:uid="{038B8DF5-C1A4-4AD6-924D-4C98D98DBF0D}">
      <formula1>"PP,False"</formula1>
    </dataValidation>
    <dataValidation type="list" allowBlank="1" showInputMessage="1" showErrorMessage="1" sqref="AD13:AD27 AD29:AD43 AD45:AD59 AD61:AD75 AD77:AD91 AD93:AD107" xr:uid="{09EB36A0-1600-45F9-9E66-F11EEE92EFB9}">
      <formula1>"Prep,PP,False"</formula1>
    </dataValidation>
    <dataValidation type="list" allowBlank="1" showInputMessage="1" showErrorMessage="1" sqref="K93:K107 AZ13:BA27 BE13:BF27 BJ13:BK27 K13:K27 K77:K91 K29:K43 K45:K59 K61:K75 BO13:BP27 AU13:AV27" xr:uid="{A443CB88-A5CC-41BF-83DC-7D130F4EF9AD}">
      <formula1>"TRUE,FALSE"</formula1>
    </dataValidation>
    <dataValidation type="list" allowBlank="1" sqref="AN13:AN27" xr:uid="{2FEEB4B7-3DC9-4523-92AE-FC4E6B7A8BB2}">
      <formula1>"Attack,Defence,Not Played"</formula1>
    </dataValidation>
    <dataValidation type="list" allowBlank="1" sqref="AO13:AO27" xr:uid="{1BD56C4E-166D-4F70-A713-DFDF144F8F25}">
      <formula1>"Won,Lost,Not Played"</formula1>
    </dataValidation>
    <dataValidation type="list" allowBlank="1" showInputMessage="1" showErrorMessage="1" sqref="O13:O27 O29:O43 O45:O59 O61:O75 O77:O91 O93:O107 L93:L107" xr:uid="{2172ECCD-5328-4E16-BD82-EE74BD170995}">
      <formula1>"True,False"</formula1>
    </dataValidation>
    <dataValidation type="list" allowBlank="1" showInputMessage="1" showErrorMessage="1" sqref="E2" xr:uid="{901438AE-1497-464E-A7FC-74250B266545}">
      <formula1>"True, False"</formula1>
    </dataValidation>
    <dataValidation type="list" allowBlank="1" showInputMessage="1" showErrorMessage="1" sqref="AJ13:AJ27" xr:uid="{A91E6F7F-0E6C-4B8C-BB19-1A4FB04ACCC4}">
      <formula1>"true,false"</formula1>
    </dataValidation>
    <dataValidation type="list" allowBlank="1" showInputMessage="1" showErrorMessage="1" sqref="AT13:AT27 AY13:AY27 BN13:BN27 BI13:BI27 BD13:BD27" xr:uid="{9A76D99C-4196-40C7-BB21-9A991B8FBB7C}">
      <formula1>"Gun, Utility"</formula1>
    </dataValidation>
    <dataValidation type="list" allowBlank="1" sqref="AS13:AS27 BH13:BH27 BC13:BC27 AX13:AX27 BM13:BM27" xr:uid="{48F28446-3177-43FB-9128-1C29C8926FC1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F086DB56-65D6-4701-BA42-27388D8C6EB1}">
          <x14:formula1>
            <xm:f>REF!E2:E20</xm:f>
          </x14:formula1>
          <xm:sqref>C2</xm:sqref>
        </x14:dataValidation>
        <x14:dataValidation type="list" allowBlank="1" showInputMessage="1" showErrorMessage="1" xr:uid="{F0DD678E-7428-416C-9D53-EBD4A7368267}">
          <x14:formula1>
            <xm:f>REF!A1:A100</xm:f>
          </x14:formula1>
          <xm:sqref>AE2</xm:sqref>
        </x14:dataValidation>
        <x14:dataValidation type="list" allowBlank="1" showInputMessage="1" showErrorMessage="1" xr:uid="{1CA0A702-9DDC-4D01-A8B0-19918AEBD068}">
          <x14:formula1>
            <xm:f>REF!A1:A100</xm:f>
          </x14:formula1>
          <xm:sqref>AD2</xm:sqref>
        </x14:dataValidation>
        <x14:dataValidation type="list" allowBlank="1" showInputMessage="1" showErrorMessage="1" xr:uid="{0F74B91A-0326-4209-97D1-25198FD9E20C}">
          <x14:formula1>
            <xm:f>REF!B1:B100</xm:f>
          </x14:formula1>
          <xm:sqref>AC2</xm:sqref>
        </x14:dataValidation>
        <x14:dataValidation type="list" allowBlank="1" showInputMessage="1" showErrorMessage="1" xr:uid="{2DC37DE6-75C7-4BCB-8841-3934158166C6}">
          <x14:formula1>
            <xm:f>REF!B1:B100</xm:f>
          </x14:formula1>
          <xm:sqref>AB2</xm:sqref>
        </x14:dataValidation>
        <x14:dataValidation type="list" allowBlank="1" showInputMessage="1" showErrorMessage="1" xr:uid="{CB9FE6DB-CF28-4D63-9D30-27264E241C52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2A201D51-B831-45C7-96B6-83684825BB34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9EAA5731-F8DF-48E3-AFB9-A3F00F68264C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90E5D951-424C-4983-A98C-5063133338E7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4224B492-4E14-45FD-A716-A09EBBE7D25E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1038823B-75A3-46D1-ABCC-ADA0F802A991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2125F61F-1EA3-4375-BAD0-4F1CB46C4783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4F8B0467-34D1-4CC7-943A-EF002CBEDF13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13A335EB-CFCF-49F5-B711-FC9FE105945E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FC56B344-B507-4190-A775-E4DEF2C983B1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A2DC857D-D038-4893-A2B4-71AF36CB22CE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2DFF6F08-95A1-4B2C-BA0B-38A6924B797C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ED76F2EF-DB10-45B6-BAB5-AC1314E67301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D7E261EC-818D-4CBD-936E-C1AF939B594C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724BFD70-D024-4CCE-BBA2-3FEB5870F3A5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FCBB3ADD-C536-4589-9CF8-D5AE13510149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65671-CF79-4F74-B9F7-47D395B066C7}">
  <sheetPr codeName="Sheet26">
    <outlinePr summaryBelow="0" summaryRight="0"/>
  </sheetPr>
  <dimension ref="A1:DG1000"/>
  <sheetViews>
    <sheetView zoomScale="70" zoomScaleNormal="70" workbookViewId="0">
      <selection activeCell="N9" sqref="N9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44719</v>
      </c>
      <c r="C2" s="113" t="s">
        <v>210</v>
      </c>
      <c r="D2" s="170" t="s">
        <v>562</v>
      </c>
      <c r="E2" s="238" t="b">
        <v>0</v>
      </c>
      <c r="F2" s="17">
        <f>I2+K2</f>
        <v>7</v>
      </c>
      <c r="G2" s="17">
        <f>J2+L2</f>
        <v>2</v>
      </c>
      <c r="H2" s="115">
        <f>COUNTIF(AO13:AO27,"Won")+COUNTIF(AO13:AO27,"Lost")</f>
        <v>9</v>
      </c>
      <c r="I2" s="211">
        <f>wonlost(AO13:AO27,"Attack","Won",AN13:AN27)</f>
        <v>5</v>
      </c>
      <c r="J2" s="115">
        <f>wonlost(AO13:AO27,"Attack","Lost",AN13:AN27)</f>
        <v>1</v>
      </c>
      <c r="K2" s="115">
        <f>wonlost(AO13:AO27,"Defence","Won",AN13:AN27)</f>
        <v>2</v>
      </c>
      <c r="L2" s="115">
        <f>wonlost(AO13:AO27,"Defence","Lost",AN13:AN27)</f>
        <v>1</v>
      </c>
      <c r="M2" s="115">
        <f>COUNTIF(CE14:CE27,TRUE)</f>
        <v>0</v>
      </c>
      <c r="N2" s="17">
        <f>COUNTIF(AJ13:AJ27,TRUE)</f>
        <v>1</v>
      </c>
      <c r="O2" s="115">
        <f>COUNTIF(BY13:BY27,TRUE)</f>
        <v>1</v>
      </c>
      <c r="P2" s="170">
        <f>AVERAGE(conversion(AP13:AP27,AO13:AO27))</f>
        <v>1</v>
      </c>
      <c r="Q2" s="170">
        <f>COUNTIF(CG13:CG27,TRUE)</f>
        <v>5</v>
      </c>
      <c r="R2" s="170">
        <f>AVERAGE(conversion(CG13:CG27,AO13:AO27))</f>
        <v>0.8</v>
      </c>
      <c r="S2" s="125">
        <f>TRUNC(AVERAGE(CJ13:CJ27),0)/(60*60*24)</f>
        <v>5.6712962962962967E-4</v>
      </c>
      <c r="T2" s="17">
        <f>SUM(T5:T10)</f>
        <v>1</v>
      </c>
      <c r="U2" s="17">
        <f>AVERAGE(Q13:Q27)</f>
        <v>0.33333333333333331</v>
      </c>
      <c r="V2" s="17">
        <f>AVERAGE(R13:R27)</f>
        <v>3</v>
      </c>
      <c r="W2" s="17">
        <f>AVERAGE(S13:S27)</f>
        <v>1.1666666666666667</v>
      </c>
      <c r="AB2" s="23"/>
      <c r="AC2" s="23"/>
      <c r="AD2" s="66"/>
      <c r="AE2" s="66"/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1.8</v>
      </c>
      <c r="C5" s="96">
        <f>SUM(CA13:CA27)</f>
        <v>9</v>
      </c>
      <c r="D5" s="112">
        <f>SUM(CB13:CB27)</f>
        <v>3</v>
      </c>
      <c r="E5" s="17">
        <f>COUNTIF(DC13:DC27,TRUE)</f>
        <v>1</v>
      </c>
      <c r="F5" s="96">
        <f>COUNTIF(CC13:CC27,TRUE)</f>
        <v>1</v>
      </c>
      <c r="G5" s="17">
        <f>SUM(DF13:DF27)</f>
        <v>0</v>
      </c>
      <c r="H5" s="99">
        <f>TRUNC(D5/(C5-G5),2)</f>
        <v>0.33</v>
      </c>
      <c r="I5" s="114">
        <f>COUNTIF(CH13:CH27,"&gt;0")</f>
        <v>5</v>
      </c>
      <c r="J5" s="115">
        <f>COUNTIF(M13:M27,TRUE)</f>
        <v>2</v>
      </c>
      <c r="K5" s="17">
        <f>COUNTIF(DB13:DB27,TRUE)</f>
        <v>1</v>
      </c>
      <c r="L5" s="111">
        <f>TRUNC((COUNTIF(CD13:CD27,TRUE)/H2),2)</f>
        <v>0.66</v>
      </c>
      <c r="M5" s="116">
        <f>C5/H2</f>
        <v>1</v>
      </c>
      <c r="N5" s="122">
        <f>AVERAGE(CI13:CI27)/(60*60*24)</f>
        <v>7.9166666666666676E-4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0.44444444444444442</v>
      </c>
      <c r="V5" s="306">
        <f>SUM(CF13:CF27)</f>
        <v>0</v>
      </c>
      <c r="W5" s="28"/>
      <c r="X5" s="94"/>
      <c r="Y5" s="279">
        <f>COUNTIF(DE13:DE27,TRUE)</f>
        <v>1</v>
      </c>
      <c r="Z5" s="17">
        <f>COUNTIF(CA13:CA27,"&gt;1")</f>
        <v>3</v>
      </c>
      <c r="AB5" s="282" t="s">
        <v>390</v>
      </c>
      <c r="AC5" s="72">
        <f>SUM(CY13:CY27)</f>
        <v>7</v>
      </c>
      <c r="AD5" s="72">
        <f>COUNTIF(CW13:CW27,"&gt;0")</f>
        <v>3</v>
      </c>
      <c r="AE5" s="108">
        <f>TRUNC((COUNTIF(CU13:CU27,TRUE)/(I2+J2)),2)</f>
        <v>0.66</v>
      </c>
      <c r="AF5" s="121" t="e">
        <f>AVERAGE(CV13:CV27)/(60*60*24)</f>
        <v>#DIV/0!</v>
      </c>
      <c r="AG5" s="118">
        <f>AC5/(I2+J2)</f>
        <v>1.1666666666666667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0.5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2</v>
      </c>
      <c r="AV5" s="23">
        <f>COUNTIF(CX13:CX27,"&gt;0")</f>
        <v>2</v>
      </c>
      <c r="AW5" s="109">
        <f>TRUNC((COUNTIF(CV13:CV27,TRUE)/($K$2+$L$2)),2)</f>
        <v>0.66</v>
      </c>
      <c r="AX5" s="120">
        <f>AVERAGE(CX13:CX27)/(60*60*24)</f>
        <v>1.0474537037037037E-3</v>
      </c>
      <c r="AY5" s="119">
        <f>AU5/(K2+L2)</f>
        <v>0.66666666666666663</v>
      </c>
      <c r="AZ5" s="99">
        <f>COUNTIF(CZ13:CZ27, "&gt;0")/(K2+L2)</f>
        <v>0.33333333333333331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1.8</v>
      </c>
      <c r="C6" s="96">
        <f>SUM(CA29:CA43)</f>
        <v>9</v>
      </c>
      <c r="D6" s="113">
        <f>SUM(CB29:CB43)</f>
        <v>5</v>
      </c>
      <c r="E6" s="17">
        <f>COUNTIF(DC29:DC43,TRUE)</f>
        <v>2</v>
      </c>
      <c r="F6" s="96">
        <f>COUNTIF(CC29:CC43,TRUE)</f>
        <v>2</v>
      </c>
      <c r="G6" s="17">
        <f>SUM(DF29:DF43)</f>
        <v>1</v>
      </c>
      <c r="H6" s="99">
        <f t="shared" ref="H6:H9" si="0">TRUNC(D6/(C6-G6),2)</f>
        <v>0.62</v>
      </c>
      <c r="I6" s="114">
        <f>COUNTIF(CH29:CH43,"&gt;0")</f>
        <v>5</v>
      </c>
      <c r="J6" s="115">
        <f>COUNTIF(M29:M43,TRUE)</f>
        <v>2</v>
      </c>
      <c r="K6" s="17">
        <f>COUNTIF(DB29:DB43,TRUE)</f>
        <v>1</v>
      </c>
      <c r="L6" s="111">
        <f>TRUNC(COUNTIF(CD29:CD43,TRUE)/H2,2)</f>
        <v>0.77</v>
      </c>
      <c r="M6" s="116">
        <f>C6/H2</f>
        <v>1</v>
      </c>
      <c r="N6" s="122">
        <f>AVERAGE(CI29:CI43)/(60*60*24)</f>
        <v>8.0787037037037036E-4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0.66666666666666663</v>
      </c>
      <c r="V6" s="306">
        <f>SUM(CF29:CF43)</f>
        <v>0</v>
      </c>
      <c r="W6" s="28"/>
      <c r="X6" s="94"/>
      <c r="Y6" s="279">
        <f>COUNTIF(DE29:DE43,TRUE)</f>
        <v>0</v>
      </c>
      <c r="Z6" s="17">
        <f>COUNTIF(CA29:CA43,"&gt;1")</f>
        <v>2</v>
      </c>
      <c r="AB6" s="283" t="s">
        <v>65</v>
      </c>
      <c r="AC6" s="72">
        <f>SUM(CY29:CY43)</f>
        <v>3</v>
      </c>
      <c r="AD6" s="72">
        <f>COUNTIF(CW29:CW43,"&gt;0")</f>
        <v>4</v>
      </c>
      <c r="AE6" s="108">
        <f>TRUNC(COUNTIF(CU29:CU43,TRUE)/(I2+J2),2)</f>
        <v>0.66</v>
      </c>
      <c r="AF6" s="121" t="e">
        <f>AVERAGE(CV29:CV43)/(60*60*24)</f>
        <v>#DIV/0!</v>
      </c>
      <c r="AG6" s="118">
        <f>AC6/(I2+J2)</f>
        <v>0.5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0.5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6</v>
      </c>
      <c r="AV6" s="23">
        <f>COUNTIF(CX29:CX43,"&gt;0")</f>
        <v>1</v>
      </c>
      <c r="AW6" s="110">
        <f>TRUNC((COUNTIF(CV29:CV43,TRUE)/($K$2+$L$2)),2)</f>
        <v>1</v>
      </c>
      <c r="AX6" s="120">
        <f>AVERAGE(CX29:CX43)/(60*60*24)</f>
        <v>1.2037037037037038E-3</v>
      </c>
      <c r="AY6" s="119">
        <f>AU6/(K2+L2)</f>
        <v>2</v>
      </c>
      <c r="AZ6" s="99">
        <f>COUNTIF(CZ29:CZ43, "&gt;0")/(K2+L2)</f>
        <v>1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1.4</v>
      </c>
      <c r="C7" s="96">
        <f>SUM(CA45:CA59)</f>
        <v>7</v>
      </c>
      <c r="D7" s="113">
        <f>SUM(CB45:CB59)</f>
        <v>2</v>
      </c>
      <c r="E7" s="17">
        <f>COUNTIF(DC45:DC59,TRUE)</f>
        <v>2</v>
      </c>
      <c r="F7" s="96">
        <f>COUNTIF(CC45:CC59,TRUE)</f>
        <v>4</v>
      </c>
      <c r="G7" s="17">
        <f>SUM(DF45:DF59)</f>
        <v>0</v>
      </c>
      <c r="H7" s="99">
        <f t="shared" si="0"/>
        <v>0.28000000000000003</v>
      </c>
      <c r="I7" s="114">
        <f>COUNTIF(CH45:CH59,"&gt;0")</f>
        <v>5</v>
      </c>
      <c r="J7" s="115">
        <f>COUNTIF(M45:M59,TRUE)</f>
        <v>0</v>
      </c>
      <c r="K7" s="17">
        <f>COUNTIF(DB45:DB59,TRUE)</f>
        <v>2</v>
      </c>
      <c r="L7" s="111">
        <f>TRUNC((COUNTIF(CD45:CD59,TRUE)/H2),2)</f>
        <v>0.77</v>
      </c>
      <c r="M7" s="116">
        <f>C7/H2</f>
        <v>0.77777777777777779</v>
      </c>
      <c r="N7" s="122">
        <f>AVERAGE(CI45:CI59)/(60*60*24)</f>
        <v>9.745370370370371E-4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0.44444444444444442</v>
      </c>
      <c r="V7" s="306">
        <f>SUM(CF45:CF59)</f>
        <v>1</v>
      </c>
      <c r="W7" s="28"/>
      <c r="X7" s="94"/>
      <c r="Y7" s="279">
        <f>COUNTIF(DE45:DE59,TRUE)</f>
        <v>0</v>
      </c>
      <c r="Z7" s="17">
        <f>COUNTIF(CA45:CA59,"&gt;1")</f>
        <v>2</v>
      </c>
      <c r="AB7" s="284" t="s">
        <v>66</v>
      </c>
      <c r="AC7" s="72">
        <f>SUM(CY45:CY59)</f>
        <v>7</v>
      </c>
      <c r="AD7" s="72">
        <f>COUNTIF(CW45:CW59,"&gt;0")</f>
        <v>4</v>
      </c>
      <c r="AE7" s="108">
        <f>TRUNC((COUNTIF(CU45:CU59,TRUE)/(I2+J2)),2)</f>
        <v>0.83</v>
      </c>
      <c r="AF7" s="121" t="e">
        <f>AVERAGE(CV43:CV59)/(60*60*24)</f>
        <v>#DIV/0!</v>
      </c>
      <c r="AG7" s="118">
        <f>AC7/(I2+J2)</f>
        <v>1.1666666666666667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0.66666666666666663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0</v>
      </c>
      <c r="AV7" s="23">
        <f>COUNTIF(CX45:CX59,"&gt;0")</f>
        <v>1</v>
      </c>
      <c r="AW7" s="110">
        <f>TRUNC((COUNTIF(CV45:CV59,TRUE)/($K$2+$L$2)),2)</f>
        <v>0.66</v>
      </c>
      <c r="AX7" s="120">
        <f>AVERAGE(CX43:CX59)/(60*60*24)</f>
        <v>1.1689814814814816E-3</v>
      </c>
      <c r="AY7" s="119">
        <f>AU7/(K2+L2)</f>
        <v>0</v>
      </c>
      <c r="AZ7" s="99">
        <f>COUNTIF(CZ45:CZ59, "&gt;0")/(K2+L2)</f>
        <v>0</v>
      </c>
      <c r="BA7" s="20"/>
    </row>
    <row r="8" spans="1:110" ht="15.75" customHeight="1" x14ac:dyDescent="0.2">
      <c r="A8" s="106" t="s">
        <v>355</v>
      </c>
      <c r="B8" s="165">
        <f>C8/I8</f>
        <v>1.5</v>
      </c>
      <c r="C8" s="96">
        <f>SUM(CA61:CA75)</f>
        <v>9</v>
      </c>
      <c r="D8" s="113">
        <f>SUM(CB61:CB75)</f>
        <v>4</v>
      </c>
      <c r="E8" s="17">
        <f>COUNTIF(DC61:DC75,TRUE)</f>
        <v>0</v>
      </c>
      <c r="F8" s="96">
        <f>COUNTIF(CC61:CC75,TRUE)</f>
        <v>2</v>
      </c>
      <c r="G8" s="17">
        <f>SUM(DF61:DF75)</f>
        <v>0</v>
      </c>
      <c r="H8" s="99">
        <f t="shared" si="0"/>
        <v>0.44</v>
      </c>
      <c r="I8" s="114">
        <f>COUNTIF(CH61:CH75,"&gt;0")</f>
        <v>6</v>
      </c>
      <c r="J8" s="115">
        <f>COUNTIF(M61:M75,TRUE)</f>
        <v>0</v>
      </c>
      <c r="K8" s="17">
        <f>COUNTIF(DB61:DB75,TRUE)</f>
        <v>0</v>
      </c>
      <c r="L8" s="111">
        <f>TRUNC((COUNTIF(CD61:CD75,TRUE)/H2),2)</f>
        <v>0.66</v>
      </c>
      <c r="M8" s="116">
        <f>C8/H2</f>
        <v>1</v>
      </c>
      <c r="N8" s="122">
        <f>AVERAGE(CI61:CI75)/(60*60*24)</f>
        <v>7.5424382716049389E-4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0.66666666666666663</v>
      </c>
      <c r="V8" s="306">
        <f>SUM(CF61:CF75)</f>
        <v>0</v>
      </c>
      <c r="W8" s="28"/>
      <c r="X8" s="94"/>
      <c r="Y8" s="279">
        <f>COUNTIF(DE61:DE75,TRUE)</f>
        <v>0</v>
      </c>
      <c r="Z8" s="17">
        <f>COUNTIF(CA61:CA75,"&gt;1")</f>
        <v>2</v>
      </c>
      <c r="AB8" s="285" t="s">
        <v>355</v>
      </c>
      <c r="AC8" s="72">
        <f>SUM(CY61:CY75)</f>
        <v>8</v>
      </c>
      <c r="AD8" s="72">
        <f>COUNTIF(CW61:CW75,"&gt;0")</f>
        <v>4</v>
      </c>
      <c r="AE8" s="108">
        <f>TRUNC((COUNTIF(CU61:CU75,TRUE)/(I2+J2)),2)</f>
        <v>0.83</v>
      </c>
      <c r="AF8" s="121" t="e">
        <f>AVERAGE(CV61:CV75)/(60*60*24)</f>
        <v>#DIV/0!</v>
      </c>
      <c r="AG8" s="118">
        <f>AC8/(I2+J2)</f>
        <v>1.3333333333333333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0.83333333333333337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1</v>
      </c>
      <c r="AV8" s="23">
        <f>COUNTIF(CX61:CX75,"&gt;0")</f>
        <v>2</v>
      </c>
      <c r="AW8" s="110">
        <f>TRUNC((COUNTIF(CV61:CV75,TRUE)/($K$2+$L$2)),2)</f>
        <v>0.33</v>
      </c>
      <c r="AX8" s="120">
        <f>AVERAGE(CX61:CX75)/(60*60*24)</f>
        <v>6.076388888888889E-4</v>
      </c>
      <c r="AY8" s="119">
        <f>AU8/(K2+L2)</f>
        <v>0.33333333333333331</v>
      </c>
      <c r="AZ8" s="99">
        <f>COUNTIF(CZ61:CZ75, "&gt;0")/(K2+L2)</f>
        <v>0.33333333333333331</v>
      </c>
      <c r="BA8" s="20"/>
    </row>
    <row r="9" spans="1:110" ht="15.75" customHeight="1" x14ac:dyDescent="0.2">
      <c r="A9" s="107" t="s">
        <v>67</v>
      </c>
      <c r="B9" s="165">
        <f>C9/I9</f>
        <v>1</v>
      </c>
      <c r="C9" s="96">
        <f>SUM(CA77:CA91)</f>
        <v>5</v>
      </c>
      <c r="D9" s="113">
        <f>SUM(CB77:CB91)</f>
        <v>1</v>
      </c>
      <c r="E9" s="17">
        <f>COUNTIF(DC77:DC91,TRUE)</f>
        <v>0</v>
      </c>
      <c r="F9" s="96">
        <f>COUNTIF(CC77:CC91,TRUE)</f>
        <v>0</v>
      </c>
      <c r="G9" s="17">
        <f>SUM(DF77:DF91)</f>
        <v>1</v>
      </c>
      <c r="H9" s="99">
        <f t="shared" si="0"/>
        <v>0.25</v>
      </c>
      <c r="I9" s="114">
        <f>COUNTIF(CH77:CH91,"&gt;0")</f>
        <v>5</v>
      </c>
      <c r="J9" s="115">
        <f>COUNTIF(M77:M91,TRUE )</f>
        <v>0</v>
      </c>
      <c r="K9" s="17">
        <f>COUNTIF(DB77:DB91,TRUE)</f>
        <v>2</v>
      </c>
      <c r="L9" s="111">
        <f>TRUNC((COUNTIF(CD77:CD91,TRUE)/H2),2)</f>
        <v>0.88</v>
      </c>
      <c r="M9" s="116">
        <f>C9/H2</f>
        <v>0.55555555555555558</v>
      </c>
      <c r="N9" s="122">
        <f>AVERAGE(CI77:CI91)/(60*60*24)</f>
        <v>1.0023148148148148E-3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1</v>
      </c>
      <c r="U9" s="111">
        <f>COUNTIF(CA77:CA91, "&gt;0")/H2</f>
        <v>0.44444444444444442</v>
      </c>
      <c r="V9" s="306">
        <f>SUM(CF77:CF91)</f>
        <v>0</v>
      </c>
      <c r="W9" s="28"/>
      <c r="X9" s="94"/>
      <c r="Y9" s="279">
        <f>COUNTIF(DE77:DE91,TRUE)</f>
        <v>0</v>
      </c>
      <c r="Z9" s="17">
        <f>COUNTIF(CA77:CA91,"&gt;1")</f>
        <v>1</v>
      </c>
      <c r="AB9" s="286" t="s">
        <v>67</v>
      </c>
      <c r="AC9" s="72">
        <f>SUM(CY77:CY91)</f>
        <v>2</v>
      </c>
      <c r="AD9" s="72">
        <f>COUNTIF(CW77:CW91,"&gt;0")</f>
        <v>4</v>
      </c>
      <c r="AE9" s="108">
        <f>TRUNC((COUNTIF(CU77:CU91,TRUE)/(I2+J2)),2)</f>
        <v>0.83</v>
      </c>
      <c r="AF9" s="121" t="e">
        <f>AVERAGE(CV77:CV91)/(60*60*24)</f>
        <v>#DIV/0!</v>
      </c>
      <c r="AG9" s="118">
        <f>AC9/(I2+J2)</f>
        <v>0.33333333333333331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0.33333333333333331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3</v>
      </c>
      <c r="AV9" s="23">
        <f>COUNTIF(CX77:CX91,"&gt;0")</f>
        <v>1</v>
      </c>
      <c r="AW9" s="110">
        <f>TRUNC((COUNTIF(CV77:CV91,TRUE)/($K$2+$L$2)),2)</f>
        <v>1</v>
      </c>
      <c r="AX9" s="120">
        <f>AVERAGE(CX77:CX91)/(60*60*24)</f>
        <v>1.0416666666666667E-3</v>
      </c>
      <c r="AY9" s="119">
        <f>AU9/(K2+L2)</f>
        <v>1</v>
      </c>
      <c r="AZ9" s="99">
        <f>COUNTIF(CZ77:CZ91, "&gt;0")/(K2+L2)</f>
        <v>0.66666666666666663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6_7 Border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428</v>
      </c>
      <c r="K13" s="45" t="b">
        <v>0</v>
      </c>
      <c r="L13" s="46" t="b">
        <f>DB13</f>
        <v>1</v>
      </c>
      <c r="M13" s="47" t="b" cm="1">
        <f t="array" ref="M13">OpeningDeath(CG13,CI13,CI29,CI45,CI61,CI77,CI93)</f>
        <v>1</v>
      </c>
      <c r="N13" s="52" t="s">
        <v>211</v>
      </c>
      <c r="O13" s="69" t="b">
        <v>0</v>
      </c>
      <c r="Q13" s="17"/>
      <c r="R13" s="17"/>
      <c r="S13" s="17">
        <v>0</v>
      </c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222</v>
      </c>
      <c r="AM13" s="62" t="s">
        <v>468</v>
      </c>
      <c r="AN13" s="63" t="s">
        <v>382</v>
      </c>
      <c r="AO13" s="71" t="s">
        <v>392</v>
      </c>
      <c r="AP13" s="20" t="b">
        <f t="shared" ref="AP13:AP27" si="1">OR(O13,O29,O45,O61,O77,O93)</f>
        <v>0</v>
      </c>
      <c r="AQ13" s="17"/>
      <c r="AR13" s="190" t="s">
        <v>534</v>
      </c>
      <c r="AS13" s="54" t="s">
        <v>66</v>
      </c>
      <c r="AT13" s="55" t="s">
        <v>384</v>
      </c>
      <c r="AU13" s="55" t="b">
        <v>0</v>
      </c>
      <c r="AV13" s="55" t="b">
        <v>1</v>
      </c>
      <c r="AW13" s="64" t="s">
        <v>443</v>
      </c>
      <c r="AX13" s="65" t="s">
        <v>66</v>
      </c>
      <c r="AY13" s="66" t="s">
        <v>384</v>
      </c>
      <c r="AZ13" s="66" t="b">
        <v>0</v>
      </c>
      <c r="BA13" s="66" t="b">
        <v>0</v>
      </c>
      <c r="BB13" s="56" t="s">
        <v>536</v>
      </c>
      <c r="BC13" s="57" t="s">
        <v>355</v>
      </c>
      <c r="BD13" s="55" t="s">
        <v>384</v>
      </c>
      <c r="BE13" s="55" t="b">
        <v>0</v>
      </c>
      <c r="BF13" s="55" t="b">
        <v>1</v>
      </c>
      <c r="BG13" s="64" t="s">
        <v>468</v>
      </c>
      <c r="BH13" s="65" t="s">
        <v>66</v>
      </c>
      <c r="BI13" s="66" t="s">
        <v>384</v>
      </c>
      <c r="BJ13" s="66" t="b">
        <v>0</v>
      </c>
      <c r="BK13" s="66" t="b">
        <v>0</v>
      </c>
      <c r="BL13" s="56" t="s">
        <v>468</v>
      </c>
      <c r="BM13" s="57" t="s">
        <v>65</v>
      </c>
      <c r="BN13" s="55" t="s">
        <v>384</v>
      </c>
      <c r="BO13" s="55" t="b">
        <v>0</v>
      </c>
      <c r="BP13" s="55" t="b">
        <v>0</v>
      </c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0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1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0</v>
      </c>
      <c r="CH13" s="20" cm="1">
        <f t="array" ref="CH13">secandmin(J13)</f>
        <v>132</v>
      </c>
      <c r="CI13" s="20">
        <f t="shared" ref="CI13:CI27" si="4">IF(CH13=0,FALSE,(180+BT13-CH13))</f>
        <v>48</v>
      </c>
      <c r="CJ13" s="20" cm="1">
        <f t="array" ref="CJ13">IF(AR13="",FALSE,ROUND(IF(AU13=TRUE,((180-secandmin(AK13))+(45-AM13))-(secandmin(AR13)),(180-secandmin(AR13))),0))</f>
        <v>50</v>
      </c>
      <c r="CK13" s="20" cm="1">
        <f t="array" ref="CK13">IF(AW13="",FALSE,ROUND(IF(AZ13=TRUE,((180-secandmin(AK13))+(45-AM13))-(secandmin(AW13)),(180-secandmin(AW13))),0))</f>
        <v>86</v>
      </c>
      <c r="CL13" s="20" cm="1">
        <f t="array" ref="CL13">IF(BB13="",FALSE,ROUND(IF(BE13=TRUE,((180-secandmin(AK13))+(45-AM13))-(secandmin(BB13)),(180-secandmin(BB13))),0))</f>
        <v>91</v>
      </c>
      <c r="CM13" s="20" cm="1">
        <f t="array" ref="CM13">IF(BG13="",FALSE,ROUND(IF(BJ13=TRUE,((180-secandmin(AK13))+(45-AM13))-(secandmin(BG13)),(180-secandmin(BG13))),0))</f>
        <v>101</v>
      </c>
      <c r="CN13" s="20" cm="1">
        <f t="array" ref="CN13">IF(BL13="",FALSE,ROUND(IF(BO13=TRUE,((180-secandmin(AK13))+(45-AM13))-(secandmin(BL13)),(180-secandmin(BL13))),0))</f>
        <v>101</v>
      </c>
      <c r="CO13" s="30" cm="1">
        <f t="array" ref="CO13">roundlength(AJ13,secandmin(AM13),AO13,secandmin(AK13))</f>
        <v>101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1</v>
      </c>
      <c r="CV13" s="20" t="b" cm="1">
        <f t="array" ref="CV13:CV15">TRANSPOSE(sidesplit(CD13:CD27,AN13:AN27,"Defence"))</f>
        <v>1</v>
      </c>
      <c r="CW13" s="20" cm="1">
        <f t="array" ref="CW13:CW18">TRANSPOSE(sidesplit(CI13:CI27,AN13:AN27,"Attack"))</f>
        <v>48</v>
      </c>
      <c r="CX13" s="20" t="b" cm="1">
        <f t="array" ref="CX13:CX15">TRANSPOSE(sidesplit(CI13:CI27,AN13:AN27,"Defence"))</f>
        <v>0</v>
      </c>
      <c r="CY13" s="20" cm="1">
        <f t="array" ref="CY13:CY18">TRANSPOSE(sidesplit(CA13:CA27,AN13:AN27,"Attack"))</f>
        <v>0</v>
      </c>
      <c r="CZ13" s="20" cm="1">
        <f t="array" ref="CZ13:CZ15">TRANSPOSE(sidesplit(CA13:CA27,AN13:AN27,"Defence"))</f>
        <v>0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1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6_7 Border</v>
      </c>
      <c r="B14" s="4">
        <v>2</v>
      </c>
      <c r="C14" s="50"/>
      <c r="D14" s="51"/>
      <c r="E14" s="50"/>
      <c r="F14" s="87"/>
      <c r="G14" s="88"/>
      <c r="H14" s="89"/>
      <c r="I14" s="49"/>
      <c r="J14" s="300"/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211</v>
      </c>
      <c r="O14" s="69" t="b">
        <v>0</v>
      </c>
      <c r="Q14" s="17"/>
      <c r="R14" s="17"/>
      <c r="S14" s="17">
        <v>0</v>
      </c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222</v>
      </c>
      <c r="AM14" s="62" t="s">
        <v>403</v>
      </c>
      <c r="AN14" s="63" t="s">
        <v>382</v>
      </c>
      <c r="AO14" s="71" t="s">
        <v>392</v>
      </c>
      <c r="AP14" s="20" t="b">
        <f t="shared" si="1"/>
        <v>0</v>
      </c>
      <c r="AQ14" s="17"/>
      <c r="AR14" s="190" t="s">
        <v>383</v>
      </c>
      <c r="AS14" s="54" t="s">
        <v>66</v>
      </c>
      <c r="AT14" s="55" t="s">
        <v>384</v>
      </c>
      <c r="AU14" s="55" t="b">
        <v>0</v>
      </c>
      <c r="AV14" s="55" t="b">
        <v>0</v>
      </c>
      <c r="AW14" s="64" t="s">
        <v>427</v>
      </c>
      <c r="AX14" s="65" t="s">
        <v>390</v>
      </c>
      <c r="AY14" s="66" t="s">
        <v>384</v>
      </c>
      <c r="AZ14" s="66" t="b">
        <v>0</v>
      </c>
      <c r="BA14" s="66" t="b">
        <v>1</v>
      </c>
      <c r="BB14" s="56" t="s">
        <v>472</v>
      </c>
      <c r="BC14" s="57" t="s">
        <v>355</v>
      </c>
      <c r="BD14" s="55" t="s">
        <v>384</v>
      </c>
      <c r="BE14" s="55" t="b">
        <v>0</v>
      </c>
      <c r="BF14" s="55" t="b">
        <v>0</v>
      </c>
      <c r="BG14" s="64" t="s">
        <v>473</v>
      </c>
      <c r="BH14" s="65" t="s">
        <v>390</v>
      </c>
      <c r="BI14" s="66" t="s">
        <v>384</v>
      </c>
      <c r="BJ14" s="66" t="b">
        <v>0</v>
      </c>
      <c r="BK14" s="66" t="b">
        <v>0</v>
      </c>
      <c r="BL14" s="56" t="s">
        <v>403</v>
      </c>
      <c r="BM14" s="57" t="s">
        <v>390</v>
      </c>
      <c r="BN14" s="55" t="s">
        <v>384</v>
      </c>
      <c r="BO14" s="55" t="b">
        <v>0</v>
      </c>
      <c r="BP14" s="55" t="b">
        <v>1</v>
      </c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3</v>
      </c>
      <c r="CB14" s="20">
        <f>countkillshs(AS14,AV14,AX14,BA14,BC14,BF14,BH14,BK14,BM14,BP14,$B$12)</f>
        <v>2</v>
      </c>
      <c r="CC14" s="223" t="b">
        <f>opening(AS14,B12)</f>
        <v>0</v>
      </c>
      <c r="CD14" s="29" t="b" cm="1">
        <f t="array" ref="CD14">KOST(CA14,O14,secandmin(J14),L14, AN14)</f>
        <v>1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1</v>
      </c>
      <c r="CH14" s="20" cm="1">
        <f t="array" ref="CH14">secandmin(J14)</f>
        <v>0</v>
      </c>
      <c r="CI14" s="20" t="b">
        <f t="shared" si="4"/>
        <v>0</v>
      </c>
      <c r="CJ14" s="20" cm="1">
        <f t="array" ref="CJ14">IF(AR14="",FALSE,ROUND(IF(AU14=TRUE,((180-secandmin(AK14))+(45-AM14))-(secandmin(AR14)),(180-secandmin(AR14))),0))</f>
        <v>33</v>
      </c>
      <c r="CK14" s="20" cm="1">
        <f t="array" ref="CK14">IF(AW14="",FALSE,ROUND(IF(AZ14=TRUE,((180-secandmin(AK14))+(45-AM14))-(secandmin(AW14)),(180-secandmin(AW14))),0))</f>
        <v>40</v>
      </c>
      <c r="CL14" s="20" cm="1">
        <f t="array" ref="CL14">IF(BB14="",FALSE,ROUND(IF(BE14=TRUE,((180-secandmin(AK14))+(45-AM14))-(secandmin(BB14)),(180-secandmin(BB14))),0))</f>
        <v>52</v>
      </c>
      <c r="CM14" s="20" cm="1">
        <f t="array" ref="CM14">IF(BG14="",FALSE,ROUND(IF(BJ14=TRUE,((180-secandmin(AK14))+(45-AM14))-(secandmin(BG14)),(180-secandmin(BG14))),0))</f>
        <v>72</v>
      </c>
      <c r="CN14" s="20" cm="1">
        <f t="array" ref="CN14">IF(BL14="",FALSE,ROUND(IF(BO14=TRUE,((180-secandmin(AK14))+(45-AM14))-(secandmin(BL14)),(180-secandmin(BL14))),0))</f>
        <v>80</v>
      </c>
      <c r="CO14" s="30" cm="1">
        <f t="array" ref="CO14">roundlength(AJ14,secandmin(AM14),AO14,secandmin(AK14))</f>
        <v>80</v>
      </c>
      <c r="CP14" s="222">
        <f t="shared" si="5"/>
        <v>0</v>
      </c>
      <c r="CQ14" s="222">
        <f t="shared" si="6"/>
        <v>0</v>
      </c>
      <c r="CR14" s="17"/>
      <c r="CU14" s="20" t="b">
        <v>1</v>
      </c>
      <c r="CV14" s="20" t="b">
        <v>0</v>
      </c>
      <c r="CW14" s="20" t="b">
        <v>0</v>
      </c>
      <c r="CX14" s="20">
        <v>99</v>
      </c>
      <c r="CY14" s="20">
        <v>3</v>
      </c>
      <c r="CZ14" s="20">
        <v>0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6_7 Border</v>
      </c>
      <c r="B15" s="4">
        <v>3</v>
      </c>
      <c r="C15" s="50"/>
      <c r="D15" s="51"/>
      <c r="E15" s="50"/>
      <c r="F15" s="87"/>
      <c r="G15" s="88"/>
      <c r="H15" s="89"/>
      <c r="I15" s="49"/>
      <c r="J15" s="300"/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0</v>
      </c>
      <c r="N15" s="52" t="s">
        <v>211</v>
      </c>
      <c r="O15" s="69" t="b">
        <v>0</v>
      </c>
      <c r="Q15" s="17"/>
      <c r="R15" s="17"/>
      <c r="S15" s="17">
        <v>2</v>
      </c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1</v>
      </c>
      <c r="AK15" s="182" t="s">
        <v>451</v>
      </c>
      <c r="AL15" s="61" t="s">
        <v>219</v>
      </c>
      <c r="AM15" s="62" t="s">
        <v>414</v>
      </c>
      <c r="AN15" s="63" t="s">
        <v>382</v>
      </c>
      <c r="AO15" s="71" t="s">
        <v>392</v>
      </c>
      <c r="AP15" s="20" t="b">
        <f t="shared" si="1"/>
        <v>1</v>
      </c>
      <c r="AQ15" s="17"/>
      <c r="AR15" s="190" t="s">
        <v>450</v>
      </c>
      <c r="AS15" s="54" t="s">
        <v>355</v>
      </c>
      <c r="AT15" s="55" t="s">
        <v>384</v>
      </c>
      <c r="AU15" s="55" t="b">
        <v>0</v>
      </c>
      <c r="AV15" s="55" t="b">
        <v>1</v>
      </c>
      <c r="AW15" s="64" t="s">
        <v>501</v>
      </c>
      <c r="AX15" s="65" t="s">
        <v>355</v>
      </c>
      <c r="AY15" s="66" t="s">
        <v>384</v>
      </c>
      <c r="AZ15" s="66" t="b">
        <v>0</v>
      </c>
      <c r="BA15" s="66" t="b">
        <v>0</v>
      </c>
      <c r="BB15" s="56" t="s">
        <v>486</v>
      </c>
      <c r="BC15" s="57" t="s">
        <v>390</v>
      </c>
      <c r="BD15" s="55" t="s">
        <v>384</v>
      </c>
      <c r="BE15" s="55" t="b">
        <v>1</v>
      </c>
      <c r="BF15" s="55" t="b">
        <v>0</v>
      </c>
      <c r="BG15" s="64" t="s">
        <v>522</v>
      </c>
      <c r="BH15" s="65" t="s">
        <v>390</v>
      </c>
      <c r="BI15" s="66" t="s">
        <v>384</v>
      </c>
      <c r="BJ15" s="66" t="b">
        <v>1</v>
      </c>
      <c r="BK15" s="66" t="b">
        <v>0</v>
      </c>
      <c r="BL15" s="56" t="s">
        <v>414</v>
      </c>
      <c r="BM15" s="57" t="s">
        <v>390</v>
      </c>
      <c r="BN15" s="55" t="s">
        <v>384</v>
      </c>
      <c r="BO15" s="55" t="b">
        <v>1</v>
      </c>
      <c r="BP15" s="55" t="b">
        <v>0</v>
      </c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1</v>
      </c>
      <c r="BZ15" s="20" t="b" cm="1">
        <f t="array" ref="BZ15">objlosecheck(O15,secandmin(AM15),AN15,AO15)</f>
        <v>0</v>
      </c>
      <c r="CA15" s="29">
        <f>countkills(AS15,AX15,BC15,BH15,BM15,B12)</f>
        <v>3</v>
      </c>
      <c r="CB15" s="20">
        <f>countkillshs(AS15,AV15,AX15,BA15,BC15,BF15,BH15,BK15,BM15,BP15,$B$12)</f>
        <v>0</v>
      </c>
      <c r="CC15" s="223" t="b">
        <f>opening(AS15,B12)</f>
        <v>0</v>
      </c>
      <c r="CD15" s="29" t="b" cm="1">
        <f t="array" ref="CD15">KOST(CA15,O15,secandmin(J15),L15, AN15)</f>
        <v>1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0</v>
      </c>
      <c r="CH15" s="20" cm="1">
        <f t="array" ref="CH15">secandmin(J15)</f>
        <v>0</v>
      </c>
      <c r="CI15" s="20" t="b">
        <f t="shared" si="4"/>
        <v>0</v>
      </c>
      <c r="CJ15" s="20" cm="1">
        <f t="array" ref="CJ15">IF(AR15="",FALSE,ROUND(IF(AU15=TRUE,((180-secandmin(AK15))+(45-AM15))-(secandmin(AR15)),(180-secandmin(AR15))),0))</f>
        <v>63</v>
      </c>
      <c r="CK15" s="20" cm="1">
        <f t="array" ref="CK15">IF(AW15="",FALSE,ROUND(IF(AZ15=TRUE,((180-secandmin(AK15))+(45-AM15))-(secandmin(AW15)),(180-secandmin(AW15))),0))</f>
        <v>66</v>
      </c>
      <c r="CL15" s="20" cm="1">
        <f t="array" ref="CL15">IF(BB15="",FALSE,ROUND(IF(BE15=TRUE,((180-secandmin(AK15))+(45-AM15))-(secandmin(BB15)),(180-secandmin(BB15))),0))</f>
        <v>94</v>
      </c>
      <c r="CM15" s="20" cm="1">
        <f t="array" ref="CM15">IF(BG15="",FALSE,ROUND(IF(BJ15=TRUE,((180-secandmin(AK15))+(45-AM15))-(secandmin(BG15)),(180-secandmin(BG15))),0))</f>
        <v>105</v>
      </c>
      <c r="CN15" s="20" cm="1">
        <f t="array" ref="CN15">IF(BL15="",FALSE,ROUND(IF(BO15=TRUE,((180-secandmin(AK15))+(45-AM15))-(secandmin(BL15)),(180-secandmin(BL15))),0))</f>
        <v>113</v>
      </c>
      <c r="CO15" s="30" cm="1">
        <f t="array" ref="CO15">roundlength(AJ15,secandmin(AM15),AO15,secandmin(AK15))</f>
        <v>113</v>
      </c>
      <c r="CP15" s="222">
        <f t="shared" si="5"/>
        <v>0</v>
      </c>
      <c r="CQ15" s="222">
        <f t="shared" si="6"/>
        <v>0</v>
      </c>
      <c r="CR15" s="17"/>
      <c r="CU15" s="20" t="b">
        <v>1</v>
      </c>
      <c r="CV15" s="20" t="b">
        <v>1</v>
      </c>
      <c r="CW15" s="20" t="b">
        <v>0</v>
      </c>
      <c r="CX15" s="20">
        <v>82</v>
      </c>
      <c r="CY15" s="20">
        <v>3</v>
      </c>
      <c r="CZ15" s="20">
        <v>2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cm="1">
        <f t="array" ref="DD15">IF(AK15=0,FALSE,(180-secandmin(AK15)))</f>
        <v>75</v>
      </c>
      <c r="DE15" s="20" t="b" cm="1">
        <f t="array" ref="DE15">OnevX(CH15,CH31,CH47,CH63,CH79,AO15)</f>
        <v>1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6_7 Border</v>
      </c>
      <c r="B16" s="4">
        <v>4</v>
      </c>
      <c r="C16" s="50"/>
      <c r="D16" s="51"/>
      <c r="E16" s="50"/>
      <c r="F16" s="87"/>
      <c r="G16" s="88"/>
      <c r="H16" s="89"/>
      <c r="I16" s="49"/>
      <c r="J16" s="300"/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211</v>
      </c>
      <c r="O16" s="69" t="b">
        <v>0</v>
      </c>
      <c r="Q16" s="17"/>
      <c r="R16" s="17"/>
      <c r="S16" s="17">
        <v>2</v>
      </c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222</v>
      </c>
      <c r="AM16" s="62" t="s">
        <v>443</v>
      </c>
      <c r="AN16" s="63" t="s">
        <v>382</v>
      </c>
      <c r="AO16" s="71" t="s">
        <v>392</v>
      </c>
      <c r="AP16" s="20" t="b">
        <f t="shared" si="1"/>
        <v>0</v>
      </c>
      <c r="AQ16" s="17"/>
      <c r="AR16" s="190" t="s">
        <v>557</v>
      </c>
      <c r="AS16" s="54" t="s">
        <v>66</v>
      </c>
      <c r="AT16" s="55" t="s">
        <v>384</v>
      </c>
      <c r="AU16" s="55" t="b">
        <v>0</v>
      </c>
      <c r="AV16" s="55" t="b">
        <v>0</v>
      </c>
      <c r="AW16" s="64" t="s">
        <v>473</v>
      </c>
      <c r="AX16" s="65" t="s">
        <v>65</v>
      </c>
      <c r="AY16" s="66" t="s">
        <v>384</v>
      </c>
      <c r="AZ16" s="66" t="b">
        <v>0</v>
      </c>
      <c r="BA16" s="66" t="b">
        <v>0</v>
      </c>
      <c r="BB16" s="56" t="s">
        <v>437</v>
      </c>
      <c r="BC16" s="57" t="s">
        <v>67</v>
      </c>
      <c r="BD16" s="55" t="s">
        <v>384</v>
      </c>
      <c r="BE16" s="55" t="b">
        <v>0</v>
      </c>
      <c r="BF16" s="55" t="b">
        <v>0</v>
      </c>
      <c r="BG16" s="64" t="s">
        <v>397</v>
      </c>
      <c r="BH16" s="65" t="s">
        <v>355</v>
      </c>
      <c r="BI16" s="66" t="s">
        <v>384</v>
      </c>
      <c r="BJ16" s="66" t="b">
        <v>0</v>
      </c>
      <c r="BK16" s="66" t="b">
        <v>0</v>
      </c>
      <c r="BL16" s="56" t="s">
        <v>443</v>
      </c>
      <c r="BM16" s="57" t="s">
        <v>390</v>
      </c>
      <c r="BN16" s="55" t="s">
        <v>384</v>
      </c>
      <c r="BO16" s="55" t="b">
        <v>0</v>
      </c>
      <c r="BP16" s="55" t="b">
        <v>0</v>
      </c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1</v>
      </c>
      <c r="CB16" s="20">
        <f t="shared" ref="CB16:CB27" si="9">countkillshs(AS16,AV16,AX16,BA16,BC16,BF16,BH16,BK16,BM16,BP16,$B$12)</f>
        <v>0</v>
      </c>
      <c r="CC16" s="223" t="b">
        <f>opening(AS16,B12)</f>
        <v>0</v>
      </c>
      <c r="CD16" s="29" t="b" cm="1">
        <f t="array" ref="CD16">KOST(CA16,O16,secandmin(J16),L16, AN16)</f>
        <v>1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1</v>
      </c>
      <c r="CH16" s="20" cm="1">
        <f t="array" ref="CH16">secandmin(J16)</f>
        <v>0</v>
      </c>
      <c r="CI16" s="20" t="b">
        <f t="shared" si="4"/>
        <v>0</v>
      </c>
      <c r="CJ16" s="20" cm="1">
        <f t="array" ref="CJ16">IF(AR16="",FALSE,ROUND(IF(AU16=TRUE,((180-secandmin(AK16))+(45-AM16))-(secandmin(AR16)),(180-secandmin(AR16))),0))</f>
        <v>28</v>
      </c>
      <c r="CK16" s="20" cm="1">
        <f t="array" ref="CK16">IF(AW16="",FALSE,ROUND(IF(AZ16=TRUE,((180-secandmin(AK16))+(45-AM16))-(secandmin(AW16)),(180-secandmin(AW16))),0))</f>
        <v>72</v>
      </c>
      <c r="CL16" s="20" cm="1">
        <f t="array" ref="CL16">IF(BB16="",FALSE,ROUND(IF(BE16=TRUE,((180-secandmin(AK16))+(45-AM16))-(secandmin(BB16)),(180-secandmin(BB16))),0))</f>
        <v>81</v>
      </c>
      <c r="CM16" s="20" cm="1">
        <f t="array" ref="CM16">IF(BG16="",FALSE,ROUND(IF(BJ16=TRUE,((180-secandmin(AK16))+(45-AM16))-(secandmin(BG16)),(180-secandmin(BG16))),0))</f>
        <v>84</v>
      </c>
      <c r="CN16" s="20" cm="1">
        <f t="array" ref="CN16">IF(BL16="",FALSE,ROUND(IF(BO16=TRUE,((180-secandmin(AK16))+(45-AM16))-(secandmin(BL16)),(180-secandmin(BL16))),0))</f>
        <v>86</v>
      </c>
      <c r="CO16" s="30" cm="1">
        <f t="array" ref="CO16">roundlength(AJ16,secandmin(AM16),AO16,secandmin(AK16))</f>
        <v>86</v>
      </c>
      <c r="CP16" s="222">
        <f t="shared" si="5"/>
        <v>0</v>
      </c>
      <c r="CQ16" s="222">
        <f t="shared" si="6"/>
        <v>0</v>
      </c>
      <c r="CR16" s="17"/>
      <c r="CU16" s="20" t="b">
        <v>1</v>
      </c>
      <c r="CV16" s="20"/>
      <c r="CW16" s="20" t="b">
        <v>0</v>
      </c>
      <c r="CX16" s="20"/>
      <c r="CY16" s="20">
        <v>1</v>
      </c>
      <c r="CZ16" s="20"/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6_7 Border</v>
      </c>
      <c r="B17" s="4">
        <v>5</v>
      </c>
      <c r="C17" s="50"/>
      <c r="D17" s="51"/>
      <c r="E17" s="50"/>
      <c r="F17" s="87"/>
      <c r="G17" s="88"/>
      <c r="H17" s="89"/>
      <c r="I17" s="49"/>
      <c r="J17" s="48" t="s">
        <v>463</v>
      </c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 t="s">
        <v>211</v>
      </c>
      <c r="O17" s="69" t="b">
        <v>0</v>
      </c>
      <c r="Q17" s="17"/>
      <c r="R17" s="17"/>
      <c r="S17" s="17">
        <v>1</v>
      </c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 t="s">
        <v>222</v>
      </c>
      <c r="AM17" s="62" t="s">
        <v>554</v>
      </c>
      <c r="AN17" s="63" t="s">
        <v>382</v>
      </c>
      <c r="AO17" s="71" t="s">
        <v>404</v>
      </c>
      <c r="AP17" s="20" t="b">
        <f t="shared" si="1"/>
        <v>0</v>
      </c>
      <c r="AQ17" s="17"/>
      <c r="AR17" s="190" t="s">
        <v>451</v>
      </c>
      <c r="AS17" s="54" t="s">
        <v>66</v>
      </c>
      <c r="AT17" s="55" t="s">
        <v>384</v>
      </c>
      <c r="AU17" s="55" t="b">
        <v>0</v>
      </c>
      <c r="AV17" s="55" t="b">
        <v>1</v>
      </c>
      <c r="AW17" s="64" t="s">
        <v>387</v>
      </c>
      <c r="AX17" s="65" t="s">
        <v>66</v>
      </c>
      <c r="AY17" s="66" t="s">
        <v>384</v>
      </c>
      <c r="AZ17" s="66" t="b">
        <v>0</v>
      </c>
      <c r="BA17" s="66" t="b">
        <v>0</v>
      </c>
      <c r="BB17" s="56"/>
      <c r="BC17" s="57"/>
      <c r="BD17" s="55"/>
      <c r="BE17" s="55" t="b">
        <v>0</v>
      </c>
      <c r="BF17" s="55"/>
      <c r="BG17" s="64"/>
      <c r="BH17" s="65"/>
      <c r="BI17" s="66"/>
      <c r="BJ17" s="66" t="b">
        <v>0</v>
      </c>
      <c r="BK17" s="66"/>
      <c r="BL17" s="56"/>
      <c r="BM17" s="57"/>
      <c r="BN17" s="55"/>
      <c r="BO17" s="55" t="b">
        <v>0</v>
      </c>
      <c r="BP17" s="55"/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0</v>
      </c>
      <c r="CB17" s="20">
        <f t="shared" si="9"/>
        <v>0</v>
      </c>
      <c r="CC17" s="223" t="b">
        <f>opening(AS17,B12)</f>
        <v>0</v>
      </c>
      <c r="CD17" s="29" t="b" cm="1">
        <f t="array" ref="CD17">KOST(CA17,O17,secandmin(J17),L17, AN17)</f>
        <v>0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0</v>
      </c>
      <c r="CH17" s="20" cm="1">
        <f t="array" ref="CH17">secandmin(J17)</f>
        <v>110</v>
      </c>
      <c r="CI17" s="20">
        <f t="shared" si="4"/>
        <v>70</v>
      </c>
      <c r="CJ17" s="20" cm="1">
        <f t="array" ref="CJ17">IF(AR17="",FALSE,ROUND(IF(AU17=TRUE,((180-secandmin(AK17))+(45-AM17))-(secandmin(AR17)),(180-secandmin(AR17))),0))</f>
        <v>75</v>
      </c>
      <c r="CK17" s="20" cm="1">
        <f t="array" ref="CK17">IF(AW17="",FALSE,ROUND(IF(AZ17=TRUE,((180-secandmin(AK17))+(45-AM17))-(secandmin(AW17)),(180-secandmin(AW17))),0))</f>
        <v>96</v>
      </c>
      <c r="CL17" s="20" t="b" cm="1">
        <f t="array" ref="CL17">IF(BB17="",FALSE,ROUND(IF(BE17=TRUE,((180-secandmin(AK17))+(45-AM17))-(secandmin(BB17)),(180-secandmin(BB17))),0))</f>
        <v>0</v>
      </c>
      <c r="CM17" s="20" t="b" cm="1">
        <f t="array" ref="CM17">IF(BG17="",FALSE,ROUND(IF(BJ17=TRUE,((180-secandmin(AK17))+(45-AM17))-(secandmin(BG17)),(180-secandmin(BG17))),0))</f>
        <v>0</v>
      </c>
      <c r="CN17" s="20" t="b" cm="1">
        <f t="array" ref="CN17">IF(BL17="",FALSE,ROUND(IF(BO17=TRUE,((180-secandmin(AK17))+(45-AM17))-(secandmin(BL17)),(180-secandmin(BL17))),0))</f>
        <v>0</v>
      </c>
      <c r="CO17" s="30" cm="1">
        <f t="array" ref="CO17">roundlength(AJ17,secandmin(AM17),AO17,secandmin(AK17))</f>
        <v>106</v>
      </c>
      <c r="CP17" s="222">
        <f t="shared" si="5"/>
        <v>0</v>
      </c>
      <c r="CQ17" s="222">
        <f t="shared" si="6"/>
        <v>0</v>
      </c>
      <c r="CR17" s="17"/>
      <c r="CU17" s="20" t="b">
        <v>0</v>
      </c>
      <c r="CV17" s="20"/>
      <c r="CW17" s="20">
        <v>70</v>
      </c>
      <c r="CX17" s="20"/>
      <c r="CY17" s="20">
        <v>0</v>
      </c>
      <c r="CZ17" s="20"/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6_7 Border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424</v>
      </c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1</v>
      </c>
      <c r="N18" s="52" t="s">
        <v>211</v>
      </c>
      <c r="O18" s="69" t="b">
        <v>0</v>
      </c>
      <c r="Q18" s="17"/>
      <c r="R18" s="17"/>
      <c r="S18" s="17">
        <v>2</v>
      </c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220</v>
      </c>
      <c r="AM18" s="62" t="s">
        <v>389</v>
      </c>
      <c r="AN18" s="63" t="s">
        <v>382</v>
      </c>
      <c r="AO18" s="71" t="s">
        <v>392</v>
      </c>
      <c r="AP18" s="20" t="b">
        <f t="shared" si="1"/>
        <v>0</v>
      </c>
      <c r="AQ18" s="17"/>
      <c r="AR18" s="190" t="s">
        <v>472</v>
      </c>
      <c r="AS18" s="54" t="s">
        <v>355</v>
      </c>
      <c r="AT18" s="55" t="s">
        <v>384</v>
      </c>
      <c r="AU18" s="55" t="b">
        <v>0</v>
      </c>
      <c r="AV18" s="55" t="b">
        <v>0</v>
      </c>
      <c r="AW18" s="64" t="s">
        <v>500</v>
      </c>
      <c r="AX18" s="65" t="s">
        <v>65</v>
      </c>
      <c r="AY18" s="66" t="s">
        <v>434</v>
      </c>
      <c r="AZ18" s="66" t="b">
        <v>0</v>
      </c>
      <c r="BA18" s="66" t="b">
        <v>0</v>
      </c>
      <c r="BB18" s="56" t="s">
        <v>419</v>
      </c>
      <c r="BC18" s="57" t="s">
        <v>67</v>
      </c>
      <c r="BD18" s="55" t="s">
        <v>384</v>
      </c>
      <c r="BE18" s="55" t="b">
        <v>0</v>
      </c>
      <c r="BF18" s="55" t="b">
        <v>1</v>
      </c>
      <c r="BG18" s="64" t="s">
        <v>547</v>
      </c>
      <c r="BH18" s="65" t="s">
        <v>355</v>
      </c>
      <c r="BI18" s="66" t="s">
        <v>384</v>
      </c>
      <c r="BJ18" s="66" t="b">
        <v>0</v>
      </c>
      <c r="BK18" s="66" t="b">
        <v>1</v>
      </c>
      <c r="BL18" s="56" t="s">
        <v>389</v>
      </c>
      <c r="BM18" s="57" t="s">
        <v>355</v>
      </c>
      <c r="BN18" s="55" t="s">
        <v>384</v>
      </c>
      <c r="BO18" s="55" t="b">
        <v>0</v>
      </c>
      <c r="BP18" s="55" t="b">
        <v>0</v>
      </c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b" cm="1">
        <f t="array" ref="CD18">KOST(CA18,O18,secandmin(J18),L18, AN18)</f>
        <v>0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0</v>
      </c>
      <c r="CH18" s="20" cm="1">
        <f t="array" ref="CH18">secandmin(J18)</f>
        <v>137</v>
      </c>
      <c r="CI18" s="20">
        <f t="shared" si="4"/>
        <v>43</v>
      </c>
      <c r="CJ18" s="20" cm="1">
        <f t="array" ref="CJ18">IF(AR18="",FALSE,ROUND(IF(AU18=TRUE,((180-secandmin(AK18))+(45-AM18))-(secandmin(AR18)),(180-secandmin(AR18))),0))</f>
        <v>52</v>
      </c>
      <c r="CK18" s="20" cm="1">
        <f t="array" ref="CK18">IF(AW18="",FALSE,ROUND(IF(AZ18=TRUE,((180-secandmin(AK18))+(45-AM18))-(secandmin(AW18)),(180-secandmin(AW18))),0))</f>
        <v>54</v>
      </c>
      <c r="CL18" s="20" cm="1">
        <f t="array" ref="CL18">IF(BB18="",FALSE,ROUND(IF(BE18=TRUE,((180-secandmin(AK18))+(45-AM18))-(secandmin(BB18)),(180-secandmin(BB18))),0))</f>
        <v>76</v>
      </c>
      <c r="CM18" s="20" cm="1">
        <f t="array" ref="CM18">IF(BG18="",FALSE,ROUND(IF(BJ18=TRUE,((180-secandmin(AK18))+(45-AM18))-(secandmin(BG18)),(180-secandmin(BG18))),0))</f>
        <v>109</v>
      </c>
      <c r="CN18" s="20" cm="1">
        <f t="array" ref="CN18">IF(BL18="",FALSE,ROUND(IF(BO18=TRUE,((180-secandmin(AK18))+(45-AM18))-(secandmin(BL18)),(180-secandmin(BL18))),0))</f>
        <v>124</v>
      </c>
      <c r="CO18" s="30" cm="1">
        <f t="array" ref="CO18">roundlength(AJ18,secandmin(AM18),AO18,secandmin(AK18))</f>
        <v>124</v>
      </c>
      <c r="CP18" s="222">
        <f t="shared" si="5"/>
        <v>0</v>
      </c>
      <c r="CQ18" s="222">
        <f t="shared" si="6"/>
        <v>0</v>
      </c>
      <c r="CR18" s="17"/>
      <c r="CU18" s="20" t="b">
        <v>0</v>
      </c>
      <c r="CV18" s="20"/>
      <c r="CW18" s="20">
        <v>43</v>
      </c>
      <c r="CX18" s="20"/>
      <c r="CY18" s="20">
        <v>0</v>
      </c>
      <c r="CZ18" s="20"/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6_7 Border</v>
      </c>
      <c r="B19" s="4">
        <v>7</v>
      </c>
      <c r="C19" s="50"/>
      <c r="D19" s="51"/>
      <c r="E19" s="50"/>
      <c r="F19" s="87"/>
      <c r="G19" s="88"/>
      <c r="H19" s="89"/>
      <c r="I19" s="49"/>
      <c r="J19" s="300"/>
      <c r="K19" s="45" t="b">
        <v>0</v>
      </c>
      <c r="L19" s="46" t="b">
        <f t="shared" si="7"/>
        <v>0</v>
      </c>
      <c r="M19" s="47" t="b" cm="1">
        <f t="array" ref="M19">OpeningDeath(CG19,CI19,CI35,CI51,CI67,CI83,CI99)</f>
        <v>0</v>
      </c>
      <c r="N19" s="52" t="s">
        <v>200</v>
      </c>
      <c r="O19" s="69" t="b">
        <v>0</v>
      </c>
      <c r="Q19" s="17">
        <v>0</v>
      </c>
      <c r="R19" s="17">
        <v>3</v>
      </c>
      <c r="S19" s="17"/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220</v>
      </c>
      <c r="AM19" s="62" t="s">
        <v>421</v>
      </c>
      <c r="AN19" s="63" t="s">
        <v>381</v>
      </c>
      <c r="AO19" s="71" t="s">
        <v>392</v>
      </c>
      <c r="AP19" s="20" t="b">
        <f t="shared" si="1"/>
        <v>0</v>
      </c>
      <c r="AQ19" s="17"/>
      <c r="AR19" s="190" t="s">
        <v>472</v>
      </c>
      <c r="AS19" s="54" t="s">
        <v>65</v>
      </c>
      <c r="AT19" s="55" t="s">
        <v>384</v>
      </c>
      <c r="AU19" s="55" t="b">
        <v>0</v>
      </c>
      <c r="AV19" s="55" t="b">
        <v>1</v>
      </c>
      <c r="AW19" s="64" t="s">
        <v>545</v>
      </c>
      <c r="AX19" s="65" t="s">
        <v>65</v>
      </c>
      <c r="AY19" s="66" t="s">
        <v>384</v>
      </c>
      <c r="AZ19" s="66" t="b">
        <v>0</v>
      </c>
      <c r="BA19" s="66" t="b">
        <v>1</v>
      </c>
      <c r="BB19" s="56" t="s">
        <v>433</v>
      </c>
      <c r="BC19" s="57" t="s">
        <v>65</v>
      </c>
      <c r="BD19" s="55" t="s">
        <v>384</v>
      </c>
      <c r="BE19" s="55" t="b">
        <v>0</v>
      </c>
      <c r="BF19" s="55" t="b">
        <v>1</v>
      </c>
      <c r="BG19" s="64" t="s">
        <v>451</v>
      </c>
      <c r="BH19" s="65" t="s">
        <v>355</v>
      </c>
      <c r="BI19" s="66" t="s">
        <v>384</v>
      </c>
      <c r="BJ19" s="66" t="b">
        <v>0</v>
      </c>
      <c r="BK19" s="66" t="b">
        <v>1</v>
      </c>
      <c r="BL19" s="56" t="s">
        <v>421</v>
      </c>
      <c r="BM19" s="57" t="s">
        <v>67</v>
      </c>
      <c r="BN19" s="55" t="s">
        <v>384</v>
      </c>
      <c r="BO19" s="55" t="b">
        <v>0</v>
      </c>
      <c r="BP19" s="55" t="b">
        <v>0</v>
      </c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0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1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1</v>
      </c>
      <c r="CH19" s="20" cm="1">
        <f t="array" ref="CH19">secandmin(J19)</f>
        <v>0</v>
      </c>
      <c r="CI19" s="20" t="b">
        <f t="shared" si="4"/>
        <v>0</v>
      </c>
      <c r="CJ19" s="20" cm="1">
        <f t="array" ref="CJ19">IF(AR19="",FALSE,ROUND(IF(AU19=TRUE,((180-secandmin(AK19))+(45-AM19))-(secandmin(AR19)),(180-secandmin(AR19))),0))</f>
        <v>52</v>
      </c>
      <c r="CK19" s="20" cm="1">
        <f t="array" ref="CK19">IF(AW19="",FALSE,ROUND(IF(AZ19=TRUE,((180-secandmin(AK19))+(45-AM19))-(secandmin(AW19)),(180-secandmin(AW19))),0))</f>
        <v>53</v>
      </c>
      <c r="CL19" s="20" cm="1">
        <f t="array" ref="CL19">IF(BB19="",FALSE,ROUND(IF(BE19=TRUE,((180-secandmin(AK19))+(45-AM19))-(secandmin(BB19)),(180-secandmin(BB19))),0))</f>
        <v>74</v>
      </c>
      <c r="CM19" s="20" cm="1">
        <f t="array" ref="CM19">IF(BG19="",FALSE,ROUND(IF(BJ19=TRUE,((180-secandmin(AK19))+(45-AM19))-(secandmin(BG19)),(180-secandmin(BG19))),0))</f>
        <v>75</v>
      </c>
      <c r="CN19" s="20" cm="1">
        <f t="array" ref="CN19">IF(BL19="",FALSE,ROUND(IF(BO19=TRUE,((180-secandmin(AK19))+(45-AM19))-(secandmin(BL19)),(180-secandmin(BL19))),0))</f>
        <v>134</v>
      </c>
      <c r="CO19" s="30" cm="1">
        <f t="array" ref="CO19">roundlength(AJ19,secandmin(AM19),AO19,secandmin(AK19))</f>
        <v>134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6_7 Border</v>
      </c>
      <c r="B20" s="4">
        <v>8</v>
      </c>
      <c r="C20" s="50"/>
      <c r="D20" s="51"/>
      <c r="E20" s="50"/>
      <c r="F20" s="87"/>
      <c r="G20" s="88"/>
      <c r="H20" s="89"/>
      <c r="I20" s="49"/>
      <c r="J20" s="48" t="s">
        <v>401</v>
      </c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 t="s">
        <v>194</v>
      </c>
      <c r="O20" s="69" t="b">
        <v>0</v>
      </c>
      <c r="Q20" s="17">
        <v>1</v>
      </c>
      <c r="R20" s="17">
        <v>4</v>
      </c>
      <c r="S20" s="17"/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0</v>
      </c>
      <c r="AK20" s="182"/>
      <c r="AL20" s="61" t="s">
        <v>219</v>
      </c>
      <c r="AM20" s="62" t="s">
        <v>470</v>
      </c>
      <c r="AN20" s="63" t="s">
        <v>381</v>
      </c>
      <c r="AO20" s="71" t="s">
        <v>404</v>
      </c>
      <c r="AP20" s="20" t="b">
        <f t="shared" si="1"/>
        <v>0</v>
      </c>
      <c r="AQ20" s="17"/>
      <c r="AR20" s="190" t="s">
        <v>545</v>
      </c>
      <c r="AS20" s="54" t="s">
        <v>65</v>
      </c>
      <c r="AT20" s="55" t="s">
        <v>384</v>
      </c>
      <c r="AU20" s="55" t="b">
        <v>0</v>
      </c>
      <c r="AV20" s="55" t="b">
        <v>1</v>
      </c>
      <c r="AW20" s="64" t="s">
        <v>536</v>
      </c>
      <c r="AX20" s="65" t="s">
        <v>65</v>
      </c>
      <c r="AY20" s="66" t="s">
        <v>384</v>
      </c>
      <c r="AZ20" s="66" t="b">
        <v>0</v>
      </c>
      <c r="BA20" s="66" t="b">
        <v>0</v>
      </c>
      <c r="BB20" s="56"/>
      <c r="BC20" s="57"/>
      <c r="BD20" s="224"/>
      <c r="BE20" s="55" t="b">
        <v>0</v>
      </c>
      <c r="BF20" s="55"/>
      <c r="BG20" s="64"/>
      <c r="BH20" s="65"/>
      <c r="BI20" s="164"/>
      <c r="BJ20" s="66" t="b">
        <v>0</v>
      </c>
      <c r="BK20" s="66"/>
      <c r="BL20" s="56"/>
      <c r="BM20" s="57"/>
      <c r="BN20" s="224"/>
      <c r="BO20" s="55" t="b">
        <v>0</v>
      </c>
      <c r="BP20" s="55"/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0</v>
      </c>
      <c r="CB20" s="20">
        <f t="shared" si="9"/>
        <v>0</v>
      </c>
      <c r="CC20" s="223" t="b">
        <f>opening(AS20,B12)</f>
        <v>0</v>
      </c>
      <c r="CD20" s="29" t="b" cm="1">
        <f t="array" ref="CD20">KOST(CA20,O20,secandmin(J20),L20, AN20)</f>
        <v>0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1</v>
      </c>
      <c r="CH20" s="20" cm="1">
        <f t="array" ref="CH20">secandmin(J20)</f>
        <v>81</v>
      </c>
      <c r="CI20" s="20">
        <f t="shared" si="4"/>
        <v>99</v>
      </c>
      <c r="CJ20" s="20" cm="1">
        <f t="array" ref="CJ20">IF(AR20="",FALSE,ROUND(IF(AU20=TRUE,((180-secandmin(AK20))+(45-AM20))-(secandmin(AR20)),(180-secandmin(AR20))),0))</f>
        <v>53</v>
      </c>
      <c r="CK20" s="20" cm="1">
        <f t="array" ref="CK20">IF(AW20="",FALSE,ROUND(IF(AZ20=TRUE,((180-secandmin(AK20))+(45-AM20))-(secandmin(AW20)),(180-secandmin(AW20))),0))</f>
        <v>91</v>
      </c>
      <c r="CL20" s="20" t="b" cm="1">
        <f t="array" ref="CL20">IF(BB20="",FALSE,ROUND(IF(BE20=TRUE,((180-secandmin(AK20))+(45-AM20))-(secandmin(BB20)),(180-secandmin(BB20))),0))</f>
        <v>0</v>
      </c>
      <c r="CM20" s="20" t="b" cm="1">
        <f t="array" ref="CM20">IF(BG20="",FALSE,ROUND(IF(BJ20=TRUE,((180-secandmin(AK20))+(45-AM20))-(secandmin(BG20)),(180-secandmin(BG20))),0))</f>
        <v>0</v>
      </c>
      <c r="CN20" s="20" t="b" cm="1">
        <f t="array" ref="CN20">IF(BL20="",FALSE,ROUND(IF(BO20=TRUE,((180-secandmin(AK20))+(45-AM20))-(secandmin(BL20)),(180-secandmin(BL20))),0))</f>
        <v>0</v>
      </c>
      <c r="CO20" s="30" cm="1">
        <f t="array" ref="CO20">roundlength(AJ20,secandmin(AM20),AO20,secandmin(AK20))</f>
        <v>104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6_7 Border</v>
      </c>
      <c r="B21" s="4">
        <v>9</v>
      </c>
      <c r="C21" s="50"/>
      <c r="D21" s="51"/>
      <c r="E21" s="50"/>
      <c r="F21" s="87"/>
      <c r="G21" s="88"/>
      <c r="H21" s="89"/>
      <c r="I21" s="49"/>
      <c r="J21" s="48" t="s">
        <v>395</v>
      </c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202</v>
      </c>
      <c r="O21" s="69" t="b">
        <v>0</v>
      </c>
      <c r="Q21" s="17">
        <v>0</v>
      </c>
      <c r="R21" s="17">
        <v>2</v>
      </c>
      <c r="S21" s="17"/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 t="s">
        <v>222</v>
      </c>
      <c r="AM21" s="62" t="s">
        <v>441</v>
      </c>
      <c r="AN21" s="63" t="s">
        <v>381</v>
      </c>
      <c r="AO21" s="71" t="s">
        <v>392</v>
      </c>
      <c r="AP21" s="20" t="b">
        <f t="shared" si="1"/>
        <v>0</v>
      </c>
      <c r="AQ21" s="17"/>
      <c r="AR21" s="190" t="s">
        <v>540</v>
      </c>
      <c r="AS21" s="54" t="s">
        <v>390</v>
      </c>
      <c r="AT21" s="224" t="s">
        <v>384</v>
      </c>
      <c r="AU21" s="55" t="b">
        <v>0</v>
      </c>
      <c r="AV21" s="55" t="b">
        <v>1</v>
      </c>
      <c r="AW21" s="64" t="s">
        <v>506</v>
      </c>
      <c r="AX21" s="65" t="s">
        <v>390</v>
      </c>
      <c r="AY21" s="164" t="s">
        <v>384</v>
      </c>
      <c r="AZ21" s="66" t="b">
        <v>0</v>
      </c>
      <c r="BA21" s="66" t="b">
        <v>0</v>
      </c>
      <c r="BB21" s="56" t="s">
        <v>467</v>
      </c>
      <c r="BC21" s="57" t="s">
        <v>65</v>
      </c>
      <c r="BD21" s="224" t="s">
        <v>384</v>
      </c>
      <c r="BE21" s="55" t="b">
        <v>0</v>
      </c>
      <c r="BF21" s="55" t="b">
        <v>1</v>
      </c>
      <c r="BG21" s="64" t="s">
        <v>399</v>
      </c>
      <c r="BH21" s="65" t="s">
        <v>67</v>
      </c>
      <c r="BI21" s="164" t="s">
        <v>434</v>
      </c>
      <c r="BJ21" s="66" t="b">
        <v>0</v>
      </c>
      <c r="BK21" s="66" t="b">
        <v>0</v>
      </c>
      <c r="BL21" s="56" t="s">
        <v>441</v>
      </c>
      <c r="BM21" s="57" t="s">
        <v>67</v>
      </c>
      <c r="BN21" s="55" t="s">
        <v>384</v>
      </c>
      <c r="BO21" s="55" t="b">
        <v>0</v>
      </c>
      <c r="BP21" s="55" t="b">
        <v>0</v>
      </c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2</v>
      </c>
      <c r="CB21" s="20">
        <f t="shared" si="9"/>
        <v>1</v>
      </c>
      <c r="CC21" s="223" t="b">
        <f>opening(AS21,B12)</f>
        <v>1</v>
      </c>
      <c r="CD21" s="29" t="b" cm="1">
        <f t="array" ref="CD21">KOST(CA21,O21,secandmin(J21),L21, AN21)</f>
        <v>1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1</v>
      </c>
      <c r="CH21" s="20" cm="1">
        <f t="array" ref="CH21">secandmin(J21)</f>
        <v>98</v>
      </c>
      <c r="CI21" s="20">
        <f t="shared" si="4"/>
        <v>82</v>
      </c>
      <c r="CJ21" s="20" cm="1">
        <f t="array" ref="CJ21">IF(AR21="",FALSE,ROUND(IF(AU21=TRUE,((180-secandmin(AK21))+(45-AM21))-(secandmin(AR21)),(180-secandmin(AR21))),0))</f>
        <v>42</v>
      </c>
      <c r="CK21" s="20" cm="1">
        <f t="array" ref="CK21">IF(AW21="",FALSE,ROUND(IF(AZ21=TRUE,((180-secandmin(AK21))+(45-AM21))-(secandmin(AW21)),(180-secandmin(AW21))),0))</f>
        <v>45</v>
      </c>
      <c r="CL21" s="20" cm="1">
        <f t="array" ref="CL21">IF(BB21="",FALSE,ROUND(IF(BE21=TRUE,((180-secandmin(AK21))+(45-AM21))-(secandmin(BB21)),(180-secandmin(BB21))),0))</f>
        <v>47</v>
      </c>
      <c r="CM21" s="20" cm="1">
        <f t="array" ref="CM21">IF(BG21="",FALSE,ROUND(IF(BJ21=TRUE,((180-secandmin(AK21))+(45-AM21))-(secandmin(BG21)),(180-secandmin(BG21))),0))</f>
        <v>85</v>
      </c>
      <c r="CN21" s="20" cm="1">
        <f t="array" ref="CN21">IF(BL21="",FALSE,ROUND(IF(BO21=TRUE,((180-secandmin(AK21))+(45-AM21))-(secandmin(BL21)),(180-secandmin(BL21))),0))</f>
        <v>88</v>
      </c>
      <c r="CO21" s="30" cm="1">
        <f t="array" ref="CO21">roundlength(AJ21,secandmin(AM21),AO21,secandmin(AK21))</f>
        <v>88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1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6_7 Border</v>
      </c>
      <c r="B22" s="4">
        <v>10</v>
      </c>
      <c r="C22" s="50"/>
      <c r="D22" s="51"/>
      <c r="E22" s="50"/>
      <c r="F22" s="87"/>
      <c r="G22" s="88"/>
      <c r="H22" s="89"/>
      <c r="I22" s="49"/>
      <c r="J22" s="48"/>
      <c r="K22" s="45" t="b">
        <v>0</v>
      </c>
      <c r="L22" s="46" t="b">
        <f t="shared" si="7"/>
        <v>0</v>
      </c>
      <c r="M22" s="47" t="b" cm="1">
        <f t="array" ref="M22">OpeningDeath(CG22,CI22,CI38,CI54,CI70,CI86,CI102)</f>
        <v>0</v>
      </c>
      <c r="N22" s="171"/>
      <c r="O22" s="69" t="b">
        <v>0</v>
      </c>
      <c r="Q22" s="17"/>
      <c r="R22" s="17"/>
      <c r="S22" s="17"/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/>
      <c r="AM22" s="62"/>
      <c r="AN22" s="63" t="s">
        <v>142</v>
      </c>
      <c r="AO22" s="71" t="s">
        <v>141</v>
      </c>
      <c r="AP22" s="20" t="b">
        <f t="shared" si="1"/>
        <v>0</v>
      </c>
      <c r="AQ22" s="17"/>
      <c r="AR22" s="190"/>
      <c r="AS22" s="54"/>
      <c r="AT22" s="55"/>
      <c r="AU22" s="55" t="b">
        <v>0</v>
      </c>
      <c r="AV22" s="55"/>
      <c r="AW22" s="64"/>
      <c r="AX22" s="65"/>
      <c r="AY22" s="164"/>
      <c r="AZ22" s="66" t="b">
        <v>0</v>
      </c>
      <c r="BA22" s="66"/>
      <c r="BB22" s="56"/>
      <c r="BC22" s="57"/>
      <c r="BD22" s="224"/>
      <c r="BE22" s="55" t="b">
        <v>0</v>
      </c>
      <c r="BF22" s="55"/>
      <c r="BG22" s="64"/>
      <c r="BH22" s="65"/>
      <c r="BI22" s="164"/>
      <c r="BJ22" s="66" t="b">
        <v>0</v>
      </c>
      <c r="BK22" s="66"/>
      <c r="BL22" s="56"/>
      <c r="BM22" s="57"/>
      <c r="BN22" s="55"/>
      <c r="BO22" s="55" t="b">
        <v>0</v>
      </c>
      <c r="BP22" s="55"/>
      <c r="BR22" s="20" t="str">
        <v/>
      </c>
      <c r="BS22" s="20" t="str">
        <f t="shared" si="2"/>
        <v>FALSE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 t="str">
        <f t="shared" si="3"/>
        <v>FALSE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0</v>
      </c>
      <c r="CB22" s="20">
        <f t="shared" si="9"/>
        <v>0</v>
      </c>
      <c r="CC22" s="223" t="b">
        <f>opening(AS22,B12)</f>
        <v>0</v>
      </c>
      <c r="CD22" s="29" t="str" cm="1">
        <f t="array" ref="CD22">KOST(CA22,O22,secandmin(J22),L22, AN22)</f>
        <v/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0</v>
      </c>
      <c r="CH22" s="20" cm="1">
        <f t="array" ref="CH22">secandmin(J22)</f>
        <v>0</v>
      </c>
      <c r="CI22" s="20" t="b">
        <f t="shared" si="4"/>
        <v>0</v>
      </c>
      <c r="CJ22" s="20" t="b" cm="1">
        <f t="array" ref="CJ22">IF(AR22="",FALSE,ROUND(IF(AU22=TRUE,((180-secandmin(AK22))+(45-AM22))-(secandmin(AR22)),(180-secandmin(AR22))),0))</f>
        <v>0</v>
      </c>
      <c r="CK22" s="20" t="b" cm="1">
        <f t="array" ref="CK22">IF(AW22="",FALSE,ROUND(IF(AZ22=TRUE,((180-secandmin(AK22))+(45-AM22))-(secandmin(AW22)),(180-secandmin(AW22))),0))</f>
        <v>0</v>
      </c>
      <c r="CL22" s="20" t="b" cm="1">
        <f t="array" ref="CL22">IF(BB22="",FALSE,ROUND(IF(BE22=TRUE,((180-secandmin(AK22))+(45-AM22))-(secandmin(BB22)),(180-secandmin(BB22))),0))</f>
        <v>0</v>
      </c>
      <c r="CM22" s="20" t="b" cm="1">
        <f t="array" ref="CM22">IF(BG22="",FALSE,ROUND(IF(BJ22=TRUE,((180-secandmin(AK22))+(45-AM22))-(secandmin(BG22)),(180-secandmin(BG22))),0))</f>
        <v>0</v>
      </c>
      <c r="CN22" s="20" t="b" cm="1">
        <f t="array" ref="CN22">IF(BL22="",FALSE,ROUND(IF(BO22=TRUE,((180-secandmin(AK22))+(45-AM22))-(secandmin(BL22)),(180-secandmin(BL22))),0))</f>
        <v>0</v>
      </c>
      <c r="CO22" s="30" t="str" cm="1">
        <f t="array" ref="CO22">roundlength(AJ22,secandmin(AM22),AO22,secandmin(AK22))</f>
        <v/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str" cm="1">
        <f t="array" ref="DA22">FiveVThreeThrown(CJ22,CK22,CI22,CI38,CI54,CI70,CI86,AO22)</f>
        <v>NP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6_7 Border</v>
      </c>
      <c r="B23" s="4">
        <v>11</v>
      </c>
      <c r="C23" s="50"/>
      <c r="D23" s="51"/>
      <c r="E23" s="50"/>
      <c r="F23" s="87"/>
      <c r="G23" s="88"/>
      <c r="H23" s="89"/>
      <c r="I23" s="49"/>
      <c r="J23" s="48"/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/>
      <c r="O23" s="69" t="b">
        <v>0</v>
      </c>
      <c r="Q23" s="17"/>
      <c r="R23" s="17"/>
      <c r="S23" s="17"/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/>
      <c r="AM23" s="62"/>
      <c r="AN23" s="63" t="s">
        <v>142</v>
      </c>
      <c r="AO23" s="71" t="s">
        <v>141</v>
      </c>
      <c r="AP23" s="20" t="b">
        <f t="shared" si="1"/>
        <v>0</v>
      </c>
      <c r="AQ23" s="17"/>
      <c r="AR23" s="190"/>
      <c r="AS23" s="54"/>
      <c r="AT23" s="55"/>
      <c r="AU23" s="55" t="b">
        <v>0</v>
      </c>
      <c r="AV23" s="55"/>
      <c r="AW23" s="64"/>
      <c r="AX23" s="65"/>
      <c r="AY23" s="66"/>
      <c r="AZ23" s="66" t="b">
        <v>0</v>
      </c>
      <c r="BA23" s="66"/>
      <c r="BB23" s="56"/>
      <c r="BC23" s="57"/>
      <c r="BD23" s="55"/>
      <c r="BE23" s="55" t="b">
        <v>0</v>
      </c>
      <c r="BF23" s="55"/>
      <c r="BG23" s="64"/>
      <c r="BH23" s="65"/>
      <c r="BI23" s="66"/>
      <c r="BJ23" s="66" t="b">
        <v>0</v>
      </c>
      <c r="BK23" s="66"/>
      <c r="BL23" s="56"/>
      <c r="BM23" s="57"/>
      <c r="BN23" s="55"/>
      <c r="BO23" s="55" t="b">
        <v>0</v>
      </c>
      <c r="BP23" s="55"/>
      <c r="BR23" s="20" t="str">
        <v/>
      </c>
      <c r="BS23" s="20" t="str">
        <f t="shared" si="2"/>
        <v>FALSE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 t="str">
        <f t="shared" si="3"/>
        <v>FALSE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str" cm="1">
        <f t="array" ref="CD23">KOST(CA23,O23,secandmin(J23),L23, AN23)</f>
        <v/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0</v>
      </c>
      <c r="CH23" s="20" cm="1">
        <f t="array" ref="CH23">secandmin(J23)</f>
        <v>0</v>
      </c>
      <c r="CI23" s="20" t="b">
        <f t="shared" si="4"/>
        <v>0</v>
      </c>
      <c r="CJ23" s="20" t="b" cm="1">
        <f t="array" ref="CJ23">IF(AR23="",FALSE,ROUND(IF(AU23=TRUE,((180-secandmin(AK23))+(45-AM23))-(secandmin(AR23)),(180-secandmin(AR23))),0))</f>
        <v>0</v>
      </c>
      <c r="CK23" s="20" t="b" cm="1">
        <f t="array" ref="CK23">IF(AW23="",FALSE,ROUND(IF(AZ23=TRUE,((180-secandmin(AK23))+(45-AM23))-(secandmin(AW23)),(180-secandmin(AW23))),0))</f>
        <v>0</v>
      </c>
      <c r="CL23" s="20" t="b" cm="1">
        <f t="array" ref="CL23">IF(BB23="",FALSE,ROUND(IF(BE23=TRUE,((180-secandmin(AK23))+(45-AM23))-(secandmin(BB23)),(180-secandmin(BB23))),0))</f>
        <v>0</v>
      </c>
      <c r="CM23" s="20" t="b" cm="1">
        <f t="array" ref="CM23">IF(BG23="",FALSE,ROUND(IF(BJ23=TRUE,((180-secandmin(AK23))+(45-AM23))-(secandmin(BG23)),(180-secandmin(BG23))),0))</f>
        <v>0</v>
      </c>
      <c r="CN23" s="20" t="b" cm="1">
        <f t="array" ref="CN23">IF(BL23="",FALSE,ROUND(IF(BO23=TRUE,((180-secandmin(AK23))+(45-AM23))-(secandmin(BL23)),(180-secandmin(BL23))),0))</f>
        <v>0</v>
      </c>
      <c r="CO23" s="30" t="str" cm="1">
        <f t="array" ref="CO23">roundlength(AJ23,secandmin(AM23),AO23,secandmin(AK23))</f>
        <v/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str" cm="1">
        <f t="array" ref="DA23">FiveVThreeThrown(CJ23,CK23,CI23,CI39,CI55,CI71,CI87,AO23)</f>
        <v>NP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6_7 Border</v>
      </c>
      <c r="B24" s="4">
        <v>12</v>
      </c>
      <c r="C24" s="50"/>
      <c r="D24" s="51"/>
      <c r="E24" s="50"/>
      <c r="F24" s="87"/>
      <c r="G24" s="88"/>
      <c r="H24" s="89"/>
      <c r="I24" s="49"/>
      <c r="J24" s="48"/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/>
      <c r="O24" s="69" t="b">
        <v>0</v>
      </c>
      <c r="Q24" s="17"/>
      <c r="R24" s="17"/>
      <c r="S24" s="17"/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/>
      <c r="AM24" s="62"/>
      <c r="AN24" s="63" t="s">
        <v>142</v>
      </c>
      <c r="AO24" s="71" t="s">
        <v>141</v>
      </c>
      <c r="AP24" s="20" t="b">
        <f t="shared" si="1"/>
        <v>0</v>
      </c>
      <c r="AQ24" s="17"/>
      <c r="AR24" s="190"/>
      <c r="AS24" s="54"/>
      <c r="AT24" s="224"/>
      <c r="AU24" s="55" t="b">
        <v>0</v>
      </c>
      <c r="AV24" s="55"/>
      <c r="AW24" s="64"/>
      <c r="AX24" s="65"/>
      <c r="AY24" s="66"/>
      <c r="AZ24" s="66" t="b">
        <v>0</v>
      </c>
      <c r="BA24" s="66"/>
      <c r="BB24" s="56"/>
      <c r="BC24" s="57"/>
      <c r="BD24" s="55"/>
      <c r="BE24" s="55" t="b">
        <v>0</v>
      </c>
      <c r="BF24" s="55"/>
      <c r="BG24" s="64"/>
      <c r="BH24" s="65"/>
      <c r="BI24" s="66"/>
      <c r="BJ24" s="66" t="b">
        <v>0</v>
      </c>
      <c r="BK24" s="66"/>
      <c r="BL24" s="56"/>
      <c r="BM24" s="57"/>
      <c r="BN24" s="55"/>
      <c r="BO24" s="55" t="b">
        <v>0</v>
      </c>
      <c r="BP24" s="55"/>
      <c r="BR24" s="20" t="str">
        <v/>
      </c>
      <c r="BS24" s="20" t="str">
        <f t="shared" si="2"/>
        <v>FALSE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 t="str">
        <f t="shared" si="3"/>
        <v>FALSE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0</v>
      </c>
      <c r="CB24" s="20">
        <f t="shared" si="9"/>
        <v>0</v>
      </c>
      <c r="CC24" s="223" t="b">
        <f>opening(AS24,B12)</f>
        <v>0</v>
      </c>
      <c r="CD24" s="29" t="str" cm="1">
        <f t="array" ref="CD24">KOST(CA24,O24,secandmin(J24),L24, AN24)</f>
        <v/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0</v>
      </c>
      <c r="CH24" s="20" cm="1">
        <f t="array" ref="CH24">secandmin(J24)</f>
        <v>0</v>
      </c>
      <c r="CI24" s="20" t="b">
        <f t="shared" si="4"/>
        <v>0</v>
      </c>
      <c r="CJ24" s="20" t="b" cm="1">
        <f t="array" ref="CJ24">IF(AR24="",FALSE,ROUND(IF(AU24=TRUE,((180-secandmin(AK24))+(45-AM24))-(secandmin(AR24)),(180-secandmin(AR24))),0))</f>
        <v>0</v>
      </c>
      <c r="CK24" s="20" t="b" cm="1">
        <f t="array" ref="CK24">IF(AW24="",FALSE,ROUND(IF(AZ24=TRUE,((180-secandmin(AK24))+(45-AM24))-(secandmin(AW24)),(180-secandmin(AW24))),0))</f>
        <v>0</v>
      </c>
      <c r="CL24" s="20" t="b" cm="1">
        <f t="array" ref="CL24">IF(BB24="",FALSE,ROUND(IF(BE24=TRUE,((180-secandmin(AK24))+(45-AM24))-(secandmin(BB24)),(180-secandmin(BB24))),0))</f>
        <v>0</v>
      </c>
      <c r="CM24" s="20" t="b" cm="1">
        <f t="array" ref="CM24">IF(BG24="",FALSE,ROUND(IF(BJ24=TRUE,((180-secandmin(AK24))+(45-AM24))-(secandmin(BG24)),(180-secandmin(BG24))),0))</f>
        <v>0</v>
      </c>
      <c r="CN24" s="20" t="b" cm="1">
        <f t="array" ref="CN24">IF(BL24="",FALSE,ROUND(IF(BO24=TRUE,((180-secandmin(AK24))+(45-AM24))-(secandmin(BL24)),(180-secandmin(BL24))),0))</f>
        <v>0</v>
      </c>
      <c r="CO24" s="30" t="str" cm="1">
        <f t="array" ref="CO24">roundlength(AJ24,secandmin(AM24),AO24,secandmin(AK24))</f>
        <v/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str" cm="1">
        <f t="array" ref="DA24">FiveVThreeThrown(CJ24,CK24,CI24,CI40,CI56,CI72,CI88,AO24)</f>
        <v>NP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6_7 Border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6_7 Border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6_7 Border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6_7 Border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6_7 Border</v>
      </c>
      <c r="B29" s="5">
        <v>1</v>
      </c>
      <c r="C29" s="50"/>
      <c r="D29" s="51"/>
      <c r="E29" s="50"/>
      <c r="F29" s="87"/>
      <c r="G29" s="58"/>
      <c r="H29" s="90"/>
      <c r="I29" s="49"/>
      <c r="J29" s="300"/>
      <c r="K29" s="45" t="b">
        <v>0</v>
      </c>
      <c r="L29" s="46" t="b">
        <f>DB29</f>
        <v>0</v>
      </c>
      <c r="M29" s="47" t="b" cm="1">
        <f t="array" ref="M29">OpeningDeath(CG13,CI29,CI13,CI45,CI61,CI77,CI93)</f>
        <v>0</v>
      </c>
      <c r="N29" s="52" t="s">
        <v>173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1</v>
      </c>
      <c r="CB29" s="20">
        <f>countkillshs(AS13,AV13,AX13,BA13,BC13,BF13,BH13,BK13,BM13,BP13,$B$28)</f>
        <v>0</v>
      </c>
      <c r="CC29" s="82" t="b">
        <f>opening(AS13,B28)</f>
        <v>0</v>
      </c>
      <c r="CD29" s="5" t="b">
        <f>KOST(CA29,O29,secandmin(J29),L29,AN13)</f>
        <v>1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0</v>
      </c>
      <c r="CI29" s="20" t="b">
        <f t="shared" ref="CI29:CI43" si="12">IF(CH29=0,FALSE,(180+BT29-CH29))</f>
        <v>0</v>
      </c>
      <c r="CJ29" s="20" t="b" cm="1">
        <f t="array" ref="CJ29">OpenRefragged(CJ13,CI13,CI29,CI45,CI61,CI77)</f>
        <v>0</v>
      </c>
      <c r="CK29" s="20" t="b" cm="1">
        <f t="array" ref="CK29">OpenRefragged(CK13,CI13,CI29,CI45,CI61,CI77)</f>
        <v>0</v>
      </c>
      <c r="CL29" s="20" t="b" cm="1">
        <f t="array" ref="CL29">OpenRefragged(CL13,CI13,CI29,CI45,CI61,CI77)</f>
        <v>1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1</v>
      </c>
      <c r="CV29" s="20" t="b" cm="1">
        <f t="array" ref="CV29:CV31">TRANSPOSE(sidesplit(CD29:CD43,AN13:AN27,"Defence"))</f>
        <v>1</v>
      </c>
      <c r="CW29" s="20" t="b" cm="1">
        <f t="array" ref="CW29:CW34">TRANSPOSE(sidesplit(CI29:CI43,AN13:AN27,"Attack"))</f>
        <v>0</v>
      </c>
      <c r="CX29" s="20" t="b" cm="1">
        <f t="array" ref="CX29:CX31">TRANSPOSE(sidesplit(CI29:CI43,AN13:AN27,"Defence"))</f>
        <v>0</v>
      </c>
      <c r="CY29" s="20" cm="1">
        <f t="array" ref="CY29:CY34">TRANSPOSE(sidesplit(CA29:CA43,AN13:AN27,"Attack"))</f>
        <v>1</v>
      </c>
      <c r="CZ29" s="20" cm="1">
        <f t="array" ref="CZ29:CZ31">TRANSPOSE(sidesplit(CA29:CA43,AN13:AN27,"Defence"))</f>
        <v>3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6_7 Border</v>
      </c>
      <c r="B30" s="5">
        <v>2</v>
      </c>
      <c r="C30" s="50"/>
      <c r="D30" s="51"/>
      <c r="E30" s="50"/>
      <c r="F30" s="87"/>
      <c r="G30" s="58"/>
      <c r="H30" s="90"/>
      <c r="I30" s="49"/>
      <c r="J30" s="48" t="s">
        <v>420</v>
      </c>
      <c r="K30" s="45" t="b">
        <v>0</v>
      </c>
      <c r="L30" s="46" t="b">
        <f t="shared" ref="L30:L43" si="15">DB30</f>
        <v>1</v>
      </c>
      <c r="M30" s="47" t="b" cm="1">
        <f t="array" ref="M30">OpeningDeath(CG14,CI30,CI14,CI46,CI62,CI78,CI94)</f>
        <v>0</v>
      </c>
      <c r="N30" s="52" t="s">
        <v>173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0</v>
      </c>
      <c r="CB30" s="20">
        <f>countkillshs(AS14,AV14,AX14,BA14,BC14,BF14,BH14,BK14,BM14,BP14,$B$28)</f>
        <v>0</v>
      </c>
      <c r="CC30" s="82" t="b">
        <f>opening(AS14,B28)</f>
        <v>0</v>
      </c>
      <c r="CD30" s="5" t="b">
        <f>KOST(CA30,O30,secandmin(J30),L30,AN14)</f>
        <v>1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103</v>
      </c>
      <c r="CI30" s="20">
        <f t="shared" si="12"/>
        <v>77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0</v>
      </c>
      <c r="CL30" s="20" t="b" cm="1">
        <f t="array" ref="CL30">OpenRefragged(CL14,CI14,CI30,CI46,CI62,CI78)</f>
        <v>1</v>
      </c>
      <c r="CM30" s="20" t="b" cm="1">
        <f t="array" ref="CM30">OpenRefragged(CM14,CI14,CI30,CI46,CI62,CI78)</f>
        <v>1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1</v>
      </c>
      <c r="CV30" s="20" t="b">
        <v>1</v>
      </c>
      <c r="CW30" s="20">
        <v>77</v>
      </c>
      <c r="CX30" s="20">
        <v>104</v>
      </c>
      <c r="CY30" s="20">
        <v>0</v>
      </c>
      <c r="CZ30" s="20">
        <v>2</v>
      </c>
      <c r="DA30" s="76"/>
      <c r="DB30" s="20" t="b" cm="1">
        <f t="array" ref="DB30">DeathRefragged(CI30,CJ14,CK14,CL14,CM14,CN14)</f>
        <v>1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6_7 Border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540</v>
      </c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1</v>
      </c>
      <c r="N31" s="52" t="s">
        <v>173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0</v>
      </c>
      <c r="CB31" s="20">
        <f>countkillshs(AS15,AV15,AX15,BA15,BC15,BF15,BH15,BK15,BM15,BP15,$B$28)</f>
        <v>0</v>
      </c>
      <c r="CC31" s="82" t="b">
        <f>opening(AS15,B28)</f>
        <v>0</v>
      </c>
      <c r="CD31" s="5" t="b">
        <f>KOST(CA31,O31,secandmin(J31),L31,AN15)</f>
        <v>0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138</v>
      </c>
      <c r="CI31" s="20">
        <f t="shared" si="12"/>
        <v>42</v>
      </c>
      <c r="CJ31" s="20" t="b" cm="1">
        <f t="array" ref="CJ31">OpenRefragged(CJ15,CI15,CI31,CI47,CI63,CI79)</f>
        <v>0</v>
      </c>
      <c r="CK31" s="20" t="b" cm="1">
        <f t="array" ref="CK31">OpenRefragged(CK15,CI15,CI31,CI47,CI63,CI79)</f>
        <v>1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0</v>
      </c>
      <c r="CV31" s="20" t="b">
        <v>1</v>
      </c>
      <c r="CW31" s="20">
        <v>42</v>
      </c>
      <c r="CX31" s="20" t="b">
        <v>0</v>
      </c>
      <c r="CY31" s="20">
        <v>0</v>
      </c>
      <c r="CZ31" s="20">
        <v>1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6_7 Border</v>
      </c>
      <c r="B32" s="5">
        <v>4</v>
      </c>
      <c r="C32" s="50"/>
      <c r="D32" s="51"/>
      <c r="E32" s="50"/>
      <c r="F32" s="87"/>
      <c r="G32" s="58"/>
      <c r="H32" s="90"/>
      <c r="I32" s="49"/>
      <c r="J32" s="48" t="s">
        <v>420</v>
      </c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0</v>
      </c>
      <c r="N32" s="52" t="s">
        <v>173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1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b">
        <f>KOST(CA32,O32,secandmin(J32),L32,AN16)</f>
        <v>1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103</v>
      </c>
      <c r="CI32" s="20">
        <f t="shared" si="12"/>
        <v>77</v>
      </c>
      <c r="CJ32" s="20" t="b" cm="1">
        <f t="array" ref="CJ32">OpenRefragged(CJ16,CI16,CI32,CI48,CI64,CI80)</f>
        <v>0</v>
      </c>
      <c r="CK32" s="20" t="b" cm="1">
        <f t="array" ref="CK32">OpenRefragged(CK16,CI16,CI32,CI48,CI64,CI80)</f>
        <v>1</v>
      </c>
      <c r="CL32" s="20" t="b" cm="1">
        <f t="array" ref="CL32">OpenRefragged(CL16,CI16,CI32,CI48,CI64,CI80)</f>
        <v>0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1</v>
      </c>
      <c r="CV32" s="20"/>
      <c r="CW32" s="20">
        <v>77</v>
      </c>
      <c r="CX32" s="20"/>
      <c r="CY32" s="20">
        <v>1</v>
      </c>
      <c r="CZ32" s="20"/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6_7 Border</v>
      </c>
      <c r="B33" s="5">
        <v>5</v>
      </c>
      <c r="C33" s="50"/>
      <c r="D33" s="51"/>
      <c r="E33" s="50"/>
      <c r="F33" s="87"/>
      <c r="G33" s="58"/>
      <c r="H33" s="90"/>
      <c r="I33" s="49"/>
      <c r="J33" s="48" t="s">
        <v>394</v>
      </c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1</v>
      </c>
      <c r="N33" s="52" t="s">
        <v>173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0</v>
      </c>
      <c r="CB33" s="20">
        <f t="shared" si="17"/>
        <v>0</v>
      </c>
      <c r="CC33" s="82" t="b">
        <f>opening(AS17,B28)</f>
        <v>0</v>
      </c>
      <c r="CD33" s="5" t="b">
        <f>KOST(CA33,O33,secandmin(J33),L33,AN17)</f>
        <v>0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131</v>
      </c>
      <c r="CI33" s="20">
        <f t="shared" si="12"/>
        <v>49</v>
      </c>
      <c r="CJ33" s="20" t="b" cm="1">
        <f t="array" ref="CJ33">OpenRefragged(CJ17,CI17,CI33,CI49,CI65,CI81)</f>
        <v>0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0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0</v>
      </c>
      <c r="CV33" s="20"/>
      <c r="CW33" s="20">
        <v>49</v>
      </c>
      <c r="CX33" s="20"/>
      <c r="CY33" s="20">
        <v>0</v>
      </c>
      <c r="CZ33" s="20"/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6_7 Border</v>
      </c>
      <c r="B34" s="5">
        <v>6</v>
      </c>
      <c r="C34" s="50"/>
      <c r="D34" s="51"/>
      <c r="E34" s="50"/>
      <c r="F34" s="87"/>
      <c r="G34" s="58"/>
      <c r="H34" s="90"/>
      <c r="I34" s="49"/>
      <c r="J34" s="300"/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173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1</v>
      </c>
      <c r="CB34" s="20">
        <f t="shared" si="17"/>
        <v>0</v>
      </c>
      <c r="CC34" s="82" t="b">
        <f>opening(AS18,B28)</f>
        <v>0</v>
      </c>
      <c r="CD34" s="5" t="b">
        <f>KOST(CA34,O34,secandmin(J34),L34,AN18)</f>
        <v>1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0</v>
      </c>
      <c r="CI34" s="20" t="b">
        <f t="shared" si="12"/>
        <v>0</v>
      </c>
      <c r="CJ34" s="20" t="b" cm="1">
        <f t="array" ref="CJ34">OpenRefragged(CJ18,CI18,CI34,CI50,CI66,CI82)</f>
        <v>1</v>
      </c>
      <c r="CK34" s="20" t="b" cm="1">
        <f t="array" ref="CK34">OpenRefragged(CK18,CI18,CI34,CI50,CI66,CI82)</f>
        <v>0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1</v>
      </c>
      <c r="CV34" s="20"/>
      <c r="CW34" s="20" t="b">
        <v>0</v>
      </c>
      <c r="CX34" s="20"/>
      <c r="CY34" s="20">
        <v>1</v>
      </c>
      <c r="CZ34" s="20"/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1</v>
      </c>
    </row>
    <row r="35" spans="1:110" ht="15.75" customHeight="1" x14ac:dyDescent="0.2">
      <c r="A35" s="152" t="str" cm="1">
        <f t="array" aca="1" ref="A35" ca="1">MID(CELL("filename",A24),FIND("]",CELL("filename",A24))+1,255)</f>
        <v>6_7 Border</v>
      </c>
      <c r="B35" s="5">
        <v>7</v>
      </c>
      <c r="C35" s="50"/>
      <c r="D35" s="51"/>
      <c r="E35" s="50"/>
      <c r="F35" s="87"/>
      <c r="G35" s="58"/>
      <c r="H35" s="90"/>
      <c r="I35" s="49"/>
      <c r="J35" s="300"/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182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3</v>
      </c>
      <c r="CB35" s="20">
        <f t="shared" si="17"/>
        <v>3</v>
      </c>
      <c r="CC35" s="82" t="b">
        <f>opening(AS19,B28)</f>
        <v>1</v>
      </c>
      <c r="CD35" s="5" t="b">
        <f>KOST(CA35,O35,secandmin(J35),L35,AN19)</f>
        <v>1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0</v>
      </c>
      <c r="CI35" s="20" t="b">
        <f t="shared" si="12"/>
        <v>0</v>
      </c>
      <c r="CJ35" s="20" t="b" cm="1">
        <f t="array" ref="CJ35">OpenRefragged(CJ19,CI19,CI35,CI51,CI67,CI83)</f>
        <v>0</v>
      </c>
      <c r="CK35" s="20" t="b" cm="1">
        <f t="array" ref="CK35">OpenRefragged(CK19,CI19,CI35,CI51,CI67,CI83)</f>
        <v>0</v>
      </c>
      <c r="CL35" s="20" t="b" cm="1">
        <f t="array" ref="CL35">OpenRefragged(CL19,CI19,CI35,CI51,CI67,CI83)</f>
        <v>0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1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6_7 Border</v>
      </c>
      <c r="B36" s="5">
        <v>8</v>
      </c>
      <c r="C36" s="50"/>
      <c r="D36" s="51"/>
      <c r="E36" s="50"/>
      <c r="F36" s="87"/>
      <c r="G36" s="58"/>
      <c r="H36" s="90"/>
      <c r="I36" s="49"/>
      <c r="J36" s="48" t="s">
        <v>470</v>
      </c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0</v>
      </c>
      <c r="N36" s="52" t="s">
        <v>288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2</v>
      </c>
      <c r="CB36" s="20">
        <f t="shared" si="17"/>
        <v>1</v>
      </c>
      <c r="CC36" s="82" t="b">
        <f>opening(AS20,B28)</f>
        <v>1</v>
      </c>
      <c r="CD36" s="5" t="b">
        <f>KOST(CA36,O36,secandmin(J36),L36,AN20)</f>
        <v>1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76</v>
      </c>
      <c r="CI36" s="20">
        <f t="shared" si="12"/>
        <v>104</v>
      </c>
      <c r="CJ36" s="20" t="b" cm="1">
        <f t="array" ref="CJ36">OpenRefragged(CJ20,CI20,CI36,CI52,CI68,CI84)</f>
        <v>1</v>
      </c>
      <c r="CK36" s="20" t="b" cm="1">
        <f t="array" ref="CK36">OpenRefragged(CK20,CI20,CI36,CI52,CI68,CI84)</f>
        <v>1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1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6_7 Border</v>
      </c>
      <c r="B37" s="5">
        <v>9</v>
      </c>
      <c r="C37" s="50"/>
      <c r="D37" s="51"/>
      <c r="E37" s="50"/>
      <c r="F37" s="87"/>
      <c r="G37" s="58"/>
      <c r="H37" s="90"/>
      <c r="I37" s="49"/>
      <c r="J37" s="48"/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257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1</v>
      </c>
      <c r="CB37" s="20">
        <f t="shared" si="17"/>
        <v>1</v>
      </c>
      <c r="CC37" s="82" t="b">
        <f>opening(AS21,B28)</f>
        <v>0</v>
      </c>
      <c r="CD37" s="5" t="b">
        <f>KOST(CA37,O37,secandmin(J37),L37,AN21)</f>
        <v>1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0</v>
      </c>
      <c r="CI37" s="20" t="b">
        <f t="shared" si="12"/>
        <v>0</v>
      </c>
      <c r="CJ37" s="20" t="b" cm="1">
        <f t="array" ref="CJ37">OpenRefragged(CJ21,CI21,CI37,CI53,CI69,CI85)</f>
        <v>1</v>
      </c>
      <c r="CK37" s="20" t="b" cm="1">
        <f t="array" ref="CK37">OpenRefragged(CK21,CI21,CI37,CI53,CI69,CI85)</f>
        <v>1</v>
      </c>
      <c r="CL37" s="20" t="b" cm="1">
        <f t="array" ref="CL37">OpenRefragged(CL21,CI21,CI37,CI53,CI69,CI85)</f>
        <v>1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6_7 Border</v>
      </c>
      <c r="B38" s="5">
        <v>10</v>
      </c>
      <c r="C38" s="50"/>
      <c r="D38" s="51"/>
      <c r="E38" s="50"/>
      <c r="F38" s="87"/>
      <c r="G38" s="58"/>
      <c r="H38" s="90"/>
      <c r="I38" s="49"/>
      <c r="J38" s="48"/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/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 t="str">
        <f t="shared" si="10"/>
        <v>FALSE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 t="str">
        <f t="shared" si="11"/>
        <v>FALSE</v>
      </c>
      <c r="BY38" s="18"/>
      <c r="BZ38" s="36"/>
      <c r="CA38" s="29">
        <f>countkills(AS22,AX22,BC22,BH22,BM22,B28)</f>
        <v>0</v>
      </c>
      <c r="CB38" s="20">
        <f t="shared" si="17"/>
        <v>0</v>
      </c>
      <c r="CC38" s="82" t="b">
        <f>opening(AS22,B28)</f>
        <v>0</v>
      </c>
      <c r="CD38" s="5" t="str">
        <f>KOST(CA38,O38,secandmin(J38),L38,AN22)</f>
        <v/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0</v>
      </c>
      <c r="CI38" s="20" t="b">
        <f t="shared" si="12"/>
        <v>0</v>
      </c>
      <c r="CJ38" s="20" t="b" cm="1">
        <f t="array" ref="CJ38">OpenRefragged(CJ22,CI22,CI38,CI54,CI70,CI86)</f>
        <v>0</v>
      </c>
      <c r="CK38" s="20" t="b" cm="1">
        <f t="array" ref="CK38">OpenRefragged(CK22,CI22,CI38,CI54,CI70,CI86)</f>
        <v>0</v>
      </c>
      <c r="CL38" s="20" t="b" cm="1">
        <f t="array" ref="CL38">OpenRefragged(CL22,CI22,CI38,CI54,CI70,CI86)</f>
        <v>0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6_7 Border</v>
      </c>
      <c r="B39" s="5">
        <v>11</v>
      </c>
      <c r="C39" s="50"/>
      <c r="D39" s="51"/>
      <c r="E39" s="50"/>
      <c r="F39" s="87"/>
      <c r="G39" s="58"/>
      <c r="H39" s="90"/>
      <c r="I39" s="49"/>
      <c r="J39" s="48"/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/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 t="str">
        <f t="shared" si="10"/>
        <v>FALSE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 t="str">
        <f t="shared" si="11"/>
        <v>FALSE</v>
      </c>
      <c r="BY39" s="18"/>
      <c r="BZ39" s="36"/>
      <c r="CA39" s="29">
        <f>countkills(AS23,AX23,BC23,BH23,BM23,B28)</f>
        <v>0</v>
      </c>
      <c r="CB39" s="20">
        <f t="shared" si="17"/>
        <v>0</v>
      </c>
      <c r="CC39" s="82" t="b">
        <f>opening(AS23,B28)</f>
        <v>0</v>
      </c>
      <c r="CD39" s="5" t="str">
        <f>KOST(CA39,O39,secandmin(J39),L39,AN23)</f>
        <v/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0</v>
      </c>
      <c r="CI39" s="20" t="b">
        <f t="shared" si="12"/>
        <v>0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0</v>
      </c>
      <c r="CL39" s="20" t="b" cm="1">
        <f t="array" ref="CL39">OpenRefragged(CL23,CI23,CI39,CI55,CI71,CI87)</f>
        <v>0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0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6_7 Border</v>
      </c>
      <c r="B40" s="5">
        <v>12</v>
      </c>
      <c r="C40" s="50"/>
      <c r="D40" s="51"/>
      <c r="E40" s="50"/>
      <c r="F40" s="87"/>
      <c r="G40" s="58"/>
      <c r="H40" s="90"/>
      <c r="I40" s="49"/>
      <c r="J40" s="48"/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0</v>
      </c>
      <c r="N40" s="171"/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 t="str">
        <f t="shared" si="10"/>
        <v>FALSE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 t="str">
        <f t="shared" si="11"/>
        <v>FALSE</v>
      </c>
      <c r="BY40" s="18"/>
      <c r="BZ40" s="36"/>
      <c r="CA40" s="29">
        <f>countkills(AS24,AX24,BC24,BH24,BM24,B28)</f>
        <v>0</v>
      </c>
      <c r="CB40" s="20">
        <f t="shared" si="17"/>
        <v>0</v>
      </c>
      <c r="CC40" s="82" t="b">
        <f>opening(AS24,B28)</f>
        <v>0</v>
      </c>
      <c r="CD40" s="5" t="str">
        <f>KOST(CA40,O40,secandmin(J40),L40,AN24)</f>
        <v/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0</v>
      </c>
      <c r="CI40" s="20" t="b">
        <f t="shared" si="12"/>
        <v>0</v>
      </c>
      <c r="CJ40" s="20" t="b" cm="1">
        <f t="array" ref="CJ40">OpenRefragged(CJ24,CI24,CI40,CI56,CI72,CI88)</f>
        <v>0</v>
      </c>
      <c r="CK40" s="20" t="b" cm="1">
        <f t="array" ref="CK40">OpenRefragged(CK24,CI24,CI40,CI56,CI72,CI88)</f>
        <v>0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6_7 Border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6_7 Border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6_7 Border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6_7 Border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6_7 Border</v>
      </c>
      <c r="B45" s="12">
        <v>1</v>
      </c>
      <c r="C45" s="50"/>
      <c r="D45" s="51"/>
      <c r="E45" s="50"/>
      <c r="F45" s="91"/>
      <c r="G45" s="58"/>
      <c r="H45" s="90"/>
      <c r="I45" s="49"/>
      <c r="J45" s="300"/>
      <c r="K45" s="45" t="b">
        <v>0</v>
      </c>
      <c r="L45" s="46" t="b">
        <f>DB45</f>
        <v>0</v>
      </c>
      <c r="M45" s="47" t="b" cm="1">
        <f t="array" ref="M45">OpeningDeath(CG13,CI45,CI13,CI29,CI61,CI77,CI93)</f>
        <v>0</v>
      </c>
      <c r="N45" s="52" t="s">
        <v>184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3</v>
      </c>
      <c r="CB45" s="20">
        <f>countkillshs(AS13,AV13,AX13,BA13,BC13,BF13,BH13,BK13,BM13,BP13,$B$44)</f>
        <v>1</v>
      </c>
      <c r="CC45" s="82" t="b">
        <f>opening(AS13,B44)</f>
        <v>1</v>
      </c>
      <c r="CD45" s="5" t="b">
        <f>KOST(CA45,O45,secandmin(J45),L45,AN13)</f>
        <v>1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0</v>
      </c>
      <c r="CI45" s="20" t="b">
        <f t="shared" ref="CI45:CI59" si="20">IF(CH45=0,FALSE,(180+BT45-CH45))</f>
        <v>0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1</v>
      </c>
      <c r="CV45" s="20" t="b" cm="1">
        <f t="array" ref="CV45:CV47">TRANSPOSE(sidesplit(CD45:CD59,AN13:AN27,"Defence"))</f>
        <v>1</v>
      </c>
      <c r="CW45" s="20" t="b" cm="1">
        <f t="array" ref="CW45:CW50">TRANSPOSE(sidesplit(CI45:CI59,AN13:AN27,"Attack"))</f>
        <v>0</v>
      </c>
      <c r="CX45" s="20" t="b" cm="1">
        <f t="array" ref="CX45:CX47">TRANSPOSE(sidesplit(CI45:CI59,AN13:AN27,"Defence"))</f>
        <v>0</v>
      </c>
      <c r="CY45" s="20" cm="1">
        <f t="array" ref="CY45:CY50">TRANSPOSE(sidesplit(CA45:CA59,AN13:AN27,"Attack"))</f>
        <v>3</v>
      </c>
      <c r="CZ45" s="20" cm="1">
        <f t="array" ref="CZ45:CZ47">TRANSPOSE(sidesplit(CA45:CA59,AN13:AN27,"Defence"))</f>
        <v>0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6_7 Border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406</v>
      </c>
      <c r="K46" s="45" t="b">
        <v>0</v>
      </c>
      <c r="L46" s="46" t="b">
        <f t="shared" ref="L46:L59" si="23">DB46</f>
        <v>1</v>
      </c>
      <c r="M46" s="47" t="b" cm="1">
        <f t="array" ref="M46">OpeningDeath(CG14,CI46,CI14,CI30,CI62,CI78,CI94)</f>
        <v>0</v>
      </c>
      <c r="N46" s="52" t="s">
        <v>184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1</v>
      </c>
      <c r="CB46" s="20">
        <f>countkillshs(AS14,AV14,AX14,BA14,BC14,BF14,BH14,BK14,BM14,BP14,$B$44)</f>
        <v>0</v>
      </c>
      <c r="CC46" s="82" t="b">
        <f>opening(AS14,B44)</f>
        <v>1</v>
      </c>
      <c r="CD46" s="5" t="b">
        <f>KOST(CA46,O46,secandmin(J46),L46,AN14)</f>
        <v>1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109</v>
      </c>
      <c r="CI46" s="20">
        <f t="shared" si="20"/>
        <v>71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1</v>
      </c>
      <c r="CV46" s="20" t="b">
        <v>0</v>
      </c>
      <c r="CW46" s="20">
        <v>71</v>
      </c>
      <c r="CX46" s="20">
        <v>101</v>
      </c>
      <c r="CY46" s="20">
        <v>1</v>
      </c>
      <c r="CZ46" s="20">
        <v>0</v>
      </c>
      <c r="DA46" s="76"/>
      <c r="DB46" s="20" t="b" cm="1">
        <f t="array" ref="DB46">DeathRefragged(CI46,CJ14,CK14,CL14,CM14,CN14)</f>
        <v>1</v>
      </c>
      <c r="DC46" s="20" t="b" cm="1">
        <f t="array" ref="DC46">OpeningKill(CJ14,AS14,$B$44,CI14,CI30,CI46,CI62,CI78)</f>
        <v>1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6_7 Border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447</v>
      </c>
      <c r="K47" s="45" t="b">
        <v>1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 t="s">
        <v>184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-60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0</v>
      </c>
      <c r="CB47" s="20">
        <f>countkillshs(AS15,AV15,AX15,BA15,BC15,BF15,BH15,BK15,BM15,BP15,$B$44)</f>
        <v>0</v>
      </c>
      <c r="CC47" s="82" t="b">
        <f>opening(AS15,B44)</f>
        <v>0</v>
      </c>
      <c r="CD47" s="5" t="b">
        <f>KOST(CA47,O47,secandmin(J47),L47,AN15)</f>
        <v>0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30</v>
      </c>
      <c r="CI47" s="20">
        <f t="shared" si="20"/>
        <v>90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0</v>
      </c>
      <c r="CV47" s="20" t="b">
        <v>1</v>
      </c>
      <c r="CW47" s="20">
        <v>90</v>
      </c>
      <c r="CX47" s="20" t="b">
        <v>0</v>
      </c>
      <c r="CY47" s="20">
        <v>0</v>
      </c>
      <c r="CZ47" s="20">
        <v>0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6_7 Border</v>
      </c>
      <c r="B48" s="12">
        <v>4</v>
      </c>
      <c r="C48" s="50"/>
      <c r="D48" s="51"/>
      <c r="E48" s="50"/>
      <c r="F48" s="91"/>
      <c r="G48" s="58"/>
      <c r="H48" s="90"/>
      <c r="I48" s="49"/>
      <c r="J48" s="300"/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0</v>
      </c>
      <c r="N48" s="52" t="s">
        <v>184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1</v>
      </c>
      <c r="CB48" s="20">
        <f t="shared" ref="CB48:CB59" si="25">countkillshs(AS16,AV16,AX16,BA16,BC16,BF16,BH16,BK16,BM16,BP16,$B$44)</f>
        <v>0</v>
      </c>
      <c r="CC48" s="82" t="b">
        <f>opening(AS16,B44)</f>
        <v>1</v>
      </c>
      <c r="CD48" s="5" t="b">
        <f>KOST(CA48,O48,secandmin(J48),L48,AN16)</f>
        <v>1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0</v>
      </c>
      <c r="CI48" s="20" t="b">
        <f t="shared" si="20"/>
        <v>0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1</v>
      </c>
      <c r="CV48" s="20"/>
      <c r="CW48" s="20" t="b">
        <v>0</v>
      </c>
      <c r="CX48" s="20"/>
      <c r="CY48" s="20">
        <v>1</v>
      </c>
      <c r="CZ48" s="20"/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1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6_7 Border</v>
      </c>
      <c r="B49" s="12">
        <v>5</v>
      </c>
      <c r="C49" s="50"/>
      <c r="D49" s="51"/>
      <c r="E49" s="50"/>
      <c r="F49" s="91"/>
      <c r="G49" s="58"/>
      <c r="H49" s="90"/>
      <c r="I49" s="49"/>
      <c r="J49" s="48" t="s">
        <v>554</v>
      </c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184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2</v>
      </c>
      <c r="CB49" s="20">
        <f t="shared" si="25"/>
        <v>1</v>
      </c>
      <c r="CC49" s="82" t="b">
        <f>opening(AS17,B44)</f>
        <v>1</v>
      </c>
      <c r="CD49" s="5" t="b">
        <f>KOST(CA49,O49,secandmin(J49),L49,AN17)</f>
        <v>1</v>
      </c>
      <c r="CE49" s="37"/>
      <c r="CF49" s="20" cm="1">
        <f t="array" ref="CF49">exitfrags(CI49,CI17,CI33,CI65,CI81,AS17,CJ17,AX17,CK17,BC17,CL17,BH17,CM17,BM17,CN17,AO17,$B$44)</f>
        <v>1</v>
      </c>
      <c r="CG49" s="40"/>
      <c r="CH49" s="20" cm="1">
        <f t="array" ref="CH49">secandmin(J49)</f>
        <v>74</v>
      </c>
      <c r="CI49" s="20">
        <f t="shared" si="20"/>
        <v>106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1</v>
      </c>
      <c r="CV49" s="20"/>
      <c r="CW49" s="20">
        <v>106</v>
      </c>
      <c r="CX49" s="20"/>
      <c r="CY49" s="20">
        <v>2</v>
      </c>
      <c r="CZ49" s="20"/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6_7 Border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545</v>
      </c>
      <c r="K50" s="45" t="b">
        <v>0</v>
      </c>
      <c r="L50" s="46" t="b">
        <f t="shared" si="23"/>
        <v>1</v>
      </c>
      <c r="M50" s="47" t="b" cm="1">
        <f t="array" ref="M50">OpeningDeath(CG18,CI50,CI18,CI34,CI66,CI82,CI98)</f>
        <v>0</v>
      </c>
      <c r="N50" s="52" t="s">
        <v>184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0</v>
      </c>
      <c r="CB50" s="20">
        <f t="shared" si="25"/>
        <v>0</v>
      </c>
      <c r="CC50" s="82" t="b">
        <f>opening(AS18,B44)</f>
        <v>0</v>
      </c>
      <c r="CD50" s="5" t="b">
        <f>KOST(CA50,O50,secandmin(J50),L50,AN18)</f>
        <v>1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127</v>
      </c>
      <c r="CI50" s="20">
        <f t="shared" si="20"/>
        <v>53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1</v>
      </c>
      <c r="CV50" s="20"/>
      <c r="CW50" s="20">
        <v>53</v>
      </c>
      <c r="CX50" s="20"/>
      <c r="CY50" s="20">
        <v>0</v>
      </c>
      <c r="CZ50" s="20"/>
      <c r="DA50" s="76"/>
      <c r="DB50" s="20" t="b" cm="1">
        <f t="array" ref="DB50">DeathRefragged(CI50,CJ18,CK18,CL18,CM18,CN18)</f>
        <v>1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6_7 Border</v>
      </c>
      <c r="B51" s="12">
        <v>7</v>
      </c>
      <c r="C51" s="50"/>
      <c r="D51" s="51"/>
      <c r="E51" s="50"/>
      <c r="F51" s="91"/>
      <c r="G51" s="58"/>
      <c r="H51" s="90"/>
      <c r="I51" s="49"/>
      <c r="J51" s="302"/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0</v>
      </c>
      <c r="N51" s="52" t="s">
        <v>178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0</v>
      </c>
      <c r="CB51" s="20">
        <f t="shared" si="25"/>
        <v>0</v>
      </c>
      <c r="CC51" s="82" t="b">
        <f>opening(AS19,B44)</f>
        <v>0</v>
      </c>
      <c r="CD51" s="5" t="b">
        <f>KOST(CA51,O51,secandmin(J51),L51,AN19)</f>
        <v>1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0</v>
      </c>
      <c r="CI51" s="20" t="b">
        <f t="shared" si="20"/>
        <v>0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6_7 Border</v>
      </c>
      <c r="B52" s="12">
        <v>8</v>
      </c>
      <c r="C52" s="50"/>
      <c r="D52" s="51"/>
      <c r="E52" s="50"/>
      <c r="F52" s="91"/>
      <c r="G52" s="58"/>
      <c r="H52" s="90"/>
      <c r="I52" s="49"/>
      <c r="J52" s="48" t="s">
        <v>468</v>
      </c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 t="s">
        <v>182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0</v>
      </c>
      <c r="CB52" s="20">
        <f t="shared" si="25"/>
        <v>0</v>
      </c>
      <c r="CC52" s="82" t="b">
        <f>opening(AS20,B44)</f>
        <v>0</v>
      </c>
      <c r="CD52" s="5" t="b">
        <f>KOST(CA52,O52,secandmin(J52),L52,AN20)</f>
        <v>0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79</v>
      </c>
      <c r="CI52" s="20">
        <f t="shared" si="20"/>
        <v>101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6_7 Border</v>
      </c>
      <c r="B53" s="12">
        <v>9</v>
      </c>
      <c r="C53" s="50"/>
      <c r="D53" s="51"/>
      <c r="E53" s="50"/>
      <c r="F53" s="91"/>
      <c r="G53" s="58"/>
      <c r="H53" s="90"/>
      <c r="I53" s="49"/>
      <c r="J53" s="48"/>
      <c r="K53" s="45" t="b">
        <v>0</v>
      </c>
      <c r="L53" s="46" t="b">
        <f t="shared" si="23"/>
        <v>0</v>
      </c>
      <c r="M53" s="47" t="b" cm="1">
        <f t="array" ref="M53">OpeningDeath(CG21,CI53,CI21,CI37,CI69,CI85,CI101)</f>
        <v>0</v>
      </c>
      <c r="N53" s="171" t="s">
        <v>178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0</v>
      </c>
      <c r="CB53" s="20">
        <f t="shared" si="25"/>
        <v>0</v>
      </c>
      <c r="CC53" s="82" t="b">
        <f>opening(AS21,B44)</f>
        <v>0</v>
      </c>
      <c r="CD53" s="5" t="b">
        <f>KOST(CA53,O53,secandmin(J53),L53,AN21)</f>
        <v>1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0</v>
      </c>
      <c r="CI53" s="20" t="b">
        <f t="shared" si="20"/>
        <v>0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6_7 Border</v>
      </c>
      <c r="B54" s="12">
        <v>10</v>
      </c>
      <c r="C54" s="50"/>
      <c r="D54" s="51"/>
      <c r="E54" s="50"/>
      <c r="F54" s="91"/>
      <c r="G54" s="58"/>
      <c r="H54" s="90"/>
      <c r="I54" s="49"/>
      <c r="J54" s="48"/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/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 t="str">
        <f t="shared" si="18"/>
        <v>FALSE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 t="str">
        <f t="shared" si="19"/>
        <v>FALSE</v>
      </c>
      <c r="BY54" s="18"/>
      <c r="BZ54" s="36"/>
      <c r="CA54" s="29">
        <f>countkills(AS22,AX22,BC22,BH22,BM22,B44)</f>
        <v>0</v>
      </c>
      <c r="CB54" s="20">
        <f t="shared" si="25"/>
        <v>0</v>
      </c>
      <c r="CC54" s="82" t="b">
        <f>opening(AS22,B44)</f>
        <v>0</v>
      </c>
      <c r="CD54" s="5" t="str">
        <f>KOST(CA54,O54,secandmin(J54),L54,AN22)</f>
        <v/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0</v>
      </c>
      <c r="CI54" s="20" t="b">
        <f t="shared" si="20"/>
        <v>0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6_7 Border</v>
      </c>
      <c r="B55" s="12">
        <v>11</v>
      </c>
      <c r="C55" s="50"/>
      <c r="D55" s="51"/>
      <c r="E55" s="50"/>
      <c r="F55" s="91"/>
      <c r="G55" s="58"/>
      <c r="H55" s="90"/>
      <c r="I55" s="49"/>
      <c r="J55" s="48"/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/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 t="str">
        <f t="shared" si="18"/>
        <v>FALSE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 t="str">
        <f t="shared" si="19"/>
        <v>FALSE</v>
      </c>
      <c r="BY55" s="18"/>
      <c r="BZ55" s="36"/>
      <c r="CA55" s="29">
        <f>countkills(AS23,AX23,BC23,BH23,BM23,B44)</f>
        <v>0</v>
      </c>
      <c r="CB55" s="20">
        <f t="shared" si="25"/>
        <v>0</v>
      </c>
      <c r="CC55" s="82" t="b">
        <f>opening(AS23,B44)</f>
        <v>0</v>
      </c>
      <c r="CD55" s="5" t="str">
        <f>KOST(CA55,O55,secandmin(J55),L55,AN23)</f>
        <v/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0</v>
      </c>
      <c r="CI55" s="20" t="b">
        <f t="shared" si="20"/>
        <v>0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6_7 Border</v>
      </c>
      <c r="B56" s="12">
        <v>12</v>
      </c>
      <c r="C56" s="50"/>
      <c r="D56" s="51"/>
      <c r="E56" s="50"/>
      <c r="F56" s="91"/>
      <c r="G56" s="58"/>
      <c r="H56" s="90"/>
      <c r="I56" s="49"/>
      <c r="J56" s="48"/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0</v>
      </c>
      <c r="N56" s="171"/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 t="str">
        <f t="shared" si="18"/>
        <v>FALSE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 t="str">
        <f t="shared" si="19"/>
        <v>FALSE</v>
      </c>
      <c r="BY56" s="18"/>
      <c r="BZ56" s="36"/>
      <c r="CA56" s="29">
        <f>countkills(AS24,AX24,BC24,BH24,BM24,B44)</f>
        <v>0</v>
      </c>
      <c r="CB56" s="20">
        <f t="shared" si="25"/>
        <v>0</v>
      </c>
      <c r="CC56" s="82" t="b">
        <f>opening(AS24,B44)</f>
        <v>0</v>
      </c>
      <c r="CD56" s="5" t="str">
        <f>KOST(CA56,O56,secandmin(J56),L56,AN24)</f>
        <v/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0</v>
      </c>
      <c r="CI56" s="20" t="b">
        <f t="shared" si="20"/>
        <v>0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6_7 Border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6_7 Border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6_7 Border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6_7 Border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6_7 Border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454</v>
      </c>
      <c r="K61" s="45" t="b">
        <v>0</v>
      </c>
      <c r="L61" s="46" t="b">
        <f>DB61</f>
        <v>0</v>
      </c>
      <c r="M61" s="47" t="b" cm="1">
        <f t="array" ref="M61">OpeningDeath(CG13,CI61,CI13,CI29,CI45,CI77,CI93)</f>
        <v>0</v>
      </c>
      <c r="N61" s="52" t="s">
        <v>174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1</v>
      </c>
      <c r="CB61" s="20">
        <f>countkillshs(AS13,AV13,AX13,BA13,BC13,BF13,BH13,BK13,BM13,BP13,$B$60)</f>
        <v>1</v>
      </c>
      <c r="CC61" s="82" t="b">
        <f>opening(AS13,B60)</f>
        <v>0</v>
      </c>
      <c r="CD61" s="5" t="b">
        <f>KOST(CA61,O61,secandmin(J61),L61,AN13)</f>
        <v>1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83</v>
      </c>
      <c r="CI61" s="20">
        <f t="shared" ref="CI61:CI75" si="28">IF(CH61=0,FALSE,(180+BT61-CH61))</f>
        <v>97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1</v>
      </c>
      <c r="CV61" s="20" t="b" cm="1">
        <f t="array" ref="CV61:CV63">TRANSPOSE(sidesplit(CD61:CD75,AN13:AN27,"Defence"))</f>
        <v>1</v>
      </c>
      <c r="CW61" s="20" cm="1">
        <f t="array" ref="CW61:CW66">TRANSPOSE(sidesplit(CI61:CI75,AN13:AN27,"Attack"))</f>
        <v>97</v>
      </c>
      <c r="CX61" s="20" t="b" cm="1">
        <f t="array" ref="CX61:CX63">TRANSPOSE(sidesplit(CI61:CI75,AN13:AN27,"Defence"))</f>
        <v>0</v>
      </c>
      <c r="CY61" s="20" cm="1">
        <f t="array" ref="CY61:CY66">TRANSPOSE(sidesplit(CA61:CA75,AN13:AN27,"Attack"))</f>
        <v>1</v>
      </c>
      <c r="CZ61" s="20" cm="1">
        <f t="array" ref="CZ61:CZ63">TRANSPOSE(sidesplit(CA61:CA75,AN13:AN27,"Defence"))</f>
        <v>1</v>
      </c>
      <c r="DA61" s="76"/>
      <c r="DB61" s="20" t="b" cm="1">
        <f t="array" ref="DB61">DeathRefragged(CI61,CJ13,CK13,CL13,CM13,CN13)</f>
        <v>0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6_7 Border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500</v>
      </c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0</v>
      </c>
      <c r="N62" s="52" t="s">
        <v>174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1</v>
      </c>
      <c r="CB62" s="20">
        <f>countkillshs(AS14,AV14,AX14,BA14,BC14,BF14,BH14,BK14,BM14,BP14,$B$60)</f>
        <v>0</v>
      </c>
      <c r="CC62" s="82" t="b">
        <f>opening(AS14,B60)</f>
        <v>0</v>
      </c>
      <c r="CD62" s="5" t="b">
        <f>KOST(CA62,O62,secandmin(J62),L62,AN14)</f>
        <v>1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126</v>
      </c>
      <c r="CI62" s="20">
        <f t="shared" si="28"/>
        <v>54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1</v>
      </c>
      <c r="CV62" s="20" t="b">
        <v>0</v>
      </c>
      <c r="CW62" s="20">
        <v>54</v>
      </c>
      <c r="CX62" s="20">
        <v>54</v>
      </c>
      <c r="CY62" s="20">
        <v>1</v>
      </c>
      <c r="CZ62" s="20">
        <v>0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6_7 Border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415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174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2</v>
      </c>
      <c r="CB63" s="20">
        <f>countkillshs(AS15,AV15,AX15,BA15,BC15,BF15,BH15,BK15,BM15,BP15,$B$60)</f>
        <v>1</v>
      </c>
      <c r="CC63" s="82" t="b">
        <f>opening(AS15,B60)</f>
        <v>1</v>
      </c>
      <c r="CD63" s="5" t="b">
        <f>KOST(CA63,O63,secandmin(J63),L63,AN15)</f>
        <v>1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107</v>
      </c>
      <c r="CI63" s="20">
        <f t="shared" si="28"/>
        <v>73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1</v>
      </c>
      <c r="CV63" s="20" t="b">
        <v>0</v>
      </c>
      <c r="CW63" s="20">
        <v>73</v>
      </c>
      <c r="CX63" s="20">
        <v>51</v>
      </c>
      <c r="CY63" s="20">
        <v>2</v>
      </c>
      <c r="CZ63" s="20">
        <v>0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6_7 Border</v>
      </c>
      <c r="B64" s="13">
        <v>4</v>
      </c>
      <c r="C64" s="50"/>
      <c r="D64" s="51"/>
      <c r="E64" s="50"/>
      <c r="F64" s="91"/>
      <c r="G64" s="58"/>
      <c r="H64" s="90"/>
      <c r="I64" s="49"/>
      <c r="J64" s="300"/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0</v>
      </c>
      <c r="N64" s="52" t="s">
        <v>174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1</v>
      </c>
      <c r="CB64" s="20">
        <f t="shared" ref="CB64:CB75" si="33">countkillshs(AS16,AV16,AX16,BA16,BC16,BF16,BH16,BK16,BM16,BP16,$B$60)</f>
        <v>0</v>
      </c>
      <c r="CC64" s="82" t="b">
        <f>opening(AS16,B60)</f>
        <v>0</v>
      </c>
      <c r="CD64" s="5" t="b">
        <f>KOST(CA64,O64,secandmin(J64),L64,AN16)</f>
        <v>1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0</v>
      </c>
      <c r="CI64" s="20" t="b">
        <f t="shared" si="28"/>
        <v>0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1</v>
      </c>
      <c r="CV64" s="20"/>
      <c r="CW64" s="20" t="b">
        <v>0</v>
      </c>
      <c r="CX64" s="20"/>
      <c r="CY64" s="20">
        <v>1</v>
      </c>
      <c r="CZ64" s="20"/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6_7 Border</v>
      </c>
      <c r="B65" s="13">
        <v>5</v>
      </c>
      <c r="C65" s="50"/>
      <c r="D65" s="51"/>
      <c r="E65" s="50"/>
      <c r="F65" s="91"/>
      <c r="G65" s="58"/>
      <c r="H65" s="90"/>
      <c r="I65" s="49"/>
      <c r="J65" s="48" t="s">
        <v>458</v>
      </c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0</v>
      </c>
      <c r="N65" s="52" t="s">
        <v>174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0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118</v>
      </c>
      <c r="CI65" s="20">
        <f t="shared" si="28"/>
        <v>62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0</v>
      </c>
      <c r="CV65" s="20"/>
      <c r="CW65" s="20">
        <v>62</v>
      </c>
      <c r="CX65" s="20"/>
      <c r="CY65" s="20">
        <v>0</v>
      </c>
      <c r="CZ65" s="20"/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6_7 Border</v>
      </c>
      <c r="B66" s="13">
        <v>6</v>
      </c>
      <c r="C66" s="50"/>
      <c r="D66" s="51"/>
      <c r="E66" s="50"/>
      <c r="F66" s="91"/>
      <c r="G66" s="58"/>
      <c r="H66" s="90"/>
      <c r="I66" s="49"/>
      <c r="J66" s="300"/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0</v>
      </c>
      <c r="N66" s="52" t="s">
        <v>174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3</v>
      </c>
      <c r="CB66" s="20">
        <f t="shared" si="33"/>
        <v>1</v>
      </c>
      <c r="CC66" s="82" t="b">
        <f>opening(AS18,B60)</f>
        <v>1</v>
      </c>
      <c r="CD66" s="5" t="b">
        <f>KOST(CA66,O66,secandmin(J66),L66,AN18)</f>
        <v>1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0</v>
      </c>
      <c r="CI66" s="20" t="b">
        <f t="shared" si="28"/>
        <v>0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1</v>
      </c>
      <c r="CV66" s="20"/>
      <c r="CW66" s="20" t="b">
        <v>0</v>
      </c>
      <c r="CX66" s="20"/>
      <c r="CY66" s="20">
        <v>3</v>
      </c>
      <c r="CZ66" s="20"/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6_7 Border</v>
      </c>
      <c r="B67" s="13">
        <v>7</v>
      </c>
      <c r="C67" s="50"/>
      <c r="D67" s="51"/>
      <c r="E67" s="50"/>
      <c r="F67" s="91"/>
      <c r="G67" s="58"/>
      <c r="H67" s="90"/>
      <c r="I67" s="49"/>
      <c r="J67" s="302"/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 t="s">
        <v>257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1</v>
      </c>
      <c r="CB67" s="20">
        <f t="shared" si="33"/>
        <v>1</v>
      </c>
      <c r="CC67" s="82" t="b">
        <f>opening(AS19,B60)</f>
        <v>0</v>
      </c>
      <c r="CD67" s="5" t="b">
        <f>KOST(CA67,O67,secandmin(J67),L67,AN19)</f>
        <v>1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0</v>
      </c>
      <c r="CI67" s="20" t="b">
        <f t="shared" si="28"/>
        <v>0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6_7 Border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500</v>
      </c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0</v>
      </c>
      <c r="N68" s="52" t="s">
        <v>271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0</v>
      </c>
      <c r="CB68" s="20">
        <f t="shared" si="33"/>
        <v>0</v>
      </c>
      <c r="CC68" s="82" t="b">
        <f>opening(AS20,B60)</f>
        <v>0</v>
      </c>
      <c r="CD68" s="5" t="b">
        <f>KOST(CA68,O68,secandmin(J68),L68,AN20)</f>
        <v>0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126</v>
      </c>
      <c r="CI68" s="20">
        <f t="shared" si="28"/>
        <v>54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6_7 Border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385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200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0</v>
      </c>
      <c r="CB69" s="20">
        <f t="shared" si="33"/>
        <v>0</v>
      </c>
      <c r="CC69" s="82" t="b">
        <f>opening(AS21,B60)</f>
        <v>0</v>
      </c>
      <c r="CD69" s="5" t="b">
        <f>KOST(CA69,O69,secandmin(J69),L69,AN21)</f>
        <v>0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129</v>
      </c>
      <c r="CI69" s="20">
        <f t="shared" si="28"/>
        <v>51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6_7 Border</v>
      </c>
      <c r="B70" s="13">
        <v>10</v>
      </c>
      <c r="C70" s="50"/>
      <c r="D70" s="51"/>
      <c r="E70" s="50"/>
      <c r="F70" s="91"/>
      <c r="G70" s="58"/>
      <c r="H70" s="90"/>
      <c r="I70" s="49"/>
      <c r="J70" s="48"/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0</v>
      </c>
      <c r="N70" s="171"/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 t="str">
        <f t="shared" si="26"/>
        <v>FALSE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 t="str">
        <f t="shared" si="27"/>
        <v>FALSE</v>
      </c>
      <c r="BY70" s="18"/>
      <c r="BZ70" s="36"/>
      <c r="CA70" s="29">
        <f>countkills(AS22,AX22,BC22,BH22,BM22,B60)</f>
        <v>0</v>
      </c>
      <c r="CB70" s="20">
        <f t="shared" si="33"/>
        <v>0</v>
      </c>
      <c r="CC70" s="82" t="b">
        <f>opening(AS22,B60)</f>
        <v>0</v>
      </c>
      <c r="CD70" s="5" t="str">
        <f>KOST(CA70,O70,secandmin(J70),L70,AN22)</f>
        <v/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0</v>
      </c>
      <c r="CI70" s="20" t="b">
        <f t="shared" si="28"/>
        <v>0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6_7 Border</v>
      </c>
      <c r="B71" s="13">
        <v>11</v>
      </c>
      <c r="C71" s="50"/>
      <c r="D71" s="51"/>
      <c r="E71" s="50"/>
      <c r="F71" s="91"/>
      <c r="G71" s="58"/>
      <c r="H71" s="90"/>
      <c r="I71" s="49"/>
      <c r="J71" s="48"/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/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 t="str">
        <f t="shared" si="26"/>
        <v>FALSE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 t="str">
        <f t="shared" si="27"/>
        <v>FALSE</v>
      </c>
      <c r="BY71" s="18"/>
      <c r="BZ71" s="36"/>
      <c r="CA71" s="29">
        <f>countkills(AS23,AX23,BC23,BH23,BM23,B60)</f>
        <v>0</v>
      </c>
      <c r="CB71" s="20">
        <f t="shared" si="33"/>
        <v>0</v>
      </c>
      <c r="CC71" s="82" t="b">
        <f>opening(AS23,B60)</f>
        <v>0</v>
      </c>
      <c r="CD71" s="5" t="str">
        <f>KOST(CA71,O71,secandmin(J71),L71,AN23)</f>
        <v/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0</v>
      </c>
      <c r="CI71" s="20" t="b">
        <f t="shared" si="28"/>
        <v>0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6_7 Border</v>
      </c>
      <c r="B72" s="13">
        <v>12</v>
      </c>
      <c r="C72" s="50"/>
      <c r="D72" s="51"/>
      <c r="E72" s="50"/>
      <c r="F72" s="91"/>
      <c r="G72" s="58"/>
      <c r="H72" s="90"/>
      <c r="I72" s="49"/>
      <c r="J72" s="48"/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/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 t="str">
        <f t="shared" si="26"/>
        <v>FALSE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 t="str">
        <f t="shared" si="27"/>
        <v>FALSE</v>
      </c>
      <c r="BY72" s="18"/>
      <c r="BZ72" s="36"/>
      <c r="CA72" s="29">
        <f>countkills(AS24,AX24,BC24,BH24,BM24,B60)</f>
        <v>0</v>
      </c>
      <c r="CB72" s="20">
        <f t="shared" si="33"/>
        <v>0</v>
      </c>
      <c r="CC72" s="82" t="b">
        <f>opening(AS24,B60)</f>
        <v>0</v>
      </c>
      <c r="CD72" s="5" t="str">
        <f>KOST(CA72,O72,secandmin(J72),L72,AN24)</f>
        <v/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0</v>
      </c>
      <c r="CI72" s="20" t="b">
        <f t="shared" si="28"/>
        <v>0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6_7 Border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6_7 Border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6_7 Border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6_7 Border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6_7 Border</v>
      </c>
      <c r="B77" s="6">
        <v>1</v>
      </c>
      <c r="C77" s="50"/>
      <c r="D77" s="51"/>
      <c r="E77" s="50"/>
      <c r="F77" s="91"/>
      <c r="G77" s="58"/>
      <c r="H77" s="90"/>
      <c r="I77" s="49"/>
      <c r="J77" s="48" t="s">
        <v>436</v>
      </c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179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0</v>
      </c>
      <c r="CB77" s="20">
        <f>countkillshs(AS13,AV13,AX13,BA13,BC13,BF13,BH13,BK13,BM13,BP13,$B$76)</f>
        <v>0</v>
      </c>
      <c r="CC77" s="82" t="b">
        <f>opening(AS13,B76)</f>
        <v>0</v>
      </c>
      <c r="CD77" s="5" t="b">
        <f>KOST(CA77,O77,secandmin(J77),L77,AN13)</f>
        <v>0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101</v>
      </c>
      <c r="CI77" s="20">
        <f t="shared" ref="CI77:CI91" si="36">IF(CH77=0,FALSE,(180+BT77-CH77))</f>
        <v>79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0</v>
      </c>
      <c r="CV77" s="20" t="b" cm="1">
        <f t="array" ref="CV77:CV79">TRANSPOSE(sidesplit(CD77:CD91,AN13:AN27,"Defence"))</f>
        <v>1</v>
      </c>
      <c r="CW77" s="20" cm="1">
        <f t="array" ref="CW77:CW82">TRANSPOSE(sidesplit(CI77:CI91,AN13:AN27,"Attack"))</f>
        <v>79</v>
      </c>
      <c r="CX77" s="20" t="b" cm="1">
        <f t="array" ref="CX77:CX79">TRANSPOSE(sidesplit(CI77:CI91,AN13:AN27,"Defence"))</f>
        <v>0</v>
      </c>
      <c r="CY77" s="20" cm="1">
        <f t="array" ref="CY77:CY82">TRANSPOSE(sidesplit(CA77:CA91,AN13:AN27,"Attack"))</f>
        <v>0</v>
      </c>
      <c r="CZ77" s="20" cm="1">
        <f t="array" ref="CZ77:CZ79">TRANSPOSE(sidesplit(CA77:CA91,AN13:AN27,"Defence"))</f>
        <v>1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6_7 Border</v>
      </c>
      <c r="B78" s="6">
        <v>2</v>
      </c>
      <c r="C78" s="50"/>
      <c r="D78" s="51"/>
      <c r="E78" s="50"/>
      <c r="F78" s="91"/>
      <c r="G78" s="58"/>
      <c r="H78" s="90"/>
      <c r="I78" s="49"/>
      <c r="J78" s="300"/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179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0</v>
      </c>
      <c r="CB78" s="20">
        <f>countkillshs(AS14,AV14,AX14,BA14,BC14,BF14,BH14,BK14,BM14,BP14,$B$76)</f>
        <v>0</v>
      </c>
      <c r="CC78" s="82" t="b">
        <f>opening(AS14,B76)</f>
        <v>0</v>
      </c>
      <c r="CD78" s="5" t="b">
        <f>KOST(CA78,O78,secandmin(J78),L78,AN14)</f>
        <v>1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0</v>
      </c>
      <c r="CI78" s="20" t="b">
        <f t="shared" si="36"/>
        <v>0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1</v>
      </c>
      <c r="CV78" s="20" t="b">
        <v>1</v>
      </c>
      <c r="CW78" s="20" t="b">
        <v>0</v>
      </c>
      <c r="CX78" s="20">
        <v>90</v>
      </c>
      <c r="CY78" s="20">
        <v>0</v>
      </c>
      <c r="CZ78" s="20">
        <v>0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6_7 Border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482</v>
      </c>
      <c r="K79" s="45" t="b">
        <v>1</v>
      </c>
      <c r="L79" s="46" t="b">
        <f t="shared" si="39"/>
        <v>0</v>
      </c>
      <c r="M79" s="47" t="b" cm="1">
        <f t="array" ref="M79">OpeningDeath(CG15,CI79,CI15,CI31,CI47,CI63,CI95)</f>
        <v>0</v>
      </c>
      <c r="N79" s="52" t="s">
        <v>179</v>
      </c>
      <c r="O79" s="53" t="b">
        <v>1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-60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0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1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42</v>
      </c>
      <c r="CI79" s="20">
        <f t="shared" si="36"/>
        <v>78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1</v>
      </c>
      <c r="CV79" s="20" t="b">
        <v>1</v>
      </c>
      <c r="CW79" s="20">
        <v>78</v>
      </c>
      <c r="CX79" s="20" t="b">
        <v>0</v>
      </c>
      <c r="CY79" s="20">
        <v>0</v>
      </c>
      <c r="CZ79" s="20">
        <v>2</v>
      </c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6_7 Border</v>
      </c>
      <c r="B80" s="6">
        <v>4</v>
      </c>
      <c r="C80" s="50"/>
      <c r="D80" s="51"/>
      <c r="E80" s="50"/>
      <c r="F80" s="91"/>
      <c r="G80" s="58"/>
      <c r="H80" s="90"/>
      <c r="I80" s="49"/>
      <c r="J80" s="300"/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179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1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b">
        <f>KOST(CA80,O80,secandmin(J80),L80,AN16)</f>
        <v>1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0</v>
      </c>
      <c r="CI80" s="20" t="b">
        <f t="shared" si="36"/>
        <v>0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1</v>
      </c>
      <c r="CV80" s="20"/>
      <c r="CW80" s="20" t="b">
        <v>0</v>
      </c>
      <c r="CX80" s="20"/>
      <c r="CY80" s="20">
        <v>1</v>
      </c>
      <c r="CZ80" s="20"/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6_7 Border</v>
      </c>
      <c r="B81" s="6">
        <v>5</v>
      </c>
      <c r="C81" s="50"/>
      <c r="D81" s="51"/>
      <c r="E81" s="50"/>
      <c r="F81" s="91"/>
      <c r="G81" s="58"/>
      <c r="H81" s="90"/>
      <c r="I81" s="49"/>
      <c r="J81" s="48" t="s">
        <v>398</v>
      </c>
      <c r="K81" s="45" t="b">
        <v>0</v>
      </c>
      <c r="L81" s="46" t="b">
        <f t="shared" si="39"/>
        <v>1</v>
      </c>
      <c r="M81" s="47" t="b" cm="1">
        <f t="array" ref="M81">OpeningDeath(CG17,CI81,CI17,CI33,CI49,CI65,CI97)</f>
        <v>0</v>
      </c>
      <c r="N81" s="52" t="s">
        <v>179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0</v>
      </c>
      <c r="CB81" s="20">
        <f t="shared" si="41"/>
        <v>0</v>
      </c>
      <c r="CC81" s="82" t="b">
        <f>opening(AS17,B76)</f>
        <v>0</v>
      </c>
      <c r="CD81" s="5" t="b">
        <f>KOST(CA81,O81,secandmin(J81),L81,AN17)</f>
        <v>1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85</v>
      </c>
      <c r="CI81" s="20">
        <f t="shared" si="36"/>
        <v>95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1</v>
      </c>
      <c r="CV81" s="20"/>
      <c r="CW81" s="20">
        <v>95</v>
      </c>
      <c r="CX81" s="20"/>
      <c r="CY81" s="20">
        <v>0</v>
      </c>
      <c r="CZ81" s="20"/>
      <c r="DA81" s="76"/>
      <c r="DB81" s="20" t="b" cm="1">
        <f t="array" ref="DB81">DeathRefragged(CI81,CJ17,CK17,CL17,CM17,CN17)</f>
        <v>1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6_7 Border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536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179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1</v>
      </c>
      <c r="CB82" s="20">
        <f t="shared" si="41"/>
        <v>1</v>
      </c>
      <c r="CC82" s="82" t="b">
        <f>opening(AS18,B76)</f>
        <v>0</v>
      </c>
      <c r="CD82" s="5" t="b">
        <f>KOST(CA82,O82,secandmin(J82),L82,AN18)</f>
        <v>1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89</v>
      </c>
      <c r="CI82" s="20">
        <f t="shared" si="36"/>
        <v>91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1</v>
      </c>
      <c r="CV82" s="20"/>
      <c r="CW82" s="20">
        <v>91</v>
      </c>
      <c r="CX82" s="20"/>
      <c r="CY82" s="20">
        <v>1</v>
      </c>
      <c r="CZ82" s="20"/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6_7 Border</v>
      </c>
      <c r="B83" s="6">
        <v>7</v>
      </c>
      <c r="C83" s="50"/>
      <c r="D83" s="51"/>
      <c r="E83" s="50"/>
      <c r="F83" s="91"/>
      <c r="G83" s="58"/>
      <c r="H83" s="90"/>
      <c r="I83" s="49"/>
      <c r="J83" s="300"/>
      <c r="K83" s="45" t="b">
        <v>0</v>
      </c>
      <c r="L83" s="46" t="b">
        <f t="shared" si="39"/>
        <v>0</v>
      </c>
      <c r="M83" s="47" t="b" cm="1">
        <f t="array" ref="M83">OpeningDeath(CG19,CI83,CI19,CI35,CI51,CI67,CI99)</f>
        <v>0</v>
      </c>
      <c r="N83" s="52" t="s">
        <v>185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1</v>
      </c>
      <c r="CB83" s="20">
        <f t="shared" si="41"/>
        <v>0</v>
      </c>
      <c r="CC83" s="82" t="b">
        <f>opening(AS19,B76)</f>
        <v>0</v>
      </c>
      <c r="CD83" s="5" t="b">
        <f>KOST(CA83,O83,secandmin(J83),L83,AN19)</f>
        <v>1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0</v>
      </c>
      <c r="CI83" s="20" t="b">
        <f t="shared" si="36"/>
        <v>0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0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6_7 Border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529</v>
      </c>
      <c r="K84" s="45" t="b">
        <v>0</v>
      </c>
      <c r="L84" s="46" t="b">
        <f t="shared" si="39"/>
        <v>1</v>
      </c>
      <c r="M84" s="47" t="b" cm="1">
        <f t="array" ref="M84">OpeningDeath(CG20,CI84,CI20,CI36,CI52,CI68,CI100)</f>
        <v>0</v>
      </c>
      <c r="N84" s="52" t="s">
        <v>169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0</v>
      </c>
      <c r="CB84" s="20">
        <f t="shared" si="41"/>
        <v>0</v>
      </c>
      <c r="CC84" s="82" t="b">
        <f>opening(AS20,B76)</f>
        <v>0</v>
      </c>
      <c r="CD84" s="5" t="b">
        <f>KOST(CA84,O84,secandmin(J84),L84,AN20)</f>
        <v>1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90</v>
      </c>
      <c r="CI84" s="20">
        <f t="shared" si="36"/>
        <v>90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1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6_7 Border</v>
      </c>
      <c r="B85" s="6">
        <v>9</v>
      </c>
      <c r="C85" s="50"/>
      <c r="D85" s="51"/>
      <c r="E85" s="50"/>
      <c r="F85" s="91"/>
      <c r="G85" s="58"/>
      <c r="H85" s="90"/>
      <c r="I85" s="49"/>
      <c r="J85" s="48"/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 t="s">
        <v>185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2</v>
      </c>
      <c r="CB85" s="20">
        <f t="shared" si="41"/>
        <v>0</v>
      </c>
      <c r="CC85" s="82" t="b">
        <f>opening(AS21,B76)</f>
        <v>0</v>
      </c>
      <c r="CD85" s="5" t="b">
        <f>KOST(CA85,O85,secandmin(J85),L85,AN21)</f>
        <v>1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0</v>
      </c>
      <c r="CI85" s="20" t="b">
        <f t="shared" si="36"/>
        <v>0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1</v>
      </c>
    </row>
    <row r="86" spans="1:111" ht="15.75" customHeight="1" x14ac:dyDescent="0.2">
      <c r="A86" s="152" t="str" cm="1">
        <f t="array" aca="1" ref="A86" ca="1">MID(CELL("filename",A75),FIND("]",CELL("filename",A75))+1,255)</f>
        <v>6_7 Border</v>
      </c>
      <c r="B86" s="6">
        <v>10</v>
      </c>
      <c r="C86" s="50"/>
      <c r="D86" s="51"/>
      <c r="E86" s="50"/>
      <c r="F86" s="91"/>
      <c r="G86" s="58"/>
      <c r="H86" s="90"/>
      <c r="I86" s="49"/>
      <c r="J86" s="92"/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/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 t="str">
        <f t="shared" si="34"/>
        <v>FALSE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 t="str">
        <f t="shared" si="35"/>
        <v>FALSE</v>
      </c>
      <c r="BY86" s="18"/>
      <c r="BZ86" s="9"/>
      <c r="CA86" s="29">
        <f>countkills(AS22,AX22,BC22,BH22,BM22,B76)</f>
        <v>0</v>
      </c>
      <c r="CB86" s="20">
        <f t="shared" si="41"/>
        <v>0</v>
      </c>
      <c r="CC86" s="82" t="b">
        <f>opening(AS22,B76)</f>
        <v>0</v>
      </c>
      <c r="CD86" s="5" t="str">
        <f>KOST(CA86,O86,secandmin(J86),L86,AN22)</f>
        <v/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0</v>
      </c>
      <c r="CI86" s="20" t="b">
        <f t="shared" si="36"/>
        <v>0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6_7 Border</v>
      </c>
      <c r="B87" s="6">
        <v>11</v>
      </c>
      <c r="C87" s="50"/>
      <c r="D87" s="51"/>
      <c r="E87" s="50"/>
      <c r="F87" s="91"/>
      <c r="G87" s="58"/>
      <c r="H87" s="90"/>
      <c r="I87" s="49"/>
      <c r="J87" s="48"/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/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 t="str">
        <f t="shared" si="34"/>
        <v>FALSE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 t="str">
        <f t="shared" si="35"/>
        <v>FALSE</v>
      </c>
      <c r="BY87" s="18"/>
      <c r="BZ87" s="9"/>
      <c r="CA87" s="29">
        <f>countkills(AS23,AX23,BC23,BH23,BM23,B76)</f>
        <v>0</v>
      </c>
      <c r="CB87" s="20">
        <f t="shared" si="41"/>
        <v>0</v>
      </c>
      <c r="CC87" s="82" t="b">
        <f>opening(AS23,B76)</f>
        <v>0</v>
      </c>
      <c r="CD87" s="5" t="str">
        <f>KOST(CA87,O87,secandmin(J87),L87,AN23)</f>
        <v/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0</v>
      </c>
      <c r="CI87" s="20" t="b">
        <f t="shared" si="36"/>
        <v>0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6_7 Border</v>
      </c>
      <c r="B88" s="6">
        <v>12</v>
      </c>
      <c r="C88" s="50"/>
      <c r="D88" s="51"/>
      <c r="E88" s="50"/>
      <c r="F88" s="91"/>
      <c r="G88" s="58"/>
      <c r="H88" s="90"/>
      <c r="I88" s="49"/>
      <c r="J88" s="48"/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/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 t="str">
        <f t="shared" si="34"/>
        <v>FALSE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 t="str">
        <f t="shared" si="35"/>
        <v>FALSE</v>
      </c>
      <c r="BY88" s="18"/>
      <c r="BZ88" s="9"/>
      <c r="CA88" s="29">
        <f>countkills(AS24,AX24,BC24,BH24,BM24,B76)</f>
        <v>0</v>
      </c>
      <c r="CB88" s="20">
        <f t="shared" si="41"/>
        <v>0</v>
      </c>
      <c r="CC88" s="82" t="b">
        <f>opening(AS24,B76)</f>
        <v>0</v>
      </c>
      <c r="CD88" s="5" t="str">
        <f>KOST(CA88,O88,secandmin(J88),L88,AN24)</f>
        <v/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0</v>
      </c>
      <c r="CI88" s="20" t="b">
        <f t="shared" si="36"/>
        <v>0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6_7 Border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6_7 Border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6_7 Border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6_7 Border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6_7 Border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6_7 Border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6_7 Border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6_7 Border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6_7 Border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6_7 Border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6_7 Border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6_7 Border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6_7 Border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6_7 Border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6_7 Border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6_7 Border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6_7 Border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6_7 Border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6_7 Border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SupplyCustoms</v>
      </c>
    </row>
    <row r="112" spans="1:111" ht="15.75" customHeight="1" x14ac:dyDescent="0.2">
      <c r="A112" s="20" t="str">
        <f ca="1"/>
        <v>WorkshopVents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BathroomTellers</v>
      </c>
      <c r="C113" s="316"/>
      <c r="D113" s="316"/>
      <c r="E113" s="316"/>
    </row>
    <row r="114" spans="1:27" ht="15.75" customHeight="1" thickBot="1" x14ac:dyDescent="0.25">
      <c r="A114" s="295" t="str">
        <f ca="1"/>
        <v>ArmoryArchives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1.5277777777777779E-3</v>
      </c>
      <c r="C118" s="177" cm="1">
        <f t="array" ref="C118">secandmin(AR13)/(60*60*24)</f>
        <v>1.5046296296296296E-3</v>
      </c>
      <c r="D118" s="17" t="b">
        <f>CG13</f>
        <v>0</v>
      </c>
      <c r="E118" s="17" t="str">
        <f>IF(D118=TRUE,CJ29,"NO OP")</f>
        <v>NO OP</v>
      </c>
      <c r="F118" s="17" t="str">
        <f t="shared" ref="F118:F132" si="42">AO13</f>
        <v>Won</v>
      </c>
      <c r="G118" s="125">
        <f>IF((COUNTA(AR13)=1),IF(F118="Not Played",FALSE,IF(D118=FALSE,(B118-C118),FALSE)), "NO KILL")</f>
        <v>2.3148148148148225E-5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1.4583333333333334E-3</v>
      </c>
      <c r="C119" s="177" cm="1">
        <f t="array" ref="C119">secandmin(AR14)/(60*60*24)</f>
        <v>1.7013888888888888E-3</v>
      </c>
      <c r="D119" s="17" t="b">
        <f t="shared" ref="D119:D132" si="44">CG14</f>
        <v>1</v>
      </c>
      <c r="E119" s="17" t="b">
        <f t="shared" ref="E119:E132" si="45">IF(D119=TRUE,CJ30,"NO OP")</f>
        <v>0</v>
      </c>
      <c r="F119" s="17" t="str">
        <f t="shared" si="42"/>
        <v>Won</v>
      </c>
      <c r="G119" s="125" t="b">
        <f t="shared" ref="G119:G132" si="46">IF((COUNTA(AR14)=1),IF(F119="Not Played",FALSE,IF(D119=FALSE,(B119-C119),FALSE)), "NO KILL")</f>
        <v>0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1.5972222222222223E-3</v>
      </c>
      <c r="C120" s="177" cm="1">
        <f t="array" ref="C120">secandmin(AR15)/(60*60*24)</f>
        <v>1.3541666666666667E-3</v>
      </c>
      <c r="D120" s="17" t="b">
        <f t="shared" si="44"/>
        <v>0</v>
      </c>
      <c r="E120" s="17" t="str">
        <f t="shared" si="45"/>
        <v>NO OP</v>
      </c>
      <c r="F120" s="17" t="str">
        <f t="shared" si="42"/>
        <v>Won</v>
      </c>
      <c r="G120" s="125">
        <f t="shared" si="46"/>
        <v>2.430555555555556E-4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1.1921296296296296E-3</v>
      </c>
      <c r="C121" s="177" cm="1">
        <f t="array" ref="C121">secandmin(AR16)/(60*60*24)</f>
        <v>1.7592592592592592E-3</v>
      </c>
      <c r="D121" s="17" t="b">
        <f t="shared" si="44"/>
        <v>1</v>
      </c>
      <c r="E121" s="17" t="b">
        <f t="shared" si="45"/>
        <v>0</v>
      </c>
      <c r="F121" s="17" t="str">
        <f t="shared" si="42"/>
        <v>Won</v>
      </c>
      <c r="G121" s="125" t="b">
        <f t="shared" si="46"/>
        <v>0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1.5162037037037036E-3</v>
      </c>
      <c r="C122" s="177" cm="1">
        <f t="array" ref="C122">secandmin(AR17)/(60*60*24)</f>
        <v>1.2152777777777778E-3</v>
      </c>
      <c r="D122" s="17" t="b">
        <f t="shared" si="44"/>
        <v>0</v>
      </c>
      <c r="E122" s="17" t="str">
        <f t="shared" si="45"/>
        <v>NO OP</v>
      </c>
      <c r="F122" s="17" t="str">
        <f t="shared" si="42"/>
        <v>Lost</v>
      </c>
      <c r="G122" s="125">
        <f t="shared" si="46"/>
        <v>3.0092592592592584E-4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1.5856481481481481E-3</v>
      </c>
      <c r="C123" s="177" cm="1">
        <f t="array" ref="C123">secandmin(AR18)/(60*60*24)</f>
        <v>1.4814814814814814E-3</v>
      </c>
      <c r="D123" s="17" t="b">
        <f t="shared" si="44"/>
        <v>0</v>
      </c>
      <c r="E123" s="17" t="str">
        <f t="shared" si="45"/>
        <v>NO OP</v>
      </c>
      <c r="F123" s="17" t="str">
        <f t="shared" si="42"/>
        <v>Won</v>
      </c>
      <c r="G123" s="125">
        <f t="shared" si="46"/>
        <v>1.0416666666666669E-4</v>
      </c>
    </row>
    <row r="124" spans="1:27" ht="15.75" customHeight="1" x14ac:dyDescent="0.2">
      <c r="A124" s="4">
        <v>7</v>
      </c>
      <c r="B124" s="125">
        <f t="shared" si="43"/>
        <v>0</v>
      </c>
      <c r="C124" s="177" cm="1">
        <f t="array" ref="C124">secandmin(AR19)/(60*60*24)</f>
        <v>1.4814814814814814E-3</v>
      </c>
      <c r="D124" s="17" t="b">
        <f t="shared" si="44"/>
        <v>1</v>
      </c>
      <c r="E124" s="17" t="b">
        <f t="shared" si="45"/>
        <v>0</v>
      </c>
      <c r="F124" s="17" t="str">
        <f t="shared" si="42"/>
        <v>Won</v>
      </c>
      <c r="G124" s="125" t="b">
        <f t="shared" si="46"/>
        <v>0</v>
      </c>
    </row>
    <row r="125" spans="1:27" ht="15.75" customHeight="1" x14ac:dyDescent="0.2">
      <c r="A125" s="4">
        <v>8</v>
      </c>
      <c r="B125" s="125">
        <f t="shared" si="43"/>
        <v>1.4583333333333334E-3</v>
      </c>
      <c r="C125" s="177" cm="1">
        <f t="array" ref="C125">secandmin(AR20)/(60*60*24)</f>
        <v>1.4699074074074074E-3</v>
      </c>
      <c r="D125" s="17" t="b">
        <f t="shared" si="44"/>
        <v>1</v>
      </c>
      <c r="E125" s="17" t="b">
        <f t="shared" si="45"/>
        <v>1</v>
      </c>
      <c r="F125" s="17" t="str">
        <f t="shared" si="42"/>
        <v>Lost</v>
      </c>
      <c r="G125" s="125" t="b">
        <f t="shared" si="46"/>
        <v>0</v>
      </c>
    </row>
    <row r="126" spans="1:27" ht="15.75" customHeight="1" x14ac:dyDescent="0.2">
      <c r="A126" s="4">
        <v>9</v>
      </c>
      <c r="B126" s="125">
        <f t="shared" si="43"/>
        <v>1.4930555555555556E-3</v>
      </c>
      <c r="C126" s="177" cm="1">
        <f t="array" ref="C126">secandmin(AR21)/(60*60*24)</f>
        <v>1.5972222222222223E-3</v>
      </c>
      <c r="D126" s="17" t="b">
        <f t="shared" si="44"/>
        <v>1</v>
      </c>
      <c r="E126" s="17" t="b">
        <f t="shared" si="45"/>
        <v>1</v>
      </c>
      <c r="F126" s="17" t="str">
        <f t="shared" si="42"/>
        <v>Won</v>
      </c>
      <c r="G126" s="125" t="b">
        <f t="shared" si="46"/>
        <v>0</v>
      </c>
    </row>
    <row r="127" spans="1:27" ht="15.75" customHeight="1" x14ac:dyDescent="0.2">
      <c r="A127" s="4">
        <v>10</v>
      </c>
      <c r="B127" s="125">
        <f t="shared" si="43"/>
        <v>0</v>
      </c>
      <c r="C127" s="177" cm="1">
        <f t="array" ref="C127">secandmin(AR22)/(60*60*24)</f>
        <v>0</v>
      </c>
      <c r="D127" s="17" t="b">
        <f t="shared" si="44"/>
        <v>0</v>
      </c>
      <c r="E127" s="17" t="str">
        <f t="shared" si="45"/>
        <v>NO OP</v>
      </c>
      <c r="F127" s="17" t="str">
        <f t="shared" si="42"/>
        <v>Not Played</v>
      </c>
      <c r="G127" s="125" t="str">
        <f t="shared" si="46"/>
        <v>NO KILL</v>
      </c>
    </row>
    <row r="128" spans="1:27" ht="15.75" customHeight="1" x14ac:dyDescent="0.2">
      <c r="A128" s="4">
        <v>11</v>
      </c>
      <c r="B128" s="125">
        <f t="shared" si="43"/>
        <v>0</v>
      </c>
      <c r="C128" s="177" cm="1">
        <f t="array" ref="C128">secandmin(AR23)/(60*60*24)</f>
        <v>0</v>
      </c>
      <c r="D128" s="17" t="b">
        <f t="shared" si="44"/>
        <v>0</v>
      </c>
      <c r="E128" s="17" t="str">
        <f t="shared" si="45"/>
        <v>NO OP</v>
      </c>
      <c r="F128" s="17" t="str">
        <f t="shared" si="42"/>
        <v>Not Played</v>
      </c>
      <c r="G128" s="125" t="str">
        <f t="shared" si="46"/>
        <v>NO KILL</v>
      </c>
    </row>
    <row r="129" spans="1:9" ht="15.75" customHeight="1" x14ac:dyDescent="0.2">
      <c r="A129" s="4">
        <v>12</v>
      </c>
      <c r="B129" s="125">
        <f t="shared" si="43"/>
        <v>0</v>
      </c>
      <c r="C129" s="177" cm="1">
        <f t="array" ref="C129">secandmin(AR24)/(60*60*24)</f>
        <v>0</v>
      </c>
      <c r="D129" s="17" t="b">
        <f t="shared" si="44"/>
        <v>0</v>
      </c>
      <c r="E129" s="17" t="str">
        <f t="shared" si="45"/>
        <v>NO OP</v>
      </c>
      <c r="F129" s="17" t="str">
        <f t="shared" si="42"/>
        <v>Not Played</v>
      </c>
      <c r="G129" s="125" t="str">
        <f t="shared" si="46"/>
        <v>NO KILL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0</v>
      </c>
      <c r="D134" s="17" t="str">
        <f>AO13</f>
        <v>Won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1</v>
      </c>
      <c r="D135" s="17" t="str">
        <f t="shared" ref="D135:D148" si="48">AO14</f>
        <v>Won</v>
      </c>
      <c r="E135" s="233" t="b">
        <f t="shared" ref="E135:E148" si="49">IF(OR(DE30=TRUE,DE78=TRUE,DE46=TRUE,DE62=TRUE,DE14=TRUE),TRUE,FALSE)</f>
        <v>0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0</v>
      </c>
      <c r="D136" s="17" t="str">
        <f t="shared" si="48"/>
        <v>Won</v>
      </c>
      <c r="E136" s="233" t="b">
        <f t="shared" si="49"/>
        <v>1</v>
      </c>
      <c r="F136" s="17" t="str" cm="1">
        <f t="array" ref="F136">IF(CG15=TRUE,WhoGotTraded(CJ31,CJ15,CI15,CI31,CI47,CI63,CI79,$B$12,$B$28,$B$44,$B$60,$B$76),"N/A")</f>
        <v>N/A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1</v>
      </c>
      <c r="D137" s="17" t="str">
        <f t="shared" si="48"/>
        <v>Won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0</v>
      </c>
      <c r="D138" s="17" t="str">
        <f t="shared" si="48"/>
        <v>Lost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0</v>
      </c>
      <c r="D139" s="17" t="str">
        <f t="shared" si="48"/>
        <v>Won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1</v>
      </c>
      <c r="D140" s="17" t="str">
        <f t="shared" si="48"/>
        <v>Won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1</v>
      </c>
      <c r="D141" s="17" t="str">
        <f t="shared" si="48"/>
        <v>Lost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Yeeto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1</v>
      </c>
      <c r="D142" s="17" t="str">
        <f t="shared" si="48"/>
        <v>Won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Yeeto</v>
      </c>
    </row>
    <row r="143" spans="1:9" ht="15.75" customHeight="1" x14ac:dyDescent="0.2">
      <c r="A143" s="276">
        <v>10</v>
      </c>
      <c r="B143" s="17" t="str">
        <v>NP</v>
      </c>
      <c r="C143" s="17" t="b">
        <f t="shared" si="47"/>
        <v>0</v>
      </c>
      <c r="D143" s="17" t="str">
        <f t="shared" si="48"/>
        <v>Not Played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str">
        <v>NP</v>
      </c>
      <c r="C144" s="17" t="b">
        <f t="shared" si="47"/>
        <v>0</v>
      </c>
      <c r="D144" s="17" t="str">
        <f t="shared" si="48"/>
        <v>Not Played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6" ht="15.75" customHeight="1" x14ac:dyDescent="0.2">
      <c r="A145" s="276">
        <v>12</v>
      </c>
      <c r="B145" s="17" t="str">
        <v>NP</v>
      </c>
      <c r="C145" s="17" t="b">
        <f t="shared" si="47"/>
        <v>0</v>
      </c>
      <c r="D145" s="17" t="str">
        <f t="shared" si="48"/>
        <v>Not Played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N/A</v>
      </c>
    </row>
    <row r="146" spans="1:6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6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6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6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6" ht="15.75" customHeight="1" x14ac:dyDescent="0.2">
      <c r="A150" s="276">
        <v>1</v>
      </c>
      <c r="B150" s="17" t="b" cm="1">
        <f t="array" ref="B150:B164">IF(ISBLANK(Q13:Q27),FALSE,Q13:Q27)</f>
        <v>0</v>
      </c>
      <c r="C150" s="17" t="b" cm="1">
        <f t="array" ref="C150:C164">IF(ISBLANK(R13:R27),FALSE,R13:R27)</f>
        <v>0</v>
      </c>
      <c r="D150" s="234" t="str" cm="1">
        <f t="array" ref="D150:D164">AO13:AO27</f>
        <v>Won</v>
      </c>
      <c r="E150" s="17" t="str" cm="1">
        <f t="array" ref="E150">WhoGotTraded(CJ29,CJ13,CI13,CI29,CI45,CI61,CI77,$B$12,$B$28,$B$44,$B$60,$B$76)</f>
        <v>N/A</v>
      </c>
    </row>
    <row r="151" spans="1:6" ht="15.75" customHeight="1" x14ac:dyDescent="0.2">
      <c r="A151" s="276">
        <v>2</v>
      </c>
      <c r="B151" s="17" t="b">
        <v>0</v>
      </c>
      <c r="C151" s="17" t="b">
        <v>0</v>
      </c>
      <c r="D151" s="234" t="str">
        <v>Won</v>
      </c>
      <c r="E151" s="17" t="str" cm="1">
        <f t="array" ref="E151">WhoGotTraded(CJ30,CJ14,CI14,CI30,CI46,CI62,CI78,$B$12,$B$28,$B$44,$B$60,$B$76)</f>
        <v>N/A</v>
      </c>
    </row>
    <row r="152" spans="1:6" ht="15.75" customHeight="1" x14ac:dyDescent="0.2">
      <c r="A152" s="276">
        <v>3</v>
      </c>
      <c r="B152" s="17" t="b">
        <v>0</v>
      </c>
      <c r="C152" s="17" t="b">
        <v>0</v>
      </c>
      <c r="D152" s="234" t="str">
        <v>Won</v>
      </c>
      <c r="E152" s="17" t="str" cm="1">
        <f t="array" ref="E152">WhoGotTraded(CJ31,CJ15,CI15,CI31,CI47,CI63,CI79,$B$12,$B$28,$B$44,$B$60,$B$76)</f>
        <v>N/A</v>
      </c>
    </row>
    <row r="153" spans="1:6" ht="15.75" customHeight="1" x14ac:dyDescent="0.2">
      <c r="A153" s="276">
        <v>4</v>
      </c>
      <c r="B153" s="17" t="b">
        <v>0</v>
      </c>
      <c r="C153" s="17" t="b">
        <v>0</v>
      </c>
      <c r="D153" s="234" t="str">
        <v>Won</v>
      </c>
      <c r="E153" s="17" t="str" cm="1">
        <f t="array" ref="E153">WhoGotTraded(CJ32,CJ16,CI16,CI32,CI48,CI64,CI80,$B$12,$B$28,$B$44,$B$60,$B$76)</f>
        <v>N/A</v>
      </c>
    </row>
    <row r="154" spans="1:6" ht="15.75" customHeight="1" x14ac:dyDescent="0.2">
      <c r="A154" s="276">
        <v>5</v>
      </c>
      <c r="B154" s="17" t="b">
        <v>0</v>
      </c>
      <c r="C154" s="17" t="b">
        <v>0</v>
      </c>
      <c r="D154" s="234" t="str">
        <v>Lost</v>
      </c>
      <c r="E154" s="17" t="str" cm="1">
        <f t="array" ref="E154">WhoGotTraded(CJ33,CJ17,CI17,CI33,CI49,CI65,CI81,$B$12,$B$28,$B$44,$B$60,$B$76)</f>
        <v>N/A</v>
      </c>
    </row>
    <row r="155" spans="1:6" ht="15.75" customHeight="1" x14ac:dyDescent="0.2">
      <c r="A155" s="276">
        <v>6</v>
      </c>
      <c r="B155" s="17" t="b">
        <v>0</v>
      </c>
      <c r="C155" s="17" t="b">
        <v>0</v>
      </c>
      <c r="D155" s="234" t="str">
        <v>Won</v>
      </c>
      <c r="E155" s="17" t="str" cm="1">
        <f t="array" ref="E155">WhoGotTraded(CJ34,CJ18,CI18,CI34,CI50,CI66,CI82,$B$12,$B$28,$B$44,$B$60,$B$76)</f>
        <v>Perseus</v>
      </c>
    </row>
    <row r="156" spans="1:6" ht="15.75" customHeight="1" x14ac:dyDescent="0.2">
      <c r="A156" s="276">
        <v>7</v>
      </c>
      <c r="B156" s="17">
        <v>0</v>
      </c>
      <c r="C156" s="17">
        <v>3</v>
      </c>
      <c r="D156" s="234" t="str">
        <v>Won</v>
      </c>
      <c r="E156" s="17" t="str" cm="1">
        <f t="array" ref="E156">WhoGotTraded(CJ35,CJ19,CI19,CI35,CI51,CI67,CI83,$B$12,$B$28,$B$44,$B$60,$B$76)</f>
        <v>N/A</v>
      </c>
    </row>
    <row r="157" spans="1:6" ht="15.75" customHeight="1" x14ac:dyDescent="0.2">
      <c r="A157" s="276">
        <v>8</v>
      </c>
      <c r="B157" s="17">
        <v>1</v>
      </c>
      <c r="C157" s="17">
        <v>4</v>
      </c>
      <c r="D157" s="234" t="str">
        <v>Lost</v>
      </c>
      <c r="E157" s="17" t="str" cm="1">
        <f t="array" ref="E157">WhoGotTraded(CJ36,CJ20,CI20,CI36,CI52,CI68,CI84,$B$12,$B$28,$B$44,$B$60,$B$76)</f>
        <v>Yeeto</v>
      </c>
    </row>
    <row r="158" spans="1:6" ht="15.75" customHeight="1" x14ac:dyDescent="0.2">
      <c r="A158" s="276">
        <v>9</v>
      </c>
      <c r="B158" s="17">
        <v>0</v>
      </c>
      <c r="C158" s="17">
        <v>2</v>
      </c>
      <c r="D158" s="234" t="str">
        <v>Won</v>
      </c>
      <c r="E158" s="17" t="str" cm="1">
        <f t="array" ref="E158">WhoGotTraded(CJ37,CJ21,CI21,CI37,CI53,CI69,CI85,$B$12,$B$28,$B$44,$B$60,$B$76)</f>
        <v>Yeeto</v>
      </c>
    </row>
    <row r="159" spans="1:6" ht="15.75" customHeight="1" x14ac:dyDescent="0.2">
      <c r="A159" s="276">
        <v>10</v>
      </c>
      <c r="B159" s="17" t="b">
        <v>0</v>
      </c>
      <c r="C159" s="17" t="b">
        <v>0</v>
      </c>
      <c r="D159" s="234" t="str">
        <v>Not Played</v>
      </c>
      <c r="E159" s="17" t="str" cm="1">
        <f t="array" ref="E159">WhoGotTraded(CJ38,CJ22,CI22,CI38,CI54,CI70,CI86,$B$12,$B$28,$B$44,$B$60,$B$76)</f>
        <v>N/A</v>
      </c>
    </row>
    <row r="160" spans="1:6" ht="15.75" customHeight="1" x14ac:dyDescent="0.2">
      <c r="A160" s="276">
        <v>11</v>
      </c>
      <c r="B160" s="17" t="b">
        <v>0</v>
      </c>
      <c r="C160" s="17" t="b">
        <v>0</v>
      </c>
      <c r="D160" s="234" t="str">
        <v>Not Played</v>
      </c>
      <c r="E160" s="17" t="str" cm="1">
        <f t="array" ref="E160">WhoGotTraded(CJ39,CJ23,CI23,CI39,CI55,CI71,CI87,$B$12,$B$28,$B$44,$B$60,$B$76)</f>
        <v>N/A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Not Played</v>
      </c>
      <c r="E161" s="17" t="str" cm="1">
        <f t="array" ref="E161">WhoGotTraded(CJ40,CJ24,CI24,CI40,CI56,CI72,CI88,$B$12,$B$28,$B$44,$B$60,$B$76)</f>
        <v>N/A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221" priority="16" operator="equal">
      <formula>TRUE</formula>
    </cfRule>
  </conditionalFormatting>
  <conditionalFormatting sqref="E118:E132">
    <cfRule type="containsText" dxfId="220" priority="13" operator="containsText" text="FALSE">
      <formula>NOT(ISERROR(SEARCH("FALSE",E118)))</formula>
    </cfRule>
    <cfRule type="containsText" dxfId="219" priority="14" operator="containsText" text="TRUE">
      <formula>NOT(ISERROR(SEARCH("TRUE",E118)))</formula>
    </cfRule>
    <cfRule type="containsText" dxfId="218" priority="15" operator="containsText" text="NO OP">
      <formula>NOT(ISERROR(SEARCH("NO OP",E118)))</formula>
    </cfRule>
  </conditionalFormatting>
  <conditionalFormatting sqref="F118:F132">
    <cfRule type="cellIs" dxfId="217" priority="11" operator="equal">
      <formula>"LOST"</formula>
    </cfRule>
    <cfRule type="cellIs" dxfId="216" priority="12" operator="equal">
      <formula>"WON"</formula>
    </cfRule>
  </conditionalFormatting>
  <conditionalFormatting sqref="G118:G132">
    <cfRule type="cellIs" dxfId="215" priority="7" operator="equal">
      <formula>"NO KILL"</formula>
    </cfRule>
    <cfRule type="cellIs" dxfId="214" priority="8" operator="equal">
      <formula>FALSE</formula>
    </cfRule>
    <cfRule type="cellIs" dxfId="213" priority="9" operator="greaterThan">
      <formula>0.0001157</formula>
    </cfRule>
    <cfRule type="cellIs" dxfId="212" priority="10" operator="lessThan">
      <formula>0.000115</formula>
    </cfRule>
  </conditionalFormatting>
  <conditionalFormatting sqref="C134:C148">
    <cfRule type="cellIs" dxfId="211" priority="6" operator="equal">
      <formula>TRUE</formula>
    </cfRule>
  </conditionalFormatting>
  <conditionalFormatting sqref="D134:D148">
    <cfRule type="cellIs" dxfId="210" priority="4" operator="equal">
      <formula>"LOST"</formula>
    </cfRule>
    <cfRule type="cellIs" dxfId="209" priority="5" operator="equal">
      <formula>"WON"</formula>
    </cfRule>
  </conditionalFormatting>
  <conditionalFormatting sqref="E134:E148">
    <cfRule type="cellIs" dxfId="208" priority="3" operator="equal">
      <formula>TRUE</formula>
    </cfRule>
  </conditionalFormatting>
  <conditionalFormatting sqref="B134:B148">
    <cfRule type="cellIs" dxfId="207" priority="2" operator="equal">
      <formula>TRUE</formula>
    </cfRule>
  </conditionalFormatting>
  <conditionalFormatting sqref="X122">
    <cfRule type="cellIs" dxfId="206" priority="1" operator="equal">
      <formula>0</formula>
    </cfRule>
  </conditionalFormatting>
  <dataValidations count="13">
    <dataValidation type="list" allowBlank="1" showInputMessage="1" showErrorMessage="1" sqref="AQ13:AQ27" xr:uid="{60EBB3E3-1E63-48F0-B990-725BAFB03F50}">
      <formula1>"High,Low"</formula1>
    </dataValidation>
    <dataValidation type="list" allowBlank="1" showInputMessage="1" showErrorMessage="1" sqref="AL14:AL27" xr:uid="{3E127631-2353-4DC0-A411-21992D7085B8}">
      <formula1>$A$111:$A$114</formula1>
    </dataValidation>
    <dataValidation type="list" allowBlank="1" showInputMessage="1" showErrorMessage="1" sqref="AL13" xr:uid="{93C3A780-C419-4169-94C3-D90EA286E7E7}">
      <formula1>A111:A114</formula1>
    </dataValidation>
    <dataValidation type="list" allowBlank="1" showInputMessage="1" showErrorMessage="1" sqref="AF13:AF27 AF29:AF43 AF45:AF59 AF61:AF75 AF77:AF91 AF93:AF107" xr:uid="{952FFADF-540F-478B-B8E6-D1241A038CA4}">
      <formula1>"PP,False"</formula1>
    </dataValidation>
    <dataValidation type="list" allowBlank="1" showInputMessage="1" showErrorMessage="1" sqref="AD13:AD27 AD29:AD43 AD45:AD59 AD61:AD75 AD77:AD91 AD93:AD107" xr:uid="{4E952A52-3EAD-47BC-B66B-FEFA64937EF4}">
      <formula1>"Prep,PP,False"</formula1>
    </dataValidation>
    <dataValidation type="list" allowBlank="1" showInputMessage="1" showErrorMessage="1" sqref="K93:K107 AZ13:BA27 BE13:BF27 BJ13:BK27 K13:K27 K77:K91 K29:K43 K45:K59 K61:K75 BO13:BP27 AU13:AV27" xr:uid="{478B0B2E-F2D9-4B94-8B4A-B293DCB38D39}">
      <formula1>"TRUE,FALSE"</formula1>
    </dataValidation>
    <dataValidation type="list" allowBlank="1" sqref="AN13:AN27" xr:uid="{A5503DF6-C9FA-47B1-8E78-22C94DF46794}">
      <formula1>"Attack,Defence,Not Played"</formula1>
    </dataValidation>
    <dataValidation type="list" allowBlank="1" sqref="AO13:AO27" xr:uid="{4BA3B49C-19F2-4E2A-A5BF-7DBB79227D32}">
      <formula1>"Won,Lost,Not Played"</formula1>
    </dataValidation>
    <dataValidation type="list" allowBlank="1" showInputMessage="1" showErrorMessage="1" sqref="O13:O27 O29:O43 O45:O59 O61:O75 O77:O91 O93:O107 L93:L107" xr:uid="{F9E4647D-A1C2-4F31-9F48-8D0F06F04A05}">
      <formula1>"True,False"</formula1>
    </dataValidation>
    <dataValidation type="list" allowBlank="1" showInputMessage="1" showErrorMessage="1" sqref="E2" xr:uid="{966EBDA5-1D43-4E68-ACAE-AE5DFF93D252}">
      <formula1>"True, False"</formula1>
    </dataValidation>
    <dataValidation type="list" allowBlank="1" showInputMessage="1" showErrorMessage="1" sqref="AJ13:AJ27" xr:uid="{461D2A0E-7842-4C21-8784-F0E5377B5851}">
      <formula1>"true,false"</formula1>
    </dataValidation>
    <dataValidation type="list" allowBlank="1" showInputMessage="1" showErrorMessage="1" sqref="AT13:AT27 AY13:AY27 BN13:BN27 BI13:BI27 BD13:BD27" xr:uid="{E3673158-F768-4125-AC76-8302E2FDB5EF}">
      <formula1>"Gun, Utility"</formula1>
    </dataValidation>
    <dataValidation type="list" allowBlank="1" sqref="AS13:AS27 BH13:BH27 BC13:BC27 AX13:AX27 BM13:BM27" xr:uid="{76D6B02E-724F-4A26-9D15-7B28A7F3E905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D8C3BB60-F487-4796-A72B-1630A7EFDB4A}">
          <x14:formula1>
            <xm:f>REF!E2:E20</xm:f>
          </x14:formula1>
          <xm:sqref>C2</xm:sqref>
        </x14:dataValidation>
        <x14:dataValidation type="list" allowBlank="1" showInputMessage="1" showErrorMessage="1" xr:uid="{F8C3C49D-3F6C-4630-92BB-59B9881EAA57}">
          <x14:formula1>
            <xm:f>REF!A1:A100</xm:f>
          </x14:formula1>
          <xm:sqref>AE2</xm:sqref>
        </x14:dataValidation>
        <x14:dataValidation type="list" allowBlank="1" showInputMessage="1" showErrorMessage="1" xr:uid="{B0E88EE8-5A7D-4FB2-94B9-D55AF9956BD8}">
          <x14:formula1>
            <xm:f>REF!A1:A100</xm:f>
          </x14:formula1>
          <xm:sqref>AD2</xm:sqref>
        </x14:dataValidation>
        <x14:dataValidation type="list" allowBlank="1" showInputMessage="1" showErrorMessage="1" xr:uid="{7F4633AC-3C48-4052-9B0E-1CB288E61C3F}">
          <x14:formula1>
            <xm:f>REF!B1:B100</xm:f>
          </x14:formula1>
          <xm:sqref>AC2</xm:sqref>
        </x14:dataValidation>
        <x14:dataValidation type="list" allowBlank="1" showInputMessage="1" showErrorMessage="1" xr:uid="{0A8D9270-9FDE-467A-99B2-BCB9ED07FE35}">
          <x14:formula1>
            <xm:f>REF!B1:B100</xm:f>
          </x14:formula1>
          <xm:sqref>AB2</xm:sqref>
        </x14:dataValidation>
        <x14:dataValidation type="list" allowBlank="1" showInputMessage="1" showErrorMessage="1" xr:uid="{9149526F-39E3-4D0C-9913-617DAF8F785F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2D60B010-38A2-448C-B5DC-D26598C7D55D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402ABA1A-2D92-4730-A3D2-20BA2AABF40B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7BB283A1-CB61-4B4B-9E7C-9914C8688266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68E3ABF7-31CC-43E0-8ECE-7B4444FBD8D0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B90F6837-4C39-4D6A-ADE4-30C24EA6ED16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2F9B0CA4-02D4-4C26-8C86-879B33698579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E9281CF2-B87B-4308-8F5F-8AE3D0BCC507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BA46B9E9-396F-4A0B-B57F-7BBAC34A9A05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9A5B7559-C472-436E-9930-433CF86A68B1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1317AF94-B351-4E8B-A1D8-218CD9051997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BB72E93A-A602-451A-92EC-AA3562548D44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0C510EAC-50C6-44F9-838A-FA84E4BDFBC0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F445A81A-C352-424D-92E8-D38F8EC0882C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F439411C-E9D5-4BE5-9221-19D87D9F3E95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975848E1-7E57-418C-8AF6-3F5DDCB4DBDA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0F5E2-BC26-41D4-A5BC-53AEF99277C6}">
  <sheetPr codeName="Sheet25">
    <outlinePr summaryBelow="0" summaryRight="0"/>
  </sheetPr>
  <dimension ref="A1:DG1000"/>
  <sheetViews>
    <sheetView zoomScale="70" zoomScaleNormal="70" workbookViewId="0">
      <selection activeCell="R13" sqref="R13:R26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44719</v>
      </c>
      <c r="C2" s="113" t="s">
        <v>190</v>
      </c>
      <c r="D2" s="170" t="s">
        <v>564</v>
      </c>
      <c r="E2" s="238" t="b">
        <v>0</v>
      </c>
      <c r="F2" s="17">
        <f>I2+K2</f>
        <v>8</v>
      </c>
      <c r="G2" s="17">
        <f>J2+L2</f>
        <v>6</v>
      </c>
      <c r="H2" s="115">
        <f>COUNTIF(AO13:AO27,"Won")+COUNTIF(AO13:AO27,"Lost")</f>
        <v>14</v>
      </c>
      <c r="I2" s="211">
        <f>wonlost(AO13:AO27,"Attack","Won",AN13:AN27)</f>
        <v>5</v>
      </c>
      <c r="J2" s="115">
        <f>wonlost(AO13:AO27,"Attack","Lost",AN13:AN27)</f>
        <v>2</v>
      </c>
      <c r="K2" s="115">
        <f>wonlost(AO13:AO27,"Defence","Won",AN13:AN27)</f>
        <v>3</v>
      </c>
      <c r="L2" s="115">
        <f>wonlost(AO13:AO27,"Defence","Lost",AN13:AN27)</f>
        <v>4</v>
      </c>
      <c r="M2" s="115">
        <f>COUNTIF(CE14:CE27,TRUE)</f>
        <v>0</v>
      </c>
      <c r="N2" s="17">
        <f>COUNTIF(AJ13:AJ27,TRUE)</f>
        <v>4</v>
      </c>
      <c r="O2" s="115">
        <f>COUNTIF(BY13:BY27,TRUE)</f>
        <v>2</v>
      </c>
      <c r="P2" s="170">
        <f>AVERAGE(conversion(AP13:AP27,AO13:AO27))</f>
        <v>1</v>
      </c>
      <c r="Q2" s="170">
        <f>COUNTIF(CG13:CG27,TRUE)</f>
        <v>6</v>
      </c>
      <c r="R2" s="170">
        <f>AVERAGE(conversion(CG13:CG27,AO13:AO27))</f>
        <v>1</v>
      </c>
      <c r="S2" s="125">
        <f>TRUNC(AVERAGE(CJ13:CJ27),0)/(60*60*24)</f>
        <v>1.0300925925925926E-3</v>
      </c>
      <c r="T2" s="17">
        <f>SUM(T5:T10)</f>
        <v>2</v>
      </c>
      <c r="U2" s="17">
        <f>AVERAGE(Q13:Q27)</f>
        <v>0.2857142857142857</v>
      </c>
      <c r="V2" s="17">
        <f>AVERAGE(R13:R27)</f>
        <v>4.2857142857142856</v>
      </c>
      <c r="W2" s="17">
        <f>AVERAGE(S13:S27)</f>
        <v>1.2857142857142858</v>
      </c>
      <c r="AB2" s="23" t="s">
        <v>164</v>
      </c>
      <c r="AC2" s="23" t="s">
        <v>201</v>
      </c>
      <c r="AD2" s="66" t="s">
        <v>166</v>
      </c>
      <c r="AE2" s="66" t="s">
        <v>191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0.55555555555555558</v>
      </c>
      <c r="C5" s="96">
        <f>SUM(CA13:CA27)</f>
        <v>5</v>
      </c>
      <c r="D5" s="112">
        <f>SUM(CB13:CB27)</f>
        <v>3</v>
      </c>
      <c r="E5" s="17">
        <f>COUNTIF(DC13:DC27,TRUE)</f>
        <v>0</v>
      </c>
      <c r="F5" s="96">
        <f>COUNTIF(CC13:CC27,TRUE)</f>
        <v>0</v>
      </c>
      <c r="G5" s="17">
        <f>SUM(DF13:DF27)</f>
        <v>1</v>
      </c>
      <c r="H5" s="99">
        <f>TRUNC(D5/(C5-G5),2)</f>
        <v>0.75</v>
      </c>
      <c r="I5" s="114">
        <f>COUNTIF(CH13:CH27,"&gt;0")</f>
        <v>9</v>
      </c>
      <c r="J5" s="115">
        <f>COUNTIF(M13:M27,TRUE)</f>
        <v>0</v>
      </c>
      <c r="K5" s="17">
        <f>COUNTIF(DB13:DB27,TRUE)</f>
        <v>2</v>
      </c>
      <c r="L5" s="111">
        <f>TRUNC((COUNTIF(CD13:CD27,TRUE)/H2),2)</f>
        <v>0.56999999999999995</v>
      </c>
      <c r="M5" s="116">
        <f>C5/H2</f>
        <v>0.35714285714285715</v>
      </c>
      <c r="N5" s="122">
        <f>AVERAGE(CI13:CI27)/(60*60*24)</f>
        <v>1.3194444444444445E-3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0.2857142857142857</v>
      </c>
      <c r="V5" s="306">
        <f>SUM(CF13:CF27)</f>
        <v>0</v>
      </c>
      <c r="W5" s="28"/>
      <c r="X5" s="94"/>
      <c r="Y5" s="279">
        <f>COUNTIF(DE13:DE27,TRUE)</f>
        <v>0</v>
      </c>
      <c r="Z5" s="17">
        <f>COUNTIF(CA13:CA27,"&gt;1")</f>
        <v>1</v>
      </c>
      <c r="AB5" s="282" t="s">
        <v>390</v>
      </c>
      <c r="AC5" s="72">
        <f>SUM(CY13:CY27)</f>
        <v>1</v>
      </c>
      <c r="AD5" s="72">
        <f>COUNTIF(CW13:CW27,"&gt;0")</f>
        <v>5</v>
      </c>
      <c r="AE5" s="108">
        <f>TRUNC((COUNTIF(CU13:CU27,TRUE)/(I2+J2)),2)</f>
        <v>0.71</v>
      </c>
      <c r="AF5" s="121" t="e">
        <f>AVERAGE(CV13:CV27)/(60*60*24)</f>
        <v>#DIV/0!</v>
      </c>
      <c r="AG5" s="118">
        <f>AC5/(I2+J2)</f>
        <v>0.14285714285714285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0.14285714285714285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4</v>
      </c>
      <c r="AV5" s="23">
        <f>COUNTIF(CX13:CX27,"&gt;0")</f>
        <v>4</v>
      </c>
      <c r="AW5" s="109">
        <f>TRUNC((COUNTIF(CV13:CV27,TRUE)/($K$2+$L$2)),2)</f>
        <v>0.42</v>
      </c>
      <c r="AX5" s="120">
        <f>AVERAGE(CX13:CX27)/(60*60*24)</f>
        <v>1.0908564814814815E-3</v>
      </c>
      <c r="AY5" s="119">
        <f>AU5/(K2+L2)</f>
        <v>0.5714285714285714</v>
      </c>
      <c r="AZ5" s="99">
        <f>COUNTIF(CZ13:CZ27, "&gt;0")/(K2+L2)</f>
        <v>0.42857142857142855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1.4444444444444444</v>
      </c>
      <c r="C6" s="96">
        <f>SUM(CA29:CA43)</f>
        <v>13</v>
      </c>
      <c r="D6" s="113">
        <f>SUM(CB29:CB43)</f>
        <v>3</v>
      </c>
      <c r="E6" s="17">
        <f>COUNTIF(DC29:DC43,TRUE)</f>
        <v>3</v>
      </c>
      <c r="F6" s="96">
        <f>COUNTIF(CC29:CC43,TRUE)</f>
        <v>6</v>
      </c>
      <c r="G6" s="17">
        <f>SUM(DF29:DF43)</f>
        <v>0</v>
      </c>
      <c r="H6" s="99">
        <f t="shared" ref="H6:H9" si="0">TRUNC(D6/(C6-G6),2)</f>
        <v>0.23</v>
      </c>
      <c r="I6" s="114">
        <f>COUNTIF(CH29:CH43,"&gt;0")</f>
        <v>9</v>
      </c>
      <c r="J6" s="115">
        <f>COUNTIF(M29:M43,TRUE)</f>
        <v>3</v>
      </c>
      <c r="K6" s="17">
        <f>COUNTIF(DB29:DB43,TRUE)</f>
        <v>1</v>
      </c>
      <c r="L6" s="111">
        <f>TRUNC(COUNTIF(CD29:CD43,TRUE)/H2,2)</f>
        <v>0.64</v>
      </c>
      <c r="M6" s="116">
        <f>C6/H2</f>
        <v>0.9285714285714286</v>
      </c>
      <c r="N6" s="122">
        <f>AVERAGE(CI29:CI43)/(60*60*24)</f>
        <v>1.1947016460905351E-3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0.5714285714285714</v>
      </c>
      <c r="V6" s="306">
        <f>SUM(CF29:CF43)</f>
        <v>0</v>
      </c>
      <c r="W6" s="28"/>
      <c r="X6" s="94"/>
      <c r="Y6" s="279">
        <f>COUNTIF(DE29:DE43,TRUE)</f>
        <v>0</v>
      </c>
      <c r="Z6" s="17">
        <f>COUNTIF(CA29:CA43,"&gt;1")</f>
        <v>3</v>
      </c>
      <c r="AB6" s="283" t="s">
        <v>65</v>
      </c>
      <c r="AC6" s="72">
        <f>SUM(CY29:CY43)</f>
        <v>11</v>
      </c>
      <c r="AD6" s="72">
        <f>COUNTIF(CW29:CW43,"&gt;0")</f>
        <v>3</v>
      </c>
      <c r="AE6" s="108">
        <f>TRUNC(COUNTIF(CU29:CU43,TRUE)/(I2+J2),2)</f>
        <v>1</v>
      </c>
      <c r="AF6" s="121" t="e">
        <f>AVERAGE(CV29:CV43)/(60*60*24)</f>
        <v>#DIV/0!</v>
      </c>
      <c r="AG6" s="118">
        <f>AC6/(I2+J2)</f>
        <v>1.5714285714285714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0.8571428571428571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2</v>
      </c>
      <c r="AV6" s="23">
        <f>COUNTIF(CX29:CX43,"&gt;0")</f>
        <v>6</v>
      </c>
      <c r="AW6" s="110">
        <f>TRUNC((COUNTIF(CV29:CV43,TRUE)/($K$2+$L$2)),2)</f>
        <v>0.28000000000000003</v>
      </c>
      <c r="AX6" s="120">
        <f>AVERAGE(CX29:CX43)/(60*60*24)</f>
        <v>1.0088734567901235E-3</v>
      </c>
      <c r="AY6" s="119">
        <f>AU6/(K2+L2)</f>
        <v>0.2857142857142857</v>
      </c>
      <c r="AZ6" s="99">
        <f>COUNTIF(CZ29:CZ43, "&gt;0")/(K2+L2)</f>
        <v>0.2857142857142857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1.25</v>
      </c>
      <c r="C7" s="96">
        <f>SUM(CA45:CA59)</f>
        <v>10</v>
      </c>
      <c r="D7" s="113">
        <f>SUM(CB45:CB59)</f>
        <v>4</v>
      </c>
      <c r="E7" s="17">
        <f>COUNTIF(DC45:DC59,TRUE)</f>
        <v>1</v>
      </c>
      <c r="F7" s="96">
        <f>COUNTIF(CC45:CC59,TRUE)</f>
        <v>3</v>
      </c>
      <c r="G7" s="17">
        <f>SUM(DF45:DF59)</f>
        <v>0</v>
      </c>
      <c r="H7" s="99">
        <f t="shared" si="0"/>
        <v>0.4</v>
      </c>
      <c r="I7" s="114">
        <f>COUNTIF(CH45:CH59,"&gt;0")</f>
        <v>8</v>
      </c>
      <c r="J7" s="115">
        <f>COUNTIF(M45:M59,TRUE)</f>
        <v>2</v>
      </c>
      <c r="K7" s="17">
        <f>COUNTIF(DB45:DB59,TRUE)</f>
        <v>4</v>
      </c>
      <c r="L7" s="111">
        <f>TRUNC((COUNTIF(CD45:CD59,TRUE)/H2),2)</f>
        <v>0.85</v>
      </c>
      <c r="M7" s="116">
        <f>C7/H2</f>
        <v>0.7142857142857143</v>
      </c>
      <c r="N7" s="122">
        <f>AVERAGE(CI45:CI59)/(60*60*24)</f>
        <v>1.1371527777777777E-3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0.5</v>
      </c>
      <c r="V7" s="306">
        <f>SUM(CF45:CF59)</f>
        <v>0</v>
      </c>
      <c r="W7" s="28"/>
      <c r="X7" s="94"/>
      <c r="Y7" s="279">
        <f>COUNTIF(DE45:DE59,TRUE)</f>
        <v>0</v>
      </c>
      <c r="Z7" s="17">
        <f>COUNTIF(CA45:CA59,"&gt;1")</f>
        <v>2</v>
      </c>
      <c r="AB7" s="284" t="s">
        <v>66</v>
      </c>
      <c r="AC7" s="72">
        <f>SUM(CY45:CY59)</f>
        <v>5</v>
      </c>
      <c r="AD7" s="72">
        <f>COUNTIF(CW45:CW59,"&gt;0")</f>
        <v>3</v>
      </c>
      <c r="AE7" s="108">
        <f>TRUNC((COUNTIF(CU45:CU59,TRUE)/(I2+J2)),2)</f>
        <v>0.85</v>
      </c>
      <c r="AF7" s="121" t="e">
        <f>AVERAGE(CV43:CV59)/(60*60*24)</f>
        <v>#DIV/0!</v>
      </c>
      <c r="AG7" s="118">
        <f>AC7/(I2+J2)</f>
        <v>0.7142857142857143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0.42857142857142855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5</v>
      </c>
      <c r="AV7" s="23">
        <f>COUNTIF(CX45:CX59,"&gt;0")</f>
        <v>5</v>
      </c>
      <c r="AW7" s="110">
        <f>TRUNC((COUNTIF(CV45:CV59,TRUE)/($K$2+$L$2)),2)</f>
        <v>0.85</v>
      </c>
      <c r="AX7" s="120">
        <f>AVERAGE(CX43:CX59)/(60*60*24)</f>
        <v>1.2986111111111111E-3</v>
      </c>
      <c r="AY7" s="119">
        <f>AU7/(K2+L2)</f>
        <v>0.7142857142857143</v>
      </c>
      <c r="AZ7" s="99">
        <f>COUNTIF(CZ45:CZ59, "&gt;0")/(K2+L2)</f>
        <v>0.5714285714285714</v>
      </c>
      <c r="BA7" s="20"/>
    </row>
    <row r="8" spans="1:110" ht="15.75" customHeight="1" x14ac:dyDescent="0.2">
      <c r="A8" s="106" t="s">
        <v>355</v>
      </c>
      <c r="B8" s="165">
        <f>C8/I8</f>
        <v>1.2222222222222223</v>
      </c>
      <c r="C8" s="96">
        <f>SUM(CA61:CA75)</f>
        <v>11</v>
      </c>
      <c r="D8" s="113">
        <f>SUM(CB61:CB75)</f>
        <v>6</v>
      </c>
      <c r="E8" s="17">
        <f>COUNTIF(DC61:DC75,TRUE)</f>
        <v>1</v>
      </c>
      <c r="F8" s="96">
        <f>COUNTIF(CC61:CC75,TRUE)</f>
        <v>2</v>
      </c>
      <c r="G8" s="17">
        <f>SUM(DF61:DF75)</f>
        <v>0</v>
      </c>
      <c r="H8" s="99">
        <f t="shared" si="0"/>
        <v>0.54</v>
      </c>
      <c r="I8" s="114">
        <f>COUNTIF(CH61:CH75,"&gt;0")</f>
        <v>9</v>
      </c>
      <c r="J8" s="115">
        <f>COUNTIF(M61:M75,TRUE)</f>
        <v>1</v>
      </c>
      <c r="K8" s="17">
        <f>COUNTIF(DB61:DB75,TRUE)</f>
        <v>1</v>
      </c>
      <c r="L8" s="111">
        <f>TRUNC((COUNTIF(CD61:CD75,TRUE)/H2),2)</f>
        <v>0.64</v>
      </c>
      <c r="M8" s="116">
        <f>C8/H2</f>
        <v>0.7857142857142857</v>
      </c>
      <c r="N8" s="122">
        <f>AVERAGE(CI61:CI75)/(60*60*24)</f>
        <v>1.0866769547325102E-3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0.5</v>
      </c>
      <c r="V8" s="306">
        <f>SUM(CF61:CF75)</f>
        <v>0</v>
      </c>
      <c r="W8" s="28"/>
      <c r="X8" s="94"/>
      <c r="Y8" s="279">
        <f>COUNTIF(DE61:DE75,TRUE)</f>
        <v>0</v>
      </c>
      <c r="Z8" s="17">
        <f>COUNTIF(CA61:CA75,"&gt;1")</f>
        <v>3</v>
      </c>
      <c r="AB8" s="285" t="s">
        <v>355</v>
      </c>
      <c r="AC8" s="72">
        <f>SUM(CY61:CY75)</f>
        <v>6</v>
      </c>
      <c r="AD8" s="72">
        <f>COUNTIF(CW61:CW75,"&gt;0")</f>
        <v>4</v>
      </c>
      <c r="AE8" s="108">
        <f>TRUNC((COUNTIF(CU61:CU75,TRUE)/(I2+J2)),2)</f>
        <v>0.71</v>
      </c>
      <c r="AF8" s="121" t="e">
        <f>AVERAGE(CV61:CV75)/(60*60*24)</f>
        <v>#DIV/0!</v>
      </c>
      <c r="AG8" s="118">
        <f>AC8/(I2+J2)</f>
        <v>0.8571428571428571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0.5714285714285714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5</v>
      </c>
      <c r="AV8" s="23">
        <f>COUNTIF(CX61:CX75,"&gt;0")</f>
        <v>5</v>
      </c>
      <c r="AW8" s="110">
        <f>TRUNC((COUNTIF(CV61:CV75,TRUE)/($K$2+$L$2)),2)</f>
        <v>0.56999999999999995</v>
      </c>
      <c r="AX8" s="120">
        <f>AVERAGE(CX61:CX75)/(60*60*24)</f>
        <v>1.2060185185185186E-3</v>
      </c>
      <c r="AY8" s="119">
        <f>AU8/(K2+L2)</f>
        <v>0.7142857142857143</v>
      </c>
      <c r="AZ8" s="99">
        <f>COUNTIF(CZ61:CZ75, "&gt;0")/(K2+L2)</f>
        <v>0.42857142857142855</v>
      </c>
      <c r="BA8" s="20"/>
    </row>
    <row r="9" spans="1:110" ht="15.75" customHeight="1" x14ac:dyDescent="0.2">
      <c r="A9" s="107" t="s">
        <v>67</v>
      </c>
      <c r="B9" s="165">
        <f>C9/I9</f>
        <v>1.1111111111111112</v>
      </c>
      <c r="C9" s="96">
        <f>SUM(CA77:CA91)</f>
        <v>10</v>
      </c>
      <c r="D9" s="113">
        <f>SUM(CB77:CB91)</f>
        <v>4</v>
      </c>
      <c r="E9" s="17">
        <f>COUNTIF(DC77:DC91,TRUE)</f>
        <v>1</v>
      </c>
      <c r="F9" s="96">
        <f>COUNTIF(CC77:CC91,TRUE)</f>
        <v>2</v>
      </c>
      <c r="G9" s="17">
        <f>SUM(DF77:DF91)</f>
        <v>1</v>
      </c>
      <c r="H9" s="99">
        <f t="shared" si="0"/>
        <v>0.44</v>
      </c>
      <c r="I9" s="114">
        <f>COUNTIF(CH77:CH91,"&gt;0")</f>
        <v>9</v>
      </c>
      <c r="J9" s="115">
        <f>COUNTIF(M77:M91,TRUE )</f>
        <v>2</v>
      </c>
      <c r="K9" s="17">
        <f>COUNTIF(DB77:DB91,TRUE)</f>
        <v>2</v>
      </c>
      <c r="L9" s="111">
        <f>TRUNC((COUNTIF(CD77:CD91,TRUE)/H2),2)</f>
        <v>0.56999999999999995</v>
      </c>
      <c r="M9" s="116">
        <f>C9/H2</f>
        <v>0.7142857142857143</v>
      </c>
      <c r="N9" s="122">
        <f>AVERAGE(CI77:CI91)/(60*60*24)</f>
        <v>1.2307098765432097E-3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2</v>
      </c>
      <c r="U9" s="111">
        <f>COUNTIF(CA77:CA91, "&gt;0")/H2</f>
        <v>0.42857142857142855</v>
      </c>
      <c r="V9" s="306">
        <f>SUM(CF77:CF91)</f>
        <v>0</v>
      </c>
      <c r="W9" s="28"/>
      <c r="X9" s="94"/>
      <c r="Y9" s="279">
        <f>COUNTIF(DE77:DE91,TRUE)</f>
        <v>0</v>
      </c>
      <c r="Z9" s="17">
        <f>COUNTIF(CA77:CA91,"&gt;1")</f>
        <v>4</v>
      </c>
      <c r="AB9" s="286" t="s">
        <v>67</v>
      </c>
      <c r="AC9" s="72">
        <f>SUM(CY77:CY91)</f>
        <v>5</v>
      </c>
      <c r="AD9" s="72">
        <f>COUNTIF(CW77:CW91,"&gt;0")</f>
        <v>4</v>
      </c>
      <c r="AE9" s="108">
        <f>TRUNC((COUNTIF(CU77:CU91,TRUE)/(I2+J2)),2)</f>
        <v>0.71</v>
      </c>
      <c r="AF9" s="121" t="e">
        <f>AVERAGE(CV77:CV91)/(60*60*24)</f>
        <v>#DIV/0!</v>
      </c>
      <c r="AG9" s="118">
        <f>AC9/(I2+J2)</f>
        <v>0.7142857142857143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0.42857142857142855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5</v>
      </c>
      <c r="AV9" s="23">
        <f>COUNTIF(CX77:CX91,"&gt;0")</f>
        <v>5</v>
      </c>
      <c r="AW9" s="110">
        <f>TRUNC((COUNTIF(CV77:CV91,TRUE)/($K$2+$L$2)),2)</f>
        <v>0.42</v>
      </c>
      <c r="AX9" s="120">
        <f>AVERAGE(CX77:CX91)/(60*60*24)</f>
        <v>1.0324074074074074E-3</v>
      </c>
      <c r="AY9" s="119">
        <f>AU9/(K2+L2)</f>
        <v>0.7142857142857143</v>
      </c>
      <c r="AZ9" s="99">
        <f>COUNTIF(CZ77:CZ91, "&gt;0")/(K2+L2)</f>
        <v>0.42857142857142855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6_7 Villa</v>
      </c>
      <c r="B13" s="4">
        <v>1</v>
      </c>
      <c r="C13" s="50"/>
      <c r="D13" s="51"/>
      <c r="E13" s="50"/>
      <c r="F13" s="87"/>
      <c r="G13" s="88"/>
      <c r="H13" s="89"/>
      <c r="I13" s="49"/>
      <c r="J13" s="300"/>
      <c r="K13" s="45" t="b">
        <v>0</v>
      </c>
      <c r="L13" s="46" t="b">
        <f>DB13</f>
        <v>0</v>
      </c>
      <c r="M13" s="47" t="b" cm="1">
        <f t="array" ref="M13">OpeningDeath(CG13,CI13,CI29,CI45,CI61,CI77,CI93)</f>
        <v>0</v>
      </c>
      <c r="N13" s="52" t="s">
        <v>182</v>
      </c>
      <c r="O13" s="69" t="b">
        <v>0</v>
      </c>
      <c r="Q13" s="17">
        <v>0</v>
      </c>
      <c r="R13" s="233">
        <v>5</v>
      </c>
      <c r="S13" s="17"/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193</v>
      </c>
      <c r="AM13" s="62" t="s">
        <v>530</v>
      </c>
      <c r="AN13" s="63" t="s">
        <v>381</v>
      </c>
      <c r="AO13" s="71" t="s">
        <v>392</v>
      </c>
      <c r="AP13" s="20" t="b">
        <f t="shared" ref="AP13:AP27" si="1">OR(O13,O29,O45,O61,O77,O93)</f>
        <v>0</v>
      </c>
      <c r="AQ13" s="17"/>
      <c r="AR13" s="190" t="s">
        <v>452</v>
      </c>
      <c r="AS13" s="54" t="s">
        <v>67</v>
      </c>
      <c r="AT13" s="55" t="s">
        <v>384</v>
      </c>
      <c r="AU13" s="55" t="b">
        <v>0</v>
      </c>
      <c r="AV13" s="55" t="b">
        <v>0</v>
      </c>
      <c r="AW13" s="64" t="s">
        <v>429</v>
      </c>
      <c r="AX13" s="65" t="s">
        <v>355</v>
      </c>
      <c r="AY13" s="66" t="s">
        <v>384</v>
      </c>
      <c r="AZ13" s="66" t="b">
        <v>0</v>
      </c>
      <c r="BA13" s="66" t="b">
        <v>1</v>
      </c>
      <c r="BB13" s="56" t="s">
        <v>418</v>
      </c>
      <c r="BC13" s="57" t="s">
        <v>390</v>
      </c>
      <c r="BD13" s="55" t="s">
        <v>384</v>
      </c>
      <c r="BE13" s="55" t="b">
        <v>0</v>
      </c>
      <c r="BF13" s="55" t="b">
        <v>1</v>
      </c>
      <c r="BG13" s="64" t="s">
        <v>524</v>
      </c>
      <c r="BH13" s="65" t="s">
        <v>67</v>
      </c>
      <c r="BI13" s="66" t="s">
        <v>384</v>
      </c>
      <c r="BJ13" s="66" t="b">
        <v>0</v>
      </c>
      <c r="BK13" s="66" t="b">
        <v>0</v>
      </c>
      <c r="BL13" s="56" t="s">
        <v>530</v>
      </c>
      <c r="BM13" s="57" t="s">
        <v>390</v>
      </c>
      <c r="BN13" s="55" t="s">
        <v>384</v>
      </c>
      <c r="BO13" s="55" t="b">
        <v>0</v>
      </c>
      <c r="BP13" s="55" t="b">
        <v>1</v>
      </c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2</v>
      </c>
      <c r="CB13" s="20">
        <f>countkillshs(AS13,AV13,AX13,BA13,BC13,BF13,BH13,BK13,BM13,BP13,$B$12)</f>
        <v>2</v>
      </c>
      <c r="CC13" s="223" t="b" cm="1">
        <f t="array" ref="CC13">opening(AS13,B12)</f>
        <v>0</v>
      </c>
      <c r="CD13" s="29" t="b" cm="1">
        <f t="array" ref="CD13">KOST(CA13,O13,secandmin(J13),L13, AN13)</f>
        <v>1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0</v>
      </c>
      <c r="CH13" s="20" cm="1">
        <f t="array" ref="CH13">secandmin(J13)</f>
        <v>0</v>
      </c>
      <c r="CI13" s="20" t="b">
        <f t="shared" ref="CI13:CI27" si="4">IF(CH13=0,FALSE,(180+BT13-CH13))</f>
        <v>0</v>
      </c>
      <c r="CJ13" s="20" cm="1">
        <f t="array" ref="CJ13">IF(AR13="",FALSE,ROUND(IF(AU13=TRUE,((180-secandmin(AK13))+(45-AM13))-(secandmin(AR13)),(180-secandmin(AR13))),0))</f>
        <v>137</v>
      </c>
      <c r="CK13" s="20" cm="1">
        <f t="array" ref="CK13">IF(AW13="",FALSE,ROUND(IF(AZ13=TRUE,((180-secandmin(AK13))+(45-AM13))-(secandmin(AW13)),(180-secandmin(AW13))),0))</f>
        <v>139</v>
      </c>
      <c r="CL13" s="20" cm="1">
        <f t="array" ref="CL13">IF(BB13="",FALSE,ROUND(IF(BE13=TRUE,((180-secandmin(AK13))+(45-AM13))-(secandmin(BB13)),(180-secandmin(BB13))),0))</f>
        <v>141</v>
      </c>
      <c r="CM13" s="20" cm="1">
        <f t="array" ref="CM13">IF(BG13="",FALSE,ROUND(IF(BJ13=TRUE,((180-secandmin(AK13))+(45-AM13))-(secandmin(BG13)),(180-secandmin(BG13))),0))</f>
        <v>172</v>
      </c>
      <c r="CN13" s="20" cm="1">
        <f t="array" ref="CN13">IF(BL13="",FALSE,ROUND(IF(BO13=TRUE,((180-secandmin(AK13))+(45-AM13))-(secandmin(BL13)),(180-secandmin(BL13))),0))</f>
        <v>177</v>
      </c>
      <c r="CO13" s="30" cm="1">
        <f t="array" ref="CO13">roundlength(AJ13,secandmin(AM13),AO13,secandmin(AK13))</f>
        <v>177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9">TRANSPOSE(sidesplit(CD13:CD27,AN13:AN27,"Attack"))</f>
        <v>0</v>
      </c>
      <c r="CV13" s="20" t="b" cm="1">
        <f t="array" ref="CV13:CV19">TRANSPOSE(sidesplit(CD13:CD27,AN13:AN27,"Defence"))</f>
        <v>1</v>
      </c>
      <c r="CW13" s="20" cm="1">
        <f t="array" ref="CW13:CW19">TRANSPOSE(sidesplit(CI13:CI27,AN13:AN27,"Attack"))</f>
        <v>172</v>
      </c>
      <c r="CX13" s="20" t="b" cm="1">
        <f t="array" ref="CX13:CX19">TRANSPOSE(sidesplit(CI13:CI27,AN13:AN27,"Defence"))</f>
        <v>0</v>
      </c>
      <c r="CY13" s="20" cm="1">
        <f t="array" ref="CY13:CY19">TRANSPOSE(sidesplit(CA13:CA27,AN13:AN27,"Attack"))</f>
        <v>0</v>
      </c>
      <c r="CZ13" s="20" cm="1">
        <f t="array" ref="CZ13:CZ19">TRANSPOSE(sidesplit(CA13:CA27,AN13:AN27,"Defence"))</f>
        <v>2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6_7 Villa</v>
      </c>
      <c r="B14" s="4">
        <v>2</v>
      </c>
      <c r="C14" s="50"/>
      <c r="D14" s="51"/>
      <c r="E14" s="50"/>
      <c r="F14" s="87"/>
      <c r="G14" s="88"/>
      <c r="H14" s="89"/>
      <c r="I14" s="49"/>
      <c r="J14" s="48" t="s">
        <v>415</v>
      </c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178</v>
      </c>
      <c r="O14" s="69" t="b">
        <v>0</v>
      </c>
      <c r="Q14" s="17">
        <v>1</v>
      </c>
      <c r="R14" s="233">
        <v>6</v>
      </c>
      <c r="S14" s="17"/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196</v>
      </c>
      <c r="AM14" s="62" t="s">
        <v>395</v>
      </c>
      <c r="AN14" s="63" t="s">
        <v>381</v>
      </c>
      <c r="AO14" s="71" t="s">
        <v>404</v>
      </c>
      <c r="AP14" s="20" t="b">
        <f t="shared" si="1"/>
        <v>0</v>
      </c>
      <c r="AQ14" s="17"/>
      <c r="AR14" s="304"/>
      <c r="AS14" s="310"/>
      <c r="AT14" s="20"/>
      <c r="AU14" s="20" t="b">
        <v>0</v>
      </c>
      <c r="AV14" s="20"/>
      <c r="AW14" s="64"/>
      <c r="AX14" s="65"/>
      <c r="AY14" s="66"/>
      <c r="AZ14" s="66" t="b">
        <v>0</v>
      </c>
      <c r="BA14" s="66"/>
      <c r="BB14" s="56"/>
      <c r="BC14" s="57"/>
      <c r="BD14" s="55"/>
      <c r="BE14" s="55" t="b">
        <v>0</v>
      </c>
      <c r="BF14" s="55"/>
      <c r="BG14" s="64"/>
      <c r="BH14" s="65"/>
      <c r="BI14" s="66"/>
      <c r="BJ14" s="66" t="b">
        <v>0</v>
      </c>
      <c r="BK14" s="66"/>
      <c r="BL14" s="56"/>
      <c r="BM14" s="57"/>
      <c r="BN14" s="55"/>
      <c r="BO14" s="55" t="b">
        <v>0</v>
      </c>
      <c r="BP14" s="55"/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0</v>
      </c>
      <c r="CB14" s="20">
        <f>countkillshs(AS14,AV14,AX14,BA14,BC14,BF14,BH14,BK14,BM14,BP14,$B$12)</f>
        <v>0</v>
      </c>
      <c r="CC14" s="223" t="b">
        <f>opening(AS14,B12)</f>
        <v>0</v>
      </c>
      <c r="CD14" s="29" t="b" cm="1">
        <f t="array" ref="CD14">KOST(CA14,O14,secandmin(J14),L14, AN14)</f>
        <v>0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0</v>
      </c>
      <c r="CH14" s="20" cm="1">
        <f t="array" ref="CH14">secandmin(J14)</f>
        <v>107</v>
      </c>
      <c r="CI14" s="20">
        <f t="shared" si="4"/>
        <v>73</v>
      </c>
      <c r="CJ14" s="20" t="b" cm="1">
        <f t="array" ref="CJ14">IF(AR14="",FALSE,ROUND(IF(AU14=TRUE,((180-secandmin(AK14))+(45-AM14))-(secandmin(AR14)),(180-secandmin(AR14))),0))</f>
        <v>0</v>
      </c>
      <c r="CK14" s="20" t="b" cm="1">
        <f t="array" ref="CK14">IF(AW14="",FALSE,ROUND(IF(AZ14=TRUE,((180-secandmin(AK14))+(45-AM14))-(secandmin(AW14)),(180-secandmin(AW14))),0))</f>
        <v>0</v>
      </c>
      <c r="CL14" s="20" t="b" cm="1">
        <f t="array" ref="CL14">IF(BB14="",FALSE,ROUND(IF(BE14=TRUE,((180-secandmin(AK14))+(45-AM14))-(secandmin(BB14)),(180-secandmin(BB14))),0))</f>
        <v>0</v>
      </c>
      <c r="CM14" s="20" t="b" cm="1">
        <f t="array" ref="CM14">IF(BG14="",FALSE,ROUND(IF(BJ14=TRUE,((180-secandmin(AK14))+(45-AM14))-(secandmin(BG14)),(180-secandmin(BG14))),0))</f>
        <v>0</v>
      </c>
      <c r="CN14" s="20" t="b" cm="1">
        <f t="array" ref="CN14">IF(BL14="",FALSE,ROUND(IF(BO14=TRUE,((180-secandmin(AK14))+(45-AM14))-(secandmin(BL14)),(180-secandmin(BL14))),0))</f>
        <v>0</v>
      </c>
      <c r="CO14" s="30" cm="1">
        <f t="array" ref="CO14">roundlength(AJ14,secandmin(AM14),AO14,secandmin(AK14))</f>
        <v>82</v>
      </c>
      <c r="CP14" s="222">
        <f t="shared" si="5"/>
        <v>0</v>
      </c>
      <c r="CQ14" s="222">
        <f t="shared" si="6"/>
        <v>0</v>
      </c>
      <c r="CR14" s="17"/>
      <c r="CU14" s="20" t="b">
        <v>1</v>
      </c>
      <c r="CV14" s="20" t="b">
        <v>0</v>
      </c>
      <c r="CW14" s="20" t="b">
        <v>0</v>
      </c>
      <c r="CX14" s="20">
        <v>73</v>
      </c>
      <c r="CY14" s="20">
        <v>0</v>
      </c>
      <c r="CZ14" s="20">
        <v>0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6_7 Villa</v>
      </c>
      <c r="B15" s="4">
        <v>3</v>
      </c>
      <c r="C15" s="50"/>
      <c r="D15" s="51"/>
      <c r="E15" s="50"/>
      <c r="F15" s="87"/>
      <c r="G15" s="88"/>
      <c r="H15" s="89"/>
      <c r="I15" s="49"/>
      <c r="J15" s="48" t="s">
        <v>500</v>
      </c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0</v>
      </c>
      <c r="N15" s="52" t="s">
        <v>178</v>
      </c>
      <c r="O15" s="69" t="b">
        <v>0</v>
      </c>
      <c r="Q15" s="17">
        <v>0</v>
      </c>
      <c r="R15" s="233">
        <v>5</v>
      </c>
      <c r="S15" s="17"/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1</v>
      </c>
      <c r="AK15" s="182" t="s">
        <v>537</v>
      </c>
      <c r="AL15" s="61" t="s">
        <v>196</v>
      </c>
      <c r="AM15" s="62" t="s">
        <v>486</v>
      </c>
      <c r="AN15" s="63" t="s">
        <v>381</v>
      </c>
      <c r="AO15" s="71" t="s">
        <v>404</v>
      </c>
      <c r="AP15" s="20" t="b">
        <f t="shared" si="1"/>
        <v>0</v>
      </c>
      <c r="AQ15" s="17"/>
      <c r="AR15" s="190" t="s">
        <v>470</v>
      </c>
      <c r="AS15" s="54" t="s">
        <v>66</v>
      </c>
      <c r="AT15" s="55" t="s">
        <v>384</v>
      </c>
      <c r="AU15" s="55" t="b">
        <v>0</v>
      </c>
      <c r="AV15" s="55" t="b">
        <v>1</v>
      </c>
      <c r="AW15" s="64" t="s">
        <v>410</v>
      </c>
      <c r="AX15" s="65" t="s">
        <v>67</v>
      </c>
      <c r="AY15" s="66" t="s">
        <v>384</v>
      </c>
      <c r="AZ15" s="66" t="b">
        <v>0</v>
      </c>
      <c r="BA15" s="66" t="b">
        <v>0</v>
      </c>
      <c r="BB15" s="56"/>
      <c r="BC15" s="57"/>
      <c r="BD15" s="55"/>
      <c r="BE15" s="55" t="b">
        <v>0</v>
      </c>
      <c r="BF15" s="55"/>
      <c r="BG15" s="64"/>
      <c r="BH15" s="65"/>
      <c r="BI15" s="66"/>
      <c r="BJ15" s="66" t="b">
        <v>0</v>
      </c>
      <c r="BK15" s="66"/>
      <c r="BL15" s="56"/>
      <c r="BM15" s="57"/>
      <c r="BN15" s="55"/>
      <c r="BO15" s="55" t="b">
        <v>0</v>
      </c>
      <c r="BP15" s="55"/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0</v>
      </c>
      <c r="CB15" s="20">
        <f>countkillshs(AS15,AV15,AX15,BA15,BC15,BF15,BH15,BK15,BM15,BP15,$B$12)</f>
        <v>0</v>
      </c>
      <c r="CC15" s="223" t="b">
        <f>opening(AS15,B12)</f>
        <v>0</v>
      </c>
      <c r="CD15" s="29" t="b" cm="1">
        <f t="array" ref="CD15">KOST(CA15,O15,secandmin(J15),L15, AN15)</f>
        <v>0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0</v>
      </c>
      <c r="CH15" s="20" cm="1">
        <f t="array" ref="CH15">secandmin(J15)</f>
        <v>126</v>
      </c>
      <c r="CI15" s="20">
        <f t="shared" si="4"/>
        <v>54</v>
      </c>
      <c r="CJ15" s="20" cm="1">
        <f t="array" ref="CJ15">IF(AR15="",FALSE,ROUND(IF(AU15=TRUE,((180-secandmin(AK15))+(45-AM15))-(secandmin(AR15)),(180-secandmin(AR15))),0))</f>
        <v>104</v>
      </c>
      <c r="CK15" s="20" cm="1">
        <f t="array" ref="CK15">IF(AW15="",FALSE,ROUND(IF(AZ15=TRUE,((180-secandmin(AK15))+(45-AM15))-(secandmin(AW15)),(180-secandmin(AW15))),0))</f>
        <v>158</v>
      </c>
      <c r="CL15" s="20" t="b" cm="1">
        <f t="array" ref="CL15">IF(BB15="",FALSE,ROUND(IF(BE15=TRUE,((180-secandmin(AK15))+(45-AM15))-(secandmin(BB15)),(180-secandmin(BB15))),0))</f>
        <v>0</v>
      </c>
      <c r="CM15" s="20" t="b" cm="1">
        <f t="array" ref="CM15">IF(BG15="",FALSE,ROUND(IF(BJ15=TRUE,((180-secandmin(AK15))+(45-AM15))-(secandmin(BG15)),(180-secandmin(BG15))),0))</f>
        <v>0</v>
      </c>
      <c r="CN15" s="20" t="b" cm="1">
        <f t="array" ref="CN15">IF(BL15="",FALSE,ROUND(IF(BO15=TRUE,((180-secandmin(AK15))+(45-AM15))-(secandmin(BL15)),(180-secandmin(BL15))),0))</f>
        <v>0</v>
      </c>
      <c r="CO15" s="30" cm="1">
        <f t="array" ref="CO15">roundlength(AJ15,secandmin(AM15),AO15,secandmin(AK15))</f>
        <v>121</v>
      </c>
      <c r="CP15" s="222">
        <f t="shared" si="5"/>
        <v>0</v>
      </c>
      <c r="CQ15" s="222">
        <f t="shared" si="6"/>
        <v>0</v>
      </c>
      <c r="CR15" s="17"/>
      <c r="CU15" s="20" t="b">
        <v>1</v>
      </c>
      <c r="CV15" s="20" t="b">
        <v>0</v>
      </c>
      <c r="CW15" s="20">
        <v>101</v>
      </c>
      <c r="CX15" s="20">
        <v>54</v>
      </c>
      <c r="CY15" s="20">
        <v>0</v>
      </c>
      <c r="CZ15" s="20">
        <v>0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cm="1">
        <f t="array" ref="DD15">IF(AK15=0,FALSE,(180-secandmin(AK15)))</f>
        <v>102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6_7 Villa</v>
      </c>
      <c r="B16" s="4">
        <v>4</v>
      </c>
      <c r="C16" s="50"/>
      <c r="D16" s="51"/>
      <c r="E16" s="50"/>
      <c r="F16" s="87"/>
      <c r="G16" s="88"/>
      <c r="H16" s="89"/>
      <c r="I16" s="49"/>
      <c r="J16" s="48" t="s">
        <v>431</v>
      </c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182</v>
      </c>
      <c r="O16" s="69" t="b">
        <v>0</v>
      </c>
      <c r="Q16" s="17">
        <v>0</v>
      </c>
      <c r="R16" s="233">
        <v>5</v>
      </c>
      <c r="S16" s="17"/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193</v>
      </c>
      <c r="AM16" s="62" t="s">
        <v>410</v>
      </c>
      <c r="AN16" s="63" t="s">
        <v>381</v>
      </c>
      <c r="AO16" s="71" t="s">
        <v>404</v>
      </c>
      <c r="AP16" s="20" t="b">
        <f t="shared" si="1"/>
        <v>0</v>
      </c>
      <c r="AQ16" s="17"/>
      <c r="AR16" s="190" t="s">
        <v>391</v>
      </c>
      <c r="AS16" s="54" t="s">
        <v>355</v>
      </c>
      <c r="AT16" s="55" t="s">
        <v>384</v>
      </c>
      <c r="AU16" s="55" t="b">
        <v>0</v>
      </c>
      <c r="AV16" s="55" t="b">
        <v>0</v>
      </c>
      <c r="AW16" s="64" t="s">
        <v>456</v>
      </c>
      <c r="AX16" s="65" t="s">
        <v>355</v>
      </c>
      <c r="AY16" s="66" t="s">
        <v>384</v>
      </c>
      <c r="AZ16" s="66" t="b">
        <v>0</v>
      </c>
      <c r="BA16" s="66" t="b">
        <v>0</v>
      </c>
      <c r="BB16" s="56" t="s">
        <v>418</v>
      </c>
      <c r="BC16" s="57" t="s">
        <v>355</v>
      </c>
      <c r="BD16" s="55" t="s">
        <v>384</v>
      </c>
      <c r="BE16" s="55" t="b">
        <v>0</v>
      </c>
      <c r="BF16" s="55" t="b">
        <v>1</v>
      </c>
      <c r="BG16" s="64"/>
      <c r="BH16" s="65"/>
      <c r="BI16" s="66"/>
      <c r="BJ16" s="66" t="b">
        <v>0</v>
      </c>
      <c r="BK16" s="66"/>
      <c r="BL16" s="56"/>
      <c r="BM16" s="57"/>
      <c r="BN16" s="55"/>
      <c r="BO16" s="55" t="b">
        <v>0</v>
      </c>
      <c r="BP16" s="55"/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0</v>
      </c>
      <c r="CB16" s="20">
        <f t="shared" ref="CB16:CB27" si="9">countkillshs(AS16,AV16,AX16,BA16,BC16,BF16,BH16,BK16,BM16,BP16,$B$12)</f>
        <v>0</v>
      </c>
      <c r="CC16" s="223" t="b">
        <f>opening(AS16,B12)</f>
        <v>0</v>
      </c>
      <c r="CD16" s="29" t="b" cm="1">
        <f t="array" ref="CD16">KOST(CA16,O16,secandmin(J16),L16, AN16)</f>
        <v>0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0</v>
      </c>
      <c r="CH16" s="20" cm="1">
        <f t="array" ref="CH16">secandmin(J16)</f>
        <v>24</v>
      </c>
      <c r="CI16" s="20">
        <f t="shared" si="4"/>
        <v>156</v>
      </c>
      <c r="CJ16" s="20" cm="1">
        <f t="array" ref="CJ16">IF(AR16="",FALSE,ROUND(IF(AU16=TRUE,((180-secandmin(AK16))+(45-AM16))-(secandmin(AR16)),(180-secandmin(AR16))),0))</f>
        <v>132</v>
      </c>
      <c r="CK16" s="20" cm="1">
        <f t="array" ref="CK16">IF(AW16="",FALSE,ROUND(IF(AZ16=TRUE,((180-secandmin(AK16))+(45-AM16))-(secandmin(AW16)),(180-secandmin(AW16))),0))</f>
        <v>136</v>
      </c>
      <c r="CL16" s="20" cm="1">
        <f t="array" ref="CL16">IF(BB16="",FALSE,ROUND(IF(BE16=TRUE,((180-secandmin(AK16))+(45-AM16))-(secandmin(BB16)),(180-secandmin(BB16))),0))</f>
        <v>141</v>
      </c>
      <c r="CM16" s="20" t="b" cm="1">
        <f t="array" ref="CM16">IF(BG16="",FALSE,ROUND(IF(BJ16=TRUE,((180-secandmin(AK16))+(45-AM16))-(secandmin(BG16)),(180-secandmin(BG16))),0))</f>
        <v>0</v>
      </c>
      <c r="CN16" s="20" t="b" cm="1">
        <f t="array" ref="CN16">IF(BL16="",FALSE,ROUND(IF(BO16=TRUE,((180-secandmin(AK16))+(45-AM16))-(secandmin(BL16)),(180-secandmin(BL16))),0))</f>
        <v>0</v>
      </c>
      <c r="CO16" s="30" cm="1">
        <f t="array" ref="CO16">roundlength(AJ16,secandmin(AM16),AO16,secandmin(AK16))</f>
        <v>158</v>
      </c>
      <c r="CP16" s="222">
        <f t="shared" si="5"/>
        <v>0</v>
      </c>
      <c r="CQ16" s="222">
        <f t="shared" si="6"/>
        <v>0</v>
      </c>
      <c r="CR16" s="17"/>
      <c r="CU16" s="20" t="b">
        <v>0</v>
      </c>
      <c r="CV16" s="20" t="b">
        <v>0</v>
      </c>
      <c r="CW16" s="20">
        <v>122</v>
      </c>
      <c r="CX16" s="20">
        <v>156</v>
      </c>
      <c r="CY16" s="20">
        <v>0</v>
      </c>
      <c r="CZ16" s="20">
        <v>0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6_7 Villa</v>
      </c>
      <c r="B17" s="4">
        <v>5</v>
      </c>
      <c r="C17" s="50"/>
      <c r="D17" s="51"/>
      <c r="E17" s="50"/>
      <c r="F17" s="87"/>
      <c r="G17" s="88"/>
      <c r="H17" s="89"/>
      <c r="I17" s="49"/>
      <c r="J17" s="300"/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 t="s">
        <v>167</v>
      </c>
      <c r="O17" s="69" t="b">
        <v>0</v>
      </c>
      <c r="Q17" s="17">
        <v>1</v>
      </c>
      <c r="R17" s="233">
        <v>3</v>
      </c>
      <c r="S17" s="17"/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 t="s">
        <v>195</v>
      </c>
      <c r="AM17" s="62" t="s">
        <v>429</v>
      </c>
      <c r="AN17" s="63" t="s">
        <v>381</v>
      </c>
      <c r="AO17" s="71" t="s">
        <v>392</v>
      </c>
      <c r="AP17" s="20" t="b">
        <f t="shared" si="1"/>
        <v>0</v>
      </c>
      <c r="AQ17" s="17"/>
      <c r="AR17" s="190" t="s">
        <v>424</v>
      </c>
      <c r="AS17" s="54" t="s">
        <v>66</v>
      </c>
      <c r="AT17" s="55" t="s">
        <v>384</v>
      </c>
      <c r="AU17" s="55" t="b">
        <v>0</v>
      </c>
      <c r="AV17" s="55" t="b">
        <v>0</v>
      </c>
      <c r="AW17" s="64" t="s">
        <v>490</v>
      </c>
      <c r="AX17" s="65" t="s">
        <v>67</v>
      </c>
      <c r="AY17" s="66" t="s">
        <v>384</v>
      </c>
      <c r="AZ17" s="66" t="b">
        <v>0</v>
      </c>
      <c r="BA17" s="66" t="b">
        <v>1</v>
      </c>
      <c r="BB17" s="56" t="s">
        <v>416</v>
      </c>
      <c r="BC17" s="57" t="s">
        <v>390</v>
      </c>
      <c r="BD17" s="55" t="s">
        <v>434</v>
      </c>
      <c r="BE17" s="55" t="b">
        <v>0</v>
      </c>
      <c r="BF17" s="55" t="b">
        <v>0</v>
      </c>
      <c r="BG17" s="64" t="s">
        <v>398</v>
      </c>
      <c r="BH17" s="65" t="s">
        <v>67</v>
      </c>
      <c r="BI17" s="66" t="s">
        <v>434</v>
      </c>
      <c r="BJ17" s="66" t="b">
        <v>0</v>
      </c>
      <c r="BK17" s="66" t="b">
        <v>0</v>
      </c>
      <c r="BL17" s="56" t="s">
        <v>429</v>
      </c>
      <c r="BM17" s="57" t="s">
        <v>65</v>
      </c>
      <c r="BN17" s="55" t="s">
        <v>384</v>
      </c>
      <c r="BO17" s="55" t="b">
        <v>0</v>
      </c>
      <c r="BP17" s="55" t="b">
        <v>0</v>
      </c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1</v>
      </c>
      <c r="CB17" s="20">
        <f t="shared" si="9"/>
        <v>0</v>
      </c>
      <c r="CC17" s="223" t="b">
        <f>opening(AS17,B12)</f>
        <v>0</v>
      </c>
      <c r="CD17" s="29" t="b" cm="1">
        <f t="array" ref="CD17">KOST(CA17,O17,secandmin(J17),L17, AN17)</f>
        <v>1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1</v>
      </c>
      <c r="CH17" s="20" cm="1">
        <f t="array" ref="CH17">secandmin(J17)</f>
        <v>0</v>
      </c>
      <c r="CI17" s="20" t="b">
        <f t="shared" si="4"/>
        <v>0</v>
      </c>
      <c r="CJ17" s="20" cm="1">
        <f t="array" ref="CJ17">IF(AR17="",FALSE,ROUND(IF(AU17=TRUE,((180-secandmin(AK17))+(45-AM17))-(secandmin(AR17)),(180-secandmin(AR17))),0))</f>
        <v>43</v>
      </c>
      <c r="CK17" s="20" cm="1">
        <f t="array" ref="CK17">IF(AW17="",FALSE,ROUND(IF(AZ17=TRUE,((180-secandmin(AK17))+(45-AM17))-(secandmin(AW17)),(180-secandmin(AW17))),0))</f>
        <v>60</v>
      </c>
      <c r="CL17" s="20" cm="1">
        <f t="array" ref="CL17">IF(BB17="",FALSE,ROUND(IF(BE17=TRUE,((180-secandmin(AK17))+(45-AM17))-(secandmin(BB17)),(180-secandmin(BB17))),0))</f>
        <v>89</v>
      </c>
      <c r="CM17" s="20" cm="1">
        <f t="array" ref="CM17">IF(BG17="",FALSE,ROUND(IF(BJ17=TRUE,((180-secandmin(AK17))+(45-AM17))-(secandmin(BG17)),(180-secandmin(BG17))),0))</f>
        <v>95</v>
      </c>
      <c r="CN17" s="20" cm="1">
        <f t="array" ref="CN17">IF(BL17="",FALSE,ROUND(IF(BO17=TRUE,((180-secandmin(AK17))+(45-AM17))-(secandmin(BL17)),(180-secandmin(BL17))),0))</f>
        <v>139</v>
      </c>
      <c r="CO17" s="30" cm="1">
        <f t="array" ref="CO17">roundlength(AJ17,secandmin(AM17),AO17,secandmin(AK17))</f>
        <v>139</v>
      </c>
      <c r="CP17" s="222">
        <f t="shared" si="5"/>
        <v>0</v>
      </c>
      <c r="CQ17" s="222">
        <f t="shared" si="6"/>
        <v>0</v>
      </c>
      <c r="CR17" s="17"/>
      <c r="CU17" s="20" t="b">
        <v>1</v>
      </c>
      <c r="CV17" s="20" t="b">
        <v>1</v>
      </c>
      <c r="CW17" s="20">
        <v>124</v>
      </c>
      <c r="CX17" s="20" t="b">
        <v>0</v>
      </c>
      <c r="CY17" s="20">
        <v>0</v>
      </c>
      <c r="CZ17" s="20">
        <v>1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1</v>
      </c>
    </row>
    <row r="18" spans="1:110" ht="15.75" customHeight="1" x14ac:dyDescent="0.2">
      <c r="A18" s="152" t="str" cm="1">
        <f t="array" aca="1" ref="A18" ca="1">MID(CELL("filename",A7),FIND("]",CELL("filename",A7))+1,255)</f>
        <v>6_7 Villa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386</v>
      </c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 t="s">
        <v>178</v>
      </c>
      <c r="O18" s="69" t="b">
        <v>0</v>
      </c>
      <c r="Q18" s="17">
        <v>0</v>
      </c>
      <c r="R18" s="233">
        <v>3</v>
      </c>
      <c r="S18" s="17"/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1</v>
      </c>
      <c r="AK18" s="60" t="s">
        <v>461</v>
      </c>
      <c r="AL18" s="61" t="s">
        <v>196</v>
      </c>
      <c r="AM18" s="62" t="s">
        <v>407</v>
      </c>
      <c r="AN18" s="63" t="s">
        <v>381</v>
      </c>
      <c r="AO18" s="71" t="s">
        <v>404</v>
      </c>
      <c r="AP18" s="20" t="b">
        <f t="shared" si="1"/>
        <v>0</v>
      </c>
      <c r="AQ18" s="17"/>
      <c r="AR18" s="190" t="s">
        <v>403</v>
      </c>
      <c r="AS18" s="54" t="s">
        <v>66</v>
      </c>
      <c r="AT18" s="55" t="s">
        <v>384</v>
      </c>
      <c r="AU18" s="55" t="b">
        <v>0</v>
      </c>
      <c r="AV18" s="55" t="b">
        <v>0</v>
      </c>
      <c r="AW18" s="64"/>
      <c r="AX18" s="65"/>
      <c r="AY18" s="66"/>
      <c r="AZ18" s="66" t="b">
        <v>0</v>
      </c>
      <c r="BA18" s="66"/>
      <c r="BB18" s="56"/>
      <c r="BC18" s="57"/>
      <c r="BD18" s="55"/>
      <c r="BE18" s="55" t="b">
        <v>0</v>
      </c>
      <c r="BF18" s="55"/>
      <c r="BG18" s="64"/>
      <c r="BH18" s="65"/>
      <c r="BI18" s="66"/>
      <c r="BJ18" s="66" t="b">
        <v>0</v>
      </c>
      <c r="BK18" s="66"/>
      <c r="BL18" s="56"/>
      <c r="BM18" s="57"/>
      <c r="BN18" s="55"/>
      <c r="BO18" s="55" t="b">
        <v>0</v>
      </c>
      <c r="BP18" s="55"/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b" cm="1">
        <f t="array" ref="CD18">KOST(CA18,O18,secandmin(J18),L18, AN18)</f>
        <v>0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0</v>
      </c>
      <c r="CH18" s="20" cm="1">
        <f t="array" ref="CH18">secandmin(J18)</f>
        <v>86</v>
      </c>
      <c r="CI18" s="20">
        <f t="shared" si="4"/>
        <v>94</v>
      </c>
      <c r="CJ18" s="20" cm="1">
        <f t="array" ref="CJ18">IF(AR18="",FALSE,ROUND(IF(AU18=TRUE,((180-secandmin(AK18))+(45-AM18))-(secandmin(AR18)),(180-secandmin(AR18))),0))</f>
        <v>80</v>
      </c>
      <c r="CK18" s="20" t="b" cm="1">
        <f t="array" ref="CK18">IF(AW18="",FALSE,ROUND(IF(AZ18=TRUE,((180-secandmin(AK18))+(45-AM18))-(secandmin(AW18)),(180-secandmin(AW18))),0))</f>
        <v>0</v>
      </c>
      <c r="CL18" s="20" t="b" cm="1">
        <f t="array" ref="CL18">IF(BB18="",FALSE,ROUND(IF(BE18=TRUE,((180-secandmin(AK18))+(45-AM18))-(secandmin(BB18)),(180-secandmin(BB18))),0))</f>
        <v>0</v>
      </c>
      <c r="CM18" s="20" t="b" cm="1">
        <f t="array" ref="CM18">IF(BG18="",FALSE,ROUND(IF(BJ18=TRUE,((180-secandmin(AK18))+(45-AM18))-(secandmin(BG18)),(180-secandmin(BG18))),0))</f>
        <v>0</v>
      </c>
      <c r="CN18" s="20" t="b" cm="1">
        <f t="array" ref="CN18">IF(BL18="",FALSE,ROUND(IF(BO18=TRUE,((180-secandmin(AK18))+(45-AM18))-(secandmin(BL18)),(180-secandmin(BL18))),0))</f>
        <v>0</v>
      </c>
      <c r="CO18" s="30" cm="1">
        <f t="array" ref="CO18">roundlength(AJ18,secandmin(AM18),AO18,secandmin(AK18))</f>
        <v>119</v>
      </c>
      <c r="CP18" s="222">
        <f t="shared" si="5"/>
        <v>0</v>
      </c>
      <c r="CQ18" s="222">
        <f t="shared" si="6"/>
        <v>0</v>
      </c>
      <c r="CR18" s="17"/>
      <c r="CU18" s="20" t="b">
        <v>1</v>
      </c>
      <c r="CV18" s="20" t="b">
        <v>0</v>
      </c>
      <c r="CW18" s="20">
        <v>130</v>
      </c>
      <c r="CX18" s="20">
        <v>94</v>
      </c>
      <c r="CY18" s="20">
        <v>1</v>
      </c>
      <c r="CZ18" s="20">
        <v>0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cm="1">
        <f t="array" ref="DD18">IF(AK18=0,FALSE,(180-secandmin(AK18)))</f>
        <v>111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6_7 Villa</v>
      </c>
      <c r="B19" s="4">
        <v>7</v>
      </c>
      <c r="C19" s="50"/>
      <c r="D19" s="51"/>
      <c r="E19" s="50"/>
      <c r="F19" s="87"/>
      <c r="G19" s="88"/>
      <c r="H19" s="89"/>
      <c r="I19" s="49"/>
      <c r="J19" s="48" t="s">
        <v>524</v>
      </c>
      <c r="K19" s="45" t="b">
        <v>0</v>
      </c>
      <c r="L19" s="46" t="b">
        <f t="shared" si="7"/>
        <v>0</v>
      </c>
      <c r="M19" s="47" t="b" cm="1">
        <f t="array" ref="M19">OpeningDeath(CG19,CI19,CI35,CI51,CI67,CI83,CI99)</f>
        <v>0</v>
      </c>
      <c r="N19" s="52" t="s">
        <v>176</v>
      </c>
      <c r="O19" s="69" t="b">
        <v>0</v>
      </c>
      <c r="Q19" s="17"/>
      <c r="R19" s="233"/>
      <c r="S19" s="17">
        <v>1</v>
      </c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193</v>
      </c>
      <c r="AM19" s="62" t="s">
        <v>414</v>
      </c>
      <c r="AN19" s="63" t="s">
        <v>382</v>
      </c>
      <c r="AO19" s="71" t="s">
        <v>404</v>
      </c>
      <c r="AP19" s="20" t="b">
        <f t="shared" si="1"/>
        <v>0</v>
      </c>
      <c r="AQ19" s="17"/>
      <c r="AR19" s="190" t="s">
        <v>553</v>
      </c>
      <c r="AS19" s="54" t="s">
        <v>65</v>
      </c>
      <c r="AT19" s="55" t="s">
        <v>384</v>
      </c>
      <c r="AU19" s="55" t="b">
        <v>0</v>
      </c>
      <c r="AV19" s="55" t="b">
        <v>1</v>
      </c>
      <c r="AW19" s="64"/>
      <c r="AX19" s="65"/>
      <c r="AY19" s="66"/>
      <c r="AZ19" s="66" t="b">
        <v>0</v>
      </c>
      <c r="BA19" s="66"/>
      <c r="BB19" s="56"/>
      <c r="BC19" s="57"/>
      <c r="BD19" s="55"/>
      <c r="BE19" s="55" t="b">
        <v>0</v>
      </c>
      <c r="BF19" s="55"/>
      <c r="BG19" s="64"/>
      <c r="BH19" s="65"/>
      <c r="BI19" s="66"/>
      <c r="BJ19" s="66" t="b">
        <v>0</v>
      </c>
      <c r="BK19" s="66"/>
      <c r="BL19" s="56"/>
      <c r="BM19" s="57"/>
      <c r="BN19" s="55"/>
      <c r="BO19" s="55" t="b">
        <v>0</v>
      </c>
      <c r="BP19" s="55"/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0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0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0</v>
      </c>
      <c r="CH19" s="20" cm="1">
        <f t="array" ref="CH19">secandmin(J19)</f>
        <v>8</v>
      </c>
      <c r="CI19" s="20">
        <f t="shared" si="4"/>
        <v>172</v>
      </c>
      <c r="CJ19" s="20" cm="1">
        <f t="array" ref="CJ19">IF(AR19="",FALSE,ROUND(IF(AU19=TRUE,((180-secandmin(AK19))+(45-AM19))-(secandmin(AR19)),(180-secandmin(AR19))),0))</f>
        <v>64</v>
      </c>
      <c r="CK19" s="20" t="b" cm="1">
        <f t="array" ref="CK19">IF(AW19="",FALSE,ROUND(IF(AZ19=TRUE,((180-secandmin(AK19))+(45-AM19))-(secandmin(AW19)),(180-secandmin(AW19))),0))</f>
        <v>0</v>
      </c>
      <c r="CL19" s="20" t="b" cm="1">
        <f t="array" ref="CL19">IF(BB19="",FALSE,ROUND(IF(BE19=TRUE,((180-secandmin(AK19))+(45-AM19))-(secandmin(BB19)),(180-secandmin(BB19))),0))</f>
        <v>0</v>
      </c>
      <c r="CM19" s="20" t="b" cm="1">
        <f t="array" ref="CM19">IF(BG19="",FALSE,ROUND(IF(BJ19=TRUE,((180-secandmin(AK19))+(45-AM19))-(secandmin(BG19)),(180-secandmin(BG19))),0))</f>
        <v>0</v>
      </c>
      <c r="CN19" s="20" t="b" cm="1">
        <f t="array" ref="CN19">IF(BL19="",FALSE,ROUND(IF(BO19=TRUE,((180-secandmin(AK19))+(45-AM19))-(secandmin(BL19)),(180-secandmin(BL19))),0))</f>
        <v>0</v>
      </c>
      <c r="CO19" s="30" cm="1">
        <f t="array" ref="CO19">roundlength(AJ19,secandmin(AM19),AO19,secandmin(AK19))</f>
        <v>173</v>
      </c>
      <c r="CP19" s="222">
        <f t="shared" si="5"/>
        <v>0</v>
      </c>
      <c r="CQ19" s="222">
        <f t="shared" si="6"/>
        <v>0</v>
      </c>
      <c r="CR19" s="17"/>
      <c r="CU19" s="20" t="b">
        <v>1</v>
      </c>
      <c r="CV19" s="20" t="b">
        <v>1</v>
      </c>
      <c r="CW19" s="20" t="b">
        <v>0</v>
      </c>
      <c r="CX19" s="20" t="b">
        <v>0</v>
      </c>
      <c r="CY19" s="20">
        <v>0</v>
      </c>
      <c r="CZ19" s="20">
        <v>1</v>
      </c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6_7 Villa</v>
      </c>
      <c r="B20" s="4">
        <v>8</v>
      </c>
      <c r="C20" s="50"/>
      <c r="D20" s="51"/>
      <c r="E20" s="50"/>
      <c r="F20" s="87"/>
      <c r="G20" s="88"/>
      <c r="H20" s="89"/>
      <c r="I20" s="49"/>
      <c r="J20" s="300"/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 t="s">
        <v>211</v>
      </c>
      <c r="O20" s="69" t="b">
        <v>0</v>
      </c>
      <c r="Q20" s="17"/>
      <c r="R20" s="233"/>
      <c r="S20" s="17">
        <v>1</v>
      </c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0</v>
      </c>
      <c r="AK20" s="182"/>
      <c r="AL20" s="61" t="s">
        <v>196</v>
      </c>
      <c r="AM20" s="62" t="s">
        <v>531</v>
      </c>
      <c r="AN20" s="63" t="s">
        <v>382</v>
      </c>
      <c r="AO20" s="71" t="s">
        <v>392</v>
      </c>
      <c r="AP20" s="20" t="b">
        <f t="shared" si="1"/>
        <v>0</v>
      </c>
      <c r="AQ20" s="17"/>
      <c r="AR20" s="190" t="s">
        <v>552</v>
      </c>
      <c r="AS20" s="54" t="s">
        <v>67</v>
      </c>
      <c r="AT20" s="55" t="s">
        <v>384</v>
      </c>
      <c r="AU20" s="55" t="b">
        <v>0</v>
      </c>
      <c r="AV20" s="55" t="b">
        <v>1</v>
      </c>
      <c r="AW20" s="64" t="s">
        <v>409</v>
      </c>
      <c r="AX20" s="65" t="s">
        <v>67</v>
      </c>
      <c r="AY20" s="66" t="s">
        <v>384</v>
      </c>
      <c r="AZ20" s="66" t="b">
        <v>0</v>
      </c>
      <c r="BA20" s="66" t="b">
        <v>0</v>
      </c>
      <c r="BB20" s="56" t="s">
        <v>480</v>
      </c>
      <c r="BC20" s="57" t="s">
        <v>355</v>
      </c>
      <c r="BD20" s="224" t="s">
        <v>384</v>
      </c>
      <c r="BE20" s="55" t="b">
        <v>0</v>
      </c>
      <c r="BF20" s="55" t="b">
        <v>1</v>
      </c>
      <c r="BG20" s="64" t="s">
        <v>526</v>
      </c>
      <c r="BH20" s="65" t="s">
        <v>355</v>
      </c>
      <c r="BI20" s="164" t="s">
        <v>384</v>
      </c>
      <c r="BJ20" s="66" t="b">
        <v>0</v>
      </c>
      <c r="BK20" s="66" t="b">
        <v>1</v>
      </c>
      <c r="BL20" s="56" t="s">
        <v>531</v>
      </c>
      <c r="BM20" s="57" t="s">
        <v>66</v>
      </c>
      <c r="BN20" s="224" t="s">
        <v>384</v>
      </c>
      <c r="BO20" s="55" t="b">
        <v>0</v>
      </c>
      <c r="BP20" s="55" t="b">
        <v>1</v>
      </c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0</v>
      </c>
      <c r="CB20" s="20">
        <f t="shared" si="9"/>
        <v>0</v>
      </c>
      <c r="CC20" s="223" t="b">
        <f>opening(AS20,B12)</f>
        <v>0</v>
      </c>
      <c r="CD20" s="29" t="b" cm="1">
        <f t="array" ref="CD20">KOST(CA20,O20,secandmin(J20),L20, AN20)</f>
        <v>1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1</v>
      </c>
      <c r="CH20" s="20" cm="1">
        <f t="array" ref="CH20">secandmin(J20)</f>
        <v>0</v>
      </c>
      <c r="CI20" s="20" t="b">
        <f t="shared" si="4"/>
        <v>0</v>
      </c>
      <c r="CJ20" s="20" cm="1">
        <f t="array" ref="CJ20">IF(AR20="",FALSE,ROUND(IF(AU20=TRUE,((180-secandmin(AK20))+(45-AM20))-(secandmin(AR20)),(180-secandmin(AR20))),0))</f>
        <v>140</v>
      </c>
      <c r="CK20" s="20" cm="1">
        <f t="array" ref="CK20">IF(AW20="",FALSE,ROUND(IF(AZ20=TRUE,((180-secandmin(AK20))+(45-AM20))-(secandmin(AW20)),(180-secandmin(AW20))),0))</f>
        <v>147</v>
      </c>
      <c r="CL20" s="20" cm="1">
        <f t="array" ref="CL20">IF(BB20="",FALSE,ROUND(IF(BE20=TRUE,((180-secandmin(AK20))+(45-AM20))-(secandmin(BB20)),(180-secandmin(BB20))),0))</f>
        <v>152</v>
      </c>
      <c r="CM20" s="20" cm="1">
        <f t="array" ref="CM20">IF(BG20="",FALSE,ROUND(IF(BJ20=TRUE,((180-secandmin(AK20))+(45-AM20))-(secandmin(BG20)),(180-secandmin(BG20))),0))</f>
        <v>162</v>
      </c>
      <c r="CN20" s="20" cm="1">
        <f t="array" ref="CN20">IF(BL20="",FALSE,ROUND(IF(BO20=TRUE,((180-secandmin(AK20))+(45-AM20))-(secandmin(BL20)),(180-secandmin(BL20))),0))</f>
        <v>166</v>
      </c>
      <c r="CO20" s="30" cm="1">
        <f t="array" ref="CO20">roundlength(AJ20,secandmin(AM20),AO20,secandmin(AK20))</f>
        <v>166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6_7 Villa</v>
      </c>
      <c r="B21" s="4">
        <v>9</v>
      </c>
      <c r="C21" s="50"/>
      <c r="D21" s="51"/>
      <c r="E21" s="50"/>
      <c r="F21" s="87"/>
      <c r="G21" s="88"/>
      <c r="H21" s="89"/>
      <c r="I21" s="49"/>
      <c r="J21" s="48" t="s">
        <v>468</v>
      </c>
      <c r="K21" s="45" t="b">
        <v>0</v>
      </c>
      <c r="L21" s="46" t="b">
        <f t="shared" si="7"/>
        <v>1</v>
      </c>
      <c r="M21" s="47" t="b" cm="1">
        <f t="array" ref="M21">OpeningDeath(CG21,CI21,CI37,CI53,CI69,CI85,CI101)</f>
        <v>0</v>
      </c>
      <c r="N21" s="171" t="s">
        <v>176</v>
      </c>
      <c r="O21" s="69" t="b">
        <v>0</v>
      </c>
      <c r="Q21" s="17"/>
      <c r="R21" s="233"/>
      <c r="S21" s="17">
        <v>2</v>
      </c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 t="s">
        <v>196</v>
      </c>
      <c r="AM21" s="62" t="s">
        <v>487</v>
      </c>
      <c r="AN21" s="63" t="s">
        <v>382</v>
      </c>
      <c r="AO21" s="71" t="s">
        <v>392</v>
      </c>
      <c r="AP21" s="20" t="b">
        <f t="shared" si="1"/>
        <v>0</v>
      </c>
      <c r="AQ21" s="17"/>
      <c r="AR21" s="190" t="s">
        <v>454</v>
      </c>
      <c r="AS21" s="54" t="s">
        <v>355</v>
      </c>
      <c r="AT21" s="224" t="s">
        <v>384</v>
      </c>
      <c r="AU21" s="55" t="b">
        <v>0</v>
      </c>
      <c r="AV21" s="55" t="b">
        <v>1</v>
      </c>
      <c r="AW21" s="64" t="s">
        <v>401</v>
      </c>
      <c r="AX21" s="65" t="s">
        <v>355</v>
      </c>
      <c r="AY21" s="164" t="s">
        <v>384</v>
      </c>
      <c r="AZ21" s="66" t="b">
        <v>0</v>
      </c>
      <c r="BA21" s="66" t="b">
        <v>0</v>
      </c>
      <c r="BB21" s="56" t="s">
        <v>537</v>
      </c>
      <c r="BC21" s="57" t="s">
        <v>65</v>
      </c>
      <c r="BD21" s="224" t="s">
        <v>384</v>
      </c>
      <c r="BE21" s="55" t="b">
        <v>0</v>
      </c>
      <c r="BF21" s="55" t="b">
        <v>0</v>
      </c>
      <c r="BG21" s="64" t="s">
        <v>554</v>
      </c>
      <c r="BH21" s="65" t="s">
        <v>65</v>
      </c>
      <c r="BI21" s="164" t="s">
        <v>384</v>
      </c>
      <c r="BJ21" s="66" t="b">
        <v>0</v>
      </c>
      <c r="BK21" s="66" t="b">
        <v>0</v>
      </c>
      <c r="BL21" s="56" t="s">
        <v>487</v>
      </c>
      <c r="BM21" s="57" t="s">
        <v>65</v>
      </c>
      <c r="BN21" s="55" t="s">
        <v>384</v>
      </c>
      <c r="BO21" s="55" t="b">
        <v>0</v>
      </c>
      <c r="BP21" s="55" t="b">
        <v>0</v>
      </c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0</v>
      </c>
      <c r="CB21" s="20">
        <f t="shared" si="9"/>
        <v>0</v>
      </c>
      <c r="CC21" s="223" t="b">
        <f>opening(AS21,B12)</f>
        <v>0</v>
      </c>
      <c r="CD21" s="29" t="b" cm="1">
        <f t="array" ref="CD21">KOST(CA21,O21,secandmin(J21),L21, AN21)</f>
        <v>1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1</v>
      </c>
      <c r="CH21" s="20" cm="1">
        <f t="array" ref="CH21">secandmin(J21)</f>
        <v>79</v>
      </c>
      <c r="CI21" s="20">
        <f t="shared" si="4"/>
        <v>101</v>
      </c>
      <c r="CJ21" s="20" cm="1">
        <f t="array" ref="CJ21">IF(AR21="",FALSE,ROUND(IF(AU21=TRUE,((180-secandmin(AK21))+(45-AM21))-(secandmin(AR21)),(180-secandmin(AR21))),0))</f>
        <v>97</v>
      </c>
      <c r="CK21" s="20" cm="1">
        <f t="array" ref="CK21">IF(AW21="",FALSE,ROUND(IF(AZ21=TRUE,((180-secandmin(AK21))+(45-AM21))-(secandmin(AW21)),(180-secandmin(AW21))),0))</f>
        <v>99</v>
      </c>
      <c r="CL21" s="20" cm="1">
        <f t="array" ref="CL21">IF(BB21="",FALSE,ROUND(IF(BE21=TRUE,((180-secandmin(AK21))+(45-AM21))-(secandmin(BB21)),(180-secandmin(BB21))),0))</f>
        <v>102</v>
      </c>
      <c r="CM21" s="20" cm="1">
        <f t="array" ref="CM21">IF(BG21="",FALSE,ROUND(IF(BJ21=TRUE,((180-secandmin(AK21))+(45-AM21))-(secandmin(BG21)),(180-secandmin(BG21))),0))</f>
        <v>106</v>
      </c>
      <c r="CN21" s="20" cm="1">
        <f t="array" ref="CN21">IF(BL21="",FALSE,ROUND(IF(BO21=TRUE,((180-secandmin(AK21))+(45-AM21))-(secandmin(BL21)),(180-secandmin(BL21))),0))</f>
        <v>107</v>
      </c>
      <c r="CO21" s="30" cm="1">
        <f t="array" ref="CO21">roundlength(AJ21,secandmin(AM21),AO21,secandmin(AK21))</f>
        <v>107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1</v>
      </c>
      <c r="DC21" s="20" t="b" cm="1">
        <f t="array" ref="DC21">OpeningKill(CJ21,AS21,$B$12,CI21,CI37,CI53,CI69,CI85)</f>
        <v>0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6_7 Villa</v>
      </c>
      <c r="B22" s="4">
        <v>10</v>
      </c>
      <c r="C22" s="50"/>
      <c r="D22" s="51"/>
      <c r="E22" s="50"/>
      <c r="F22" s="87"/>
      <c r="G22" s="88"/>
      <c r="H22" s="89"/>
      <c r="I22" s="49"/>
      <c r="J22" s="48" t="s">
        <v>418</v>
      </c>
      <c r="K22" s="45" t="b">
        <v>1</v>
      </c>
      <c r="L22" s="46" t="b">
        <f t="shared" si="7"/>
        <v>0</v>
      </c>
      <c r="M22" s="47" t="b" cm="1">
        <f t="array" ref="M22">OpeningDeath(CG22,CI22,CI38,CI54,CI70,CI86,CI102)</f>
        <v>0</v>
      </c>
      <c r="N22" s="171" t="s">
        <v>176</v>
      </c>
      <c r="O22" s="69" t="b">
        <v>0</v>
      </c>
      <c r="Q22" s="17"/>
      <c r="R22" s="233"/>
      <c r="S22" s="17">
        <v>1</v>
      </c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1</v>
      </c>
      <c r="AK22" s="60" t="s">
        <v>499</v>
      </c>
      <c r="AL22" s="61" t="s">
        <v>195</v>
      </c>
      <c r="AM22" s="62" t="s">
        <v>511</v>
      </c>
      <c r="AN22" s="63" t="s">
        <v>382</v>
      </c>
      <c r="AO22" s="71" t="s">
        <v>392</v>
      </c>
      <c r="AP22" s="20" t="b">
        <f t="shared" si="1"/>
        <v>1</v>
      </c>
      <c r="AQ22" s="17"/>
      <c r="AR22" s="190" t="s">
        <v>454</v>
      </c>
      <c r="AS22" s="54" t="s">
        <v>65</v>
      </c>
      <c r="AT22" s="55" t="s">
        <v>384</v>
      </c>
      <c r="AU22" s="55" t="b">
        <v>0</v>
      </c>
      <c r="AV22" s="55" t="b">
        <v>0</v>
      </c>
      <c r="AW22" s="64" t="s">
        <v>470</v>
      </c>
      <c r="AX22" s="65" t="s">
        <v>67</v>
      </c>
      <c r="AY22" s="164" t="s">
        <v>384</v>
      </c>
      <c r="AZ22" s="66" t="b">
        <v>0</v>
      </c>
      <c r="BA22" s="66" t="b">
        <v>0</v>
      </c>
      <c r="BB22" s="56" t="s">
        <v>438</v>
      </c>
      <c r="BC22" s="57" t="s">
        <v>66</v>
      </c>
      <c r="BD22" s="224" t="s">
        <v>384</v>
      </c>
      <c r="BE22" s="55" t="b">
        <v>0</v>
      </c>
      <c r="BF22" s="55" t="b">
        <v>0</v>
      </c>
      <c r="BG22" s="64" t="s">
        <v>430</v>
      </c>
      <c r="BH22" s="65" t="s">
        <v>66</v>
      </c>
      <c r="BI22" s="164" t="s">
        <v>384</v>
      </c>
      <c r="BJ22" s="66" t="b">
        <v>1</v>
      </c>
      <c r="BK22" s="66" t="b">
        <v>0</v>
      </c>
      <c r="BL22" s="56" t="s">
        <v>511</v>
      </c>
      <c r="BM22" s="57" t="s">
        <v>66</v>
      </c>
      <c r="BN22" s="55" t="s">
        <v>384</v>
      </c>
      <c r="BO22" s="55" t="b">
        <v>1</v>
      </c>
      <c r="BP22" s="55" t="b">
        <v>0</v>
      </c>
      <c r="BR22" s="20" t="str">
        <v/>
      </c>
      <c r="BS22" s="20">
        <f t="shared" si="2"/>
        <v>0</v>
      </c>
      <c r="BT22" s="222" cm="1">
        <f t="array" ref="BT22">IF(K22=TRUE,45-secandmin(AK22),0)</f>
        <v>-19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1</v>
      </c>
      <c r="BZ22" s="20" t="b" cm="1">
        <f t="array" ref="BZ22">objlosecheck(O22,secandmin(AM22),AN22,AO22)</f>
        <v>0</v>
      </c>
      <c r="CA22" s="29">
        <f>countkills(AS22,AX22,BC22,BH22,BM22,B12)</f>
        <v>0</v>
      </c>
      <c r="CB22" s="20">
        <f t="shared" si="9"/>
        <v>0</v>
      </c>
      <c r="CC22" s="223" t="b">
        <f>opening(AS22,B12)</f>
        <v>0</v>
      </c>
      <c r="CD22" s="29" t="b" cm="1">
        <f t="array" ref="CD22">KOST(CA22,O22,secandmin(J22),L22, AN22)</f>
        <v>0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1</v>
      </c>
      <c r="CH22" s="20" cm="1">
        <f t="array" ref="CH22">secandmin(J22)</f>
        <v>39</v>
      </c>
      <c r="CI22" s="20">
        <f t="shared" si="4"/>
        <v>122</v>
      </c>
      <c r="CJ22" s="20" cm="1">
        <f t="array" ref="CJ22">IF(AR22="",FALSE,ROUND(IF(AU22=TRUE,((180-secandmin(AK22))+(45-AM22))-(secandmin(AR22)),(180-secandmin(AR22))),0))</f>
        <v>97</v>
      </c>
      <c r="CK22" s="20" cm="1">
        <f t="array" ref="CK22">IF(AW22="",FALSE,ROUND(IF(AZ22=TRUE,((180-secandmin(AK22))+(45-AM22))-(secandmin(AW22)),(180-secandmin(AW22))),0))</f>
        <v>104</v>
      </c>
      <c r="CL22" s="20" cm="1">
        <f t="array" ref="CL22">IF(BB22="",FALSE,ROUND(IF(BE22=TRUE,((180-secandmin(AK22))+(45-AM22))-(secandmin(BB22)),(180-secandmin(BB22))),0))</f>
        <v>108</v>
      </c>
      <c r="CM22" s="20" cm="1">
        <f t="array" ref="CM22">IF(BG22="",FALSE,ROUND(IF(BJ22=TRUE,((180-secandmin(AK22))+(45-AM22))-(secandmin(BG22)),(180-secandmin(BG22))),0))</f>
        <v>125</v>
      </c>
      <c r="CN22" s="20" cm="1">
        <f t="array" ref="CN22">IF(BL22="",FALSE,ROUND(IF(BO22=TRUE,((180-secandmin(AK22))+(45-AM22))-(secandmin(BL22)),(180-secandmin(BL22))),0))</f>
        <v>132</v>
      </c>
      <c r="CO22" s="30" cm="1">
        <f t="array" ref="CO22">roundlength(AJ22,secandmin(AM22),AO22,secandmin(AK22))</f>
        <v>132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0</v>
      </c>
      <c r="DD22" s="208" cm="1">
        <f t="array" ref="DD22">IF(AK22=0,FALSE,(180-secandmin(AK22)))</f>
        <v>116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6_7 Villa</v>
      </c>
      <c r="B23" s="4">
        <v>11</v>
      </c>
      <c r="C23" s="50"/>
      <c r="D23" s="51"/>
      <c r="E23" s="50"/>
      <c r="F23" s="87"/>
      <c r="G23" s="88"/>
      <c r="H23" s="89"/>
      <c r="I23" s="49"/>
      <c r="J23" s="48" t="s">
        <v>389</v>
      </c>
      <c r="K23" s="45" t="b">
        <v>0</v>
      </c>
      <c r="L23" s="46" t="b">
        <f t="shared" si="7"/>
        <v>1</v>
      </c>
      <c r="M23" s="47" t="b" cm="1">
        <f t="array" ref="M23">OpeningDeath(CG23,CI23,CI39,CI55,CI71,CI87,CI103)</f>
        <v>0</v>
      </c>
      <c r="N23" s="171" t="s">
        <v>176</v>
      </c>
      <c r="O23" s="69" t="b">
        <v>0</v>
      </c>
      <c r="Q23" s="17"/>
      <c r="R23" s="233"/>
      <c r="S23" s="17">
        <v>1</v>
      </c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1</v>
      </c>
      <c r="AK23" s="60" t="s">
        <v>526</v>
      </c>
      <c r="AL23" s="61" t="s">
        <v>193</v>
      </c>
      <c r="AM23" s="62" t="s">
        <v>430</v>
      </c>
      <c r="AN23" s="63" t="s">
        <v>382</v>
      </c>
      <c r="AO23" s="71" t="s">
        <v>392</v>
      </c>
      <c r="AP23" s="20" t="b">
        <f t="shared" si="1"/>
        <v>1</v>
      </c>
      <c r="AQ23" s="17"/>
      <c r="AR23" s="190" t="s">
        <v>534</v>
      </c>
      <c r="AS23" s="54" t="s">
        <v>65</v>
      </c>
      <c r="AT23" s="55" t="s">
        <v>384</v>
      </c>
      <c r="AU23" s="55" t="b">
        <v>0</v>
      </c>
      <c r="AV23" s="55" t="b">
        <v>0</v>
      </c>
      <c r="AW23" s="64" t="s">
        <v>398</v>
      </c>
      <c r="AX23" s="65" t="s">
        <v>355</v>
      </c>
      <c r="AY23" s="66" t="s">
        <v>384</v>
      </c>
      <c r="AZ23" s="66" t="b">
        <v>0</v>
      </c>
      <c r="BA23" s="66" t="b">
        <v>1</v>
      </c>
      <c r="BB23" s="56" t="s">
        <v>489</v>
      </c>
      <c r="BC23" s="57" t="s">
        <v>65</v>
      </c>
      <c r="BD23" s="55" t="s">
        <v>384</v>
      </c>
      <c r="BE23" s="55" t="b">
        <v>0</v>
      </c>
      <c r="BF23" s="55" t="b">
        <v>0</v>
      </c>
      <c r="BG23" s="64" t="s">
        <v>456</v>
      </c>
      <c r="BH23" s="65" t="s">
        <v>67</v>
      </c>
      <c r="BI23" s="66" t="s">
        <v>384</v>
      </c>
      <c r="BJ23" s="66" t="b">
        <v>0</v>
      </c>
      <c r="BK23" s="66" t="b">
        <v>1</v>
      </c>
      <c r="BL23" s="56" t="s">
        <v>430</v>
      </c>
      <c r="BM23" s="57" t="s">
        <v>67</v>
      </c>
      <c r="BN23" s="55" t="s">
        <v>384</v>
      </c>
      <c r="BO23" s="55" t="b">
        <v>1</v>
      </c>
      <c r="BP23" s="55" t="b">
        <v>1</v>
      </c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1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b" cm="1">
        <f t="array" ref="CD23">KOST(CA23,O23,secandmin(J23),L23, AN23)</f>
        <v>1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1</v>
      </c>
      <c r="CH23" s="20" cm="1">
        <f t="array" ref="CH23">secandmin(J23)</f>
        <v>56</v>
      </c>
      <c r="CI23" s="20">
        <f t="shared" si="4"/>
        <v>124</v>
      </c>
      <c r="CJ23" s="20" cm="1">
        <f t="array" ref="CJ23">IF(AR23="",FALSE,ROUND(IF(AU23=TRUE,((180-secandmin(AK23))+(45-AM23))-(secandmin(AR23)),(180-secandmin(AR23))),0))</f>
        <v>50</v>
      </c>
      <c r="CK23" s="20" cm="1">
        <f t="array" ref="CK23">IF(AW23="",FALSE,ROUND(IF(AZ23=TRUE,((180-secandmin(AK23))+(45-AM23))-(secandmin(AW23)),(180-secandmin(AW23))),0))</f>
        <v>95</v>
      </c>
      <c r="CL23" s="20" cm="1">
        <f t="array" ref="CL23">IF(BB23="",FALSE,ROUND(IF(BE23=TRUE,((180-secandmin(AK23))+(45-AM23))-(secandmin(BB23)),(180-secandmin(BB23))),0))</f>
        <v>127</v>
      </c>
      <c r="CM23" s="20" cm="1">
        <f t="array" ref="CM23">IF(BG23="",FALSE,ROUND(IF(BJ23=TRUE,((180-secandmin(AK23))+(45-AM23))-(secandmin(BG23)),(180-secandmin(BG23))),0))</f>
        <v>136</v>
      </c>
      <c r="CN23" s="20" cm="1">
        <f t="array" ref="CN23">IF(BL23="",FALSE,ROUND(IF(BO23=TRUE,((180-secandmin(AK23))+(45-AM23))-(secandmin(BL23)),(180-secandmin(BL23))),0))</f>
        <v>171</v>
      </c>
      <c r="CO23" s="30" cm="1">
        <f t="array" ref="CO23">roundlength(AJ23,secandmin(AM23),AO23,secandmin(AK23))</f>
        <v>171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0</v>
      </c>
      <c r="DB23" s="20" t="b" cm="1">
        <f t="array" ref="DB23">DeathRefragged(CI23,CJ23,CK23,CL23,CM23,CN23)</f>
        <v>1</v>
      </c>
      <c r="DC23" s="20" t="b" cm="1">
        <f t="array" ref="DC23">OpeningKill(CJ23,AS23,$B$12,CI23,CI39,CI55,CI71,CI87)</f>
        <v>0</v>
      </c>
      <c r="DD23" s="208" cm="1">
        <f t="array" ref="DD23">IF(AK23=0,FALSE,(180-secandmin(AK23)))</f>
        <v>162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6_7 Villa</v>
      </c>
      <c r="B24" s="4">
        <v>12</v>
      </c>
      <c r="C24" s="50"/>
      <c r="D24" s="51"/>
      <c r="E24" s="50"/>
      <c r="F24" s="87"/>
      <c r="G24" s="88"/>
      <c r="H24" s="89"/>
      <c r="I24" s="49"/>
      <c r="J24" s="48" t="s">
        <v>502</v>
      </c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 t="s">
        <v>186</v>
      </c>
      <c r="O24" s="69" t="b">
        <v>0</v>
      </c>
      <c r="Q24" s="17"/>
      <c r="R24" s="233"/>
      <c r="S24" s="17">
        <v>2</v>
      </c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 t="s">
        <v>193</v>
      </c>
      <c r="AM24" s="62" t="s">
        <v>455</v>
      </c>
      <c r="AN24" s="63" t="s">
        <v>382</v>
      </c>
      <c r="AO24" s="71" t="s">
        <v>404</v>
      </c>
      <c r="AP24" s="20" t="b">
        <f t="shared" si="1"/>
        <v>0</v>
      </c>
      <c r="AQ24" s="17"/>
      <c r="AR24" s="190" t="s">
        <v>428</v>
      </c>
      <c r="AS24" s="54" t="s">
        <v>65</v>
      </c>
      <c r="AT24" s="224" t="s">
        <v>384</v>
      </c>
      <c r="AU24" s="55" t="b">
        <v>0</v>
      </c>
      <c r="AV24" s="55" t="b">
        <v>0</v>
      </c>
      <c r="AW24" s="64" t="s">
        <v>469</v>
      </c>
      <c r="AX24" s="65" t="s">
        <v>390</v>
      </c>
      <c r="AY24" s="66" t="s">
        <v>384</v>
      </c>
      <c r="AZ24" s="66" t="b">
        <v>0</v>
      </c>
      <c r="BA24" s="66" t="b">
        <v>1</v>
      </c>
      <c r="BB24" s="56"/>
      <c r="BC24" s="57"/>
      <c r="BD24" s="55"/>
      <c r="BE24" s="55" t="b">
        <v>0</v>
      </c>
      <c r="BF24" s="55"/>
      <c r="BG24" s="64"/>
      <c r="BH24" s="65"/>
      <c r="BI24" s="66"/>
      <c r="BJ24" s="66" t="b">
        <v>0</v>
      </c>
      <c r="BK24" s="66"/>
      <c r="BL24" s="56"/>
      <c r="BM24" s="57"/>
      <c r="BN24" s="55"/>
      <c r="BO24" s="55" t="b">
        <v>0</v>
      </c>
      <c r="BP24" s="55"/>
      <c r="BR24" s="20" t="str">
        <v/>
      </c>
      <c r="BS24" s="20">
        <f t="shared" si="2"/>
        <v>0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>
        <f t="shared" si="3"/>
        <v>0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1</v>
      </c>
      <c r="CB24" s="20">
        <f t="shared" si="9"/>
        <v>1</v>
      </c>
      <c r="CC24" s="223" t="b">
        <f>opening(AS24,B12)</f>
        <v>0</v>
      </c>
      <c r="CD24" s="29" t="b" cm="1">
        <f t="array" ref="CD24">KOST(CA24,O24,secandmin(J24),L24, AN24)</f>
        <v>1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0</v>
      </c>
      <c r="CH24" s="20" cm="1">
        <f t="array" ref="CH24">secandmin(J24)</f>
        <v>50</v>
      </c>
      <c r="CI24" s="20">
        <f t="shared" si="4"/>
        <v>130</v>
      </c>
      <c r="CJ24" s="20" cm="1">
        <f t="array" ref="CJ24">IF(AR24="",FALSE,ROUND(IF(AU24=TRUE,((180-secandmin(AK24))+(45-AM24))-(secandmin(AR24)),(180-secandmin(AR24))),0))</f>
        <v>48</v>
      </c>
      <c r="CK24" s="20" cm="1">
        <f t="array" ref="CK24">IF(AW24="",FALSE,ROUND(IF(AZ24=TRUE,((180-secandmin(AK24))+(45-AM24))-(secandmin(AW24)),(180-secandmin(AW24))),0))</f>
        <v>103</v>
      </c>
      <c r="CL24" s="20" t="b" cm="1">
        <f t="array" ref="CL24">IF(BB24="",FALSE,ROUND(IF(BE24=TRUE,((180-secandmin(AK24))+(45-AM24))-(secandmin(BB24)),(180-secandmin(BB24))),0))</f>
        <v>0</v>
      </c>
      <c r="CM24" s="20" t="b" cm="1">
        <f t="array" ref="CM24">IF(BG24="",FALSE,ROUND(IF(BJ24=TRUE,((180-secandmin(AK24))+(45-AM24))-(secandmin(BG24)),(180-secandmin(BG24))),0))</f>
        <v>0</v>
      </c>
      <c r="CN24" s="20" t="b" cm="1">
        <f t="array" ref="CN24">IF(BL24="",FALSE,ROUND(IF(BO24=TRUE,((180-secandmin(AK24))+(45-AM24))-(secandmin(BL24)),(180-secandmin(BL24))),0))</f>
        <v>0</v>
      </c>
      <c r="CO24" s="30" cm="1">
        <f t="array" ref="CO24">roundlength(AJ24,secandmin(AM24),AO24,secandmin(AK24))</f>
        <v>135</v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b" cm="1">
        <f t="array" ref="DA24">FiveVThreeThrown(CJ24,CK24,CI24,CI40,CI56,CI72,CI88,AO24)</f>
        <v>0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6_7 Villa</v>
      </c>
      <c r="B25" s="4">
        <v>13</v>
      </c>
      <c r="C25" s="50"/>
      <c r="D25" s="51"/>
      <c r="E25" s="50"/>
      <c r="F25" s="87"/>
      <c r="G25" s="88"/>
      <c r="H25" s="89"/>
      <c r="I25" s="49"/>
      <c r="J25" s="300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 t="s">
        <v>176</v>
      </c>
      <c r="O25" s="69" t="b">
        <v>0</v>
      </c>
      <c r="Q25" s="17"/>
      <c r="R25" s="233"/>
      <c r="S25" s="17">
        <v>1</v>
      </c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 t="s">
        <v>195</v>
      </c>
      <c r="AM25" s="62" t="s">
        <v>502</v>
      </c>
      <c r="AN25" s="63" t="s">
        <v>382</v>
      </c>
      <c r="AO25" s="71" t="s">
        <v>392</v>
      </c>
      <c r="AP25" s="20" t="b">
        <f t="shared" si="1"/>
        <v>0</v>
      </c>
      <c r="AQ25" s="17"/>
      <c r="AR25" s="190" t="s">
        <v>445</v>
      </c>
      <c r="AS25" s="54" t="s">
        <v>65</v>
      </c>
      <c r="AT25" s="55" t="s">
        <v>384</v>
      </c>
      <c r="AU25" s="55" t="b">
        <v>0</v>
      </c>
      <c r="AV25" s="55" t="b">
        <v>1</v>
      </c>
      <c r="AW25" s="64" t="s">
        <v>491</v>
      </c>
      <c r="AX25" s="65" t="s">
        <v>65</v>
      </c>
      <c r="AY25" s="66" t="s">
        <v>384</v>
      </c>
      <c r="AZ25" s="66" t="b">
        <v>0</v>
      </c>
      <c r="BA25" s="66" t="b">
        <v>0</v>
      </c>
      <c r="BB25" s="56" t="s">
        <v>389</v>
      </c>
      <c r="BC25" s="57" t="s">
        <v>355</v>
      </c>
      <c r="BD25" s="55" t="s">
        <v>384</v>
      </c>
      <c r="BE25" s="55" t="b">
        <v>0</v>
      </c>
      <c r="BF25" s="55" t="b">
        <v>0</v>
      </c>
      <c r="BG25" s="64" t="s">
        <v>475</v>
      </c>
      <c r="BH25" s="65" t="s">
        <v>65</v>
      </c>
      <c r="BI25" s="66" t="s">
        <v>384</v>
      </c>
      <c r="BJ25" s="66" t="b">
        <v>0</v>
      </c>
      <c r="BK25" s="66" t="b">
        <v>0</v>
      </c>
      <c r="BL25" s="56" t="s">
        <v>502</v>
      </c>
      <c r="BM25" s="57" t="s">
        <v>66</v>
      </c>
      <c r="BN25" s="55" t="s">
        <v>384</v>
      </c>
      <c r="BO25" s="55" t="b">
        <v>0</v>
      </c>
      <c r="BP25" s="55" t="b">
        <v>0</v>
      </c>
      <c r="BR25" s="20" t="str">
        <v/>
      </c>
      <c r="BS25" s="20">
        <f t="shared" si="2"/>
        <v>0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>
        <f t="shared" si="3"/>
        <v>0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b" cm="1">
        <f t="array" ref="CD25">KOST(CA25,O25,secandmin(J25),L25, AN25)</f>
        <v>1</v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1</v>
      </c>
      <c r="CH25" s="20" cm="1">
        <f t="array" ref="CH25">secandmin(J25)</f>
        <v>0</v>
      </c>
      <c r="CI25" s="20" t="b">
        <f t="shared" si="4"/>
        <v>0</v>
      </c>
      <c r="CJ25" s="20" cm="1">
        <f t="array" ref="CJ25">IF(AR25="",FALSE,ROUND(IF(AU25=TRUE,((180-secandmin(AK25))+(45-AM25))-(secandmin(AR25)),(180-secandmin(AR25))),0))</f>
        <v>98</v>
      </c>
      <c r="CK25" s="20" cm="1">
        <f t="array" ref="CK25">IF(AW25="",FALSE,ROUND(IF(AZ25=TRUE,((180-secandmin(AK25))+(45-AM25))-(secandmin(AW25)),(180-secandmin(AW25))),0))</f>
        <v>121</v>
      </c>
      <c r="CL25" s="20" cm="1">
        <f t="array" ref="CL25">IF(BB25="",FALSE,ROUND(IF(BE25=TRUE,((180-secandmin(AK25))+(45-AM25))-(secandmin(BB25)),(180-secandmin(BB25))),0))</f>
        <v>124</v>
      </c>
      <c r="CM25" s="20" cm="1">
        <f t="array" ref="CM25">IF(BG25="",FALSE,ROUND(IF(BJ25=TRUE,((180-secandmin(AK25))+(45-AM25))-(secandmin(BG25)),(180-secandmin(BG25))),0))</f>
        <v>126</v>
      </c>
      <c r="CN25" s="20" cm="1">
        <f t="array" ref="CN25">IF(BL25="",FALSE,ROUND(IF(BO25=TRUE,((180-secandmin(AK25))+(45-AM25))-(secandmin(BL25)),(180-secandmin(BL25))),0))</f>
        <v>130</v>
      </c>
      <c r="CO25" s="30" cm="1">
        <f t="array" ref="CO25">roundlength(AJ25,secandmin(AM25),AO25,secandmin(AK25))</f>
        <v>130</v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b" cm="1">
        <f t="array" ref="DA25">FiveVThreeThrown(CJ25,CK25,CI25,CI41,CI57,CI73,CI89,AO25)</f>
        <v>0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6_7 Villa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 t="s">
        <v>167</v>
      </c>
      <c r="O26" s="69" t="b">
        <v>0</v>
      </c>
      <c r="Q26" s="17">
        <v>0</v>
      </c>
      <c r="R26" s="233">
        <v>3</v>
      </c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 t="s">
        <v>195</v>
      </c>
      <c r="AM26" s="62" t="s">
        <v>461</v>
      </c>
      <c r="AN26" s="63" t="s">
        <v>381</v>
      </c>
      <c r="AO26" s="71" t="s">
        <v>392</v>
      </c>
      <c r="AP26" s="20" t="b">
        <f t="shared" si="1"/>
        <v>0</v>
      </c>
      <c r="AQ26" s="17"/>
      <c r="AR26" s="190" t="s">
        <v>415</v>
      </c>
      <c r="AS26" s="54" t="s">
        <v>65</v>
      </c>
      <c r="AT26" s="55" t="s">
        <v>384</v>
      </c>
      <c r="AU26" s="55" t="b">
        <v>0</v>
      </c>
      <c r="AV26" s="55" t="b">
        <v>1</v>
      </c>
      <c r="AW26" s="64" t="s">
        <v>451</v>
      </c>
      <c r="AX26" s="65" t="s">
        <v>66</v>
      </c>
      <c r="AY26" s="66" t="s">
        <v>384</v>
      </c>
      <c r="AZ26" s="66" t="b">
        <v>0</v>
      </c>
      <c r="BA26" s="66" t="b">
        <v>1</v>
      </c>
      <c r="BB26" s="56" t="s">
        <v>529</v>
      </c>
      <c r="BC26" s="57" t="s">
        <v>355</v>
      </c>
      <c r="BD26" s="55" t="s">
        <v>384</v>
      </c>
      <c r="BE26" s="55" t="b">
        <v>0</v>
      </c>
      <c r="BF26" s="55" t="b">
        <v>0</v>
      </c>
      <c r="BG26" s="64" t="s">
        <v>460</v>
      </c>
      <c r="BH26" s="65" t="s">
        <v>390</v>
      </c>
      <c r="BI26" s="66" t="s">
        <v>384</v>
      </c>
      <c r="BJ26" s="66" t="b">
        <v>0</v>
      </c>
      <c r="BK26" s="66" t="b">
        <v>0</v>
      </c>
      <c r="BL26" s="56" t="s">
        <v>461</v>
      </c>
      <c r="BM26" s="57" t="s">
        <v>66</v>
      </c>
      <c r="BN26" s="55" t="s">
        <v>384</v>
      </c>
      <c r="BO26" s="55" t="b">
        <v>0</v>
      </c>
      <c r="BP26" s="55" t="b">
        <v>1</v>
      </c>
      <c r="BR26" s="20" t="str">
        <v/>
      </c>
      <c r="BS26" s="20">
        <f t="shared" si="2"/>
        <v>0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>
        <f t="shared" si="3"/>
        <v>0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1</v>
      </c>
      <c r="CB26" s="20">
        <f t="shared" si="9"/>
        <v>0</v>
      </c>
      <c r="CC26" s="223" t="b">
        <f>opening(AS26,B12)</f>
        <v>0</v>
      </c>
      <c r="CD26" s="29" t="b" cm="1">
        <f t="array" ref="CD26">KOST(CA26,O26,secandmin(J26),L26, AN26)</f>
        <v>1</v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cm="1">
        <f t="array" ref="CJ26">IF(AR26="",FALSE,ROUND(IF(AU26=TRUE,((180-secandmin(AK26))+(45-AM26))-(secandmin(AR26)),(180-secandmin(AR26))),0))</f>
        <v>73</v>
      </c>
      <c r="CK26" s="20" cm="1">
        <f t="array" ref="CK26">IF(AW26="",FALSE,ROUND(IF(AZ26=TRUE,((180-secandmin(AK26))+(45-AM26))-(secandmin(AW26)),(180-secandmin(AW26))),0))</f>
        <v>75</v>
      </c>
      <c r="CL26" s="20" cm="1">
        <f t="array" ref="CL26">IF(BB26="",FALSE,ROUND(IF(BE26=TRUE,((180-secandmin(AK26))+(45-AM26))-(secandmin(BB26)),(180-secandmin(BB26))),0))</f>
        <v>90</v>
      </c>
      <c r="CM26" s="20" cm="1">
        <f t="array" ref="CM26">IF(BG26="",FALSE,ROUND(IF(BJ26=TRUE,((180-secandmin(AK26))+(45-AM26))-(secandmin(BG26)),(180-secandmin(BG26))),0))</f>
        <v>110</v>
      </c>
      <c r="CN26" s="20" cm="1">
        <f t="array" ref="CN26">IF(BL26="",FALSE,ROUND(IF(BO26=TRUE,((180-secandmin(AK26))+(45-AM26))-(secandmin(BL26)),(180-secandmin(BL26))),0))</f>
        <v>111</v>
      </c>
      <c r="CO26" s="30" cm="1">
        <f t="array" ref="CO26">roundlength(AJ26,secandmin(AM26),AO26,secandmin(AK26))</f>
        <v>111</v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b" cm="1">
        <f t="array" ref="DA26">FiveVThreeThrown(CJ26,CK26,CI26,CI42,CI58,CI74,CI90,AO26)</f>
        <v>0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6_7 Villa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6_7 Villa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6_7 Villa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389</v>
      </c>
      <c r="K29" s="45" t="b">
        <v>0</v>
      </c>
      <c r="L29" s="46" t="b">
        <f>DB29</f>
        <v>0</v>
      </c>
      <c r="M29" s="47" t="b" cm="1">
        <f t="array" ref="M29">OpeningDeath(CG13,CI29,CI13,CI45,CI61,CI77,CI93)</f>
        <v>1</v>
      </c>
      <c r="N29" s="52" t="s">
        <v>185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0</v>
      </c>
      <c r="CB29" s="20">
        <f>countkillshs(AS13,AV13,AX13,BA13,BC13,BF13,BH13,BK13,BM13,BP13,$B$28)</f>
        <v>0</v>
      </c>
      <c r="CC29" s="82" t="b">
        <f>opening(AS13,B28)</f>
        <v>0</v>
      </c>
      <c r="CD29" s="5" t="b">
        <f>KOST(CA29,O29,secandmin(J29),L29,AN13)</f>
        <v>0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56</v>
      </c>
      <c r="CI29" s="20">
        <f t="shared" ref="CI29:CI43" si="12">IF(CH29=0,FALSE,(180+BT29-CH29))</f>
        <v>124</v>
      </c>
      <c r="CJ29" s="20" t="b" cm="1">
        <f t="array" ref="CJ29">OpenRefragged(CJ13,CI13,CI29,CI45,CI61,CI77)</f>
        <v>0</v>
      </c>
      <c r="CK29" s="20" t="b" cm="1">
        <f t="array" ref="CK29">OpenRefragged(CK13,CI13,CI29,CI45,CI61,CI77)</f>
        <v>0</v>
      </c>
      <c r="CL29" s="20" t="b" cm="1">
        <f t="array" ref="CL29">OpenRefragged(CL13,CI13,CI29,CI45,CI61,CI77)</f>
        <v>0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5">TRANSPOSE(sidesplit(CD29:CD43,AN13:AN27,"Attack"))</f>
        <v>1</v>
      </c>
      <c r="CV29" s="20" t="b" cm="1">
        <f t="array" ref="CV29:CV35">TRANSPOSE(sidesplit(CD29:CD43,AN13:AN27,"Defence"))</f>
        <v>0</v>
      </c>
      <c r="CW29" s="20" cm="1">
        <f t="array" ref="CW29:CW35">TRANSPOSE(sidesplit(CI29:CI43,AN13:AN27,"Attack"))</f>
        <v>171</v>
      </c>
      <c r="CX29" s="20" cm="1">
        <f t="array" ref="CX29:CX35">TRANSPOSE(sidesplit(CI29:CI43,AN13:AN27,"Defence"))</f>
        <v>124</v>
      </c>
      <c r="CY29" s="20" cm="1">
        <f t="array" ref="CY29:CY35">TRANSPOSE(sidesplit(CA29:CA43,AN13:AN27,"Attack"))</f>
        <v>1</v>
      </c>
      <c r="CZ29" s="20" cm="1">
        <f t="array" ref="CZ29:CZ35">TRANSPOSE(sidesplit(CA29:CA43,AN13:AN27,"Defence"))</f>
        <v>0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6_7 Villa</v>
      </c>
      <c r="B30" s="5">
        <v>2</v>
      </c>
      <c r="C30" s="50"/>
      <c r="D30" s="51"/>
      <c r="E30" s="50"/>
      <c r="F30" s="87"/>
      <c r="G30" s="58"/>
      <c r="H30" s="90"/>
      <c r="I30" s="49"/>
      <c r="J30" s="48" t="s">
        <v>459</v>
      </c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0</v>
      </c>
      <c r="N30" s="52" t="s">
        <v>167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0</v>
      </c>
      <c r="CB30" s="20">
        <f>countkillshs(AS14,AV14,AX14,BA14,BC14,BF14,BH14,BK14,BM14,BP14,$B$28)</f>
        <v>0</v>
      </c>
      <c r="CC30" s="82" t="b">
        <f>opening(AS14,B28)</f>
        <v>0</v>
      </c>
      <c r="CD30" s="5" t="b">
        <f>KOST(CA30,O30,secandmin(J30),L30,AN14)</f>
        <v>0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111</v>
      </c>
      <c r="CI30" s="20">
        <f t="shared" si="12"/>
        <v>69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0</v>
      </c>
      <c r="CL30" s="20" t="b" cm="1">
        <f t="array" ref="CL30">OpenRefragged(CL14,CI14,CI30,CI46,CI62,CI78)</f>
        <v>0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1</v>
      </c>
      <c r="CV30" s="20" t="b">
        <v>0</v>
      </c>
      <c r="CW30" s="20" t="b">
        <v>0</v>
      </c>
      <c r="CX30" s="20">
        <v>69</v>
      </c>
      <c r="CY30" s="20">
        <v>0</v>
      </c>
      <c r="CZ30" s="20">
        <v>0</v>
      </c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6_7 Villa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394</v>
      </c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1</v>
      </c>
      <c r="N31" s="52" t="s">
        <v>167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0</v>
      </c>
      <c r="CB31" s="20">
        <f>countkillshs(AS15,AV15,AX15,BA15,BC15,BF15,BH15,BK15,BM15,BP15,$B$28)</f>
        <v>0</v>
      </c>
      <c r="CC31" s="82" t="b">
        <f>opening(AS15,B28)</f>
        <v>0</v>
      </c>
      <c r="CD31" s="5" t="b">
        <f>KOST(CA31,O31,secandmin(J31),L31,AN15)</f>
        <v>0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131</v>
      </c>
      <c r="CI31" s="20">
        <f t="shared" si="12"/>
        <v>49</v>
      </c>
      <c r="CJ31" s="20" t="b" cm="1">
        <f t="array" ref="CJ31">OpenRefragged(CJ15,CI15,CI31,CI47,CI63,CI79)</f>
        <v>0</v>
      </c>
      <c r="CK31" s="20" t="b" cm="1">
        <f t="array" ref="CK31">OpenRefragged(CK15,CI15,CI31,CI47,CI63,CI79)</f>
        <v>0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1</v>
      </c>
      <c r="CV31" s="20" t="b">
        <v>0</v>
      </c>
      <c r="CW31" s="20" t="b">
        <v>0</v>
      </c>
      <c r="CX31" s="20">
        <v>49</v>
      </c>
      <c r="CY31" s="20">
        <v>3</v>
      </c>
      <c r="CZ31" s="20">
        <v>0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6_7 Villa</v>
      </c>
      <c r="B32" s="5">
        <v>4</v>
      </c>
      <c r="C32" s="50"/>
      <c r="D32" s="51"/>
      <c r="E32" s="50"/>
      <c r="F32" s="87"/>
      <c r="G32" s="58"/>
      <c r="H32" s="90"/>
      <c r="I32" s="49"/>
      <c r="J32" s="48" t="s">
        <v>410</v>
      </c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0</v>
      </c>
      <c r="N32" s="52" t="s">
        <v>185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0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b">
        <f>KOST(CA32,O32,secandmin(J32),L32,AN16)</f>
        <v>0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22</v>
      </c>
      <c r="CI32" s="20">
        <f t="shared" si="12"/>
        <v>158</v>
      </c>
      <c r="CJ32" s="20" t="b" cm="1">
        <f t="array" ref="CJ32">OpenRefragged(CJ16,CI16,CI32,CI48,CI64,CI80)</f>
        <v>1</v>
      </c>
      <c r="CK32" s="20" t="b" cm="1">
        <f t="array" ref="CK32">OpenRefragged(CK16,CI16,CI32,CI48,CI64,CI80)</f>
        <v>1</v>
      </c>
      <c r="CL32" s="20" t="b" cm="1">
        <f t="array" ref="CL32">OpenRefragged(CL16,CI16,CI32,CI48,CI64,CI80)</f>
        <v>1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1</v>
      </c>
      <c r="CV32" s="20" t="b">
        <v>0</v>
      </c>
      <c r="CW32" s="20">
        <v>100</v>
      </c>
      <c r="CX32" s="20">
        <v>158</v>
      </c>
      <c r="CY32" s="20">
        <v>1</v>
      </c>
      <c r="CZ32" s="20">
        <v>0</v>
      </c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6_7 Villa</v>
      </c>
      <c r="B33" s="5">
        <v>5</v>
      </c>
      <c r="C33" s="50"/>
      <c r="D33" s="51"/>
      <c r="E33" s="50"/>
      <c r="F33" s="87"/>
      <c r="G33" s="58"/>
      <c r="H33" s="90"/>
      <c r="I33" s="49"/>
      <c r="J33" s="300"/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 t="s">
        <v>194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1</v>
      </c>
      <c r="CB33" s="20">
        <f t="shared" si="17"/>
        <v>0</v>
      </c>
      <c r="CC33" s="82" t="b">
        <f>opening(AS17,B28)</f>
        <v>0</v>
      </c>
      <c r="CD33" s="5" t="b">
        <f>KOST(CA33,O33,secandmin(J33),L33,AN17)</f>
        <v>1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0</v>
      </c>
      <c r="CI33" s="20" t="b">
        <f t="shared" si="12"/>
        <v>0</v>
      </c>
      <c r="CJ33" s="20" t="b" cm="1">
        <f t="array" ref="CJ33">OpenRefragged(CJ17,CI17,CI33,CI49,CI65,CI81)</f>
        <v>0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0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1</v>
      </c>
      <c r="CV33" s="20" t="b">
        <v>1</v>
      </c>
      <c r="CW33" s="20" t="b">
        <v>0</v>
      </c>
      <c r="CX33" s="20" t="b">
        <v>0</v>
      </c>
      <c r="CY33" s="20">
        <v>2</v>
      </c>
      <c r="CZ33" s="20">
        <v>1</v>
      </c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6_7 Villa</v>
      </c>
      <c r="B34" s="5">
        <v>6</v>
      </c>
      <c r="C34" s="50"/>
      <c r="D34" s="51"/>
      <c r="E34" s="50"/>
      <c r="F34" s="87"/>
      <c r="G34" s="58"/>
      <c r="H34" s="90"/>
      <c r="I34" s="49"/>
      <c r="J34" s="48" t="s">
        <v>394</v>
      </c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1</v>
      </c>
      <c r="N34" s="52" t="s">
        <v>167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0</v>
      </c>
      <c r="CB34" s="20">
        <f t="shared" si="17"/>
        <v>0</v>
      </c>
      <c r="CC34" s="82" t="b">
        <f>opening(AS18,B28)</f>
        <v>0</v>
      </c>
      <c r="CD34" s="5" t="b">
        <f>KOST(CA34,O34,secandmin(J34),L34,AN18)</f>
        <v>0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131</v>
      </c>
      <c r="CI34" s="20">
        <f t="shared" si="12"/>
        <v>49</v>
      </c>
      <c r="CJ34" s="20" t="b" cm="1">
        <f t="array" ref="CJ34">OpenRefragged(CJ18,CI18,CI34,CI50,CI66,CI82)</f>
        <v>0</v>
      </c>
      <c r="CK34" s="20" t="b" cm="1">
        <f t="array" ref="CK34">OpenRefragged(CK18,CI18,CI34,CI50,CI66,CI82)</f>
        <v>0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1</v>
      </c>
      <c r="CV34" s="20" t="b">
        <v>0</v>
      </c>
      <c r="CW34" s="20">
        <v>135</v>
      </c>
      <c r="CX34" s="20">
        <v>49</v>
      </c>
      <c r="CY34" s="20">
        <v>1</v>
      </c>
      <c r="CZ34" s="20">
        <v>0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6_7 Villa</v>
      </c>
      <c r="B35" s="5">
        <v>7</v>
      </c>
      <c r="C35" s="50"/>
      <c r="D35" s="51"/>
      <c r="E35" s="50"/>
      <c r="F35" s="87"/>
      <c r="G35" s="58"/>
      <c r="H35" s="90"/>
      <c r="I35" s="49"/>
      <c r="J35" s="48" t="s">
        <v>523</v>
      </c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173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1</v>
      </c>
      <c r="CB35" s="20">
        <f t="shared" si="17"/>
        <v>1</v>
      </c>
      <c r="CC35" s="82" t="b">
        <f>opening(AS19,B28)</f>
        <v>1</v>
      </c>
      <c r="CD35" s="5" t="b">
        <f>KOST(CA35,O35,secandmin(J35),L35,AN19)</f>
        <v>1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9</v>
      </c>
      <c r="CI35" s="20">
        <f t="shared" si="12"/>
        <v>171</v>
      </c>
      <c r="CJ35" s="20" t="b" cm="1">
        <f t="array" ref="CJ35">OpenRefragged(CJ19,CI19,CI35,CI51,CI67,CI83)</f>
        <v>0</v>
      </c>
      <c r="CK35" s="20" t="b" cm="1">
        <f t="array" ref="CK35">OpenRefragged(CK19,CI19,CI35,CI51,CI67,CI83)</f>
        <v>0</v>
      </c>
      <c r="CL35" s="20" t="b" cm="1">
        <f t="array" ref="CL35">OpenRefragged(CL19,CI19,CI35,CI51,CI67,CI83)</f>
        <v>0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 t="b">
        <v>1</v>
      </c>
      <c r="CV35" s="20" t="b">
        <v>1</v>
      </c>
      <c r="CW35" s="20" t="b">
        <v>0</v>
      </c>
      <c r="CX35" s="20">
        <v>74</v>
      </c>
      <c r="CY35" s="20">
        <v>3</v>
      </c>
      <c r="CZ35" s="20">
        <v>1</v>
      </c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6_7 Villa</v>
      </c>
      <c r="B36" s="5">
        <v>8</v>
      </c>
      <c r="C36" s="50"/>
      <c r="D36" s="51"/>
      <c r="E36" s="50"/>
      <c r="F36" s="87"/>
      <c r="G36" s="58"/>
      <c r="H36" s="90"/>
      <c r="I36" s="49"/>
      <c r="J36" s="300"/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0</v>
      </c>
      <c r="N36" s="52" t="s">
        <v>173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0</v>
      </c>
      <c r="CB36" s="20">
        <f t="shared" si="17"/>
        <v>0</v>
      </c>
      <c r="CC36" s="82" t="b">
        <f>opening(AS20,B28)</f>
        <v>0</v>
      </c>
      <c r="CD36" s="5" t="b">
        <f>KOST(CA36,O36,secandmin(J36),L36,AN20)</f>
        <v>1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0</v>
      </c>
      <c r="CI36" s="20" t="b">
        <f t="shared" si="12"/>
        <v>0</v>
      </c>
      <c r="CJ36" s="20" t="b" cm="1">
        <f t="array" ref="CJ36">OpenRefragged(CJ20,CI20,CI36,CI52,CI68,CI84)</f>
        <v>0</v>
      </c>
      <c r="CK36" s="20" t="b" cm="1">
        <f t="array" ref="CK36">OpenRefragged(CK20,CI20,CI36,CI52,CI68,CI84)</f>
        <v>1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6_7 Villa</v>
      </c>
      <c r="B37" s="5">
        <v>9</v>
      </c>
      <c r="C37" s="50"/>
      <c r="D37" s="51"/>
      <c r="E37" s="50"/>
      <c r="F37" s="87"/>
      <c r="G37" s="58"/>
      <c r="H37" s="90"/>
      <c r="I37" s="49"/>
      <c r="J37" s="300"/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173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3</v>
      </c>
      <c r="CB37" s="20">
        <f t="shared" si="17"/>
        <v>0</v>
      </c>
      <c r="CC37" s="82" t="b">
        <f>opening(AS21,B28)</f>
        <v>0</v>
      </c>
      <c r="CD37" s="5" t="b">
        <f>KOST(CA37,O37,secandmin(J37),L37,AN21)</f>
        <v>1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0</v>
      </c>
      <c r="CI37" s="20" t="b">
        <f t="shared" si="12"/>
        <v>0</v>
      </c>
      <c r="CJ37" s="20" t="b" cm="1">
        <f t="array" ref="CJ37">OpenRefragged(CJ21,CI21,CI37,CI53,CI69,CI85)</f>
        <v>1</v>
      </c>
      <c r="CK37" s="20" t="b" cm="1">
        <f t="array" ref="CK37">OpenRefragged(CK21,CI21,CI37,CI53,CI69,CI85)</f>
        <v>1</v>
      </c>
      <c r="CL37" s="20" t="b" cm="1">
        <f t="array" ref="CL37">OpenRefragged(CL21,CI21,CI37,CI53,CI69,CI85)</f>
        <v>1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6_7 Villa</v>
      </c>
      <c r="B38" s="5">
        <v>10</v>
      </c>
      <c r="C38" s="50"/>
      <c r="D38" s="51"/>
      <c r="E38" s="50"/>
      <c r="F38" s="87"/>
      <c r="G38" s="58"/>
      <c r="H38" s="90"/>
      <c r="I38" s="49"/>
      <c r="J38" s="48" t="s">
        <v>402</v>
      </c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 t="s">
        <v>173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1</v>
      </c>
      <c r="CB38" s="20">
        <f t="shared" si="17"/>
        <v>0</v>
      </c>
      <c r="CC38" s="82" t="b">
        <f>opening(AS22,B28)</f>
        <v>1</v>
      </c>
      <c r="CD38" s="5" t="b">
        <f>KOST(CA38,O38,secandmin(J38),L38,AN22)</f>
        <v>1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80</v>
      </c>
      <c r="CI38" s="20">
        <f t="shared" si="12"/>
        <v>100</v>
      </c>
      <c r="CJ38" s="20" t="b" cm="1">
        <f t="array" ref="CJ38">OpenRefragged(CJ22,CI22,CI38,CI54,CI70,CI86)</f>
        <v>1</v>
      </c>
      <c r="CK38" s="20" t="b" cm="1">
        <f t="array" ref="CK38">OpenRefragged(CK22,CI22,CI38,CI54,CI70,CI86)</f>
        <v>0</v>
      </c>
      <c r="CL38" s="20" t="b" cm="1">
        <f t="array" ref="CL38">OpenRefragged(CL22,CI22,CI38,CI54,CI70,CI86)</f>
        <v>0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1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6_7 Villa</v>
      </c>
      <c r="B39" s="5">
        <v>11</v>
      </c>
      <c r="C39" s="50"/>
      <c r="D39" s="51"/>
      <c r="E39" s="50"/>
      <c r="F39" s="87"/>
      <c r="G39" s="58"/>
      <c r="H39" s="90"/>
      <c r="I39" s="49"/>
      <c r="J39" s="300"/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 t="s">
        <v>173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2</v>
      </c>
      <c r="CB39" s="20">
        <f t="shared" si="17"/>
        <v>0</v>
      </c>
      <c r="CC39" s="82" t="b">
        <f>opening(AS23,B28)</f>
        <v>1</v>
      </c>
      <c r="CD39" s="5" t="b">
        <f>KOST(CA39,O39,secandmin(J39),L39,AN23)</f>
        <v>1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0</v>
      </c>
      <c r="CI39" s="20" t="b">
        <f t="shared" si="12"/>
        <v>0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0</v>
      </c>
      <c r="CL39" s="20" t="b" cm="1">
        <f t="array" ref="CL39">OpenRefragged(CL23,CI23,CI39,CI55,CI71,CI87)</f>
        <v>1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1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6_7 Villa</v>
      </c>
      <c r="B40" s="5">
        <v>12</v>
      </c>
      <c r="C40" s="50"/>
      <c r="D40" s="51"/>
      <c r="E40" s="50"/>
      <c r="F40" s="87"/>
      <c r="G40" s="58"/>
      <c r="H40" s="90"/>
      <c r="I40" s="49"/>
      <c r="J40" s="48" t="s">
        <v>455</v>
      </c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0</v>
      </c>
      <c r="N40" s="171" t="s">
        <v>173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>
        <f t="shared" si="10"/>
        <v>0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>
        <f t="shared" si="11"/>
        <v>0</v>
      </c>
      <c r="BY40" s="18"/>
      <c r="BZ40" s="36"/>
      <c r="CA40" s="29">
        <f>countkills(AS24,AX24,BC24,BH24,BM24,B28)</f>
        <v>1</v>
      </c>
      <c r="CB40" s="20">
        <f t="shared" si="17"/>
        <v>0</v>
      </c>
      <c r="CC40" s="82" t="b">
        <f>opening(AS24,B28)</f>
        <v>1</v>
      </c>
      <c r="CD40" s="5" t="b">
        <f>KOST(CA40,O40,secandmin(J40),L40,AN24)</f>
        <v>1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45</v>
      </c>
      <c r="CI40" s="20">
        <f t="shared" si="12"/>
        <v>135</v>
      </c>
      <c r="CJ40" s="20" t="b" cm="1">
        <f t="array" ref="CJ40">OpenRefragged(CJ24,CI24,CI40,CI56,CI72,CI88)</f>
        <v>0</v>
      </c>
      <c r="CK40" s="20" t="b" cm="1">
        <f t="array" ref="CK40">OpenRefragged(CK24,CI24,CI40,CI56,CI72,CI88)</f>
        <v>0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6_7 Villa</v>
      </c>
      <c r="B41" s="5">
        <v>13</v>
      </c>
      <c r="C41" s="50"/>
      <c r="D41" s="51"/>
      <c r="E41" s="50"/>
      <c r="F41" s="87"/>
      <c r="G41" s="58"/>
      <c r="H41" s="90"/>
      <c r="I41" s="49"/>
      <c r="J41" s="300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 t="s">
        <v>173</v>
      </c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>
        <f t="shared" si="10"/>
        <v>0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>
        <f t="shared" si="11"/>
        <v>0</v>
      </c>
      <c r="BY41" s="18"/>
      <c r="BZ41" s="36"/>
      <c r="CA41" s="29">
        <f>countkills(AS25,AX25,BC25,BH25,BM25,B28)</f>
        <v>3</v>
      </c>
      <c r="CB41" s="20">
        <f t="shared" si="17"/>
        <v>1</v>
      </c>
      <c r="CC41" s="82" t="b">
        <f>opening(AS25,B28)</f>
        <v>1</v>
      </c>
      <c r="CD41" s="5" t="b">
        <f>KOST(CA41,O41,secandmin(J41),L41,AN25)</f>
        <v>1</v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1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6_7 Villa</v>
      </c>
      <c r="B42" s="5">
        <v>14</v>
      </c>
      <c r="C42" s="50"/>
      <c r="D42" s="51"/>
      <c r="E42" s="50"/>
      <c r="F42" s="87"/>
      <c r="G42" s="58"/>
      <c r="H42" s="90"/>
      <c r="I42" s="49"/>
      <c r="J42" s="48" t="s">
        <v>433</v>
      </c>
      <c r="K42" s="45" t="b">
        <v>0</v>
      </c>
      <c r="L42" s="46" t="b">
        <f t="shared" si="15"/>
        <v>1</v>
      </c>
      <c r="M42" s="47" t="b" cm="1">
        <f t="array" ref="M42">OpeningDeath(CG26,CI42,CI26,CI58,CI74,CI90,CI106)</f>
        <v>0</v>
      </c>
      <c r="N42" s="52" t="s">
        <v>194</v>
      </c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>
        <f t="shared" si="10"/>
        <v>0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>
        <f t="shared" si="11"/>
        <v>0</v>
      </c>
      <c r="BY42" s="18"/>
      <c r="BZ42" s="36"/>
      <c r="CA42" s="29">
        <f>countkills(AS26,AX26,BC26,BH26,BM26,B28)</f>
        <v>1</v>
      </c>
      <c r="CB42" s="20">
        <f t="shared" si="17"/>
        <v>1</v>
      </c>
      <c r="CC42" s="82" t="b">
        <f>opening(AS26,B28)</f>
        <v>1</v>
      </c>
      <c r="CD42" s="5" t="b">
        <f>KOST(CA42,O42,secandmin(J42),L42,AN26)</f>
        <v>1</v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106</v>
      </c>
      <c r="CI42" s="20">
        <f t="shared" si="12"/>
        <v>74</v>
      </c>
      <c r="CJ42" s="20" t="b" cm="1">
        <f t="array" ref="CJ42">OpenRefragged(CJ26,CI26,CI42,CI58,CI74,CI90)</f>
        <v>1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1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6_7 Villa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6_7 Villa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6_7 Villa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421</v>
      </c>
      <c r="K45" s="45" t="b">
        <v>0</v>
      </c>
      <c r="L45" s="46" t="b">
        <f>DB45</f>
        <v>1</v>
      </c>
      <c r="M45" s="47" t="b" cm="1">
        <f t="array" ref="M45">OpeningDeath(CG13,CI45,CI13,CI29,CI61,CI77,CI93)</f>
        <v>0</v>
      </c>
      <c r="N45" s="52" t="s">
        <v>178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0</v>
      </c>
      <c r="CB45" s="20">
        <f>countkillshs(AS13,AV13,AX13,BA13,BC13,BF13,BH13,BK13,BM13,BP13,$B$44)</f>
        <v>0</v>
      </c>
      <c r="CC45" s="82" t="b">
        <f>opening(AS13,B44)</f>
        <v>0</v>
      </c>
      <c r="CD45" s="5" t="b">
        <f>KOST(CA45,O45,secandmin(J45),L45,AN13)</f>
        <v>1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46</v>
      </c>
      <c r="CI45" s="20">
        <f t="shared" ref="CI45:CI59" si="20">IF(CH45=0,FALSE,(180+BT45-CH45))</f>
        <v>134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1">TRANSPOSE(sidesplit(CD45:CD59,AN13:AN27,"Attack"))</f>
        <v>0</v>
      </c>
      <c r="CV45" s="20" t="b" cm="1">
        <f t="array" ref="CV45:CV51">TRANSPOSE(sidesplit(CD45:CD59,AN13:AN27,"Defence"))</f>
        <v>1</v>
      </c>
      <c r="CW45" s="20" cm="1">
        <f t="array" ref="CW45:CW51">TRANSPOSE(sidesplit(CI45:CI59,AN13:AN27,"Attack"))</f>
        <v>53</v>
      </c>
      <c r="CX45" s="20" cm="1">
        <f t="array" ref="CX45:CX51">TRANSPOSE(sidesplit(CI45:CI59,AN13:AN27,"Defence"))</f>
        <v>134</v>
      </c>
      <c r="CY45" s="20" cm="1">
        <f t="array" ref="CY45:CY51">TRANSPOSE(sidesplit(CA45:CA59,AN13:AN27,"Attack"))</f>
        <v>0</v>
      </c>
      <c r="CZ45" s="20" cm="1">
        <f t="array" ref="CZ45:CZ51">TRANSPOSE(sidesplit(CA45:CA59,AN13:AN27,"Defence"))</f>
        <v>0</v>
      </c>
      <c r="DA45" s="76"/>
      <c r="DB45" s="20" t="b" cm="1">
        <f t="array" ref="DB45">DeathRefragged(CI45,CJ13,CK13,CL13,CM13,CN13)</f>
        <v>1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6_7 Villa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428</v>
      </c>
      <c r="K46" s="45" t="b">
        <v>0</v>
      </c>
      <c r="L46" s="46" t="b">
        <f t="shared" ref="L46:L59" si="23">DB46</f>
        <v>0</v>
      </c>
      <c r="M46" s="47" t="b" cm="1">
        <f t="array" ref="M46">OpeningDeath(CG14,CI46,CI14,CI30,CI62,CI78,CI94)</f>
        <v>1</v>
      </c>
      <c r="N46" s="52" t="s">
        <v>194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0</v>
      </c>
      <c r="CB46" s="20">
        <f>countkillshs(AS14,AV14,AX14,BA14,BC14,BF14,BH14,BK14,BM14,BP14,$B$44)</f>
        <v>0</v>
      </c>
      <c r="CC46" s="82" t="b">
        <f>opening(AS14,B44)</f>
        <v>0</v>
      </c>
      <c r="CD46" s="5" t="b">
        <f>KOST(CA46,O46,secandmin(J46),L46,AN14)</f>
        <v>0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132</v>
      </c>
      <c r="CI46" s="20">
        <f t="shared" si="20"/>
        <v>48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1</v>
      </c>
      <c r="CV46" s="20" t="b">
        <v>0</v>
      </c>
      <c r="CW46" s="20" t="b">
        <v>0</v>
      </c>
      <c r="CX46" s="20">
        <v>48</v>
      </c>
      <c r="CY46" s="20">
        <v>1</v>
      </c>
      <c r="CZ46" s="20">
        <v>0</v>
      </c>
      <c r="DA46" s="76"/>
      <c r="DB46" s="20" t="b" cm="1">
        <f t="array" ref="DB46">DeathRefragged(CI46,CJ14,CK14,CL14,CM14,CN14)</f>
        <v>0</v>
      </c>
      <c r="DC46" s="20" t="b" cm="1">
        <f t="array" ref="DC46">OpeningKill(CJ14,AS14,$B$44,CI14,CI30,CI46,CI62,CI78)</f>
        <v>0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6_7 Villa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486</v>
      </c>
      <c r="K47" s="45" t="b">
        <v>1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 t="s">
        <v>194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-33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1</v>
      </c>
      <c r="CB47" s="20">
        <f>countkillshs(AS15,AV15,AX15,BA15,BC15,BF15,BH15,BK15,BM15,BP15,$B$44)</f>
        <v>1</v>
      </c>
      <c r="CC47" s="82" t="b">
        <f>opening(AS15,B44)</f>
        <v>1</v>
      </c>
      <c r="CD47" s="5" t="b">
        <f>KOST(CA47,O47,secandmin(J47),L47,AN15)</f>
        <v>1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26</v>
      </c>
      <c r="CI47" s="20">
        <f t="shared" si="20"/>
        <v>121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1</v>
      </c>
      <c r="CV47" s="20" t="b">
        <v>1</v>
      </c>
      <c r="CW47" s="20" t="b">
        <v>0</v>
      </c>
      <c r="CX47" s="20">
        <v>121</v>
      </c>
      <c r="CY47" s="20">
        <v>0</v>
      </c>
      <c r="CZ47" s="20">
        <v>1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6_7 Villa</v>
      </c>
      <c r="B48" s="12">
        <v>4</v>
      </c>
      <c r="C48" s="50"/>
      <c r="D48" s="51"/>
      <c r="E48" s="50"/>
      <c r="F48" s="91"/>
      <c r="G48" s="58"/>
      <c r="H48" s="90"/>
      <c r="I48" s="49"/>
      <c r="J48" s="48" t="s">
        <v>429</v>
      </c>
      <c r="K48" s="45" t="b">
        <v>0</v>
      </c>
      <c r="L48" s="46" t="b">
        <f t="shared" si="23"/>
        <v>1</v>
      </c>
      <c r="M48" s="47" t="b" cm="1">
        <f t="array" ref="M48">OpeningDeath(CG16,CI48,CI16,CI32,CI64,CI80,CI96)</f>
        <v>0</v>
      </c>
      <c r="N48" s="52" t="s">
        <v>178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0</v>
      </c>
      <c r="CB48" s="20">
        <f t="shared" ref="CB48:CB59" si="25">countkillshs(AS16,AV16,AX16,BA16,BC16,BF16,BH16,BK16,BM16,BP16,$B$44)</f>
        <v>0</v>
      </c>
      <c r="CC48" s="82" t="b">
        <f>opening(AS16,B44)</f>
        <v>0</v>
      </c>
      <c r="CD48" s="5" t="b">
        <f>KOST(CA48,O48,secandmin(J48),L48,AN16)</f>
        <v>1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41</v>
      </c>
      <c r="CI48" s="20">
        <f t="shared" si="20"/>
        <v>139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1</v>
      </c>
      <c r="CV48" s="20" t="b">
        <v>1</v>
      </c>
      <c r="CW48" s="20" t="b">
        <v>0</v>
      </c>
      <c r="CX48" s="20">
        <v>139</v>
      </c>
      <c r="CY48" s="20">
        <v>3</v>
      </c>
      <c r="CZ48" s="20">
        <v>0</v>
      </c>
      <c r="DA48" s="76"/>
      <c r="DB48" s="20" t="b" cm="1">
        <f t="array" ref="DB48">DeathRefragged(CI48,CJ16,CK16,CL16,CM16,CN16)</f>
        <v>1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6_7 Villa</v>
      </c>
      <c r="B49" s="12">
        <v>5</v>
      </c>
      <c r="C49" s="50"/>
      <c r="D49" s="51"/>
      <c r="E49" s="50"/>
      <c r="F49" s="91"/>
      <c r="G49" s="58"/>
      <c r="H49" s="90"/>
      <c r="I49" s="49"/>
      <c r="J49" s="300"/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264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1</v>
      </c>
      <c r="CB49" s="20">
        <f t="shared" si="25"/>
        <v>0</v>
      </c>
      <c r="CC49" s="82" t="b">
        <f>opening(AS17,B44)</f>
        <v>1</v>
      </c>
      <c r="CD49" s="5" t="b">
        <f>KOST(CA49,O49,secandmin(J49),L49,AN17)</f>
        <v>1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0</v>
      </c>
      <c r="CI49" s="20" t="b">
        <f t="shared" si="20"/>
        <v>0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1</v>
      </c>
      <c r="CV49" s="20" t="b">
        <v>1</v>
      </c>
      <c r="CW49" s="20">
        <v>126</v>
      </c>
      <c r="CX49" s="20" t="b">
        <v>0</v>
      </c>
      <c r="CY49" s="20">
        <v>0</v>
      </c>
      <c r="CZ49" s="20">
        <v>1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1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6_7 Villa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407</v>
      </c>
      <c r="K50" s="45" t="b">
        <v>1</v>
      </c>
      <c r="L50" s="46" t="b">
        <f t="shared" si="23"/>
        <v>0</v>
      </c>
      <c r="M50" s="47" t="b" cm="1">
        <f t="array" ref="M50">OpeningDeath(CG18,CI50,CI18,CI34,CI66,CI82,CI98)</f>
        <v>0</v>
      </c>
      <c r="N50" s="52" t="s">
        <v>194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-24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1</v>
      </c>
      <c r="CB50" s="20">
        <f t="shared" si="25"/>
        <v>0</v>
      </c>
      <c r="CC50" s="82" t="b">
        <f>opening(AS18,B44)</f>
        <v>1</v>
      </c>
      <c r="CD50" s="5" t="b">
        <f>KOST(CA50,O50,secandmin(J50),L50,AN18)</f>
        <v>1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37</v>
      </c>
      <c r="CI50" s="20">
        <f t="shared" si="20"/>
        <v>119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1</v>
      </c>
      <c r="CV50" s="20" t="b">
        <v>1</v>
      </c>
      <c r="CW50" s="20">
        <v>46</v>
      </c>
      <c r="CX50" s="20">
        <v>119</v>
      </c>
      <c r="CY50" s="20">
        <v>0</v>
      </c>
      <c r="CZ50" s="20">
        <v>1</v>
      </c>
      <c r="DA50" s="76"/>
      <c r="DB50" s="20" t="b" cm="1">
        <f t="array" ref="DB50">DeathRefragged(CI50,CJ18,CK18,CL18,CM18,CN18)</f>
        <v>0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6_7 Villa</v>
      </c>
      <c r="B51" s="12">
        <v>7</v>
      </c>
      <c r="C51" s="50"/>
      <c r="D51" s="51"/>
      <c r="E51" s="50"/>
      <c r="F51" s="91"/>
      <c r="G51" s="58"/>
      <c r="H51" s="90"/>
      <c r="I51" s="49"/>
      <c r="J51" s="92" t="s">
        <v>545</v>
      </c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1</v>
      </c>
      <c r="N51" s="52" t="s">
        <v>184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0</v>
      </c>
      <c r="CB51" s="20">
        <f t="shared" si="25"/>
        <v>0</v>
      </c>
      <c r="CC51" s="82" t="b">
        <f>opening(AS19,B44)</f>
        <v>0</v>
      </c>
      <c r="CD51" s="5" t="b">
        <f>KOST(CA51,O51,secandmin(J51),L51,AN19)</f>
        <v>0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127</v>
      </c>
      <c r="CI51" s="20">
        <f t="shared" si="20"/>
        <v>53</v>
      </c>
      <c r="CO51" s="36"/>
      <c r="CP51" s="222">
        <f t="shared" si="21"/>
        <v>0</v>
      </c>
      <c r="CQ51" s="222">
        <f t="shared" si="22"/>
        <v>0</v>
      </c>
      <c r="CR51" s="17"/>
      <c r="CU51" s="20" t="b">
        <v>1</v>
      </c>
      <c r="CV51" s="20" t="b">
        <v>1</v>
      </c>
      <c r="CW51" s="20" t="b">
        <v>0</v>
      </c>
      <c r="CX51" s="20" t="b">
        <v>0</v>
      </c>
      <c r="CY51" s="20">
        <v>1</v>
      </c>
      <c r="CZ51" s="20">
        <v>2</v>
      </c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6_7 Villa</v>
      </c>
      <c r="B52" s="12">
        <v>8</v>
      </c>
      <c r="C52" s="50"/>
      <c r="D52" s="51"/>
      <c r="E52" s="50"/>
      <c r="F52" s="91"/>
      <c r="G52" s="58"/>
      <c r="H52" s="90"/>
      <c r="I52" s="49"/>
      <c r="J52" s="300"/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 t="s">
        <v>184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1</v>
      </c>
      <c r="CB52" s="20">
        <f t="shared" si="25"/>
        <v>1</v>
      </c>
      <c r="CC52" s="82" t="b">
        <f>opening(AS20,B44)</f>
        <v>0</v>
      </c>
      <c r="CD52" s="5" t="b">
        <f>KOST(CA52,O52,secandmin(J52),L52,AN20)</f>
        <v>1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0</v>
      </c>
      <c r="CI52" s="20" t="b">
        <f t="shared" si="20"/>
        <v>0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6_7 Villa</v>
      </c>
      <c r="B53" s="12">
        <v>9</v>
      </c>
      <c r="C53" s="50"/>
      <c r="D53" s="51"/>
      <c r="E53" s="50"/>
      <c r="F53" s="91"/>
      <c r="G53" s="58"/>
      <c r="H53" s="90"/>
      <c r="I53" s="49"/>
      <c r="J53" s="300"/>
      <c r="K53" s="45" t="b">
        <v>0</v>
      </c>
      <c r="L53" s="46" t="b">
        <f t="shared" si="23"/>
        <v>0</v>
      </c>
      <c r="M53" s="47" t="b" cm="1">
        <f t="array" ref="M53">OpeningDeath(CG21,CI53,CI21,CI37,CI69,CI85,CI101)</f>
        <v>0</v>
      </c>
      <c r="N53" s="171" t="s">
        <v>184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0</v>
      </c>
      <c r="CB53" s="20">
        <f t="shared" si="25"/>
        <v>0</v>
      </c>
      <c r="CC53" s="82" t="b">
        <f>opening(AS21,B44)</f>
        <v>0</v>
      </c>
      <c r="CD53" s="5" t="b">
        <f>KOST(CA53,O53,secandmin(J53),L53,AN21)</f>
        <v>1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0</v>
      </c>
      <c r="CI53" s="20" t="b">
        <f t="shared" si="20"/>
        <v>0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6_7 Villa</v>
      </c>
      <c r="B54" s="12">
        <v>10</v>
      </c>
      <c r="C54" s="50"/>
      <c r="D54" s="51"/>
      <c r="E54" s="50"/>
      <c r="F54" s="91"/>
      <c r="G54" s="58"/>
      <c r="H54" s="90"/>
      <c r="I54" s="49"/>
      <c r="J54" s="300"/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 t="s">
        <v>184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3</v>
      </c>
      <c r="CB54" s="20">
        <f t="shared" si="25"/>
        <v>0</v>
      </c>
      <c r="CC54" s="82" t="b">
        <f>opening(AS22,B44)</f>
        <v>0</v>
      </c>
      <c r="CD54" s="5" t="b">
        <f>KOST(CA54,O54,secandmin(J54),L54,AN22)</f>
        <v>1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0</v>
      </c>
      <c r="CI54" s="20" t="b">
        <f t="shared" si="20"/>
        <v>0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6_7 Villa</v>
      </c>
      <c r="B55" s="12">
        <v>11</v>
      </c>
      <c r="C55" s="50"/>
      <c r="D55" s="51"/>
      <c r="E55" s="50"/>
      <c r="F55" s="91"/>
      <c r="G55" s="58"/>
      <c r="H55" s="90"/>
      <c r="I55" s="49"/>
      <c r="J55" s="48" t="s">
        <v>475</v>
      </c>
      <c r="K55" s="45" t="b">
        <v>0</v>
      </c>
      <c r="L55" s="46" t="b">
        <f t="shared" si="23"/>
        <v>1</v>
      </c>
      <c r="M55" s="47" t="b" cm="1">
        <f t="array" ref="M55">OpeningDeath(CG23,CI55,CI23,CI39,CI71,CI87,CI103)</f>
        <v>0</v>
      </c>
      <c r="N55" s="171" t="s">
        <v>184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0</v>
      </c>
      <c r="CB55" s="20">
        <f t="shared" si="25"/>
        <v>0</v>
      </c>
      <c r="CC55" s="82" t="b">
        <f>opening(AS23,B44)</f>
        <v>0</v>
      </c>
      <c r="CD55" s="5" t="b">
        <f>KOST(CA55,O55,secandmin(J55),L55,AN23)</f>
        <v>1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54</v>
      </c>
      <c r="CI55" s="20">
        <f t="shared" si="20"/>
        <v>126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1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6_7 Villa</v>
      </c>
      <c r="B56" s="12">
        <v>12</v>
      </c>
      <c r="C56" s="50"/>
      <c r="D56" s="51"/>
      <c r="E56" s="50"/>
      <c r="F56" s="91"/>
      <c r="G56" s="58"/>
      <c r="H56" s="90"/>
      <c r="I56" s="49"/>
      <c r="J56" s="48" t="s">
        <v>478</v>
      </c>
      <c r="K56" s="45" t="b">
        <v>0</v>
      </c>
      <c r="L56" s="46" t="b">
        <f t="shared" si="23"/>
        <v>1</v>
      </c>
      <c r="M56" s="47" t="b" cm="1">
        <f t="array" ref="M56">OpeningDeath(CG24,CI56,CI24,CI40,CI72,CI88,CI104)</f>
        <v>0</v>
      </c>
      <c r="N56" s="171" t="s">
        <v>184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>
        <f t="shared" si="18"/>
        <v>0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>
        <f t="shared" si="19"/>
        <v>0</v>
      </c>
      <c r="BY56" s="18"/>
      <c r="BZ56" s="36"/>
      <c r="CA56" s="29">
        <f>countkills(AS24,AX24,BC24,BH24,BM24,B44)</f>
        <v>0</v>
      </c>
      <c r="CB56" s="20">
        <f t="shared" si="25"/>
        <v>0</v>
      </c>
      <c r="CC56" s="82" t="b">
        <f>opening(AS24,B44)</f>
        <v>0</v>
      </c>
      <c r="CD56" s="5" t="b">
        <f>KOST(CA56,O56,secandmin(J56),L56,AN24)</f>
        <v>1</v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134</v>
      </c>
      <c r="CI56" s="20">
        <f t="shared" si="20"/>
        <v>46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1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6_7 Villa</v>
      </c>
      <c r="B57" s="12">
        <v>13</v>
      </c>
      <c r="C57" s="50"/>
      <c r="D57" s="51"/>
      <c r="E57" s="50"/>
      <c r="F57" s="91"/>
      <c r="G57" s="58"/>
      <c r="H57" s="90"/>
      <c r="I57" s="49"/>
      <c r="J57" s="300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 t="s">
        <v>184</v>
      </c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>
        <f t="shared" si="18"/>
        <v>0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>
        <f t="shared" si="19"/>
        <v>0</v>
      </c>
      <c r="BY57" s="18"/>
      <c r="BZ57" s="36"/>
      <c r="CA57" s="29">
        <f>countkills(AS25,AX25,BC25,BH25,BM25,B44)</f>
        <v>1</v>
      </c>
      <c r="CB57" s="20">
        <f t="shared" si="25"/>
        <v>0</v>
      </c>
      <c r="CC57" s="82" t="b">
        <f>opening(AS25,B44)</f>
        <v>0</v>
      </c>
      <c r="CD57" s="5" t="b">
        <f>KOST(CA57,O57,secandmin(J57),L57,AN25)</f>
        <v>1</v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6_7 Villa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 t="s">
        <v>264</v>
      </c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>
        <f t="shared" si="18"/>
        <v>0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>
        <f t="shared" si="19"/>
        <v>0</v>
      </c>
      <c r="BY58" s="18"/>
      <c r="BZ58" s="36"/>
      <c r="CA58" s="29">
        <f>countkills(AS26,AX26,BC26,BH26,BM26,B44)</f>
        <v>2</v>
      </c>
      <c r="CB58" s="20">
        <f t="shared" si="25"/>
        <v>2</v>
      </c>
      <c r="CC58" s="82" t="b">
        <f>opening(AS26,B44)</f>
        <v>0</v>
      </c>
      <c r="CD58" s="5" t="b">
        <f>KOST(CA58,O58,secandmin(J58),L58,AN26)</f>
        <v>1</v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6_7 Villa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6_7 Villa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6_7 Villa</v>
      </c>
      <c r="B61" s="13">
        <v>1</v>
      </c>
      <c r="C61" s="50"/>
      <c r="D61" s="51"/>
      <c r="E61" s="50"/>
      <c r="F61" s="91"/>
      <c r="G61" s="58"/>
      <c r="H61" s="90"/>
      <c r="I61" s="49"/>
      <c r="J61" s="300"/>
      <c r="K61" s="45" t="b">
        <v>0</v>
      </c>
      <c r="L61" s="46" t="b">
        <f>DB61</f>
        <v>0</v>
      </c>
      <c r="M61" s="47" t="b" cm="1">
        <f t="array" ref="M61">OpeningDeath(CG13,CI61,CI13,CI29,CI45,CI77,CI93)</f>
        <v>0</v>
      </c>
      <c r="N61" s="52" t="s">
        <v>180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1</v>
      </c>
      <c r="CB61" s="20">
        <f>countkillshs(AS13,AV13,AX13,BA13,BC13,BF13,BH13,BK13,BM13,BP13,$B$60)</f>
        <v>1</v>
      </c>
      <c r="CC61" s="82" t="b">
        <f>opening(AS13,B60)</f>
        <v>0</v>
      </c>
      <c r="CD61" s="5" t="b">
        <f>KOST(CA61,O61,secandmin(J61),L61,AN13)</f>
        <v>1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0</v>
      </c>
      <c r="CI61" s="20" t="b">
        <f t="shared" ref="CI61:CI75" si="28">IF(CH61=0,FALSE,(180+BT61-CH61))</f>
        <v>0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7">TRANSPOSE(sidesplit(CD61:CD75,AN13:AN27,"Attack"))</f>
        <v>0</v>
      </c>
      <c r="CV61" s="20" t="b" cm="1">
        <f t="array" ref="CV61:CV67">TRANSPOSE(sidesplit(CD61:CD75,AN13:AN27,"Defence"))</f>
        <v>1</v>
      </c>
      <c r="CW61" s="20" cm="1">
        <f t="array" ref="CW61:CW67">TRANSPOSE(sidesplit(CI61:CI75,AN13:AN27,"Attack"))</f>
        <v>60</v>
      </c>
      <c r="CX61" s="20" t="b" cm="1">
        <f t="array" ref="CX61:CX67">TRANSPOSE(sidesplit(CI61:CI75,AN13:AN27,"Defence"))</f>
        <v>0</v>
      </c>
      <c r="CY61" s="20" cm="1">
        <f t="array" ref="CY61:CY67">TRANSPOSE(sidesplit(CA61:CA75,AN13:AN27,"Attack"))</f>
        <v>0</v>
      </c>
      <c r="CZ61" s="20" cm="1">
        <f t="array" ref="CZ61:CZ67">TRANSPOSE(sidesplit(CA61:CA75,AN13:AN27,"Defence"))</f>
        <v>1</v>
      </c>
      <c r="DA61" s="76"/>
      <c r="DB61" s="20" t="b" cm="1">
        <f t="array" ref="DB61">DeathRefragged(CI61,CJ13,CK13,CL13,CM13,CN13)</f>
        <v>0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6_7 Villa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405</v>
      </c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0</v>
      </c>
      <c r="N62" s="52" t="s">
        <v>180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0</v>
      </c>
      <c r="CB62" s="20">
        <f>countkillshs(AS14,AV14,AX14,BA14,BC14,BF14,BH14,BK14,BM14,BP14,$B$60)</f>
        <v>0</v>
      </c>
      <c r="CC62" s="82" t="b">
        <f>opening(AS14,B60)</f>
        <v>0</v>
      </c>
      <c r="CD62" s="5" t="b">
        <f>KOST(CA62,O62,secandmin(J62),L62,AN14)</f>
        <v>0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121</v>
      </c>
      <c r="CI62" s="20">
        <f t="shared" si="28"/>
        <v>59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1</v>
      </c>
      <c r="CV62" s="20" t="b">
        <v>0</v>
      </c>
      <c r="CW62" s="20" t="b">
        <v>0</v>
      </c>
      <c r="CX62" s="20">
        <v>59</v>
      </c>
      <c r="CY62" s="20">
        <v>2</v>
      </c>
      <c r="CZ62" s="20">
        <v>0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6_7 Villa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430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180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0</v>
      </c>
      <c r="CB63" s="20">
        <f>countkillshs(AS15,AV15,AX15,BA15,BC15,BF15,BH15,BK15,BM15,BP15,$B$60)</f>
        <v>0</v>
      </c>
      <c r="CC63" s="82" t="b">
        <f>opening(AS15,B60)</f>
        <v>0</v>
      </c>
      <c r="CD63" s="5" t="b">
        <f>KOST(CA63,O63,secandmin(J63),L63,AN15)</f>
        <v>0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36</v>
      </c>
      <c r="CI63" s="20">
        <f t="shared" si="28"/>
        <v>144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1</v>
      </c>
      <c r="CV63" s="20" t="b">
        <v>0</v>
      </c>
      <c r="CW63" s="20" t="b">
        <v>0</v>
      </c>
      <c r="CX63" s="20">
        <v>144</v>
      </c>
      <c r="CY63" s="20">
        <v>2</v>
      </c>
      <c r="CZ63" s="20">
        <v>0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6_7 Villa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407</v>
      </c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0</v>
      </c>
      <c r="N64" s="52" t="s">
        <v>180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3</v>
      </c>
      <c r="CB64" s="20">
        <f t="shared" ref="CB64:CB75" si="33">countkillshs(AS16,AV16,AX16,BA16,BC16,BF16,BH16,BK16,BM16,BP16,$B$60)</f>
        <v>1</v>
      </c>
      <c r="CC64" s="82" t="b">
        <f>opening(AS16,B60)</f>
        <v>1</v>
      </c>
      <c r="CD64" s="5" t="b">
        <f>KOST(CA64,O64,secandmin(J64),L64,AN16)</f>
        <v>1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37</v>
      </c>
      <c r="CI64" s="20">
        <f t="shared" si="28"/>
        <v>143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1</v>
      </c>
      <c r="CV64" s="20" t="b">
        <v>1</v>
      </c>
      <c r="CW64" s="20">
        <v>103</v>
      </c>
      <c r="CX64" s="20">
        <v>143</v>
      </c>
      <c r="CY64" s="20">
        <v>0</v>
      </c>
      <c r="CZ64" s="20">
        <v>3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6_7 Villa</v>
      </c>
      <c r="B65" s="13">
        <v>5</v>
      </c>
      <c r="C65" s="50"/>
      <c r="D65" s="51"/>
      <c r="E65" s="50"/>
      <c r="F65" s="91"/>
      <c r="G65" s="58"/>
      <c r="H65" s="90"/>
      <c r="I65" s="49"/>
      <c r="J65" s="300"/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0</v>
      </c>
      <c r="N65" s="52" t="s">
        <v>180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1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0</v>
      </c>
      <c r="CI65" s="20" t="b">
        <f t="shared" si="28"/>
        <v>0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1</v>
      </c>
      <c r="CV65" s="20" t="b">
        <v>1</v>
      </c>
      <c r="CW65" s="20">
        <v>132</v>
      </c>
      <c r="CX65" s="20" t="b">
        <v>0</v>
      </c>
      <c r="CY65" s="20">
        <v>1</v>
      </c>
      <c r="CZ65" s="20">
        <v>0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6_7 Villa</v>
      </c>
      <c r="B66" s="13">
        <v>6</v>
      </c>
      <c r="C66" s="50"/>
      <c r="D66" s="51"/>
      <c r="E66" s="50"/>
      <c r="F66" s="91"/>
      <c r="G66" s="58"/>
      <c r="H66" s="90"/>
      <c r="I66" s="49"/>
      <c r="J66" s="48" t="s">
        <v>459</v>
      </c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0</v>
      </c>
      <c r="N66" s="52" t="s">
        <v>180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0</v>
      </c>
      <c r="CB66" s="20">
        <f t="shared" si="33"/>
        <v>0</v>
      </c>
      <c r="CC66" s="82" t="b">
        <f>opening(AS18,B60)</f>
        <v>0</v>
      </c>
      <c r="CD66" s="5" t="b">
        <f>KOST(CA66,O66,secandmin(J66),L66,AN18)</f>
        <v>0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111</v>
      </c>
      <c r="CI66" s="20">
        <f t="shared" si="28"/>
        <v>69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0</v>
      </c>
      <c r="CV66" s="20" t="b">
        <v>0</v>
      </c>
      <c r="CW66" s="20">
        <v>29</v>
      </c>
      <c r="CX66" s="20">
        <v>69</v>
      </c>
      <c r="CY66" s="20">
        <v>0</v>
      </c>
      <c r="CZ66" s="20">
        <v>0</v>
      </c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6_7 Villa</v>
      </c>
      <c r="B67" s="13">
        <v>7</v>
      </c>
      <c r="C67" s="50"/>
      <c r="D67" s="51"/>
      <c r="E67" s="50"/>
      <c r="F67" s="91"/>
      <c r="G67" s="58"/>
      <c r="H67" s="90"/>
      <c r="I67" s="49"/>
      <c r="J67" s="92" t="s">
        <v>490</v>
      </c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 t="s">
        <v>174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0</v>
      </c>
      <c r="CB67" s="20">
        <f t="shared" si="33"/>
        <v>0</v>
      </c>
      <c r="CC67" s="82" t="b">
        <f>opening(AS19,B60)</f>
        <v>0</v>
      </c>
      <c r="CD67" s="5" t="b">
        <f>KOST(CA67,O67,secandmin(J67),L67,AN19)</f>
        <v>0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120</v>
      </c>
      <c r="CI67" s="20">
        <f t="shared" si="28"/>
        <v>60</v>
      </c>
      <c r="CO67" s="36"/>
      <c r="CP67" s="222">
        <f t="shared" si="29"/>
        <v>0</v>
      </c>
      <c r="CQ67" s="222">
        <f t="shared" si="30"/>
        <v>0</v>
      </c>
      <c r="CR67" s="17"/>
      <c r="CU67" s="20" t="b">
        <v>1</v>
      </c>
      <c r="CV67" s="20" t="b">
        <v>1</v>
      </c>
      <c r="CW67" s="20" t="b">
        <v>0</v>
      </c>
      <c r="CX67" s="20">
        <v>106</v>
      </c>
      <c r="CY67" s="20">
        <v>1</v>
      </c>
      <c r="CZ67" s="20">
        <v>1</v>
      </c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6_7 Villa</v>
      </c>
      <c r="B68" s="13">
        <v>8</v>
      </c>
      <c r="C68" s="50"/>
      <c r="D68" s="51"/>
      <c r="E68" s="50"/>
      <c r="F68" s="91"/>
      <c r="G68" s="58"/>
      <c r="H68" s="90"/>
      <c r="I68" s="49"/>
      <c r="J68" s="300"/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0</v>
      </c>
      <c r="N68" s="52" t="s">
        <v>174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2</v>
      </c>
      <c r="CB68" s="20">
        <f t="shared" si="33"/>
        <v>2</v>
      </c>
      <c r="CC68" s="82" t="b">
        <f>opening(AS20,B60)</f>
        <v>0</v>
      </c>
      <c r="CD68" s="5" t="b">
        <f>KOST(CA68,O68,secandmin(J68),L68,AN20)</f>
        <v>1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0</v>
      </c>
      <c r="CI68" s="20" t="b">
        <f t="shared" si="28"/>
        <v>0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6_7 Villa</v>
      </c>
      <c r="B69" s="13">
        <v>9</v>
      </c>
      <c r="C69" s="50"/>
      <c r="D69" s="51"/>
      <c r="E69" s="50"/>
      <c r="F69" s="91"/>
      <c r="G69" s="58"/>
      <c r="H69" s="90"/>
      <c r="I69" s="49"/>
      <c r="J69" s="300"/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174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2</v>
      </c>
      <c r="CB69" s="20">
        <f t="shared" si="33"/>
        <v>1</v>
      </c>
      <c r="CC69" s="82" t="b">
        <f>opening(AS21,B60)</f>
        <v>1</v>
      </c>
      <c r="CD69" s="5" t="b">
        <f>KOST(CA69,O69,secandmin(J69),L69,AN21)</f>
        <v>1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0</v>
      </c>
      <c r="CI69" s="20" t="b">
        <f t="shared" si="28"/>
        <v>0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1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6_7 Villa</v>
      </c>
      <c r="B70" s="13">
        <v>10</v>
      </c>
      <c r="C70" s="50"/>
      <c r="D70" s="51"/>
      <c r="E70" s="50"/>
      <c r="F70" s="91"/>
      <c r="G70" s="58"/>
      <c r="H70" s="90"/>
      <c r="I70" s="49"/>
      <c r="J70" s="48" t="s">
        <v>469</v>
      </c>
      <c r="K70" s="45" t="b">
        <v>0</v>
      </c>
      <c r="L70" s="46" t="b">
        <f t="shared" si="31"/>
        <v>1</v>
      </c>
      <c r="M70" s="47" t="b" cm="1">
        <f t="array" ref="M70">OpeningDeath(CG22,CI70,CI22,CI38,CI54,CI86,CI102)</f>
        <v>0</v>
      </c>
      <c r="N70" s="171" t="s">
        <v>174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0</v>
      </c>
      <c r="CB70" s="20">
        <f t="shared" si="33"/>
        <v>0</v>
      </c>
      <c r="CC70" s="82" t="b">
        <f>opening(AS22,B60)</f>
        <v>0</v>
      </c>
      <c r="CD70" s="5" t="b">
        <f>KOST(CA70,O70,secandmin(J70),L70,AN22)</f>
        <v>1</v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77</v>
      </c>
      <c r="CI70" s="20">
        <f t="shared" si="28"/>
        <v>103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1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6_7 Villa</v>
      </c>
      <c r="B71" s="13">
        <v>11</v>
      </c>
      <c r="C71" s="50"/>
      <c r="D71" s="51"/>
      <c r="E71" s="50"/>
      <c r="F71" s="91"/>
      <c r="G71" s="58"/>
      <c r="H71" s="90"/>
      <c r="I71" s="49"/>
      <c r="J71" s="48" t="s">
        <v>391</v>
      </c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 t="s">
        <v>174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1</v>
      </c>
      <c r="CB71" s="20">
        <f t="shared" si="33"/>
        <v>1</v>
      </c>
      <c r="CC71" s="82" t="b">
        <f>opening(AS23,B60)</f>
        <v>0</v>
      </c>
      <c r="CD71" s="5" t="b">
        <f>KOST(CA71,O71,secandmin(J71),L71,AN23)</f>
        <v>1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48</v>
      </c>
      <c r="CI71" s="20">
        <f t="shared" si="28"/>
        <v>132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6_7 Villa</v>
      </c>
      <c r="B72" s="13">
        <v>12</v>
      </c>
      <c r="C72" s="50"/>
      <c r="D72" s="51"/>
      <c r="E72" s="50"/>
      <c r="F72" s="91"/>
      <c r="G72" s="58"/>
      <c r="H72" s="90"/>
      <c r="I72" s="49"/>
      <c r="J72" s="48" t="s">
        <v>479</v>
      </c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1</v>
      </c>
      <c r="N72" s="171" t="s">
        <v>174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>
        <f t="shared" si="26"/>
        <v>0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>
        <f t="shared" si="27"/>
        <v>0</v>
      </c>
      <c r="BY72" s="18"/>
      <c r="BZ72" s="36"/>
      <c r="CA72" s="29">
        <f>countkills(AS24,AX24,BC24,BH24,BM24,B60)</f>
        <v>0</v>
      </c>
      <c r="CB72" s="20">
        <f t="shared" si="33"/>
        <v>0</v>
      </c>
      <c r="CC72" s="82" t="b">
        <f>opening(AS24,B60)</f>
        <v>0</v>
      </c>
      <c r="CD72" s="5" t="b">
        <f>KOST(CA72,O72,secandmin(J72),L72,AN24)</f>
        <v>0</v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151</v>
      </c>
      <c r="CI72" s="20">
        <f t="shared" si="28"/>
        <v>29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6_7 Villa</v>
      </c>
      <c r="B73" s="13">
        <v>13</v>
      </c>
      <c r="C73" s="50"/>
      <c r="D73" s="51"/>
      <c r="E73" s="50"/>
      <c r="F73" s="91"/>
      <c r="G73" s="58"/>
      <c r="H73" s="90"/>
      <c r="I73" s="49"/>
      <c r="J73" s="300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 t="s">
        <v>174</v>
      </c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>
        <f t="shared" si="26"/>
        <v>0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>
        <f t="shared" si="27"/>
        <v>0</v>
      </c>
      <c r="BY73" s="18"/>
      <c r="BZ73" s="36"/>
      <c r="CA73" s="29">
        <f>countkills(AS25,AX25,BC25,BH25,BM25,B60)</f>
        <v>1</v>
      </c>
      <c r="CB73" s="20">
        <f t="shared" si="33"/>
        <v>0</v>
      </c>
      <c r="CC73" s="82" t="b">
        <f>opening(AS25,B60)</f>
        <v>0</v>
      </c>
      <c r="CD73" s="5" t="b">
        <f>KOST(CA73,O73,secandmin(J73),L73,AN25)</f>
        <v>1</v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6_7 Villa</v>
      </c>
      <c r="B74" s="13">
        <v>14</v>
      </c>
      <c r="C74" s="50"/>
      <c r="D74" s="51"/>
      <c r="E74" s="50"/>
      <c r="F74" s="91"/>
      <c r="G74" s="58"/>
      <c r="H74" s="90"/>
      <c r="I74" s="49"/>
      <c r="J74" s="48" t="s">
        <v>554</v>
      </c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 t="s">
        <v>180</v>
      </c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>
        <f t="shared" si="26"/>
        <v>0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>
        <f t="shared" si="27"/>
        <v>0</v>
      </c>
      <c r="BY74" s="18"/>
      <c r="BZ74" s="36"/>
      <c r="CA74" s="29">
        <f>countkills(AS26,AX26,BC26,BH26,BM26,B60)</f>
        <v>1</v>
      </c>
      <c r="CB74" s="20">
        <f t="shared" si="33"/>
        <v>0</v>
      </c>
      <c r="CC74" s="82" t="b">
        <f>opening(AS26,B60)</f>
        <v>0</v>
      </c>
      <c r="CD74" s="5" t="b">
        <f>KOST(CA74,O74,secandmin(J74),L74,AN26)</f>
        <v>1</v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74</v>
      </c>
      <c r="CI74" s="20">
        <f t="shared" si="28"/>
        <v>106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6_7 Villa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6_7 Villa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6_7 Villa</v>
      </c>
      <c r="B77" s="6">
        <v>1</v>
      </c>
      <c r="C77" s="50"/>
      <c r="D77" s="51"/>
      <c r="E77" s="50"/>
      <c r="F77" s="91"/>
      <c r="G77" s="58"/>
      <c r="H77" s="90"/>
      <c r="I77" s="49"/>
      <c r="J77" s="300"/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188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2</v>
      </c>
      <c r="CB77" s="20">
        <f>countkillshs(AS13,AV13,AX13,BA13,BC13,BF13,BH13,BK13,BM13,BP13,$B$76)</f>
        <v>0</v>
      </c>
      <c r="CC77" s="82" t="b">
        <f>opening(AS13,B76)</f>
        <v>1</v>
      </c>
      <c r="CD77" s="5" t="b">
        <f>KOST(CA77,O77,secandmin(J77),L77,AN13)</f>
        <v>1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0</v>
      </c>
      <c r="CI77" s="20" t="b">
        <f t="shared" ref="CI77:CI91" si="36">IF(CH77=0,FALSE,(180+BT77-CH77))</f>
        <v>0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3">TRANSPOSE(sidesplit(CD77:CD91,AN13:AN27,"Attack"))</f>
        <v>0</v>
      </c>
      <c r="CV77" s="20" t="b" cm="1">
        <f t="array" ref="CV77:CV83">TRANSPOSE(sidesplit(CD77:CD91,AN13:AN27,"Defence"))</f>
        <v>1</v>
      </c>
      <c r="CW77" s="20" cm="1">
        <f t="array" ref="CW77:CW83">TRANSPOSE(sidesplit(CI77:CI91,AN13:AN27,"Attack"))</f>
        <v>173</v>
      </c>
      <c r="CX77" s="20" t="b" cm="1">
        <f t="array" ref="CX77:CX83">TRANSPOSE(sidesplit(CI77:CI91,AN13:AN27,"Defence"))</f>
        <v>0</v>
      </c>
      <c r="CY77" s="20" cm="1">
        <f t="array" ref="CY77:CY83">TRANSPOSE(sidesplit(CA77:CA91,AN13:AN27,"Attack"))</f>
        <v>0</v>
      </c>
      <c r="CZ77" s="20" cm="1">
        <f t="array" ref="CZ77:CZ83">TRANSPOSE(sidesplit(CA77:CA91,AN13:AN27,"Defence"))</f>
        <v>2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6_7 Villa</v>
      </c>
      <c r="B78" s="6">
        <v>2</v>
      </c>
      <c r="C78" s="50"/>
      <c r="D78" s="51"/>
      <c r="E78" s="50"/>
      <c r="F78" s="91"/>
      <c r="G78" s="58"/>
      <c r="H78" s="90"/>
      <c r="I78" s="49"/>
      <c r="J78" s="48" t="s">
        <v>395</v>
      </c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257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0</v>
      </c>
      <c r="CB78" s="20">
        <f>countkillshs(AS14,AV14,AX14,BA14,BC14,BF14,BH14,BK14,BM14,BP14,$B$76)</f>
        <v>0</v>
      </c>
      <c r="CC78" s="82" t="b">
        <f>opening(AS14,B76)</f>
        <v>0</v>
      </c>
      <c r="CD78" s="5" t="b">
        <f>KOST(CA78,O78,secandmin(J78),L78,AN14)</f>
        <v>0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98</v>
      </c>
      <c r="CI78" s="20">
        <f t="shared" si="36"/>
        <v>82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1</v>
      </c>
      <c r="CV78" s="20" t="b">
        <v>0</v>
      </c>
      <c r="CW78" s="20">
        <v>151</v>
      </c>
      <c r="CX78" s="20">
        <v>82</v>
      </c>
      <c r="CY78" s="20">
        <v>2</v>
      </c>
      <c r="CZ78" s="20">
        <v>0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6_7 Villa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480</v>
      </c>
      <c r="K79" s="45" t="b">
        <v>1</v>
      </c>
      <c r="L79" s="46" t="b">
        <f t="shared" si="39"/>
        <v>0</v>
      </c>
      <c r="M79" s="47" t="b" cm="1">
        <f t="array" ref="M79">OpeningDeath(CG15,CI79,CI15,CI31,CI47,CI63,CI95)</f>
        <v>0</v>
      </c>
      <c r="N79" s="52" t="s">
        <v>257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-33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1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1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28</v>
      </c>
      <c r="CI79" s="20">
        <f t="shared" si="36"/>
        <v>119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1</v>
      </c>
      <c r="CV79" s="20" t="b">
        <v>1</v>
      </c>
      <c r="CW79" s="20">
        <v>105</v>
      </c>
      <c r="CX79" s="20">
        <v>119</v>
      </c>
      <c r="CY79" s="20">
        <v>0</v>
      </c>
      <c r="CZ79" s="20">
        <v>1</v>
      </c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6_7 Villa</v>
      </c>
      <c r="B80" s="6">
        <v>4</v>
      </c>
      <c r="C80" s="50"/>
      <c r="D80" s="51"/>
      <c r="E80" s="50"/>
      <c r="F80" s="91"/>
      <c r="G80" s="58"/>
      <c r="H80" s="90"/>
      <c r="I80" s="49"/>
      <c r="J80" s="48" t="s">
        <v>446</v>
      </c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1</v>
      </c>
      <c r="N80" s="52" t="s">
        <v>188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0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b">
        <f>KOST(CA80,O80,secandmin(J80),L80,AN16)</f>
        <v>0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88</v>
      </c>
      <c r="CI80" s="20">
        <f t="shared" si="36"/>
        <v>92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1</v>
      </c>
      <c r="CV80" s="20" t="b">
        <v>0</v>
      </c>
      <c r="CW80" s="20" t="b">
        <v>0</v>
      </c>
      <c r="CX80" s="20">
        <v>92</v>
      </c>
      <c r="CY80" s="20">
        <v>1</v>
      </c>
      <c r="CZ80" s="20">
        <v>0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6_7 Villa</v>
      </c>
      <c r="B81" s="6">
        <v>5</v>
      </c>
      <c r="C81" s="50"/>
      <c r="D81" s="51"/>
      <c r="E81" s="50"/>
      <c r="F81" s="91"/>
      <c r="G81" s="58"/>
      <c r="H81" s="90"/>
      <c r="I81" s="49"/>
      <c r="J81" s="300"/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 t="s">
        <v>202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2</v>
      </c>
      <c r="CB81" s="20">
        <f t="shared" si="41"/>
        <v>1</v>
      </c>
      <c r="CC81" s="82" t="b">
        <f>opening(AS17,B76)</f>
        <v>0</v>
      </c>
      <c r="CD81" s="5" t="b">
        <f>KOST(CA81,O81,secandmin(J81),L81,AN17)</f>
        <v>1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0</v>
      </c>
      <c r="CI81" s="20" t="b">
        <f t="shared" si="36"/>
        <v>0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1</v>
      </c>
      <c r="CV81" s="20" t="b">
        <v>1</v>
      </c>
      <c r="CW81" s="20" t="b">
        <v>0</v>
      </c>
      <c r="CX81" s="20" t="b">
        <v>0</v>
      </c>
      <c r="CY81" s="20">
        <v>2</v>
      </c>
      <c r="CZ81" s="20">
        <v>2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1</v>
      </c>
    </row>
    <row r="82" spans="1:111" ht="15.75" customHeight="1" x14ac:dyDescent="0.2">
      <c r="A82" s="152" t="str" cm="1">
        <f t="array" aca="1" ref="A82" ca="1">MID(CELL("filename",A71),FIND("]",CELL("filename",A71))+1,255)</f>
        <v>6_7 Villa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445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257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0</v>
      </c>
      <c r="CB82" s="20">
        <f t="shared" si="41"/>
        <v>0</v>
      </c>
      <c r="CC82" s="82" t="b">
        <f>opening(AS18,B76)</f>
        <v>0</v>
      </c>
      <c r="CD82" s="5" t="b">
        <f>KOST(CA82,O82,secandmin(J82),L82,AN18)</f>
        <v>0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82</v>
      </c>
      <c r="CI82" s="20">
        <f t="shared" si="36"/>
        <v>98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0</v>
      </c>
      <c r="CV82" s="20" t="b">
        <v>0</v>
      </c>
      <c r="CW82" s="20">
        <v>82</v>
      </c>
      <c r="CX82" s="20">
        <v>98</v>
      </c>
      <c r="CY82" s="20">
        <v>0</v>
      </c>
      <c r="CZ82" s="20">
        <v>0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6_7 Villa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414</v>
      </c>
      <c r="K83" s="45" t="b">
        <v>0</v>
      </c>
      <c r="L83" s="46" t="b">
        <f t="shared" si="39"/>
        <v>0</v>
      </c>
      <c r="M83" s="47" t="b" cm="1">
        <f t="array" ref="M83">OpeningDeath(CG19,CI83,CI19,CI35,CI51,CI67,CI99)</f>
        <v>0</v>
      </c>
      <c r="N83" s="52" t="s">
        <v>179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0</v>
      </c>
      <c r="CB83" s="20">
        <f t="shared" si="41"/>
        <v>0</v>
      </c>
      <c r="CC83" s="82" t="b">
        <f>opening(AS19,B76)</f>
        <v>0</v>
      </c>
      <c r="CD83" s="5" t="b">
        <f>KOST(CA83,O83,secandmin(J83),L83,AN19)</f>
        <v>0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7</v>
      </c>
      <c r="CI83" s="20">
        <f t="shared" si="36"/>
        <v>173</v>
      </c>
      <c r="CO83" s="36"/>
      <c r="CP83" s="222">
        <f t="shared" si="37"/>
        <v>0</v>
      </c>
      <c r="CQ83" s="222">
        <f t="shared" si="38"/>
        <v>0</v>
      </c>
      <c r="CR83" s="17"/>
      <c r="CU83" s="20" t="b">
        <v>1</v>
      </c>
      <c r="CV83" s="20" t="b">
        <v>0</v>
      </c>
      <c r="CW83" s="20" t="b">
        <v>0</v>
      </c>
      <c r="CX83" s="20">
        <v>55</v>
      </c>
      <c r="CY83" s="20">
        <v>0</v>
      </c>
      <c r="CZ83" s="20">
        <v>0</v>
      </c>
      <c r="DA83" s="76"/>
      <c r="DB83" s="20" t="b" cm="1">
        <f t="array" ref="DB83">DeathRefragged(CI83,CJ19,CK19,CL19,CM19,CN19)</f>
        <v>0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6_7 Villa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511</v>
      </c>
      <c r="K84" s="45" t="b">
        <v>0</v>
      </c>
      <c r="L84" s="46" t="b">
        <f t="shared" si="39"/>
        <v>1</v>
      </c>
      <c r="M84" s="47" t="b" cm="1">
        <f t="array" ref="M84">OpeningDeath(CG20,CI84,CI20,CI36,CI52,CI68,CI100)</f>
        <v>0</v>
      </c>
      <c r="N84" s="52" t="s">
        <v>179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2</v>
      </c>
      <c r="CB84" s="20">
        <f t="shared" si="41"/>
        <v>1</v>
      </c>
      <c r="CC84" s="82" t="b">
        <f>opening(AS20,B76)</f>
        <v>1</v>
      </c>
      <c r="CD84" s="5" t="b">
        <f>KOST(CA84,O84,secandmin(J84),L84,AN20)</f>
        <v>1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29</v>
      </c>
      <c r="CI84" s="20">
        <f t="shared" si="36"/>
        <v>151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1</v>
      </c>
      <c r="DC84" s="20" t="b" cm="1">
        <f t="array" ref="DC84">OpeningKill(CJ20,AS20,$B$76,CI20,CI36,CI52,CI68,CI84)</f>
        <v>1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6_7 Villa</v>
      </c>
      <c r="B85" s="6">
        <v>9</v>
      </c>
      <c r="C85" s="50"/>
      <c r="D85" s="51"/>
      <c r="E85" s="50"/>
      <c r="F85" s="91"/>
      <c r="G85" s="58"/>
      <c r="H85" s="90"/>
      <c r="I85" s="49"/>
      <c r="J85" s="48" t="s">
        <v>518</v>
      </c>
      <c r="K85" s="45" t="b">
        <v>0</v>
      </c>
      <c r="L85" s="46" t="b">
        <f t="shared" si="39"/>
        <v>1</v>
      </c>
      <c r="M85" s="47" t="b" cm="1">
        <f t="array" ref="M85">OpeningDeath(CG21,CI85,CI21,CI37,CI53,CI69,CI101)</f>
        <v>0</v>
      </c>
      <c r="N85" s="171" t="s">
        <v>179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0</v>
      </c>
      <c r="CB85" s="20">
        <f t="shared" si="41"/>
        <v>0</v>
      </c>
      <c r="CC85" s="82" t="b">
        <f>opening(AS21,B76)</f>
        <v>0</v>
      </c>
      <c r="CD85" s="5" t="b">
        <f>KOST(CA85,O85,secandmin(J85),L85,AN21)</f>
        <v>1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75</v>
      </c>
      <c r="CI85" s="20">
        <f t="shared" si="36"/>
        <v>105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1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6_7 Villa</v>
      </c>
      <c r="B86" s="6">
        <v>10</v>
      </c>
      <c r="C86" s="50"/>
      <c r="D86" s="51"/>
      <c r="E86" s="50"/>
      <c r="F86" s="91"/>
      <c r="G86" s="58"/>
      <c r="H86" s="90"/>
      <c r="I86" s="49"/>
      <c r="J86" s="302"/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 t="s">
        <v>179</v>
      </c>
      <c r="O86" s="53" t="b">
        <v>1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1</v>
      </c>
      <c r="CB86" s="20">
        <f t="shared" si="41"/>
        <v>0</v>
      </c>
      <c r="CC86" s="82" t="b">
        <f>opening(AS22,B76)</f>
        <v>0</v>
      </c>
      <c r="CD86" s="5" t="b">
        <f>KOST(CA86,O86,secandmin(J86),L86,AN22)</f>
        <v>1</v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0</v>
      </c>
      <c r="CI86" s="20" t="b">
        <f t="shared" si="36"/>
        <v>0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6_7 Villa</v>
      </c>
      <c r="B87" s="6">
        <v>11</v>
      </c>
      <c r="C87" s="50"/>
      <c r="D87" s="51"/>
      <c r="E87" s="50"/>
      <c r="F87" s="91"/>
      <c r="G87" s="58"/>
      <c r="H87" s="90"/>
      <c r="I87" s="49"/>
      <c r="J87" s="300"/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179</v>
      </c>
      <c r="O87" s="53" t="b">
        <v>1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2</v>
      </c>
      <c r="CB87" s="20">
        <f t="shared" si="41"/>
        <v>2</v>
      </c>
      <c r="CC87" s="82" t="b">
        <f>opening(AS23,B76)</f>
        <v>0</v>
      </c>
      <c r="CD87" s="5" t="b">
        <f>KOST(CA87,O87,secandmin(J87),L87,AN23)</f>
        <v>1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0</v>
      </c>
      <c r="CI87" s="20" t="b">
        <f t="shared" si="36"/>
        <v>0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6_7 Villa</v>
      </c>
      <c r="B88" s="6">
        <v>12</v>
      </c>
      <c r="C88" s="50"/>
      <c r="D88" s="51"/>
      <c r="E88" s="50"/>
      <c r="F88" s="91"/>
      <c r="G88" s="58"/>
      <c r="H88" s="90"/>
      <c r="I88" s="49"/>
      <c r="J88" s="48" t="s">
        <v>395</v>
      </c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 t="s">
        <v>179</v>
      </c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>
        <f t="shared" si="34"/>
        <v>0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>
        <f t="shared" si="35"/>
        <v>0</v>
      </c>
      <c r="BY88" s="18"/>
      <c r="BZ88" s="9"/>
      <c r="CA88" s="29">
        <f>countkills(AS24,AX24,BC24,BH24,BM24,B76)</f>
        <v>0</v>
      </c>
      <c r="CB88" s="20">
        <f t="shared" si="41"/>
        <v>0</v>
      </c>
      <c r="CC88" s="82" t="b">
        <f>opening(AS24,B76)</f>
        <v>0</v>
      </c>
      <c r="CD88" s="5" t="b">
        <f>KOST(CA88,O88,secandmin(J88),L88,AN24)</f>
        <v>0</v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98</v>
      </c>
      <c r="CI88" s="20">
        <f t="shared" si="36"/>
        <v>82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6_7 Villa</v>
      </c>
      <c r="B89" s="6">
        <v>13</v>
      </c>
      <c r="C89" s="50"/>
      <c r="D89" s="51"/>
      <c r="E89" s="50"/>
      <c r="F89" s="91"/>
      <c r="G89" s="58"/>
      <c r="H89" s="90"/>
      <c r="I89" s="49"/>
      <c r="J89" s="300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 t="s">
        <v>179</v>
      </c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>
        <f t="shared" si="34"/>
        <v>0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>
        <f t="shared" si="35"/>
        <v>0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b">
        <f>KOST(CA89,O89,secandmin(J89),L89,AN25)</f>
        <v>1</v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6_7 Villa</v>
      </c>
      <c r="B90" s="6">
        <v>14</v>
      </c>
      <c r="C90" s="50"/>
      <c r="D90" s="51"/>
      <c r="E90" s="50"/>
      <c r="F90" s="91"/>
      <c r="G90" s="58"/>
      <c r="H90" s="90"/>
      <c r="I90" s="49"/>
      <c r="J90" s="48" t="s">
        <v>453</v>
      </c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1</v>
      </c>
      <c r="N90" s="52" t="s">
        <v>202</v>
      </c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>
        <f t="shared" si="34"/>
        <v>0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>
        <f t="shared" si="35"/>
        <v>0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b">
        <f>KOST(CA90,O90,secandmin(J90),L90,AN26)</f>
        <v>0</v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125</v>
      </c>
      <c r="CI90" s="20">
        <f t="shared" si="36"/>
        <v>55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6_7 Villa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6_7 Villa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6_7 Villa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6_7 Villa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6_7 Villa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6_7 Villa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6_7 Villa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6_7 Villa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6_7 Villa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6_7 Villa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6_7 Villa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6_7 Villa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6_7 Villa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6_7 Villa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6_7 Villa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6_7 Villa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6_7 Villa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AviationGames</v>
      </c>
    </row>
    <row r="112" spans="1:111" ht="15.75" customHeight="1" x14ac:dyDescent="0.2">
      <c r="A112" s="20" t="str">
        <f ca="1"/>
        <v>TrophyStatuary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LivingLibrary</v>
      </c>
      <c r="C113" s="316"/>
      <c r="D113" s="316"/>
      <c r="E113" s="316"/>
    </row>
    <row r="114" spans="1:27" ht="15.75" customHeight="1" thickBot="1" x14ac:dyDescent="0.25">
      <c r="A114" s="295" t="str">
        <f ca="1"/>
        <v>DiningKitchen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6.4814814814814813E-4</v>
      </c>
      <c r="C118" s="177" cm="1">
        <f t="array" ref="C118">secandmin(AR13)/(60*60*24)</f>
        <v>4.9768518518518521E-4</v>
      </c>
      <c r="D118" s="17" t="b">
        <f>CG13</f>
        <v>0</v>
      </c>
      <c r="E118" s="17" t="str">
        <f>IF(D118=TRUE,CJ29,"NO OP")</f>
        <v>NO OP</v>
      </c>
      <c r="F118" s="17" t="str">
        <f t="shared" ref="F118:F132" si="42">AO13</f>
        <v>Won</v>
      </c>
      <c r="G118" s="125">
        <f>IF((COUNTA(AR13)=1),IF(F118="Not Played",FALSE,IF(D118=FALSE,(B118-C118),FALSE)), "NO KILL")</f>
        <v>1.5046296296296292E-4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1.5277777777777779E-3</v>
      </c>
      <c r="C119" s="177" cm="1">
        <f t="array" ref="C119">secandmin(AR14)/(60*60*24)</f>
        <v>0</v>
      </c>
      <c r="D119" s="17" t="b">
        <f t="shared" ref="D119:D132" si="44">CG14</f>
        <v>0</v>
      </c>
      <c r="E119" s="17" t="str">
        <f t="shared" ref="E119:E132" si="45">IF(D119=TRUE,CJ30,"NO OP")</f>
        <v>NO OP</v>
      </c>
      <c r="F119" s="17" t="str">
        <f t="shared" si="42"/>
        <v>Lost</v>
      </c>
      <c r="G119" s="125" t="str">
        <f t="shared" ref="G119:G132" si="46">IF((COUNTA(AR14)=1),IF(F119="Not Played",FALSE,IF(D119=FALSE,(B119-C119),FALSE)), "NO KILL")</f>
        <v>NO KILL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1.5162037037037036E-3</v>
      </c>
      <c r="C120" s="177" cm="1">
        <f t="array" ref="C120">secandmin(AR15)/(60*60*24)</f>
        <v>8.7962962962962962E-4</v>
      </c>
      <c r="D120" s="17" t="b">
        <f t="shared" si="44"/>
        <v>0</v>
      </c>
      <c r="E120" s="17" t="str">
        <f t="shared" si="45"/>
        <v>NO OP</v>
      </c>
      <c r="F120" s="17" t="str">
        <f t="shared" si="42"/>
        <v>Lost</v>
      </c>
      <c r="G120" s="125">
        <f t="shared" si="46"/>
        <v>6.3657407407407402E-4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1.0185185185185184E-3</v>
      </c>
      <c r="C121" s="177" cm="1">
        <f t="array" ref="C121">secandmin(AR16)/(60*60*24)</f>
        <v>5.5555555555555556E-4</v>
      </c>
      <c r="D121" s="17" t="b">
        <f t="shared" si="44"/>
        <v>0</v>
      </c>
      <c r="E121" s="17" t="str">
        <f t="shared" si="45"/>
        <v>NO OP</v>
      </c>
      <c r="F121" s="17" t="str">
        <f t="shared" si="42"/>
        <v>Lost</v>
      </c>
      <c r="G121" s="125">
        <f t="shared" si="46"/>
        <v>4.6296296296296287E-4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0</v>
      </c>
      <c r="C122" s="177" cm="1">
        <f t="array" ref="C122">secandmin(AR17)/(60*60*24)</f>
        <v>1.5856481481481481E-3</v>
      </c>
      <c r="D122" s="17" t="b">
        <f t="shared" si="44"/>
        <v>1</v>
      </c>
      <c r="E122" s="17" t="b">
        <f t="shared" si="45"/>
        <v>0</v>
      </c>
      <c r="F122" s="17" t="str">
        <f t="shared" si="42"/>
        <v>Won</v>
      </c>
      <c r="G122" s="125" t="b">
        <f t="shared" si="46"/>
        <v>0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1.5162037037037036E-3</v>
      </c>
      <c r="C123" s="177" cm="1">
        <f t="array" ref="C123">secandmin(AR18)/(60*60*24)</f>
        <v>1.1574074074074073E-3</v>
      </c>
      <c r="D123" s="17" t="b">
        <f t="shared" si="44"/>
        <v>0</v>
      </c>
      <c r="E123" s="17" t="str">
        <f t="shared" si="45"/>
        <v>NO OP</v>
      </c>
      <c r="F123" s="17" t="str">
        <f t="shared" si="42"/>
        <v>Lost</v>
      </c>
      <c r="G123" s="125">
        <f t="shared" si="46"/>
        <v>3.5879629629629629E-4</v>
      </c>
    </row>
    <row r="124" spans="1:27" ht="15.75" customHeight="1" x14ac:dyDescent="0.2">
      <c r="A124" s="4">
        <v>7</v>
      </c>
      <c r="B124" s="125">
        <f t="shared" si="43"/>
        <v>1.4699074074074074E-3</v>
      </c>
      <c r="C124" s="177" cm="1">
        <f t="array" ref="C124">secandmin(AR19)/(60*60*24)</f>
        <v>1.3425925925925925E-3</v>
      </c>
      <c r="D124" s="17" t="b">
        <f t="shared" si="44"/>
        <v>0</v>
      </c>
      <c r="E124" s="17" t="str">
        <f t="shared" si="45"/>
        <v>NO OP</v>
      </c>
      <c r="F124" s="17" t="str">
        <f t="shared" si="42"/>
        <v>Lost</v>
      </c>
      <c r="G124" s="125">
        <f t="shared" si="46"/>
        <v>1.2731481481481491E-4</v>
      </c>
    </row>
    <row r="125" spans="1:27" ht="15.75" customHeight="1" x14ac:dyDescent="0.2">
      <c r="A125" s="4">
        <v>8</v>
      </c>
      <c r="B125" s="125">
        <f t="shared" si="43"/>
        <v>3.3564814814814812E-4</v>
      </c>
      <c r="C125" s="177" cm="1">
        <f t="array" ref="C125">secandmin(AR20)/(60*60*24)</f>
        <v>4.6296296296296298E-4</v>
      </c>
      <c r="D125" s="17" t="b">
        <f t="shared" si="44"/>
        <v>1</v>
      </c>
      <c r="E125" s="17" t="b">
        <f t="shared" si="45"/>
        <v>0</v>
      </c>
      <c r="F125" s="17" t="str">
        <f t="shared" si="42"/>
        <v>Won</v>
      </c>
      <c r="G125" s="125" t="b">
        <f t="shared" si="46"/>
        <v>0</v>
      </c>
    </row>
    <row r="126" spans="1:27" ht="15.75" customHeight="1" x14ac:dyDescent="0.2">
      <c r="A126" s="4">
        <v>9</v>
      </c>
      <c r="B126" s="125">
        <f t="shared" si="43"/>
        <v>9.1435185185185185E-4</v>
      </c>
      <c r="C126" s="177" cm="1">
        <f t="array" ref="C126">secandmin(AR21)/(60*60*24)</f>
        <v>9.6064814814814819E-4</v>
      </c>
      <c r="D126" s="17" t="b">
        <f t="shared" si="44"/>
        <v>1</v>
      </c>
      <c r="E126" s="17" t="b">
        <f t="shared" si="45"/>
        <v>1</v>
      </c>
      <c r="F126" s="17" t="str">
        <f t="shared" si="42"/>
        <v>Won</v>
      </c>
      <c r="G126" s="125" t="b">
        <f t="shared" si="46"/>
        <v>0</v>
      </c>
    </row>
    <row r="127" spans="1:27" ht="15.75" customHeight="1" x14ac:dyDescent="0.2">
      <c r="A127" s="4">
        <v>10</v>
      </c>
      <c r="B127" s="125">
        <f t="shared" si="43"/>
        <v>9.2592592592592596E-4</v>
      </c>
      <c r="C127" s="177" cm="1">
        <f t="array" ref="C127">secandmin(AR22)/(60*60*24)</f>
        <v>9.6064814814814819E-4</v>
      </c>
      <c r="D127" s="17" t="b">
        <f t="shared" si="44"/>
        <v>1</v>
      </c>
      <c r="E127" s="17" t="b">
        <f t="shared" si="45"/>
        <v>1</v>
      </c>
      <c r="F127" s="17" t="str">
        <f t="shared" si="42"/>
        <v>Won</v>
      </c>
      <c r="G127" s="125" t="b">
        <f t="shared" si="46"/>
        <v>0</v>
      </c>
    </row>
    <row r="128" spans="1:27" ht="15.75" customHeight="1" x14ac:dyDescent="0.2">
      <c r="A128" s="4">
        <v>11</v>
      </c>
      <c r="B128" s="125">
        <f t="shared" si="43"/>
        <v>6.4814814814814813E-4</v>
      </c>
      <c r="C128" s="177" cm="1">
        <f t="array" ref="C128">secandmin(AR23)/(60*60*24)</f>
        <v>1.5046296296296296E-3</v>
      </c>
      <c r="D128" s="17" t="b">
        <f t="shared" si="44"/>
        <v>1</v>
      </c>
      <c r="E128" s="17" t="b">
        <f t="shared" si="45"/>
        <v>0</v>
      </c>
      <c r="F128" s="17" t="str">
        <f t="shared" si="42"/>
        <v>Won</v>
      </c>
      <c r="G128" s="125" t="b">
        <f t="shared" si="46"/>
        <v>0</v>
      </c>
    </row>
    <row r="129" spans="1:9" ht="15.75" customHeight="1" x14ac:dyDescent="0.2">
      <c r="A129" s="4">
        <v>12</v>
      </c>
      <c r="B129" s="125">
        <f t="shared" si="43"/>
        <v>1.7476851851851852E-3</v>
      </c>
      <c r="C129" s="177" cm="1">
        <f t="array" ref="C129">secandmin(AR24)/(60*60*24)</f>
        <v>1.5277777777777779E-3</v>
      </c>
      <c r="D129" s="17" t="b">
        <f t="shared" si="44"/>
        <v>0</v>
      </c>
      <c r="E129" s="17" t="str">
        <f t="shared" si="45"/>
        <v>NO OP</v>
      </c>
      <c r="F129" s="17" t="str">
        <f t="shared" si="42"/>
        <v>Lost</v>
      </c>
      <c r="G129" s="125">
        <f t="shared" si="46"/>
        <v>2.1990740740740738E-4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9.4907407407407408E-4</v>
      </c>
      <c r="D130" s="17" t="b">
        <f t="shared" si="44"/>
        <v>1</v>
      </c>
      <c r="E130" s="17" t="b">
        <f t="shared" si="45"/>
        <v>0</v>
      </c>
      <c r="F130" s="17" t="str">
        <f t="shared" si="42"/>
        <v>Won</v>
      </c>
      <c r="G130" s="125" t="b">
        <f t="shared" si="46"/>
        <v>0</v>
      </c>
    </row>
    <row r="131" spans="1:9" ht="15.75" customHeight="1" x14ac:dyDescent="0.2">
      <c r="A131" s="4">
        <v>14</v>
      </c>
      <c r="B131" s="125">
        <f t="shared" si="43"/>
        <v>1.4467592592592592E-3</v>
      </c>
      <c r="C131" s="177" cm="1">
        <f t="array" ref="C131">secandmin(AR26)/(60*60*24)</f>
        <v>1.238425925925926E-3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Won</v>
      </c>
      <c r="G131" s="125">
        <f t="shared" si="46"/>
        <v>2.0833333333333316E-4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0</v>
      </c>
      <c r="D134" s="17" t="str">
        <f>AO13</f>
        <v>Won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0</v>
      </c>
      <c r="D135" s="17" t="str">
        <f t="shared" ref="D135:D148" si="48">AO14</f>
        <v>Lost</v>
      </c>
      <c r="E135" s="233" t="b">
        <f t="shared" ref="E135:E148" si="49">IF(OR(DE30=TRUE,DE78=TRUE,DE46=TRUE,DE62=TRUE,DE14=TRUE),TRUE,FALSE)</f>
        <v>0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0</v>
      </c>
      <c r="D136" s="17" t="str">
        <f t="shared" si="48"/>
        <v>Lost</v>
      </c>
      <c r="E136" s="233" t="b">
        <f t="shared" si="49"/>
        <v>0</v>
      </c>
      <c r="F136" s="17" t="str" cm="1">
        <f t="array" ref="F136">IF(CG15=TRUE,WhoGotTraded(CJ31,CJ15,CI15,CI31,CI47,CI63,CI79,$B$12,$B$28,$B$44,$B$60,$B$76),"N/A")</f>
        <v>N/A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0</v>
      </c>
      <c r="D137" s="17" t="str">
        <f t="shared" si="48"/>
        <v>Lost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1</v>
      </c>
      <c r="D138" s="17" t="str">
        <f t="shared" si="48"/>
        <v>Won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0</v>
      </c>
      <c r="D139" s="17" t="str">
        <f t="shared" si="48"/>
        <v>Lost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0</v>
      </c>
      <c r="D140" s="17" t="str">
        <f t="shared" si="48"/>
        <v>Lost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1</v>
      </c>
      <c r="D141" s="17" t="str">
        <f t="shared" si="48"/>
        <v>Won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1</v>
      </c>
      <c r="D142" s="17" t="str">
        <f t="shared" si="48"/>
        <v>Won</v>
      </c>
      <c r="E142" s="233" t="b">
        <f t="shared" si="49"/>
        <v>0</v>
      </c>
      <c r="F142" s="17" t="str" cm="1">
        <f t="array" ref="F142:G142">IF(CG21=TRUE,WhoGotTraded(CJ37,CJ21,CI21,CI37,CI53,CI69,CI85,$B$12,$B$28,$B$44,$B$60,$B$76),"N/A")</f>
        <v>Ploudy</v>
      </c>
      <c r="G142" t="str">
        <v>Fin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1</v>
      </c>
      <c r="D143" s="17" t="str">
        <f t="shared" si="48"/>
        <v>Won</v>
      </c>
      <c r="E143" s="233" t="b">
        <f t="shared" si="49"/>
        <v>0</v>
      </c>
      <c r="F143" s="17" t="str" cm="1">
        <f t="array" ref="F143:G143">IF(CG22=TRUE,WhoGotTraded(CJ38,CJ22,CI22,CI38,CI54,CI70,CI86,$B$12,$B$28,$B$44,$B$60,$B$76),"N/A")</f>
        <v>Blue</v>
      </c>
      <c r="G143" t="str">
        <v>Yeeto</v>
      </c>
    </row>
    <row r="144" spans="1:9" ht="15.75" customHeight="1" x14ac:dyDescent="0.2">
      <c r="A144" s="276">
        <v>11</v>
      </c>
      <c r="B144" s="17" t="b">
        <v>0</v>
      </c>
      <c r="C144" s="17" t="b">
        <f t="shared" si="47"/>
        <v>1</v>
      </c>
      <c r="D144" s="17" t="str">
        <f t="shared" si="48"/>
        <v>Won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6" ht="15.75" customHeight="1" x14ac:dyDescent="0.2">
      <c r="A145" s="276">
        <v>12</v>
      </c>
      <c r="B145" s="17" t="b">
        <v>0</v>
      </c>
      <c r="C145" s="17" t="b">
        <f t="shared" si="47"/>
        <v>0</v>
      </c>
      <c r="D145" s="17" t="str">
        <f t="shared" si="48"/>
        <v>Lost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N/A</v>
      </c>
    </row>
    <row r="146" spans="1:6" ht="15.75" customHeight="1" x14ac:dyDescent="0.2">
      <c r="A146" s="276">
        <v>13</v>
      </c>
      <c r="B146" s="17" t="b">
        <v>0</v>
      </c>
      <c r="C146" s="17" t="b">
        <f t="shared" si="47"/>
        <v>1</v>
      </c>
      <c r="D146" s="17" t="str">
        <f t="shared" si="48"/>
        <v>Won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6" ht="15.75" customHeight="1" x14ac:dyDescent="0.2">
      <c r="A147" s="276">
        <v>14</v>
      </c>
      <c r="B147" s="17" t="b">
        <v>0</v>
      </c>
      <c r="C147" s="17" t="b">
        <f t="shared" si="47"/>
        <v>0</v>
      </c>
      <c r="D147" s="17" t="str">
        <f t="shared" si="48"/>
        <v>Won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6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6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6" ht="15.75" customHeight="1" x14ac:dyDescent="0.2">
      <c r="A150" s="276">
        <v>1</v>
      </c>
      <c r="B150" s="17" cm="1">
        <f t="array" ref="B150:B164">IF(ISBLANK(Q13:Q27),FALSE,Q13:Q27)</f>
        <v>0</v>
      </c>
      <c r="C150" s="17" cm="1">
        <f t="array" ref="C150:C164">IF(ISBLANK(R13:R27),FALSE,R13:R27)</f>
        <v>5</v>
      </c>
      <c r="D150" s="234" t="str" cm="1">
        <f t="array" ref="D150:D164">AO13:AO27</f>
        <v>Won</v>
      </c>
      <c r="E150" s="17" t="str" cm="1">
        <f t="array" ref="E150">WhoGotTraded(CJ29,CJ13,CI13,CI29,CI45,CI61,CI77,$B$12,$B$28,$B$44,$B$60,$B$76)</f>
        <v>N/A</v>
      </c>
    </row>
    <row r="151" spans="1:6" ht="15.75" customHeight="1" x14ac:dyDescent="0.2">
      <c r="A151" s="276">
        <v>2</v>
      </c>
      <c r="B151" s="17">
        <v>1</v>
      </c>
      <c r="C151" s="17">
        <v>6</v>
      </c>
      <c r="D151" s="234" t="str">
        <v>Lost</v>
      </c>
      <c r="E151" s="17" t="str" cm="1">
        <f t="array" ref="E151">WhoGotTraded(CJ30,CJ14,CI14,CI30,CI46,CI62,CI78,$B$12,$B$28,$B$44,$B$60,$B$76)</f>
        <v>N/A</v>
      </c>
    </row>
    <row r="152" spans="1:6" ht="15.75" customHeight="1" x14ac:dyDescent="0.2">
      <c r="A152" s="276">
        <v>3</v>
      </c>
      <c r="B152" s="17">
        <v>0</v>
      </c>
      <c r="C152" s="17">
        <v>5</v>
      </c>
      <c r="D152" s="234" t="str">
        <v>Lost</v>
      </c>
      <c r="E152" s="17" t="str" cm="1">
        <f t="array" ref="E152">WhoGotTraded(CJ31,CJ15,CI15,CI31,CI47,CI63,CI79,$B$12,$B$28,$B$44,$B$60,$B$76)</f>
        <v>N/A</v>
      </c>
    </row>
    <row r="153" spans="1:6" ht="15.75" customHeight="1" x14ac:dyDescent="0.2">
      <c r="A153" s="276">
        <v>4</v>
      </c>
      <c r="B153" s="17">
        <v>0</v>
      </c>
      <c r="C153" s="17">
        <v>5</v>
      </c>
      <c r="D153" s="234" t="str">
        <v>Lost</v>
      </c>
      <c r="E153" s="17" t="str" cm="1">
        <f t="array" ref="E153">WhoGotTraded(CJ32,CJ16,CI16,CI32,CI48,CI64,CI80,$B$12,$B$28,$B$44,$B$60,$B$76)</f>
        <v>Perseus</v>
      </c>
    </row>
    <row r="154" spans="1:6" ht="15.75" customHeight="1" x14ac:dyDescent="0.2">
      <c r="A154" s="276">
        <v>5</v>
      </c>
      <c r="B154" s="17">
        <v>1</v>
      </c>
      <c r="C154" s="17">
        <v>3</v>
      </c>
      <c r="D154" s="234" t="str">
        <v>Won</v>
      </c>
      <c r="E154" s="17" t="str" cm="1">
        <f t="array" ref="E154">WhoGotTraded(CJ33,CJ17,CI17,CI33,CI49,CI65,CI81,$B$12,$B$28,$B$44,$B$60,$B$76)</f>
        <v>N/A</v>
      </c>
    </row>
    <row r="155" spans="1:6" ht="15.75" customHeight="1" x14ac:dyDescent="0.2">
      <c r="A155" s="276">
        <v>6</v>
      </c>
      <c r="B155" s="17">
        <v>0</v>
      </c>
      <c r="C155" s="17">
        <v>3</v>
      </c>
      <c r="D155" s="234" t="str">
        <v>Lost</v>
      </c>
      <c r="E155" s="17" t="str" cm="1">
        <f t="array" ref="E155">WhoGotTraded(CJ34,CJ18,CI18,CI34,CI50,CI66,CI82,$B$12,$B$28,$B$44,$B$60,$B$76)</f>
        <v>N/A</v>
      </c>
    </row>
    <row r="156" spans="1:6" ht="15.75" customHeight="1" x14ac:dyDescent="0.2">
      <c r="A156" s="276">
        <v>7</v>
      </c>
      <c r="B156" s="17" t="b">
        <v>0</v>
      </c>
      <c r="C156" s="17" t="b">
        <v>0</v>
      </c>
      <c r="D156" s="234" t="str">
        <v>Lost</v>
      </c>
      <c r="E156" s="17" t="str" cm="1">
        <f t="array" ref="E156">WhoGotTraded(CJ35,CJ19,CI19,CI35,CI51,CI67,CI83,$B$12,$B$28,$B$44,$B$60,$B$76)</f>
        <v>N/A</v>
      </c>
    </row>
    <row r="157" spans="1:6" ht="15.75" customHeight="1" x14ac:dyDescent="0.2">
      <c r="A157" s="276">
        <v>8</v>
      </c>
      <c r="B157" s="17" t="b">
        <v>0</v>
      </c>
      <c r="C157" s="17" t="b">
        <v>0</v>
      </c>
      <c r="D157" s="234" t="str">
        <v>Won</v>
      </c>
      <c r="E157" s="17" t="str" cm="1">
        <f t="array" ref="E157">WhoGotTraded(CJ36,CJ20,CI20,CI36,CI52,CI68,CI84,$B$12,$B$28,$B$44,$B$60,$B$76)</f>
        <v>N/A</v>
      </c>
    </row>
    <row r="158" spans="1:6" ht="15.75" customHeight="1" x14ac:dyDescent="0.2">
      <c r="A158" s="276">
        <v>9</v>
      </c>
      <c r="B158" s="17" t="b">
        <v>0</v>
      </c>
      <c r="C158" s="17" t="b">
        <v>0</v>
      </c>
      <c r="D158" s="234" t="str">
        <v>Won</v>
      </c>
      <c r="E158" s="17" t="str" cm="1">
        <f t="array" ref="E158:F158">WhoGotTraded(CJ37,CJ21,CI21,CI37,CI53,CI69,CI85,$B$12,$B$28,$B$44,$B$60,$B$76)</f>
        <v>Ploudy</v>
      </c>
      <c r="F158" t="str">
        <v>Fin</v>
      </c>
    </row>
    <row r="159" spans="1:6" ht="15.75" customHeight="1" x14ac:dyDescent="0.2">
      <c r="A159" s="276">
        <v>10</v>
      </c>
      <c r="B159" s="17" t="b">
        <v>0</v>
      </c>
      <c r="C159" s="17" t="b">
        <v>0</v>
      </c>
      <c r="D159" s="234" t="str">
        <v>Won</v>
      </c>
      <c r="E159" s="17" t="str" cm="1">
        <f t="array" ref="E159:F159">WhoGotTraded(CJ38,CJ22,CI22,CI38,CI54,CI70,CI86,$B$12,$B$28,$B$44,$B$60,$B$76)</f>
        <v>Blue</v>
      </c>
      <c r="F159" t="str">
        <v>Yeeto</v>
      </c>
    </row>
    <row r="160" spans="1:6" ht="15.75" customHeight="1" x14ac:dyDescent="0.2">
      <c r="A160" s="276">
        <v>11</v>
      </c>
      <c r="B160" s="17" t="b">
        <v>0</v>
      </c>
      <c r="C160" s="17" t="b">
        <v>0</v>
      </c>
      <c r="D160" s="234" t="str">
        <v>Won</v>
      </c>
      <c r="E160" s="17" t="str" cm="1">
        <f t="array" ref="E160">WhoGotTraded(CJ39,CJ23,CI23,CI39,CI55,CI71,CI87,$B$12,$B$28,$B$44,$B$60,$B$76)</f>
        <v>N/A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Lost</v>
      </c>
      <c r="E161" s="17" t="str" cm="1">
        <f t="array" ref="E161">WhoGotTraded(CJ40,CJ24,CI24,CI40,CI56,CI72,CI88,$B$12,$B$28,$B$44,$B$60,$B$76)</f>
        <v>N/A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Won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>
        <v>0</v>
      </c>
      <c r="C163" s="17">
        <v>3</v>
      </c>
      <c r="D163" s="234" t="str">
        <v>Won</v>
      </c>
      <c r="E163" s="17" t="str" cm="1">
        <f t="array" ref="E163">WhoGotTraded(CJ42,CJ26,CI26,CI42,CI58,CI74,CI90,$B$12,$B$28,$B$44,$B$60,$B$76)</f>
        <v>Blue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205" priority="16" operator="equal">
      <formula>TRUE</formula>
    </cfRule>
  </conditionalFormatting>
  <conditionalFormatting sqref="E118:E132">
    <cfRule type="containsText" dxfId="204" priority="13" operator="containsText" text="FALSE">
      <formula>NOT(ISERROR(SEARCH("FALSE",E118)))</formula>
    </cfRule>
    <cfRule type="containsText" dxfId="203" priority="14" operator="containsText" text="TRUE">
      <formula>NOT(ISERROR(SEARCH("TRUE",E118)))</formula>
    </cfRule>
    <cfRule type="containsText" dxfId="202" priority="15" operator="containsText" text="NO OP">
      <formula>NOT(ISERROR(SEARCH("NO OP",E118)))</formula>
    </cfRule>
  </conditionalFormatting>
  <conditionalFormatting sqref="F118:F132">
    <cfRule type="cellIs" dxfId="201" priority="11" operator="equal">
      <formula>"LOST"</formula>
    </cfRule>
    <cfRule type="cellIs" dxfId="200" priority="12" operator="equal">
      <formula>"WON"</formula>
    </cfRule>
  </conditionalFormatting>
  <conditionalFormatting sqref="G118:G132">
    <cfRule type="cellIs" dxfId="199" priority="7" operator="equal">
      <formula>"NO KILL"</formula>
    </cfRule>
    <cfRule type="cellIs" dxfId="198" priority="8" operator="equal">
      <formula>FALSE</formula>
    </cfRule>
    <cfRule type="cellIs" dxfId="197" priority="9" operator="greaterThan">
      <formula>0.0001157</formula>
    </cfRule>
    <cfRule type="cellIs" dxfId="196" priority="10" operator="lessThan">
      <formula>0.000115</formula>
    </cfRule>
  </conditionalFormatting>
  <conditionalFormatting sqref="C134:C148">
    <cfRule type="cellIs" dxfId="195" priority="6" operator="equal">
      <formula>TRUE</formula>
    </cfRule>
  </conditionalFormatting>
  <conditionalFormatting sqref="D134:D148">
    <cfRule type="cellIs" dxfId="194" priority="4" operator="equal">
      <formula>"LOST"</formula>
    </cfRule>
    <cfRule type="cellIs" dxfId="193" priority="5" operator="equal">
      <formula>"WON"</formula>
    </cfRule>
  </conditionalFormatting>
  <conditionalFormatting sqref="E134:E148">
    <cfRule type="cellIs" dxfId="192" priority="3" operator="equal">
      <formula>TRUE</formula>
    </cfRule>
  </conditionalFormatting>
  <conditionalFormatting sqref="B134:B148">
    <cfRule type="cellIs" dxfId="191" priority="2" operator="equal">
      <formula>TRUE</formula>
    </cfRule>
  </conditionalFormatting>
  <conditionalFormatting sqref="X122">
    <cfRule type="cellIs" dxfId="190" priority="1" operator="equal">
      <formula>0</formula>
    </cfRule>
  </conditionalFormatting>
  <dataValidations count="13">
    <dataValidation type="list" allowBlank="1" showInputMessage="1" showErrorMessage="1" sqref="AQ13:AQ27" xr:uid="{C210596F-3D9B-4CE8-9A90-9C3BB2AEC9F3}">
      <formula1>"High,Low"</formula1>
    </dataValidation>
    <dataValidation type="list" allowBlank="1" showInputMessage="1" showErrorMessage="1" sqref="AL14:AL27" xr:uid="{E681F23B-26E0-4DC0-AFF2-8440A0B244F2}">
      <formula1>$A$111:$A$114</formula1>
    </dataValidation>
    <dataValidation type="list" allowBlank="1" showInputMessage="1" showErrorMessage="1" sqref="AL13" xr:uid="{2D0D3E62-9BB3-4591-B80C-2930E7E50639}">
      <formula1>A111:A114</formula1>
    </dataValidation>
    <dataValidation type="list" allowBlank="1" showInputMessage="1" showErrorMessage="1" sqref="AF13:AF27 AF29:AF43 AF45:AF59 AF61:AF75 AF77:AF91 AF93:AF107" xr:uid="{A74A8DC7-94A6-4812-853A-F88A3931D2E8}">
      <formula1>"PP,False"</formula1>
    </dataValidation>
    <dataValidation type="list" allowBlank="1" showInputMessage="1" showErrorMessage="1" sqref="AD13:AD27 AD29:AD43 AD45:AD59 AD61:AD75 AD77:AD91 AD93:AD107" xr:uid="{21372B72-92BD-4B0E-B393-F867750BE190}">
      <formula1>"Prep,PP,False"</formula1>
    </dataValidation>
    <dataValidation type="list" allowBlank="1" showInputMessage="1" showErrorMessage="1" sqref="K93:K107 AZ13:BA27 BE13:BF27 BJ13:BK27 K13:K27 K77:K91 K29:K43 K45:K59 K61:K75 BO13:BP27 AU13:AV27" xr:uid="{2CB35188-DDC6-4DAE-B4FC-A887A0B10DCB}">
      <formula1>"TRUE,FALSE"</formula1>
    </dataValidation>
    <dataValidation type="list" allowBlank="1" sqref="AN13:AN27" xr:uid="{615070E9-D129-48FC-87C5-2DF3CDC007E6}">
      <formula1>"Attack,Defence,Not Played"</formula1>
    </dataValidation>
    <dataValidation type="list" allowBlank="1" sqref="AO13:AO27" xr:uid="{97866BBB-92D8-448A-A7A4-2F339750680C}">
      <formula1>"Won,Lost,Not Played"</formula1>
    </dataValidation>
    <dataValidation type="list" allowBlank="1" showInputMessage="1" showErrorMessage="1" sqref="O13:O27 O29:O43 O45:O59 O61:O75 O77:O91 O93:O107 L93:L107" xr:uid="{1B64ECD5-9AA5-431C-96FE-22A06BB1D104}">
      <formula1>"True,False"</formula1>
    </dataValidation>
    <dataValidation type="list" allowBlank="1" showInputMessage="1" showErrorMessage="1" sqref="E2" xr:uid="{1560B724-495D-431A-ACE6-E803F659B143}">
      <formula1>"True, False"</formula1>
    </dataValidation>
    <dataValidation type="list" allowBlank="1" showInputMessage="1" showErrorMessage="1" sqref="AJ13:AJ27" xr:uid="{F84AFE3E-D612-4C8A-AF68-B87BD01A1A44}">
      <formula1>"true,false"</formula1>
    </dataValidation>
    <dataValidation type="list" allowBlank="1" showInputMessage="1" showErrorMessage="1" sqref="AT13:AT27 AY13:AY27 BN13:BN27 BI13:BI27 BD13:BD27" xr:uid="{99363A8F-C94E-4CC0-912E-C19168683490}">
      <formula1>"Gun, Utility"</formula1>
    </dataValidation>
    <dataValidation type="list" allowBlank="1" sqref="AS13:AS27 BH13:BH27 BC13:BC27 AX13:AX27 BM13:BM27" xr:uid="{EDA50DCE-E13B-43BE-9FA1-09EF0299302A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6F703354-7DB7-4A8F-BD36-85CA88174609}">
          <x14:formula1>
            <xm:f>REF!E2:E20</xm:f>
          </x14:formula1>
          <xm:sqref>C2</xm:sqref>
        </x14:dataValidation>
        <x14:dataValidation type="list" allowBlank="1" showInputMessage="1" showErrorMessage="1" xr:uid="{751ABBF0-857A-44C6-9566-F002D9F6F27E}">
          <x14:formula1>
            <xm:f>REF!A1:A100</xm:f>
          </x14:formula1>
          <xm:sqref>AE2</xm:sqref>
        </x14:dataValidation>
        <x14:dataValidation type="list" allowBlank="1" showInputMessage="1" showErrorMessage="1" xr:uid="{6D5E6D01-3508-4A6B-8FC1-04C633E672C7}">
          <x14:formula1>
            <xm:f>REF!A1:A100</xm:f>
          </x14:formula1>
          <xm:sqref>AD2</xm:sqref>
        </x14:dataValidation>
        <x14:dataValidation type="list" allowBlank="1" showInputMessage="1" showErrorMessage="1" xr:uid="{A50AA371-9E9E-4A69-8D81-B310CC945300}">
          <x14:formula1>
            <xm:f>REF!B1:B100</xm:f>
          </x14:formula1>
          <xm:sqref>AC2</xm:sqref>
        </x14:dataValidation>
        <x14:dataValidation type="list" allowBlank="1" showInputMessage="1" showErrorMessage="1" xr:uid="{60059DF0-90E5-45A1-A77C-9FC6C9F00A55}">
          <x14:formula1>
            <xm:f>REF!B1:B100</xm:f>
          </x14:formula1>
          <xm:sqref>AB2</xm:sqref>
        </x14:dataValidation>
        <x14:dataValidation type="list" allowBlank="1" showInputMessage="1" showErrorMessage="1" xr:uid="{CFA60548-0B42-447F-85C0-B822FC74C103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3683F9BF-26B5-437E-8B1E-58B3A63340A1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F47101E4-158A-417F-9FB7-A5D46B64219A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27412463-1C66-4619-850F-4C6F92E0A8F6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4E59338B-4CBB-4A75-A233-D0189F371AD5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820779F3-4EE8-425B-97D5-248E07BB98EC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C91133B3-DC21-4A8E-B9C1-8DB7CED9EA8B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F1C604D6-4019-4C1B-9045-06DD29880A0E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06A1EB39-F61B-4406-BA9E-DC24E8EDFE91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9B34C2E4-9737-464E-A025-52ED08B0319C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D175D98E-0895-42A7-AFB4-9BFFD6800762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75DFE318-DEF9-4C5B-8F28-863F6297C06F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1BAFA808-32B9-41BA-8034-602707BE1762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8A678E9F-5DFE-4C9E-A386-55DDFF7AD269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1EDFB4F0-BD71-4E34-922D-65CA6CFCCE00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E9C0956B-EB18-420A-9368-36E27C1EE5AC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858FE-7CBC-4948-9988-4982AE37EBBC}">
  <sheetPr codeName="Sheet24">
    <outlinePr summaryBelow="0" summaryRight="0"/>
  </sheetPr>
  <dimension ref="A1:DG1000"/>
  <sheetViews>
    <sheetView zoomScale="70" zoomScaleNormal="70" workbookViewId="0">
      <selection activeCell="N7" sqref="N7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44719</v>
      </c>
      <c r="C2" s="113" t="s">
        <v>229</v>
      </c>
      <c r="D2" s="170" t="s">
        <v>562</v>
      </c>
      <c r="E2" s="238" t="b">
        <v>0</v>
      </c>
      <c r="F2" s="17">
        <f>I2+K2</f>
        <v>8</v>
      </c>
      <c r="G2" s="17">
        <f>J2+L2</f>
        <v>6</v>
      </c>
      <c r="H2" s="115">
        <f>COUNTIF(AO13:AO27,"Won")+COUNTIF(AO13:AO27,"Lost")</f>
        <v>14</v>
      </c>
      <c r="I2" s="211">
        <f>wonlost(AO13:AO27,"Attack","Won",AN13:AN27)</f>
        <v>5</v>
      </c>
      <c r="J2" s="115">
        <f>wonlost(AO13:AO27,"Attack","Lost",AN13:AN27)</f>
        <v>2</v>
      </c>
      <c r="K2" s="115">
        <f>wonlost(AO13:AO27,"Defence","Won",AN13:AN27)</f>
        <v>3</v>
      </c>
      <c r="L2" s="115">
        <f>wonlost(AO13:AO27,"Defence","Lost",AN13:AN27)</f>
        <v>4</v>
      </c>
      <c r="M2" s="115">
        <f>COUNTIF(CE14:CE27,TRUE)</f>
        <v>0</v>
      </c>
      <c r="N2" s="17">
        <f>COUNTIF(AJ13:AJ27,TRUE)</f>
        <v>2</v>
      </c>
      <c r="O2" s="115">
        <f>COUNTIF(BY13:BY27,TRUE)</f>
        <v>1</v>
      </c>
      <c r="P2" s="170" t="e">
        <f>AVERAGE(conversion(AP13:AP27,AO13:AO27))</f>
        <v>#VALUE!</v>
      </c>
      <c r="Q2" s="170">
        <f>COUNTIF(CG13:CG27,TRUE)</f>
        <v>8</v>
      </c>
      <c r="R2" s="170">
        <f>AVERAGE(conversion(CG13:CG27,AO13:AO27))</f>
        <v>0.875</v>
      </c>
      <c r="S2" s="125">
        <f>TRUNC(AVERAGE(CJ13:CJ27),0)/(60*60*24)</f>
        <v>1.1805555555555556E-3</v>
      </c>
      <c r="T2" s="17">
        <f>SUM(T5:T10)</f>
        <v>0</v>
      </c>
      <c r="U2" s="17">
        <f>AVERAGE(Q13:Q27)</f>
        <v>0.14285714285714285</v>
      </c>
      <c r="V2" s="17">
        <f>AVERAGE(R13:R27)</f>
        <v>5</v>
      </c>
      <c r="W2" s="17">
        <f>AVERAGE(S13:S27)</f>
        <v>0.8571428571428571</v>
      </c>
      <c r="AB2" s="23" t="s">
        <v>165</v>
      </c>
      <c r="AC2" s="23" t="s">
        <v>199</v>
      </c>
      <c r="AD2" s="66" t="s">
        <v>166</v>
      </c>
      <c r="AE2" s="66" t="s">
        <v>167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0.75</v>
      </c>
      <c r="C5" s="96">
        <f>SUM(CA13:CA27)</f>
        <v>6</v>
      </c>
      <c r="D5" s="112">
        <f>SUM(CB13:CB27)</f>
        <v>5</v>
      </c>
      <c r="E5" s="17">
        <f>COUNTIF(DC13:DC27,TRUE)</f>
        <v>2</v>
      </c>
      <c r="F5" s="96">
        <f>COUNTIF(CC13:CC27,TRUE)</f>
        <v>2</v>
      </c>
      <c r="G5" s="17">
        <f>SUM(DF13:DF27)</f>
        <v>0</v>
      </c>
      <c r="H5" s="99">
        <f>TRUNC(D5/(C5-G5),2)</f>
        <v>0.83</v>
      </c>
      <c r="I5" s="114">
        <f>COUNTIF(CH13:CH27,"&gt;0")</f>
        <v>8</v>
      </c>
      <c r="J5" s="115">
        <f>COUNTIF(M13:M27,TRUE)</f>
        <v>2</v>
      </c>
      <c r="K5" s="17">
        <f>COUNTIF(DB13:DB27,TRUE)</f>
        <v>2</v>
      </c>
      <c r="L5" s="111">
        <f>TRUNC((COUNTIF(CD13:CD27,TRUE)/H2),2)</f>
        <v>0.64</v>
      </c>
      <c r="M5" s="116">
        <f>C5/H2</f>
        <v>0.42857142857142855</v>
      </c>
      <c r="N5" s="122">
        <f>AVERAGE(CI13:CI27)/(60*60*24)</f>
        <v>1.3498263888888889E-3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0.35714285714285715</v>
      </c>
      <c r="V5" s="306">
        <f>SUM(CF13:CF27)</f>
        <v>0</v>
      </c>
      <c r="W5" s="28"/>
      <c r="X5" s="94"/>
      <c r="Y5" s="279">
        <f>COUNTIF(DE13:DE27,TRUE)</f>
        <v>0</v>
      </c>
      <c r="Z5" s="17">
        <f>COUNTIF(CA13:CA27,"&gt;1")</f>
        <v>1</v>
      </c>
      <c r="AB5" s="282" t="s">
        <v>390</v>
      </c>
      <c r="AC5" s="72">
        <f>SUM(CY13:CY27)</f>
        <v>3</v>
      </c>
      <c r="AD5" s="72">
        <f>COUNTIF(CW13:CW27,"&gt;0")</f>
        <v>2</v>
      </c>
      <c r="AE5" s="108">
        <f>TRUNC((COUNTIF(CU13:CU27,TRUE)/(I2+J2)),2)</f>
        <v>0.85</v>
      </c>
      <c r="AF5" s="121" t="e">
        <f>AVERAGE(CV13:CV27)/(60*60*24)</f>
        <v>#DIV/0!</v>
      </c>
      <c r="AG5" s="118">
        <f>AC5/(I2+J2)</f>
        <v>0.42857142857142855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0.2857142857142857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3</v>
      </c>
      <c r="AV5" s="23">
        <f>COUNTIF(CX13:CX27,"&gt;0")</f>
        <v>6</v>
      </c>
      <c r="AW5" s="109">
        <f>TRUNC((COUNTIF(CV13:CV27,TRUE)/($K$2+$L$2)),2)</f>
        <v>0.42</v>
      </c>
      <c r="AX5" s="120">
        <f>AVERAGE(CX13:CX27)/(60*60*24)</f>
        <v>1.3676697530864198E-3</v>
      </c>
      <c r="AY5" s="119">
        <f>AU5/(K2+L2)</f>
        <v>0.42857142857142855</v>
      </c>
      <c r="AZ5" s="99">
        <f>COUNTIF(CZ13:CZ27, "&gt;0")/(K2+L2)</f>
        <v>0.42857142857142855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2.5</v>
      </c>
      <c r="C6" s="96">
        <f>SUM(CA29:CA43)</f>
        <v>15</v>
      </c>
      <c r="D6" s="113">
        <f>SUM(CB29:CB43)</f>
        <v>8</v>
      </c>
      <c r="E6" s="17">
        <f>COUNTIF(DC29:DC43,TRUE)</f>
        <v>1</v>
      </c>
      <c r="F6" s="96">
        <f>COUNTIF(CC29:CC43,TRUE)</f>
        <v>3</v>
      </c>
      <c r="G6" s="17">
        <f>SUM(DF29:DF43)</f>
        <v>0</v>
      </c>
      <c r="H6" s="99">
        <f t="shared" ref="H6:H9" si="0">TRUNC(D6/(C6-G6),2)</f>
        <v>0.53</v>
      </c>
      <c r="I6" s="114">
        <f>COUNTIF(CH29:CH43,"&gt;0")</f>
        <v>6</v>
      </c>
      <c r="J6" s="115">
        <f>COUNTIF(M29:M43,TRUE)</f>
        <v>2</v>
      </c>
      <c r="K6" s="17">
        <f>COUNTIF(DB29:DB43,TRUE)</f>
        <v>0</v>
      </c>
      <c r="L6" s="111">
        <f>TRUNC(COUNTIF(CD29:CD43,TRUE)/H2,2)</f>
        <v>0.71</v>
      </c>
      <c r="M6" s="116">
        <f>C6/H2</f>
        <v>1.0714285714285714</v>
      </c>
      <c r="N6" s="122">
        <f>AVERAGE(CI29:CI43)/(60*60*24)</f>
        <v>1.2268518518518518E-3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0.6428571428571429</v>
      </c>
      <c r="V6" s="306">
        <f>SUM(CF29:CF43)</f>
        <v>3</v>
      </c>
      <c r="W6" s="28"/>
      <c r="X6" s="94"/>
      <c r="Y6" s="279">
        <f>COUNTIF(DE29:DE43,TRUE)</f>
        <v>0</v>
      </c>
      <c r="Z6" s="17">
        <f>COUNTIF(CA29:CA43,"&gt;1")</f>
        <v>4</v>
      </c>
      <c r="AB6" s="283" t="s">
        <v>65</v>
      </c>
      <c r="AC6" s="72">
        <f>SUM(CY29:CY43)</f>
        <v>9</v>
      </c>
      <c r="AD6" s="72">
        <f>COUNTIF(CW29:CW43,"&gt;0")</f>
        <v>2</v>
      </c>
      <c r="AE6" s="108">
        <f>TRUNC(COUNTIF(CU29:CU43,TRUE)/(I2+J2),2)</f>
        <v>0.85</v>
      </c>
      <c r="AF6" s="121" t="e">
        <f>AVERAGE(CV29:CV43)/(60*60*24)</f>
        <v>#DIV/0!</v>
      </c>
      <c r="AG6" s="118">
        <f>AC6/(I2+J2)</f>
        <v>1.2857142857142858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0.7142857142857143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6</v>
      </c>
      <c r="AV6" s="23">
        <f>COUNTIF(CX29:CX43,"&gt;0")</f>
        <v>4</v>
      </c>
      <c r="AW6" s="110">
        <f>TRUNC((COUNTIF(CV29:CV43,TRUE)/($K$2+$L$2)),2)</f>
        <v>0.56999999999999995</v>
      </c>
      <c r="AX6" s="120">
        <f>AVERAGE(CX29:CX43)/(60*60*24)</f>
        <v>1.255787037037037E-3</v>
      </c>
      <c r="AY6" s="119">
        <f>AU6/(K2+L2)</f>
        <v>0.8571428571428571</v>
      </c>
      <c r="AZ6" s="99">
        <f>COUNTIF(CZ29:CZ43, "&gt;0")/(K2+L2)</f>
        <v>0.5714285714285714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2</v>
      </c>
      <c r="C7" s="96">
        <f>SUM(CA45:CA59)</f>
        <v>16</v>
      </c>
      <c r="D7" s="113">
        <f>SUM(CB45:CB59)</f>
        <v>7</v>
      </c>
      <c r="E7" s="17">
        <f>COUNTIF(DC45:DC59,TRUE)</f>
        <v>4</v>
      </c>
      <c r="F7" s="96">
        <f>COUNTIF(CC45:CC59,TRUE)</f>
        <v>7</v>
      </c>
      <c r="G7" s="17">
        <f>SUM(DF45:DF59)</f>
        <v>0</v>
      </c>
      <c r="H7" s="99">
        <f t="shared" si="0"/>
        <v>0.43</v>
      </c>
      <c r="I7" s="114">
        <f>COUNTIF(CH45:CH59,"&gt;0")</f>
        <v>8</v>
      </c>
      <c r="J7" s="115">
        <f>COUNTIF(M45:M59,TRUE)</f>
        <v>0</v>
      </c>
      <c r="K7" s="17">
        <f>COUNTIF(DB45:DB59,TRUE)</f>
        <v>2</v>
      </c>
      <c r="L7" s="111">
        <f>TRUNC((COUNTIF(CD45:CD59,TRUE)/H2),2)</f>
        <v>0.71</v>
      </c>
      <c r="M7" s="116">
        <f>C7/H2</f>
        <v>1.1428571428571428</v>
      </c>
      <c r="N7" s="122">
        <f>AVERAGE(CI45:CI59)/(60*60*24)</f>
        <v>1.5075231481481482E-3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0.6428571428571429</v>
      </c>
      <c r="V7" s="306">
        <f>SUM(CF45:CF59)</f>
        <v>2</v>
      </c>
      <c r="W7" s="28"/>
      <c r="X7" s="94"/>
      <c r="Y7" s="279">
        <f>COUNTIF(DE45:DE59,TRUE)</f>
        <v>0</v>
      </c>
      <c r="Z7" s="17">
        <f>COUNTIF(CA45:CA59,"&gt;1")</f>
        <v>5</v>
      </c>
      <c r="AB7" s="284" t="s">
        <v>66</v>
      </c>
      <c r="AC7" s="72">
        <f>SUM(CY45:CY59)</f>
        <v>10</v>
      </c>
      <c r="AD7" s="72">
        <f>COUNTIF(CW45:CW59,"&gt;0")</f>
        <v>4</v>
      </c>
      <c r="AE7" s="108">
        <f>TRUNC((COUNTIF(CU45:CU59,TRUE)/(I2+J2)),2)</f>
        <v>0.85</v>
      </c>
      <c r="AF7" s="121" t="e">
        <f>AVERAGE(CV43:CV59)/(60*60*24)</f>
        <v>#DIV/0!</v>
      </c>
      <c r="AG7" s="118">
        <f>AC7/(I2+J2)</f>
        <v>1.4285714285714286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0.7142857142857143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6</v>
      </c>
      <c r="AV7" s="23">
        <f>COUNTIF(CX45:CX59,"&gt;0")</f>
        <v>4</v>
      </c>
      <c r="AW7" s="110">
        <f>TRUNC((COUNTIF(CV45:CV59,TRUE)/($K$2+$L$2)),2)</f>
        <v>0.56999999999999995</v>
      </c>
      <c r="AX7" s="120">
        <f>AVERAGE(CX43:CX59)/(60*60*24)</f>
        <v>1.5451388888888889E-3</v>
      </c>
      <c r="AY7" s="119">
        <f>AU7/(K2+L2)</f>
        <v>0.8571428571428571</v>
      </c>
      <c r="AZ7" s="99">
        <f>COUNTIF(CZ45:CZ59, "&gt;0")/(K2+L2)</f>
        <v>0.5714285714285714</v>
      </c>
      <c r="BA7" s="20"/>
    </row>
    <row r="8" spans="1:110" ht="15.75" customHeight="1" x14ac:dyDescent="0.2">
      <c r="A8" s="106" t="s">
        <v>355</v>
      </c>
      <c r="B8" s="165">
        <f>C8/I8</f>
        <v>0.7</v>
      </c>
      <c r="C8" s="96">
        <f>SUM(CA61:CA75)</f>
        <v>7</v>
      </c>
      <c r="D8" s="113">
        <f>SUM(CB61:CB75)</f>
        <v>2</v>
      </c>
      <c r="E8" s="17">
        <f>COUNTIF(DC61:DC75,TRUE)</f>
        <v>0</v>
      </c>
      <c r="F8" s="96">
        <f>COUNTIF(CC61:CC75,TRUE)</f>
        <v>0</v>
      </c>
      <c r="G8" s="17">
        <f>SUM(DF61:DF75)</f>
        <v>0</v>
      </c>
      <c r="H8" s="99">
        <f t="shared" si="0"/>
        <v>0.28000000000000003</v>
      </c>
      <c r="I8" s="114">
        <f>COUNTIF(CH61:CH75,"&gt;0")</f>
        <v>10</v>
      </c>
      <c r="J8" s="115">
        <f>COUNTIF(M61:M75,TRUE)</f>
        <v>1</v>
      </c>
      <c r="K8" s="17">
        <f>COUNTIF(DB61:DB75,TRUE)</f>
        <v>3</v>
      </c>
      <c r="L8" s="111">
        <f>TRUNC((COUNTIF(CD61:CD75,TRUE)/H2),2)</f>
        <v>0.56999999999999995</v>
      </c>
      <c r="M8" s="116">
        <f>C8/H2</f>
        <v>0.5</v>
      </c>
      <c r="N8" s="122">
        <f>AVERAGE(CI61:CI75)/(60*60*24)</f>
        <v>1.2002314814814816E-3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0.2857142857142857</v>
      </c>
      <c r="V8" s="306">
        <f>SUM(CF61:CF75)</f>
        <v>0</v>
      </c>
      <c r="W8" s="28"/>
      <c r="X8" s="94"/>
      <c r="Y8" s="279">
        <f>COUNTIF(DE61:DE75,TRUE)</f>
        <v>0</v>
      </c>
      <c r="Z8" s="17">
        <f>COUNTIF(CA61:CA75,"&gt;1")</f>
        <v>2</v>
      </c>
      <c r="AB8" s="285" t="s">
        <v>355</v>
      </c>
      <c r="AC8" s="72">
        <f>SUM(CY61:CY75)</f>
        <v>7</v>
      </c>
      <c r="AD8" s="72">
        <f>COUNTIF(CW61:CW75,"&gt;0")</f>
        <v>5</v>
      </c>
      <c r="AE8" s="108">
        <f>TRUNC((COUNTIF(CU61:CU75,TRUE)/(I2+J2)),2)</f>
        <v>0.56999999999999995</v>
      </c>
      <c r="AF8" s="121" t="e">
        <f>AVERAGE(CV61:CV75)/(60*60*24)</f>
        <v>#DIV/0!</v>
      </c>
      <c r="AG8" s="118">
        <f>AC8/(I2+J2)</f>
        <v>1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0.5714285714285714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0</v>
      </c>
      <c r="AV8" s="23">
        <f>COUNTIF(CX61:CX75,"&gt;0")</f>
        <v>5</v>
      </c>
      <c r="AW8" s="110">
        <f>TRUNC((COUNTIF(CV61:CV75,TRUE)/($K$2+$L$2)),2)</f>
        <v>0.56999999999999995</v>
      </c>
      <c r="AX8" s="120">
        <f>AVERAGE(CX61:CX75)/(60*60*24)</f>
        <v>1.2569444444444444E-3</v>
      </c>
      <c r="AY8" s="119">
        <f>AU8/(K2+L2)</f>
        <v>0</v>
      </c>
      <c r="AZ8" s="99">
        <f>COUNTIF(CZ61:CZ75, "&gt;0")/(K2+L2)</f>
        <v>0</v>
      </c>
      <c r="BA8" s="20"/>
    </row>
    <row r="9" spans="1:110" ht="15.75" customHeight="1" x14ac:dyDescent="0.2">
      <c r="A9" s="107" t="s">
        <v>67</v>
      </c>
      <c r="B9" s="165">
        <f>C9/I9</f>
        <v>0.55555555555555558</v>
      </c>
      <c r="C9" s="96">
        <f>SUM(CA77:CA91)</f>
        <v>5</v>
      </c>
      <c r="D9" s="113">
        <f>SUM(CB77:CB91)</f>
        <v>2</v>
      </c>
      <c r="E9" s="17">
        <f>COUNTIF(DC77:DC91,TRUE)</f>
        <v>1</v>
      </c>
      <c r="F9" s="96">
        <f>COUNTIF(CC77:CC91,TRUE)</f>
        <v>1</v>
      </c>
      <c r="G9" s="17">
        <f>SUM(DF77:DF91)</f>
        <v>0</v>
      </c>
      <c r="H9" s="99">
        <f t="shared" si="0"/>
        <v>0.4</v>
      </c>
      <c r="I9" s="114">
        <f>COUNTIF(CH77:CH91,"&gt;0")</f>
        <v>9</v>
      </c>
      <c r="J9" s="115">
        <f>COUNTIF(M77:M91,TRUE )</f>
        <v>1</v>
      </c>
      <c r="K9" s="17">
        <f>COUNTIF(DB77:DB91,TRUE)</f>
        <v>2</v>
      </c>
      <c r="L9" s="111">
        <f>TRUNC((COUNTIF(CD77:CD91,TRUE)/H2),2)</f>
        <v>0.56999999999999995</v>
      </c>
      <c r="M9" s="116">
        <f>C9/H2</f>
        <v>0.35714285714285715</v>
      </c>
      <c r="N9" s="122">
        <f>AVERAGE(CI77:CI91)/(60*60*24)</f>
        <v>1.5162037037037036E-3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0</v>
      </c>
      <c r="U9" s="111">
        <f>COUNTIF(CA77:CA91, "&gt;0")/H2</f>
        <v>0.2857142857142857</v>
      </c>
      <c r="V9" s="306">
        <f>SUM(CF77:CF91)</f>
        <v>1</v>
      </c>
      <c r="W9" s="28"/>
      <c r="X9" s="94"/>
      <c r="Y9" s="279">
        <f>COUNTIF(DE77:DE91,TRUE)</f>
        <v>0</v>
      </c>
      <c r="Z9" s="17">
        <f>COUNTIF(CA77:CA91,"&gt;1")</f>
        <v>1</v>
      </c>
      <c r="AB9" s="286" t="s">
        <v>67</v>
      </c>
      <c r="AC9" s="72">
        <f>SUM(CY77:CY91)</f>
        <v>1</v>
      </c>
      <c r="AD9" s="72">
        <f>COUNTIF(CW77:CW91,"&gt;0")</f>
        <v>4</v>
      </c>
      <c r="AE9" s="108">
        <f>TRUNC((COUNTIF(CU77:CU91,TRUE)/(I2+J2)),2)</f>
        <v>0.71</v>
      </c>
      <c r="AF9" s="121" t="e">
        <f>AVERAGE(CV77:CV91)/(60*60*24)</f>
        <v>#DIV/0!</v>
      </c>
      <c r="AG9" s="118">
        <f>AC9/(I2+J2)</f>
        <v>0.14285714285714285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0.14285714285714285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4</v>
      </c>
      <c r="AV9" s="23">
        <f>COUNTIF(CX77:CX91,"&gt;0")</f>
        <v>5</v>
      </c>
      <c r="AW9" s="110">
        <f>TRUNC((COUNTIF(CV77:CV91,TRUE)/($K$2+$L$2)),2)</f>
        <v>0.42</v>
      </c>
      <c r="AX9" s="120">
        <f>AVERAGE(CX77:CX91)/(60*60*24)</f>
        <v>1.6388888888888887E-3</v>
      </c>
      <c r="AY9" s="119">
        <f>AU9/(K2+L2)</f>
        <v>0.5714285714285714</v>
      </c>
      <c r="AZ9" s="99">
        <f>COUNTIF(CZ77:CZ91, "&gt;0")/(K2+L2)</f>
        <v>0.42857142857142855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6_7 Oregon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419</v>
      </c>
      <c r="K13" s="45" t="b">
        <v>0</v>
      </c>
      <c r="L13" s="46" t="b">
        <f>DB13</f>
        <v>0</v>
      </c>
      <c r="M13" s="47" t="b" cm="1">
        <f t="array" ref="M13">OpeningDeath(CG13,CI13,CI29,CI45,CI61,CI77,CI93)</f>
        <v>0</v>
      </c>
      <c r="N13" s="52" t="s">
        <v>200</v>
      </c>
      <c r="O13" s="69" t="b">
        <v>0</v>
      </c>
      <c r="Q13" s="17">
        <v>1</v>
      </c>
      <c r="R13" s="20">
        <v>5</v>
      </c>
      <c r="S13" s="17"/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1</v>
      </c>
      <c r="AK13" s="182" t="s">
        <v>485</v>
      </c>
      <c r="AL13" s="61" t="s">
        <v>230</v>
      </c>
      <c r="AM13" s="62" t="s">
        <v>528</v>
      </c>
      <c r="AN13" s="63" t="s">
        <v>381</v>
      </c>
      <c r="AO13" s="71" t="s">
        <v>404</v>
      </c>
      <c r="AP13" s="20" t="b">
        <f t="shared" ref="AP13:AP27" si="1">OR(O13,O29,O45,O61,O77,O93)</f>
        <v>0</v>
      </c>
      <c r="AQ13" s="17"/>
      <c r="AR13" s="190" t="s">
        <v>398</v>
      </c>
      <c r="AS13" s="54" t="s">
        <v>66</v>
      </c>
      <c r="AT13" s="55" t="s">
        <v>384</v>
      </c>
      <c r="AU13" s="55" t="b">
        <v>0</v>
      </c>
      <c r="AV13" s="55" t="b">
        <v>1</v>
      </c>
      <c r="AW13" s="64" t="s">
        <v>522</v>
      </c>
      <c r="AX13" s="65" t="s">
        <v>67</v>
      </c>
      <c r="AY13" s="66" t="s">
        <v>384</v>
      </c>
      <c r="AZ13" s="66" t="b">
        <v>1</v>
      </c>
      <c r="BA13" s="66" t="b">
        <v>0</v>
      </c>
      <c r="BB13" s="56"/>
      <c r="BC13" s="57"/>
      <c r="BD13" s="55"/>
      <c r="BE13" s="55" t="b">
        <v>0</v>
      </c>
      <c r="BF13" s="55"/>
      <c r="BG13" s="64"/>
      <c r="BH13" s="65"/>
      <c r="BI13" s="66"/>
      <c r="BJ13" s="66" t="b">
        <v>0</v>
      </c>
      <c r="BK13" s="66"/>
      <c r="BL13" s="56"/>
      <c r="BM13" s="57"/>
      <c r="BN13" s="55"/>
      <c r="BO13" s="55" t="b">
        <v>0</v>
      </c>
      <c r="BP13" s="55"/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0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0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0</v>
      </c>
      <c r="CH13" s="20" cm="1">
        <f t="array" ref="CH13">secandmin(J13)</f>
        <v>104</v>
      </c>
      <c r="CI13" s="20">
        <f t="shared" ref="CI13:CI27" si="4">IF(CH13=0,FALSE,(180+BT13-CH13))</f>
        <v>76</v>
      </c>
      <c r="CJ13" s="20" cm="1">
        <f t="array" ref="CJ13">IF(AR13="",FALSE,ROUND(IF(AU13=TRUE,((180-secandmin(AK13))+(45-AM13))-(secandmin(AR13)),(180-secandmin(AR13))),0))</f>
        <v>95</v>
      </c>
      <c r="CK13" s="20" cm="1">
        <f t="array" ref="CK13">IF(AW13="",FALSE,ROUND(IF(AZ13=TRUE,((180-secandmin(AK13))+(45-AM13))-(secandmin(AW13)),(180-secandmin(AW13))),0))</f>
        <v>143</v>
      </c>
      <c r="CL13" s="20" t="b" cm="1">
        <f t="array" ref="CL13">IF(BB13="",FALSE,ROUND(IF(BE13=TRUE,((180-secandmin(AK13))+(45-AM13))-(secandmin(BB13)),(180-secandmin(BB13))),0))</f>
        <v>0</v>
      </c>
      <c r="CM13" s="20" t="b" cm="1">
        <f t="array" ref="CM13">IF(BG13="",FALSE,ROUND(IF(BJ13=TRUE,((180-secandmin(AK13))+(45-AM13))-(secandmin(BG13)),(180-secandmin(BG13))),0))</f>
        <v>0</v>
      </c>
      <c r="CN13" s="20" t="b" cm="1">
        <f t="array" ref="CN13">IF(BL13="",FALSE,ROUND(IF(BO13=TRUE,((180-secandmin(AK13))+(45-AM13))-(secandmin(BL13)),(180-secandmin(BL13))),0))</f>
        <v>0</v>
      </c>
      <c r="CO13" s="30" cm="1">
        <f t="array" ref="CO13">roundlength(AJ13,secandmin(AM13),AO13,secandmin(AK13))</f>
        <v>145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9">TRANSPOSE(sidesplit(CD13:CD27,AN13:AN27,"Attack"))</f>
        <v>1</v>
      </c>
      <c r="CV13" s="20" t="b" cm="1">
        <f t="array" ref="CV13:CV19">TRANSPOSE(sidesplit(CD13:CD27,AN13:AN27,"Defence"))</f>
        <v>0</v>
      </c>
      <c r="CW13" s="20" t="b" cm="1">
        <f t="array" ref="CW13:CW19">TRANSPOSE(sidesplit(CI13:CI27,AN13:AN27,"Attack"))</f>
        <v>0</v>
      </c>
      <c r="CX13" s="20" cm="1">
        <f t="array" ref="CX13:CX19">TRANSPOSE(sidesplit(CI13:CI27,AN13:AN27,"Defence"))</f>
        <v>76</v>
      </c>
      <c r="CY13" s="20" cm="1">
        <f t="array" ref="CY13:CY19">TRANSPOSE(sidesplit(CA13:CA27,AN13:AN27,"Attack"))</f>
        <v>1</v>
      </c>
      <c r="CZ13" s="20" cm="1">
        <f t="array" ref="CZ13:CZ19">TRANSPOSE(sidesplit(CA13:CA27,AN13:AN27,"Defence"))</f>
        <v>0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cm="1">
        <f t="array" ref="DD13">IF(AK13=0,FALSE,(180-secandmin(AK13)))</f>
        <v>113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6_7 Oregon</v>
      </c>
      <c r="B14" s="4">
        <v>2</v>
      </c>
      <c r="C14" s="50"/>
      <c r="D14" s="51"/>
      <c r="E14" s="50"/>
      <c r="F14" s="87"/>
      <c r="G14" s="88"/>
      <c r="H14" s="89"/>
      <c r="I14" s="49"/>
      <c r="J14" s="48" t="s">
        <v>386</v>
      </c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1</v>
      </c>
      <c r="N14" s="52" t="s">
        <v>200</v>
      </c>
      <c r="O14" s="69" t="b">
        <v>0</v>
      </c>
      <c r="Q14" s="17">
        <v>0</v>
      </c>
      <c r="R14" s="20">
        <v>5</v>
      </c>
      <c r="S14" s="17"/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230</v>
      </c>
      <c r="AM14" s="62" t="s">
        <v>409</v>
      </c>
      <c r="AN14" s="63" t="s">
        <v>381</v>
      </c>
      <c r="AO14" s="71" t="s">
        <v>392</v>
      </c>
      <c r="AP14" s="20" t="b">
        <f t="shared" si="1"/>
        <v>0</v>
      </c>
      <c r="AQ14" s="17"/>
      <c r="AR14" s="190" t="s">
        <v>401</v>
      </c>
      <c r="AS14" s="54" t="s">
        <v>66</v>
      </c>
      <c r="AT14" s="55" t="s">
        <v>384</v>
      </c>
      <c r="AU14" s="55" t="b">
        <v>0</v>
      </c>
      <c r="AV14" s="55" t="b">
        <v>1</v>
      </c>
      <c r="AW14" s="64" t="s">
        <v>547</v>
      </c>
      <c r="AX14" s="65" t="s">
        <v>67</v>
      </c>
      <c r="AY14" s="66" t="s">
        <v>384</v>
      </c>
      <c r="AZ14" s="66" t="b">
        <v>0</v>
      </c>
      <c r="BA14" s="66" t="b">
        <v>1</v>
      </c>
      <c r="BB14" s="56" t="s">
        <v>491</v>
      </c>
      <c r="BC14" s="57" t="s">
        <v>66</v>
      </c>
      <c r="BD14" s="55" t="s">
        <v>384</v>
      </c>
      <c r="BE14" s="55" t="b">
        <v>0</v>
      </c>
      <c r="BF14" s="55" t="b">
        <v>0</v>
      </c>
      <c r="BG14" s="64" t="s">
        <v>475</v>
      </c>
      <c r="BH14" s="65" t="s">
        <v>65</v>
      </c>
      <c r="BI14" s="66" t="s">
        <v>384</v>
      </c>
      <c r="BJ14" s="66" t="b">
        <v>0</v>
      </c>
      <c r="BK14" s="66" t="b">
        <v>1</v>
      </c>
      <c r="BL14" s="56" t="s">
        <v>409</v>
      </c>
      <c r="BM14" s="57" t="s">
        <v>66</v>
      </c>
      <c r="BN14" s="55" t="s">
        <v>384</v>
      </c>
      <c r="BO14" s="55" t="b">
        <v>0</v>
      </c>
      <c r="BP14" s="55" t="b">
        <v>1</v>
      </c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0</v>
      </c>
      <c r="CB14" s="20">
        <f>countkillshs(AS14,AV14,AX14,BA14,BC14,BF14,BH14,BK14,BM14,BP14,$B$12)</f>
        <v>0</v>
      </c>
      <c r="CC14" s="223" t="b">
        <f>opening(AS14,B12)</f>
        <v>0</v>
      </c>
      <c r="CD14" s="29" t="b" cm="1">
        <f t="array" ref="CD14">KOST(CA14,O14,secandmin(J14),L14, AN14)</f>
        <v>0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0</v>
      </c>
      <c r="CH14" s="20" cm="1">
        <f t="array" ref="CH14">secandmin(J14)</f>
        <v>86</v>
      </c>
      <c r="CI14" s="20">
        <f t="shared" si="4"/>
        <v>94</v>
      </c>
      <c r="CJ14" s="20" cm="1">
        <f t="array" ref="CJ14">IF(AR14="",FALSE,ROUND(IF(AU14=TRUE,((180-secandmin(AK14))+(45-AM14))-(secandmin(AR14)),(180-secandmin(AR14))),0))</f>
        <v>99</v>
      </c>
      <c r="CK14" s="20" cm="1">
        <f t="array" ref="CK14">IF(AW14="",FALSE,ROUND(IF(AZ14=TRUE,((180-secandmin(AK14))+(45-AM14))-(secandmin(AW14)),(180-secandmin(AW14))),0))</f>
        <v>109</v>
      </c>
      <c r="CL14" s="20" cm="1">
        <f t="array" ref="CL14">IF(BB14="",FALSE,ROUND(IF(BE14=TRUE,((180-secandmin(AK14))+(45-AM14))-(secandmin(BB14)),(180-secandmin(BB14))),0))</f>
        <v>121</v>
      </c>
      <c r="CM14" s="20" cm="1">
        <f t="array" ref="CM14">IF(BG14="",FALSE,ROUND(IF(BJ14=TRUE,((180-secandmin(AK14))+(45-AM14))-(secandmin(BG14)),(180-secandmin(BG14))),0))</f>
        <v>126</v>
      </c>
      <c r="CN14" s="20" cm="1">
        <f t="array" ref="CN14">IF(BL14="",FALSE,ROUND(IF(BO14=TRUE,((180-secandmin(AK14))+(45-AM14))-(secandmin(BL14)),(180-secandmin(BL14))),0))</f>
        <v>147</v>
      </c>
      <c r="CO14" s="30" cm="1">
        <f t="array" ref="CO14">roundlength(AJ14,secandmin(AM14),AO14,secandmin(AK14))</f>
        <v>147</v>
      </c>
      <c r="CP14" s="222">
        <f t="shared" si="5"/>
        <v>0</v>
      </c>
      <c r="CQ14" s="222">
        <f t="shared" si="6"/>
        <v>0</v>
      </c>
      <c r="CR14" s="17"/>
      <c r="CU14" s="20" t="b">
        <v>1</v>
      </c>
      <c r="CV14" s="20" t="b">
        <v>0</v>
      </c>
      <c r="CW14" s="20" t="b">
        <v>0</v>
      </c>
      <c r="CX14" s="20">
        <v>94</v>
      </c>
      <c r="CY14" s="20">
        <v>0</v>
      </c>
      <c r="CZ14" s="20">
        <v>0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6_7 Oregon</v>
      </c>
      <c r="B15" s="4">
        <v>3</v>
      </c>
      <c r="C15" s="50"/>
      <c r="D15" s="51"/>
      <c r="E15" s="50"/>
      <c r="F15" s="87"/>
      <c r="G15" s="88"/>
      <c r="H15" s="89"/>
      <c r="I15" s="49"/>
      <c r="J15" s="48" t="s">
        <v>522</v>
      </c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0</v>
      </c>
      <c r="N15" s="52" t="s">
        <v>236</v>
      </c>
      <c r="O15" s="69" t="b">
        <v>0</v>
      </c>
      <c r="Q15" s="17">
        <v>0</v>
      </c>
      <c r="R15" s="20">
        <v>6</v>
      </c>
      <c r="S15" s="17"/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0</v>
      </c>
      <c r="AK15" s="182"/>
      <c r="AL15" s="61" t="s">
        <v>231</v>
      </c>
      <c r="AM15" s="62" t="s">
        <v>528</v>
      </c>
      <c r="AN15" s="63" t="s">
        <v>381</v>
      </c>
      <c r="AO15" s="71" t="s">
        <v>404</v>
      </c>
      <c r="AP15" s="20" t="b">
        <f t="shared" si="1"/>
        <v>0</v>
      </c>
      <c r="AQ15" s="17"/>
      <c r="AR15" s="190" t="s">
        <v>516</v>
      </c>
      <c r="AS15" s="54" t="s">
        <v>390</v>
      </c>
      <c r="AT15" s="55" t="s">
        <v>384</v>
      </c>
      <c r="AU15" s="55" t="b">
        <v>0</v>
      </c>
      <c r="AV15" s="55" t="b">
        <v>1</v>
      </c>
      <c r="AW15" s="64"/>
      <c r="AX15" s="65"/>
      <c r="AY15" s="66"/>
      <c r="AZ15" s="66" t="b">
        <v>0</v>
      </c>
      <c r="BA15" s="66"/>
      <c r="BB15" s="56"/>
      <c r="BC15" s="57"/>
      <c r="BD15" s="55"/>
      <c r="BE15" s="55" t="b">
        <v>0</v>
      </c>
      <c r="BF15" s="55"/>
      <c r="BG15" s="64"/>
      <c r="BH15" s="65"/>
      <c r="BI15" s="66"/>
      <c r="BJ15" s="66" t="b">
        <v>0</v>
      </c>
      <c r="BK15" s="66"/>
      <c r="BL15" s="56"/>
      <c r="BM15" s="57"/>
      <c r="BN15" s="55"/>
      <c r="BO15" s="55" t="b">
        <v>0</v>
      </c>
      <c r="BP15" s="55"/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1</v>
      </c>
      <c r="CB15" s="20">
        <f>countkillshs(AS15,AV15,AX15,BA15,BC15,BF15,BH15,BK15,BM15,BP15,$B$12)</f>
        <v>1</v>
      </c>
      <c r="CC15" s="223" t="b">
        <f>opening(AS15,B12)</f>
        <v>1</v>
      </c>
      <c r="CD15" s="29" t="b" cm="1">
        <f t="array" ref="CD15">KOST(CA15,O15,secandmin(J15),L15, AN15)</f>
        <v>1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1</v>
      </c>
      <c r="CH15" s="20" cm="1">
        <f t="array" ref="CH15">secandmin(J15)</f>
        <v>15</v>
      </c>
      <c r="CI15" s="20">
        <f t="shared" si="4"/>
        <v>165</v>
      </c>
      <c r="CJ15" s="20" cm="1">
        <f t="array" ref="CJ15">IF(AR15="",FALSE,ROUND(IF(AU15=TRUE,((180-secandmin(AK15))+(45-AM15))-(secandmin(AR15)),(180-secandmin(AR15))),0))</f>
        <v>157</v>
      </c>
      <c r="CK15" s="20" t="b" cm="1">
        <f t="array" ref="CK15">IF(AW15="",FALSE,ROUND(IF(AZ15=TRUE,((180-secandmin(AK15))+(45-AM15))-(secandmin(AW15)),(180-secandmin(AW15))),0))</f>
        <v>0</v>
      </c>
      <c r="CL15" s="20" t="b" cm="1">
        <f t="array" ref="CL15">IF(BB15="",FALSE,ROUND(IF(BE15=TRUE,((180-secandmin(AK15))+(45-AM15))-(secandmin(BB15)),(180-secandmin(BB15))),0))</f>
        <v>0</v>
      </c>
      <c r="CM15" s="20" t="b" cm="1">
        <f t="array" ref="CM15">IF(BG15="",FALSE,ROUND(IF(BJ15=TRUE,((180-secandmin(AK15))+(45-AM15))-(secandmin(BG15)),(180-secandmin(BG15))),0))</f>
        <v>0</v>
      </c>
      <c r="CN15" s="20" t="b" cm="1">
        <f t="array" ref="CN15">IF(BL15="",FALSE,ROUND(IF(BO15=TRUE,((180-secandmin(AK15))+(45-AM15))-(secandmin(BL15)),(180-secandmin(BL15))),0))</f>
        <v>0</v>
      </c>
      <c r="CO15" s="30" cm="1">
        <f t="array" ref="CO15">roundlength(AJ15,secandmin(AM15),AO15,secandmin(AK15))</f>
        <v>167</v>
      </c>
      <c r="CP15" s="222">
        <f t="shared" si="5"/>
        <v>0</v>
      </c>
      <c r="CQ15" s="222">
        <f t="shared" si="6"/>
        <v>0</v>
      </c>
      <c r="CR15" s="17"/>
      <c r="CU15" s="20" t="b">
        <v>0</v>
      </c>
      <c r="CV15" s="20" t="b">
        <v>1</v>
      </c>
      <c r="CW15" s="20">
        <v>89</v>
      </c>
      <c r="CX15" s="20">
        <v>165</v>
      </c>
      <c r="CY15" s="20">
        <v>0</v>
      </c>
      <c r="CZ15" s="20">
        <v>1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1</v>
      </c>
      <c r="DD15" s="208" t="b" cm="1">
        <f t="array" ref="DD15">IF(AK15=0,FALSE,(180-secandmin(AK15)))</f>
        <v>0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6_7 Oregon</v>
      </c>
      <c r="B16" s="4">
        <v>4</v>
      </c>
      <c r="C16" s="50"/>
      <c r="D16" s="51"/>
      <c r="E16" s="50"/>
      <c r="F16" s="87"/>
      <c r="G16" s="88"/>
      <c r="H16" s="89"/>
      <c r="I16" s="49"/>
      <c r="J16" s="300"/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236</v>
      </c>
      <c r="O16" s="69" t="b">
        <v>0</v>
      </c>
      <c r="Q16" s="17">
        <v>0</v>
      </c>
      <c r="R16" s="20">
        <v>6</v>
      </c>
      <c r="S16" s="17"/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231</v>
      </c>
      <c r="AM16" s="62" t="s">
        <v>539</v>
      </c>
      <c r="AN16" s="63" t="s">
        <v>381</v>
      </c>
      <c r="AO16" s="71" t="s">
        <v>392</v>
      </c>
      <c r="AP16" s="20" t="b">
        <f t="shared" si="1"/>
        <v>0</v>
      </c>
      <c r="AQ16" s="17"/>
      <c r="AR16" s="190" t="s">
        <v>522</v>
      </c>
      <c r="AS16" s="54" t="s">
        <v>66</v>
      </c>
      <c r="AT16" s="55" t="s">
        <v>384</v>
      </c>
      <c r="AU16" s="55" t="b">
        <v>0</v>
      </c>
      <c r="AV16" s="55" t="b">
        <v>1</v>
      </c>
      <c r="AW16" s="64" t="s">
        <v>412</v>
      </c>
      <c r="AX16" s="65" t="s">
        <v>67</v>
      </c>
      <c r="AY16" s="66" t="s">
        <v>384</v>
      </c>
      <c r="AZ16" s="66" t="b">
        <v>0</v>
      </c>
      <c r="BA16" s="66" t="b">
        <v>0</v>
      </c>
      <c r="BB16" s="56" t="s">
        <v>413</v>
      </c>
      <c r="BC16" s="57" t="s">
        <v>390</v>
      </c>
      <c r="BD16" s="55" t="s">
        <v>384</v>
      </c>
      <c r="BE16" s="55" t="b">
        <v>0</v>
      </c>
      <c r="BF16" s="55" t="b">
        <v>1</v>
      </c>
      <c r="BG16" s="64" t="s">
        <v>432</v>
      </c>
      <c r="BH16" s="65" t="s">
        <v>65</v>
      </c>
      <c r="BI16" s="66" t="s">
        <v>384</v>
      </c>
      <c r="BJ16" s="66" t="b">
        <v>0</v>
      </c>
      <c r="BK16" s="66" t="b">
        <v>0</v>
      </c>
      <c r="BL16" s="56" t="s">
        <v>539</v>
      </c>
      <c r="BM16" s="57" t="s">
        <v>67</v>
      </c>
      <c r="BN16" s="55" t="s">
        <v>384</v>
      </c>
      <c r="BO16" s="55" t="b">
        <v>0</v>
      </c>
      <c r="BP16" s="55" t="b">
        <v>0</v>
      </c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1</v>
      </c>
      <c r="CB16" s="20">
        <f t="shared" ref="CB16:CB27" si="9">countkillshs(AS16,AV16,AX16,BA16,BC16,BF16,BH16,BK16,BM16,BP16,$B$12)</f>
        <v>1</v>
      </c>
      <c r="CC16" s="223" t="b">
        <f>opening(AS16,B12)</f>
        <v>0</v>
      </c>
      <c r="CD16" s="29" t="b" cm="1">
        <f t="array" ref="CD16">KOST(CA16,O16,secandmin(J16),L16, AN16)</f>
        <v>1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1</v>
      </c>
      <c r="CH16" s="20" cm="1">
        <f t="array" ref="CH16">secandmin(J16)</f>
        <v>0</v>
      </c>
      <c r="CI16" s="20" t="b">
        <f t="shared" si="4"/>
        <v>0</v>
      </c>
      <c r="CJ16" s="20" cm="1">
        <f t="array" ref="CJ16">IF(AR16="",FALSE,ROUND(IF(AU16=TRUE,((180-secandmin(AK16))+(45-AM16))-(secandmin(AR16)),(180-secandmin(AR16))),0))</f>
        <v>165</v>
      </c>
      <c r="CK16" s="20" cm="1">
        <f t="array" ref="CK16">IF(AW16="",FALSE,ROUND(IF(AZ16=TRUE,((180-secandmin(AK16))+(45-AM16))-(secandmin(AW16)),(180-secandmin(AW16))),0))</f>
        <v>168</v>
      </c>
      <c r="CL16" s="20" cm="1">
        <f t="array" ref="CL16">IF(BB16="",FALSE,ROUND(IF(BE16=TRUE,((180-secandmin(AK16))+(45-AM16))-(secandmin(BB16)),(180-secandmin(BB16))),0))</f>
        <v>170</v>
      </c>
      <c r="CM16" s="20" cm="1">
        <f t="array" ref="CM16">IF(BG16="",FALSE,ROUND(IF(BJ16=TRUE,((180-secandmin(AK16))+(45-AM16))-(secandmin(BG16)),(180-secandmin(BG16))),0))</f>
        <v>174</v>
      </c>
      <c r="CN16" s="20" cm="1">
        <f t="array" ref="CN16">IF(BL16="",FALSE,ROUND(IF(BO16=TRUE,((180-secandmin(AK16))+(45-AM16))-(secandmin(BL16)),(180-secandmin(BL16))),0))</f>
        <v>178</v>
      </c>
      <c r="CO16" s="30" cm="1">
        <f t="array" ref="CO16">roundlength(AJ16,secandmin(AM16),AO16,secandmin(AK16))</f>
        <v>178</v>
      </c>
      <c r="CP16" s="222">
        <f t="shared" si="5"/>
        <v>0</v>
      </c>
      <c r="CQ16" s="222">
        <f t="shared" si="6"/>
        <v>0</v>
      </c>
      <c r="CR16" s="17"/>
      <c r="CU16" s="20" t="b">
        <v>1</v>
      </c>
      <c r="CV16" s="20" t="b">
        <v>1</v>
      </c>
      <c r="CW16" s="20" t="b">
        <v>0</v>
      </c>
      <c r="CX16" s="20" t="b">
        <v>0</v>
      </c>
      <c r="CY16" s="20">
        <v>0</v>
      </c>
      <c r="CZ16" s="20">
        <v>1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6_7 Oregon</v>
      </c>
      <c r="B17" s="4">
        <v>5</v>
      </c>
      <c r="C17" s="50"/>
      <c r="D17" s="51"/>
      <c r="E17" s="50"/>
      <c r="F17" s="87"/>
      <c r="G17" s="88"/>
      <c r="H17" s="89"/>
      <c r="I17" s="49"/>
      <c r="J17" s="48" t="s">
        <v>468</v>
      </c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1</v>
      </c>
      <c r="N17" s="52" t="s">
        <v>200</v>
      </c>
      <c r="O17" s="69" t="b">
        <v>0</v>
      </c>
      <c r="Q17" s="17">
        <v>0</v>
      </c>
      <c r="R17" s="20">
        <v>6</v>
      </c>
      <c r="S17" s="17"/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 t="s">
        <v>230</v>
      </c>
      <c r="AM17" s="62" t="s">
        <v>552</v>
      </c>
      <c r="AN17" s="63" t="s">
        <v>381</v>
      </c>
      <c r="AO17" s="71" t="s">
        <v>404</v>
      </c>
      <c r="AP17" s="20" t="b">
        <f t="shared" si="1"/>
        <v>0</v>
      </c>
      <c r="AQ17" s="17"/>
      <c r="AR17" s="190" t="s">
        <v>475</v>
      </c>
      <c r="AS17" s="54" t="s">
        <v>65</v>
      </c>
      <c r="AT17" s="55" t="s">
        <v>384</v>
      </c>
      <c r="AU17" s="55" t="b">
        <v>0</v>
      </c>
      <c r="AV17" s="55" t="b">
        <v>0</v>
      </c>
      <c r="AW17" s="64"/>
      <c r="AX17" s="65"/>
      <c r="AY17" s="66"/>
      <c r="AZ17" s="66" t="b">
        <v>0</v>
      </c>
      <c r="BA17" s="66"/>
      <c r="BB17" s="56"/>
      <c r="BC17" s="57"/>
      <c r="BD17" s="55"/>
      <c r="BE17" s="55" t="b">
        <v>0</v>
      </c>
      <c r="BF17" s="55"/>
      <c r="BG17" s="64"/>
      <c r="BH17" s="65"/>
      <c r="BI17" s="66"/>
      <c r="BJ17" s="66" t="b">
        <v>0</v>
      </c>
      <c r="BK17" s="66"/>
      <c r="BL17" s="56"/>
      <c r="BM17" s="57"/>
      <c r="BN17" s="55"/>
      <c r="BO17" s="55" t="b">
        <v>0</v>
      </c>
      <c r="BP17" s="55"/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0</v>
      </c>
      <c r="CB17" s="20">
        <f t="shared" si="9"/>
        <v>0</v>
      </c>
      <c r="CC17" s="223" t="b">
        <f>opening(AS17,B12)</f>
        <v>0</v>
      </c>
      <c r="CD17" s="29" t="b" cm="1">
        <f t="array" ref="CD17">KOST(CA17,O17,secandmin(J17),L17, AN17)</f>
        <v>0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0</v>
      </c>
      <c r="CH17" s="20" cm="1">
        <f t="array" ref="CH17">secandmin(J17)</f>
        <v>79</v>
      </c>
      <c r="CI17" s="20">
        <f t="shared" si="4"/>
        <v>101</v>
      </c>
      <c r="CJ17" s="20" cm="1">
        <f t="array" ref="CJ17">IF(AR17="",FALSE,ROUND(IF(AU17=TRUE,((180-secandmin(AK17))+(45-AM17))-(secandmin(AR17)),(180-secandmin(AR17))),0))</f>
        <v>126</v>
      </c>
      <c r="CK17" s="20" t="b" cm="1">
        <f t="array" ref="CK17">IF(AW17="",FALSE,ROUND(IF(AZ17=TRUE,((180-secandmin(AK17))+(45-AM17))-(secandmin(AW17)),(180-secandmin(AW17))),0))</f>
        <v>0</v>
      </c>
      <c r="CL17" s="20" t="b" cm="1">
        <f t="array" ref="CL17">IF(BB17="",FALSE,ROUND(IF(BE17=TRUE,((180-secandmin(AK17))+(45-AM17))-(secandmin(BB17)),(180-secandmin(BB17))),0))</f>
        <v>0</v>
      </c>
      <c r="CM17" s="20" t="b" cm="1">
        <f t="array" ref="CM17">IF(BG17="",FALSE,ROUND(IF(BJ17=TRUE,((180-secandmin(AK17))+(45-AM17))-(secandmin(BG17)),(180-secandmin(BG17))),0))</f>
        <v>0</v>
      </c>
      <c r="CN17" s="20" t="b" cm="1">
        <f t="array" ref="CN17">IF(BL17="",FALSE,ROUND(IF(BO17=TRUE,((180-secandmin(AK17))+(45-AM17))-(secandmin(BL17)),(180-secandmin(BL17))),0))</f>
        <v>0</v>
      </c>
      <c r="CO17" s="30" cm="1">
        <f t="array" ref="CO17">roundlength(AJ17,secandmin(AM17),AO17,secandmin(AK17))</f>
        <v>140</v>
      </c>
      <c r="CP17" s="222">
        <f t="shared" si="5"/>
        <v>0</v>
      </c>
      <c r="CQ17" s="222">
        <f t="shared" si="6"/>
        <v>0</v>
      </c>
      <c r="CR17" s="17"/>
      <c r="CU17" s="20" t="b">
        <v>1</v>
      </c>
      <c r="CV17" s="20" t="b">
        <v>0</v>
      </c>
      <c r="CW17" s="20" t="b">
        <v>0</v>
      </c>
      <c r="CX17" s="20">
        <v>101</v>
      </c>
      <c r="CY17" s="20">
        <v>0</v>
      </c>
      <c r="CZ17" s="20">
        <v>0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6_7 Oregon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547</v>
      </c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 t="s">
        <v>202</v>
      </c>
      <c r="O18" s="69" t="b">
        <v>0</v>
      </c>
      <c r="Q18" s="17">
        <v>0</v>
      </c>
      <c r="R18" s="20">
        <v>4</v>
      </c>
      <c r="S18" s="17"/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232</v>
      </c>
      <c r="AM18" s="62" t="s">
        <v>547</v>
      </c>
      <c r="AN18" s="63" t="s">
        <v>381</v>
      </c>
      <c r="AO18" s="71" t="s">
        <v>404</v>
      </c>
      <c r="AP18" s="20" t="b">
        <f t="shared" si="1"/>
        <v>0</v>
      </c>
      <c r="AQ18" s="17"/>
      <c r="AR18" s="304"/>
      <c r="AS18" s="310"/>
      <c r="AT18" s="20"/>
      <c r="AU18" s="20" t="b">
        <v>0</v>
      </c>
      <c r="AV18" s="20"/>
      <c r="AW18" s="64"/>
      <c r="AX18" s="65"/>
      <c r="AY18" s="66"/>
      <c r="AZ18" s="66" t="b">
        <v>0</v>
      </c>
      <c r="BA18" s="66"/>
      <c r="BB18" s="56"/>
      <c r="BC18" s="57"/>
      <c r="BD18" s="55"/>
      <c r="BE18" s="55" t="b">
        <v>0</v>
      </c>
      <c r="BF18" s="55"/>
      <c r="BG18" s="64"/>
      <c r="BH18" s="65"/>
      <c r="BI18" s="66"/>
      <c r="BJ18" s="66" t="b">
        <v>0</v>
      </c>
      <c r="BK18" s="66"/>
      <c r="BL18" s="56"/>
      <c r="BM18" s="57"/>
      <c r="BN18" s="55"/>
      <c r="BO18" s="55" t="b">
        <v>0</v>
      </c>
      <c r="BP18" s="55"/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b" cm="1">
        <f t="array" ref="CD18">KOST(CA18,O18,secandmin(J18),L18, AN18)</f>
        <v>0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0</v>
      </c>
      <c r="CH18" s="20" cm="1">
        <f t="array" ref="CH18">secandmin(J18)</f>
        <v>71</v>
      </c>
      <c r="CI18" s="20">
        <f t="shared" si="4"/>
        <v>109</v>
      </c>
      <c r="CJ18" s="20" t="b" cm="1">
        <f t="array" ref="CJ18">IF(AR18="",FALSE,ROUND(IF(AU18=TRUE,((180-secandmin(AK18))+(45-AM18))-(secandmin(AR18)),(180-secandmin(AR18))),0))</f>
        <v>0</v>
      </c>
      <c r="CK18" s="20" t="b" cm="1">
        <f t="array" ref="CK18">IF(AW18="",FALSE,ROUND(IF(AZ18=TRUE,((180-secandmin(AK18))+(45-AM18))-(secandmin(AW18)),(180-secandmin(AW18))),0))</f>
        <v>0</v>
      </c>
      <c r="CL18" s="20" t="b" cm="1">
        <f t="array" ref="CL18">IF(BB18="",FALSE,ROUND(IF(BE18=TRUE,((180-secandmin(AK18))+(45-AM18))-(secandmin(BB18)),(180-secandmin(BB18))),0))</f>
        <v>0</v>
      </c>
      <c r="CM18" s="20" t="b" cm="1">
        <f t="array" ref="CM18">IF(BG18="",FALSE,ROUND(IF(BJ18=TRUE,((180-secandmin(AK18))+(45-AM18))-(secandmin(BG18)),(180-secandmin(BG18))),0))</f>
        <v>0</v>
      </c>
      <c r="CN18" s="20" t="b" cm="1">
        <f t="array" ref="CN18">IF(BL18="",FALSE,ROUND(IF(BO18=TRUE,((180-secandmin(AK18))+(45-AM18))-(secandmin(BL18)),(180-secandmin(BL18))),0))</f>
        <v>0</v>
      </c>
      <c r="CO18" s="30" cm="1">
        <f t="array" ref="CO18">roundlength(AJ18,secandmin(AM18),AO18,secandmin(AK18))</f>
        <v>109</v>
      </c>
      <c r="CP18" s="222">
        <f t="shared" si="5"/>
        <v>0</v>
      </c>
      <c r="CQ18" s="222">
        <f t="shared" si="6"/>
        <v>0</v>
      </c>
      <c r="CR18" s="17"/>
      <c r="CU18" s="20" t="b">
        <v>1</v>
      </c>
      <c r="CV18" s="20" t="b">
        <v>0</v>
      </c>
      <c r="CW18" s="20">
        <v>135</v>
      </c>
      <c r="CX18" s="20">
        <v>109</v>
      </c>
      <c r="CY18" s="20">
        <v>0</v>
      </c>
      <c r="CZ18" s="20">
        <v>0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6_7 Oregon</v>
      </c>
      <c r="B19" s="4">
        <v>7</v>
      </c>
      <c r="C19" s="50"/>
      <c r="D19" s="51"/>
      <c r="E19" s="50"/>
      <c r="F19" s="87"/>
      <c r="G19" s="88"/>
      <c r="H19" s="89"/>
      <c r="I19" s="49"/>
      <c r="J19" s="300"/>
      <c r="K19" s="45" t="b">
        <v>0</v>
      </c>
      <c r="L19" s="46" t="b">
        <f t="shared" si="7"/>
        <v>0</v>
      </c>
      <c r="M19" s="47" t="b" cm="1">
        <f t="array" ref="M19">OpeningDeath(CG19,CI19,CI35,CI51,CI67,CI83,CI99)</f>
        <v>0</v>
      </c>
      <c r="N19" s="52" t="s">
        <v>189</v>
      </c>
      <c r="O19" s="69" t="b">
        <v>0</v>
      </c>
      <c r="Q19" s="17"/>
      <c r="R19" s="17"/>
      <c r="S19" s="17">
        <v>2</v>
      </c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231</v>
      </c>
      <c r="AM19" s="62" t="s">
        <v>524</v>
      </c>
      <c r="AN19" s="63" t="s">
        <v>382</v>
      </c>
      <c r="AO19" s="71" t="s">
        <v>392</v>
      </c>
      <c r="AP19" s="20" t="b">
        <f t="shared" si="1"/>
        <v>0</v>
      </c>
      <c r="AQ19" s="17"/>
      <c r="AR19" s="190" t="s">
        <v>420</v>
      </c>
      <c r="AS19" s="54" t="s">
        <v>66</v>
      </c>
      <c r="AT19" s="55" t="s">
        <v>384</v>
      </c>
      <c r="AU19" s="55" t="b">
        <v>0</v>
      </c>
      <c r="AV19" s="55" t="b">
        <v>0</v>
      </c>
      <c r="AW19" s="64" t="s">
        <v>531</v>
      </c>
      <c r="AX19" s="65" t="s">
        <v>66</v>
      </c>
      <c r="AY19" s="66" t="s">
        <v>384</v>
      </c>
      <c r="AZ19" s="66" t="b">
        <v>0</v>
      </c>
      <c r="BA19" s="66" t="b">
        <v>0</v>
      </c>
      <c r="BB19" s="56" t="s">
        <v>528</v>
      </c>
      <c r="BC19" s="57" t="s">
        <v>65</v>
      </c>
      <c r="BD19" s="55" t="s">
        <v>384</v>
      </c>
      <c r="BE19" s="55" t="b">
        <v>0</v>
      </c>
      <c r="BF19" s="55" t="b">
        <v>0</v>
      </c>
      <c r="BG19" s="64" t="s">
        <v>412</v>
      </c>
      <c r="BH19" s="65" t="s">
        <v>355</v>
      </c>
      <c r="BI19" s="66" t="s">
        <v>384</v>
      </c>
      <c r="BJ19" s="66" t="b">
        <v>0</v>
      </c>
      <c r="BK19" s="66" t="b">
        <v>0</v>
      </c>
      <c r="BL19" s="56" t="s">
        <v>524</v>
      </c>
      <c r="BM19" s="57" t="s">
        <v>390</v>
      </c>
      <c r="BN19" s="55" t="s">
        <v>384</v>
      </c>
      <c r="BO19" s="55" t="b">
        <v>0</v>
      </c>
      <c r="BP19" s="55" t="b">
        <v>0</v>
      </c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1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1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1</v>
      </c>
      <c r="CH19" s="20" cm="1">
        <f t="array" ref="CH19">secandmin(J19)</f>
        <v>0</v>
      </c>
      <c r="CI19" s="20" t="b">
        <f t="shared" si="4"/>
        <v>0</v>
      </c>
      <c r="CJ19" s="20" cm="1">
        <f t="array" ref="CJ19">IF(AR19="",FALSE,ROUND(IF(AU19=TRUE,((180-secandmin(AK19))+(45-AM19))-(secandmin(AR19)),(180-secandmin(AR19))),0))</f>
        <v>77</v>
      </c>
      <c r="CK19" s="20" cm="1">
        <f t="array" ref="CK19">IF(AW19="",FALSE,ROUND(IF(AZ19=TRUE,((180-secandmin(AK19))+(45-AM19))-(secandmin(AW19)),(180-secandmin(AW19))),0))</f>
        <v>166</v>
      </c>
      <c r="CL19" s="20" cm="1">
        <f t="array" ref="CL19">IF(BB19="",FALSE,ROUND(IF(BE19=TRUE,((180-secandmin(AK19))+(45-AM19))-(secandmin(BB19)),(180-secandmin(BB19))),0))</f>
        <v>167</v>
      </c>
      <c r="CM19" s="20" cm="1">
        <f t="array" ref="CM19">IF(BG19="",FALSE,ROUND(IF(BJ19=TRUE,((180-secandmin(AK19))+(45-AM19))-(secandmin(BG19)),(180-secandmin(BG19))),0))</f>
        <v>168</v>
      </c>
      <c r="CN19" s="20" cm="1">
        <f t="array" ref="CN19">IF(BL19="",FALSE,ROUND(IF(BO19=TRUE,((180-secandmin(AK19))+(45-AM19))-(secandmin(BL19)),(180-secandmin(BL19))),0))</f>
        <v>172</v>
      </c>
      <c r="CO19" s="30" cm="1">
        <f t="array" ref="CO19">roundlength(AJ19,secandmin(AM19),AO19,secandmin(AK19))</f>
        <v>172</v>
      </c>
      <c r="CP19" s="222">
        <f t="shared" si="5"/>
        <v>0</v>
      </c>
      <c r="CQ19" s="222">
        <f t="shared" si="6"/>
        <v>0</v>
      </c>
      <c r="CR19" s="17"/>
      <c r="CU19" s="20" t="b">
        <v>1</v>
      </c>
      <c r="CV19" s="20" t="b">
        <v>1</v>
      </c>
      <c r="CW19" s="20" t="b">
        <v>0</v>
      </c>
      <c r="CX19" s="20">
        <v>164</v>
      </c>
      <c r="CY19" s="20">
        <v>2</v>
      </c>
      <c r="CZ19" s="20">
        <v>1</v>
      </c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6_7 Oregon</v>
      </c>
      <c r="B20" s="4">
        <v>8</v>
      </c>
      <c r="C20" s="50"/>
      <c r="D20" s="51"/>
      <c r="E20" s="50"/>
      <c r="F20" s="87"/>
      <c r="G20" s="88"/>
      <c r="H20" s="89"/>
      <c r="I20" s="49"/>
      <c r="J20" s="300"/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 t="s">
        <v>176</v>
      </c>
      <c r="O20" s="69" t="b">
        <v>0</v>
      </c>
      <c r="Q20" s="17"/>
      <c r="R20" s="17"/>
      <c r="S20" s="17">
        <v>0</v>
      </c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1</v>
      </c>
      <c r="AK20" s="182" t="s">
        <v>443</v>
      </c>
      <c r="AL20" s="61" t="s">
        <v>230</v>
      </c>
      <c r="AM20" s="62" t="s">
        <v>452</v>
      </c>
      <c r="AN20" s="63" t="s">
        <v>382</v>
      </c>
      <c r="AO20" s="71" t="s">
        <v>392</v>
      </c>
      <c r="AP20" s="20" t="b">
        <f t="shared" si="1"/>
        <v>0</v>
      </c>
      <c r="AQ20" s="17"/>
      <c r="AR20" s="190" t="s">
        <v>506</v>
      </c>
      <c r="AS20" s="54" t="s">
        <v>67</v>
      </c>
      <c r="AT20" s="55" t="s">
        <v>384</v>
      </c>
      <c r="AU20" s="55" t="b">
        <v>0</v>
      </c>
      <c r="AV20" s="55" t="b">
        <v>1</v>
      </c>
      <c r="AW20" s="64" t="s">
        <v>420</v>
      </c>
      <c r="AX20" s="65" t="s">
        <v>355</v>
      </c>
      <c r="AY20" s="66" t="s">
        <v>384</v>
      </c>
      <c r="AZ20" s="66" t="b">
        <v>0</v>
      </c>
      <c r="BA20" s="66" t="b">
        <v>0</v>
      </c>
      <c r="BB20" s="56" t="s">
        <v>403</v>
      </c>
      <c r="BC20" s="57" t="s">
        <v>355</v>
      </c>
      <c r="BD20" s="224" t="s">
        <v>384</v>
      </c>
      <c r="BE20" s="55" t="b">
        <v>0</v>
      </c>
      <c r="BF20" s="55" t="b">
        <v>1</v>
      </c>
      <c r="BG20" s="64" t="s">
        <v>443</v>
      </c>
      <c r="BH20" s="65" t="s">
        <v>65</v>
      </c>
      <c r="BI20" s="164" t="s">
        <v>384</v>
      </c>
      <c r="BJ20" s="66" t="b">
        <v>0</v>
      </c>
      <c r="BK20" s="66" t="b">
        <v>0</v>
      </c>
      <c r="BL20" s="56" t="s">
        <v>452</v>
      </c>
      <c r="BM20" s="57" t="s">
        <v>65</v>
      </c>
      <c r="BN20" s="224" t="s">
        <v>384</v>
      </c>
      <c r="BO20" s="55" t="b">
        <v>1</v>
      </c>
      <c r="BP20" s="55" t="b">
        <v>0</v>
      </c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1</v>
      </c>
      <c r="BZ20" s="20" t="b" cm="1">
        <f t="array" ref="BZ20">objlosecheck(O20,secandmin(AM20),AN20,AO20)</f>
        <v>0</v>
      </c>
      <c r="CA20" s="29">
        <f>countkills(AS20,AX20,BC20,BH20,BM20,B12)</f>
        <v>0</v>
      </c>
      <c r="CB20" s="20">
        <f t="shared" si="9"/>
        <v>0</v>
      </c>
      <c r="CC20" s="223" t="b">
        <f>opening(AS20,B12)</f>
        <v>0</v>
      </c>
      <c r="CD20" s="29" t="b" cm="1">
        <f t="array" ref="CD20">KOST(CA20,O20,secandmin(J20),L20, AN20)</f>
        <v>1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1</v>
      </c>
      <c r="CH20" s="20" cm="1">
        <f t="array" ref="CH20">secandmin(J20)</f>
        <v>0</v>
      </c>
      <c r="CI20" s="20" t="b">
        <f t="shared" si="4"/>
        <v>0</v>
      </c>
      <c r="CJ20" s="20" cm="1">
        <f t="array" ref="CJ20">IF(AR20="",FALSE,ROUND(IF(AU20=TRUE,((180-secandmin(AK20))+(45-AM20))-(secandmin(AR20)),(180-secandmin(AR20))),0))</f>
        <v>45</v>
      </c>
      <c r="CK20" s="20" cm="1">
        <f t="array" ref="CK20">IF(AW20="",FALSE,ROUND(IF(AZ20=TRUE,((180-secandmin(AK20))+(45-AM20))-(secandmin(AW20)),(180-secandmin(AW20))),0))</f>
        <v>77</v>
      </c>
      <c r="CL20" s="20" cm="1">
        <f t="array" ref="CL20">IF(BB20="",FALSE,ROUND(IF(BE20=TRUE,((180-secandmin(AK20))+(45-AM20))-(secandmin(BB20)),(180-secandmin(BB20))),0))</f>
        <v>80</v>
      </c>
      <c r="CM20" s="20" cm="1">
        <f t="array" ref="CM20">IF(BG20="",FALSE,ROUND(IF(BJ20=TRUE,((180-secandmin(AK20))+(45-AM20))-(secandmin(BG20)),(180-secandmin(BG20))),0))</f>
        <v>86</v>
      </c>
      <c r="CN20" s="20" cm="1">
        <f t="array" ref="CN20">IF(BL20="",FALSE,ROUND(IF(BO20=TRUE,((180-secandmin(AK20))+(45-AM20))-(secandmin(BL20)),(180-secandmin(BL20))),0))</f>
        <v>88</v>
      </c>
      <c r="CO20" s="30" cm="1">
        <f t="array" ref="CO20">roundlength(AJ20,secandmin(AM20),AO20,secandmin(AK20))</f>
        <v>88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cm="1">
        <f t="array" ref="DD20">IF(AK20=0,FALSE,(180-secandmin(AK20)))</f>
        <v>86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6_7 Oregon</v>
      </c>
      <c r="B21" s="4">
        <v>9</v>
      </c>
      <c r="C21" s="50"/>
      <c r="D21" s="51"/>
      <c r="E21" s="50"/>
      <c r="F21" s="87"/>
      <c r="G21" s="88"/>
      <c r="H21" s="89"/>
      <c r="I21" s="49"/>
      <c r="J21" s="48" t="s">
        <v>416</v>
      </c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211</v>
      </c>
      <c r="O21" s="69" t="b">
        <v>0</v>
      </c>
      <c r="Q21" s="17"/>
      <c r="R21" s="17"/>
      <c r="S21" s="17">
        <v>1</v>
      </c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 t="s">
        <v>230</v>
      </c>
      <c r="AM21" s="62" t="s">
        <v>492</v>
      </c>
      <c r="AN21" s="63" t="s">
        <v>382</v>
      </c>
      <c r="AO21" s="71" t="s">
        <v>404</v>
      </c>
      <c r="AP21" s="20" t="b">
        <f t="shared" si="1"/>
        <v>0</v>
      </c>
      <c r="AQ21" s="17"/>
      <c r="AR21" s="190" t="s">
        <v>466</v>
      </c>
      <c r="AS21" s="54" t="s">
        <v>65</v>
      </c>
      <c r="AT21" s="224" t="s">
        <v>384</v>
      </c>
      <c r="AU21" s="55" t="b">
        <v>0</v>
      </c>
      <c r="AV21" s="55" t="b">
        <v>0</v>
      </c>
      <c r="AW21" s="64" t="s">
        <v>488</v>
      </c>
      <c r="AX21" s="65" t="s">
        <v>65</v>
      </c>
      <c r="AY21" s="164" t="s">
        <v>384</v>
      </c>
      <c r="AZ21" s="66" t="b">
        <v>0</v>
      </c>
      <c r="BA21" s="66" t="b">
        <v>1</v>
      </c>
      <c r="BB21" s="56" t="s">
        <v>475</v>
      </c>
      <c r="BC21" s="57" t="s">
        <v>65</v>
      </c>
      <c r="BD21" s="224" t="s">
        <v>384</v>
      </c>
      <c r="BE21" s="55" t="b">
        <v>0</v>
      </c>
      <c r="BF21" s="55" t="b">
        <v>1</v>
      </c>
      <c r="BG21" s="64"/>
      <c r="BH21" s="65"/>
      <c r="BI21" s="164"/>
      <c r="BJ21" s="66" t="b">
        <v>0</v>
      </c>
      <c r="BK21" s="66"/>
      <c r="BL21" s="56"/>
      <c r="BM21" s="57"/>
      <c r="BN21" s="55"/>
      <c r="BO21" s="55" t="b">
        <v>0</v>
      </c>
      <c r="BP21" s="55"/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0</v>
      </c>
      <c r="CB21" s="20">
        <f t="shared" si="9"/>
        <v>0</v>
      </c>
      <c r="CC21" s="223" t="b">
        <f>opening(AS21,B12)</f>
        <v>0</v>
      </c>
      <c r="CD21" s="29" t="b" cm="1">
        <f t="array" ref="CD21">KOST(CA21,O21,secandmin(J21),L21, AN21)</f>
        <v>0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0</v>
      </c>
      <c r="CH21" s="20" cm="1">
        <f t="array" ref="CH21">secandmin(J21)</f>
        <v>91</v>
      </c>
      <c r="CI21" s="20">
        <f t="shared" si="4"/>
        <v>89</v>
      </c>
      <c r="CJ21" s="20" cm="1">
        <f t="array" ref="CJ21">IF(AR21="",FALSE,ROUND(IF(AU21=TRUE,((180-secandmin(AK21))+(45-AM21))-(secandmin(AR21)),(180-secandmin(AR21))),0))</f>
        <v>120</v>
      </c>
      <c r="CK21" s="20" cm="1">
        <f t="array" ref="CK21">IF(AW21="",FALSE,ROUND(IF(AZ21=TRUE,((180-secandmin(AK21))+(45-AM21))-(secandmin(AW21)),(180-secandmin(AW21))),0))</f>
        <v>125</v>
      </c>
      <c r="CL21" s="20" cm="1">
        <f t="array" ref="CL21">IF(BB21="",FALSE,ROUND(IF(BE21=TRUE,((180-secandmin(AK21))+(45-AM21))-(secandmin(BB21)),(180-secandmin(BB21))),0))</f>
        <v>126</v>
      </c>
      <c r="CM21" s="20" t="b" cm="1">
        <f t="array" ref="CM21">IF(BG21="",FALSE,ROUND(IF(BJ21=TRUE,((180-secandmin(AK21))+(45-AM21))-(secandmin(BG21)),(180-secandmin(BG21))),0))</f>
        <v>0</v>
      </c>
      <c r="CN21" s="20" t="b" cm="1">
        <f t="array" ref="CN21">IF(BL21="",FALSE,ROUND(IF(BO21=TRUE,((180-secandmin(AK21))+(45-AM21))-(secandmin(BL21)),(180-secandmin(BL21))),0))</f>
        <v>0</v>
      </c>
      <c r="CO21" s="30" cm="1">
        <f t="array" ref="CO21">roundlength(AJ21,secandmin(AM21),AO21,secandmin(AK21))</f>
        <v>131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6_7 Oregon</v>
      </c>
      <c r="B22" s="4">
        <v>10</v>
      </c>
      <c r="C22" s="50"/>
      <c r="D22" s="51"/>
      <c r="E22" s="50"/>
      <c r="F22" s="87"/>
      <c r="G22" s="88"/>
      <c r="H22" s="89"/>
      <c r="I22" s="49"/>
      <c r="J22" s="300"/>
      <c r="K22" s="45" t="b">
        <v>0</v>
      </c>
      <c r="L22" s="46" t="b">
        <f t="shared" si="7"/>
        <v>0</v>
      </c>
      <c r="M22" s="47" t="b" cm="1">
        <f t="array" ref="M22">OpeningDeath(CG22,CI22,CI38,CI54,CI70,CI86,CI102)</f>
        <v>0</v>
      </c>
      <c r="N22" s="171" t="s">
        <v>211</v>
      </c>
      <c r="O22" s="69" t="b">
        <v>0</v>
      </c>
      <c r="Q22" s="17"/>
      <c r="R22" s="17"/>
      <c r="S22" s="17">
        <v>0</v>
      </c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232</v>
      </c>
      <c r="AM22" s="62" t="s">
        <v>502</v>
      </c>
      <c r="AN22" s="63" t="s">
        <v>382</v>
      </c>
      <c r="AO22" s="71" t="s">
        <v>392</v>
      </c>
      <c r="AP22" s="20" t="b">
        <f t="shared" si="1"/>
        <v>0</v>
      </c>
      <c r="AQ22" s="17"/>
      <c r="AR22" s="190" t="s">
        <v>547</v>
      </c>
      <c r="AS22" s="54" t="s">
        <v>66</v>
      </c>
      <c r="AT22" s="55" t="s">
        <v>384</v>
      </c>
      <c r="AU22" s="55" t="b">
        <v>0</v>
      </c>
      <c r="AV22" s="55" t="b">
        <v>0</v>
      </c>
      <c r="AW22" s="64" t="s">
        <v>544</v>
      </c>
      <c r="AX22" s="65" t="s">
        <v>355</v>
      </c>
      <c r="AY22" s="164" t="s">
        <v>384</v>
      </c>
      <c r="AZ22" s="66" t="b">
        <v>0</v>
      </c>
      <c r="BA22" s="66" t="b">
        <v>1</v>
      </c>
      <c r="BB22" s="56" t="s">
        <v>475</v>
      </c>
      <c r="BC22" s="57" t="s">
        <v>66</v>
      </c>
      <c r="BD22" s="224" t="s">
        <v>384</v>
      </c>
      <c r="BE22" s="55" t="b">
        <v>0</v>
      </c>
      <c r="BF22" s="55" t="b">
        <v>1</v>
      </c>
      <c r="BG22" s="64" t="s">
        <v>489</v>
      </c>
      <c r="BH22" s="65" t="s">
        <v>65</v>
      </c>
      <c r="BI22" s="164" t="s">
        <v>384</v>
      </c>
      <c r="BJ22" s="66" t="b">
        <v>0</v>
      </c>
      <c r="BK22" s="66" t="b">
        <v>1</v>
      </c>
      <c r="BL22" s="56" t="s">
        <v>502</v>
      </c>
      <c r="BM22" s="57" t="s">
        <v>66</v>
      </c>
      <c r="BN22" s="55" t="s">
        <v>384</v>
      </c>
      <c r="BO22" s="55" t="b">
        <v>0</v>
      </c>
      <c r="BP22" s="55" t="b">
        <v>1</v>
      </c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0</v>
      </c>
      <c r="CB22" s="20">
        <f t="shared" si="9"/>
        <v>0</v>
      </c>
      <c r="CC22" s="223" t="b">
        <f>opening(AS22,B12)</f>
        <v>0</v>
      </c>
      <c r="CD22" s="29" t="b" cm="1">
        <f t="array" ref="CD22">KOST(CA22,O22,secandmin(J22),L22, AN22)</f>
        <v>1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1</v>
      </c>
      <c r="CH22" s="20" cm="1">
        <f t="array" ref="CH22">secandmin(J22)</f>
        <v>0</v>
      </c>
      <c r="CI22" s="20" t="b">
        <f t="shared" si="4"/>
        <v>0</v>
      </c>
      <c r="CJ22" s="20" cm="1">
        <f t="array" ref="CJ22">IF(AR22="",FALSE,ROUND(IF(AU22=TRUE,((180-secandmin(AK22))+(45-AM22))-(secandmin(AR22)),(180-secandmin(AR22))),0))</f>
        <v>109</v>
      </c>
      <c r="CK22" s="20" cm="1">
        <f t="array" ref="CK22">IF(AW22="",FALSE,ROUND(IF(AZ22=TRUE,((180-secandmin(AK22))+(45-AM22))-(secandmin(AW22)),(180-secandmin(AW22))),0))</f>
        <v>112</v>
      </c>
      <c r="CL22" s="20" cm="1">
        <f t="array" ref="CL22">IF(BB22="",FALSE,ROUND(IF(BE22=TRUE,((180-secandmin(AK22))+(45-AM22))-(secandmin(BB22)),(180-secandmin(BB22))),0))</f>
        <v>126</v>
      </c>
      <c r="CM22" s="20" cm="1">
        <f t="array" ref="CM22">IF(BG22="",FALSE,ROUND(IF(BJ22=TRUE,((180-secandmin(AK22))+(45-AM22))-(secandmin(BG22)),(180-secandmin(BG22))),0))</f>
        <v>127</v>
      </c>
      <c r="CN22" s="20" cm="1">
        <f t="array" ref="CN22">IF(BL22="",FALSE,ROUND(IF(BO22=TRUE,((180-secandmin(AK22))+(45-AM22))-(secandmin(BL22)),(180-secandmin(BL22))),0))</f>
        <v>130</v>
      </c>
      <c r="CO22" s="30" cm="1">
        <f t="array" ref="CO22">roundlength(AJ22,secandmin(AM22),AO22,secandmin(AK22))</f>
        <v>130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6_7 Oregon</v>
      </c>
      <c r="B23" s="4">
        <v>11</v>
      </c>
      <c r="C23" s="50"/>
      <c r="D23" s="51"/>
      <c r="E23" s="50"/>
      <c r="F23" s="87"/>
      <c r="G23" s="88"/>
      <c r="H23" s="89"/>
      <c r="I23" s="49"/>
      <c r="J23" s="300"/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 t="s">
        <v>189</v>
      </c>
      <c r="O23" s="69" t="b">
        <v>0</v>
      </c>
      <c r="Q23" s="17"/>
      <c r="R23" s="17"/>
      <c r="S23" s="17">
        <v>1</v>
      </c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 t="s">
        <v>231</v>
      </c>
      <c r="AM23" s="62" t="s">
        <v>483</v>
      </c>
      <c r="AN23" s="63" t="s">
        <v>382</v>
      </c>
      <c r="AO23" s="71" t="s">
        <v>392</v>
      </c>
      <c r="AP23" s="20" t="b">
        <f t="shared" si="1"/>
        <v>0</v>
      </c>
      <c r="AQ23" s="17"/>
      <c r="AR23" s="190" t="s">
        <v>499</v>
      </c>
      <c r="AS23" s="54" t="s">
        <v>66</v>
      </c>
      <c r="AT23" s="55" t="s">
        <v>434</v>
      </c>
      <c r="AU23" s="55" t="b">
        <v>0</v>
      </c>
      <c r="AV23" s="55" t="b">
        <v>0</v>
      </c>
      <c r="AW23" s="64" t="s">
        <v>455</v>
      </c>
      <c r="AX23" s="65" t="s">
        <v>66</v>
      </c>
      <c r="AY23" s="66" t="s">
        <v>434</v>
      </c>
      <c r="AZ23" s="66" t="b">
        <v>0</v>
      </c>
      <c r="BA23" s="66" t="b">
        <v>0</v>
      </c>
      <c r="BB23" s="56" t="s">
        <v>429</v>
      </c>
      <c r="BC23" s="57" t="s">
        <v>355</v>
      </c>
      <c r="BD23" s="55" t="s">
        <v>384</v>
      </c>
      <c r="BE23" s="55" t="b">
        <v>0</v>
      </c>
      <c r="BF23" s="55" t="b">
        <v>0</v>
      </c>
      <c r="BG23" s="64" t="s">
        <v>552</v>
      </c>
      <c r="BH23" s="65" t="s">
        <v>355</v>
      </c>
      <c r="BI23" s="66" t="s">
        <v>384</v>
      </c>
      <c r="BJ23" s="66" t="b">
        <v>0</v>
      </c>
      <c r="BK23" s="66" t="b">
        <v>0</v>
      </c>
      <c r="BL23" s="56" t="s">
        <v>483</v>
      </c>
      <c r="BM23" s="57" t="s">
        <v>355</v>
      </c>
      <c r="BN23" s="55" t="s">
        <v>384</v>
      </c>
      <c r="BO23" s="55" t="b">
        <v>0</v>
      </c>
      <c r="BP23" s="55" t="b">
        <v>0</v>
      </c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b" cm="1">
        <f t="array" ref="CD23">KOST(CA23,O23,secandmin(J23),L23, AN23)</f>
        <v>1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1</v>
      </c>
      <c r="CH23" s="20" cm="1">
        <f t="array" ref="CH23">secandmin(J23)</f>
        <v>0</v>
      </c>
      <c r="CI23" s="20" t="b">
        <f t="shared" si="4"/>
        <v>0</v>
      </c>
      <c r="CJ23" s="20" cm="1">
        <f t="array" ref="CJ23">IF(AR23="",FALSE,ROUND(IF(AU23=TRUE,((180-secandmin(AK23))+(45-AM23))-(secandmin(AR23)),(180-secandmin(AR23))),0))</f>
        <v>116</v>
      </c>
      <c r="CK23" s="20" cm="1">
        <f t="array" ref="CK23">IF(AW23="",FALSE,ROUND(IF(AZ23=TRUE,((180-secandmin(AK23))+(45-AM23))-(secandmin(AW23)),(180-secandmin(AW23))),0))</f>
        <v>135</v>
      </c>
      <c r="CL23" s="20" cm="1">
        <f t="array" ref="CL23">IF(BB23="",FALSE,ROUND(IF(BE23=TRUE,((180-secandmin(AK23))+(45-AM23))-(secandmin(BB23)),(180-secandmin(BB23))),0))</f>
        <v>139</v>
      </c>
      <c r="CM23" s="20" cm="1">
        <f t="array" ref="CM23">IF(BG23="",FALSE,ROUND(IF(BJ23=TRUE,((180-secandmin(AK23))+(45-AM23))-(secandmin(BG23)),(180-secandmin(BG23))),0))</f>
        <v>140</v>
      </c>
      <c r="CN23" s="20" cm="1">
        <f t="array" ref="CN23">IF(BL23="",FALSE,ROUND(IF(BO23=TRUE,((180-secandmin(AK23))+(45-AM23))-(secandmin(BL23)),(180-secandmin(BL23))),0))</f>
        <v>142</v>
      </c>
      <c r="CO23" s="30" cm="1">
        <f t="array" ref="CO23">roundlength(AJ23,secandmin(AM23),AO23,secandmin(AK23))</f>
        <v>142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0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6_7 Oregon</v>
      </c>
      <c r="B24" s="4">
        <v>12</v>
      </c>
      <c r="C24" s="50"/>
      <c r="D24" s="51"/>
      <c r="E24" s="50"/>
      <c r="F24" s="87"/>
      <c r="G24" s="88"/>
      <c r="H24" s="89"/>
      <c r="I24" s="49"/>
      <c r="J24" s="48" t="s">
        <v>455</v>
      </c>
      <c r="K24" s="45" t="b">
        <v>0</v>
      </c>
      <c r="L24" s="46" t="b">
        <f t="shared" si="7"/>
        <v>1</v>
      </c>
      <c r="M24" s="47" t="b" cm="1">
        <f t="array" ref="M24">OpeningDeath(CG24,CI24,CI40,CI56,CI72,CI88,CI104)</f>
        <v>0</v>
      </c>
      <c r="N24" s="171" t="s">
        <v>211</v>
      </c>
      <c r="O24" s="69" t="b">
        <v>0</v>
      </c>
      <c r="Q24" s="17"/>
      <c r="R24" s="17"/>
      <c r="S24" s="17">
        <v>0</v>
      </c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 t="s">
        <v>230</v>
      </c>
      <c r="AM24" s="62" t="s">
        <v>452</v>
      </c>
      <c r="AN24" s="63" t="s">
        <v>382</v>
      </c>
      <c r="AO24" s="71" t="s">
        <v>404</v>
      </c>
      <c r="AP24" s="20" t="b">
        <f t="shared" si="1"/>
        <v>0</v>
      </c>
      <c r="AQ24" s="17"/>
      <c r="AR24" s="190" t="s">
        <v>452</v>
      </c>
      <c r="AS24" s="54" t="s">
        <v>66</v>
      </c>
      <c r="AT24" s="224" t="s">
        <v>384</v>
      </c>
      <c r="AU24" s="55" t="b">
        <v>0</v>
      </c>
      <c r="AV24" s="55" t="b">
        <v>0</v>
      </c>
      <c r="AW24" s="64" t="s">
        <v>429</v>
      </c>
      <c r="AX24" s="65" t="s">
        <v>66</v>
      </c>
      <c r="AY24" s="66" t="s">
        <v>384</v>
      </c>
      <c r="AZ24" s="66" t="b">
        <v>0</v>
      </c>
      <c r="BA24" s="66" t="b">
        <v>1</v>
      </c>
      <c r="BB24" s="56"/>
      <c r="BC24" s="57"/>
      <c r="BD24" s="55"/>
      <c r="BE24" s="55" t="b">
        <v>0</v>
      </c>
      <c r="BF24" s="55"/>
      <c r="BG24" s="64"/>
      <c r="BH24" s="65"/>
      <c r="BI24" s="66"/>
      <c r="BJ24" s="66" t="b">
        <v>0</v>
      </c>
      <c r="BK24" s="66"/>
      <c r="BL24" s="56"/>
      <c r="BM24" s="57"/>
      <c r="BN24" s="55"/>
      <c r="BO24" s="55" t="b">
        <v>0</v>
      </c>
      <c r="BP24" s="55"/>
      <c r="BR24" s="20" t="str">
        <v/>
      </c>
      <c r="BS24" s="20">
        <f t="shared" si="2"/>
        <v>0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>
        <f t="shared" si="3"/>
        <v>0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0</v>
      </c>
      <c r="CB24" s="20">
        <f t="shared" si="9"/>
        <v>0</v>
      </c>
      <c r="CC24" s="223" t="b">
        <f>opening(AS24,B12)</f>
        <v>0</v>
      </c>
      <c r="CD24" s="29" t="b" cm="1">
        <f t="array" ref="CD24">KOST(CA24,O24,secandmin(J24),L24, AN24)</f>
        <v>1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0</v>
      </c>
      <c r="CH24" s="20" cm="1">
        <f t="array" ref="CH24">secandmin(J24)</f>
        <v>45</v>
      </c>
      <c r="CI24" s="20">
        <f t="shared" si="4"/>
        <v>135</v>
      </c>
      <c r="CJ24" s="20" cm="1">
        <f t="array" ref="CJ24">IF(AR24="",FALSE,ROUND(IF(AU24=TRUE,((180-secandmin(AK24))+(45-AM24))-(secandmin(AR24)),(180-secandmin(AR24))),0))</f>
        <v>137</v>
      </c>
      <c r="CK24" s="20" cm="1">
        <f t="array" ref="CK24">IF(AW24="",FALSE,ROUND(IF(AZ24=TRUE,((180-secandmin(AK24))+(45-AM24))-(secandmin(AW24)),(180-secandmin(AW24))),0))</f>
        <v>139</v>
      </c>
      <c r="CL24" s="20" t="b" cm="1">
        <f t="array" ref="CL24">IF(BB24="",FALSE,ROUND(IF(BE24=TRUE,((180-secandmin(AK24))+(45-AM24))-(secandmin(BB24)),(180-secandmin(BB24))),0))</f>
        <v>0</v>
      </c>
      <c r="CM24" s="20" t="b" cm="1">
        <f t="array" ref="CM24">IF(BG24="",FALSE,ROUND(IF(BJ24=TRUE,((180-secandmin(AK24))+(45-AM24))-(secandmin(BG24)),(180-secandmin(BG24))),0))</f>
        <v>0</v>
      </c>
      <c r="CN24" s="20" t="b" cm="1">
        <f t="array" ref="CN24">IF(BL24="",FALSE,ROUND(IF(BO24=TRUE,((180-secandmin(AK24))+(45-AM24))-(secandmin(BL24)),(180-secandmin(BL24))),0))</f>
        <v>0</v>
      </c>
      <c r="CO24" s="30" cm="1">
        <f t="array" ref="CO24">roundlength(AJ24,secandmin(AM24),AO24,secandmin(AK24))</f>
        <v>137</v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b" cm="1">
        <f t="array" ref="DA24">FiveVThreeThrown(CJ24,CK24,CI24,CI40,CI56,CI72,CI88,AO24)</f>
        <v>0</v>
      </c>
      <c r="DB24" s="20" t="b" cm="1">
        <f t="array" ref="DB24">DeathRefragged(CI24,CJ24,CK24,CL24,CM24,CN24)</f>
        <v>1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6_7 Oregon</v>
      </c>
      <c r="B25" s="4">
        <v>13</v>
      </c>
      <c r="C25" s="50"/>
      <c r="D25" s="51"/>
      <c r="E25" s="50"/>
      <c r="F25" s="87"/>
      <c r="G25" s="88"/>
      <c r="H25" s="89"/>
      <c r="I25" s="49"/>
      <c r="J25" s="300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 t="s">
        <v>211</v>
      </c>
      <c r="O25" s="69" t="b">
        <v>0</v>
      </c>
      <c r="Q25" s="17"/>
      <c r="R25" s="17"/>
      <c r="S25" s="17">
        <v>2</v>
      </c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 t="s">
        <v>230</v>
      </c>
      <c r="AM25" s="62" t="s">
        <v>411</v>
      </c>
      <c r="AN25" s="63" t="s">
        <v>382</v>
      </c>
      <c r="AO25" s="71" t="s">
        <v>392</v>
      </c>
      <c r="AP25" s="20" t="b">
        <f t="shared" si="1"/>
        <v>0</v>
      </c>
      <c r="AQ25" s="17"/>
      <c r="AR25" s="190" t="s">
        <v>563</v>
      </c>
      <c r="AS25" s="54" t="s">
        <v>390</v>
      </c>
      <c r="AT25" s="55" t="s">
        <v>384</v>
      </c>
      <c r="AU25" s="55" t="b">
        <v>0</v>
      </c>
      <c r="AV25" s="55" t="b">
        <v>1</v>
      </c>
      <c r="AW25" s="64" t="s">
        <v>397</v>
      </c>
      <c r="AX25" s="65" t="s">
        <v>65</v>
      </c>
      <c r="AY25" s="66" t="s">
        <v>384</v>
      </c>
      <c r="AZ25" s="66" t="b">
        <v>0</v>
      </c>
      <c r="BA25" s="66" t="b">
        <v>1</v>
      </c>
      <c r="BB25" s="56" t="s">
        <v>489</v>
      </c>
      <c r="BC25" s="57" t="s">
        <v>66</v>
      </c>
      <c r="BD25" s="55" t="s">
        <v>384</v>
      </c>
      <c r="BE25" s="55" t="b">
        <v>0</v>
      </c>
      <c r="BF25" s="55" t="b">
        <v>0</v>
      </c>
      <c r="BG25" s="64" t="s">
        <v>480</v>
      </c>
      <c r="BH25" s="65" t="s">
        <v>65</v>
      </c>
      <c r="BI25" s="66" t="s">
        <v>384</v>
      </c>
      <c r="BJ25" s="66" t="b">
        <v>0</v>
      </c>
      <c r="BK25" s="66" t="b">
        <v>1</v>
      </c>
      <c r="BL25" s="56" t="s">
        <v>411</v>
      </c>
      <c r="BM25" s="57" t="s">
        <v>390</v>
      </c>
      <c r="BN25" s="55" t="s">
        <v>384</v>
      </c>
      <c r="BO25" s="55" t="b">
        <v>0</v>
      </c>
      <c r="BP25" s="55" t="b">
        <v>1</v>
      </c>
      <c r="BR25" s="20" t="str">
        <v/>
      </c>
      <c r="BS25" s="20">
        <f t="shared" si="2"/>
        <v>0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>
        <f t="shared" si="3"/>
        <v>0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2</v>
      </c>
      <c r="CB25" s="20">
        <f t="shared" si="9"/>
        <v>2</v>
      </c>
      <c r="CC25" s="223" t="b">
        <f>opening(AS25,B12)</f>
        <v>1</v>
      </c>
      <c r="CD25" s="29" t="b" cm="1">
        <f t="array" ref="CD25">KOST(CA25,O25,secandmin(J25),L25, AN25)</f>
        <v>1</v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1</v>
      </c>
      <c r="CH25" s="20" cm="1">
        <f t="array" ref="CH25">secandmin(J25)</f>
        <v>0</v>
      </c>
      <c r="CI25" s="20" t="b">
        <f t="shared" si="4"/>
        <v>0</v>
      </c>
      <c r="CJ25" s="20" cm="1">
        <f t="array" ref="CJ25">IF(AR25="",FALSE,ROUND(IF(AU25=TRUE,((180-secandmin(AK25))+(45-AM25))-(secandmin(AR25)),(180-secandmin(AR25))),0))</f>
        <v>21</v>
      </c>
      <c r="CK25" s="20" cm="1">
        <f t="array" ref="CK25">IF(AW25="",FALSE,ROUND(IF(AZ25=TRUE,((180-secandmin(AK25))+(45-AM25))-(secandmin(AW25)),(180-secandmin(AW25))),0))</f>
        <v>84</v>
      </c>
      <c r="CL25" s="20" cm="1">
        <f t="array" ref="CL25">IF(BB25="",FALSE,ROUND(IF(BE25=TRUE,((180-secandmin(AK25))+(45-AM25))-(secandmin(BB25)),(180-secandmin(BB25))),0))</f>
        <v>127</v>
      </c>
      <c r="CM25" s="20" cm="1">
        <f t="array" ref="CM25">IF(BG25="",FALSE,ROUND(IF(BJ25=TRUE,((180-secandmin(AK25))+(45-AM25))-(secandmin(BG25)),(180-secandmin(BG25))),0))</f>
        <v>152</v>
      </c>
      <c r="CN25" s="20" cm="1">
        <f t="array" ref="CN25">IF(BL25="",FALSE,ROUND(IF(BO25=TRUE,((180-secandmin(AK25))+(45-AM25))-(secandmin(BL25)),(180-secandmin(BL25))),0))</f>
        <v>159</v>
      </c>
      <c r="CO25" s="30" cm="1">
        <f t="array" ref="CO25">roundlength(AJ25,secandmin(AM25),AO25,secandmin(AK25))</f>
        <v>159</v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b" cm="1">
        <f t="array" ref="DA25">FiveVThreeThrown(CJ25,CK25,CI25,CI41,CI57,CI73,CI89,AO25)</f>
        <v>0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1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6_7 Oregon</v>
      </c>
      <c r="B26" s="4">
        <v>14</v>
      </c>
      <c r="C26" s="50"/>
      <c r="D26" s="51"/>
      <c r="E26" s="50"/>
      <c r="F26" s="87"/>
      <c r="G26" s="88"/>
      <c r="H26" s="89"/>
      <c r="I26" s="49"/>
      <c r="J26" s="48" t="s">
        <v>527</v>
      </c>
      <c r="K26" s="45" t="b">
        <v>0</v>
      </c>
      <c r="L26" s="46" t="b">
        <f t="shared" si="7"/>
        <v>1</v>
      </c>
      <c r="M26" s="47" t="b" cm="1">
        <f t="array" ref="M26">OpeningDeath(CG26,CI26,CI42,CI58,CI74,CI90,CI106)</f>
        <v>0</v>
      </c>
      <c r="N26" s="52" t="s">
        <v>236</v>
      </c>
      <c r="O26" s="69" t="b">
        <v>0</v>
      </c>
      <c r="Q26" s="17">
        <v>0</v>
      </c>
      <c r="R26" s="20">
        <v>3</v>
      </c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 t="s">
        <v>231</v>
      </c>
      <c r="AM26" s="62" t="s">
        <v>412</v>
      </c>
      <c r="AN26" s="63" t="s">
        <v>381</v>
      </c>
      <c r="AO26" s="71" t="s">
        <v>392</v>
      </c>
      <c r="AP26" s="20" t="b">
        <f t="shared" si="1"/>
        <v>0</v>
      </c>
      <c r="AQ26" s="17"/>
      <c r="AR26" s="190" t="s">
        <v>406</v>
      </c>
      <c r="AS26" s="54" t="s">
        <v>65</v>
      </c>
      <c r="AT26" s="55" t="s">
        <v>384</v>
      </c>
      <c r="AU26" s="55" t="b">
        <v>0</v>
      </c>
      <c r="AV26" s="55" t="b">
        <v>1</v>
      </c>
      <c r="AW26" s="64" t="s">
        <v>480</v>
      </c>
      <c r="AX26" s="65" t="s">
        <v>390</v>
      </c>
      <c r="AY26" s="66" t="s">
        <v>384</v>
      </c>
      <c r="AZ26" s="66" t="b">
        <v>0</v>
      </c>
      <c r="BA26" s="66" t="b">
        <v>1</v>
      </c>
      <c r="BB26" s="56" t="s">
        <v>513</v>
      </c>
      <c r="BC26" s="57" t="s">
        <v>66</v>
      </c>
      <c r="BD26" s="55" t="s">
        <v>434</v>
      </c>
      <c r="BE26" s="55" t="b">
        <v>0</v>
      </c>
      <c r="BF26" s="55" t="b">
        <v>0</v>
      </c>
      <c r="BG26" s="64" t="s">
        <v>531</v>
      </c>
      <c r="BH26" s="65" t="s">
        <v>65</v>
      </c>
      <c r="BI26" s="66" t="s">
        <v>384</v>
      </c>
      <c r="BJ26" s="66" t="b">
        <v>0</v>
      </c>
      <c r="BK26" s="66" t="b">
        <v>1</v>
      </c>
      <c r="BL26" s="56" t="s">
        <v>412</v>
      </c>
      <c r="BM26" s="57" t="s">
        <v>65</v>
      </c>
      <c r="BN26" s="55" t="s">
        <v>384</v>
      </c>
      <c r="BO26" s="55" t="b">
        <v>0</v>
      </c>
      <c r="BP26" s="55" t="b">
        <v>0</v>
      </c>
      <c r="BR26" s="20" t="str">
        <v/>
      </c>
      <c r="BS26" s="20">
        <f t="shared" si="2"/>
        <v>0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>
        <f t="shared" si="3"/>
        <v>0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1</v>
      </c>
      <c r="CB26" s="20">
        <f t="shared" si="9"/>
        <v>1</v>
      </c>
      <c r="CC26" s="223" t="b">
        <f>opening(AS26,B12)</f>
        <v>0</v>
      </c>
      <c r="CD26" s="29" t="b" cm="1">
        <f t="array" ref="CD26">KOST(CA26,O26,secandmin(J26),L26, AN26)</f>
        <v>1</v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1</v>
      </c>
      <c r="CH26" s="20" cm="1">
        <f t="array" ref="CH26">secandmin(J26)</f>
        <v>16</v>
      </c>
      <c r="CI26" s="20">
        <f t="shared" si="4"/>
        <v>164</v>
      </c>
      <c r="CJ26" s="20" cm="1">
        <f t="array" ref="CJ26">IF(AR26="",FALSE,ROUND(IF(AU26=TRUE,((180-secandmin(AK26))+(45-AM26))-(secandmin(AR26)),(180-secandmin(AR26))),0))</f>
        <v>71</v>
      </c>
      <c r="CK26" s="20" cm="1">
        <f t="array" ref="CK26">IF(AW26="",FALSE,ROUND(IF(AZ26=TRUE,((180-secandmin(AK26))+(45-AM26))-(secandmin(AW26)),(180-secandmin(AW26))),0))</f>
        <v>152</v>
      </c>
      <c r="CL26" s="20" cm="1">
        <f t="array" ref="CL26">IF(BB26="",FALSE,ROUND(IF(BE26=TRUE,((180-secandmin(AK26))+(45-AM26))-(secandmin(BB26)),(180-secandmin(BB26))),0))</f>
        <v>161</v>
      </c>
      <c r="CM26" s="20" cm="1">
        <f t="array" ref="CM26">IF(BG26="",FALSE,ROUND(IF(BJ26=TRUE,((180-secandmin(AK26))+(45-AM26))-(secandmin(BG26)),(180-secandmin(BG26))),0))</f>
        <v>166</v>
      </c>
      <c r="CN26" s="20" cm="1">
        <f t="array" ref="CN26">IF(BL26="",FALSE,ROUND(IF(BO26=TRUE,((180-secandmin(AK26))+(45-AM26))-(secandmin(BL26)),(180-secandmin(BL26))),0))</f>
        <v>168</v>
      </c>
      <c r="CO26" s="30" cm="1">
        <f t="array" ref="CO26">roundlength(AJ26,secandmin(AM26),AO26,secandmin(AK26))</f>
        <v>168</v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b" cm="1">
        <f t="array" ref="DA26">FiveVThreeThrown(CJ26,CK26,CI26,CI42,CI58,CI74,CI90,AO26)</f>
        <v>0</v>
      </c>
      <c r="DB26" s="20" t="b" cm="1">
        <f t="array" ref="DB26">DeathRefragged(CI26,CJ26,CK26,CL26,CM26,CN26)</f>
        <v>1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6_7 Oregon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6_7 Oregon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6_7 Oregon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540</v>
      </c>
      <c r="K29" s="45" t="b">
        <v>0</v>
      </c>
      <c r="L29" s="46" t="b">
        <f>DB29</f>
        <v>0</v>
      </c>
      <c r="M29" s="47" t="b" cm="1">
        <f t="array" ref="M29">OpeningDeath(CG13,CI29,CI13,CI45,CI61,CI77,CI93)</f>
        <v>1</v>
      </c>
      <c r="N29" s="52" t="s">
        <v>182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0</v>
      </c>
      <c r="CB29" s="20">
        <f>countkillshs(AS13,AV13,AX13,BA13,BC13,BF13,BH13,BK13,BM13,BP13,$B$28)</f>
        <v>0</v>
      </c>
      <c r="CC29" s="82" t="b">
        <f>opening(AS13,B28)</f>
        <v>0</v>
      </c>
      <c r="CD29" s="5" t="b">
        <f>KOST(CA29,O29,secandmin(J29),L29,AN13)</f>
        <v>0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138</v>
      </c>
      <c r="CI29" s="20">
        <f t="shared" ref="CI29:CI43" si="12">IF(CH29=0,FALSE,(180+BT29-CH29))</f>
        <v>42</v>
      </c>
      <c r="CJ29" s="20" t="b" cm="1">
        <f t="array" ref="CJ29">OpenRefragged(CJ13,CI13,CI29,CI45,CI61,CI77)</f>
        <v>0</v>
      </c>
      <c r="CK29" s="20" t="b" cm="1">
        <f t="array" ref="CK29">OpenRefragged(CK13,CI13,CI29,CI45,CI61,CI77)</f>
        <v>1</v>
      </c>
      <c r="CL29" s="20" t="b" cm="1">
        <f t="array" ref="CL29">OpenRefragged(CL13,CI13,CI29,CI45,CI61,CI77)</f>
        <v>0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5">TRANSPOSE(sidesplit(CD29:CD43,AN13:AN27,"Attack"))</f>
        <v>1</v>
      </c>
      <c r="CV29" s="20" t="b" cm="1">
        <f t="array" ref="CV29:CV35">TRANSPOSE(sidesplit(CD29:CD43,AN13:AN27,"Defence"))</f>
        <v>0</v>
      </c>
      <c r="CW29" s="20" t="b" cm="1">
        <f t="array" ref="CW29:CW35">TRANSPOSE(sidesplit(CI29:CI43,AN13:AN27,"Attack"))</f>
        <v>0</v>
      </c>
      <c r="CX29" s="20" cm="1">
        <f t="array" ref="CX29:CX35">TRANSPOSE(sidesplit(CI29:CI43,AN13:AN27,"Defence"))</f>
        <v>42</v>
      </c>
      <c r="CY29" s="20" cm="1">
        <f t="array" ref="CY29:CY35">TRANSPOSE(sidesplit(CA29:CA43,AN13:AN27,"Attack"))</f>
        <v>1</v>
      </c>
      <c r="CZ29" s="20" cm="1">
        <f t="array" ref="CZ29:CZ35">TRANSPOSE(sidesplit(CA29:CA43,AN13:AN27,"Defence"))</f>
        <v>0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6_7 Oregon</v>
      </c>
      <c r="B30" s="5">
        <v>2</v>
      </c>
      <c r="C30" s="50"/>
      <c r="D30" s="51"/>
      <c r="E30" s="50"/>
      <c r="F30" s="87"/>
      <c r="G30" s="58"/>
      <c r="H30" s="90"/>
      <c r="I30" s="49"/>
      <c r="J30" s="300"/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0</v>
      </c>
      <c r="N30" s="52" t="s">
        <v>182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1</v>
      </c>
      <c r="CB30" s="20">
        <f>countkillshs(AS14,AV14,AX14,BA14,BC14,BF14,BH14,BK14,BM14,BP14,$B$28)</f>
        <v>1</v>
      </c>
      <c r="CC30" s="82" t="b">
        <f>opening(AS14,B28)</f>
        <v>0</v>
      </c>
      <c r="CD30" s="5" t="b">
        <f>KOST(CA30,O30,secandmin(J30),L30,AN14)</f>
        <v>1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0</v>
      </c>
      <c r="CI30" s="20" t="b">
        <f t="shared" si="12"/>
        <v>0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0</v>
      </c>
      <c r="CL30" s="20" t="b" cm="1">
        <f t="array" ref="CL30">OpenRefragged(CL14,CI14,CI30,CI46,CI62,CI78)</f>
        <v>0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1</v>
      </c>
      <c r="CV30" s="20" t="b">
        <v>1</v>
      </c>
      <c r="CW30" s="20" t="b">
        <v>0</v>
      </c>
      <c r="CX30" s="20" t="b">
        <v>0</v>
      </c>
      <c r="CY30" s="20">
        <v>2</v>
      </c>
      <c r="CZ30" s="20">
        <v>1</v>
      </c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6_7 Oregon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528</v>
      </c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0</v>
      </c>
      <c r="N31" s="52" t="s">
        <v>182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0</v>
      </c>
      <c r="CB31" s="20">
        <f>countkillshs(AS15,AV15,AX15,BA15,BC15,BF15,BH15,BK15,BM15,BP15,$B$28)</f>
        <v>0</v>
      </c>
      <c r="CC31" s="82" t="b">
        <f>opening(AS15,B28)</f>
        <v>0</v>
      </c>
      <c r="CD31" s="5" t="b">
        <f>KOST(CA31,O31,secandmin(J31),L31,AN15)</f>
        <v>0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13</v>
      </c>
      <c r="CI31" s="20">
        <f t="shared" si="12"/>
        <v>167</v>
      </c>
      <c r="CJ31" s="20" t="b" cm="1">
        <f t="array" ref="CJ31">OpenRefragged(CJ15,CI15,CI31,CI47,CI63,CI79)</f>
        <v>1</v>
      </c>
      <c r="CK31" s="20" t="b" cm="1">
        <f t="array" ref="CK31">OpenRefragged(CK15,CI15,CI31,CI47,CI63,CI79)</f>
        <v>0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1</v>
      </c>
      <c r="CV31" s="20" t="b">
        <v>0</v>
      </c>
      <c r="CW31" s="20">
        <v>131</v>
      </c>
      <c r="CX31" s="20">
        <v>167</v>
      </c>
      <c r="CY31" s="20">
        <v>3</v>
      </c>
      <c r="CZ31" s="20">
        <v>0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6_7 Oregon</v>
      </c>
      <c r="B32" s="5">
        <v>4</v>
      </c>
      <c r="C32" s="50"/>
      <c r="D32" s="51"/>
      <c r="E32" s="50"/>
      <c r="F32" s="87"/>
      <c r="G32" s="58"/>
      <c r="H32" s="90"/>
      <c r="I32" s="49"/>
      <c r="J32" s="300"/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0</v>
      </c>
      <c r="N32" s="52" t="s">
        <v>182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1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b">
        <f>KOST(CA32,O32,secandmin(J32),L32,AN16)</f>
        <v>1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0</v>
      </c>
      <c r="CI32" s="20" t="b">
        <f t="shared" si="12"/>
        <v>0</v>
      </c>
      <c r="CJ32" s="20" t="b" cm="1">
        <f t="array" ref="CJ32">OpenRefragged(CJ16,CI16,CI32,CI48,CI64,CI80)</f>
        <v>0</v>
      </c>
      <c r="CK32" s="20" t="b" cm="1">
        <f t="array" ref="CK32">OpenRefragged(CK16,CI16,CI32,CI48,CI64,CI80)</f>
        <v>0</v>
      </c>
      <c r="CL32" s="20" t="b" cm="1">
        <f t="array" ref="CL32">OpenRefragged(CL16,CI16,CI32,CI48,CI64,CI80)</f>
        <v>0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1</v>
      </c>
      <c r="CV32" s="20" t="b">
        <v>1</v>
      </c>
      <c r="CW32" s="20" t="b">
        <v>0</v>
      </c>
      <c r="CX32" s="20" t="b">
        <v>0</v>
      </c>
      <c r="CY32" s="20">
        <v>1</v>
      </c>
      <c r="CZ32" s="20">
        <v>1</v>
      </c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6_7 Oregon</v>
      </c>
      <c r="B33" s="5">
        <v>5</v>
      </c>
      <c r="C33" s="50"/>
      <c r="D33" s="51"/>
      <c r="E33" s="50"/>
      <c r="F33" s="87"/>
      <c r="G33" s="58"/>
      <c r="H33" s="90"/>
      <c r="I33" s="49"/>
      <c r="J33" s="48" t="s">
        <v>482</v>
      </c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 t="s">
        <v>182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1</v>
      </c>
      <c r="CB33" s="20">
        <f t="shared" si="17"/>
        <v>0</v>
      </c>
      <c r="CC33" s="82" t="b">
        <f>opening(AS17,B28)</f>
        <v>1</v>
      </c>
      <c r="CD33" s="5" t="b">
        <f>KOST(CA33,O33,secandmin(J33),L33,AN17)</f>
        <v>1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42</v>
      </c>
      <c r="CI33" s="20">
        <f t="shared" si="12"/>
        <v>138</v>
      </c>
      <c r="CJ33" s="20" t="b" cm="1">
        <f t="array" ref="CJ33">OpenRefragged(CJ17,CI17,CI33,CI49,CI65,CI81)</f>
        <v>0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0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1</v>
      </c>
      <c r="CV33" s="20" t="b">
        <v>1</v>
      </c>
      <c r="CW33" s="20" t="b">
        <v>0</v>
      </c>
      <c r="CX33" s="20">
        <v>138</v>
      </c>
      <c r="CY33" s="20">
        <v>0</v>
      </c>
      <c r="CZ33" s="20">
        <v>1</v>
      </c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6_7 Oregon</v>
      </c>
      <c r="B34" s="5">
        <v>6</v>
      </c>
      <c r="C34" s="50"/>
      <c r="D34" s="51"/>
      <c r="E34" s="50"/>
      <c r="F34" s="87"/>
      <c r="G34" s="58"/>
      <c r="H34" s="90"/>
      <c r="I34" s="49"/>
      <c r="J34" s="48" t="s">
        <v>444</v>
      </c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200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0</v>
      </c>
      <c r="CB34" s="20">
        <f t="shared" si="17"/>
        <v>0</v>
      </c>
      <c r="CC34" s="82" t="b">
        <f>opening(AS18,B28)</f>
        <v>0</v>
      </c>
      <c r="CD34" s="5" t="b">
        <f>KOST(CA34,O34,secandmin(J34),L34,AN18)</f>
        <v>0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93</v>
      </c>
      <c r="CI34" s="20">
        <f t="shared" si="12"/>
        <v>87</v>
      </c>
      <c r="CJ34" s="20" t="b" cm="1">
        <f t="array" ref="CJ34">OpenRefragged(CJ18,CI18,CI34,CI50,CI66,CI82)</f>
        <v>0</v>
      </c>
      <c r="CK34" s="20" t="b" cm="1">
        <f t="array" ref="CK34">OpenRefragged(CK18,CI18,CI34,CI50,CI66,CI82)</f>
        <v>0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0</v>
      </c>
      <c r="CV34" s="20" t="b">
        <v>0</v>
      </c>
      <c r="CW34" s="20">
        <v>71</v>
      </c>
      <c r="CX34" s="20">
        <v>87</v>
      </c>
      <c r="CY34" s="20">
        <v>0</v>
      </c>
      <c r="CZ34" s="20">
        <v>0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6_7 Oregon</v>
      </c>
      <c r="B35" s="5">
        <v>7</v>
      </c>
      <c r="C35" s="50"/>
      <c r="D35" s="51"/>
      <c r="E35" s="50"/>
      <c r="F35" s="87"/>
      <c r="G35" s="58"/>
      <c r="H35" s="90"/>
      <c r="I35" s="49"/>
      <c r="J35" s="300"/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173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1</v>
      </c>
      <c r="CB35" s="20">
        <f t="shared" si="17"/>
        <v>0</v>
      </c>
      <c r="CC35" s="82" t="b">
        <f>opening(AS19,B28)</f>
        <v>0</v>
      </c>
      <c r="CD35" s="5" t="b">
        <f>KOST(CA35,O35,secandmin(J35),L35,AN19)</f>
        <v>1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0</v>
      </c>
      <c r="CI35" s="20" t="b">
        <f t="shared" si="12"/>
        <v>0</v>
      </c>
      <c r="CJ35" s="20" t="b" cm="1">
        <f t="array" ref="CJ35">OpenRefragged(CJ19,CI19,CI35,CI51,CI67,CI83)</f>
        <v>0</v>
      </c>
      <c r="CK35" s="20" t="b" cm="1">
        <f t="array" ref="CK35">OpenRefragged(CK19,CI19,CI35,CI51,CI67,CI83)</f>
        <v>1</v>
      </c>
      <c r="CL35" s="20" t="b" cm="1">
        <f t="array" ref="CL35">OpenRefragged(CL19,CI19,CI35,CI51,CI67,CI83)</f>
        <v>1</v>
      </c>
      <c r="CM35" s="20" t="b" cm="1">
        <f t="array" ref="CM35">OpenRefragged(CM19,CI19,CI35,CI51,CI67,CI83)</f>
        <v>1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 t="b">
        <v>1</v>
      </c>
      <c r="CV35" s="20" t="b">
        <v>1</v>
      </c>
      <c r="CW35" s="20" t="b">
        <v>0</v>
      </c>
      <c r="CX35" s="20" t="b">
        <v>0</v>
      </c>
      <c r="CY35" s="20">
        <v>2</v>
      </c>
      <c r="CZ35" s="20">
        <v>3</v>
      </c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6_7 Oregon</v>
      </c>
      <c r="B36" s="5">
        <v>8</v>
      </c>
      <c r="C36" s="50"/>
      <c r="D36" s="51"/>
      <c r="E36" s="50"/>
      <c r="F36" s="87"/>
      <c r="G36" s="58"/>
      <c r="H36" s="90"/>
      <c r="I36" s="49"/>
      <c r="J36" s="300"/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0</v>
      </c>
      <c r="N36" s="52" t="s">
        <v>173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2</v>
      </c>
      <c r="CB36" s="20">
        <f t="shared" si="17"/>
        <v>0</v>
      </c>
      <c r="CC36" s="82" t="b">
        <f>opening(AS20,B28)</f>
        <v>0</v>
      </c>
      <c r="CD36" s="5" t="b">
        <f>KOST(CA36,O36,secandmin(J36),L36,AN20)</f>
        <v>1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0</v>
      </c>
      <c r="CI36" s="20" t="b">
        <f t="shared" si="12"/>
        <v>0</v>
      </c>
      <c r="CJ36" s="20" t="b" cm="1">
        <f t="array" ref="CJ36">OpenRefragged(CJ20,CI20,CI36,CI52,CI68,CI84)</f>
        <v>0</v>
      </c>
      <c r="CK36" s="20" t="b" cm="1">
        <f t="array" ref="CK36">OpenRefragged(CK20,CI20,CI36,CI52,CI68,CI84)</f>
        <v>1</v>
      </c>
      <c r="CL36" s="20" t="b" cm="1">
        <f t="array" ref="CL36">OpenRefragged(CL20,CI20,CI36,CI52,CI68,CI84)</f>
        <v>1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6_7 Oregon</v>
      </c>
      <c r="B37" s="5">
        <v>9</v>
      </c>
      <c r="C37" s="50"/>
      <c r="D37" s="51"/>
      <c r="E37" s="50"/>
      <c r="F37" s="87"/>
      <c r="G37" s="58"/>
      <c r="H37" s="90"/>
      <c r="I37" s="49"/>
      <c r="J37" s="48" t="s">
        <v>492</v>
      </c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237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3</v>
      </c>
      <c r="CB37" s="20">
        <f t="shared" si="17"/>
        <v>2</v>
      </c>
      <c r="CC37" s="82" t="b">
        <f>opening(AS21,B28)</f>
        <v>1</v>
      </c>
      <c r="CD37" s="5" t="b">
        <f>KOST(CA37,O37,secandmin(J37),L37,AN21)</f>
        <v>1</v>
      </c>
      <c r="CE37" s="10"/>
      <c r="CF37" s="20" cm="1">
        <f t="array" ref="CF37">exitfrags(CI37,CI21,CI53,CI69,CI85,AS21,CJ21,AX21,CK21,BC21,CL21,BH21,CM21,BM21,CN21,AO21,$B$28)</f>
        <v>3</v>
      </c>
      <c r="CG37" s="28"/>
      <c r="CH37" s="20" cm="1">
        <f t="array" ref="CH37">secandmin(J37)</f>
        <v>49</v>
      </c>
      <c r="CI37" s="20">
        <f t="shared" si="12"/>
        <v>131</v>
      </c>
      <c r="CJ37" s="20" t="b" cm="1">
        <f t="array" ref="CJ37">OpenRefragged(CJ21,CI21,CI37,CI53,CI69,CI85)</f>
        <v>0</v>
      </c>
      <c r="CK37" s="20" t="b" cm="1">
        <f t="array" ref="CK37">OpenRefragged(CK21,CI21,CI37,CI53,CI69,CI85)</f>
        <v>1</v>
      </c>
      <c r="CL37" s="20" t="b" cm="1">
        <f t="array" ref="CL37">OpenRefragged(CL21,CI21,CI37,CI53,CI69,CI85)</f>
        <v>1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6_7 Oregon</v>
      </c>
      <c r="B38" s="5">
        <v>10</v>
      </c>
      <c r="C38" s="50"/>
      <c r="D38" s="51"/>
      <c r="E38" s="50"/>
      <c r="F38" s="87"/>
      <c r="G38" s="58"/>
      <c r="H38" s="90"/>
      <c r="I38" s="49"/>
      <c r="J38" s="300"/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 t="s">
        <v>179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1</v>
      </c>
      <c r="CB38" s="20">
        <f t="shared" si="17"/>
        <v>1</v>
      </c>
      <c r="CC38" s="82" t="b">
        <f>opening(AS22,B28)</f>
        <v>0</v>
      </c>
      <c r="CD38" s="5" t="b">
        <f>KOST(CA38,O38,secandmin(J38),L38,AN22)</f>
        <v>1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0</v>
      </c>
      <c r="CI38" s="20" t="b">
        <f t="shared" si="12"/>
        <v>0</v>
      </c>
      <c r="CJ38" s="20" t="b" cm="1">
        <f t="array" ref="CJ38">OpenRefragged(CJ22,CI22,CI38,CI54,CI70,CI86)</f>
        <v>0</v>
      </c>
      <c r="CK38" s="20" t="b" cm="1">
        <f t="array" ref="CK38">OpenRefragged(CK22,CI22,CI38,CI54,CI70,CI86)</f>
        <v>0</v>
      </c>
      <c r="CL38" s="20" t="b" cm="1">
        <f t="array" ref="CL38">OpenRefragged(CL22,CI22,CI38,CI54,CI70,CI86)</f>
        <v>1</v>
      </c>
      <c r="CM38" s="20" t="b" cm="1">
        <f t="array" ref="CM38">OpenRefragged(CM22,CI22,CI38,CI54,CI70,CI86)</f>
        <v>1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6_7 Oregon</v>
      </c>
      <c r="B39" s="5">
        <v>11</v>
      </c>
      <c r="C39" s="50"/>
      <c r="D39" s="51"/>
      <c r="E39" s="50"/>
      <c r="F39" s="87"/>
      <c r="G39" s="58"/>
      <c r="H39" s="90"/>
      <c r="I39" s="49"/>
      <c r="J39" s="300"/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 t="s">
        <v>173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0</v>
      </c>
      <c r="CB39" s="20">
        <f t="shared" si="17"/>
        <v>0</v>
      </c>
      <c r="CC39" s="82" t="b">
        <f>opening(AS23,B28)</f>
        <v>0</v>
      </c>
      <c r="CD39" s="5" t="b">
        <f>KOST(CA39,O39,secandmin(J39),L39,AN23)</f>
        <v>1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0</v>
      </c>
      <c r="CI39" s="20" t="b">
        <f t="shared" si="12"/>
        <v>0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0</v>
      </c>
      <c r="CL39" s="20" t="b" cm="1">
        <f t="array" ref="CL39">OpenRefragged(CL23,CI23,CI39,CI55,CI71,CI87)</f>
        <v>0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0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6_7 Oregon</v>
      </c>
      <c r="B40" s="5">
        <v>12</v>
      </c>
      <c r="C40" s="50"/>
      <c r="D40" s="51"/>
      <c r="E40" s="50"/>
      <c r="F40" s="87"/>
      <c r="G40" s="58"/>
      <c r="H40" s="90"/>
      <c r="I40" s="49"/>
      <c r="J40" s="48" t="s">
        <v>406</v>
      </c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1</v>
      </c>
      <c r="N40" s="171" t="s">
        <v>173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>
        <f t="shared" si="10"/>
        <v>0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>
        <f t="shared" si="11"/>
        <v>0</v>
      </c>
      <c r="BY40" s="18"/>
      <c r="BZ40" s="36"/>
      <c r="CA40" s="29">
        <f>countkills(AS24,AX24,BC24,BH24,BM24,B28)</f>
        <v>0</v>
      </c>
      <c r="CB40" s="20">
        <f t="shared" si="17"/>
        <v>0</v>
      </c>
      <c r="CC40" s="82" t="b">
        <f>opening(AS24,B28)</f>
        <v>0</v>
      </c>
      <c r="CD40" s="5" t="b">
        <f>KOST(CA40,O40,secandmin(J40),L40,AN24)</f>
        <v>0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109</v>
      </c>
      <c r="CI40" s="20">
        <f t="shared" si="12"/>
        <v>71</v>
      </c>
      <c r="CJ40" s="20" t="b" cm="1">
        <f t="array" ref="CJ40">OpenRefragged(CJ24,CI24,CI40,CI56,CI72,CI88)</f>
        <v>1</v>
      </c>
      <c r="CK40" s="20" t="b" cm="1">
        <f t="array" ref="CK40">OpenRefragged(CK24,CI24,CI40,CI56,CI72,CI88)</f>
        <v>1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6_7 Oregon</v>
      </c>
      <c r="B41" s="5">
        <v>13</v>
      </c>
      <c r="C41" s="50"/>
      <c r="D41" s="51"/>
      <c r="E41" s="50"/>
      <c r="F41" s="87"/>
      <c r="G41" s="58"/>
      <c r="H41" s="90"/>
      <c r="I41" s="49"/>
      <c r="J41" s="300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 t="s">
        <v>237</v>
      </c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>
        <f t="shared" si="10"/>
        <v>0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>
        <f t="shared" si="11"/>
        <v>0</v>
      </c>
      <c r="BY41" s="18"/>
      <c r="BZ41" s="36"/>
      <c r="CA41" s="29">
        <f>countkills(AS25,AX25,BC25,BH25,BM25,B28)</f>
        <v>2</v>
      </c>
      <c r="CB41" s="20">
        <f t="shared" si="17"/>
        <v>2</v>
      </c>
      <c r="CC41" s="82" t="b">
        <f>opening(AS25,B28)</f>
        <v>0</v>
      </c>
      <c r="CD41" s="5" t="b">
        <f>KOST(CA41,O41,secandmin(J41),L41,AN25)</f>
        <v>1</v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1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6_7 Oregon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 t="s">
        <v>182</v>
      </c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>
        <f t="shared" si="10"/>
        <v>0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>
        <f t="shared" si="11"/>
        <v>0</v>
      </c>
      <c r="BY42" s="18"/>
      <c r="BZ42" s="36"/>
      <c r="CA42" s="29">
        <f>countkills(AS26,AX26,BC26,BH26,BM26,B28)</f>
        <v>3</v>
      </c>
      <c r="CB42" s="20">
        <f t="shared" si="17"/>
        <v>2</v>
      </c>
      <c r="CC42" s="82" t="b">
        <f>opening(AS26,B28)</f>
        <v>1</v>
      </c>
      <c r="CD42" s="5" t="b">
        <f>KOST(CA42,O42,secandmin(J42),L42,AN26)</f>
        <v>1</v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1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1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6_7 Oregon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6_7 Oregon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6_7 Oregon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483</v>
      </c>
      <c r="K45" s="45" t="b">
        <v>1</v>
      </c>
      <c r="L45" s="46" t="b">
        <f>DB45</f>
        <v>0</v>
      </c>
      <c r="M45" s="47" t="b" cm="1">
        <f t="array" ref="M45">OpeningDeath(CG13,CI45,CI13,CI29,CI61,CI77,CI93)</f>
        <v>0</v>
      </c>
      <c r="N45" s="52" t="s">
        <v>235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-22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1</v>
      </c>
      <c r="CB45" s="20">
        <f>countkillshs(AS13,AV13,AX13,BA13,BC13,BF13,BH13,BK13,BM13,BP13,$B$44)</f>
        <v>1</v>
      </c>
      <c r="CC45" s="82" t="b">
        <f>opening(AS13,B44)</f>
        <v>1</v>
      </c>
      <c r="CD45" s="5" t="b">
        <f>KOST(CA45,O45,secandmin(J45),L45,AN13)</f>
        <v>1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38</v>
      </c>
      <c r="CI45" s="20">
        <f t="shared" ref="CI45:CI59" si="20">IF(CH45=0,FALSE,(180+BT45-CH45))</f>
        <v>120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1">TRANSPOSE(sidesplit(CD45:CD59,AN13:AN27,"Attack"))</f>
        <v>1</v>
      </c>
      <c r="CV45" s="20" t="b" cm="1">
        <f t="array" ref="CV45:CV51">TRANSPOSE(sidesplit(CD45:CD59,AN13:AN27,"Defence"))</f>
        <v>1</v>
      </c>
      <c r="CW45" s="20" cm="1">
        <f t="array" ref="CW45:CW51">TRANSPOSE(sidesplit(CI45:CI59,AN13:AN27,"Attack"))</f>
        <v>168</v>
      </c>
      <c r="CX45" s="20" cm="1">
        <f t="array" ref="CX45:CX51">TRANSPOSE(sidesplit(CI45:CI59,AN13:AN27,"Defence"))</f>
        <v>120</v>
      </c>
      <c r="CY45" s="20" cm="1">
        <f t="array" ref="CY45:CY51">TRANSPOSE(sidesplit(CA45:CA59,AN13:AN27,"Attack"))</f>
        <v>2</v>
      </c>
      <c r="CZ45" s="20" cm="1">
        <f t="array" ref="CZ45:CZ51">TRANSPOSE(sidesplit(CA45:CA59,AN13:AN27,"Defence"))</f>
        <v>1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6_7 Oregon</v>
      </c>
      <c r="B46" s="12">
        <v>2</v>
      </c>
      <c r="C46" s="50"/>
      <c r="D46" s="51"/>
      <c r="E46" s="50"/>
      <c r="F46" s="91"/>
      <c r="G46" s="58"/>
      <c r="H46" s="90"/>
      <c r="I46" s="49"/>
      <c r="J46" s="300"/>
      <c r="K46" s="45" t="b">
        <v>0</v>
      </c>
      <c r="L46" s="46" t="b">
        <f t="shared" ref="L46:L59" si="23">DB46</f>
        <v>0</v>
      </c>
      <c r="M46" s="47" t="b" cm="1">
        <f t="array" ref="M46">OpeningDeath(CG14,CI46,CI14,CI30,CI62,CI78,CI94)</f>
        <v>0</v>
      </c>
      <c r="N46" s="52" t="s">
        <v>235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3</v>
      </c>
      <c r="CB46" s="20">
        <f>countkillshs(AS14,AV14,AX14,BA14,BC14,BF14,BH14,BK14,BM14,BP14,$B$44)</f>
        <v>2</v>
      </c>
      <c r="CC46" s="82" t="b">
        <f>opening(AS14,B44)</f>
        <v>1</v>
      </c>
      <c r="CD46" s="5" t="b">
        <f>KOST(CA46,O46,secandmin(J46),L46,AN14)</f>
        <v>1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0</v>
      </c>
      <c r="CI46" s="20" t="b">
        <f t="shared" si="20"/>
        <v>0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0</v>
      </c>
      <c r="CV46" s="20" t="b">
        <v>1</v>
      </c>
      <c r="CW46" s="20">
        <v>82</v>
      </c>
      <c r="CX46" s="20" t="b">
        <v>0</v>
      </c>
      <c r="CY46" s="20">
        <v>0</v>
      </c>
      <c r="CZ46" s="20">
        <v>3</v>
      </c>
      <c r="DA46" s="76"/>
      <c r="DB46" s="20" t="b" cm="1">
        <f t="array" ref="DB46">DeathRefragged(CI46,CJ14,CK14,CL14,CM14,CN14)</f>
        <v>0</v>
      </c>
      <c r="DC46" s="20" t="b" cm="1">
        <f t="array" ref="DC46">OpeningKill(CJ14,AS14,$B$44,CI14,CI30,CI46,CI62,CI78)</f>
        <v>0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6_7 Oregon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528</v>
      </c>
      <c r="K47" s="45" t="b">
        <v>0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 t="s">
        <v>180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0</v>
      </c>
      <c r="CB47" s="20">
        <f>countkillshs(AS15,AV15,AX15,BA15,BC15,BF15,BH15,BK15,BM15,BP15,$B$44)</f>
        <v>0</v>
      </c>
      <c r="CC47" s="82" t="b">
        <f>opening(AS15,B44)</f>
        <v>0</v>
      </c>
      <c r="CD47" s="5" t="b">
        <f>KOST(CA47,O47,secandmin(J47),L47,AN15)</f>
        <v>0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13</v>
      </c>
      <c r="CI47" s="20">
        <f t="shared" si="20"/>
        <v>167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1</v>
      </c>
      <c r="CV47" s="20" t="b">
        <v>0</v>
      </c>
      <c r="CW47" s="20">
        <v>118</v>
      </c>
      <c r="CX47" s="20">
        <v>167</v>
      </c>
      <c r="CY47" s="20">
        <v>0</v>
      </c>
      <c r="CZ47" s="20">
        <v>0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6_7 Oregon</v>
      </c>
      <c r="B48" s="12">
        <v>4</v>
      </c>
      <c r="C48" s="50"/>
      <c r="D48" s="51"/>
      <c r="E48" s="50"/>
      <c r="F48" s="91"/>
      <c r="G48" s="58"/>
      <c r="H48" s="90"/>
      <c r="I48" s="49"/>
      <c r="J48" s="300"/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0</v>
      </c>
      <c r="N48" s="52" t="s">
        <v>180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1</v>
      </c>
      <c r="CB48" s="20">
        <f t="shared" ref="CB48:CB59" si="25">countkillshs(AS16,AV16,AX16,BA16,BC16,BF16,BH16,BK16,BM16,BP16,$B$44)</f>
        <v>1</v>
      </c>
      <c r="CC48" s="82" t="b">
        <f>opening(AS16,B44)</f>
        <v>1</v>
      </c>
      <c r="CD48" s="5" t="b">
        <f>KOST(CA48,O48,secandmin(J48),L48,AN16)</f>
        <v>1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0</v>
      </c>
      <c r="CI48" s="20" t="b">
        <f t="shared" si="20"/>
        <v>0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1</v>
      </c>
      <c r="CV48" s="20" t="b">
        <v>1</v>
      </c>
      <c r="CW48" s="20" t="b">
        <v>0</v>
      </c>
      <c r="CX48" s="20" t="b">
        <v>0</v>
      </c>
      <c r="CY48" s="20">
        <v>3</v>
      </c>
      <c r="CZ48" s="20">
        <v>1</v>
      </c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1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6_7 Oregon</v>
      </c>
      <c r="B49" s="12">
        <v>5</v>
      </c>
      <c r="C49" s="50"/>
      <c r="D49" s="51"/>
      <c r="E49" s="50"/>
      <c r="F49" s="91"/>
      <c r="G49" s="58"/>
      <c r="H49" s="90"/>
      <c r="I49" s="49"/>
      <c r="J49" s="48" t="s">
        <v>461</v>
      </c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235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0</v>
      </c>
      <c r="CB49" s="20">
        <f t="shared" si="25"/>
        <v>0</v>
      </c>
      <c r="CC49" s="82" t="b">
        <f>opening(AS17,B44)</f>
        <v>0</v>
      </c>
      <c r="CD49" s="5" t="b">
        <f>KOST(CA49,O49,secandmin(J49),L49,AN17)</f>
        <v>0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69</v>
      </c>
      <c r="CI49" s="20">
        <f t="shared" si="20"/>
        <v>111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1</v>
      </c>
      <c r="CV49" s="20" t="b">
        <v>0</v>
      </c>
      <c r="CW49" s="20" t="b">
        <v>0</v>
      </c>
      <c r="CX49" s="20">
        <v>111</v>
      </c>
      <c r="CY49" s="20">
        <v>2</v>
      </c>
      <c r="CZ49" s="20">
        <v>0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6_7 Oregon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456</v>
      </c>
      <c r="K50" s="45" t="b">
        <v>0</v>
      </c>
      <c r="L50" s="46" t="b">
        <f t="shared" si="23"/>
        <v>0</v>
      </c>
      <c r="M50" s="47" t="b" cm="1">
        <f t="array" ref="M50">OpeningDeath(CG18,CI50,CI18,CI34,CI66,CI82,CI98)</f>
        <v>0</v>
      </c>
      <c r="N50" s="52" t="s">
        <v>178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0</v>
      </c>
      <c r="CB50" s="20">
        <f t="shared" si="25"/>
        <v>0</v>
      </c>
      <c r="CC50" s="82" t="b">
        <f>opening(AS18,B44)</f>
        <v>0</v>
      </c>
      <c r="CD50" s="5" t="b">
        <f>KOST(CA50,O50,secandmin(J50),L50,AN18)</f>
        <v>0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44</v>
      </c>
      <c r="CI50" s="20">
        <f t="shared" si="20"/>
        <v>136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1</v>
      </c>
      <c r="CV50" s="20" t="b">
        <v>0</v>
      </c>
      <c r="CW50" s="20">
        <v>140</v>
      </c>
      <c r="CX50" s="20">
        <v>136</v>
      </c>
      <c r="CY50" s="20">
        <v>2</v>
      </c>
      <c r="CZ50" s="20">
        <v>0</v>
      </c>
      <c r="DA50" s="76"/>
      <c r="DB50" s="20" t="b" cm="1">
        <f t="array" ref="DB50">DeathRefragged(CI50,CJ18,CK18,CL18,CM18,CN18)</f>
        <v>0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6_7 Oregon</v>
      </c>
      <c r="B51" s="12">
        <v>7</v>
      </c>
      <c r="C51" s="50"/>
      <c r="D51" s="51"/>
      <c r="E51" s="50"/>
      <c r="F51" s="91"/>
      <c r="G51" s="58"/>
      <c r="H51" s="90"/>
      <c r="I51" s="49"/>
      <c r="J51" s="92" t="s">
        <v>412</v>
      </c>
      <c r="K51" s="45" t="b">
        <v>0</v>
      </c>
      <c r="L51" s="46" t="b">
        <f t="shared" si="23"/>
        <v>1</v>
      </c>
      <c r="M51" s="47" t="b" cm="1">
        <f t="array" ref="M51">OpeningDeath(CG19,CI51,CI19,CI35,CI67,CI83,CI99)</f>
        <v>0</v>
      </c>
      <c r="N51" s="52" t="s">
        <v>184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2</v>
      </c>
      <c r="CB51" s="20">
        <f t="shared" si="25"/>
        <v>0</v>
      </c>
      <c r="CC51" s="82" t="b">
        <f>opening(AS19,B44)</f>
        <v>1</v>
      </c>
      <c r="CD51" s="5" t="b">
        <f>KOST(CA51,O51,secandmin(J51),L51,AN19)</f>
        <v>1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12</v>
      </c>
      <c r="CI51" s="20">
        <f t="shared" si="20"/>
        <v>168</v>
      </c>
      <c r="CO51" s="36"/>
      <c r="CP51" s="222">
        <f t="shared" si="21"/>
        <v>0</v>
      </c>
      <c r="CQ51" s="222">
        <f t="shared" si="22"/>
        <v>0</v>
      </c>
      <c r="CR51" s="17"/>
      <c r="CU51" s="20" t="b">
        <v>1</v>
      </c>
      <c r="CV51" s="20" t="b">
        <v>1</v>
      </c>
      <c r="CW51" s="20" t="b">
        <v>0</v>
      </c>
      <c r="CX51" s="20" t="b">
        <v>0</v>
      </c>
      <c r="CY51" s="20">
        <v>1</v>
      </c>
      <c r="CZ51" s="20">
        <v>1</v>
      </c>
      <c r="DA51" s="76"/>
      <c r="DB51" s="20" t="b" cm="1">
        <f t="array" ref="DB51">DeathRefragged(CI51,CJ19,CK19,CL19,CM19,CN19)</f>
        <v>1</v>
      </c>
      <c r="DC51" s="20" t="b" cm="1">
        <f t="array" ref="DC51">OpeningKill(CJ19,AS19,$B$44,CI19,CI35,CI51,CI67,CI83)</f>
        <v>1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6_7 Oregon</v>
      </c>
      <c r="B52" s="12">
        <v>8</v>
      </c>
      <c r="C52" s="50"/>
      <c r="D52" s="51"/>
      <c r="E52" s="50"/>
      <c r="F52" s="91"/>
      <c r="G52" s="58"/>
      <c r="H52" s="90"/>
      <c r="I52" s="49"/>
      <c r="J52" s="48" t="s">
        <v>395</v>
      </c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 t="s">
        <v>184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0</v>
      </c>
      <c r="CB52" s="20">
        <f t="shared" si="25"/>
        <v>0</v>
      </c>
      <c r="CC52" s="82" t="b">
        <f>opening(AS20,B44)</f>
        <v>0</v>
      </c>
      <c r="CD52" s="5" t="b">
        <f>KOST(CA52,O52,secandmin(J52),L52,AN20)</f>
        <v>0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98</v>
      </c>
      <c r="CI52" s="20">
        <f t="shared" si="20"/>
        <v>82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6_7 Oregon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442</v>
      </c>
      <c r="K53" s="45" t="b">
        <v>0</v>
      </c>
      <c r="L53" s="46" t="b">
        <f t="shared" si="23"/>
        <v>1</v>
      </c>
      <c r="M53" s="47" t="b" cm="1">
        <f t="array" ref="M53">OpeningDeath(CG21,CI53,CI21,CI37,CI69,CI85,CI101)</f>
        <v>0</v>
      </c>
      <c r="N53" s="171" t="s">
        <v>184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0</v>
      </c>
      <c r="CB53" s="20">
        <f t="shared" si="25"/>
        <v>0</v>
      </c>
      <c r="CC53" s="82" t="b">
        <f>opening(AS21,B44)</f>
        <v>0</v>
      </c>
      <c r="CD53" s="5" t="b">
        <f>KOST(CA53,O53,secandmin(J53),L53,AN21)</f>
        <v>1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62</v>
      </c>
      <c r="CI53" s="20">
        <f t="shared" si="20"/>
        <v>118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1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6_7 Oregon</v>
      </c>
      <c r="B54" s="12">
        <v>10</v>
      </c>
      <c r="C54" s="50"/>
      <c r="D54" s="51"/>
      <c r="E54" s="50"/>
      <c r="F54" s="91"/>
      <c r="G54" s="58"/>
      <c r="H54" s="90"/>
      <c r="I54" s="49"/>
      <c r="J54" s="300"/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 t="s">
        <v>184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3</v>
      </c>
      <c r="CB54" s="20">
        <f t="shared" si="25"/>
        <v>2</v>
      </c>
      <c r="CC54" s="82" t="b">
        <f>opening(AS22,B44)</f>
        <v>1</v>
      </c>
      <c r="CD54" s="5" t="b">
        <f>KOST(CA54,O54,secandmin(J54),L54,AN22)</f>
        <v>1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0</v>
      </c>
      <c r="CI54" s="20" t="b">
        <f t="shared" si="20"/>
        <v>0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1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6_7 Oregon</v>
      </c>
      <c r="B55" s="12">
        <v>11</v>
      </c>
      <c r="C55" s="50"/>
      <c r="D55" s="51"/>
      <c r="E55" s="50"/>
      <c r="F55" s="91"/>
      <c r="G55" s="58"/>
      <c r="H55" s="90"/>
      <c r="I55" s="49"/>
      <c r="J55" s="300"/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 t="s">
        <v>184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2</v>
      </c>
      <c r="CB55" s="20">
        <f t="shared" si="25"/>
        <v>0</v>
      </c>
      <c r="CC55" s="82" t="b">
        <f>opening(AS23,B44)</f>
        <v>1</v>
      </c>
      <c r="CD55" s="5" t="b">
        <f>KOST(CA55,O55,secandmin(J55),L55,AN23)</f>
        <v>1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0</v>
      </c>
      <c r="CI55" s="20" t="b">
        <f t="shared" si="20"/>
        <v>0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1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6_7 Oregon</v>
      </c>
      <c r="B56" s="12">
        <v>12</v>
      </c>
      <c r="C56" s="50"/>
      <c r="D56" s="51"/>
      <c r="E56" s="50"/>
      <c r="F56" s="91"/>
      <c r="G56" s="58"/>
      <c r="H56" s="90"/>
      <c r="I56" s="49"/>
      <c r="J56" s="48" t="s">
        <v>552</v>
      </c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0</v>
      </c>
      <c r="N56" s="171" t="s">
        <v>184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>
        <f t="shared" si="18"/>
        <v>0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>
        <f t="shared" si="19"/>
        <v>0</v>
      </c>
      <c r="BY56" s="18"/>
      <c r="BZ56" s="36"/>
      <c r="CA56" s="29">
        <f>countkills(AS24,AX24,BC24,BH24,BM24,B44)</f>
        <v>2</v>
      </c>
      <c r="CB56" s="20">
        <f t="shared" si="25"/>
        <v>1</v>
      </c>
      <c r="CC56" s="82" t="b">
        <f>opening(AS24,B44)</f>
        <v>1</v>
      </c>
      <c r="CD56" s="5" t="b">
        <f>KOST(CA56,O56,secandmin(J56),L56,AN24)</f>
        <v>1</v>
      </c>
      <c r="CE56" s="37"/>
      <c r="CF56" s="20" cm="1">
        <f t="array" ref="CF56">exitfrags(CI56,CI24,CI40,CI72,CI88,AS24,CJ24,AX24,CK24,BC24,CL24,BH24,CM24,BM24,CN24,AO24,$B$44)</f>
        <v>2</v>
      </c>
      <c r="CG56" s="40"/>
      <c r="CH56" s="20" cm="1">
        <f t="array" ref="CH56">secandmin(J56)</f>
        <v>40</v>
      </c>
      <c r="CI56" s="20">
        <f t="shared" si="20"/>
        <v>140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6_7 Oregon</v>
      </c>
      <c r="B57" s="12">
        <v>13</v>
      </c>
      <c r="C57" s="50"/>
      <c r="D57" s="51"/>
      <c r="E57" s="50"/>
      <c r="F57" s="91"/>
      <c r="G57" s="58"/>
      <c r="H57" s="90"/>
      <c r="I57" s="49"/>
      <c r="J57" s="300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 t="s">
        <v>184</v>
      </c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>
        <f t="shared" si="18"/>
        <v>0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>
        <f t="shared" si="19"/>
        <v>0</v>
      </c>
      <c r="BY57" s="18"/>
      <c r="BZ57" s="36"/>
      <c r="CA57" s="29">
        <f>countkills(AS25,AX25,BC25,BH25,BM25,B44)</f>
        <v>1</v>
      </c>
      <c r="CB57" s="20">
        <f t="shared" si="25"/>
        <v>0</v>
      </c>
      <c r="CC57" s="82" t="b">
        <f>opening(AS25,B44)</f>
        <v>0</v>
      </c>
      <c r="CD57" s="5" t="b">
        <f>KOST(CA57,O57,secandmin(J57),L57,AN25)</f>
        <v>1</v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6_7 Oregon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 t="s">
        <v>180</v>
      </c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>
        <f t="shared" si="18"/>
        <v>0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>
        <f t="shared" si="19"/>
        <v>0</v>
      </c>
      <c r="BY58" s="18"/>
      <c r="BZ58" s="36"/>
      <c r="CA58" s="29">
        <f>countkills(AS26,AX26,BC26,BH26,BM26,B44)</f>
        <v>1</v>
      </c>
      <c r="CB58" s="20">
        <f t="shared" si="25"/>
        <v>0</v>
      </c>
      <c r="CC58" s="82" t="b">
        <f>opening(AS26,B44)</f>
        <v>0</v>
      </c>
      <c r="CD58" s="5" t="b">
        <f>KOST(CA58,O58,secandmin(J58),L58,AN26)</f>
        <v>1</v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6_7 Oregon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6_7 Oregon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6_7 Oregon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525</v>
      </c>
      <c r="K61" s="45" t="b">
        <v>0</v>
      </c>
      <c r="L61" s="46" t="b">
        <f>DB61</f>
        <v>1</v>
      </c>
      <c r="M61" s="47" t="b" cm="1">
        <f t="array" ref="M61">OpeningDeath(CG13,CI61,CI13,CI29,CI45,CI77,CI93)</f>
        <v>0</v>
      </c>
      <c r="N61" s="52" t="s">
        <v>188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0</v>
      </c>
      <c r="CB61" s="20">
        <f>countkillshs(AS13,AV13,AX13,BA13,BC13,BF13,BH13,BK13,BM13,BP13,$B$60)</f>
        <v>0</v>
      </c>
      <c r="CC61" s="82" t="b">
        <f>opening(AS13,B60)</f>
        <v>0</v>
      </c>
      <c r="CD61" s="5" t="b">
        <f>KOST(CA61,O61,secandmin(J61),L61,AN13)</f>
        <v>1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87</v>
      </c>
      <c r="CI61" s="20">
        <f t="shared" ref="CI61:CI75" si="28">IF(CH61=0,FALSE,(180+BT61-CH61))</f>
        <v>93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7">TRANSPOSE(sidesplit(CD61:CD75,AN13:AN27,"Attack"))</f>
        <v>1</v>
      </c>
      <c r="CV61" s="20" t="b" cm="1">
        <f t="array" ref="CV61:CV67">TRANSPOSE(sidesplit(CD61:CD75,AN13:AN27,"Defence"))</f>
        <v>1</v>
      </c>
      <c r="CW61" s="20" t="b" cm="1">
        <f t="array" ref="CW61:CW67">TRANSPOSE(sidesplit(CI61:CI75,AN13:AN27,"Attack"))</f>
        <v>0</v>
      </c>
      <c r="CX61" s="20" cm="1">
        <f t="array" ref="CX61:CX67">TRANSPOSE(sidesplit(CI61:CI75,AN13:AN27,"Defence"))</f>
        <v>93</v>
      </c>
      <c r="CY61" s="20" cm="1">
        <f t="array" ref="CY61:CY67">TRANSPOSE(sidesplit(CA61:CA75,AN13:AN27,"Attack"))</f>
        <v>1</v>
      </c>
      <c r="CZ61" s="20" cm="1">
        <f t="array" ref="CZ61:CZ67">TRANSPOSE(sidesplit(CA61:CA75,AN13:AN27,"Defence"))</f>
        <v>0</v>
      </c>
      <c r="DA61" s="76"/>
      <c r="DB61" s="20" t="b" cm="1">
        <f t="array" ref="DB61">DeathRefragged(CI61,CJ13,CK13,CL13,CM13,CN13)</f>
        <v>1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6_7 Oregon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445</v>
      </c>
      <c r="K62" s="45" t="b">
        <v>0</v>
      </c>
      <c r="L62" s="46" t="b">
        <f t="shared" ref="L62:L75" si="31">DB62</f>
        <v>1</v>
      </c>
      <c r="M62" s="47" t="b" cm="1">
        <f t="array" ref="M62">OpeningDeath(CG14,CI62,CI14,CI30,CI46,CI78,CI94)</f>
        <v>0</v>
      </c>
      <c r="N62" s="52" t="s">
        <v>188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0</v>
      </c>
      <c r="CB62" s="20">
        <f>countkillshs(AS14,AV14,AX14,BA14,BC14,BF14,BH14,BK14,BM14,BP14,$B$60)</f>
        <v>0</v>
      </c>
      <c r="CC62" s="82" t="b">
        <f>opening(AS14,B60)</f>
        <v>0</v>
      </c>
      <c r="CD62" s="5" t="b">
        <f>KOST(CA62,O62,secandmin(J62),L62,AN14)</f>
        <v>1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82</v>
      </c>
      <c r="CI62" s="20">
        <f t="shared" si="28"/>
        <v>98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1</v>
      </c>
      <c r="CV62" s="20" t="b">
        <v>1</v>
      </c>
      <c r="CW62" s="20">
        <v>81</v>
      </c>
      <c r="CX62" s="20">
        <v>98</v>
      </c>
      <c r="CY62" s="20">
        <v>2</v>
      </c>
      <c r="CZ62" s="20">
        <v>0</v>
      </c>
      <c r="DA62" s="76"/>
      <c r="DB62" s="20" t="b" cm="1">
        <f t="array" ref="DB62">DeathRefragged(CI62,CJ14,CK14,CL14,CM14,CN14)</f>
        <v>1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6_7 Oregon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471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178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0</v>
      </c>
      <c r="CB63" s="20">
        <f>countkillshs(AS15,AV15,AX15,BA15,BC15,BF15,BH15,BK15,BM15,BP15,$B$60)</f>
        <v>0</v>
      </c>
      <c r="CC63" s="82" t="b">
        <f>opening(AS15,B60)</f>
        <v>0</v>
      </c>
      <c r="CD63" s="5" t="b">
        <f>KOST(CA63,O63,secandmin(J63),L63,AN15)</f>
        <v>0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17</v>
      </c>
      <c r="CI63" s="20">
        <f t="shared" si="28"/>
        <v>163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0</v>
      </c>
      <c r="CV63" s="20" t="b">
        <v>0</v>
      </c>
      <c r="CW63" s="20">
        <v>84</v>
      </c>
      <c r="CX63" s="20">
        <v>163</v>
      </c>
      <c r="CY63" s="20">
        <v>0</v>
      </c>
      <c r="CZ63" s="20">
        <v>0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6_7 Oregon</v>
      </c>
      <c r="B64" s="13">
        <v>4</v>
      </c>
      <c r="C64" s="50"/>
      <c r="D64" s="51"/>
      <c r="E64" s="50"/>
      <c r="F64" s="91"/>
      <c r="G64" s="58"/>
      <c r="H64" s="90"/>
      <c r="I64" s="49"/>
      <c r="J64" s="300"/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0</v>
      </c>
      <c r="N64" s="52" t="s">
        <v>178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0</v>
      </c>
      <c r="CB64" s="20">
        <f t="shared" ref="CB64:CB75" si="33">countkillshs(AS16,AV16,AX16,BA16,BC16,BF16,BH16,BK16,BM16,BP16,$B$60)</f>
        <v>0</v>
      </c>
      <c r="CC64" s="82" t="b">
        <f>opening(AS16,B60)</f>
        <v>0</v>
      </c>
      <c r="CD64" s="5" t="b">
        <f>KOST(CA64,O64,secandmin(J64),L64,AN16)</f>
        <v>1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0</v>
      </c>
      <c r="CI64" s="20" t="b">
        <f t="shared" si="28"/>
        <v>0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1</v>
      </c>
      <c r="CV64" s="20" t="b">
        <v>1</v>
      </c>
      <c r="CW64" s="20">
        <v>125</v>
      </c>
      <c r="CX64" s="20" t="b">
        <v>0</v>
      </c>
      <c r="CY64" s="20">
        <v>1</v>
      </c>
      <c r="CZ64" s="20">
        <v>0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6_7 Oregon</v>
      </c>
      <c r="B65" s="13">
        <v>5</v>
      </c>
      <c r="C65" s="50"/>
      <c r="D65" s="51"/>
      <c r="E65" s="50"/>
      <c r="F65" s="91"/>
      <c r="G65" s="58"/>
      <c r="H65" s="90"/>
      <c r="I65" s="49"/>
      <c r="J65" s="48" t="s">
        <v>482</v>
      </c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0</v>
      </c>
      <c r="N65" s="52" t="s">
        <v>188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0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42</v>
      </c>
      <c r="CI65" s="20">
        <f t="shared" si="28"/>
        <v>138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1</v>
      </c>
      <c r="CV65" s="20" t="b">
        <v>0</v>
      </c>
      <c r="CW65" s="20" t="b">
        <v>0</v>
      </c>
      <c r="CX65" s="20">
        <v>138</v>
      </c>
      <c r="CY65" s="20">
        <v>3</v>
      </c>
      <c r="CZ65" s="20">
        <v>0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6_7 Oregon</v>
      </c>
      <c r="B66" s="13">
        <v>6</v>
      </c>
      <c r="C66" s="50"/>
      <c r="D66" s="51"/>
      <c r="E66" s="50"/>
      <c r="F66" s="91"/>
      <c r="G66" s="58"/>
      <c r="H66" s="90"/>
      <c r="I66" s="49"/>
      <c r="J66" s="48" t="s">
        <v>385</v>
      </c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1</v>
      </c>
      <c r="N66" s="52" t="s">
        <v>180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0</v>
      </c>
      <c r="CB66" s="20">
        <f t="shared" si="33"/>
        <v>0</v>
      </c>
      <c r="CC66" s="82" t="b">
        <f>opening(AS18,B60)</f>
        <v>0</v>
      </c>
      <c r="CD66" s="5" t="b">
        <f>KOST(CA66,O66,secandmin(J66),L66,AN18)</f>
        <v>0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129</v>
      </c>
      <c r="CI66" s="20">
        <f t="shared" si="28"/>
        <v>51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0</v>
      </c>
      <c r="CV66" s="20" t="b">
        <v>0</v>
      </c>
      <c r="CW66" s="20">
        <v>117</v>
      </c>
      <c r="CX66" s="20">
        <v>51</v>
      </c>
      <c r="CY66" s="20">
        <v>0</v>
      </c>
      <c r="CZ66" s="20">
        <v>0</v>
      </c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6_7 Oregon</v>
      </c>
      <c r="B67" s="13">
        <v>7</v>
      </c>
      <c r="C67" s="50"/>
      <c r="D67" s="51"/>
      <c r="E67" s="50"/>
      <c r="F67" s="91"/>
      <c r="G67" s="58"/>
      <c r="H67" s="90"/>
      <c r="I67" s="49"/>
      <c r="J67" s="302"/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 t="s">
        <v>174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1</v>
      </c>
      <c r="CB67" s="20">
        <f t="shared" si="33"/>
        <v>0</v>
      </c>
      <c r="CC67" s="82" t="b">
        <f>opening(AS19,B60)</f>
        <v>0</v>
      </c>
      <c r="CD67" s="5" t="b">
        <f>KOST(CA67,O67,secandmin(J67),L67,AN19)</f>
        <v>1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0</v>
      </c>
      <c r="CI67" s="20" t="b">
        <f t="shared" si="28"/>
        <v>0</v>
      </c>
      <c r="CO67" s="36"/>
      <c r="CP67" s="222">
        <f t="shared" si="29"/>
        <v>0</v>
      </c>
      <c r="CQ67" s="222">
        <f t="shared" si="30"/>
        <v>0</v>
      </c>
      <c r="CR67" s="17"/>
      <c r="CU67" s="20" t="b">
        <v>0</v>
      </c>
      <c r="CV67" s="20" t="b">
        <v>1</v>
      </c>
      <c r="CW67" s="20">
        <v>87</v>
      </c>
      <c r="CX67" s="20" t="b">
        <v>0</v>
      </c>
      <c r="CY67" s="20">
        <v>0</v>
      </c>
      <c r="CZ67" s="20">
        <v>0</v>
      </c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6_7 Oregon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437</v>
      </c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0</v>
      </c>
      <c r="N68" s="52" t="s">
        <v>174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2</v>
      </c>
      <c r="CB68" s="20">
        <f t="shared" si="33"/>
        <v>1</v>
      </c>
      <c r="CC68" s="82" t="b">
        <f>opening(AS20,B60)</f>
        <v>0</v>
      </c>
      <c r="CD68" s="5" t="b">
        <f>KOST(CA68,O68,secandmin(J68),L68,AN20)</f>
        <v>1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99</v>
      </c>
      <c r="CI68" s="20">
        <f t="shared" si="28"/>
        <v>81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6_7 Oregon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397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176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0</v>
      </c>
      <c r="CB69" s="20">
        <f t="shared" si="33"/>
        <v>0</v>
      </c>
      <c r="CC69" s="82" t="b">
        <f>opening(AS21,B60)</f>
        <v>0</v>
      </c>
      <c r="CD69" s="5" t="b">
        <f>KOST(CA69,O69,secandmin(J69),L69,AN21)</f>
        <v>0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96</v>
      </c>
      <c r="CI69" s="20">
        <f t="shared" si="28"/>
        <v>84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6_7 Oregon</v>
      </c>
      <c r="B70" s="13">
        <v>10</v>
      </c>
      <c r="C70" s="50"/>
      <c r="D70" s="51"/>
      <c r="E70" s="50"/>
      <c r="F70" s="91"/>
      <c r="G70" s="58"/>
      <c r="H70" s="90"/>
      <c r="I70" s="49"/>
      <c r="J70" s="48" t="s">
        <v>488</v>
      </c>
      <c r="K70" s="45" t="b">
        <v>0</v>
      </c>
      <c r="L70" s="46" t="b">
        <f t="shared" si="31"/>
        <v>1</v>
      </c>
      <c r="M70" s="47" t="b" cm="1">
        <f t="array" ref="M70">OpeningDeath(CG22,CI70,CI22,CI38,CI54,CI86,CI102)</f>
        <v>0</v>
      </c>
      <c r="N70" s="171" t="s">
        <v>174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1</v>
      </c>
      <c r="CB70" s="20">
        <f t="shared" si="33"/>
        <v>1</v>
      </c>
      <c r="CC70" s="82" t="b">
        <f>opening(AS22,B60)</f>
        <v>0</v>
      </c>
      <c r="CD70" s="5" t="b">
        <f>KOST(CA70,O70,secandmin(J70),L70,AN22)</f>
        <v>1</v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55</v>
      </c>
      <c r="CI70" s="20">
        <f t="shared" si="28"/>
        <v>125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1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6_7 Oregon</v>
      </c>
      <c r="B71" s="13">
        <v>11</v>
      </c>
      <c r="C71" s="50"/>
      <c r="D71" s="51"/>
      <c r="E71" s="50"/>
      <c r="F71" s="91"/>
      <c r="G71" s="58"/>
      <c r="H71" s="90"/>
      <c r="I71" s="49"/>
      <c r="J71" s="300"/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 t="s">
        <v>174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3</v>
      </c>
      <c r="CB71" s="20">
        <f t="shared" si="33"/>
        <v>0</v>
      </c>
      <c r="CC71" s="82" t="b">
        <f>opening(AS23,B60)</f>
        <v>0</v>
      </c>
      <c r="CD71" s="5" t="b">
        <f>KOST(CA71,O71,secandmin(J71),L71,AN23)</f>
        <v>1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0</v>
      </c>
      <c r="CI71" s="20" t="b">
        <f t="shared" si="28"/>
        <v>0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6_7 Oregon</v>
      </c>
      <c r="B72" s="13">
        <v>12</v>
      </c>
      <c r="C72" s="50"/>
      <c r="D72" s="51"/>
      <c r="E72" s="50"/>
      <c r="F72" s="91"/>
      <c r="G72" s="58"/>
      <c r="H72" s="90"/>
      <c r="I72" s="49"/>
      <c r="J72" s="48" t="s">
        <v>515</v>
      </c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 t="s">
        <v>176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>
        <f t="shared" si="26"/>
        <v>0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>
        <f t="shared" si="27"/>
        <v>0</v>
      </c>
      <c r="BY72" s="18"/>
      <c r="BZ72" s="36"/>
      <c r="CA72" s="29">
        <f>countkills(AS24,AX24,BC24,BH24,BM24,B60)</f>
        <v>0</v>
      </c>
      <c r="CB72" s="20">
        <f t="shared" si="33"/>
        <v>0</v>
      </c>
      <c r="CC72" s="82" t="b">
        <f>opening(AS24,B60)</f>
        <v>0</v>
      </c>
      <c r="CD72" s="5" t="b">
        <f>KOST(CA72,O72,secandmin(J72),L72,AN24)</f>
        <v>0</v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63</v>
      </c>
      <c r="CI72" s="20">
        <f t="shared" si="28"/>
        <v>117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6_7 Oregon</v>
      </c>
      <c r="B73" s="13">
        <v>13</v>
      </c>
      <c r="C73" s="50"/>
      <c r="D73" s="51"/>
      <c r="E73" s="50"/>
      <c r="F73" s="91"/>
      <c r="G73" s="58"/>
      <c r="H73" s="90"/>
      <c r="I73" s="49"/>
      <c r="J73" s="48" t="s">
        <v>444</v>
      </c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 t="s">
        <v>174</v>
      </c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>
        <f t="shared" si="26"/>
        <v>0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>
        <f t="shared" si="27"/>
        <v>0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b">
        <f>KOST(CA73,O73,secandmin(J73),L73,AN25)</f>
        <v>0</v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93</v>
      </c>
      <c r="CI73" s="20">
        <f t="shared" si="28"/>
        <v>87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6_7 Oregon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 t="s">
        <v>178</v>
      </c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>
        <f t="shared" si="26"/>
        <v>0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>
        <f t="shared" si="27"/>
        <v>0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b">
        <f>KOST(CA74,O74,secandmin(J74),L74,AN26)</f>
        <v>1</v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6_7 Oregon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6_7 Oregon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6_7 Oregon</v>
      </c>
      <c r="B77" s="6">
        <v>1</v>
      </c>
      <c r="C77" s="50"/>
      <c r="D77" s="51"/>
      <c r="E77" s="50"/>
      <c r="F77" s="91"/>
      <c r="G77" s="58"/>
      <c r="H77" s="90"/>
      <c r="I77" s="49"/>
      <c r="J77" s="48" t="s">
        <v>528</v>
      </c>
      <c r="K77" s="45" t="b">
        <v>1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185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-22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1</v>
      </c>
      <c r="CB77" s="20">
        <f>countkillshs(AS13,AV13,AX13,BA13,BC13,BF13,BH13,BK13,BM13,BP13,$B$76)</f>
        <v>0</v>
      </c>
      <c r="CC77" s="82" t="b">
        <f>opening(AS13,B76)</f>
        <v>0</v>
      </c>
      <c r="CD77" s="5" t="b">
        <f>KOST(CA77,O77,secandmin(J77),L77,AN13)</f>
        <v>1</v>
      </c>
      <c r="CE77" s="37"/>
      <c r="CF77" s="20" cm="1">
        <f t="array" ref="CF77">exitfrags(CI77,CI13,CI29,CI45,CI61,AS13,CJ13,AX13,CK13,BC13,CL13,BH13,CM13,BM13,CN13,AO13,$B$76)</f>
        <v>1</v>
      </c>
      <c r="CG77" s="40"/>
      <c r="CH77" s="20" cm="1">
        <f t="array" ref="CH77">secandmin(J77)</f>
        <v>13</v>
      </c>
      <c r="CI77" s="20">
        <f t="shared" ref="CI77:CI91" si="36">IF(CH77=0,FALSE,(180+BT77-CH77))</f>
        <v>145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3">TRANSPOSE(sidesplit(CD77:CD91,AN13:AN27,"Attack"))</f>
        <v>1</v>
      </c>
      <c r="CV77" s="20" t="b" cm="1">
        <f t="array" ref="CV77:CV83">TRANSPOSE(sidesplit(CD77:CD91,AN13:AN27,"Defence"))</f>
        <v>1</v>
      </c>
      <c r="CW77" s="20" cm="1">
        <f t="array" ref="CW77:CW83">TRANSPOSE(sidesplit(CI77:CI91,AN13:AN27,"Attack"))</f>
        <v>163</v>
      </c>
      <c r="CX77" s="20" cm="1">
        <f t="array" ref="CX77:CX83">TRANSPOSE(sidesplit(CI77:CI91,AN13:AN27,"Defence"))</f>
        <v>145</v>
      </c>
      <c r="CY77" s="20" cm="1">
        <f t="array" ref="CY77:CY83">TRANSPOSE(sidesplit(CA77:CA91,AN13:AN27,"Attack"))</f>
        <v>0</v>
      </c>
      <c r="CZ77" s="20" cm="1">
        <f t="array" ref="CZ77:CZ83">TRANSPOSE(sidesplit(CA77:CA91,AN13:AN27,"Defence"))</f>
        <v>1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6_7 Oregon</v>
      </c>
      <c r="B78" s="6">
        <v>2</v>
      </c>
      <c r="C78" s="50"/>
      <c r="D78" s="51"/>
      <c r="E78" s="50"/>
      <c r="F78" s="91"/>
      <c r="G78" s="58"/>
      <c r="H78" s="90"/>
      <c r="I78" s="49"/>
      <c r="J78" s="300"/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185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1</v>
      </c>
      <c r="CB78" s="20">
        <f>countkillshs(AS14,AV14,AX14,BA14,BC14,BF14,BH14,BK14,BM14,BP14,$B$76)</f>
        <v>1</v>
      </c>
      <c r="CC78" s="82" t="b">
        <f>opening(AS14,B76)</f>
        <v>0</v>
      </c>
      <c r="CD78" s="5" t="b">
        <f>KOST(CA78,O78,secandmin(J78),L78,AN14)</f>
        <v>1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0</v>
      </c>
      <c r="CI78" s="20" t="b">
        <f t="shared" si="36"/>
        <v>0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1</v>
      </c>
      <c r="CV78" s="20" t="b">
        <v>1</v>
      </c>
      <c r="CW78" s="20" t="b">
        <v>0</v>
      </c>
      <c r="CX78" s="20" t="b">
        <v>0</v>
      </c>
      <c r="CY78" s="20">
        <v>1</v>
      </c>
      <c r="CZ78" s="20">
        <v>1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6_7 Oregon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512</v>
      </c>
      <c r="K79" s="45" t="b">
        <v>0</v>
      </c>
      <c r="L79" s="46" t="b">
        <f t="shared" si="39"/>
        <v>0</v>
      </c>
      <c r="M79" s="47" t="b" cm="1">
        <f t="array" ref="M79">OpeningDeath(CG15,CI79,CI15,CI31,CI47,CI63,CI95)</f>
        <v>0</v>
      </c>
      <c r="N79" s="52" t="s">
        <v>188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0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0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20</v>
      </c>
      <c r="CI79" s="20">
        <f t="shared" si="36"/>
        <v>160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0</v>
      </c>
      <c r="CV79" s="20" t="b">
        <v>0</v>
      </c>
      <c r="CW79" s="20">
        <v>54</v>
      </c>
      <c r="CX79" s="20">
        <v>160</v>
      </c>
      <c r="CY79" s="20">
        <v>0</v>
      </c>
      <c r="CZ79" s="20">
        <v>0</v>
      </c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6_7 Oregon</v>
      </c>
      <c r="B80" s="6">
        <v>4</v>
      </c>
      <c r="C80" s="50"/>
      <c r="D80" s="51"/>
      <c r="E80" s="50"/>
      <c r="F80" s="91"/>
      <c r="G80" s="58"/>
      <c r="H80" s="90"/>
      <c r="I80" s="49"/>
      <c r="J80" s="300"/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188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2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b">
        <f>KOST(CA80,O80,secandmin(J80),L80,AN16)</f>
        <v>1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0</v>
      </c>
      <c r="CI80" s="20" t="b">
        <f t="shared" si="36"/>
        <v>0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1</v>
      </c>
      <c r="CV80" s="20" t="b">
        <v>1</v>
      </c>
      <c r="CW80" s="20">
        <v>129</v>
      </c>
      <c r="CX80" s="20" t="b">
        <v>0</v>
      </c>
      <c r="CY80" s="20">
        <v>0</v>
      </c>
      <c r="CZ80" s="20">
        <v>2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6_7 Oregon</v>
      </c>
      <c r="B81" s="6">
        <v>5</v>
      </c>
      <c r="C81" s="50"/>
      <c r="D81" s="51"/>
      <c r="E81" s="50"/>
      <c r="F81" s="91"/>
      <c r="G81" s="58"/>
      <c r="H81" s="90"/>
      <c r="I81" s="49"/>
      <c r="J81" s="48" t="s">
        <v>552</v>
      </c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 t="s">
        <v>185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0</v>
      </c>
      <c r="CB81" s="20">
        <f t="shared" si="41"/>
        <v>0</v>
      </c>
      <c r="CC81" s="82" t="b">
        <f>opening(AS17,B76)</f>
        <v>0</v>
      </c>
      <c r="CD81" s="5" t="b">
        <f>KOST(CA81,O81,secandmin(J81),L81,AN17)</f>
        <v>0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40</v>
      </c>
      <c r="CI81" s="20">
        <f t="shared" si="36"/>
        <v>140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1</v>
      </c>
      <c r="CV81" s="20" t="b">
        <v>0</v>
      </c>
      <c r="CW81" s="20" t="b">
        <v>0</v>
      </c>
      <c r="CX81" s="20">
        <v>140</v>
      </c>
      <c r="CY81" s="20">
        <v>0</v>
      </c>
      <c r="CZ81" s="20">
        <v>0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6_7 Oregon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402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185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0</v>
      </c>
      <c r="CB82" s="20">
        <f t="shared" si="41"/>
        <v>0</v>
      </c>
      <c r="CC82" s="82" t="b">
        <f>opening(AS18,B76)</f>
        <v>0</v>
      </c>
      <c r="CD82" s="5" t="b">
        <f>KOST(CA82,O82,secandmin(J82),L82,AN18)</f>
        <v>0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80</v>
      </c>
      <c r="CI82" s="20">
        <f t="shared" si="36"/>
        <v>100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0</v>
      </c>
      <c r="CV82" s="20" t="b">
        <v>0</v>
      </c>
      <c r="CW82" s="20">
        <v>125</v>
      </c>
      <c r="CX82" s="20">
        <v>100</v>
      </c>
      <c r="CY82" s="20">
        <v>0</v>
      </c>
      <c r="CZ82" s="20">
        <v>0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6_7 Oregon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471</v>
      </c>
      <c r="K83" s="45" t="b">
        <v>0</v>
      </c>
      <c r="L83" s="46" t="b">
        <f t="shared" si="39"/>
        <v>1</v>
      </c>
      <c r="M83" s="47" t="b" cm="1">
        <f t="array" ref="M83">OpeningDeath(CG19,CI83,CI19,CI35,CI51,CI67,CI99)</f>
        <v>0</v>
      </c>
      <c r="N83" s="52" t="s">
        <v>290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0</v>
      </c>
      <c r="CB83" s="20">
        <f t="shared" si="41"/>
        <v>0</v>
      </c>
      <c r="CC83" s="82" t="b">
        <f>opening(AS19,B76)</f>
        <v>0</v>
      </c>
      <c r="CD83" s="5" t="b">
        <f>KOST(CA83,O83,secandmin(J83),L83,AN19)</f>
        <v>1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17</v>
      </c>
      <c r="CI83" s="20">
        <f t="shared" si="36"/>
        <v>163</v>
      </c>
      <c r="CO83" s="36"/>
      <c r="CP83" s="222">
        <f t="shared" si="37"/>
        <v>0</v>
      </c>
      <c r="CQ83" s="222">
        <f t="shared" si="38"/>
        <v>0</v>
      </c>
      <c r="CR83" s="17"/>
      <c r="CU83" s="20" t="b">
        <v>1</v>
      </c>
      <c r="CV83" s="20" t="b">
        <v>0</v>
      </c>
      <c r="CW83" s="20" t="b">
        <v>0</v>
      </c>
      <c r="CX83" s="20">
        <v>163</v>
      </c>
      <c r="CY83" s="20">
        <v>0</v>
      </c>
      <c r="CZ83" s="20">
        <v>0</v>
      </c>
      <c r="DA83" s="76"/>
      <c r="DB83" s="20" t="b" cm="1">
        <f t="array" ref="DB83">DeathRefragged(CI83,CJ19,CK19,CL19,CM19,CN19)</f>
        <v>1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6_7 Oregon</v>
      </c>
      <c r="B84" s="6">
        <v>8</v>
      </c>
      <c r="C84" s="50"/>
      <c r="D84" s="51"/>
      <c r="E84" s="50"/>
      <c r="F84" s="91"/>
      <c r="G84" s="58"/>
      <c r="H84" s="90"/>
      <c r="I84" s="49"/>
      <c r="J84" s="300"/>
      <c r="K84" s="45" t="b">
        <v>0</v>
      </c>
      <c r="L84" s="46" t="b">
        <f t="shared" si="39"/>
        <v>0</v>
      </c>
      <c r="M84" s="47" t="b" cm="1">
        <f t="array" ref="M84">OpeningDeath(CG20,CI84,CI20,CI36,CI52,CI68,CI100)</f>
        <v>0</v>
      </c>
      <c r="N84" s="52" t="s">
        <v>207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1</v>
      </c>
      <c r="CB84" s="20">
        <f t="shared" si="41"/>
        <v>1</v>
      </c>
      <c r="CC84" s="82" t="b">
        <f>opening(AS20,B76)</f>
        <v>1</v>
      </c>
      <c r="CD84" s="5" t="b">
        <f>KOST(CA84,O84,secandmin(J84),L84,AN20)</f>
        <v>1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0</v>
      </c>
      <c r="CI84" s="20" t="b">
        <f t="shared" si="36"/>
        <v>0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0</v>
      </c>
      <c r="DC84" s="20" t="b" cm="1">
        <f t="array" ref="DC84">OpeningKill(CJ20,AS20,$B$76,CI20,CI36,CI52,CI68,CI84)</f>
        <v>1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6_7 Oregon</v>
      </c>
      <c r="B85" s="6">
        <v>9</v>
      </c>
      <c r="C85" s="50"/>
      <c r="D85" s="51"/>
      <c r="E85" s="50"/>
      <c r="F85" s="91"/>
      <c r="G85" s="58"/>
      <c r="H85" s="90"/>
      <c r="I85" s="49"/>
      <c r="J85" s="48" t="s">
        <v>500</v>
      </c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1</v>
      </c>
      <c r="N85" s="171" t="s">
        <v>209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0</v>
      </c>
      <c r="CB85" s="20">
        <f t="shared" si="41"/>
        <v>0</v>
      </c>
      <c r="CC85" s="82" t="b">
        <f>opening(AS21,B76)</f>
        <v>0</v>
      </c>
      <c r="CD85" s="5" t="b">
        <f>KOST(CA85,O85,secandmin(J85),L85,AN21)</f>
        <v>0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126</v>
      </c>
      <c r="CI85" s="20">
        <f t="shared" si="36"/>
        <v>54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6_7 Oregon</v>
      </c>
      <c r="B86" s="6">
        <v>10</v>
      </c>
      <c r="C86" s="50"/>
      <c r="D86" s="51"/>
      <c r="E86" s="50"/>
      <c r="F86" s="91"/>
      <c r="G86" s="58"/>
      <c r="H86" s="90"/>
      <c r="I86" s="49"/>
      <c r="J86" s="92" t="s">
        <v>538</v>
      </c>
      <c r="K86" s="45" t="b">
        <v>0</v>
      </c>
      <c r="L86" s="46" t="b">
        <f t="shared" si="39"/>
        <v>1</v>
      </c>
      <c r="M86" s="47" t="b" cm="1">
        <f t="array" ref="M86">OpeningDeath(CG22,CI86,CI22,CI38,CI54,CI70,CI102)</f>
        <v>0</v>
      </c>
      <c r="N86" s="171" t="s">
        <v>258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0</v>
      </c>
      <c r="CB86" s="20">
        <f t="shared" si="41"/>
        <v>0</v>
      </c>
      <c r="CC86" s="82" t="b">
        <f>opening(AS22,B76)</f>
        <v>0</v>
      </c>
      <c r="CD86" s="5" t="b">
        <f>KOST(CA86,O86,secandmin(J86),L86,AN22)</f>
        <v>1</v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51</v>
      </c>
      <c r="CI86" s="20">
        <f t="shared" si="36"/>
        <v>129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1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6_7 Oregon</v>
      </c>
      <c r="B87" s="6">
        <v>11</v>
      </c>
      <c r="C87" s="50"/>
      <c r="D87" s="51"/>
      <c r="E87" s="50"/>
      <c r="F87" s="91"/>
      <c r="G87" s="58"/>
      <c r="H87" s="90"/>
      <c r="I87" s="49"/>
      <c r="J87" s="300"/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290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0</v>
      </c>
      <c r="CB87" s="20">
        <f t="shared" si="41"/>
        <v>0</v>
      </c>
      <c r="CC87" s="82" t="b">
        <f>opening(AS23,B76)</f>
        <v>0</v>
      </c>
      <c r="CD87" s="5" t="b">
        <f>KOST(CA87,O87,secandmin(J87),L87,AN23)</f>
        <v>1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0</v>
      </c>
      <c r="CI87" s="20" t="b">
        <f t="shared" si="36"/>
        <v>0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6_7 Oregon</v>
      </c>
      <c r="B88" s="6">
        <v>12</v>
      </c>
      <c r="C88" s="50"/>
      <c r="D88" s="51"/>
      <c r="E88" s="50"/>
      <c r="F88" s="91"/>
      <c r="G88" s="58"/>
      <c r="H88" s="90"/>
      <c r="I88" s="49"/>
      <c r="J88" s="48" t="s">
        <v>488</v>
      </c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 t="s">
        <v>209</v>
      </c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>
        <f t="shared" si="34"/>
        <v>0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>
        <f t="shared" si="35"/>
        <v>0</v>
      </c>
      <c r="BY88" s="18"/>
      <c r="BZ88" s="9"/>
      <c r="CA88" s="29">
        <f>countkills(AS24,AX24,BC24,BH24,BM24,B76)</f>
        <v>0</v>
      </c>
      <c r="CB88" s="20">
        <f t="shared" si="41"/>
        <v>0</v>
      </c>
      <c r="CC88" s="82" t="b">
        <f>opening(AS24,B76)</f>
        <v>0</v>
      </c>
      <c r="CD88" s="5" t="b">
        <f>KOST(CA88,O88,secandmin(J88),L88,AN24)</f>
        <v>0</v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55</v>
      </c>
      <c r="CI88" s="20">
        <f t="shared" si="36"/>
        <v>125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6_7 Oregon</v>
      </c>
      <c r="B89" s="6">
        <v>13</v>
      </c>
      <c r="C89" s="50"/>
      <c r="D89" s="51"/>
      <c r="E89" s="50"/>
      <c r="F89" s="91"/>
      <c r="G89" s="58"/>
      <c r="H89" s="90"/>
      <c r="I89" s="49"/>
      <c r="J89" s="300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 t="s">
        <v>207</v>
      </c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>
        <f t="shared" si="34"/>
        <v>0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>
        <f t="shared" si="35"/>
        <v>0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b">
        <f>KOST(CA89,O89,secandmin(J89),L89,AN25)</f>
        <v>1</v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6_7 Oregon</v>
      </c>
      <c r="B90" s="6">
        <v>14</v>
      </c>
      <c r="C90" s="50"/>
      <c r="D90" s="51"/>
      <c r="E90" s="50"/>
      <c r="F90" s="91"/>
      <c r="G90" s="58"/>
      <c r="H90" s="90"/>
      <c r="I90" s="49"/>
      <c r="J90" s="48" t="s">
        <v>471</v>
      </c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 t="s">
        <v>188</v>
      </c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>
        <f t="shared" si="34"/>
        <v>0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>
        <f t="shared" si="35"/>
        <v>0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b">
        <f>KOST(CA90,O90,secandmin(J90),L90,AN26)</f>
        <v>0</v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17</v>
      </c>
      <c r="CI90" s="20">
        <f t="shared" si="36"/>
        <v>163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6_7 Oregon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6_7 Oregon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6_7 Oregon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6_7 Oregon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6_7 Oregon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6_7 Oregon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6_7 Oregon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6_7 Oregon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6_7 Oregon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6_7 Oregon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6_7 Oregon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6_7 Oregon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6_7 Oregon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6_7 Oregon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6_7 Oregon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6_7 Oregon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6_7 Oregon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DormsKids</v>
      </c>
    </row>
    <row r="112" spans="1:111" ht="15.75" customHeight="1" x14ac:dyDescent="0.2">
      <c r="A112" s="20" t="str">
        <f ca="1"/>
        <v>KitchenDining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MeetingKitchen</v>
      </c>
      <c r="C113" s="316"/>
      <c r="D113" s="316"/>
      <c r="E113" s="316"/>
    </row>
    <row r="114" spans="1:27" ht="15.75" customHeight="1" thickBot="1" x14ac:dyDescent="0.25">
      <c r="A114" s="295" t="str">
        <f ca="1"/>
        <v>LaundrySupply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1.5972222222222223E-3</v>
      </c>
      <c r="C118" s="177" cm="1">
        <f t="array" ref="C118">secandmin(AR13)/(60*60*24)</f>
        <v>9.837962962962962E-4</v>
      </c>
      <c r="D118" s="17" t="b">
        <f>CG13</f>
        <v>0</v>
      </c>
      <c r="E118" s="17" t="str">
        <f>IF(D118=TRUE,CJ29,"NO OP")</f>
        <v>NO OP</v>
      </c>
      <c r="F118" s="17" t="str">
        <f t="shared" ref="F118:F132" si="42">AO13</f>
        <v>Lost</v>
      </c>
      <c r="G118" s="125">
        <f>IF((COUNTA(AR13)=1),IF(F118="Not Played",FALSE,IF(D118=FALSE,(B118-C118),FALSE)), "NO KILL")</f>
        <v>6.1342592592592612E-4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9.9537037037037042E-4</v>
      </c>
      <c r="C119" s="177" cm="1">
        <f t="array" ref="C119">secandmin(AR14)/(60*60*24)</f>
        <v>9.3749999999999997E-4</v>
      </c>
      <c r="D119" s="17" t="b">
        <f t="shared" ref="D119:D132" si="44">CG14</f>
        <v>0</v>
      </c>
      <c r="E119" s="17" t="str">
        <f t="shared" ref="E119:E132" si="45">IF(D119=TRUE,CJ30,"NO OP")</f>
        <v>NO OP</v>
      </c>
      <c r="F119" s="17" t="str">
        <f t="shared" si="42"/>
        <v>Won</v>
      </c>
      <c r="G119" s="125">
        <f t="shared" ref="G119:G132" si="46">IF((COUNTA(AR14)=1),IF(F119="Not Played",FALSE,IF(D119=FALSE,(B119-C119),FALSE)), "NO KILL")</f>
        <v>5.7870370370370454E-5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2.3148148148148149E-4</v>
      </c>
      <c r="C120" s="177" cm="1">
        <f t="array" ref="C120">secandmin(AR15)/(60*60*24)</f>
        <v>2.6620370370370372E-4</v>
      </c>
      <c r="D120" s="17" t="b">
        <f t="shared" si="44"/>
        <v>1</v>
      </c>
      <c r="E120" s="17" t="b">
        <f t="shared" si="45"/>
        <v>1</v>
      </c>
      <c r="F120" s="17" t="str">
        <f t="shared" si="42"/>
        <v>Lost</v>
      </c>
      <c r="G120" s="125" t="b">
        <f t="shared" si="46"/>
        <v>0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0</v>
      </c>
      <c r="C121" s="177" cm="1">
        <f t="array" ref="C121">secandmin(AR16)/(60*60*24)</f>
        <v>1.7361111111111112E-4</v>
      </c>
      <c r="D121" s="17" t="b">
        <f t="shared" si="44"/>
        <v>1</v>
      </c>
      <c r="E121" s="17" t="b">
        <f t="shared" si="45"/>
        <v>0</v>
      </c>
      <c r="F121" s="17" t="str">
        <f t="shared" si="42"/>
        <v>Won</v>
      </c>
      <c r="G121" s="125" t="b">
        <f t="shared" si="46"/>
        <v>0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9.1435185185185185E-4</v>
      </c>
      <c r="C122" s="177" cm="1">
        <f t="array" ref="C122">secandmin(AR17)/(60*60*24)</f>
        <v>6.2500000000000001E-4</v>
      </c>
      <c r="D122" s="17" t="b">
        <f t="shared" si="44"/>
        <v>0</v>
      </c>
      <c r="E122" s="17" t="str">
        <f t="shared" si="45"/>
        <v>NO OP</v>
      </c>
      <c r="F122" s="17" t="str">
        <f t="shared" si="42"/>
        <v>Lost</v>
      </c>
      <c r="G122" s="125">
        <f t="shared" si="46"/>
        <v>2.8935185185185184E-4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1.4930555555555556E-3</v>
      </c>
      <c r="C123" s="177" cm="1">
        <f t="array" ref="C123">secandmin(AR18)/(60*60*24)</f>
        <v>0</v>
      </c>
      <c r="D123" s="17" t="b">
        <f t="shared" si="44"/>
        <v>0</v>
      </c>
      <c r="E123" s="17" t="str">
        <f t="shared" si="45"/>
        <v>NO OP</v>
      </c>
      <c r="F123" s="17" t="str">
        <f t="shared" si="42"/>
        <v>Lost</v>
      </c>
      <c r="G123" s="125" t="str">
        <f t="shared" si="46"/>
        <v>NO KILL</v>
      </c>
    </row>
    <row r="124" spans="1:27" ht="15.75" customHeight="1" x14ac:dyDescent="0.2">
      <c r="A124" s="4">
        <v>7</v>
      </c>
      <c r="B124" s="125">
        <f t="shared" si="43"/>
        <v>1.9675925925925926E-4</v>
      </c>
      <c r="C124" s="177" cm="1">
        <f t="array" ref="C124">secandmin(AR19)/(60*60*24)</f>
        <v>1.1921296296296296E-3</v>
      </c>
      <c r="D124" s="17" t="b">
        <f t="shared" si="44"/>
        <v>1</v>
      </c>
      <c r="E124" s="17" t="b">
        <f t="shared" si="45"/>
        <v>0</v>
      </c>
      <c r="F124" s="17" t="str">
        <f t="shared" si="42"/>
        <v>Won</v>
      </c>
      <c r="G124" s="125" t="b">
        <f t="shared" si="46"/>
        <v>0</v>
      </c>
    </row>
    <row r="125" spans="1:27" ht="15.75" customHeight="1" x14ac:dyDescent="0.2">
      <c r="A125" s="4">
        <v>8</v>
      </c>
      <c r="B125" s="125">
        <f t="shared" si="43"/>
        <v>1.1458333333333333E-3</v>
      </c>
      <c r="C125" s="177" cm="1">
        <f t="array" ref="C125">secandmin(AR20)/(60*60*24)</f>
        <v>1.5625000000000001E-3</v>
      </c>
      <c r="D125" s="17" t="b">
        <f t="shared" si="44"/>
        <v>1</v>
      </c>
      <c r="E125" s="17" t="b">
        <f t="shared" si="45"/>
        <v>0</v>
      </c>
      <c r="F125" s="17" t="str">
        <f t="shared" si="42"/>
        <v>Won</v>
      </c>
      <c r="G125" s="125" t="b">
        <f t="shared" si="46"/>
        <v>0</v>
      </c>
    </row>
    <row r="126" spans="1:27" ht="15.75" customHeight="1" x14ac:dyDescent="0.2">
      <c r="A126" s="4">
        <v>9</v>
      </c>
      <c r="B126" s="125">
        <f t="shared" si="43"/>
        <v>1.4583333333333334E-3</v>
      </c>
      <c r="C126" s="177" cm="1">
        <f t="array" ref="C126">secandmin(AR21)/(60*60*24)</f>
        <v>6.9444444444444447E-4</v>
      </c>
      <c r="D126" s="17" t="b">
        <f t="shared" si="44"/>
        <v>0</v>
      </c>
      <c r="E126" s="17" t="str">
        <f t="shared" si="45"/>
        <v>NO OP</v>
      </c>
      <c r="F126" s="17" t="str">
        <f t="shared" si="42"/>
        <v>Lost</v>
      </c>
      <c r="G126" s="125">
        <f t="shared" si="46"/>
        <v>7.6388888888888893E-4</v>
      </c>
    </row>
    <row r="127" spans="1:27" ht="15.75" customHeight="1" x14ac:dyDescent="0.2">
      <c r="A127" s="4">
        <v>10</v>
      </c>
      <c r="B127" s="125">
        <f t="shared" si="43"/>
        <v>6.3657407407407413E-4</v>
      </c>
      <c r="C127" s="177" cm="1">
        <f t="array" ref="C127">secandmin(AR22)/(60*60*24)</f>
        <v>8.2175925925925927E-4</v>
      </c>
      <c r="D127" s="17" t="b">
        <f t="shared" si="44"/>
        <v>1</v>
      </c>
      <c r="E127" s="17" t="b">
        <f t="shared" si="45"/>
        <v>0</v>
      </c>
      <c r="F127" s="17" t="str">
        <f t="shared" si="42"/>
        <v>Won</v>
      </c>
      <c r="G127" s="125" t="b">
        <f t="shared" si="46"/>
        <v>0</v>
      </c>
    </row>
    <row r="128" spans="1:27" ht="15.75" customHeight="1" x14ac:dyDescent="0.2">
      <c r="A128" s="4">
        <v>11</v>
      </c>
      <c r="B128" s="125">
        <f t="shared" si="43"/>
        <v>0</v>
      </c>
      <c r="C128" s="177" cm="1">
        <f t="array" ref="C128">secandmin(AR23)/(60*60*24)</f>
        <v>7.407407407407407E-4</v>
      </c>
      <c r="D128" s="17" t="b">
        <f t="shared" si="44"/>
        <v>1</v>
      </c>
      <c r="E128" s="17" t="b">
        <f t="shared" si="45"/>
        <v>0</v>
      </c>
      <c r="F128" s="17" t="str">
        <f t="shared" si="42"/>
        <v>Won</v>
      </c>
      <c r="G128" s="125" t="b">
        <f t="shared" si="46"/>
        <v>0</v>
      </c>
    </row>
    <row r="129" spans="1:9" ht="15.75" customHeight="1" x14ac:dyDescent="0.2">
      <c r="A129" s="4">
        <v>12</v>
      </c>
      <c r="B129" s="125">
        <f t="shared" si="43"/>
        <v>1.261574074074074E-3</v>
      </c>
      <c r="C129" s="177" cm="1">
        <f t="array" ref="C129">secandmin(AR24)/(60*60*24)</f>
        <v>4.9768518518518521E-4</v>
      </c>
      <c r="D129" s="17" t="b">
        <f t="shared" si="44"/>
        <v>0</v>
      </c>
      <c r="E129" s="17" t="str">
        <f t="shared" si="45"/>
        <v>NO OP</v>
      </c>
      <c r="F129" s="17" t="str">
        <f t="shared" si="42"/>
        <v>Lost</v>
      </c>
      <c r="G129" s="125">
        <f t="shared" si="46"/>
        <v>7.6388888888888882E-4</v>
      </c>
    </row>
    <row r="130" spans="1:9" ht="15.75" customHeight="1" x14ac:dyDescent="0.2">
      <c r="A130" s="4">
        <v>13</v>
      </c>
      <c r="B130" s="125">
        <f t="shared" si="43"/>
        <v>1.0763888888888889E-3</v>
      </c>
      <c r="C130" s="177" cm="1">
        <f t="array" ref="C130">secandmin(AR25)/(60*60*24)</f>
        <v>1.8402777777777777E-3</v>
      </c>
      <c r="D130" s="17" t="b">
        <f t="shared" si="44"/>
        <v>1</v>
      </c>
      <c r="E130" s="17" t="b">
        <f t="shared" si="45"/>
        <v>0</v>
      </c>
      <c r="F130" s="17" t="str">
        <f t="shared" si="42"/>
        <v>Won</v>
      </c>
      <c r="G130" s="125" t="b">
        <f t="shared" si="46"/>
        <v>0</v>
      </c>
    </row>
    <row r="131" spans="1:9" ht="15.75" customHeight="1" x14ac:dyDescent="0.2">
      <c r="A131" s="4">
        <v>14</v>
      </c>
      <c r="B131" s="125">
        <f t="shared" si="43"/>
        <v>1.9675925925925926E-4</v>
      </c>
      <c r="C131" s="177" cm="1">
        <f t="array" ref="C131">secandmin(AR26)/(60*60*24)</f>
        <v>1.261574074074074E-3</v>
      </c>
      <c r="D131" s="17" t="b">
        <f t="shared" si="44"/>
        <v>1</v>
      </c>
      <c r="E131" s="17" t="b">
        <f t="shared" si="45"/>
        <v>0</v>
      </c>
      <c r="F131" s="17" t="str">
        <f t="shared" si="42"/>
        <v>Won</v>
      </c>
      <c r="G131" s="125" t="b">
        <f t="shared" si="46"/>
        <v>0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0</v>
      </c>
      <c r="D134" s="17" t="str">
        <f>AO13</f>
        <v>Lost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0</v>
      </c>
      <c r="D135" s="17" t="str">
        <f t="shared" ref="D135:D148" si="48">AO14</f>
        <v>Won</v>
      </c>
      <c r="E135" s="233" t="b">
        <f t="shared" ref="E135:E148" si="49">IF(OR(DE30=TRUE,DE78=TRUE,DE46=TRUE,DE62=TRUE,DE14=TRUE),TRUE,FALSE)</f>
        <v>0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1</v>
      </c>
      <c r="D136" s="17" t="str">
        <f t="shared" si="48"/>
        <v>Lost</v>
      </c>
      <c r="E136" s="233" t="b">
        <f t="shared" si="49"/>
        <v>0</v>
      </c>
      <c r="F136" s="17" t="str" cm="1">
        <f t="array" ref="F136:H136">IF(CG15=TRUE,WhoGotTraded(CJ31,CJ15,CI15,CI31,CI47,CI63,CI79,$B$12,$B$28,$B$44,$B$60,$B$76),"N/A")</f>
        <v>Ploudy</v>
      </c>
      <c r="G136" t="str">
        <v>Yeeto</v>
      </c>
      <c r="H136" t="str">
        <v>Fin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1</v>
      </c>
      <c r="D137" s="17" t="str">
        <f t="shared" si="48"/>
        <v>Won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0</v>
      </c>
      <c r="D138" s="17" t="str">
        <f t="shared" si="48"/>
        <v>Lost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0</v>
      </c>
      <c r="D139" s="17" t="str">
        <f t="shared" si="48"/>
        <v>Lost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1</v>
      </c>
      <c r="D140" s="17" t="str">
        <f t="shared" si="48"/>
        <v>Won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1</v>
      </c>
      <c r="D141" s="17" t="str">
        <f t="shared" si="48"/>
        <v>Won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0</v>
      </c>
      <c r="D142" s="17" t="str">
        <f t="shared" si="48"/>
        <v>Lost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N/A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1</v>
      </c>
      <c r="D143" s="17" t="str">
        <f t="shared" si="48"/>
        <v>Won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0</v>
      </c>
      <c r="C144" s="17" t="b">
        <f t="shared" si="47"/>
        <v>1</v>
      </c>
      <c r="D144" s="17" t="str">
        <f t="shared" si="48"/>
        <v>Won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7" ht="15.75" customHeight="1" x14ac:dyDescent="0.2">
      <c r="A145" s="276">
        <v>12</v>
      </c>
      <c r="B145" s="17" t="b">
        <v>0</v>
      </c>
      <c r="C145" s="17" t="b">
        <f t="shared" si="47"/>
        <v>0</v>
      </c>
      <c r="D145" s="17" t="str">
        <f t="shared" si="48"/>
        <v>Lost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N/A</v>
      </c>
    </row>
    <row r="146" spans="1:7" ht="15.75" customHeight="1" x14ac:dyDescent="0.2">
      <c r="A146" s="276">
        <v>13</v>
      </c>
      <c r="B146" s="17" t="b">
        <v>0</v>
      </c>
      <c r="C146" s="17" t="b">
        <f t="shared" si="47"/>
        <v>1</v>
      </c>
      <c r="D146" s="17" t="str">
        <f t="shared" si="48"/>
        <v>Won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7" ht="15.75" customHeight="1" x14ac:dyDescent="0.2">
      <c r="A147" s="276">
        <v>14</v>
      </c>
      <c r="B147" s="17" t="b">
        <v>0</v>
      </c>
      <c r="C147" s="17" t="b">
        <f t="shared" si="47"/>
        <v>1</v>
      </c>
      <c r="D147" s="17" t="str">
        <f t="shared" si="48"/>
        <v>Won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7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7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7" ht="15.75" customHeight="1" x14ac:dyDescent="0.2">
      <c r="A150" s="276">
        <v>1</v>
      </c>
      <c r="B150" s="17" cm="1">
        <f t="array" ref="B150:B164">IF(ISBLANK(Q13:Q27),FALSE,Q13:Q27)</f>
        <v>1</v>
      </c>
      <c r="C150" s="17" cm="1">
        <f t="array" ref="C150:C164">IF(ISBLANK(R13:R27),FALSE,R13:R27)</f>
        <v>5</v>
      </c>
      <c r="D150" s="234" t="str" cm="1">
        <f t="array" ref="D150:D164">AO13:AO27</f>
        <v>Lost</v>
      </c>
      <c r="E150" s="17" t="str" cm="1">
        <f t="array" ref="E150">WhoGotTraded(CJ29,CJ13,CI13,CI29,CI45,CI61,CI77,$B$12,$B$28,$B$44,$B$60,$B$76)</f>
        <v>N/A</v>
      </c>
    </row>
    <row r="151" spans="1:7" ht="15.75" customHeight="1" x14ac:dyDescent="0.2">
      <c r="A151" s="276">
        <v>2</v>
      </c>
      <c r="B151" s="17">
        <v>0</v>
      </c>
      <c r="C151" s="17">
        <v>5</v>
      </c>
      <c r="D151" s="234" t="str">
        <v>Won</v>
      </c>
      <c r="E151" s="17" t="str" cm="1">
        <f t="array" ref="E151">WhoGotTraded(CJ30,CJ14,CI14,CI30,CI46,CI62,CI78,$B$12,$B$28,$B$44,$B$60,$B$76)</f>
        <v>N/A</v>
      </c>
    </row>
    <row r="152" spans="1:7" ht="15.75" customHeight="1" x14ac:dyDescent="0.2">
      <c r="A152" s="276">
        <v>3</v>
      </c>
      <c r="B152" s="17">
        <v>0</v>
      </c>
      <c r="C152" s="17">
        <v>6</v>
      </c>
      <c r="D152" s="234" t="str">
        <v>Lost</v>
      </c>
      <c r="E152" s="17" t="str" cm="1">
        <f t="array" ref="E152:G152">WhoGotTraded(CJ31,CJ15,CI15,CI31,CI47,CI63,CI79,$B$12,$B$28,$B$44,$B$60,$B$76)</f>
        <v>Ploudy</v>
      </c>
      <c r="F152" t="str">
        <v>Yeeto</v>
      </c>
      <c r="G152" t="str">
        <v>Fin</v>
      </c>
    </row>
    <row r="153" spans="1:7" ht="15.75" customHeight="1" x14ac:dyDescent="0.2">
      <c r="A153" s="276">
        <v>4</v>
      </c>
      <c r="B153" s="17">
        <v>0</v>
      </c>
      <c r="C153" s="17">
        <v>6</v>
      </c>
      <c r="D153" s="234" t="str">
        <v>Won</v>
      </c>
      <c r="E153" s="17" t="str" cm="1">
        <f t="array" ref="E153">WhoGotTraded(CJ32,CJ16,CI16,CI32,CI48,CI64,CI80,$B$12,$B$28,$B$44,$B$60,$B$76)</f>
        <v>N/A</v>
      </c>
    </row>
    <row r="154" spans="1:7" ht="15.75" customHeight="1" x14ac:dyDescent="0.2">
      <c r="A154" s="276">
        <v>5</v>
      </c>
      <c r="B154" s="17">
        <v>0</v>
      </c>
      <c r="C154" s="17">
        <v>6</v>
      </c>
      <c r="D154" s="234" t="str">
        <v>Lost</v>
      </c>
      <c r="E154" s="17" t="str" cm="1">
        <f t="array" ref="E154">WhoGotTraded(CJ33,CJ17,CI17,CI33,CI49,CI65,CI81,$B$12,$B$28,$B$44,$B$60,$B$76)</f>
        <v>N/A</v>
      </c>
    </row>
    <row r="155" spans="1:7" ht="15.75" customHeight="1" x14ac:dyDescent="0.2">
      <c r="A155" s="276">
        <v>6</v>
      </c>
      <c r="B155" s="17">
        <v>0</v>
      </c>
      <c r="C155" s="17">
        <v>4</v>
      </c>
      <c r="D155" s="234" t="str">
        <v>Lost</v>
      </c>
      <c r="E155" s="17" t="str" cm="1">
        <f t="array" ref="E155">WhoGotTraded(CJ34,CJ18,CI18,CI34,CI50,CI66,CI82,$B$12,$B$28,$B$44,$B$60,$B$76)</f>
        <v>N/A</v>
      </c>
    </row>
    <row r="156" spans="1:7" ht="15.75" customHeight="1" x14ac:dyDescent="0.2">
      <c r="A156" s="276">
        <v>7</v>
      </c>
      <c r="B156" s="17" t="b">
        <v>0</v>
      </c>
      <c r="C156" s="17" t="b">
        <v>0</v>
      </c>
      <c r="D156" s="234" t="str">
        <v>Won</v>
      </c>
      <c r="E156" s="17" t="str" cm="1">
        <f t="array" ref="E156">WhoGotTraded(CJ35,CJ19,CI19,CI35,CI51,CI67,CI83,$B$12,$B$28,$B$44,$B$60,$B$76)</f>
        <v>N/A</v>
      </c>
    </row>
    <row r="157" spans="1:7" ht="15.75" customHeight="1" x14ac:dyDescent="0.2">
      <c r="A157" s="276">
        <v>8</v>
      </c>
      <c r="B157" s="17" t="b">
        <v>0</v>
      </c>
      <c r="C157" s="17" t="b">
        <v>0</v>
      </c>
      <c r="D157" s="234" t="str">
        <v>Won</v>
      </c>
      <c r="E157" s="17" t="str" cm="1">
        <f t="array" ref="E157">WhoGotTraded(CJ36,CJ20,CI20,CI36,CI52,CI68,CI84,$B$12,$B$28,$B$44,$B$60,$B$76)</f>
        <v>N/A</v>
      </c>
    </row>
    <row r="158" spans="1:7" ht="15.75" customHeight="1" x14ac:dyDescent="0.2">
      <c r="A158" s="276">
        <v>9</v>
      </c>
      <c r="B158" s="17" t="b">
        <v>0</v>
      </c>
      <c r="C158" s="17" t="b">
        <v>0</v>
      </c>
      <c r="D158" s="234" t="str">
        <v>Lost</v>
      </c>
      <c r="E158" s="17" t="str" cm="1">
        <f t="array" ref="E158">WhoGotTraded(CJ37,CJ21,CI21,CI37,CI53,CI69,CI85,$B$12,$B$28,$B$44,$B$60,$B$76)</f>
        <v>N/A</v>
      </c>
    </row>
    <row r="159" spans="1:7" ht="15.75" customHeight="1" x14ac:dyDescent="0.2">
      <c r="A159" s="276">
        <v>10</v>
      </c>
      <c r="B159" s="17" t="b">
        <v>0</v>
      </c>
      <c r="C159" s="17" t="b">
        <v>0</v>
      </c>
      <c r="D159" s="234" t="str">
        <v>Won</v>
      </c>
      <c r="E159" s="17" t="str" cm="1">
        <f t="array" ref="E159">WhoGotTraded(CJ38,CJ22,CI22,CI38,CI54,CI70,CI86,$B$12,$B$28,$B$44,$B$60,$B$76)</f>
        <v>N/A</v>
      </c>
    </row>
    <row r="160" spans="1:7" ht="15.75" customHeight="1" x14ac:dyDescent="0.2">
      <c r="A160" s="276">
        <v>11</v>
      </c>
      <c r="B160" s="17" t="b">
        <v>0</v>
      </c>
      <c r="C160" s="17" t="b">
        <v>0</v>
      </c>
      <c r="D160" s="234" t="str">
        <v>Won</v>
      </c>
      <c r="E160" s="17" t="str" cm="1">
        <f t="array" ref="E160">WhoGotTraded(CJ39,CJ23,CI23,CI39,CI55,CI71,CI87,$B$12,$B$28,$B$44,$B$60,$B$76)</f>
        <v>N/A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Lost</v>
      </c>
      <c r="E161" s="17" t="str" cm="1">
        <f t="array" ref="E161">WhoGotTraded(CJ40,CJ24,CI24,CI40,CI56,CI72,CI88,$B$12,$B$28,$B$44,$B$60,$B$76)</f>
        <v>Perseus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Won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>
        <v>0</v>
      </c>
      <c r="C163" s="17">
        <v>3</v>
      </c>
      <c r="D163" s="234" t="str">
        <v>Won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189" priority="16" operator="equal">
      <formula>TRUE</formula>
    </cfRule>
  </conditionalFormatting>
  <conditionalFormatting sqref="E118:E132">
    <cfRule type="containsText" dxfId="188" priority="13" operator="containsText" text="FALSE">
      <formula>NOT(ISERROR(SEARCH("FALSE",E118)))</formula>
    </cfRule>
    <cfRule type="containsText" dxfId="187" priority="14" operator="containsText" text="TRUE">
      <formula>NOT(ISERROR(SEARCH("TRUE",E118)))</formula>
    </cfRule>
    <cfRule type="containsText" dxfId="186" priority="15" operator="containsText" text="NO OP">
      <formula>NOT(ISERROR(SEARCH("NO OP",E118)))</formula>
    </cfRule>
  </conditionalFormatting>
  <conditionalFormatting sqref="F118:F132">
    <cfRule type="cellIs" dxfId="185" priority="11" operator="equal">
      <formula>"LOST"</formula>
    </cfRule>
    <cfRule type="cellIs" dxfId="184" priority="12" operator="equal">
      <formula>"WON"</formula>
    </cfRule>
  </conditionalFormatting>
  <conditionalFormatting sqref="G118:G132">
    <cfRule type="cellIs" dxfId="183" priority="7" operator="equal">
      <formula>"NO KILL"</formula>
    </cfRule>
    <cfRule type="cellIs" dxfId="182" priority="8" operator="equal">
      <formula>FALSE</formula>
    </cfRule>
    <cfRule type="cellIs" dxfId="181" priority="9" operator="greaterThan">
      <formula>0.0001157</formula>
    </cfRule>
    <cfRule type="cellIs" dxfId="180" priority="10" operator="lessThan">
      <formula>0.000115</formula>
    </cfRule>
  </conditionalFormatting>
  <conditionalFormatting sqref="C134:C148">
    <cfRule type="cellIs" dxfId="179" priority="6" operator="equal">
      <formula>TRUE</formula>
    </cfRule>
  </conditionalFormatting>
  <conditionalFormatting sqref="D134:D148">
    <cfRule type="cellIs" dxfId="178" priority="4" operator="equal">
      <formula>"LOST"</formula>
    </cfRule>
    <cfRule type="cellIs" dxfId="177" priority="5" operator="equal">
      <formula>"WON"</formula>
    </cfRule>
  </conditionalFormatting>
  <conditionalFormatting sqref="E134:E148">
    <cfRule type="cellIs" dxfId="176" priority="3" operator="equal">
      <formula>TRUE</formula>
    </cfRule>
  </conditionalFormatting>
  <conditionalFormatting sqref="B134:B148">
    <cfRule type="cellIs" dxfId="175" priority="2" operator="equal">
      <formula>TRUE</formula>
    </cfRule>
  </conditionalFormatting>
  <conditionalFormatting sqref="X122">
    <cfRule type="cellIs" dxfId="174" priority="1" operator="equal">
      <formula>0</formula>
    </cfRule>
  </conditionalFormatting>
  <dataValidations count="13">
    <dataValidation type="list" allowBlank="1" showInputMessage="1" showErrorMessage="1" sqref="AQ13:AQ27" xr:uid="{6480DAAC-416F-4E68-ABF5-8618B5FB2803}">
      <formula1>"High,Low"</formula1>
    </dataValidation>
    <dataValidation type="list" allowBlank="1" showInputMessage="1" showErrorMessage="1" sqref="AL14:AL27" xr:uid="{E6456601-C367-4BC1-8E4B-CE593A1366B1}">
      <formula1>$A$111:$A$114</formula1>
    </dataValidation>
    <dataValidation type="list" allowBlank="1" showInputMessage="1" showErrorMessage="1" sqref="AL13" xr:uid="{613345F1-F948-4B45-9EAA-B0274B47307F}">
      <formula1>A111:A114</formula1>
    </dataValidation>
    <dataValidation type="list" allowBlank="1" showInputMessage="1" showErrorMessage="1" sqref="AF13:AF27 AF29:AF43 AF45:AF59 AF61:AF75 AF77:AF91 AF93:AF107" xr:uid="{99C7EA1D-36C4-40BA-8392-02B73F6EBB22}">
      <formula1>"PP,False"</formula1>
    </dataValidation>
    <dataValidation type="list" allowBlank="1" showInputMessage="1" showErrorMessage="1" sqref="AD13:AD27 AD29:AD43 AD45:AD59 AD61:AD75 AD77:AD91 AD93:AD107" xr:uid="{2DD0C97B-A676-4989-A55F-2FB6B9819D3A}">
      <formula1>"Prep,PP,False"</formula1>
    </dataValidation>
    <dataValidation type="list" allowBlank="1" showInputMessage="1" showErrorMessage="1" sqref="K93:K107 AZ13:BA27 BE13:BF27 BJ13:BK27 K13:K27 K77:K91 K29:K43 K45:K59 K61:K75 BO13:BP27 AU13:AV27" xr:uid="{672B9F7A-0E4D-4833-8429-D33D7C4DF6A0}">
      <formula1>"TRUE,FALSE"</formula1>
    </dataValidation>
    <dataValidation type="list" allowBlank="1" sqref="AN13:AN27" xr:uid="{D6BE2726-FE3B-4594-AC4B-393EE6E806F4}">
      <formula1>"Attack,Defence,Not Played"</formula1>
    </dataValidation>
    <dataValidation type="list" allowBlank="1" sqref="AO13:AO27" xr:uid="{42FC3476-2C33-4864-8BAD-9BBC60A66546}">
      <formula1>"Won,Lost,Not Played"</formula1>
    </dataValidation>
    <dataValidation type="list" allowBlank="1" showInputMessage="1" showErrorMessage="1" sqref="O13:O27 O29:O43 O45:O59 O61:O75 O77:O91 O93:O107 L93:L107" xr:uid="{119CDC38-36C2-4E3F-BBF7-1576B63EB503}">
      <formula1>"True,False"</formula1>
    </dataValidation>
    <dataValidation type="list" allowBlank="1" showInputMessage="1" showErrorMessage="1" sqref="E2" xr:uid="{D11CB7FD-6678-40BE-96D8-822EF425B51C}">
      <formula1>"True, False"</formula1>
    </dataValidation>
    <dataValidation type="list" allowBlank="1" showInputMessage="1" showErrorMessage="1" sqref="AJ13:AJ27" xr:uid="{4329F4A9-CAD9-4091-9FF6-A49D8BA33A1A}">
      <formula1>"true,false"</formula1>
    </dataValidation>
    <dataValidation type="list" allowBlank="1" showInputMessage="1" showErrorMessage="1" sqref="AT13:AT27 AY13:AY27 BN13:BN27 BI13:BI27 BD13:BD27" xr:uid="{3CB8BC08-B1A0-4CB7-A536-77ED20511E3C}">
      <formula1>"Gun, Utility"</formula1>
    </dataValidation>
    <dataValidation type="list" allowBlank="1" sqref="AS13:AS27 BH13:BH27 BC13:BC27 AX13:AX27 BM13:BM27" xr:uid="{E038E021-BACE-4FE0-9DB3-B592514CA7F6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5D179625-F117-43F5-8B49-51A54769062A}">
          <x14:formula1>
            <xm:f>REF!E2:E20</xm:f>
          </x14:formula1>
          <xm:sqref>C2</xm:sqref>
        </x14:dataValidation>
        <x14:dataValidation type="list" allowBlank="1" showInputMessage="1" showErrorMessage="1" xr:uid="{5D44555A-3AF4-46FF-838D-A84C44D133E3}">
          <x14:formula1>
            <xm:f>REF!A1:A100</xm:f>
          </x14:formula1>
          <xm:sqref>AE2</xm:sqref>
        </x14:dataValidation>
        <x14:dataValidation type="list" allowBlank="1" showInputMessage="1" showErrorMessage="1" xr:uid="{5BB28491-B1A1-4364-B05A-F4D29D5E45F0}">
          <x14:formula1>
            <xm:f>REF!A1:A100</xm:f>
          </x14:formula1>
          <xm:sqref>AD2</xm:sqref>
        </x14:dataValidation>
        <x14:dataValidation type="list" allowBlank="1" showInputMessage="1" showErrorMessage="1" xr:uid="{42D5AE11-B682-4EBE-A68D-751495BE1077}">
          <x14:formula1>
            <xm:f>REF!B1:B100</xm:f>
          </x14:formula1>
          <xm:sqref>AC2</xm:sqref>
        </x14:dataValidation>
        <x14:dataValidation type="list" allowBlank="1" showInputMessage="1" showErrorMessage="1" xr:uid="{E32B2073-A832-42C0-BA6F-B69E2594CF03}">
          <x14:formula1>
            <xm:f>REF!B1:B100</xm:f>
          </x14:formula1>
          <xm:sqref>AB2</xm:sqref>
        </x14:dataValidation>
        <x14:dataValidation type="list" allowBlank="1" showInputMessage="1" showErrorMessage="1" xr:uid="{4C8A0ABC-CF32-461E-BFBF-0CCA9EBF6E06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36DCA2B0-E0C9-42C7-9A75-E9F040E56558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472A8F1C-7F6C-4754-AA9F-289E1848C05E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B669D2D7-9D6D-4C84-BB2F-542605E90590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88401154-FCE6-436A-9E8D-A85210F8F93A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7891760B-A98F-4D58-A07A-DBA899BFF002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11B60A72-B357-4369-8FA1-9E6682BFB540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6E3EC99D-C43C-41C9-BE6A-D16B89CEEB60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D79FB56D-522D-4DF6-88FB-45C3FA52C271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52BCCEE6-67A5-4C65-A086-C8EB75341415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647B9E53-1DC1-465F-8D42-1ABD19EF1C5C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6BCC2100-98DD-49A1-B4BF-7D438595AA4C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6B7F656F-1D75-4371-BB65-88A51FE63595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6BEB8BD7-380A-4D33-92EA-6DE9A75D5391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1F3A3B19-A647-4E68-B36F-EF1B22C13E95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BDBC2BDF-5457-4B98-BF85-702E8A1A540D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B6F17-DED9-466F-A45E-876851BCBD0F}">
  <sheetPr codeName="Sheet23">
    <outlinePr summaryBelow="0" summaryRight="0"/>
  </sheetPr>
  <dimension ref="A1:DG1000"/>
  <sheetViews>
    <sheetView topLeftCell="A22" zoomScale="70" zoomScaleNormal="70" workbookViewId="0">
      <selection activeCell="R19" sqref="R19:R23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44715</v>
      </c>
      <c r="C2" s="113" t="s">
        <v>190</v>
      </c>
      <c r="D2" s="170" t="s">
        <v>551</v>
      </c>
      <c r="E2" s="238" t="b">
        <v>0</v>
      </c>
      <c r="F2" s="17">
        <f>I2+K2</f>
        <v>0</v>
      </c>
      <c r="G2" s="17">
        <f>J2+L2</f>
        <v>11</v>
      </c>
      <c r="H2" s="115">
        <f>COUNTIF(AO13:AO27,"Won")+COUNTIF(AO13:AO27,"Lost")</f>
        <v>11</v>
      </c>
      <c r="I2" s="211">
        <f>wonlost(AO13:AO27,"Attack","Won",AN13:AN27)</f>
        <v>0</v>
      </c>
      <c r="J2" s="115">
        <f>wonlost(AO13:AO27,"Attack","Lost",AN13:AN27)</f>
        <v>6</v>
      </c>
      <c r="K2" s="115">
        <f>wonlost(AO13:AO27,"Defence","Won",AN13:AN27)</f>
        <v>0</v>
      </c>
      <c r="L2" s="115">
        <f>wonlost(AO13:AO27,"Defence","Lost",AN13:AN27)</f>
        <v>5</v>
      </c>
      <c r="M2" s="115">
        <f>COUNTIF(CE14:CE27,TRUE)</f>
        <v>0</v>
      </c>
      <c r="N2" s="17">
        <f>COUNTIF(AJ13:AJ27,TRUE)</f>
        <v>0</v>
      </c>
      <c r="O2" s="115">
        <f>COUNTIF(BY13:BY27,TRUE)</f>
        <v>0</v>
      </c>
      <c r="P2" s="170" t="e">
        <f>AVERAGE(conversion(AP13:AP27,AO13:AO27))</f>
        <v>#VALUE!</v>
      </c>
      <c r="Q2" s="170">
        <f>COUNTIF(CG13:CG27,TRUE)</f>
        <v>4</v>
      </c>
      <c r="R2" s="170">
        <f>AVERAGE(conversion(CG13:CG27,AO13:AO27))</f>
        <v>0</v>
      </c>
      <c r="S2" s="125">
        <f>TRUNC(AVERAGE(CJ13:CJ27),0)/(60*60*24)</f>
        <v>8.4490740740740739E-4</v>
      </c>
      <c r="T2" s="17">
        <f>SUM(T5:T10)</f>
        <v>0</v>
      </c>
      <c r="U2" s="17">
        <f>AVERAGE(Q13:Q27)</f>
        <v>2.6</v>
      </c>
      <c r="V2" s="17">
        <f>AVERAGE(R13:R27)</f>
        <v>6.2</v>
      </c>
      <c r="W2" s="17">
        <f>AVERAGE(S13:S27)</f>
        <v>1.5</v>
      </c>
      <c r="AB2" s="23" t="s">
        <v>165</v>
      </c>
      <c r="AC2" s="23" t="s">
        <v>164</v>
      </c>
      <c r="AD2" s="66" t="s">
        <v>191</v>
      </c>
      <c r="AE2" s="66" t="s">
        <v>182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0.18181818181818182</v>
      </c>
      <c r="C5" s="96">
        <f>SUM(CA13:CA27)</f>
        <v>2</v>
      </c>
      <c r="D5" s="112">
        <f>SUM(CB13:CB27)</f>
        <v>2</v>
      </c>
      <c r="E5" s="17">
        <f>COUNTIF(DC13:DC27,TRUE)</f>
        <v>1</v>
      </c>
      <c r="F5" s="96">
        <f>COUNTIF(CC13:CC27,TRUE)</f>
        <v>1</v>
      </c>
      <c r="G5" s="17">
        <f>SUM(DF13:DF27)</f>
        <v>0</v>
      </c>
      <c r="H5" s="99">
        <f>TRUNC(D5/(C5-G5),2)</f>
        <v>1</v>
      </c>
      <c r="I5" s="114">
        <f>COUNTIF(CH13:CH27,"&gt;0")</f>
        <v>11</v>
      </c>
      <c r="J5" s="115">
        <f>COUNTIF(M13:M27,TRUE)</f>
        <v>1</v>
      </c>
      <c r="K5" s="17">
        <f>COUNTIF(DB13:DB27,TRUE)</f>
        <v>1</v>
      </c>
      <c r="L5" s="111">
        <f>TRUNC((COUNTIF(CD13:CD27,TRUE)/H2),2)</f>
        <v>0.18</v>
      </c>
      <c r="M5" s="116">
        <f>C5/H2</f>
        <v>0.18181818181818182</v>
      </c>
      <c r="N5" s="122">
        <f>AVERAGE(CI13:CI27)/(60*60*24)</f>
        <v>1.1384680134680135E-3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0.18181818181818182</v>
      </c>
      <c r="V5" s="306">
        <f>SUM(CF13:CF27)</f>
        <v>1</v>
      </c>
      <c r="W5" s="28"/>
      <c r="X5" s="94"/>
      <c r="Y5" s="279">
        <f>COUNTIF(DE13:DE27,TRUE)</f>
        <v>0</v>
      </c>
      <c r="Z5" s="17">
        <f>COUNTIF(CA13:CA27,"&gt;1")</f>
        <v>0</v>
      </c>
      <c r="AB5" s="282" t="s">
        <v>390</v>
      </c>
      <c r="AC5" s="72">
        <f>SUM(CY13:CY27)</f>
        <v>0</v>
      </c>
      <c r="AD5" s="72">
        <f>COUNTIF(CW13:CW27,"&gt;0")</f>
        <v>6</v>
      </c>
      <c r="AE5" s="108">
        <f>TRUNC((COUNTIF(CU13:CU27,TRUE)/(I2+J2)),2)</f>
        <v>0</v>
      </c>
      <c r="AF5" s="121" t="e">
        <f>AVERAGE(CV13:CV27)/(60*60*24)</f>
        <v>#DIV/0!</v>
      </c>
      <c r="AG5" s="118">
        <f>AC5/(I2+J2)</f>
        <v>0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2</v>
      </c>
      <c r="AV5" s="23">
        <f>COUNTIF(CX13:CX27,"&gt;0")</f>
        <v>5</v>
      </c>
      <c r="AW5" s="109">
        <f>TRUNC((COUNTIF(CV13:CV27,TRUE)/($K$2+$L$2)),2)</f>
        <v>0.4</v>
      </c>
      <c r="AX5" s="120">
        <f>AVERAGE(CX13:CX27)/(60*60*24)</f>
        <v>1.3217592592592593E-3</v>
      </c>
      <c r="AY5" s="119">
        <f>AU5/(K2+L2)</f>
        <v>0.4</v>
      </c>
      <c r="AZ5" s="99">
        <f>COUNTIF(CZ13:CZ27, "&gt;0")/(K2+L2)</f>
        <v>0.4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0.36363636363636365</v>
      </c>
      <c r="C6" s="96">
        <f>SUM(CA29:CA43)</f>
        <v>4</v>
      </c>
      <c r="D6" s="113">
        <f>SUM(CB29:CB43)</f>
        <v>2</v>
      </c>
      <c r="E6" s="17">
        <f>COUNTIF(DC29:DC43,TRUE)</f>
        <v>1</v>
      </c>
      <c r="F6" s="96">
        <f>COUNTIF(CC29:CC43,TRUE)</f>
        <v>4</v>
      </c>
      <c r="G6" s="17">
        <f>SUM(DF29:DF43)</f>
        <v>0</v>
      </c>
      <c r="H6" s="99">
        <f t="shared" ref="H6:H9" si="0">TRUNC(D6/(C6-G6),2)</f>
        <v>0.5</v>
      </c>
      <c r="I6" s="114">
        <f>COUNTIF(CH29:CH43,"&gt;0")</f>
        <v>11</v>
      </c>
      <c r="J6" s="115">
        <f>COUNTIF(M29:M43,TRUE)</f>
        <v>1</v>
      </c>
      <c r="K6" s="17">
        <f>COUNTIF(DB29:DB43,TRUE)</f>
        <v>2</v>
      </c>
      <c r="L6" s="111">
        <f>TRUNC(COUNTIF(CD29:CD43,TRUE)/H2,2)</f>
        <v>0.45</v>
      </c>
      <c r="M6" s="116">
        <f>C6/H2</f>
        <v>0.36363636363636365</v>
      </c>
      <c r="N6" s="122">
        <f>AVERAGE(CI29:CI43)/(60*60*24)</f>
        <v>1.1321548821548821E-3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0.36363636363636365</v>
      </c>
      <c r="V6" s="306">
        <f>SUM(CF29:CF43)</f>
        <v>0</v>
      </c>
      <c r="W6" s="28"/>
      <c r="X6" s="94"/>
      <c r="Y6" s="279">
        <f>COUNTIF(DE29:DE43,TRUE)</f>
        <v>0</v>
      </c>
      <c r="Z6" s="17">
        <f>COUNTIF(CA29:CA43,"&gt;1")</f>
        <v>0</v>
      </c>
      <c r="AB6" s="283" t="s">
        <v>65</v>
      </c>
      <c r="AC6" s="72">
        <f>SUM(CY29:CY43)</f>
        <v>2</v>
      </c>
      <c r="AD6" s="72">
        <f>COUNTIF(CW29:CW43,"&gt;0")</f>
        <v>6</v>
      </c>
      <c r="AE6" s="108">
        <f>TRUNC(COUNTIF(CU29:CU43,TRUE)/(I2+J2),2)</f>
        <v>0.5</v>
      </c>
      <c r="AF6" s="121" t="e">
        <f>AVERAGE(CV29:CV43)/(60*60*24)</f>
        <v>#DIV/0!</v>
      </c>
      <c r="AG6" s="118">
        <f>AC6/(I2+J2)</f>
        <v>0.33333333333333331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0.33333333333333331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2</v>
      </c>
      <c r="AV6" s="23">
        <f>COUNTIF(CX29:CX43,"&gt;0")</f>
        <v>5</v>
      </c>
      <c r="AW6" s="110">
        <f>TRUNC((COUNTIF(CV29:CV43,TRUE)/($K$2+$L$2)),2)</f>
        <v>0.4</v>
      </c>
      <c r="AX6" s="120">
        <f>AVERAGE(CX29:CX43)/(60*60*24)</f>
        <v>1.1250000000000001E-3</v>
      </c>
      <c r="AY6" s="119">
        <f>AU6/(K2+L2)</f>
        <v>0.4</v>
      </c>
      <c r="AZ6" s="99">
        <f>COUNTIF(CZ29:CZ43, "&gt;0")/(K2+L2)</f>
        <v>0.4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0.63636363636363635</v>
      </c>
      <c r="C7" s="96">
        <f>SUM(CA45:CA59)</f>
        <v>7</v>
      </c>
      <c r="D7" s="113">
        <f>SUM(CB45:CB59)</f>
        <v>4</v>
      </c>
      <c r="E7" s="17">
        <f>COUNTIF(DC45:DC59,TRUE)</f>
        <v>0</v>
      </c>
      <c r="F7" s="96">
        <f>COUNTIF(CC45:CC59,TRUE)</f>
        <v>3</v>
      </c>
      <c r="G7" s="17">
        <f>SUM(DF45:DF59)</f>
        <v>0</v>
      </c>
      <c r="H7" s="99">
        <f t="shared" si="0"/>
        <v>0.56999999999999995</v>
      </c>
      <c r="I7" s="114">
        <f>COUNTIF(CH45:CH59,"&gt;0")</f>
        <v>11</v>
      </c>
      <c r="J7" s="115">
        <f>COUNTIF(M45:M59,TRUE)</f>
        <v>0</v>
      </c>
      <c r="K7" s="17">
        <f>COUNTIF(DB45:DB59,TRUE)</f>
        <v>0</v>
      </c>
      <c r="L7" s="111">
        <f>TRUNC((COUNTIF(CD45:CD59,TRUE)/H2),2)</f>
        <v>0.54</v>
      </c>
      <c r="M7" s="116">
        <f>C7/H2</f>
        <v>0.63636363636363635</v>
      </c>
      <c r="N7" s="122">
        <f>AVERAGE(CI45:CI59)/(60*60*24)</f>
        <v>1.0932239057239058E-3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0.54545454545454541</v>
      </c>
      <c r="V7" s="306">
        <f>SUM(CF45:CF59)</f>
        <v>2</v>
      </c>
      <c r="W7" s="28"/>
      <c r="X7" s="94"/>
      <c r="Y7" s="279">
        <f>COUNTIF(DE45:DE59,TRUE)</f>
        <v>0</v>
      </c>
      <c r="Z7" s="17">
        <f>COUNTIF(CA45:CA59,"&gt;1")</f>
        <v>1</v>
      </c>
      <c r="AB7" s="284" t="s">
        <v>66</v>
      </c>
      <c r="AC7" s="72">
        <f>SUM(CY45:CY59)</f>
        <v>4</v>
      </c>
      <c r="AD7" s="72">
        <f>COUNTIF(CW45:CW59,"&gt;0")</f>
        <v>6</v>
      </c>
      <c r="AE7" s="108">
        <f>TRUNC((COUNTIF(CU45:CU59,TRUE)/(I2+J2)),2)</f>
        <v>0.5</v>
      </c>
      <c r="AF7" s="121" t="e">
        <f>AVERAGE(CV43:CV59)/(60*60*24)</f>
        <v>#DIV/0!</v>
      </c>
      <c r="AG7" s="118">
        <f>AC7/(I2+J2)</f>
        <v>0.66666666666666663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0.5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3</v>
      </c>
      <c r="AV7" s="23">
        <f>COUNTIF(CX45:CX59,"&gt;0")</f>
        <v>5</v>
      </c>
      <c r="AW7" s="110">
        <f>TRUNC((COUNTIF(CV45:CV59,TRUE)/($K$2+$L$2)),2)</f>
        <v>0.6</v>
      </c>
      <c r="AX7" s="120">
        <f>AVERAGE(CX43:CX59)/(60*60*24)</f>
        <v>1.0833333333333333E-3</v>
      </c>
      <c r="AY7" s="119">
        <f>AU7/(K2+L2)</f>
        <v>0.6</v>
      </c>
      <c r="AZ7" s="99">
        <f>COUNTIF(CZ45:CZ59, "&gt;0")/(K2+L2)</f>
        <v>0.6</v>
      </c>
      <c r="BA7" s="20"/>
    </row>
    <row r="8" spans="1:110" ht="15.75" customHeight="1" x14ac:dyDescent="0.2">
      <c r="A8" s="106" t="s">
        <v>355</v>
      </c>
      <c r="B8" s="165">
        <f>C8/I8</f>
        <v>0.63636363636363635</v>
      </c>
      <c r="C8" s="96">
        <f>SUM(CA61:CA75)</f>
        <v>7</v>
      </c>
      <c r="D8" s="113">
        <f>SUM(CB61:CB75)</f>
        <v>3</v>
      </c>
      <c r="E8" s="17">
        <f>COUNTIF(DC61:DC75,TRUE)</f>
        <v>1</v>
      </c>
      <c r="F8" s="96">
        <f>COUNTIF(CC61:CC75,TRUE)</f>
        <v>1</v>
      </c>
      <c r="G8" s="17">
        <f>SUM(DF61:DF75)</f>
        <v>0</v>
      </c>
      <c r="H8" s="99">
        <f t="shared" si="0"/>
        <v>0.42</v>
      </c>
      <c r="I8" s="114">
        <f>COUNTIF(CH61:CH75,"&gt;0")</f>
        <v>11</v>
      </c>
      <c r="J8" s="115">
        <f>COUNTIF(M61:M75,TRUE)</f>
        <v>4</v>
      </c>
      <c r="K8" s="17">
        <f>COUNTIF(DB61:DB75,TRUE)</f>
        <v>1</v>
      </c>
      <c r="L8" s="111">
        <f>TRUNC((COUNTIF(CD61:CD75,TRUE)/H2),2)</f>
        <v>0.54</v>
      </c>
      <c r="M8" s="116">
        <f>C8/H2</f>
        <v>0.63636363636363635</v>
      </c>
      <c r="N8" s="122">
        <f>AVERAGE(CI61:CI75)/(60*60*24)</f>
        <v>1.0679713804713803E-3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0.54545454545454541</v>
      </c>
      <c r="V8" s="306">
        <f>SUM(CF61:CF75)</f>
        <v>2</v>
      </c>
      <c r="W8" s="28"/>
      <c r="X8" s="94"/>
      <c r="Y8" s="279">
        <f>COUNTIF(DE61:DE75,TRUE)</f>
        <v>0</v>
      </c>
      <c r="Z8" s="17">
        <f>COUNTIF(CA61:CA75,"&gt;1")</f>
        <v>1</v>
      </c>
      <c r="AB8" s="285" t="s">
        <v>355</v>
      </c>
      <c r="AC8" s="72">
        <f>SUM(CY61:CY75)</f>
        <v>3</v>
      </c>
      <c r="AD8" s="72">
        <f>COUNTIF(CW61:CW75,"&gt;0")</f>
        <v>6</v>
      </c>
      <c r="AE8" s="108">
        <f>TRUNC((COUNTIF(CU61:CU75,TRUE)/(I2+J2)),2)</f>
        <v>0.5</v>
      </c>
      <c r="AF8" s="121" t="e">
        <f>AVERAGE(CV61:CV75)/(60*60*24)</f>
        <v>#DIV/0!</v>
      </c>
      <c r="AG8" s="118">
        <f>AC8/(I2+J2)</f>
        <v>0.5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0.5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4</v>
      </c>
      <c r="AV8" s="23">
        <f>COUNTIF(CX61:CX75,"&gt;0")</f>
        <v>5</v>
      </c>
      <c r="AW8" s="110">
        <f>TRUNC((COUNTIF(CV61:CV75,TRUE)/($K$2+$L$2)),2)</f>
        <v>0.6</v>
      </c>
      <c r="AX8" s="120">
        <f>AVERAGE(CX61:CX75)/(60*60*24)</f>
        <v>1.3171296296296297E-3</v>
      </c>
      <c r="AY8" s="119">
        <f>AU8/(K2+L2)</f>
        <v>0.8</v>
      </c>
      <c r="AZ8" s="99">
        <f>COUNTIF(CZ61:CZ75, "&gt;0")/(K2+L2)</f>
        <v>0.6</v>
      </c>
      <c r="BA8" s="20"/>
    </row>
    <row r="9" spans="1:110" ht="15.75" customHeight="1" x14ac:dyDescent="0.2">
      <c r="A9" s="107" t="s">
        <v>67</v>
      </c>
      <c r="B9" s="165">
        <f>C9/I9</f>
        <v>0.36363636363636365</v>
      </c>
      <c r="C9" s="96">
        <f>SUM(CA77:CA91)</f>
        <v>4</v>
      </c>
      <c r="D9" s="113">
        <f>SUM(CB77:CB91)</f>
        <v>2</v>
      </c>
      <c r="E9" s="17">
        <f>COUNTIF(DC77:DC91,TRUE)</f>
        <v>1</v>
      </c>
      <c r="F9" s="96">
        <f>COUNTIF(CC77:CC91,TRUE)</f>
        <v>1</v>
      </c>
      <c r="G9" s="17">
        <f>SUM(DF77:DF91)</f>
        <v>0</v>
      </c>
      <c r="H9" s="99">
        <f t="shared" si="0"/>
        <v>0.5</v>
      </c>
      <c r="I9" s="114">
        <f>COUNTIF(CH77:CH91,"&gt;0")</f>
        <v>11</v>
      </c>
      <c r="J9" s="115">
        <f>COUNTIF(M77:M91,TRUE )</f>
        <v>1</v>
      </c>
      <c r="K9" s="17">
        <f>COUNTIF(DB77:DB91,TRUE)</f>
        <v>2</v>
      </c>
      <c r="L9" s="111">
        <f>TRUNC((COUNTIF(CD77:CD91,TRUE)/H2),2)</f>
        <v>0.45</v>
      </c>
      <c r="M9" s="116">
        <f>C9/H2</f>
        <v>0.36363636363636365</v>
      </c>
      <c r="N9" s="122">
        <f>AVERAGE(CI77:CI91)/(60*60*24)</f>
        <v>1.0784932659932661E-3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0</v>
      </c>
      <c r="U9" s="111">
        <f>COUNTIF(CA77:CA91, "&gt;0")/H2</f>
        <v>0.27272727272727271</v>
      </c>
      <c r="V9" s="306">
        <f>SUM(CF77:CF91)</f>
        <v>3</v>
      </c>
      <c r="W9" s="28"/>
      <c r="X9" s="94"/>
      <c r="Y9" s="279">
        <f>COUNTIF(DE77:DE91,TRUE)</f>
        <v>0</v>
      </c>
      <c r="Z9" s="17">
        <f>COUNTIF(CA77:CA91,"&gt;1")</f>
        <v>1</v>
      </c>
      <c r="AB9" s="286" t="s">
        <v>67</v>
      </c>
      <c r="AC9" s="72">
        <f>SUM(CY77:CY91)</f>
        <v>3</v>
      </c>
      <c r="AD9" s="72">
        <f>COUNTIF(CW77:CW91,"&gt;0")</f>
        <v>6</v>
      </c>
      <c r="AE9" s="108">
        <f>TRUNC((COUNTIF(CU77:CU91,TRUE)/(I2+J2)),2)</f>
        <v>0.5</v>
      </c>
      <c r="AF9" s="121" t="e">
        <f>AVERAGE(CV77:CV91)/(60*60*24)</f>
        <v>#DIV/0!</v>
      </c>
      <c r="AG9" s="118">
        <f>AC9/(I2+J2)</f>
        <v>0.5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0.33333333333333331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1</v>
      </c>
      <c r="AV9" s="23">
        <f>COUNTIF(CX77:CX91,"&gt;0")</f>
        <v>5</v>
      </c>
      <c r="AW9" s="110">
        <f>TRUNC((COUNTIF(CV77:CV91,TRUE)/($K$2+$L$2)),2)</f>
        <v>0.4</v>
      </c>
      <c r="AX9" s="120">
        <f>AVERAGE(CX77:CX91)/(60*60*24)</f>
        <v>1.1712962962962964E-3</v>
      </c>
      <c r="AY9" s="119">
        <f>AU9/(K2+L2)</f>
        <v>0.2</v>
      </c>
      <c r="AZ9" s="99">
        <f>COUNTIF(CZ77:CZ91, "&gt;0")/(K2+L2)</f>
        <v>0.2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6_3 Villa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425</v>
      </c>
      <c r="K13" s="45" t="b">
        <v>0</v>
      </c>
      <c r="L13" s="46" t="b">
        <f>DB13</f>
        <v>0</v>
      </c>
      <c r="M13" s="47" t="b" cm="1">
        <f t="array" ref="M13">OpeningDeath(CG13,CI13,CI29,CI45,CI61,CI77,CI93)</f>
        <v>1</v>
      </c>
      <c r="N13" s="52" t="s">
        <v>211</v>
      </c>
      <c r="O13" s="69" t="b">
        <v>0</v>
      </c>
      <c r="Q13" s="17"/>
      <c r="R13" s="17"/>
      <c r="S13" s="17">
        <v>1</v>
      </c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193</v>
      </c>
      <c r="AM13" s="62" t="s">
        <v>523</v>
      </c>
      <c r="AN13" s="63" t="s">
        <v>382</v>
      </c>
      <c r="AO13" s="71" t="s">
        <v>404</v>
      </c>
      <c r="AP13" s="20" t="b">
        <f t="shared" ref="AP13:AP27" si="1">OR(O13,O29,O45,O61,O77,O93)</f>
        <v>0</v>
      </c>
      <c r="AQ13" s="17"/>
      <c r="AR13" s="190" t="s">
        <v>554</v>
      </c>
      <c r="AS13" s="54" t="s">
        <v>65</v>
      </c>
      <c r="AT13" s="55" t="s">
        <v>384</v>
      </c>
      <c r="AU13" s="55" t="b">
        <v>0</v>
      </c>
      <c r="AV13" s="55" t="b">
        <v>0</v>
      </c>
      <c r="AW13" s="64" t="s">
        <v>407</v>
      </c>
      <c r="AX13" s="65" t="s">
        <v>355</v>
      </c>
      <c r="AY13" s="66" t="s">
        <v>384</v>
      </c>
      <c r="AZ13" s="66" t="b">
        <v>0</v>
      </c>
      <c r="BA13" s="66" t="b">
        <v>0</v>
      </c>
      <c r="BB13" s="56"/>
      <c r="BC13" s="57"/>
      <c r="BD13" s="55"/>
      <c r="BE13" s="55" t="b">
        <v>0</v>
      </c>
      <c r="BF13" s="55"/>
      <c r="BG13" s="64"/>
      <c r="BH13" s="65"/>
      <c r="BI13" s="66"/>
      <c r="BJ13" s="66" t="b">
        <v>0</v>
      </c>
      <c r="BK13" s="66"/>
      <c r="BL13" s="56"/>
      <c r="BM13" s="57"/>
      <c r="BN13" s="55"/>
      <c r="BO13" s="55" t="b">
        <v>0</v>
      </c>
      <c r="BP13" s="55"/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0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0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0</v>
      </c>
      <c r="CH13" s="20" cm="1">
        <f t="array" ref="CH13">secandmin(J13)</f>
        <v>136</v>
      </c>
      <c r="CI13" s="20">
        <f t="shared" ref="CI13:CI27" si="4">IF(CH13=0,FALSE,(180+BT13-CH13))</f>
        <v>44</v>
      </c>
      <c r="CJ13" s="20" cm="1">
        <f t="array" ref="CJ13">IF(AR13="",FALSE,ROUND(IF(AU13=TRUE,((180-secandmin(AK13))+(45-AM13))-(secandmin(AR13)),(180-secandmin(AR13))),0))</f>
        <v>106</v>
      </c>
      <c r="CK13" s="20" cm="1">
        <f t="array" ref="CK13">IF(AW13="",FALSE,ROUND(IF(AZ13=TRUE,((180-secandmin(AK13))+(45-AM13))-(secandmin(AW13)),(180-secandmin(AW13))),0))</f>
        <v>143</v>
      </c>
      <c r="CL13" s="20" t="b" cm="1">
        <f t="array" ref="CL13">IF(BB13="",FALSE,ROUND(IF(BE13=TRUE,((180-secandmin(AK13))+(45-AM13))-(secandmin(BB13)),(180-secandmin(BB13))),0))</f>
        <v>0</v>
      </c>
      <c r="CM13" s="20" t="b" cm="1">
        <f t="array" ref="CM13">IF(BG13="",FALSE,ROUND(IF(BJ13=TRUE,((180-secandmin(AK13))+(45-AM13))-(secandmin(BG13)),(180-secandmin(BG13))),0))</f>
        <v>0</v>
      </c>
      <c r="CN13" s="20" t="b" cm="1">
        <f t="array" ref="CN13">IF(BL13="",FALSE,ROUND(IF(BO13=TRUE,((180-secandmin(AK13))+(45-AM13))-(secandmin(BL13)),(180-secandmin(BL13))),0))</f>
        <v>0</v>
      </c>
      <c r="CO13" s="30" cm="1">
        <f t="array" ref="CO13">roundlength(AJ13,secandmin(AM13),AO13,secandmin(AK13))</f>
        <v>171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0</v>
      </c>
      <c r="CV13" s="20" t="b" cm="1">
        <f t="array" ref="CV13:CV17">TRANSPOSE(sidesplit(CD13:CD27,AN13:AN27,"Defence"))</f>
        <v>0</v>
      </c>
      <c r="CW13" s="20" cm="1">
        <f t="array" ref="CW13:CW18">TRANSPOSE(sidesplit(CI13:CI27,AN13:AN27,"Attack"))</f>
        <v>44</v>
      </c>
      <c r="CX13" s="20" cm="1">
        <f t="array" ref="CX13:CX17">TRANSPOSE(sidesplit(CI13:CI27,AN13:AN27,"Defence"))</f>
        <v>58</v>
      </c>
      <c r="CY13" s="20" cm="1">
        <f t="array" ref="CY13:CY18">TRANSPOSE(sidesplit(CA13:CA27,AN13:AN27,"Attack"))</f>
        <v>0</v>
      </c>
      <c r="CZ13" s="20" cm="1">
        <f t="array" ref="CZ13:CZ17">TRANSPOSE(sidesplit(CA13:CA27,AN13:AN27,"Defence"))</f>
        <v>0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6_3 Villa</v>
      </c>
      <c r="B14" s="4">
        <v>2</v>
      </c>
      <c r="C14" s="50"/>
      <c r="D14" s="51"/>
      <c r="E14" s="50"/>
      <c r="F14" s="87"/>
      <c r="G14" s="88"/>
      <c r="H14" s="89"/>
      <c r="I14" s="49"/>
      <c r="J14" s="48" t="s">
        <v>458</v>
      </c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211</v>
      </c>
      <c r="O14" s="69" t="b">
        <v>0</v>
      </c>
      <c r="Q14" s="17"/>
      <c r="R14" s="17"/>
      <c r="S14" s="17">
        <v>2</v>
      </c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195</v>
      </c>
      <c r="AM14" s="62" t="s">
        <v>463</v>
      </c>
      <c r="AN14" s="63" t="s">
        <v>382</v>
      </c>
      <c r="AO14" s="71" t="s">
        <v>404</v>
      </c>
      <c r="AP14" s="20" t="b">
        <f t="shared" si="1"/>
        <v>0</v>
      </c>
      <c r="AQ14" s="17"/>
      <c r="AR14" s="190" t="s">
        <v>467</v>
      </c>
      <c r="AS14" s="54" t="s">
        <v>355</v>
      </c>
      <c r="AT14" s="55" t="s">
        <v>384</v>
      </c>
      <c r="AU14" s="55" t="b">
        <v>0</v>
      </c>
      <c r="AV14" s="55" t="b">
        <v>0</v>
      </c>
      <c r="AW14" s="64" t="s">
        <v>405</v>
      </c>
      <c r="AX14" s="65" t="s">
        <v>66</v>
      </c>
      <c r="AY14" s="66" t="s">
        <v>384</v>
      </c>
      <c r="AZ14" s="66" t="b">
        <v>0</v>
      </c>
      <c r="BA14" s="66" t="b">
        <v>0</v>
      </c>
      <c r="BB14" s="56" t="s">
        <v>440</v>
      </c>
      <c r="BC14" s="57" t="s">
        <v>66</v>
      </c>
      <c r="BD14" s="55" t="s">
        <v>384</v>
      </c>
      <c r="BE14" s="55" t="b">
        <v>0</v>
      </c>
      <c r="BF14" s="55" t="b">
        <v>1</v>
      </c>
      <c r="BG14" s="64"/>
      <c r="BH14" s="65"/>
      <c r="BI14" s="66"/>
      <c r="BJ14" s="66" t="b">
        <v>0</v>
      </c>
      <c r="BK14" s="66"/>
      <c r="BL14" s="56"/>
      <c r="BM14" s="57"/>
      <c r="BN14" s="55"/>
      <c r="BO14" s="55" t="b">
        <v>0</v>
      </c>
      <c r="BP14" s="55"/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0</v>
      </c>
      <c r="CB14" s="20">
        <f>countkillshs(AS14,AV14,AX14,BA14,BC14,BF14,BH14,BK14,BM14,BP14,$B$12)</f>
        <v>0</v>
      </c>
      <c r="CC14" s="223" t="b">
        <f>opening(AS14,B12)</f>
        <v>0</v>
      </c>
      <c r="CD14" s="29" t="b" cm="1">
        <f t="array" ref="CD14">KOST(CA14,O14,secandmin(J14),L14, AN14)</f>
        <v>0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1</v>
      </c>
      <c r="CH14" s="20" cm="1">
        <f t="array" ref="CH14">secandmin(J14)</f>
        <v>118</v>
      </c>
      <c r="CI14" s="20">
        <f t="shared" si="4"/>
        <v>62</v>
      </c>
      <c r="CJ14" s="20" cm="1">
        <f t="array" ref="CJ14">IF(AR14="",FALSE,ROUND(IF(AU14=TRUE,((180-secandmin(AK14))+(45-AM14))-(secandmin(AR14)),(180-secandmin(AR14))),0))</f>
        <v>47</v>
      </c>
      <c r="CK14" s="20" cm="1">
        <f t="array" ref="CK14">IF(AW14="",FALSE,ROUND(IF(AZ14=TRUE,((180-secandmin(AK14))+(45-AM14))-(secandmin(AW14)),(180-secandmin(AW14))),0))</f>
        <v>59</v>
      </c>
      <c r="CL14" s="20" cm="1">
        <f t="array" ref="CL14">IF(BB14="",FALSE,ROUND(IF(BE14=TRUE,((180-secandmin(AK14))+(45-AM14))-(secandmin(BB14)),(180-secandmin(BB14))),0))</f>
        <v>68</v>
      </c>
      <c r="CM14" s="20" t="b" cm="1">
        <f t="array" ref="CM14">IF(BG14="",FALSE,ROUND(IF(BJ14=TRUE,((180-secandmin(AK14))+(45-AM14))-(secandmin(BG14)),(180-secandmin(BG14))),0))</f>
        <v>0</v>
      </c>
      <c r="CN14" s="20" t="b" cm="1">
        <f t="array" ref="CN14">IF(BL14="",FALSE,ROUND(IF(BO14=TRUE,((180-secandmin(AK14))+(45-AM14))-(secandmin(BL14)),(180-secandmin(BL14))),0))</f>
        <v>0</v>
      </c>
      <c r="CO14" s="30" cm="1">
        <f t="array" ref="CO14">roundlength(AJ14,secandmin(AM14),AO14,secandmin(AK14))</f>
        <v>70</v>
      </c>
      <c r="CP14" s="222">
        <f t="shared" si="5"/>
        <v>0</v>
      </c>
      <c r="CQ14" s="222">
        <f t="shared" si="6"/>
        <v>0</v>
      </c>
      <c r="CR14" s="17"/>
      <c r="CU14" s="20" t="b">
        <v>0</v>
      </c>
      <c r="CV14" s="20" t="b">
        <v>1</v>
      </c>
      <c r="CW14" s="20">
        <v>62</v>
      </c>
      <c r="CX14" s="20">
        <v>179</v>
      </c>
      <c r="CY14" s="20">
        <v>0</v>
      </c>
      <c r="CZ14" s="20">
        <v>1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6_3 Villa</v>
      </c>
      <c r="B15" s="4">
        <v>3</v>
      </c>
      <c r="C15" s="50"/>
      <c r="D15" s="51"/>
      <c r="E15" s="50"/>
      <c r="F15" s="87"/>
      <c r="G15" s="88"/>
      <c r="H15" s="89"/>
      <c r="I15" s="49"/>
      <c r="J15" s="48" t="s">
        <v>490</v>
      </c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0</v>
      </c>
      <c r="N15" s="52" t="s">
        <v>211</v>
      </c>
      <c r="O15" s="69" t="b">
        <v>0</v>
      </c>
      <c r="Q15" s="17"/>
      <c r="R15" s="17"/>
      <c r="S15" s="17">
        <v>1</v>
      </c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0</v>
      </c>
      <c r="AK15" s="182"/>
      <c r="AL15" s="61" t="s">
        <v>196</v>
      </c>
      <c r="AM15" s="62" t="s">
        <v>409</v>
      </c>
      <c r="AN15" s="63" t="s">
        <v>382</v>
      </c>
      <c r="AO15" s="71" t="s">
        <v>404</v>
      </c>
      <c r="AP15" s="20" t="b">
        <f t="shared" si="1"/>
        <v>0</v>
      </c>
      <c r="AQ15" s="17"/>
      <c r="AR15" s="190" t="s">
        <v>440</v>
      </c>
      <c r="AS15" s="54" t="s">
        <v>66</v>
      </c>
      <c r="AT15" s="55" t="s">
        <v>384</v>
      </c>
      <c r="AU15" s="55" t="b">
        <v>0</v>
      </c>
      <c r="AV15" s="55" t="b">
        <v>1</v>
      </c>
      <c r="AW15" s="64" t="s">
        <v>442</v>
      </c>
      <c r="AX15" s="65" t="s">
        <v>67</v>
      </c>
      <c r="AY15" s="66" t="s">
        <v>384</v>
      </c>
      <c r="AZ15" s="66" t="b">
        <v>0</v>
      </c>
      <c r="BA15" s="66" t="b">
        <v>0</v>
      </c>
      <c r="BB15" s="56" t="s">
        <v>389</v>
      </c>
      <c r="BC15" s="57" t="s">
        <v>67</v>
      </c>
      <c r="BD15" s="55" t="s">
        <v>384</v>
      </c>
      <c r="BE15" s="55" t="b">
        <v>0</v>
      </c>
      <c r="BF15" s="55" t="b">
        <v>0</v>
      </c>
      <c r="BG15" s="64"/>
      <c r="BH15" s="65"/>
      <c r="BI15" s="66"/>
      <c r="BJ15" s="66" t="b">
        <v>0</v>
      </c>
      <c r="BK15" s="66"/>
      <c r="BL15" s="56"/>
      <c r="BM15" s="57"/>
      <c r="BN15" s="55"/>
      <c r="BO15" s="55" t="b">
        <v>0</v>
      </c>
      <c r="BP15" s="55"/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0</v>
      </c>
      <c r="CB15" s="20">
        <f>countkillshs(AS15,AV15,AX15,BA15,BC15,BF15,BH15,BK15,BM15,BP15,$B$12)</f>
        <v>0</v>
      </c>
      <c r="CC15" s="223" t="b">
        <f>opening(AS15,B12)</f>
        <v>0</v>
      </c>
      <c r="CD15" s="29" t="b" cm="1">
        <f t="array" ref="CD15">KOST(CA15,O15,secandmin(J15),L15, AN15)</f>
        <v>0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0</v>
      </c>
      <c r="CH15" s="20" cm="1">
        <f t="array" ref="CH15">secandmin(J15)</f>
        <v>120</v>
      </c>
      <c r="CI15" s="20">
        <f t="shared" si="4"/>
        <v>60</v>
      </c>
      <c r="CJ15" s="20" cm="1">
        <f t="array" ref="CJ15">IF(AR15="",FALSE,ROUND(IF(AU15=TRUE,((180-secandmin(AK15))+(45-AM15))-(secandmin(AR15)),(180-secandmin(AR15))),0))</f>
        <v>68</v>
      </c>
      <c r="CK15" s="20" cm="1">
        <f t="array" ref="CK15">IF(AW15="",FALSE,ROUND(IF(AZ15=TRUE,((180-secandmin(AK15))+(45-AM15))-(secandmin(AW15)),(180-secandmin(AW15))),0))</f>
        <v>118</v>
      </c>
      <c r="CL15" s="20" cm="1">
        <f t="array" ref="CL15">IF(BB15="",FALSE,ROUND(IF(BE15=TRUE,((180-secandmin(AK15))+(45-AM15))-(secandmin(BB15)),(180-secandmin(BB15))),0))</f>
        <v>124</v>
      </c>
      <c r="CM15" s="20" t="b" cm="1">
        <f t="array" ref="CM15">IF(BG15="",FALSE,ROUND(IF(BJ15=TRUE,((180-secandmin(AK15))+(45-AM15))-(secandmin(BG15)),(180-secandmin(BG15))),0))</f>
        <v>0</v>
      </c>
      <c r="CN15" s="20" t="b" cm="1">
        <f t="array" ref="CN15">IF(BL15="",FALSE,ROUND(IF(BO15=TRUE,((180-secandmin(AK15))+(45-AM15))-(secandmin(BL15)),(180-secandmin(BL15))),0))</f>
        <v>0</v>
      </c>
      <c r="CO15" s="30" cm="1">
        <f t="array" ref="CO15">roundlength(AJ15,secandmin(AM15),AO15,secandmin(AK15))</f>
        <v>147</v>
      </c>
      <c r="CP15" s="222">
        <f t="shared" si="5"/>
        <v>0</v>
      </c>
      <c r="CQ15" s="222">
        <f t="shared" si="6"/>
        <v>0</v>
      </c>
      <c r="CR15" s="17"/>
      <c r="CU15" s="20" t="b">
        <v>0</v>
      </c>
      <c r="CV15" s="20" t="b">
        <v>1</v>
      </c>
      <c r="CW15" s="20">
        <v>60</v>
      </c>
      <c r="CX15" s="20">
        <v>138</v>
      </c>
      <c r="CY15" s="20">
        <v>0</v>
      </c>
      <c r="CZ15" s="20">
        <v>1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t="b" cm="1">
        <f t="array" ref="DD15">IF(AK15=0,FALSE,(180-secandmin(AK15)))</f>
        <v>0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6_3 Villa</v>
      </c>
      <c r="B16" s="4">
        <v>4</v>
      </c>
      <c r="C16" s="50"/>
      <c r="D16" s="51"/>
      <c r="E16" s="50"/>
      <c r="F16" s="87"/>
      <c r="G16" s="88"/>
      <c r="H16" s="89"/>
      <c r="I16" s="49"/>
      <c r="J16" s="48" t="s">
        <v>437</v>
      </c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211</v>
      </c>
      <c r="O16" s="69" t="b">
        <v>0</v>
      </c>
      <c r="Q16" s="17"/>
      <c r="R16" s="17"/>
      <c r="S16" s="17">
        <v>3</v>
      </c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198</v>
      </c>
      <c r="AM16" s="62" t="s">
        <v>437</v>
      </c>
      <c r="AN16" s="63" t="s">
        <v>382</v>
      </c>
      <c r="AO16" s="71" t="s">
        <v>404</v>
      </c>
      <c r="AP16" s="20" t="b">
        <f t="shared" si="1"/>
        <v>0</v>
      </c>
      <c r="AQ16" s="17"/>
      <c r="AR16" s="304"/>
      <c r="AS16" s="54"/>
      <c r="AT16" s="55"/>
      <c r="AU16" s="55" t="b">
        <v>0</v>
      </c>
      <c r="AV16" s="55"/>
      <c r="AW16" s="64"/>
      <c r="AX16" s="65"/>
      <c r="AY16" s="66"/>
      <c r="AZ16" s="66" t="b">
        <v>0</v>
      </c>
      <c r="BA16" s="66"/>
      <c r="BB16" s="56"/>
      <c r="BC16" s="57"/>
      <c r="BD16" s="55"/>
      <c r="BE16" s="55" t="b">
        <v>0</v>
      </c>
      <c r="BF16" s="55"/>
      <c r="BG16" s="64"/>
      <c r="BH16" s="65"/>
      <c r="BI16" s="66"/>
      <c r="BJ16" s="66" t="b">
        <v>0</v>
      </c>
      <c r="BK16" s="66"/>
      <c r="BL16" s="56"/>
      <c r="BM16" s="57"/>
      <c r="BN16" s="55"/>
      <c r="BO16" s="55" t="b">
        <v>0</v>
      </c>
      <c r="BP16" s="55"/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0</v>
      </c>
      <c r="CB16" s="20">
        <f t="shared" ref="CB16:CB27" si="9">countkillshs(AS16,AV16,AX16,BA16,BC16,BF16,BH16,BK16,BM16,BP16,$B$12)</f>
        <v>0</v>
      </c>
      <c r="CC16" s="223" t="b">
        <f>opening(AS16,B12)</f>
        <v>0</v>
      </c>
      <c r="CD16" s="29" t="b" cm="1">
        <f t="array" ref="CD16">KOST(CA16,O16,secandmin(J16),L16, AN16)</f>
        <v>0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0</v>
      </c>
      <c r="CH16" s="20" cm="1">
        <f t="array" ref="CH16">secandmin(J16)</f>
        <v>99</v>
      </c>
      <c r="CI16" s="20">
        <f t="shared" si="4"/>
        <v>81</v>
      </c>
      <c r="CJ16" s="20" t="b" cm="1">
        <f t="array" ref="CJ16">IF(AR16="",FALSE,ROUND(IF(AU16=TRUE,((180-secandmin(AK16))+(45-AM16))-(secandmin(AR16)),(180-secandmin(AR16))),0))</f>
        <v>0</v>
      </c>
      <c r="CK16" s="20" t="b" cm="1">
        <f t="array" ref="CK16">IF(AW16="",FALSE,ROUND(IF(AZ16=TRUE,((180-secandmin(AK16))+(45-AM16))-(secandmin(AW16)),(180-secandmin(AW16))),0))</f>
        <v>0</v>
      </c>
      <c r="CL16" s="20" t="b" cm="1">
        <f t="array" ref="CL16">IF(BB16="",FALSE,ROUND(IF(BE16=TRUE,((180-secandmin(AK16))+(45-AM16))-(secandmin(BB16)),(180-secandmin(BB16))),0))</f>
        <v>0</v>
      </c>
      <c r="CM16" s="20" t="b" cm="1">
        <f t="array" ref="CM16">IF(BG16="",FALSE,ROUND(IF(BJ16=TRUE,((180-secandmin(AK16))+(45-AM16))-(secandmin(BG16)),(180-secandmin(BG16))),0))</f>
        <v>0</v>
      </c>
      <c r="CN16" s="20" t="b" cm="1">
        <f t="array" ref="CN16">IF(BL16="",FALSE,ROUND(IF(BO16=TRUE,((180-secandmin(AK16))+(45-AM16))-(secandmin(BL16)),(180-secandmin(BL16))),0))</f>
        <v>0</v>
      </c>
      <c r="CO16" s="30" cm="1">
        <f t="array" ref="CO16">roundlength(AJ16,secandmin(AM16),AO16,secandmin(AK16))</f>
        <v>81</v>
      </c>
      <c r="CP16" s="222">
        <f t="shared" si="5"/>
        <v>0</v>
      </c>
      <c r="CQ16" s="222">
        <f t="shared" si="6"/>
        <v>0</v>
      </c>
      <c r="CR16" s="17"/>
      <c r="CU16" s="20" t="b">
        <v>0</v>
      </c>
      <c r="CV16" s="20" t="b">
        <v>0</v>
      </c>
      <c r="CW16" s="20">
        <v>81</v>
      </c>
      <c r="CX16" s="20">
        <v>134</v>
      </c>
      <c r="CY16" s="20">
        <v>0</v>
      </c>
      <c r="CZ16" s="20">
        <v>0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6_3 Villa</v>
      </c>
      <c r="B17" s="4">
        <v>5</v>
      </c>
      <c r="C17" s="50"/>
      <c r="D17" s="51"/>
      <c r="E17" s="50"/>
      <c r="F17" s="87"/>
      <c r="G17" s="88"/>
      <c r="H17" s="89"/>
      <c r="I17" s="49"/>
      <c r="J17" s="48" t="s">
        <v>539</v>
      </c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 t="s">
        <v>211</v>
      </c>
      <c r="O17" s="69" t="b">
        <v>0</v>
      </c>
      <c r="Q17" s="17"/>
      <c r="R17" s="17"/>
      <c r="S17" s="17">
        <v>2</v>
      </c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 t="s">
        <v>193</v>
      </c>
      <c r="AM17" s="62" t="s">
        <v>539</v>
      </c>
      <c r="AN17" s="63" t="s">
        <v>382</v>
      </c>
      <c r="AO17" s="71" t="s">
        <v>404</v>
      </c>
      <c r="AP17" s="20" t="b">
        <f t="shared" si="1"/>
        <v>0</v>
      </c>
      <c r="AQ17" s="17"/>
      <c r="AR17" s="190" t="s">
        <v>463</v>
      </c>
      <c r="AS17" s="54" t="s">
        <v>67</v>
      </c>
      <c r="AT17" s="55" t="s">
        <v>384</v>
      </c>
      <c r="AU17" s="55" t="b">
        <v>0</v>
      </c>
      <c r="AV17" s="55" t="b">
        <v>1</v>
      </c>
      <c r="AW17" s="64" t="s">
        <v>403</v>
      </c>
      <c r="AX17" s="65" t="s">
        <v>355</v>
      </c>
      <c r="AY17" s="66" t="s">
        <v>384</v>
      </c>
      <c r="AZ17" s="66" t="b">
        <v>0</v>
      </c>
      <c r="BA17" s="66" t="b">
        <v>0</v>
      </c>
      <c r="BB17" s="56" t="s">
        <v>445</v>
      </c>
      <c r="BC17" s="57" t="s">
        <v>66</v>
      </c>
      <c r="BD17" s="55" t="s">
        <v>384</v>
      </c>
      <c r="BE17" s="55" t="b">
        <v>0</v>
      </c>
      <c r="BF17" s="55" t="b">
        <v>1</v>
      </c>
      <c r="BG17" s="64"/>
      <c r="BH17" s="65"/>
      <c r="BI17" s="66"/>
      <c r="BJ17" s="66" t="b">
        <v>0</v>
      </c>
      <c r="BK17" s="66"/>
      <c r="BL17" s="56"/>
      <c r="BM17" s="57"/>
      <c r="BN17" s="55"/>
      <c r="BO17" s="55" t="b">
        <v>0</v>
      </c>
      <c r="BP17" s="55"/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0</v>
      </c>
      <c r="CB17" s="20">
        <f t="shared" si="9"/>
        <v>0</v>
      </c>
      <c r="CC17" s="223" t="b">
        <f>opening(AS17,B12)</f>
        <v>0</v>
      </c>
      <c r="CD17" s="29" t="b" cm="1">
        <f t="array" ref="CD17">KOST(CA17,O17,secandmin(J17),L17, AN17)</f>
        <v>0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1</v>
      </c>
      <c r="CH17" s="20" cm="1">
        <f t="array" ref="CH17">secandmin(J17)</f>
        <v>2</v>
      </c>
      <c r="CI17" s="20">
        <f t="shared" si="4"/>
        <v>178</v>
      </c>
      <c r="CJ17" s="20" cm="1">
        <f t="array" ref="CJ17">IF(AR17="",FALSE,ROUND(IF(AU17=TRUE,((180-secandmin(AK17))+(45-AM17))-(secandmin(AR17)),(180-secandmin(AR17))),0))</f>
        <v>70</v>
      </c>
      <c r="CK17" s="20" cm="1">
        <f t="array" ref="CK17">IF(AW17="",FALSE,ROUND(IF(AZ17=TRUE,((180-secandmin(AK17))+(45-AM17))-(secandmin(AW17)),(180-secandmin(AW17))),0))</f>
        <v>80</v>
      </c>
      <c r="CL17" s="20" cm="1">
        <f t="array" ref="CL17">IF(BB17="",FALSE,ROUND(IF(BE17=TRUE,((180-secandmin(AK17))+(45-AM17))-(secandmin(BB17)),(180-secandmin(BB17))),0))</f>
        <v>98</v>
      </c>
      <c r="CM17" s="20" t="b" cm="1">
        <f t="array" ref="CM17">IF(BG17="",FALSE,ROUND(IF(BJ17=TRUE,((180-secandmin(AK17))+(45-AM17))-(secandmin(BG17)),(180-secandmin(BG17))),0))</f>
        <v>0</v>
      </c>
      <c r="CN17" s="20" t="b" cm="1">
        <f t="array" ref="CN17">IF(BL17="",FALSE,ROUND(IF(BO17=TRUE,((180-secandmin(AK17))+(45-AM17))-(secandmin(BL17)),(180-secandmin(BL17))),0))</f>
        <v>0</v>
      </c>
      <c r="CO17" s="30" cm="1">
        <f t="array" ref="CO17">roundlength(AJ17,secandmin(AM17),AO17,secandmin(AK17))</f>
        <v>178</v>
      </c>
      <c r="CP17" s="222">
        <f t="shared" si="5"/>
        <v>0</v>
      </c>
      <c r="CQ17" s="222">
        <f t="shared" si="6"/>
        <v>0</v>
      </c>
      <c r="CR17" s="17"/>
      <c r="CU17" s="20" t="b">
        <v>0</v>
      </c>
      <c r="CV17" s="20" t="b">
        <v>0</v>
      </c>
      <c r="CW17" s="20">
        <v>178</v>
      </c>
      <c r="CX17" s="20">
        <v>62</v>
      </c>
      <c r="CY17" s="20">
        <v>0</v>
      </c>
      <c r="CZ17" s="20">
        <v>0</v>
      </c>
      <c r="DA17" s="20" t="b" cm="1">
        <f t="array" ref="DA17">FiveVThreeThrown(CJ17,CK17,CI17,CI33,CI49,CI65,CI81,AO17)</f>
        <v>1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6_3 Villa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443</v>
      </c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 t="s">
        <v>211</v>
      </c>
      <c r="O18" s="69" t="b">
        <v>0</v>
      </c>
      <c r="Q18" s="17"/>
      <c r="R18" s="17"/>
      <c r="S18" s="17">
        <v>0</v>
      </c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195</v>
      </c>
      <c r="AM18" s="62" t="s">
        <v>443</v>
      </c>
      <c r="AN18" s="63" t="s">
        <v>382</v>
      </c>
      <c r="AO18" s="71" t="s">
        <v>404</v>
      </c>
      <c r="AP18" s="20" t="b">
        <f t="shared" si="1"/>
        <v>0</v>
      </c>
      <c r="AQ18" s="17"/>
      <c r="AR18" s="190" t="s">
        <v>535</v>
      </c>
      <c r="AS18" s="54" t="s">
        <v>65</v>
      </c>
      <c r="AT18" s="55" t="s">
        <v>384</v>
      </c>
      <c r="AU18" s="55" t="b">
        <v>0</v>
      </c>
      <c r="AV18" s="55" t="b">
        <v>1</v>
      </c>
      <c r="AW18" s="64"/>
      <c r="AX18" s="65"/>
      <c r="AY18" s="66"/>
      <c r="AZ18" s="66" t="b">
        <v>0</v>
      </c>
      <c r="BA18" s="66"/>
      <c r="BB18" s="56"/>
      <c r="BC18" s="57"/>
      <c r="BD18" s="55"/>
      <c r="BE18" s="55" t="b">
        <v>0</v>
      </c>
      <c r="BF18" s="55"/>
      <c r="BG18" s="64"/>
      <c r="BH18" s="65"/>
      <c r="BI18" s="66"/>
      <c r="BJ18" s="66" t="b">
        <v>0</v>
      </c>
      <c r="BK18" s="66"/>
      <c r="BL18" s="56"/>
      <c r="BM18" s="57"/>
      <c r="BN18" s="55"/>
      <c r="BO18" s="55" t="b">
        <v>0</v>
      </c>
      <c r="BP18" s="55"/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b" cm="1">
        <f t="array" ref="CD18">KOST(CA18,O18,secandmin(J18),L18, AN18)</f>
        <v>0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0</v>
      </c>
      <c r="CH18" s="20" cm="1">
        <f t="array" ref="CH18">secandmin(J18)</f>
        <v>94</v>
      </c>
      <c r="CI18" s="20">
        <f t="shared" si="4"/>
        <v>86</v>
      </c>
      <c r="CJ18" s="20" cm="1">
        <f t="array" ref="CJ18">IF(AR18="",FALSE,ROUND(IF(AU18=TRUE,((180-secandmin(AK18))+(45-AM18))-(secandmin(AR18)),(180-secandmin(AR18))),0))</f>
        <v>38</v>
      </c>
      <c r="CK18" s="20" t="b" cm="1">
        <f t="array" ref="CK18">IF(AW18="",FALSE,ROUND(IF(AZ18=TRUE,((180-secandmin(AK18))+(45-AM18))-(secandmin(AW18)),(180-secandmin(AW18))),0))</f>
        <v>0</v>
      </c>
      <c r="CL18" s="20" t="b" cm="1">
        <f t="array" ref="CL18">IF(BB18="",FALSE,ROUND(IF(BE18=TRUE,((180-secandmin(AK18))+(45-AM18))-(secandmin(BB18)),(180-secandmin(BB18))),0))</f>
        <v>0</v>
      </c>
      <c r="CM18" s="20" t="b" cm="1">
        <f t="array" ref="CM18">IF(BG18="",FALSE,ROUND(IF(BJ18=TRUE,((180-secandmin(AK18))+(45-AM18))-(secandmin(BG18)),(180-secandmin(BG18))),0))</f>
        <v>0</v>
      </c>
      <c r="CN18" s="20" t="b" cm="1">
        <f t="array" ref="CN18">IF(BL18="",FALSE,ROUND(IF(BO18=TRUE,((180-secandmin(AK18))+(45-AM18))-(secandmin(BL18)),(180-secandmin(BL18))),0))</f>
        <v>0</v>
      </c>
      <c r="CO18" s="30" cm="1">
        <f t="array" ref="CO18">roundlength(AJ18,secandmin(AM18),AO18,secandmin(AK18))</f>
        <v>86</v>
      </c>
      <c r="CP18" s="222">
        <f t="shared" si="5"/>
        <v>0</v>
      </c>
      <c r="CQ18" s="222">
        <f t="shared" si="6"/>
        <v>0</v>
      </c>
      <c r="CR18" s="17"/>
      <c r="CU18" s="20" t="b">
        <v>0</v>
      </c>
      <c r="CV18" s="20"/>
      <c r="CW18" s="20">
        <v>86</v>
      </c>
      <c r="CX18" s="20"/>
      <c r="CY18" s="20">
        <v>0</v>
      </c>
      <c r="CZ18" s="20"/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6_3 Villa</v>
      </c>
      <c r="B19" s="4">
        <v>7</v>
      </c>
      <c r="C19" s="50"/>
      <c r="D19" s="51"/>
      <c r="E19" s="50"/>
      <c r="F19" s="87"/>
      <c r="G19" s="88"/>
      <c r="H19" s="89"/>
      <c r="I19" s="49"/>
      <c r="J19" s="48" t="s">
        <v>464</v>
      </c>
      <c r="K19" s="45" t="b">
        <v>0</v>
      </c>
      <c r="L19" s="46" t="b">
        <f t="shared" si="7"/>
        <v>0</v>
      </c>
      <c r="M19" s="47" t="b" cm="1">
        <f t="array" ref="M19">OpeningDeath(CG19,CI19,CI35,CI51,CI67,CI83,CI99)</f>
        <v>0</v>
      </c>
      <c r="N19" s="52" t="s">
        <v>236</v>
      </c>
      <c r="O19" s="69" t="b">
        <v>0</v>
      </c>
      <c r="Q19" s="17">
        <v>3</v>
      </c>
      <c r="R19" s="233">
        <v>6</v>
      </c>
      <c r="S19" s="17"/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193</v>
      </c>
      <c r="AM19" s="62" t="s">
        <v>470</v>
      </c>
      <c r="AN19" s="63" t="s">
        <v>381</v>
      </c>
      <c r="AO19" s="71" t="s">
        <v>404</v>
      </c>
      <c r="AP19" s="20" t="b">
        <f t="shared" si="1"/>
        <v>0</v>
      </c>
      <c r="AQ19" s="17"/>
      <c r="AR19" s="190" t="s">
        <v>537</v>
      </c>
      <c r="AS19" s="54" t="s">
        <v>66</v>
      </c>
      <c r="AT19" s="55" t="s">
        <v>384</v>
      </c>
      <c r="AU19" s="55" t="b">
        <v>0</v>
      </c>
      <c r="AV19" s="55" t="b">
        <v>1</v>
      </c>
      <c r="AW19" s="64"/>
      <c r="AX19" s="65"/>
      <c r="AY19" s="66"/>
      <c r="AZ19" s="66" t="b">
        <v>0</v>
      </c>
      <c r="BA19" s="66"/>
      <c r="BB19" s="56"/>
      <c r="BC19" s="57"/>
      <c r="BD19" s="55"/>
      <c r="BE19" s="55" t="b">
        <v>0</v>
      </c>
      <c r="BF19" s="55"/>
      <c r="BG19" s="64"/>
      <c r="BH19" s="65"/>
      <c r="BI19" s="66"/>
      <c r="BJ19" s="66" t="b">
        <v>0</v>
      </c>
      <c r="BK19" s="66"/>
      <c r="BL19" s="301"/>
      <c r="BM19" s="307"/>
      <c r="BN19" s="20"/>
      <c r="BO19" s="20" t="b">
        <v>0</v>
      </c>
      <c r="BP19" s="20"/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0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0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0</v>
      </c>
      <c r="CH19" s="20" cm="1">
        <f t="array" ref="CH19">secandmin(J19)</f>
        <v>122</v>
      </c>
      <c r="CI19" s="20">
        <f t="shared" si="4"/>
        <v>58</v>
      </c>
      <c r="CJ19" s="20" cm="1">
        <f t="array" ref="CJ19">IF(AR19="",FALSE,ROUND(IF(AU19=TRUE,((180-secandmin(AK19))+(45-AM19))-(secandmin(AR19)),(180-secandmin(AR19))),0))</f>
        <v>102</v>
      </c>
      <c r="CK19" s="20" t="b" cm="1">
        <f t="array" ref="CK19">IF(AW19="",FALSE,ROUND(IF(AZ19=TRUE,((180-secandmin(AK19))+(45-AM19))-(secandmin(AW19)),(180-secandmin(AW19))),0))</f>
        <v>0</v>
      </c>
      <c r="CL19" s="20" t="b" cm="1">
        <f t="array" ref="CL19">IF(BB19="",FALSE,ROUND(IF(BE19=TRUE,((180-secandmin(AK19))+(45-AM19))-(secandmin(BB19)),(180-secandmin(BB19))),0))</f>
        <v>0</v>
      </c>
      <c r="CM19" s="20" t="b" cm="1">
        <f t="array" ref="CM19">IF(BG19="",FALSE,ROUND(IF(BJ19=TRUE,((180-secandmin(AK19))+(45-AM19))-(secandmin(BG19)),(180-secandmin(BG19))),0))</f>
        <v>0</v>
      </c>
      <c r="CN19" s="20" t="b" cm="1">
        <f t="array" ref="CN19">IF(BL19="",FALSE,ROUND(IF(BO19=TRUE,((180-secandmin(AK19))+(45-AM19))-(secandmin(BL19)),(180-secandmin(BL19))),0))</f>
        <v>0</v>
      </c>
      <c r="CO19" s="30" cm="1">
        <f t="array" ref="CO19">roundlength(AJ19,secandmin(AM19),AO19,secandmin(AK19))</f>
        <v>104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6_3 Villa</v>
      </c>
      <c r="B20" s="4">
        <v>8</v>
      </c>
      <c r="C20" s="50"/>
      <c r="D20" s="51"/>
      <c r="E20" s="50"/>
      <c r="F20" s="87"/>
      <c r="G20" s="88"/>
      <c r="H20" s="89"/>
      <c r="I20" s="49"/>
      <c r="J20" s="48" t="s">
        <v>505</v>
      </c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 t="s">
        <v>236</v>
      </c>
      <c r="O20" s="69" t="b">
        <v>0</v>
      </c>
      <c r="Q20" s="17">
        <v>2</v>
      </c>
      <c r="R20" s="233">
        <v>7</v>
      </c>
      <c r="S20" s="17"/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0</v>
      </c>
      <c r="AK20" s="182"/>
      <c r="AL20" s="61" t="s">
        <v>193</v>
      </c>
      <c r="AM20" s="62" t="s">
        <v>505</v>
      </c>
      <c r="AN20" s="63" t="s">
        <v>381</v>
      </c>
      <c r="AO20" s="71" t="s">
        <v>404</v>
      </c>
      <c r="AP20" s="20" t="b">
        <f t="shared" si="1"/>
        <v>0</v>
      </c>
      <c r="AQ20" s="17"/>
      <c r="AR20" s="190" t="s">
        <v>465</v>
      </c>
      <c r="AS20" s="54" t="s">
        <v>66</v>
      </c>
      <c r="AT20" s="55" t="s">
        <v>384</v>
      </c>
      <c r="AU20" s="55" t="b">
        <v>0</v>
      </c>
      <c r="AV20" s="55" t="b">
        <v>0</v>
      </c>
      <c r="AW20" s="64" t="s">
        <v>502</v>
      </c>
      <c r="AX20" s="65" t="s">
        <v>355</v>
      </c>
      <c r="AY20" s="66" t="s">
        <v>384</v>
      </c>
      <c r="AZ20" s="66" t="b">
        <v>0</v>
      </c>
      <c r="BA20" s="66" t="b">
        <v>1</v>
      </c>
      <c r="BB20" s="56" t="s">
        <v>531</v>
      </c>
      <c r="BC20" s="57" t="s">
        <v>390</v>
      </c>
      <c r="BD20" s="224" t="s">
        <v>384</v>
      </c>
      <c r="BE20" s="55" t="b">
        <v>0</v>
      </c>
      <c r="BF20" s="55" t="b">
        <v>1</v>
      </c>
      <c r="BG20" s="64"/>
      <c r="BH20" s="65"/>
      <c r="BI20" s="164"/>
      <c r="BJ20" s="66" t="b">
        <v>0</v>
      </c>
      <c r="BK20" s="66"/>
      <c r="BL20" s="56"/>
      <c r="BM20" s="57"/>
      <c r="BN20" s="224"/>
      <c r="BO20" s="55" t="b">
        <v>0</v>
      </c>
      <c r="BP20" s="55"/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1</v>
      </c>
      <c r="CB20" s="20">
        <f t="shared" si="9"/>
        <v>1</v>
      </c>
      <c r="CC20" s="223" t="b">
        <f>opening(AS20,B12)</f>
        <v>0</v>
      </c>
      <c r="CD20" s="29" t="b" cm="1">
        <f t="array" ref="CD20">KOST(CA20,O20,secandmin(J20),L20, AN20)</f>
        <v>1</v>
      </c>
      <c r="CE20" s="196"/>
      <c r="CF20" s="20" cm="1">
        <f t="array" ref="CF20">exitfrags(CI20,CI36,CI52,CI68,CI84,AS20,CJ20,AX20,CK20,BC20,CL20,BH20,CM20,BM20,CN20,AO20,$B$12)</f>
        <v>1</v>
      </c>
      <c r="CG20" s="27" t="b" cm="1">
        <f t="array" ref="CG20">openingpick(CJ20,CI20,CI36,CI52,CI68,CI84,CI100,$E$2)</f>
        <v>0</v>
      </c>
      <c r="CH20" s="20" cm="1">
        <f t="array" ref="CH20">secandmin(J20)</f>
        <v>1</v>
      </c>
      <c r="CI20" s="20">
        <f t="shared" si="4"/>
        <v>179</v>
      </c>
      <c r="CJ20" s="20" cm="1">
        <f t="array" ref="CJ20">IF(AR20="",FALSE,ROUND(IF(AU20=TRUE,((180-secandmin(AK20))+(45-AM20))-(secandmin(AR20)),(180-secandmin(AR20))),0))</f>
        <v>119</v>
      </c>
      <c r="CK20" s="20" cm="1">
        <f t="array" ref="CK20">IF(AW20="",FALSE,ROUND(IF(AZ20=TRUE,((180-secandmin(AK20))+(45-AM20))-(secandmin(AW20)),(180-secandmin(AW20))),0))</f>
        <v>130</v>
      </c>
      <c r="CL20" s="20" cm="1">
        <f t="array" ref="CL20">IF(BB20="",FALSE,ROUND(IF(BE20=TRUE,((180-secandmin(AK20))+(45-AM20))-(secandmin(BB20)),(180-secandmin(BB20))),0))</f>
        <v>166</v>
      </c>
      <c r="CM20" s="20" t="b" cm="1">
        <f t="array" ref="CM20">IF(BG20="",FALSE,ROUND(IF(BJ20=TRUE,((180-secandmin(AK20))+(45-AM20))-(secandmin(BG20)),(180-secandmin(BG20))),0))</f>
        <v>0</v>
      </c>
      <c r="CN20" s="20" t="b" cm="1">
        <f t="array" ref="CN20">IF(BL20="",FALSE,ROUND(IF(BO20=TRUE,((180-secandmin(AK20))+(45-AM20))-(secandmin(BL20)),(180-secandmin(BL20))),0))</f>
        <v>0</v>
      </c>
      <c r="CO20" s="30" cm="1">
        <f t="array" ref="CO20">roundlength(AJ20,secandmin(AM20),AO20,secandmin(AK20))</f>
        <v>179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6_3 Villa</v>
      </c>
      <c r="B21" s="4">
        <v>9</v>
      </c>
      <c r="C21" s="50"/>
      <c r="D21" s="51"/>
      <c r="E21" s="50"/>
      <c r="F21" s="87"/>
      <c r="G21" s="88"/>
      <c r="H21" s="89"/>
      <c r="I21" s="49"/>
      <c r="J21" s="48" t="s">
        <v>482</v>
      </c>
      <c r="K21" s="45" t="b">
        <v>0</v>
      </c>
      <c r="L21" s="46" t="b">
        <f t="shared" si="7"/>
        <v>1</v>
      </c>
      <c r="M21" s="47" t="b" cm="1">
        <f t="array" ref="M21">OpeningDeath(CG21,CI21,CI37,CI53,CI69,CI85,CI101)</f>
        <v>0</v>
      </c>
      <c r="N21" s="171" t="s">
        <v>178</v>
      </c>
      <c r="O21" s="69" t="b">
        <v>0</v>
      </c>
      <c r="Q21" s="17">
        <v>2</v>
      </c>
      <c r="R21" s="233">
        <v>6</v>
      </c>
      <c r="S21" s="17"/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 t="s">
        <v>196</v>
      </c>
      <c r="AM21" s="62" t="s">
        <v>504</v>
      </c>
      <c r="AN21" s="63" t="s">
        <v>381</v>
      </c>
      <c r="AO21" s="71" t="s">
        <v>404</v>
      </c>
      <c r="AP21" s="20" t="b">
        <f t="shared" si="1"/>
        <v>0</v>
      </c>
      <c r="AQ21" s="17"/>
      <c r="AR21" s="190" t="s">
        <v>424</v>
      </c>
      <c r="AS21" s="54" t="s">
        <v>390</v>
      </c>
      <c r="AT21" s="224" t="s">
        <v>384</v>
      </c>
      <c r="AU21" s="55" t="b">
        <v>0</v>
      </c>
      <c r="AV21" s="55" t="b">
        <v>1</v>
      </c>
      <c r="AW21" s="64" t="s">
        <v>449</v>
      </c>
      <c r="AX21" s="65" t="s">
        <v>66</v>
      </c>
      <c r="AY21" s="164" t="s">
        <v>434</v>
      </c>
      <c r="AZ21" s="66" t="b">
        <v>0</v>
      </c>
      <c r="BA21" s="66" t="b">
        <v>0</v>
      </c>
      <c r="BB21" s="56" t="s">
        <v>466</v>
      </c>
      <c r="BC21" s="57" t="s">
        <v>355</v>
      </c>
      <c r="BD21" s="224" t="s">
        <v>384</v>
      </c>
      <c r="BE21" s="55" t="b">
        <v>0</v>
      </c>
      <c r="BF21" s="55" t="b">
        <v>1</v>
      </c>
      <c r="BG21" s="64" t="s">
        <v>552</v>
      </c>
      <c r="BH21" s="65" t="s">
        <v>67</v>
      </c>
      <c r="BI21" s="164" t="s">
        <v>384</v>
      </c>
      <c r="BJ21" s="66" t="b">
        <v>0</v>
      </c>
      <c r="BK21" s="66" t="b">
        <v>1</v>
      </c>
      <c r="BL21" s="56"/>
      <c r="BM21" s="57"/>
      <c r="BN21" s="55"/>
      <c r="BO21" s="55" t="b">
        <v>0</v>
      </c>
      <c r="BP21" s="55"/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1</v>
      </c>
      <c r="CB21" s="20">
        <f t="shared" si="9"/>
        <v>1</v>
      </c>
      <c r="CC21" s="223" t="b">
        <f>opening(AS21,B12)</f>
        <v>1</v>
      </c>
      <c r="CD21" s="29" t="b" cm="1">
        <f t="array" ref="CD21">KOST(CA21,O21,secandmin(J21),L21, AN21)</f>
        <v>1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1</v>
      </c>
      <c r="CH21" s="20" cm="1">
        <f t="array" ref="CH21">secandmin(J21)</f>
        <v>42</v>
      </c>
      <c r="CI21" s="20">
        <f t="shared" si="4"/>
        <v>138</v>
      </c>
      <c r="CJ21" s="20" cm="1">
        <f t="array" ref="CJ21">IF(AR21="",FALSE,ROUND(IF(AU21=TRUE,((180-secandmin(AK21))+(45-AM21))-(secandmin(AR21)),(180-secandmin(AR21))),0))</f>
        <v>43</v>
      </c>
      <c r="CK21" s="20" cm="1">
        <f t="array" ref="CK21">IF(AW21="",FALSE,ROUND(IF(AZ21=TRUE,((180-secandmin(AK21))+(45-AM21))-(secandmin(AW21)),(180-secandmin(AW21))),0))</f>
        <v>56</v>
      </c>
      <c r="CL21" s="20" cm="1">
        <f t="array" ref="CL21">IF(BB21="",FALSE,ROUND(IF(BE21=TRUE,((180-secandmin(AK21))+(45-AM21))-(secandmin(BB21)),(180-secandmin(BB21))),0))</f>
        <v>120</v>
      </c>
      <c r="CM21" s="20" cm="1">
        <f t="array" ref="CM21">IF(BG21="",FALSE,ROUND(IF(BJ21=TRUE,((180-secandmin(AK21))+(45-AM21))-(secandmin(BG21)),(180-secandmin(BG21))),0))</f>
        <v>140</v>
      </c>
      <c r="CN21" s="20" t="b" cm="1">
        <f t="array" ref="CN21">IF(BL21="",FALSE,ROUND(IF(BO21=TRUE,((180-secandmin(AK21))+(45-AM21))-(secandmin(BL21)),(180-secandmin(BL21))),0))</f>
        <v>0</v>
      </c>
      <c r="CO21" s="30" cm="1">
        <f t="array" ref="CO21">roundlength(AJ21,secandmin(AM21),AO21,secandmin(AK21))</f>
        <v>145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1</v>
      </c>
      <c r="DB21" s="20" t="b" cm="1">
        <f t="array" ref="DB21">DeathRefragged(CI21,CJ21,CK21,CL21,CM21,CN21)</f>
        <v>1</v>
      </c>
      <c r="DC21" s="20" t="b" cm="1">
        <f t="array" ref="DC21">OpeningKill(CJ21,AS21,$B$12,CI21,CI37,CI53,CI69,CI85)</f>
        <v>1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6_3 Villa</v>
      </c>
      <c r="B22" s="4">
        <v>10</v>
      </c>
      <c r="C22" s="50"/>
      <c r="D22" s="51"/>
      <c r="E22" s="50"/>
      <c r="F22" s="87"/>
      <c r="G22" s="88"/>
      <c r="H22" s="89"/>
      <c r="I22" s="49"/>
      <c r="J22" s="48" t="s">
        <v>421</v>
      </c>
      <c r="K22" s="45" t="b">
        <v>0</v>
      </c>
      <c r="L22" s="46" t="b">
        <f t="shared" si="7"/>
        <v>0</v>
      </c>
      <c r="M22" s="47" t="b" cm="1">
        <f t="array" ref="M22">OpeningDeath(CG22,CI22,CI38,CI54,CI70,CI86,CI102)</f>
        <v>0</v>
      </c>
      <c r="N22" s="171" t="s">
        <v>178</v>
      </c>
      <c r="O22" s="69" t="b">
        <v>0</v>
      </c>
      <c r="Q22" s="17">
        <v>3</v>
      </c>
      <c r="R22" s="233">
        <v>7</v>
      </c>
      <c r="S22" s="17"/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196</v>
      </c>
      <c r="AM22" s="62" t="s">
        <v>552</v>
      </c>
      <c r="AN22" s="63" t="s">
        <v>381</v>
      </c>
      <c r="AO22" s="71" t="s">
        <v>404</v>
      </c>
      <c r="AP22" s="20" t="b">
        <f t="shared" si="1"/>
        <v>0</v>
      </c>
      <c r="AQ22" s="17"/>
      <c r="AR22" s="190" t="s">
        <v>406</v>
      </c>
      <c r="AS22" s="54" t="s">
        <v>65</v>
      </c>
      <c r="AT22" s="55" t="s">
        <v>384</v>
      </c>
      <c r="AU22" s="55" t="b">
        <v>0</v>
      </c>
      <c r="AV22" s="55" t="b">
        <v>0</v>
      </c>
      <c r="AW22" s="64" t="s">
        <v>482</v>
      </c>
      <c r="AX22" s="65" t="s">
        <v>355</v>
      </c>
      <c r="AY22" s="164" t="s">
        <v>384</v>
      </c>
      <c r="AZ22" s="66" t="b">
        <v>0</v>
      </c>
      <c r="BA22" s="66" t="b">
        <v>0</v>
      </c>
      <c r="BB22" s="56" t="s">
        <v>429</v>
      </c>
      <c r="BC22" s="57" t="s">
        <v>355</v>
      </c>
      <c r="BD22" s="224" t="s">
        <v>384</v>
      </c>
      <c r="BE22" s="55" t="b">
        <v>0</v>
      </c>
      <c r="BF22" s="55" t="b">
        <v>1</v>
      </c>
      <c r="BG22" s="64"/>
      <c r="BH22" s="65"/>
      <c r="BI22" s="164"/>
      <c r="BJ22" s="66" t="b">
        <v>0</v>
      </c>
      <c r="BK22" s="66"/>
      <c r="BL22" s="56"/>
      <c r="BM22" s="57"/>
      <c r="BN22" s="55"/>
      <c r="BO22" s="55" t="b">
        <v>0</v>
      </c>
      <c r="BP22" s="55"/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0</v>
      </c>
      <c r="CB22" s="20">
        <f t="shared" si="9"/>
        <v>0</v>
      </c>
      <c r="CC22" s="223" t="b">
        <f>opening(AS22,B12)</f>
        <v>0</v>
      </c>
      <c r="CD22" s="29" t="b" cm="1">
        <f t="array" ref="CD22">KOST(CA22,O22,secandmin(J22),L22, AN22)</f>
        <v>0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1</v>
      </c>
      <c r="CH22" s="20" cm="1">
        <f t="array" ref="CH22">secandmin(J22)</f>
        <v>46</v>
      </c>
      <c r="CI22" s="20">
        <f t="shared" si="4"/>
        <v>134</v>
      </c>
      <c r="CJ22" s="20" cm="1">
        <f t="array" ref="CJ22">IF(AR22="",FALSE,ROUND(IF(AU22=TRUE,((180-secandmin(AK22))+(45-AM22))-(secandmin(AR22)),(180-secandmin(AR22))),0))</f>
        <v>71</v>
      </c>
      <c r="CK22" s="20" cm="1">
        <f t="array" ref="CK22">IF(AW22="",FALSE,ROUND(IF(AZ22=TRUE,((180-secandmin(AK22))+(45-AM22))-(secandmin(AW22)),(180-secandmin(AW22))),0))</f>
        <v>138</v>
      </c>
      <c r="CL22" s="20" cm="1">
        <f t="array" ref="CL22">IF(BB22="",FALSE,ROUND(IF(BE22=TRUE,((180-secandmin(AK22))+(45-AM22))-(secandmin(BB22)),(180-secandmin(BB22))),0))</f>
        <v>139</v>
      </c>
      <c r="CM22" s="20" t="b" cm="1">
        <f t="array" ref="CM22">IF(BG22="",FALSE,ROUND(IF(BJ22=TRUE,((180-secandmin(AK22))+(45-AM22))-(secandmin(BG22)),(180-secandmin(BG22))),0))</f>
        <v>0</v>
      </c>
      <c r="CN22" s="20" t="b" cm="1">
        <f t="array" ref="CN22">IF(BL22="",FALSE,ROUND(IF(BO22=TRUE,((180-secandmin(AK22))+(45-AM22))-(secandmin(BL22)),(180-secandmin(BL22))),0))</f>
        <v>0</v>
      </c>
      <c r="CO22" s="30" cm="1">
        <f t="array" ref="CO22">roundlength(AJ22,secandmin(AM22),AO22,secandmin(AK22))</f>
        <v>140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6_3 Villa</v>
      </c>
      <c r="B23" s="4">
        <v>11</v>
      </c>
      <c r="C23" s="50"/>
      <c r="D23" s="51"/>
      <c r="E23" s="50"/>
      <c r="F23" s="87"/>
      <c r="G23" s="88"/>
      <c r="H23" s="89"/>
      <c r="I23" s="49"/>
      <c r="J23" s="48" t="s">
        <v>458</v>
      </c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 t="s">
        <v>167</v>
      </c>
      <c r="O23" s="69" t="b">
        <v>0</v>
      </c>
      <c r="Q23" s="17">
        <v>3</v>
      </c>
      <c r="R23" s="233">
        <v>5</v>
      </c>
      <c r="S23" s="17"/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 t="s">
        <v>195</v>
      </c>
      <c r="AM23" s="62" t="s">
        <v>395</v>
      </c>
      <c r="AN23" s="63" t="s">
        <v>381</v>
      </c>
      <c r="AO23" s="71" t="s">
        <v>404</v>
      </c>
      <c r="AP23" s="20" t="b">
        <f t="shared" si="1"/>
        <v>0</v>
      </c>
      <c r="AQ23" s="17"/>
      <c r="AR23" s="190" t="s">
        <v>439</v>
      </c>
      <c r="AS23" s="54" t="s">
        <v>65</v>
      </c>
      <c r="AT23" s="55" t="s">
        <v>384</v>
      </c>
      <c r="AU23" s="55" t="b">
        <v>0</v>
      </c>
      <c r="AV23" s="55" t="b">
        <v>1</v>
      </c>
      <c r="AW23" s="64"/>
      <c r="AX23" s="65"/>
      <c r="AY23" s="66"/>
      <c r="AZ23" s="66" t="b">
        <v>0</v>
      </c>
      <c r="BA23" s="66"/>
      <c r="BB23" s="56"/>
      <c r="BC23" s="57"/>
      <c r="BD23" s="55"/>
      <c r="BE23" s="55" t="b">
        <v>0</v>
      </c>
      <c r="BF23" s="55"/>
      <c r="BG23" s="64"/>
      <c r="BH23" s="65"/>
      <c r="BI23" s="66"/>
      <c r="BJ23" s="66" t="b">
        <v>0</v>
      </c>
      <c r="BK23" s="66"/>
      <c r="BL23" s="56"/>
      <c r="BM23" s="57"/>
      <c r="BN23" s="55"/>
      <c r="BO23" s="55" t="b">
        <v>0</v>
      </c>
      <c r="BP23" s="55"/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b" cm="1">
        <f t="array" ref="CD23">KOST(CA23,O23,secandmin(J23),L23, AN23)</f>
        <v>0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0</v>
      </c>
      <c r="CH23" s="20" cm="1">
        <f t="array" ref="CH23">secandmin(J23)</f>
        <v>118</v>
      </c>
      <c r="CI23" s="20">
        <f t="shared" si="4"/>
        <v>62</v>
      </c>
      <c r="CJ23" s="20" cm="1">
        <f t="array" ref="CJ23">IF(AR23="",FALSE,ROUND(IF(AU23=TRUE,((180-secandmin(AK23))+(45-AM23))-(secandmin(AR23)),(180-secandmin(AR23))),0))</f>
        <v>67</v>
      </c>
      <c r="CK23" s="20" t="b" cm="1">
        <f t="array" ref="CK23">IF(AW23="",FALSE,ROUND(IF(AZ23=TRUE,((180-secandmin(AK23))+(45-AM23))-(secandmin(AW23)),(180-secandmin(AW23))),0))</f>
        <v>0</v>
      </c>
      <c r="CL23" s="20" t="b" cm="1">
        <f t="array" ref="CL23">IF(BB23="",FALSE,ROUND(IF(BE23=TRUE,((180-secandmin(AK23))+(45-AM23))-(secandmin(BB23)),(180-secandmin(BB23))),0))</f>
        <v>0</v>
      </c>
      <c r="CM23" s="20" t="b" cm="1">
        <f t="array" ref="CM23">IF(BG23="",FALSE,ROUND(IF(BJ23=TRUE,((180-secandmin(AK23))+(45-AM23))-(secandmin(BG23)),(180-secandmin(BG23))),0))</f>
        <v>0</v>
      </c>
      <c r="CN23" s="20" t="b" cm="1">
        <f t="array" ref="CN23">IF(BL23="",FALSE,ROUND(IF(BO23=TRUE,((180-secandmin(AK23))+(45-AM23))-(secandmin(BL23)),(180-secandmin(BL23))),0))</f>
        <v>0</v>
      </c>
      <c r="CO23" s="30" cm="1">
        <f t="array" ref="CO23">roundlength(AJ23,secandmin(AM23),AO23,secandmin(AK23))</f>
        <v>82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0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6_3 Villa</v>
      </c>
      <c r="B24" s="4">
        <v>12</v>
      </c>
      <c r="C24" s="50"/>
      <c r="D24" s="51"/>
      <c r="E24" s="50"/>
      <c r="F24" s="87"/>
      <c r="G24" s="88"/>
      <c r="H24" s="89"/>
      <c r="I24" s="49"/>
      <c r="J24" s="48"/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/>
      <c r="O24" s="69" t="b">
        <v>0</v>
      </c>
      <c r="Q24" s="17"/>
      <c r="R24" s="233"/>
      <c r="S24" s="17"/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/>
      <c r="AM24" s="62"/>
      <c r="AN24" s="63" t="s">
        <v>142</v>
      </c>
      <c r="AO24" s="71" t="s">
        <v>141</v>
      </c>
      <c r="AP24" s="20" t="b">
        <f t="shared" si="1"/>
        <v>0</v>
      </c>
      <c r="AQ24" s="17"/>
      <c r="AR24" s="190"/>
      <c r="AS24" s="54"/>
      <c r="AT24" s="224"/>
      <c r="AU24" s="55" t="b">
        <v>0</v>
      </c>
      <c r="AV24" s="55"/>
      <c r="AW24" s="64"/>
      <c r="AX24" s="65"/>
      <c r="AY24" s="66"/>
      <c r="AZ24" s="66" t="b">
        <v>0</v>
      </c>
      <c r="BA24" s="66"/>
      <c r="BB24" s="56"/>
      <c r="BC24" s="57"/>
      <c r="BD24" s="55"/>
      <c r="BE24" s="55" t="b">
        <v>0</v>
      </c>
      <c r="BF24" s="55"/>
      <c r="BG24" s="64"/>
      <c r="BH24" s="65"/>
      <c r="BI24" s="66"/>
      <c r="BJ24" s="66" t="b">
        <v>0</v>
      </c>
      <c r="BK24" s="66"/>
      <c r="BL24" s="56"/>
      <c r="BM24" s="57"/>
      <c r="BN24" s="55"/>
      <c r="BO24" s="55" t="b">
        <v>0</v>
      </c>
      <c r="BP24" s="55"/>
      <c r="BR24" s="20" t="str">
        <v/>
      </c>
      <c r="BS24" s="20" t="str">
        <f t="shared" si="2"/>
        <v>FALSE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 t="str">
        <f t="shared" si="3"/>
        <v>FALSE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0</v>
      </c>
      <c r="CB24" s="20">
        <f t="shared" si="9"/>
        <v>0</v>
      </c>
      <c r="CC24" s="223" t="b">
        <f>opening(AS24,B12)</f>
        <v>0</v>
      </c>
      <c r="CD24" s="29" t="str" cm="1">
        <f t="array" ref="CD24">KOST(CA24,O24,secandmin(J24),L24, AN24)</f>
        <v/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0</v>
      </c>
      <c r="CH24" s="20" cm="1">
        <f t="array" ref="CH24">secandmin(J24)</f>
        <v>0</v>
      </c>
      <c r="CI24" s="20" t="b">
        <f t="shared" si="4"/>
        <v>0</v>
      </c>
      <c r="CJ24" s="20" t="b" cm="1">
        <f t="array" ref="CJ24">IF(AR24="",FALSE,ROUND(IF(AU24=TRUE,((180-secandmin(AK24))+(45-AM24))-(secandmin(AR24)),(180-secandmin(AR24))),0))</f>
        <v>0</v>
      </c>
      <c r="CK24" s="20" t="b" cm="1">
        <f t="array" ref="CK24">IF(AW24="",FALSE,ROUND(IF(AZ24=TRUE,((180-secandmin(AK24))+(45-AM24))-(secandmin(AW24)),(180-secandmin(AW24))),0))</f>
        <v>0</v>
      </c>
      <c r="CL24" s="20" t="b" cm="1">
        <f t="array" ref="CL24">IF(BB24="",FALSE,ROUND(IF(BE24=TRUE,((180-secandmin(AK24))+(45-AM24))-(secandmin(BB24)),(180-secandmin(BB24))),0))</f>
        <v>0</v>
      </c>
      <c r="CM24" s="20" t="b" cm="1">
        <f t="array" ref="CM24">IF(BG24="",FALSE,ROUND(IF(BJ24=TRUE,((180-secandmin(AK24))+(45-AM24))-(secandmin(BG24)),(180-secandmin(BG24))),0))</f>
        <v>0</v>
      </c>
      <c r="CN24" s="20" t="b" cm="1">
        <f t="array" ref="CN24">IF(BL24="",FALSE,ROUND(IF(BO24=TRUE,((180-secandmin(AK24))+(45-AM24))-(secandmin(BL24)),(180-secandmin(BL24))),0))</f>
        <v>0</v>
      </c>
      <c r="CO24" s="30" t="str" cm="1">
        <f t="array" ref="CO24">roundlength(AJ24,secandmin(AM24),AO24,secandmin(AK24))</f>
        <v/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str" cm="1">
        <f t="array" ref="DA24">FiveVThreeThrown(CJ24,CK24,CI24,CI40,CI56,CI72,CI88,AO24)</f>
        <v>NP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6_3 Villa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6_3 Villa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6_3 Villa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6_3 Villa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6_3 Villa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552</v>
      </c>
      <c r="K29" s="45" t="b">
        <v>0</v>
      </c>
      <c r="L29" s="46" t="b">
        <f>DB29</f>
        <v>1</v>
      </c>
      <c r="M29" s="47" t="b" cm="1">
        <f t="array" ref="M29">OpeningDeath(CG13,CI29,CI13,CI45,CI61,CI77,CI93)</f>
        <v>0</v>
      </c>
      <c r="N29" s="52" t="s">
        <v>201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1</v>
      </c>
      <c r="CB29" s="20">
        <f>countkillshs(AS13,AV13,AX13,BA13,BC13,BF13,BH13,BK13,BM13,BP13,$B$28)</f>
        <v>0</v>
      </c>
      <c r="CC29" s="82" t="b">
        <f>opening(AS13,B28)</f>
        <v>1</v>
      </c>
      <c r="CD29" s="5" t="b">
        <f>KOST(CA29,O29,secandmin(J29),L29,AN13)</f>
        <v>1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40</v>
      </c>
      <c r="CI29" s="20">
        <f t="shared" ref="CI29:CI43" si="12">IF(CH29=0,FALSE,(180+BT29-CH29))</f>
        <v>140</v>
      </c>
      <c r="CJ29" s="20" t="b" cm="1">
        <f t="array" ref="CJ29">OpenRefragged(CJ13,CI13,CI29,CI45,CI61,CI77)</f>
        <v>0</v>
      </c>
      <c r="CK29" s="20" t="b" cm="1">
        <f t="array" ref="CK29">OpenRefragged(CK13,CI13,CI29,CI45,CI61,CI77)</f>
        <v>0</v>
      </c>
      <c r="CL29" s="20" t="b" cm="1">
        <f t="array" ref="CL29">OpenRefragged(CL13,CI13,CI29,CI45,CI61,CI77)</f>
        <v>0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1</v>
      </c>
      <c r="CV29" s="20" t="b" cm="1">
        <f t="array" ref="CV29:CV33">TRANSPOSE(sidesplit(CD29:CD43,AN13:AN27,"Defence"))</f>
        <v>0</v>
      </c>
      <c r="CW29" s="20" cm="1">
        <f t="array" ref="CW29:CW34">TRANSPOSE(sidesplit(CI29:CI43,AN13:AN27,"Attack"))</f>
        <v>140</v>
      </c>
      <c r="CX29" s="20" cm="1">
        <f t="array" ref="CX29:CX33">TRANSPOSE(sidesplit(CI29:CI43,AN13:AN27,"Defence"))</f>
        <v>95</v>
      </c>
      <c r="CY29" s="20" cm="1">
        <f t="array" ref="CY29:CY34">TRANSPOSE(sidesplit(CA29:CA43,AN13:AN27,"Attack"))</f>
        <v>1</v>
      </c>
      <c r="CZ29" s="20" cm="1">
        <f t="array" ref="CZ29:CZ33">TRANSPOSE(sidesplit(CA29:CA43,AN13:AN27,"Defence"))</f>
        <v>0</v>
      </c>
      <c r="DA29" s="76"/>
      <c r="DB29" s="20" t="b" cm="1">
        <f t="array" ref="DB29">DeathRefragged(CI29,CJ13,CK13,CL13,CM13,CN13)</f>
        <v>1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6_3 Villa</v>
      </c>
      <c r="B30" s="5">
        <v>2</v>
      </c>
      <c r="C30" s="50"/>
      <c r="D30" s="51"/>
      <c r="E30" s="50"/>
      <c r="F30" s="87"/>
      <c r="G30" s="58"/>
      <c r="H30" s="90"/>
      <c r="I30" s="49"/>
      <c r="J30" s="48" t="s">
        <v>503</v>
      </c>
      <c r="K30" s="45" t="b">
        <v>0</v>
      </c>
      <c r="L30" s="46" t="b">
        <f t="shared" ref="L30:L43" si="15">DB30</f>
        <v>1</v>
      </c>
      <c r="M30" s="47" t="b" cm="1">
        <f t="array" ref="M30">OpeningDeath(CG14,CI30,CI14,CI46,CI62,CI78,CI94)</f>
        <v>0</v>
      </c>
      <c r="N30" s="52" t="s">
        <v>201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0</v>
      </c>
      <c r="CB30" s="20">
        <f>countkillshs(AS14,AV14,AX14,BA14,BC14,BF14,BH14,BK14,BM14,BP14,$B$28)</f>
        <v>0</v>
      </c>
      <c r="CC30" s="82" t="b">
        <f>opening(AS14,B28)</f>
        <v>0</v>
      </c>
      <c r="CD30" s="5" t="b">
        <f>KOST(CA30,O30,secandmin(J30),L30,AN14)</f>
        <v>1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123</v>
      </c>
      <c r="CI30" s="20">
        <f t="shared" si="12"/>
        <v>57</v>
      </c>
      <c r="CJ30" s="20" t="b" cm="1">
        <f t="array" ref="CJ30">OpenRefragged(CJ14,CI14,CI30,CI46,CI62,CI78)</f>
        <v>1</v>
      </c>
      <c r="CK30" s="20" t="b" cm="1">
        <f t="array" ref="CK30">OpenRefragged(CK14,CI14,CI30,CI46,CI62,CI78)</f>
        <v>1</v>
      </c>
      <c r="CL30" s="20" t="b" cm="1">
        <f t="array" ref="CL30">OpenRefragged(CL14,CI14,CI30,CI46,CI62,CI78)</f>
        <v>1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1</v>
      </c>
      <c r="CV30" s="20" t="b">
        <v>0</v>
      </c>
      <c r="CW30" s="20">
        <v>57</v>
      </c>
      <c r="CX30" s="20">
        <v>103</v>
      </c>
      <c r="CY30" s="20">
        <v>0</v>
      </c>
      <c r="CZ30" s="20">
        <v>0</v>
      </c>
      <c r="DA30" s="76"/>
      <c r="DB30" s="20" t="b" cm="1">
        <f t="array" ref="DB30">DeathRefragged(CI30,CJ14,CK14,CL14,CM14,CN14)</f>
        <v>1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6_3 Villa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518</v>
      </c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0</v>
      </c>
      <c r="N31" s="52" t="s">
        <v>201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0</v>
      </c>
      <c r="CB31" s="20">
        <f>countkillshs(AS15,AV15,AX15,BA15,BC15,BF15,BH15,BK15,BM15,BP15,$B$28)</f>
        <v>0</v>
      </c>
      <c r="CC31" s="82" t="b">
        <f>opening(AS15,B28)</f>
        <v>0</v>
      </c>
      <c r="CD31" s="5" t="b">
        <f>KOST(CA31,O31,secandmin(J31),L31,AN15)</f>
        <v>0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75</v>
      </c>
      <c r="CI31" s="20">
        <f t="shared" si="12"/>
        <v>105</v>
      </c>
      <c r="CJ31" s="20" t="b" cm="1">
        <f t="array" ref="CJ31">OpenRefragged(CJ15,CI15,CI31,CI47,CI63,CI79)</f>
        <v>1</v>
      </c>
      <c r="CK31" s="20" t="b" cm="1">
        <f t="array" ref="CK31">OpenRefragged(CK15,CI15,CI31,CI47,CI63,CI79)</f>
        <v>0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0</v>
      </c>
      <c r="CV31" s="20" t="b">
        <v>0</v>
      </c>
      <c r="CW31" s="20">
        <v>105</v>
      </c>
      <c r="CX31" s="20">
        <v>75</v>
      </c>
      <c r="CY31" s="20">
        <v>0</v>
      </c>
      <c r="CZ31" s="20">
        <v>0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6_3 Villa</v>
      </c>
      <c r="B32" s="5">
        <v>4</v>
      </c>
      <c r="C32" s="50"/>
      <c r="D32" s="51"/>
      <c r="E32" s="50"/>
      <c r="F32" s="87"/>
      <c r="G32" s="58"/>
      <c r="H32" s="90"/>
      <c r="I32" s="49"/>
      <c r="J32" s="48" t="s">
        <v>464</v>
      </c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0</v>
      </c>
      <c r="N32" s="52" t="s">
        <v>201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0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b">
        <f>KOST(CA32,O32,secandmin(J32),L32,AN16)</f>
        <v>0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122</v>
      </c>
      <c r="CI32" s="20">
        <f t="shared" si="12"/>
        <v>58</v>
      </c>
      <c r="CJ32" s="20" t="b" cm="1">
        <f t="array" ref="CJ32">OpenRefragged(CJ16,CI16,CI32,CI48,CI64,CI80)</f>
        <v>0</v>
      </c>
      <c r="CK32" s="20" t="b" cm="1">
        <f t="array" ref="CK32">OpenRefragged(CK16,CI16,CI32,CI48,CI64,CI80)</f>
        <v>0</v>
      </c>
      <c r="CL32" s="20" t="b" cm="1">
        <f t="array" ref="CL32">OpenRefragged(CL16,CI16,CI32,CI48,CI64,CI80)</f>
        <v>0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0</v>
      </c>
      <c r="CV32" s="20" t="b">
        <v>1</v>
      </c>
      <c r="CW32" s="20">
        <v>58</v>
      </c>
      <c r="CX32" s="20">
        <v>133</v>
      </c>
      <c r="CY32" s="20">
        <v>0</v>
      </c>
      <c r="CZ32" s="20">
        <v>1</v>
      </c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6_3 Villa</v>
      </c>
      <c r="B33" s="5">
        <v>5</v>
      </c>
      <c r="C33" s="50"/>
      <c r="D33" s="51"/>
      <c r="E33" s="50"/>
      <c r="F33" s="87"/>
      <c r="G33" s="58"/>
      <c r="H33" s="90"/>
      <c r="I33" s="49"/>
      <c r="J33" s="48" t="s">
        <v>409</v>
      </c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 t="s">
        <v>186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0</v>
      </c>
      <c r="CB33" s="20">
        <f t="shared" si="17"/>
        <v>0</v>
      </c>
      <c r="CC33" s="82" t="b">
        <f>opening(AS17,B28)</f>
        <v>0</v>
      </c>
      <c r="CD33" s="5" t="b">
        <f>KOST(CA33,O33,secandmin(J33),L33,AN17)</f>
        <v>0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33</v>
      </c>
      <c r="CI33" s="20">
        <f t="shared" si="12"/>
        <v>147</v>
      </c>
      <c r="CJ33" s="20" t="b" cm="1">
        <f t="array" ref="CJ33">OpenRefragged(CJ17,CI17,CI33,CI49,CI65,CI81)</f>
        <v>0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1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0</v>
      </c>
      <c r="CV33" s="20" t="b">
        <v>1</v>
      </c>
      <c r="CW33" s="20">
        <v>147</v>
      </c>
      <c r="CX33" s="20">
        <v>80</v>
      </c>
      <c r="CY33" s="20">
        <v>0</v>
      </c>
      <c r="CZ33" s="20">
        <v>1</v>
      </c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6_3 Villa</v>
      </c>
      <c r="B34" s="5">
        <v>6</v>
      </c>
      <c r="C34" s="50"/>
      <c r="D34" s="51"/>
      <c r="E34" s="50"/>
      <c r="F34" s="87"/>
      <c r="G34" s="58"/>
      <c r="H34" s="90"/>
      <c r="I34" s="49"/>
      <c r="J34" s="48" t="s">
        <v>396</v>
      </c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201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1</v>
      </c>
      <c r="CB34" s="20">
        <f t="shared" si="17"/>
        <v>1</v>
      </c>
      <c r="CC34" s="82" t="b">
        <f>opening(AS18,B28)</f>
        <v>1</v>
      </c>
      <c r="CD34" s="5" t="b">
        <f>KOST(CA34,O34,secandmin(J34),L34,AN18)</f>
        <v>1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97</v>
      </c>
      <c r="CI34" s="20">
        <f t="shared" si="12"/>
        <v>83</v>
      </c>
      <c r="CJ34" s="20" t="b" cm="1">
        <f t="array" ref="CJ34">OpenRefragged(CJ18,CI18,CI34,CI50,CI66,CI82)</f>
        <v>0</v>
      </c>
      <c r="CK34" s="20" t="b" cm="1">
        <f t="array" ref="CK34">OpenRefragged(CK18,CI18,CI34,CI50,CI66,CI82)</f>
        <v>0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1</v>
      </c>
      <c r="CV34" s="20"/>
      <c r="CW34" s="20">
        <v>83</v>
      </c>
      <c r="CX34" s="20"/>
      <c r="CY34" s="20">
        <v>1</v>
      </c>
      <c r="CZ34" s="20"/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6_3 Villa</v>
      </c>
      <c r="B35" s="5">
        <v>7</v>
      </c>
      <c r="C35" s="50"/>
      <c r="D35" s="51"/>
      <c r="E35" s="50"/>
      <c r="F35" s="87"/>
      <c r="G35" s="58"/>
      <c r="H35" s="90"/>
      <c r="I35" s="49"/>
      <c r="J35" s="48" t="s">
        <v>398</v>
      </c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185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0</v>
      </c>
      <c r="CB35" s="20">
        <f t="shared" si="17"/>
        <v>0</v>
      </c>
      <c r="CC35" s="82" t="b">
        <f>opening(AS19,B28)</f>
        <v>0</v>
      </c>
      <c r="CD35" s="5" t="b">
        <f>KOST(CA35,O35,secandmin(J35),L35,AN19)</f>
        <v>0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85</v>
      </c>
      <c r="CI35" s="20">
        <f t="shared" si="12"/>
        <v>95</v>
      </c>
      <c r="CJ35" s="20" t="b" cm="1">
        <f t="array" ref="CJ35">OpenRefragged(CJ19,CI19,CI35,CI51,CI67,CI83)</f>
        <v>1</v>
      </c>
      <c r="CK35" s="20" t="b" cm="1">
        <f t="array" ref="CK35">OpenRefragged(CK19,CI19,CI35,CI51,CI67,CI83)</f>
        <v>0</v>
      </c>
      <c r="CL35" s="20" t="b" cm="1">
        <f t="array" ref="CL35">OpenRefragged(CL19,CI19,CI35,CI51,CI67,CI83)</f>
        <v>0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6_3 Villa</v>
      </c>
      <c r="B36" s="5">
        <v>8</v>
      </c>
      <c r="C36" s="50"/>
      <c r="D36" s="51"/>
      <c r="E36" s="50"/>
      <c r="F36" s="87"/>
      <c r="G36" s="58"/>
      <c r="H36" s="90"/>
      <c r="I36" s="49"/>
      <c r="J36" s="48" t="s">
        <v>469</v>
      </c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1</v>
      </c>
      <c r="N36" s="52" t="s">
        <v>185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0</v>
      </c>
      <c r="CB36" s="20">
        <f t="shared" si="17"/>
        <v>0</v>
      </c>
      <c r="CC36" s="82" t="b">
        <f>opening(AS20,B28)</f>
        <v>0</v>
      </c>
      <c r="CD36" s="5" t="b">
        <f>KOST(CA36,O36,secandmin(J36),L36,AN20)</f>
        <v>0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77</v>
      </c>
      <c r="CI36" s="20">
        <f t="shared" si="12"/>
        <v>103</v>
      </c>
      <c r="CJ36" s="20" t="b" cm="1">
        <f t="array" ref="CJ36">OpenRefragged(CJ20,CI20,CI36,CI52,CI68,CI84)</f>
        <v>1</v>
      </c>
      <c r="CK36" s="20" t="b" cm="1">
        <f t="array" ref="CK36">OpenRefragged(CK20,CI20,CI36,CI52,CI68,CI84)</f>
        <v>0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6_3 Villa</v>
      </c>
      <c r="B37" s="5">
        <v>9</v>
      </c>
      <c r="C37" s="50"/>
      <c r="D37" s="51"/>
      <c r="E37" s="50"/>
      <c r="F37" s="87"/>
      <c r="G37" s="58"/>
      <c r="H37" s="90"/>
      <c r="I37" s="49"/>
      <c r="J37" s="48" t="s">
        <v>451</v>
      </c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167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0</v>
      </c>
      <c r="CB37" s="20">
        <f t="shared" si="17"/>
        <v>0</v>
      </c>
      <c r="CC37" s="82" t="b">
        <f>opening(AS21,B28)</f>
        <v>0</v>
      </c>
      <c r="CD37" s="5" t="b">
        <f>KOST(CA37,O37,secandmin(J37),L37,AN21)</f>
        <v>0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105</v>
      </c>
      <c r="CI37" s="20">
        <f t="shared" si="12"/>
        <v>75</v>
      </c>
      <c r="CJ37" s="20" t="b" cm="1">
        <f t="array" ref="CJ37">OpenRefragged(CJ21,CI21,CI37,CI53,CI69,CI85)</f>
        <v>0</v>
      </c>
      <c r="CK37" s="20" t="b" cm="1">
        <f t="array" ref="CK37">OpenRefragged(CK21,CI21,CI37,CI53,CI69,CI85)</f>
        <v>0</v>
      </c>
      <c r="CL37" s="20" t="b" cm="1">
        <f t="array" ref="CL37">OpenRefragged(CL21,CI21,CI37,CI53,CI69,CI85)</f>
        <v>0</v>
      </c>
      <c r="CM37" s="20" t="b" cm="1">
        <f t="array" ref="CM37">OpenRefragged(CM21,CI21,CI37,CI53,CI69,CI85)</f>
        <v>1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6_3 Villa</v>
      </c>
      <c r="B38" s="5">
        <v>10</v>
      </c>
      <c r="C38" s="50"/>
      <c r="D38" s="51"/>
      <c r="E38" s="50"/>
      <c r="F38" s="87"/>
      <c r="G38" s="58"/>
      <c r="H38" s="90"/>
      <c r="I38" s="49"/>
      <c r="J38" s="48" t="s">
        <v>493</v>
      </c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 t="s">
        <v>167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1</v>
      </c>
      <c r="CB38" s="20">
        <f t="shared" si="17"/>
        <v>0</v>
      </c>
      <c r="CC38" s="82" t="b">
        <f>opening(AS22,B28)</f>
        <v>1</v>
      </c>
      <c r="CD38" s="5" t="b">
        <f>KOST(CA38,O38,secandmin(J38),L38,AN22)</f>
        <v>1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47</v>
      </c>
      <c r="CI38" s="20">
        <f t="shared" si="12"/>
        <v>133</v>
      </c>
      <c r="CJ38" s="20" t="b" cm="1">
        <f t="array" ref="CJ38">OpenRefragged(CJ22,CI22,CI38,CI54,CI70,CI86)</f>
        <v>0</v>
      </c>
      <c r="CK38" s="20" t="b" cm="1">
        <f t="array" ref="CK38">OpenRefragged(CK22,CI22,CI38,CI54,CI70,CI86)</f>
        <v>1</v>
      </c>
      <c r="CL38" s="20" t="b" cm="1">
        <f t="array" ref="CL38">OpenRefragged(CL22,CI22,CI38,CI54,CI70,CI86)</f>
        <v>1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1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6_3 Villa</v>
      </c>
      <c r="B39" s="5">
        <v>11</v>
      </c>
      <c r="C39" s="50"/>
      <c r="D39" s="51"/>
      <c r="E39" s="50"/>
      <c r="F39" s="87"/>
      <c r="G39" s="58"/>
      <c r="H39" s="90"/>
      <c r="I39" s="49"/>
      <c r="J39" s="48" t="s">
        <v>403</v>
      </c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 t="s">
        <v>194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1</v>
      </c>
      <c r="CB39" s="20">
        <f t="shared" si="17"/>
        <v>1</v>
      </c>
      <c r="CC39" s="82" t="b">
        <f>opening(AS23,B28)</f>
        <v>1</v>
      </c>
      <c r="CD39" s="5" t="b">
        <f>KOST(CA39,O39,secandmin(J39),L39,AN23)</f>
        <v>1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100</v>
      </c>
      <c r="CI39" s="20">
        <f t="shared" si="12"/>
        <v>80</v>
      </c>
      <c r="CJ39" s="20" t="b" cm="1">
        <f t="array" ref="CJ39">OpenRefragged(CJ23,CI23,CI39,CI55,CI71,CI87)</f>
        <v>1</v>
      </c>
      <c r="CK39" s="20" t="b" cm="1">
        <f t="array" ref="CK39">OpenRefragged(CK23,CI23,CI39,CI55,CI71,CI87)</f>
        <v>0</v>
      </c>
      <c r="CL39" s="20" t="b" cm="1">
        <f t="array" ref="CL39">OpenRefragged(CL23,CI23,CI39,CI55,CI71,CI87)</f>
        <v>0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0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6_3 Villa</v>
      </c>
      <c r="B40" s="5">
        <v>12</v>
      </c>
      <c r="C40" s="50"/>
      <c r="D40" s="51"/>
      <c r="E40" s="50"/>
      <c r="F40" s="87"/>
      <c r="G40" s="58"/>
      <c r="H40" s="90"/>
      <c r="I40" s="49"/>
      <c r="J40" s="48"/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0</v>
      </c>
      <c r="N40" s="171"/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 t="str">
        <f t="shared" si="10"/>
        <v>FALSE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 t="str">
        <f t="shared" si="11"/>
        <v>FALSE</v>
      </c>
      <c r="BY40" s="18"/>
      <c r="BZ40" s="36"/>
      <c r="CA40" s="29">
        <f>countkills(AS24,AX24,BC24,BH24,BM24,B28)</f>
        <v>0</v>
      </c>
      <c r="CB40" s="20">
        <f t="shared" si="17"/>
        <v>0</v>
      </c>
      <c r="CC40" s="82" t="b">
        <f>opening(AS24,B28)</f>
        <v>0</v>
      </c>
      <c r="CD40" s="5" t="str">
        <f>KOST(CA40,O40,secandmin(J40),L40,AN24)</f>
        <v/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0</v>
      </c>
      <c r="CI40" s="20" t="b">
        <f t="shared" si="12"/>
        <v>0</v>
      </c>
      <c r="CJ40" s="20" t="b" cm="1">
        <f t="array" ref="CJ40">OpenRefragged(CJ24,CI24,CI40,CI56,CI72,CI88)</f>
        <v>0</v>
      </c>
      <c r="CK40" s="20" t="b" cm="1">
        <f t="array" ref="CK40">OpenRefragged(CK24,CI24,CI40,CI56,CI72,CI88)</f>
        <v>0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6_3 Villa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6_3 Villa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6_3 Villa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6_3 Villa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6_3 Villa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523</v>
      </c>
      <c r="K45" s="45" t="b">
        <v>0</v>
      </c>
      <c r="L45" s="46" t="b">
        <f>DB45</f>
        <v>0</v>
      </c>
      <c r="M45" s="47" t="b" cm="1">
        <f t="array" ref="M45">OpeningDeath(CG13,CI45,CI13,CI29,CI61,CI77,CI93)</f>
        <v>0</v>
      </c>
      <c r="N45" s="52" t="s">
        <v>184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0</v>
      </c>
      <c r="CB45" s="20">
        <f>countkillshs(AS13,AV13,AX13,BA13,BC13,BF13,BH13,BK13,BM13,BP13,$B$44)</f>
        <v>0</v>
      </c>
      <c r="CC45" s="82" t="b">
        <f>opening(AS13,B44)</f>
        <v>0</v>
      </c>
      <c r="CD45" s="5" t="b">
        <f>KOST(CA45,O45,secandmin(J45),L45,AN13)</f>
        <v>0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9</v>
      </c>
      <c r="CI45" s="20">
        <f t="shared" ref="CI45:CI59" si="20">IF(CH45=0,FALSE,(180+BT45-CH45))</f>
        <v>171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0</v>
      </c>
      <c r="CV45" s="20" t="b" cm="1">
        <f t="array" ref="CV45:CV49">TRANSPOSE(sidesplit(CD45:CD59,AN13:AN27,"Defence"))</f>
        <v>1</v>
      </c>
      <c r="CW45" s="20" cm="1">
        <f t="array" ref="CW45:CW50">TRANSPOSE(sidesplit(CI45:CI59,AN13:AN27,"Attack"))</f>
        <v>171</v>
      </c>
      <c r="CX45" s="20" cm="1">
        <f t="array" ref="CX45:CX49">TRANSPOSE(sidesplit(CI45:CI59,AN13:AN27,"Defence"))</f>
        <v>104</v>
      </c>
      <c r="CY45" s="20" cm="1">
        <f t="array" ref="CY45:CY50">TRANSPOSE(sidesplit(CA45:CA59,AN13:AN27,"Attack"))</f>
        <v>0</v>
      </c>
      <c r="CZ45" s="20" cm="1">
        <f t="array" ref="CZ45:CZ49">TRANSPOSE(sidesplit(CA45:CA59,AN13:AN27,"Defence"))</f>
        <v>1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6_3 Villa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459</v>
      </c>
      <c r="K46" s="45" t="b">
        <v>0</v>
      </c>
      <c r="L46" s="46" t="b">
        <f t="shared" ref="L46:L59" si="23">DB46</f>
        <v>0</v>
      </c>
      <c r="M46" s="47" t="b" cm="1">
        <f t="array" ref="M46">OpeningDeath(CG14,CI46,CI14,CI30,CI62,CI78,CI94)</f>
        <v>0</v>
      </c>
      <c r="N46" s="52" t="s">
        <v>184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2</v>
      </c>
      <c r="CB46" s="20">
        <f>countkillshs(AS14,AV14,AX14,BA14,BC14,BF14,BH14,BK14,BM14,BP14,$B$44)</f>
        <v>1</v>
      </c>
      <c r="CC46" s="82" t="b">
        <f>opening(AS14,B44)</f>
        <v>0</v>
      </c>
      <c r="CD46" s="5" t="b">
        <f>KOST(CA46,O46,secandmin(J46),L46,AN14)</f>
        <v>1</v>
      </c>
      <c r="CE46" s="37"/>
      <c r="CF46" s="20" cm="1">
        <f t="array" ref="CF46">exitfrags(CI46,CI14,CI30,CI62,CI78,AS14,CJ14,AX14,CK14,BC14,CL14,BH14,CM14,BM14,CN14,AO14,$B$44)</f>
        <v>1</v>
      </c>
      <c r="CG46" s="40"/>
      <c r="CH46" s="20" cm="1">
        <f t="array" ref="CH46">secandmin(J46)</f>
        <v>111</v>
      </c>
      <c r="CI46" s="20">
        <f t="shared" si="20"/>
        <v>69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1</v>
      </c>
      <c r="CV46" s="20" t="b">
        <v>1</v>
      </c>
      <c r="CW46" s="20">
        <v>69</v>
      </c>
      <c r="CX46" s="20">
        <v>120</v>
      </c>
      <c r="CY46" s="20">
        <v>2</v>
      </c>
      <c r="CZ46" s="20">
        <v>1</v>
      </c>
      <c r="DA46" s="76"/>
      <c r="DB46" s="20" t="b" cm="1">
        <f t="array" ref="DB46">DeathRefragged(CI46,CJ14,CK14,CL14,CM14,CN14)</f>
        <v>0</v>
      </c>
      <c r="DC46" s="20" t="b" cm="1">
        <f t="array" ref="DC46">OpeningKill(CJ14,AS14,$B$44,CI14,CI30,CI46,CI62,CI78)</f>
        <v>0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6_3 Villa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433</v>
      </c>
      <c r="K47" s="45" t="b">
        <v>0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 t="s">
        <v>184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1</v>
      </c>
      <c r="CB47" s="20">
        <f>countkillshs(AS15,AV15,AX15,BA15,BC15,BF15,BH15,BK15,BM15,BP15,$B$44)</f>
        <v>1</v>
      </c>
      <c r="CC47" s="82" t="b">
        <f>opening(AS15,B44)</f>
        <v>1</v>
      </c>
      <c r="CD47" s="5" t="b">
        <f>KOST(CA47,O47,secandmin(J47),L47,AN15)</f>
        <v>1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106</v>
      </c>
      <c r="CI47" s="20">
        <f t="shared" si="20"/>
        <v>74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1</v>
      </c>
      <c r="CV47" s="20" t="b">
        <v>1</v>
      </c>
      <c r="CW47" s="20">
        <v>74</v>
      </c>
      <c r="CX47" s="20">
        <v>74</v>
      </c>
      <c r="CY47" s="20">
        <v>1</v>
      </c>
      <c r="CZ47" s="20">
        <v>1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6_3 Villa</v>
      </c>
      <c r="B48" s="12">
        <v>4</v>
      </c>
      <c r="C48" s="50"/>
      <c r="D48" s="51"/>
      <c r="E48" s="50"/>
      <c r="F48" s="91"/>
      <c r="G48" s="58"/>
      <c r="H48" s="90"/>
      <c r="I48" s="49"/>
      <c r="J48" s="48" t="s">
        <v>406</v>
      </c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0</v>
      </c>
      <c r="N48" s="52" t="s">
        <v>184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0</v>
      </c>
      <c r="CB48" s="20">
        <f t="shared" ref="CB48:CB59" si="25">countkillshs(AS16,AV16,AX16,BA16,BC16,BF16,BH16,BK16,BM16,BP16,$B$44)</f>
        <v>0</v>
      </c>
      <c r="CC48" s="82" t="b">
        <f>opening(AS16,B44)</f>
        <v>0</v>
      </c>
      <c r="CD48" s="5" t="b">
        <f>KOST(CA48,O48,secandmin(J48),L48,AN16)</f>
        <v>0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109</v>
      </c>
      <c r="CI48" s="20">
        <f t="shared" si="20"/>
        <v>71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0</v>
      </c>
      <c r="CV48" s="20" t="b">
        <v>0</v>
      </c>
      <c r="CW48" s="20">
        <v>71</v>
      </c>
      <c r="CX48" s="20">
        <v>95</v>
      </c>
      <c r="CY48" s="20">
        <v>0</v>
      </c>
      <c r="CZ48" s="20">
        <v>0</v>
      </c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6_3 Villa</v>
      </c>
      <c r="B49" s="12">
        <v>5</v>
      </c>
      <c r="C49" s="50"/>
      <c r="D49" s="51"/>
      <c r="E49" s="50"/>
      <c r="F49" s="91"/>
      <c r="G49" s="58"/>
      <c r="H49" s="90"/>
      <c r="I49" s="49"/>
      <c r="J49" s="48" t="s">
        <v>487</v>
      </c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184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1</v>
      </c>
      <c r="CB49" s="20">
        <f t="shared" si="25"/>
        <v>1</v>
      </c>
      <c r="CC49" s="82" t="b">
        <f>opening(AS17,B44)</f>
        <v>0</v>
      </c>
      <c r="CD49" s="5" t="b">
        <f>KOST(CA49,O49,secandmin(J49),L49,AN17)</f>
        <v>1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73</v>
      </c>
      <c r="CI49" s="20">
        <f t="shared" si="20"/>
        <v>107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1</v>
      </c>
      <c r="CV49" s="20" t="b">
        <v>0</v>
      </c>
      <c r="CW49" s="20">
        <v>107</v>
      </c>
      <c r="CX49" s="20">
        <v>75</v>
      </c>
      <c r="CY49" s="20">
        <v>1</v>
      </c>
      <c r="CZ49" s="20">
        <v>0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6_3 Villa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436</v>
      </c>
      <c r="K50" s="45" t="b">
        <v>0</v>
      </c>
      <c r="L50" s="46" t="b">
        <f t="shared" si="23"/>
        <v>0</v>
      </c>
      <c r="M50" s="47" t="b" cm="1">
        <f t="array" ref="M50">OpeningDeath(CG18,CI50,CI18,CI34,CI66,CI82,CI98)</f>
        <v>0</v>
      </c>
      <c r="N50" s="52" t="s">
        <v>184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0</v>
      </c>
      <c r="CB50" s="20">
        <f t="shared" si="25"/>
        <v>0</v>
      </c>
      <c r="CC50" s="82" t="b">
        <f>opening(AS18,B44)</f>
        <v>0</v>
      </c>
      <c r="CD50" s="5" t="b">
        <f>KOST(CA50,O50,secandmin(J50),L50,AN18)</f>
        <v>0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101</v>
      </c>
      <c r="CI50" s="20">
        <f t="shared" si="20"/>
        <v>79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0</v>
      </c>
      <c r="CV50" s="20"/>
      <c r="CW50" s="20">
        <v>79</v>
      </c>
      <c r="CX50" s="20"/>
      <c r="CY50" s="20">
        <v>0</v>
      </c>
      <c r="CZ50" s="20"/>
      <c r="DA50" s="76"/>
      <c r="DB50" s="20" t="b" cm="1">
        <f t="array" ref="DB50">DeathRefragged(CI50,CJ18,CK18,CL18,CM18,CN18)</f>
        <v>0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6_3 Villa</v>
      </c>
      <c r="B51" s="12">
        <v>7</v>
      </c>
      <c r="C51" s="50"/>
      <c r="D51" s="51"/>
      <c r="E51" s="50"/>
      <c r="F51" s="91"/>
      <c r="G51" s="58"/>
      <c r="H51" s="90"/>
      <c r="I51" s="49"/>
      <c r="J51" s="92" t="s">
        <v>470</v>
      </c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0</v>
      </c>
      <c r="N51" s="52" t="s">
        <v>178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1</v>
      </c>
      <c r="CB51" s="20">
        <f t="shared" si="25"/>
        <v>1</v>
      </c>
      <c r="CC51" s="82" t="b">
        <f>opening(AS19,B44)</f>
        <v>1</v>
      </c>
      <c r="CD51" s="5" t="b">
        <f>KOST(CA51,O51,secandmin(J51),L51,AN19)</f>
        <v>1</v>
      </c>
      <c r="CE51" s="37"/>
      <c r="CF51" s="20" cm="1">
        <f t="array" ref="CF51">exitfrags(CI51,CI19,CI35,CI67,CI83,AS19,CJ19,AX19,CK19,BC19,CL19,BH19,CM19,BM19,CN19,AO19,$B$44)</f>
        <v>1</v>
      </c>
      <c r="CG51" s="40"/>
      <c r="CH51" s="20" cm="1">
        <f t="array" ref="CH51">secandmin(J51)</f>
        <v>76</v>
      </c>
      <c r="CI51" s="20">
        <f t="shared" si="20"/>
        <v>104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6_3 Villa</v>
      </c>
      <c r="B52" s="12">
        <v>8</v>
      </c>
      <c r="C52" s="50"/>
      <c r="D52" s="51"/>
      <c r="E52" s="50"/>
      <c r="F52" s="91"/>
      <c r="G52" s="58"/>
      <c r="H52" s="90"/>
      <c r="I52" s="49"/>
      <c r="J52" s="48" t="s">
        <v>466</v>
      </c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 t="s">
        <v>178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1</v>
      </c>
      <c r="CB52" s="20">
        <f t="shared" si="25"/>
        <v>0</v>
      </c>
      <c r="CC52" s="82" t="b">
        <f>opening(AS20,B44)</f>
        <v>1</v>
      </c>
      <c r="CD52" s="5" t="b">
        <f>KOST(CA52,O52,secandmin(J52),L52,AN20)</f>
        <v>1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60</v>
      </c>
      <c r="CI52" s="20">
        <f t="shared" si="20"/>
        <v>120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6_3 Villa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433</v>
      </c>
      <c r="K53" s="45" t="b">
        <v>0</v>
      </c>
      <c r="L53" s="46" t="b">
        <f t="shared" si="23"/>
        <v>0</v>
      </c>
      <c r="M53" s="47" t="b" cm="1">
        <f t="array" ref="M53">OpeningDeath(CG21,CI53,CI21,CI37,CI69,CI85,CI101)</f>
        <v>0</v>
      </c>
      <c r="N53" s="171" t="s">
        <v>194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1</v>
      </c>
      <c r="CB53" s="20">
        <f t="shared" si="25"/>
        <v>0</v>
      </c>
      <c r="CC53" s="82" t="b">
        <f>opening(AS21,B44)</f>
        <v>0</v>
      </c>
      <c r="CD53" s="5" t="b">
        <f>KOST(CA53,O53,secandmin(J53),L53,AN21)</f>
        <v>1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106</v>
      </c>
      <c r="CI53" s="20">
        <f t="shared" si="20"/>
        <v>74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6_3 Villa</v>
      </c>
      <c r="B54" s="12">
        <v>10</v>
      </c>
      <c r="C54" s="50"/>
      <c r="D54" s="51"/>
      <c r="E54" s="50"/>
      <c r="F54" s="91"/>
      <c r="G54" s="58"/>
      <c r="H54" s="90"/>
      <c r="I54" s="49"/>
      <c r="J54" s="48" t="s">
        <v>398</v>
      </c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 t="s">
        <v>194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0</v>
      </c>
      <c r="CB54" s="20">
        <f t="shared" si="25"/>
        <v>0</v>
      </c>
      <c r="CC54" s="82" t="b">
        <f>opening(AS22,B44)</f>
        <v>0</v>
      </c>
      <c r="CD54" s="5" t="b">
        <f>KOST(CA54,O54,secandmin(J54),L54,AN22)</f>
        <v>0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85</v>
      </c>
      <c r="CI54" s="20">
        <f t="shared" si="20"/>
        <v>95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6_3 Villa</v>
      </c>
      <c r="B55" s="12">
        <v>11</v>
      </c>
      <c r="C55" s="50"/>
      <c r="D55" s="51"/>
      <c r="E55" s="50"/>
      <c r="F55" s="91"/>
      <c r="G55" s="58"/>
      <c r="H55" s="90"/>
      <c r="I55" s="49"/>
      <c r="J55" s="48" t="s">
        <v>451</v>
      </c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 t="s">
        <v>178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0</v>
      </c>
      <c r="CB55" s="20">
        <f t="shared" si="25"/>
        <v>0</v>
      </c>
      <c r="CC55" s="82" t="b">
        <f>opening(AS23,B44)</f>
        <v>0</v>
      </c>
      <c r="CD55" s="5" t="b">
        <f>KOST(CA55,O55,secandmin(J55),L55,AN23)</f>
        <v>0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105</v>
      </c>
      <c r="CI55" s="20">
        <f t="shared" si="20"/>
        <v>75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6_3 Villa</v>
      </c>
      <c r="B56" s="12">
        <v>12</v>
      </c>
      <c r="C56" s="50"/>
      <c r="D56" s="51"/>
      <c r="E56" s="50"/>
      <c r="F56" s="91"/>
      <c r="G56" s="58"/>
      <c r="H56" s="90"/>
      <c r="I56" s="49"/>
      <c r="J56" s="48"/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0</v>
      </c>
      <c r="N56" s="171"/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 t="str">
        <f t="shared" si="18"/>
        <v>FALSE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 t="str">
        <f t="shared" si="19"/>
        <v>FALSE</v>
      </c>
      <c r="BY56" s="18"/>
      <c r="BZ56" s="36"/>
      <c r="CA56" s="29">
        <f>countkills(AS24,AX24,BC24,BH24,BM24,B44)</f>
        <v>0</v>
      </c>
      <c r="CB56" s="20">
        <f t="shared" si="25"/>
        <v>0</v>
      </c>
      <c r="CC56" s="82" t="b">
        <f>opening(AS24,B44)</f>
        <v>0</v>
      </c>
      <c r="CD56" s="5" t="str">
        <f>KOST(CA56,O56,secandmin(J56),L56,AN24)</f>
        <v/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0</v>
      </c>
      <c r="CI56" s="20" t="b">
        <f t="shared" si="20"/>
        <v>0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6_3 Villa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6_3 Villa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6_3 Villa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6_3 Villa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6_3 Villa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526</v>
      </c>
      <c r="K61" s="45" t="b">
        <v>0</v>
      </c>
      <c r="L61" s="46" t="b">
        <f>DB61</f>
        <v>0</v>
      </c>
      <c r="M61" s="47" t="b" cm="1">
        <f t="array" ref="M61">OpeningDeath(CG13,CI61,CI13,CI29,CI45,CI77,CI93)</f>
        <v>0</v>
      </c>
      <c r="N61" s="52" t="s">
        <v>174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1</v>
      </c>
      <c r="CB61" s="20">
        <f>countkillshs(AS13,AV13,AX13,BA13,BC13,BF13,BH13,BK13,BM13,BP13,$B$60)</f>
        <v>0</v>
      </c>
      <c r="CC61" s="82" t="b">
        <f>opening(AS13,B60)</f>
        <v>0</v>
      </c>
      <c r="CD61" s="5" t="b">
        <f>KOST(CA61,O61,secandmin(J61),L61,AN13)</f>
        <v>1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18</v>
      </c>
      <c r="CI61" s="20">
        <f t="shared" ref="CI61:CI75" si="28">IF(CH61=0,FALSE,(180+BT61-CH61))</f>
        <v>162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1</v>
      </c>
      <c r="CV61" s="20" t="b" cm="1">
        <f t="array" ref="CV61:CV65">TRANSPOSE(sidesplit(CD61:CD75,AN13:AN27,"Defence"))</f>
        <v>0</v>
      </c>
      <c r="CW61" s="20" cm="1">
        <f t="array" ref="CW61:CW66">TRANSPOSE(sidesplit(CI61:CI75,AN13:AN27,"Attack"))</f>
        <v>162</v>
      </c>
      <c r="CX61" s="20" cm="1">
        <f t="array" ref="CX61:CX65">TRANSPOSE(sidesplit(CI61:CI75,AN13:AN27,"Defence"))</f>
        <v>50</v>
      </c>
      <c r="CY61" s="20" cm="1">
        <f t="array" ref="CY61:CY66">TRANSPOSE(sidesplit(CA61:CA75,AN13:AN27,"Attack"))</f>
        <v>1</v>
      </c>
      <c r="CZ61" s="20" cm="1">
        <f t="array" ref="CZ61:CZ65">TRANSPOSE(sidesplit(CA61:CA75,AN13:AN27,"Defence"))</f>
        <v>0</v>
      </c>
      <c r="DA61" s="76"/>
      <c r="DB61" s="20" t="b" cm="1">
        <f t="array" ref="DB61">DeathRefragged(CI61,CJ13,CK13,CL13,CM13,CN13)</f>
        <v>0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6_3 Villa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385</v>
      </c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0</v>
      </c>
      <c r="N62" s="52" t="s">
        <v>174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1</v>
      </c>
      <c r="CB62" s="20">
        <f>countkillshs(AS14,AV14,AX14,BA14,BC14,BF14,BH14,BK14,BM14,BP14,$B$60)</f>
        <v>0</v>
      </c>
      <c r="CC62" s="82" t="b">
        <f>opening(AS14,B60)</f>
        <v>1</v>
      </c>
      <c r="CD62" s="5" t="b">
        <f>KOST(CA62,O62,secandmin(J62),L62,AN14)</f>
        <v>1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129</v>
      </c>
      <c r="CI62" s="20">
        <f t="shared" si="28"/>
        <v>51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1</v>
      </c>
      <c r="CV62" s="20" t="b">
        <v>1</v>
      </c>
      <c r="CW62" s="20">
        <v>51</v>
      </c>
      <c r="CX62" s="20">
        <v>163</v>
      </c>
      <c r="CY62" s="20">
        <v>1</v>
      </c>
      <c r="CZ62" s="20">
        <v>1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1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6_3 Villa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405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1</v>
      </c>
      <c r="N63" s="52" t="s">
        <v>174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0</v>
      </c>
      <c r="CB63" s="20">
        <f>countkillshs(AS15,AV15,AX15,BA15,BC15,BF15,BH15,BK15,BM15,BP15,$B$60)</f>
        <v>0</v>
      </c>
      <c r="CC63" s="82" t="b">
        <f>opening(AS15,B60)</f>
        <v>0</v>
      </c>
      <c r="CD63" s="5" t="b">
        <f>KOST(CA63,O63,secandmin(J63),L63,AN15)</f>
        <v>0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121</v>
      </c>
      <c r="CI63" s="20">
        <f t="shared" si="28"/>
        <v>59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0</v>
      </c>
      <c r="CV63" s="20" t="b">
        <v>1</v>
      </c>
      <c r="CW63" s="20">
        <v>59</v>
      </c>
      <c r="CX63" s="20">
        <v>134</v>
      </c>
      <c r="CY63" s="20">
        <v>0</v>
      </c>
      <c r="CZ63" s="20">
        <v>1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6_3 Villa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500</v>
      </c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1</v>
      </c>
      <c r="N64" s="52" t="s">
        <v>174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0</v>
      </c>
      <c r="CB64" s="20">
        <f t="shared" ref="CB64:CB75" si="33">countkillshs(AS16,AV16,AX16,BA16,BC16,BF16,BH16,BK16,BM16,BP16,$B$60)</f>
        <v>0</v>
      </c>
      <c r="CC64" s="82" t="b">
        <f>opening(AS16,B60)</f>
        <v>0</v>
      </c>
      <c r="CD64" s="5" t="b">
        <f>KOST(CA64,O64,secandmin(J64),L64,AN16)</f>
        <v>0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126</v>
      </c>
      <c r="CI64" s="20">
        <f t="shared" si="28"/>
        <v>54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0</v>
      </c>
      <c r="CV64" s="20" t="b">
        <v>1</v>
      </c>
      <c r="CW64" s="20">
        <v>54</v>
      </c>
      <c r="CX64" s="20">
        <v>140</v>
      </c>
      <c r="CY64" s="20">
        <v>0</v>
      </c>
      <c r="CZ64" s="20">
        <v>2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6_3 Villa</v>
      </c>
      <c r="B65" s="13">
        <v>5</v>
      </c>
      <c r="C65" s="50"/>
      <c r="D65" s="51"/>
      <c r="E65" s="50"/>
      <c r="F65" s="91"/>
      <c r="G65" s="58"/>
      <c r="H65" s="90"/>
      <c r="I65" s="49"/>
      <c r="J65" s="48" t="s">
        <v>470</v>
      </c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0</v>
      </c>
      <c r="N65" s="52" t="s">
        <v>174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1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1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76</v>
      </c>
      <c r="CI65" s="20">
        <f t="shared" si="28"/>
        <v>104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1</v>
      </c>
      <c r="CV65" s="20" t="b">
        <v>0</v>
      </c>
      <c r="CW65" s="20">
        <v>104</v>
      </c>
      <c r="CX65" s="20">
        <v>82</v>
      </c>
      <c r="CY65" s="20">
        <v>1</v>
      </c>
      <c r="CZ65" s="20">
        <v>0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6_3 Villa</v>
      </c>
      <c r="B66" s="13">
        <v>6</v>
      </c>
      <c r="C66" s="50"/>
      <c r="D66" s="51"/>
      <c r="E66" s="50"/>
      <c r="F66" s="91"/>
      <c r="G66" s="58"/>
      <c r="H66" s="90"/>
      <c r="I66" s="49"/>
      <c r="J66" s="48" t="s">
        <v>560</v>
      </c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1</v>
      </c>
      <c r="N66" s="52" t="s">
        <v>174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0</v>
      </c>
      <c r="CB66" s="20">
        <f t="shared" si="33"/>
        <v>0</v>
      </c>
      <c r="CC66" s="82" t="b">
        <f>opening(AS18,B60)</f>
        <v>0</v>
      </c>
      <c r="CD66" s="5" t="b">
        <f>KOST(CA66,O66,secandmin(J66),L66,AN18)</f>
        <v>0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164</v>
      </c>
      <c r="CI66" s="20">
        <f t="shared" si="28"/>
        <v>16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0</v>
      </c>
      <c r="CV66" s="20"/>
      <c r="CW66" s="20">
        <v>16</v>
      </c>
      <c r="CX66" s="20"/>
      <c r="CY66" s="20">
        <v>0</v>
      </c>
      <c r="CZ66" s="20"/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6_3 Villa</v>
      </c>
      <c r="B67" s="13">
        <v>7</v>
      </c>
      <c r="C67" s="50"/>
      <c r="D67" s="51"/>
      <c r="E67" s="50"/>
      <c r="F67" s="91"/>
      <c r="G67" s="58"/>
      <c r="H67" s="90"/>
      <c r="I67" s="49"/>
      <c r="J67" s="92" t="s">
        <v>534</v>
      </c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1</v>
      </c>
      <c r="N67" s="52" t="s">
        <v>180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0</v>
      </c>
      <c r="CB67" s="20">
        <f t="shared" si="33"/>
        <v>0</v>
      </c>
      <c r="CC67" s="82" t="b">
        <f>opening(AS19,B60)</f>
        <v>0</v>
      </c>
      <c r="CD67" s="5" t="b">
        <f>KOST(CA67,O67,secandmin(J67),L67,AN19)</f>
        <v>0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130</v>
      </c>
      <c r="CI67" s="20">
        <f t="shared" si="28"/>
        <v>50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6_3 Villa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471</v>
      </c>
      <c r="K68" s="45" t="b">
        <v>0</v>
      </c>
      <c r="L68" s="46" t="b">
        <f t="shared" si="31"/>
        <v>1</v>
      </c>
      <c r="M68" s="47" t="b" cm="1">
        <f t="array" ref="M68">OpeningDeath(CG20,CI68,CI20,CI36,CI52,CI84,CI100)</f>
        <v>0</v>
      </c>
      <c r="N68" s="52" t="s">
        <v>180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1</v>
      </c>
      <c r="CB68" s="20">
        <f t="shared" si="33"/>
        <v>1</v>
      </c>
      <c r="CC68" s="82" t="b">
        <f>opening(AS20,B60)</f>
        <v>0</v>
      </c>
      <c r="CD68" s="5" t="b">
        <f>KOST(CA68,O68,secandmin(J68),L68,AN20)</f>
        <v>1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17</v>
      </c>
      <c r="CI68" s="20">
        <f t="shared" si="28"/>
        <v>163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1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6_3 Villa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421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180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1</v>
      </c>
      <c r="CB69" s="20">
        <f t="shared" si="33"/>
        <v>1</v>
      </c>
      <c r="CC69" s="82" t="b">
        <f>opening(AS21,B60)</f>
        <v>0</v>
      </c>
      <c r="CD69" s="5" t="b">
        <f>KOST(CA69,O69,secandmin(J69),L69,AN21)</f>
        <v>1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46</v>
      </c>
      <c r="CI69" s="20">
        <f t="shared" si="28"/>
        <v>134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6_3 Villa</v>
      </c>
      <c r="B70" s="13">
        <v>10</v>
      </c>
      <c r="C70" s="50"/>
      <c r="D70" s="51"/>
      <c r="E70" s="50"/>
      <c r="F70" s="91"/>
      <c r="G70" s="58"/>
      <c r="H70" s="90"/>
      <c r="I70" s="49"/>
      <c r="J70" s="48" t="s">
        <v>552</v>
      </c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0</v>
      </c>
      <c r="N70" s="171" t="s">
        <v>180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2</v>
      </c>
      <c r="CB70" s="20">
        <f t="shared" si="33"/>
        <v>1</v>
      </c>
      <c r="CC70" s="82" t="b">
        <f>opening(AS22,B60)</f>
        <v>0</v>
      </c>
      <c r="CD70" s="5" t="b">
        <f>KOST(CA70,O70,secandmin(J70),L70,AN22)</f>
        <v>1</v>
      </c>
      <c r="CE70" s="37"/>
      <c r="CF70" s="20" cm="1">
        <f t="array" ref="CF70">exitfrags(CI70,CI22,CI38,CI54,CI86,AS22,CJ22,AX22,CK22,BC22,CL22,BH22,CM22,BM22,CN22,AO22,$B$60)</f>
        <v>2</v>
      </c>
      <c r="CG70" s="40"/>
      <c r="CH70" s="20" cm="1">
        <f t="array" ref="CH70">secandmin(J70)</f>
        <v>40</v>
      </c>
      <c r="CI70" s="20">
        <f t="shared" si="28"/>
        <v>140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6_3 Villa</v>
      </c>
      <c r="B71" s="13">
        <v>11</v>
      </c>
      <c r="C71" s="50"/>
      <c r="D71" s="51"/>
      <c r="E71" s="50"/>
      <c r="F71" s="91"/>
      <c r="G71" s="58"/>
      <c r="H71" s="90"/>
      <c r="I71" s="49"/>
      <c r="J71" s="48" t="s">
        <v>395</v>
      </c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 t="s">
        <v>180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0</v>
      </c>
      <c r="CB71" s="20">
        <f t="shared" si="33"/>
        <v>0</v>
      </c>
      <c r="CC71" s="82" t="b">
        <f>opening(AS23,B60)</f>
        <v>0</v>
      </c>
      <c r="CD71" s="5" t="b">
        <f>KOST(CA71,O71,secandmin(J71),L71,AN23)</f>
        <v>0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98</v>
      </c>
      <c r="CI71" s="20">
        <f t="shared" si="28"/>
        <v>82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6_3 Villa</v>
      </c>
      <c r="B72" s="13">
        <v>12</v>
      </c>
      <c r="C72" s="50"/>
      <c r="D72" s="51"/>
      <c r="E72" s="50"/>
      <c r="F72" s="91"/>
      <c r="G72" s="58"/>
      <c r="H72" s="90"/>
      <c r="I72" s="49"/>
      <c r="J72" s="48"/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/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 t="str">
        <f t="shared" si="26"/>
        <v>FALSE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 t="str">
        <f t="shared" si="27"/>
        <v>FALSE</v>
      </c>
      <c r="BY72" s="18"/>
      <c r="BZ72" s="36"/>
      <c r="CA72" s="29">
        <f>countkills(AS24,AX24,BC24,BH24,BM24,B60)</f>
        <v>0</v>
      </c>
      <c r="CB72" s="20">
        <f t="shared" si="33"/>
        <v>0</v>
      </c>
      <c r="CC72" s="82" t="b">
        <f>opening(AS24,B60)</f>
        <v>0</v>
      </c>
      <c r="CD72" s="5" t="str">
        <f>KOST(CA72,O72,secandmin(J72),L72,AN24)</f>
        <v/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0</v>
      </c>
      <c r="CI72" s="20" t="b">
        <f t="shared" si="28"/>
        <v>0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6_3 Villa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6_3 Villa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6_3 Villa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6_3 Villa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6_3 Villa</v>
      </c>
      <c r="B77" s="6">
        <v>1</v>
      </c>
      <c r="C77" s="50"/>
      <c r="D77" s="51"/>
      <c r="E77" s="50"/>
      <c r="F77" s="91"/>
      <c r="G77" s="58"/>
      <c r="H77" s="90"/>
      <c r="I77" s="49"/>
      <c r="J77" s="48" t="s">
        <v>440</v>
      </c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179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0</v>
      </c>
      <c r="CB77" s="20">
        <f>countkillshs(AS13,AV13,AX13,BA13,BC13,BF13,BH13,BK13,BM13,BP13,$B$76)</f>
        <v>0</v>
      </c>
      <c r="CC77" s="82" t="b">
        <f>opening(AS13,B76)</f>
        <v>0</v>
      </c>
      <c r="CD77" s="5" t="b">
        <f>KOST(CA77,O77,secandmin(J77),L77,AN13)</f>
        <v>0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112</v>
      </c>
      <c r="CI77" s="20">
        <f t="shared" ref="CI77:CI91" si="36">IF(CH77=0,FALSE,(180+BT77-CH77))</f>
        <v>68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0</v>
      </c>
      <c r="CV77" s="20" t="b" cm="1">
        <f t="array" ref="CV77:CV81">TRANSPOSE(sidesplit(CD77:CD91,AN13:AN27,"Defence"))</f>
        <v>0</v>
      </c>
      <c r="CW77" s="20" cm="1">
        <f t="array" ref="CW77:CW82">TRANSPOSE(sidesplit(CI77:CI91,AN13:AN27,"Attack"))</f>
        <v>68</v>
      </c>
      <c r="CX77" s="20" cm="1">
        <f t="array" ref="CX77:CX81">TRANSPOSE(sidesplit(CI77:CI91,AN13:AN27,"Defence"))</f>
        <v>83</v>
      </c>
      <c r="CY77" s="20" cm="1">
        <f t="array" ref="CY77:CY82">TRANSPOSE(sidesplit(CA77:CA91,AN13:AN27,"Attack"))</f>
        <v>0</v>
      </c>
      <c r="CZ77" s="20" cm="1">
        <f t="array" ref="CZ77:CZ81">TRANSPOSE(sidesplit(CA77:CA91,AN13:AN27,"Defence"))</f>
        <v>0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6_3 Villa</v>
      </c>
      <c r="B78" s="6">
        <v>2</v>
      </c>
      <c r="C78" s="50"/>
      <c r="D78" s="51"/>
      <c r="E78" s="50"/>
      <c r="F78" s="91"/>
      <c r="G78" s="58"/>
      <c r="H78" s="90"/>
      <c r="I78" s="49"/>
      <c r="J78" s="48" t="s">
        <v>449</v>
      </c>
      <c r="K78" s="45" t="b">
        <v>0</v>
      </c>
      <c r="L78" s="46" t="b">
        <f t="shared" ref="L78:L91" si="39">DB78</f>
        <v>1</v>
      </c>
      <c r="M78" s="47" t="b" cm="1">
        <f t="array" ref="M78">OpeningDeath(CG14,CI78,CI14,CI30,CI46,CI62,CI94)</f>
        <v>0</v>
      </c>
      <c r="N78" s="52" t="s">
        <v>179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0</v>
      </c>
      <c r="CB78" s="20">
        <f>countkillshs(AS14,AV14,AX14,BA14,BC14,BF14,BH14,BK14,BM14,BP14,$B$76)</f>
        <v>0</v>
      </c>
      <c r="CC78" s="82" t="b">
        <f>opening(AS14,B76)</f>
        <v>0</v>
      </c>
      <c r="CD78" s="5" t="b">
        <f>KOST(CA78,O78,secandmin(J78),L78,AN14)</f>
        <v>1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124</v>
      </c>
      <c r="CI78" s="20">
        <f t="shared" si="36"/>
        <v>56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1</v>
      </c>
      <c r="CV78" s="20" t="b">
        <v>1</v>
      </c>
      <c r="CW78" s="20">
        <v>56</v>
      </c>
      <c r="CX78" s="20">
        <v>128</v>
      </c>
      <c r="CY78" s="20">
        <v>0</v>
      </c>
      <c r="CZ78" s="20">
        <v>0</v>
      </c>
      <c r="DA78" s="76"/>
      <c r="DB78" s="20" t="b" cm="1">
        <f t="array" ref="DB78">DeathRefragged(CI78,CJ14,CK14,CL14,CM14,CN14)</f>
        <v>1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6_3 Villa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409</v>
      </c>
      <c r="K79" s="45" t="b">
        <v>0</v>
      </c>
      <c r="L79" s="46" t="b">
        <f t="shared" si="39"/>
        <v>0</v>
      </c>
      <c r="M79" s="47" t="b" cm="1">
        <f t="array" ref="M79">OpeningDeath(CG15,CI79,CI15,CI31,CI47,CI63,CI95)</f>
        <v>0</v>
      </c>
      <c r="N79" s="52" t="s">
        <v>179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2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1</v>
      </c>
      <c r="CE79" s="37"/>
      <c r="CF79" s="20" cm="1">
        <f t="array" ref="CF79">exitfrags(CI79,CI15,CI31,CI47,CI63,AS15,CJ15,AX15,CK15,BC15,CL15,BH15,CM15,BM15,CN15,AO15,$B$76)</f>
        <v>2</v>
      </c>
      <c r="CG79" s="40"/>
      <c r="CH79" s="20" cm="1">
        <f t="array" ref="CH79">secandmin(J79)</f>
        <v>33</v>
      </c>
      <c r="CI79" s="20">
        <f t="shared" si="36"/>
        <v>147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1</v>
      </c>
      <c r="CV79" s="20" t="b">
        <v>1</v>
      </c>
      <c r="CW79" s="20">
        <v>147</v>
      </c>
      <c r="CX79" s="20">
        <v>145</v>
      </c>
      <c r="CY79" s="20">
        <v>2</v>
      </c>
      <c r="CZ79" s="20">
        <v>1</v>
      </c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6_3 Villa</v>
      </c>
      <c r="B80" s="6">
        <v>4</v>
      </c>
      <c r="C80" s="50"/>
      <c r="D80" s="51"/>
      <c r="E80" s="50"/>
      <c r="F80" s="91"/>
      <c r="G80" s="58"/>
      <c r="H80" s="90"/>
      <c r="I80" s="49"/>
      <c r="J80" s="48" t="s">
        <v>459</v>
      </c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179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0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b">
        <f>KOST(CA80,O80,secandmin(J80),L80,AN16)</f>
        <v>0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111</v>
      </c>
      <c r="CI80" s="20">
        <f t="shared" si="36"/>
        <v>69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0</v>
      </c>
      <c r="CV80" s="20" t="b">
        <v>0</v>
      </c>
      <c r="CW80" s="20">
        <v>69</v>
      </c>
      <c r="CX80" s="20">
        <v>90</v>
      </c>
      <c r="CY80" s="20">
        <v>0</v>
      </c>
      <c r="CZ80" s="20">
        <v>0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6_3 Villa</v>
      </c>
      <c r="B81" s="6">
        <v>5</v>
      </c>
      <c r="C81" s="50"/>
      <c r="D81" s="51"/>
      <c r="E81" s="50"/>
      <c r="F81" s="91"/>
      <c r="G81" s="58"/>
      <c r="H81" s="90"/>
      <c r="I81" s="49"/>
      <c r="J81" s="48" t="s">
        <v>514</v>
      </c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 t="s">
        <v>179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1</v>
      </c>
      <c r="CB81" s="20">
        <f t="shared" si="41"/>
        <v>1</v>
      </c>
      <c r="CC81" s="82" t="b">
        <f>opening(AS17,B76)</f>
        <v>1</v>
      </c>
      <c r="CD81" s="5" t="b">
        <f>KOST(CA81,O81,secandmin(J81),L81,AN17)</f>
        <v>1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32</v>
      </c>
      <c r="CI81" s="20">
        <f t="shared" si="36"/>
        <v>148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1</v>
      </c>
      <c r="CV81" s="20" t="b">
        <v>0</v>
      </c>
      <c r="CW81" s="20">
        <v>148</v>
      </c>
      <c r="CX81" s="20">
        <v>60</v>
      </c>
      <c r="CY81" s="20">
        <v>1</v>
      </c>
      <c r="CZ81" s="20">
        <v>0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1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6_3 Villa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422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179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0</v>
      </c>
      <c r="CB82" s="20">
        <f t="shared" si="41"/>
        <v>0</v>
      </c>
      <c r="CC82" s="82" t="b">
        <f>opening(AS18,B76)</f>
        <v>0</v>
      </c>
      <c r="CD82" s="5" t="b">
        <f>KOST(CA82,O82,secandmin(J82),L82,AN18)</f>
        <v>0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149</v>
      </c>
      <c r="CI82" s="20">
        <f t="shared" si="36"/>
        <v>31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0</v>
      </c>
      <c r="CV82" s="20"/>
      <c r="CW82" s="20">
        <v>31</v>
      </c>
      <c r="CX82" s="20"/>
      <c r="CY82" s="20">
        <v>0</v>
      </c>
      <c r="CZ82" s="20"/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6_3 Villa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396</v>
      </c>
      <c r="K83" s="45" t="b">
        <v>0</v>
      </c>
      <c r="L83" s="46" t="b">
        <f t="shared" si="39"/>
        <v>0</v>
      </c>
      <c r="M83" s="47" t="b" cm="1">
        <f t="array" ref="M83">OpeningDeath(CG19,CI83,CI19,CI35,CI51,CI67,CI99)</f>
        <v>0</v>
      </c>
      <c r="N83" s="52" t="s">
        <v>188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0</v>
      </c>
      <c r="CB83" s="20">
        <f t="shared" si="41"/>
        <v>0</v>
      </c>
      <c r="CC83" s="82" t="b">
        <f>opening(AS19,B76)</f>
        <v>0</v>
      </c>
      <c r="CD83" s="5" t="b">
        <f>KOST(CA83,O83,secandmin(J83),L83,AN19)</f>
        <v>0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97</v>
      </c>
      <c r="CI83" s="20">
        <f t="shared" si="36"/>
        <v>83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0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6_3 Villa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494</v>
      </c>
      <c r="K84" s="45" t="b">
        <v>0</v>
      </c>
      <c r="L84" s="46" t="b">
        <f t="shared" si="39"/>
        <v>1</v>
      </c>
      <c r="M84" s="47" t="b" cm="1">
        <f t="array" ref="M84">OpeningDeath(CG20,CI84,CI20,CI36,CI52,CI68,CI100)</f>
        <v>0</v>
      </c>
      <c r="N84" s="52" t="s">
        <v>188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0</v>
      </c>
      <c r="CB84" s="20">
        <f t="shared" si="41"/>
        <v>0</v>
      </c>
      <c r="CC84" s="82" t="b">
        <f>opening(AS20,B76)</f>
        <v>0</v>
      </c>
      <c r="CD84" s="5" t="b">
        <f>KOST(CA84,O84,secandmin(J84),L84,AN20)</f>
        <v>1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52</v>
      </c>
      <c r="CI84" s="20">
        <f t="shared" si="36"/>
        <v>128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1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6_3 Villa</v>
      </c>
      <c r="B85" s="6">
        <v>9</v>
      </c>
      <c r="C85" s="50"/>
      <c r="D85" s="51"/>
      <c r="E85" s="50"/>
      <c r="F85" s="91"/>
      <c r="G85" s="58"/>
      <c r="H85" s="90"/>
      <c r="I85" s="49"/>
      <c r="J85" s="48" t="s">
        <v>504</v>
      </c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 t="s">
        <v>188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1</v>
      </c>
      <c r="CB85" s="20">
        <f t="shared" si="41"/>
        <v>1</v>
      </c>
      <c r="CC85" s="82" t="b">
        <f>opening(AS21,B76)</f>
        <v>0</v>
      </c>
      <c r="CD85" s="5" t="b">
        <f>KOST(CA85,O85,secandmin(J85),L85,AN21)</f>
        <v>1</v>
      </c>
      <c r="CE85" s="37"/>
      <c r="CF85" s="20" cm="1">
        <f t="array" ref="CF85">exitfrags(CI85,CI21,CI37,CI53,CI69,AS21,CJ21,AX21,CK21,BC21,CL21,BH21,CM21,BM21,CN21,AO21,$B$76)</f>
        <v>1</v>
      </c>
      <c r="CG85" s="40"/>
      <c r="CH85" s="20" cm="1">
        <f t="array" ref="CH85">secandmin(J85)</f>
        <v>35</v>
      </c>
      <c r="CI85" s="20">
        <f t="shared" si="36"/>
        <v>145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6_3 Villa</v>
      </c>
      <c r="B86" s="6">
        <v>10</v>
      </c>
      <c r="C86" s="50"/>
      <c r="D86" s="51"/>
      <c r="E86" s="50"/>
      <c r="F86" s="91"/>
      <c r="G86" s="58"/>
      <c r="H86" s="90"/>
      <c r="I86" s="49"/>
      <c r="J86" s="92" t="s">
        <v>529</v>
      </c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 t="s">
        <v>257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0</v>
      </c>
      <c r="CB86" s="20">
        <f t="shared" si="41"/>
        <v>0</v>
      </c>
      <c r="CC86" s="82" t="b">
        <f>opening(AS22,B76)</f>
        <v>0</v>
      </c>
      <c r="CD86" s="5" t="b">
        <f>KOST(CA86,O86,secandmin(J86),L86,AN22)</f>
        <v>0</v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90</v>
      </c>
      <c r="CI86" s="20">
        <f t="shared" si="36"/>
        <v>90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6_3 Villa</v>
      </c>
      <c r="B87" s="6">
        <v>11</v>
      </c>
      <c r="C87" s="50"/>
      <c r="D87" s="51"/>
      <c r="E87" s="50"/>
      <c r="F87" s="91"/>
      <c r="G87" s="58"/>
      <c r="H87" s="90"/>
      <c r="I87" s="49"/>
      <c r="J87" s="48" t="s">
        <v>490</v>
      </c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1</v>
      </c>
      <c r="N87" s="171" t="s">
        <v>202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0</v>
      </c>
      <c r="CB87" s="20">
        <f t="shared" si="41"/>
        <v>0</v>
      </c>
      <c r="CC87" s="82" t="b">
        <f>opening(AS23,B76)</f>
        <v>0</v>
      </c>
      <c r="CD87" s="5" t="b">
        <f>KOST(CA87,O87,secandmin(J87),L87,AN23)</f>
        <v>0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120</v>
      </c>
      <c r="CI87" s="20">
        <f t="shared" si="36"/>
        <v>60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6_3 Villa</v>
      </c>
      <c r="B88" s="6">
        <v>12</v>
      </c>
      <c r="C88" s="50"/>
      <c r="D88" s="51"/>
      <c r="E88" s="50"/>
      <c r="F88" s="91"/>
      <c r="G88" s="58"/>
      <c r="H88" s="90"/>
      <c r="I88" s="49"/>
      <c r="J88" s="48"/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/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 t="str">
        <f t="shared" si="34"/>
        <v>FALSE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 t="str">
        <f t="shared" si="35"/>
        <v>FALSE</v>
      </c>
      <c r="BY88" s="18"/>
      <c r="BZ88" s="9"/>
      <c r="CA88" s="29">
        <f>countkills(AS24,AX24,BC24,BH24,BM24,B76)</f>
        <v>0</v>
      </c>
      <c r="CB88" s="20">
        <f t="shared" si="41"/>
        <v>0</v>
      </c>
      <c r="CC88" s="82" t="b">
        <f>opening(AS24,B76)</f>
        <v>0</v>
      </c>
      <c r="CD88" s="5" t="str">
        <f>KOST(CA88,O88,secandmin(J88),L88,AN24)</f>
        <v/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0</v>
      </c>
      <c r="CI88" s="20" t="b">
        <f t="shared" si="36"/>
        <v>0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6_3 Villa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6_3 Villa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6_3 Villa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6_3 Villa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6_3 Villa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6_3 Villa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6_3 Villa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6_3 Villa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6_3 Villa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6_3 Villa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6_3 Villa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6_3 Villa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6_3 Villa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6_3 Villa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6_3 Villa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6_3 Villa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6_3 Villa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6_3 Villa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6_3 Villa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AviationGames</v>
      </c>
    </row>
    <row r="112" spans="1:111" ht="15.75" customHeight="1" x14ac:dyDescent="0.2">
      <c r="A112" s="20" t="str">
        <f ca="1"/>
        <v>TrophyStatuary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LivingLibrary</v>
      </c>
      <c r="C113" s="316"/>
      <c r="D113" s="316"/>
      <c r="E113" s="316"/>
    </row>
    <row r="114" spans="1:27" ht="15.75" customHeight="1" thickBot="1" x14ac:dyDescent="0.25">
      <c r="A114" s="295" t="str">
        <f ca="1"/>
        <v>DiningKitchen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1.5740740740740741E-3</v>
      </c>
      <c r="C118" s="177" cm="1">
        <f t="array" ref="C118">secandmin(AR13)/(60*60*24)</f>
        <v>8.564814814814815E-4</v>
      </c>
      <c r="D118" s="17" t="b">
        <f>CG13</f>
        <v>0</v>
      </c>
      <c r="E118" s="17" t="str">
        <f>IF(D118=TRUE,CJ29,"NO OP")</f>
        <v>NO OP</v>
      </c>
      <c r="F118" s="17" t="str">
        <f t="shared" ref="F118:F132" si="42">AO13</f>
        <v>Lost</v>
      </c>
      <c r="G118" s="125">
        <f>IF((COUNTA(AR13)=1),IF(F118="Not Played",FALSE,IF(D118=FALSE,(B118-C118),FALSE)), "NO KILL")</f>
        <v>7.1759259259259259E-4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1.4930555555555556E-3</v>
      </c>
      <c r="C119" s="177" cm="1">
        <f t="array" ref="C119">secandmin(AR14)/(60*60*24)</f>
        <v>1.5393518518518519E-3</v>
      </c>
      <c r="D119" s="17" t="b">
        <f t="shared" ref="D119:D132" si="44">CG14</f>
        <v>1</v>
      </c>
      <c r="E119" s="17" t="b">
        <f t="shared" ref="E119:E132" si="45">IF(D119=TRUE,CJ30,"NO OP")</f>
        <v>1</v>
      </c>
      <c r="F119" s="17" t="str">
        <f t="shared" si="42"/>
        <v>Lost</v>
      </c>
      <c r="G119" s="125" t="b">
        <f t="shared" ref="G119:G132" si="46">IF((COUNTA(AR14)=1),IF(F119="Not Played",FALSE,IF(D119=FALSE,(B119-C119),FALSE)), "NO KILL")</f>
        <v>0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1.4004629629629629E-3</v>
      </c>
      <c r="C120" s="177" cm="1">
        <f t="array" ref="C120">secandmin(AR15)/(60*60*24)</f>
        <v>1.2962962962962963E-3</v>
      </c>
      <c r="D120" s="17" t="b">
        <f t="shared" si="44"/>
        <v>0</v>
      </c>
      <c r="E120" s="17" t="str">
        <f t="shared" si="45"/>
        <v>NO OP</v>
      </c>
      <c r="F120" s="17" t="str">
        <f t="shared" si="42"/>
        <v>Lost</v>
      </c>
      <c r="G120" s="125">
        <f t="shared" si="46"/>
        <v>1.0416666666666669E-4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1.4583333333333334E-3</v>
      </c>
      <c r="C121" s="177" cm="1">
        <f t="array" ref="C121">secandmin(AR16)/(60*60*24)</f>
        <v>0</v>
      </c>
      <c r="D121" s="17" t="b">
        <f t="shared" si="44"/>
        <v>0</v>
      </c>
      <c r="E121" s="17" t="str">
        <f t="shared" si="45"/>
        <v>NO OP</v>
      </c>
      <c r="F121" s="17" t="str">
        <f t="shared" si="42"/>
        <v>Lost</v>
      </c>
      <c r="G121" s="125" t="str">
        <f t="shared" si="46"/>
        <v>NO KILL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8.7962962962962962E-4</v>
      </c>
      <c r="C122" s="177" cm="1">
        <f t="array" ref="C122">secandmin(AR17)/(60*60*24)</f>
        <v>1.2731481481481483E-3</v>
      </c>
      <c r="D122" s="17" t="b">
        <f t="shared" si="44"/>
        <v>1</v>
      </c>
      <c r="E122" s="17" t="b">
        <f t="shared" si="45"/>
        <v>0</v>
      </c>
      <c r="F122" s="17" t="str">
        <f t="shared" si="42"/>
        <v>Lost</v>
      </c>
      <c r="G122" s="125" t="b">
        <f t="shared" si="46"/>
        <v>0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1.8981481481481482E-3</v>
      </c>
      <c r="C123" s="177" cm="1">
        <f t="array" ref="C123">secandmin(AR18)/(60*60*24)</f>
        <v>1.6435185185185185E-3</v>
      </c>
      <c r="D123" s="17" t="b">
        <f t="shared" si="44"/>
        <v>0</v>
      </c>
      <c r="E123" s="17" t="str">
        <f t="shared" si="45"/>
        <v>NO OP</v>
      </c>
      <c r="F123" s="17" t="str">
        <f t="shared" si="42"/>
        <v>Lost</v>
      </c>
      <c r="G123" s="125">
        <f t="shared" si="46"/>
        <v>2.5462962962962961E-4</v>
      </c>
    </row>
    <row r="124" spans="1:27" ht="15.75" customHeight="1" x14ac:dyDescent="0.2">
      <c r="A124" s="4">
        <v>7</v>
      </c>
      <c r="B124" s="125">
        <f t="shared" si="43"/>
        <v>1.5046296296296296E-3</v>
      </c>
      <c r="C124" s="177" cm="1">
        <f t="array" ref="C124">secandmin(AR19)/(60*60*24)</f>
        <v>9.0277777777777774E-4</v>
      </c>
      <c r="D124" s="17" t="b">
        <f t="shared" si="44"/>
        <v>0</v>
      </c>
      <c r="E124" s="17" t="str">
        <f t="shared" si="45"/>
        <v>NO OP</v>
      </c>
      <c r="F124" s="17" t="str">
        <f t="shared" si="42"/>
        <v>Lost</v>
      </c>
      <c r="G124" s="125">
        <f t="shared" si="46"/>
        <v>6.018518518518519E-4</v>
      </c>
    </row>
    <row r="125" spans="1:27" ht="15.75" customHeight="1" x14ac:dyDescent="0.2">
      <c r="A125" s="4">
        <v>8</v>
      </c>
      <c r="B125" s="125">
        <f t="shared" si="43"/>
        <v>8.9120370370370373E-4</v>
      </c>
      <c r="C125" s="177" cm="1">
        <f t="array" ref="C125">secandmin(AR20)/(60*60*24)</f>
        <v>7.0601851851851847E-4</v>
      </c>
      <c r="D125" s="17" t="b">
        <f t="shared" si="44"/>
        <v>0</v>
      </c>
      <c r="E125" s="17" t="str">
        <f t="shared" si="45"/>
        <v>NO OP</v>
      </c>
      <c r="F125" s="17" t="str">
        <f t="shared" si="42"/>
        <v>Lost</v>
      </c>
      <c r="G125" s="125">
        <f t="shared" si="46"/>
        <v>1.8518518518518526E-4</v>
      </c>
    </row>
    <row r="126" spans="1:27" ht="15.75" customHeight="1" x14ac:dyDescent="0.2">
      <c r="A126" s="4">
        <v>9</v>
      </c>
      <c r="B126" s="125">
        <f t="shared" si="43"/>
        <v>1.2268518518518518E-3</v>
      </c>
      <c r="C126" s="177" cm="1">
        <f t="array" ref="C126">secandmin(AR21)/(60*60*24)</f>
        <v>1.5856481481481481E-3</v>
      </c>
      <c r="D126" s="17" t="b">
        <f t="shared" si="44"/>
        <v>1</v>
      </c>
      <c r="E126" s="17" t="b">
        <f t="shared" si="45"/>
        <v>0</v>
      </c>
      <c r="F126" s="17" t="str">
        <f t="shared" si="42"/>
        <v>Lost</v>
      </c>
      <c r="G126" s="125" t="b">
        <f t="shared" si="46"/>
        <v>0</v>
      </c>
    </row>
    <row r="127" spans="1:27" ht="15.75" customHeight="1" x14ac:dyDescent="0.2">
      <c r="A127" s="4">
        <v>10</v>
      </c>
      <c r="B127" s="125">
        <f t="shared" si="43"/>
        <v>1.0416666666666667E-3</v>
      </c>
      <c r="C127" s="177" cm="1">
        <f t="array" ref="C127">secandmin(AR22)/(60*60*24)</f>
        <v>1.261574074074074E-3</v>
      </c>
      <c r="D127" s="17" t="b">
        <f t="shared" si="44"/>
        <v>1</v>
      </c>
      <c r="E127" s="17" t="b">
        <f t="shared" si="45"/>
        <v>0</v>
      </c>
      <c r="F127" s="17" t="str">
        <f t="shared" si="42"/>
        <v>Lost</v>
      </c>
      <c r="G127" s="125" t="b">
        <f t="shared" si="46"/>
        <v>0</v>
      </c>
    </row>
    <row r="128" spans="1:27" ht="15.75" customHeight="1" x14ac:dyDescent="0.2">
      <c r="A128" s="4">
        <v>11</v>
      </c>
      <c r="B128" s="125">
        <f t="shared" si="43"/>
        <v>1.3888888888888889E-3</v>
      </c>
      <c r="C128" s="177" cm="1">
        <f t="array" ref="C128">secandmin(AR23)/(60*60*24)</f>
        <v>1.3078703703703703E-3</v>
      </c>
      <c r="D128" s="17" t="b">
        <f t="shared" si="44"/>
        <v>0</v>
      </c>
      <c r="E128" s="17" t="str">
        <f t="shared" si="45"/>
        <v>NO OP</v>
      </c>
      <c r="F128" s="17" t="str">
        <f t="shared" si="42"/>
        <v>Lost</v>
      </c>
      <c r="G128" s="125">
        <f t="shared" si="46"/>
        <v>8.1018518518518679E-5</v>
      </c>
    </row>
    <row r="129" spans="1:9" ht="15.75" customHeight="1" x14ac:dyDescent="0.2">
      <c r="A129" s="4">
        <v>12</v>
      </c>
      <c r="B129" s="125">
        <f t="shared" si="43"/>
        <v>0</v>
      </c>
      <c r="C129" s="177" cm="1">
        <f t="array" ref="C129">secandmin(AR24)/(60*60*24)</f>
        <v>0</v>
      </c>
      <c r="D129" s="17" t="b">
        <f t="shared" si="44"/>
        <v>0</v>
      </c>
      <c r="E129" s="17" t="str">
        <f t="shared" si="45"/>
        <v>NO OP</v>
      </c>
      <c r="F129" s="17" t="str">
        <f t="shared" si="42"/>
        <v>Not Played</v>
      </c>
      <c r="G129" s="125" t="str">
        <f t="shared" si="46"/>
        <v>NO KILL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0</v>
      </c>
      <c r="D134" s="17" t="str">
        <f>AO13</f>
        <v>Lost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1</v>
      </c>
      <c r="D135" s="17" t="str">
        <f t="shared" ref="D135:D148" si="48">AO14</f>
        <v>Lost</v>
      </c>
      <c r="E135" s="233" t="b">
        <f t="shared" ref="E135:E148" si="49">IF(OR(DE30=TRUE,DE78=TRUE,DE46=TRUE,DE62=TRUE,DE14=TRUE),TRUE,FALSE)</f>
        <v>0</v>
      </c>
      <c r="F135" s="17" t="str" cm="1">
        <f t="array" ref="F135:G135">IF(CG14=TRUE,WhoGotTraded(CJ30,CJ14,CI14,CI30,CI46,CI62,CI78,$B$12,$B$28,$B$44,$B$60,$B$76),"N/A")</f>
        <v>Yeeto</v>
      </c>
      <c r="G135" t="str">
        <v>Fin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0</v>
      </c>
      <c r="D136" s="17" t="str">
        <f t="shared" si="48"/>
        <v>Lost</v>
      </c>
      <c r="E136" s="233" t="b">
        <f t="shared" si="49"/>
        <v>0</v>
      </c>
      <c r="F136" s="17" t="str" cm="1">
        <f t="array" ref="F136">IF(CG15=TRUE,WhoGotTraded(CJ31,CJ15,CI15,CI31,CI47,CI63,CI79,$B$12,$B$28,$B$44,$B$60,$B$76),"N/A")</f>
        <v>N/A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0</v>
      </c>
      <c r="D137" s="17" t="str">
        <f t="shared" si="48"/>
        <v>Lost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b">
        <v>1</v>
      </c>
      <c r="C138" s="17" t="b">
        <f t="shared" si="47"/>
        <v>1</v>
      </c>
      <c r="D138" s="17" t="str">
        <f t="shared" si="48"/>
        <v>Lost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0</v>
      </c>
      <c r="D139" s="17" t="str">
        <f t="shared" si="48"/>
        <v>Lost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0</v>
      </c>
      <c r="D140" s="17" t="str">
        <f t="shared" si="48"/>
        <v>Lost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0</v>
      </c>
      <c r="D141" s="17" t="str">
        <f t="shared" si="48"/>
        <v>Lost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1</v>
      </c>
      <c r="C142" s="17" t="b">
        <f t="shared" si="47"/>
        <v>1</v>
      </c>
      <c r="D142" s="17" t="str">
        <f t="shared" si="48"/>
        <v>Lost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N/A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1</v>
      </c>
      <c r="D143" s="17" t="str">
        <f t="shared" si="48"/>
        <v>Lost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0</v>
      </c>
      <c r="C144" s="17" t="b">
        <f t="shared" si="47"/>
        <v>0</v>
      </c>
      <c r="D144" s="17" t="str">
        <f t="shared" si="48"/>
        <v>Lost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6" ht="15.75" customHeight="1" x14ac:dyDescent="0.2">
      <c r="A145" s="276">
        <v>12</v>
      </c>
      <c r="B145" s="17" t="str">
        <v>NP</v>
      </c>
      <c r="C145" s="17" t="b">
        <f t="shared" si="47"/>
        <v>0</v>
      </c>
      <c r="D145" s="17" t="str">
        <f t="shared" si="48"/>
        <v>Not Played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N/A</v>
      </c>
    </row>
    <row r="146" spans="1:6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6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6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6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6" ht="15.75" customHeight="1" x14ac:dyDescent="0.2">
      <c r="A150" s="276">
        <v>1</v>
      </c>
      <c r="B150" s="17" t="b" cm="1">
        <f t="array" ref="B150:B164">IF(ISBLANK(Q13:Q27),FALSE,Q13:Q27)</f>
        <v>0</v>
      </c>
      <c r="C150" s="17" t="b" cm="1">
        <f t="array" ref="C150:C164">IF(ISBLANK(R13:R27),FALSE,R13:R27)</f>
        <v>0</v>
      </c>
      <c r="D150" s="234" t="str" cm="1">
        <f t="array" ref="D150:D164">AO13:AO27</f>
        <v>Lost</v>
      </c>
      <c r="E150" s="17" t="str" cm="1">
        <f t="array" ref="E150">WhoGotTraded(CJ29,CJ13,CI13,CI29,CI45,CI61,CI77,$B$12,$B$28,$B$44,$B$60,$B$76)</f>
        <v>N/A</v>
      </c>
    </row>
    <row r="151" spans="1:6" ht="15.75" customHeight="1" x14ac:dyDescent="0.2">
      <c r="A151" s="276">
        <v>2</v>
      </c>
      <c r="B151" s="17" t="b">
        <v>0</v>
      </c>
      <c r="C151" s="17" t="b">
        <v>0</v>
      </c>
      <c r="D151" s="234" t="str">
        <v>Lost</v>
      </c>
      <c r="E151" s="17" t="str" cm="1">
        <f t="array" ref="E151:F151">WhoGotTraded(CJ30,CJ14,CI14,CI30,CI46,CI62,CI78,$B$12,$B$28,$B$44,$B$60,$B$76)</f>
        <v>Yeeto</v>
      </c>
      <c r="F151" t="str">
        <v>Fin</v>
      </c>
    </row>
    <row r="152" spans="1:6" ht="15.75" customHeight="1" x14ac:dyDescent="0.2">
      <c r="A152" s="276">
        <v>3</v>
      </c>
      <c r="B152" s="17" t="b">
        <v>0</v>
      </c>
      <c r="C152" s="17" t="b">
        <v>0</v>
      </c>
      <c r="D152" s="234" t="str">
        <v>Lost</v>
      </c>
      <c r="E152" s="17" t="str" cm="1">
        <f t="array" ref="E152">WhoGotTraded(CJ31,CJ15,CI15,CI31,CI47,CI63,CI79,$B$12,$B$28,$B$44,$B$60,$B$76)</f>
        <v>Perseus</v>
      </c>
    </row>
    <row r="153" spans="1:6" ht="15.75" customHeight="1" x14ac:dyDescent="0.2">
      <c r="A153" s="276">
        <v>4</v>
      </c>
      <c r="B153" s="17" t="b">
        <v>0</v>
      </c>
      <c r="C153" s="17" t="b">
        <v>0</v>
      </c>
      <c r="D153" s="234" t="str">
        <v>Lost</v>
      </c>
      <c r="E153" s="17" t="str" cm="1">
        <f t="array" ref="E153">WhoGotTraded(CJ32,CJ16,CI16,CI32,CI48,CI64,CI80,$B$12,$B$28,$B$44,$B$60,$B$76)</f>
        <v>N/A</v>
      </c>
    </row>
    <row r="154" spans="1:6" ht="15.75" customHeight="1" x14ac:dyDescent="0.2">
      <c r="A154" s="276">
        <v>5</v>
      </c>
      <c r="B154" s="17" t="b">
        <v>0</v>
      </c>
      <c r="C154" s="17" t="b">
        <v>0</v>
      </c>
      <c r="D154" s="234" t="str">
        <v>Lost</v>
      </c>
      <c r="E154" s="17" t="str" cm="1">
        <f t="array" ref="E154">WhoGotTraded(CJ33,CJ17,CI17,CI33,CI49,CI65,CI81,$B$12,$B$28,$B$44,$B$60,$B$76)</f>
        <v>N/A</v>
      </c>
    </row>
    <row r="155" spans="1:6" ht="15.75" customHeight="1" x14ac:dyDescent="0.2">
      <c r="A155" s="276">
        <v>6</v>
      </c>
      <c r="B155" s="17" t="b">
        <v>0</v>
      </c>
      <c r="C155" s="17" t="b">
        <v>0</v>
      </c>
      <c r="D155" s="234" t="str">
        <v>Lost</v>
      </c>
      <c r="E155" s="17" t="str" cm="1">
        <f t="array" ref="E155">WhoGotTraded(CJ34,CJ18,CI18,CI34,CI50,CI66,CI82,$B$12,$B$28,$B$44,$B$60,$B$76)</f>
        <v>N/A</v>
      </c>
    </row>
    <row r="156" spans="1:6" ht="15.75" customHeight="1" x14ac:dyDescent="0.2">
      <c r="A156" s="276">
        <v>7</v>
      </c>
      <c r="B156" s="17">
        <v>3</v>
      </c>
      <c r="C156" s="17">
        <v>6</v>
      </c>
      <c r="D156" s="234" t="str">
        <v>Lost</v>
      </c>
      <c r="E156" s="17" t="str" cm="1">
        <f t="array" ref="E156">WhoGotTraded(CJ35,CJ19,CI19,CI35,CI51,CI67,CI83,$B$12,$B$28,$B$44,$B$60,$B$76)</f>
        <v>Perseus</v>
      </c>
    </row>
    <row r="157" spans="1:6" ht="15.75" customHeight="1" x14ac:dyDescent="0.2">
      <c r="A157" s="276">
        <v>8</v>
      </c>
      <c r="B157" s="17">
        <v>2</v>
      </c>
      <c r="C157" s="17">
        <v>7</v>
      </c>
      <c r="D157" s="234" t="str">
        <v>Lost</v>
      </c>
      <c r="E157" s="17" t="str" cm="1">
        <f t="array" ref="E157:F157">WhoGotTraded(CJ36,CJ20,CI20,CI36,CI52,CI68,CI84,$B$12,$B$28,$B$44,$B$60,$B$76)</f>
        <v>Perseus</v>
      </c>
      <c r="F157" t="str">
        <v>Fin</v>
      </c>
    </row>
    <row r="158" spans="1:6" ht="15.75" customHeight="1" x14ac:dyDescent="0.2">
      <c r="A158" s="276">
        <v>9</v>
      </c>
      <c r="B158" s="17">
        <v>2</v>
      </c>
      <c r="C158" s="17">
        <v>6</v>
      </c>
      <c r="D158" s="234" t="str">
        <v>Lost</v>
      </c>
      <c r="E158" s="17" t="str" cm="1">
        <f t="array" ref="E158">WhoGotTraded(CJ37,CJ21,CI21,CI37,CI53,CI69,CI85,$B$12,$B$28,$B$44,$B$60,$B$76)</f>
        <v>N/A</v>
      </c>
    </row>
    <row r="159" spans="1:6" ht="15.75" customHeight="1" x14ac:dyDescent="0.2">
      <c r="A159" s="276">
        <v>10</v>
      </c>
      <c r="B159" s="17">
        <v>3</v>
      </c>
      <c r="C159" s="17">
        <v>7</v>
      </c>
      <c r="D159" s="234" t="str">
        <v>Lost</v>
      </c>
      <c r="E159" s="17" t="str" cm="1">
        <f t="array" ref="E159">WhoGotTraded(CJ38,CJ22,CI22,CI38,CI54,CI70,CI86,$B$12,$B$28,$B$44,$B$60,$B$76)</f>
        <v>N/A</v>
      </c>
    </row>
    <row r="160" spans="1:6" ht="15.75" customHeight="1" x14ac:dyDescent="0.2">
      <c r="A160" s="276">
        <v>11</v>
      </c>
      <c r="B160" s="17">
        <v>3</v>
      </c>
      <c r="C160" s="17">
        <v>5</v>
      </c>
      <c r="D160" s="234" t="str">
        <v>Lost</v>
      </c>
      <c r="E160" s="17" t="str" cm="1">
        <f t="array" ref="E160">WhoGotTraded(CJ39,CJ23,CI23,CI39,CI55,CI71,CI87,$B$12,$B$28,$B$44,$B$60,$B$76)</f>
        <v>Perseus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Not Played</v>
      </c>
      <c r="E161" s="17" t="str" cm="1">
        <f t="array" ref="E161">WhoGotTraded(CJ40,CJ24,CI24,CI40,CI56,CI72,CI88,$B$12,$B$28,$B$44,$B$60,$B$76)</f>
        <v>N/A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173" priority="16" operator="equal">
      <formula>TRUE</formula>
    </cfRule>
  </conditionalFormatting>
  <conditionalFormatting sqref="E118:E132">
    <cfRule type="containsText" dxfId="172" priority="13" operator="containsText" text="FALSE">
      <formula>NOT(ISERROR(SEARCH("FALSE",E118)))</formula>
    </cfRule>
    <cfRule type="containsText" dxfId="171" priority="14" operator="containsText" text="TRUE">
      <formula>NOT(ISERROR(SEARCH("TRUE",E118)))</formula>
    </cfRule>
    <cfRule type="containsText" dxfId="170" priority="15" operator="containsText" text="NO OP">
      <formula>NOT(ISERROR(SEARCH("NO OP",E118)))</formula>
    </cfRule>
  </conditionalFormatting>
  <conditionalFormatting sqref="F118:F132">
    <cfRule type="cellIs" dxfId="169" priority="11" operator="equal">
      <formula>"LOST"</formula>
    </cfRule>
    <cfRule type="cellIs" dxfId="168" priority="12" operator="equal">
      <formula>"WON"</formula>
    </cfRule>
  </conditionalFormatting>
  <conditionalFormatting sqref="G118:G132">
    <cfRule type="cellIs" dxfId="167" priority="7" operator="equal">
      <formula>"NO KILL"</formula>
    </cfRule>
    <cfRule type="cellIs" dxfId="166" priority="8" operator="equal">
      <formula>FALSE</formula>
    </cfRule>
    <cfRule type="cellIs" dxfId="165" priority="9" operator="greaterThan">
      <formula>0.0001157</formula>
    </cfRule>
    <cfRule type="cellIs" dxfId="164" priority="10" operator="lessThan">
      <formula>0.000115</formula>
    </cfRule>
  </conditionalFormatting>
  <conditionalFormatting sqref="C134:C148">
    <cfRule type="cellIs" dxfId="163" priority="6" operator="equal">
      <formula>TRUE</formula>
    </cfRule>
  </conditionalFormatting>
  <conditionalFormatting sqref="D134:D148">
    <cfRule type="cellIs" dxfId="162" priority="4" operator="equal">
      <formula>"LOST"</formula>
    </cfRule>
    <cfRule type="cellIs" dxfId="161" priority="5" operator="equal">
      <formula>"WON"</formula>
    </cfRule>
  </conditionalFormatting>
  <conditionalFormatting sqref="E134:E148">
    <cfRule type="cellIs" dxfId="160" priority="3" operator="equal">
      <formula>TRUE</formula>
    </cfRule>
  </conditionalFormatting>
  <conditionalFormatting sqref="B134:B148">
    <cfRule type="cellIs" dxfId="159" priority="2" operator="equal">
      <formula>TRUE</formula>
    </cfRule>
  </conditionalFormatting>
  <conditionalFormatting sqref="X122">
    <cfRule type="cellIs" dxfId="158" priority="1" operator="equal">
      <formula>0</formula>
    </cfRule>
  </conditionalFormatting>
  <dataValidations count="13">
    <dataValidation type="list" allowBlank="1" showInputMessage="1" showErrorMessage="1" sqref="AQ13:AQ27" xr:uid="{CBA07E6C-553F-4180-A944-804BFAA7C496}">
      <formula1>"High,Low"</formula1>
    </dataValidation>
    <dataValidation type="list" allowBlank="1" showInputMessage="1" showErrorMessage="1" sqref="AL14:AL27" xr:uid="{D04D9C0D-4F74-4AE2-B8E9-A6515C102223}">
      <formula1>$A$111:$A$114</formula1>
    </dataValidation>
    <dataValidation type="list" allowBlank="1" showInputMessage="1" showErrorMessage="1" sqref="AL13" xr:uid="{C5BD4654-1431-437E-98ED-19FB04C7A6A6}">
      <formula1>A111:A114</formula1>
    </dataValidation>
    <dataValidation type="list" allowBlank="1" showInputMessage="1" showErrorMessage="1" sqref="AF13:AF27 AF29:AF43 AF45:AF59 AF61:AF75 AF77:AF91 AF93:AF107" xr:uid="{BF53E7A8-9579-4AD1-8AA0-FE7394D031DF}">
      <formula1>"PP,False"</formula1>
    </dataValidation>
    <dataValidation type="list" allowBlank="1" showInputMessage="1" showErrorMessage="1" sqref="AD13:AD27 AD29:AD43 AD45:AD59 AD61:AD75 AD77:AD91 AD93:AD107" xr:uid="{023E54A1-AF4C-4899-BB82-D29C59094C3E}">
      <formula1>"Prep,PP,False"</formula1>
    </dataValidation>
    <dataValidation type="list" allowBlank="1" showInputMessage="1" showErrorMessage="1" sqref="K93:K107 AZ13:BA27 BE13:BF27 BJ13:BK27 K13:K27 K77:K91 K29:K43 K45:K59 K61:K75 BO13:BP27 AU13:AV27" xr:uid="{2292EF7E-A823-4904-A3AF-70C8C656CC85}">
      <formula1>"TRUE,FALSE"</formula1>
    </dataValidation>
    <dataValidation type="list" allowBlank="1" sqref="AN13:AN27" xr:uid="{B004F6F6-E79C-4A3A-B6E5-48751D7A0D41}">
      <formula1>"Attack,Defence,Not Played"</formula1>
    </dataValidation>
    <dataValidation type="list" allowBlank="1" sqref="AO13:AO27" xr:uid="{FC175876-BBC7-4ED9-837C-3154383DC47F}">
      <formula1>"Won,Lost,Not Played"</formula1>
    </dataValidation>
    <dataValidation type="list" allowBlank="1" showInputMessage="1" showErrorMessage="1" sqref="O13:O27 O29:O43 O45:O59 O61:O75 O77:O91 O93:O107 L93:L107" xr:uid="{89A0C8D1-FA31-4959-B1A2-DCDACEFAE199}">
      <formula1>"True,False"</formula1>
    </dataValidation>
    <dataValidation type="list" allowBlank="1" showInputMessage="1" showErrorMessage="1" sqref="E2" xr:uid="{ECF3DF5F-2767-46A9-B3F5-CDD86A82520C}">
      <formula1>"True, False"</formula1>
    </dataValidation>
    <dataValidation type="list" allowBlank="1" showInputMessage="1" showErrorMessage="1" sqref="AJ13:AJ27" xr:uid="{A6F1CF82-FFF5-4E05-996C-D4C560562490}">
      <formula1>"true,false"</formula1>
    </dataValidation>
    <dataValidation type="list" allowBlank="1" showInputMessage="1" showErrorMessage="1" sqref="AT13:AT27 AY13:AY27 BN13:BN27 BI13:BI27 BD13:BD27" xr:uid="{E615D632-ABFA-47A4-92A6-54D36F170E8C}">
      <formula1>"Gun, Utility"</formula1>
    </dataValidation>
    <dataValidation type="list" allowBlank="1" sqref="AS13:AS27 BH13:BH27 BC13:BC27 AX13:AX27 BM13:BM27" xr:uid="{E2D19C96-6C3F-42B1-9980-E55C5AF6FCE2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64669F5D-C376-47E6-A352-4777C79BECC7}">
          <x14:formula1>
            <xm:f>REF!E2:E20</xm:f>
          </x14:formula1>
          <xm:sqref>C2</xm:sqref>
        </x14:dataValidation>
        <x14:dataValidation type="list" allowBlank="1" showInputMessage="1" showErrorMessage="1" xr:uid="{A711F093-22B8-4239-9D72-4548E399F342}">
          <x14:formula1>
            <xm:f>REF!A1:A100</xm:f>
          </x14:formula1>
          <xm:sqref>AE2</xm:sqref>
        </x14:dataValidation>
        <x14:dataValidation type="list" allowBlank="1" showInputMessage="1" showErrorMessage="1" xr:uid="{C577D51A-CD56-41EB-9B79-53014EB4A7BD}">
          <x14:formula1>
            <xm:f>REF!A1:A100</xm:f>
          </x14:formula1>
          <xm:sqref>AD2</xm:sqref>
        </x14:dataValidation>
        <x14:dataValidation type="list" allowBlank="1" showInputMessage="1" showErrorMessage="1" xr:uid="{3F62A7CC-AD85-402F-9D57-6F39556C0D89}">
          <x14:formula1>
            <xm:f>REF!B1:B100</xm:f>
          </x14:formula1>
          <xm:sqref>AC2</xm:sqref>
        </x14:dataValidation>
        <x14:dataValidation type="list" allowBlank="1" showInputMessage="1" showErrorMessage="1" xr:uid="{95426573-1FAA-4710-9347-B798F1B34CB4}">
          <x14:formula1>
            <xm:f>REF!B1:B100</xm:f>
          </x14:formula1>
          <xm:sqref>AB2</xm:sqref>
        </x14:dataValidation>
        <x14:dataValidation type="list" allowBlank="1" showInputMessage="1" showErrorMessage="1" xr:uid="{248224B1-08FA-464F-8FFB-BDDFB3308EDD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843CDBBE-A4E1-42D5-A092-3390E2CE7E34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D8190580-8E7C-43EC-A708-B0364DAA75DA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C6C91AC3-002B-4AA0-8A42-350AFEB917F5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4FA74F8F-B02E-4EA7-B012-4854B4244A8A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6EAA4488-AE3E-4387-95B1-0229E82CE4F5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A4FD234D-E7B0-4015-A3CE-7AB0F212EECC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B7AA657F-A33D-4762-9C9C-A2294A4ED72E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B1DACE6A-367B-4185-9843-4CD56ADB6A92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241F4428-F75A-499F-9ED9-B70165116124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DD8A08CB-B748-4DFC-B008-A8EF76D9180B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AE0D00A1-4B05-41D8-96AB-BC34ABEDA6DD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82B7CA34-F4A2-4B00-BA4B-D59EF3E7D7FD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660F7DFF-6340-452A-AABF-78B89B1557E3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239CEF5D-AEF6-4100-86C9-927DF6048F7D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50C34F15-A781-483D-AE7A-D44970A92812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1DCC1-88C6-4E37-B30A-950FBE30578E}">
  <sheetPr codeName="Sheet21">
    <outlinePr summaryBelow="0" summaryRight="0"/>
  </sheetPr>
  <dimension ref="A1:DG1000"/>
  <sheetViews>
    <sheetView topLeftCell="A22" zoomScale="70" zoomScaleNormal="70" workbookViewId="0">
      <selection activeCell="C8" sqref="C8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44715</v>
      </c>
      <c r="C2" s="113" t="s">
        <v>210</v>
      </c>
      <c r="D2" s="170" t="s">
        <v>551</v>
      </c>
      <c r="E2" s="238" t="b">
        <v>0</v>
      </c>
      <c r="F2" s="17">
        <f>I2+K2</f>
        <v>3</v>
      </c>
      <c r="G2" s="17">
        <f>J2+L2</f>
        <v>9</v>
      </c>
      <c r="H2" s="115">
        <f>COUNTIF(AO13:AO27,"Won")+COUNTIF(AO13:AO27,"Lost")</f>
        <v>12</v>
      </c>
      <c r="I2" s="211">
        <f>wonlost(AO13:AO27,"Attack","Won",AN13:AN27)</f>
        <v>2</v>
      </c>
      <c r="J2" s="115">
        <f>wonlost(AO13:AO27,"Attack","Lost",AN13:AN27)</f>
        <v>4</v>
      </c>
      <c r="K2" s="115">
        <f>wonlost(AO13:AO27,"Defence","Won",AN13:AN27)</f>
        <v>1</v>
      </c>
      <c r="L2" s="115">
        <f>wonlost(AO13:AO27,"Defence","Lost",AN13:AN27)</f>
        <v>5</v>
      </c>
      <c r="M2" s="115">
        <f>COUNTIF(CE14:CE27,TRUE)</f>
        <v>0</v>
      </c>
      <c r="N2" s="17">
        <f>COUNTIF(AJ13:AJ27,TRUE)</f>
        <v>2</v>
      </c>
      <c r="O2" s="115">
        <f>COUNTIF(BY13:BY27,TRUE)</f>
        <v>1</v>
      </c>
      <c r="P2" s="170">
        <f>AVERAGE(conversion(AP13:AP27,AO13:AO27))</f>
        <v>1</v>
      </c>
      <c r="Q2" s="170">
        <f>COUNTIF(CG13:CG27,TRUE)</f>
        <v>7</v>
      </c>
      <c r="R2" s="170">
        <f>AVERAGE(conversion(CG13:CG27,AO13:AO27))</f>
        <v>0.42857142857142855</v>
      </c>
      <c r="S2" s="125">
        <f>TRUNC(AVERAGE(CJ13:CJ27),0)/(60*60*24)</f>
        <v>6.9444444444444447E-4</v>
      </c>
      <c r="T2" s="17">
        <f>SUM(T5:T10)</f>
        <v>1</v>
      </c>
      <c r="U2" s="17">
        <f>AVERAGE(Q13:Q27)</f>
        <v>1</v>
      </c>
      <c r="V2" s="17">
        <f>AVERAGE(R13:R27)</f>
        <v>3.5</v>
      </c>
      <c r="W2" s="17">
        <f>AVERAGE(S13:S27)</f>
        <v>1.1666666666666667</v>
      </c>
      <c r="AB2" s="23" t="s">
        <v>165</v>
      </c>
      <c r="AC2" s="23" t="s">
        <v>189</v>
      </c>
      <c r="AD2" s="66" t="s">
        <v>167</v>
      </c>
      <c r="AE2" s="66" t="s">
        <v>191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0.4</v>
      </c>
      <c r="C5" s="96">
        <f>SUM(CA13:CA27)</f>
        <v>4</v>
      </c>
      <c r="D5" s="112">
        <f>SUM(CB13:CB27)</f>
        <v>1</v>
      </c>
      <c r="E5" s="17">
        <f>COUNTIF(DC13:DC27,TRUE)</f>
        <v>1</v>
      </c>
      <c r="F5" s="96">
        <f>COUNTIF(CC13:CC27,TRUE)</f>
        <v>1</v>
      </c>
      <c r="G5" s="17">
        <f>SUM(DF13:DF27)</f>
        <v>0</v>
      </c>
      <c r="H5" s="99">
        <f>TRUNC(D5/(C5-G5),2)</f>
        <v>0.25</v>
      </c>
      <c r="I5" s="114">
        <f>COUNTIF(CH13:CH27,"&gt;0")</f>
        <v>10</v>
      </c>
      <c r="J5" s="115">
        <f>COUNTIF(M13:M27,TRUE)</f>
        <v>1</v>
      </c>
      <c r="K5" s="17">
        <f>COUNTIF(DB13:DB27,TRUE)</f>
        <v>1</v>
      </c>
      <c r="L5" s="111">
        <f>TRUNC((COUNTIF(CD13:CD27,TRUE)/H2),2)</f>
        <v>0.41</v>
      </c>
      <c r="M5" s="116">
        <f>C5/H2</f>
        <v>0.33333333333333331</v>
      </c>
      <c r="N5" s="122">
        <f>AVERAGE(CI13:CI27)/(60*60*24)</f>
        <v>8.6226851851851851E-4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0.25</v>
      </c>
      <c r="V5" s="306">
        <f>SUM(CF13:CF27)</f>
        <v>2</v>
      </c>
      <c r="W5" s="28"/>
      <c r="X5" s="94"/>
      <c r="Y5" s="279">
        <f>COUNTIF(DE13:DE27,TRUE)</f>
        <v>0</v>
      </c>
      <c r="Z5" s="17">
        <f>COUNTIF(CA13:CA27,"&gt;1")</f>
        <v>1</v>
      </c>
      <c r="AB5" s="282" t="s">
        <v>390</v>
      </c>
      <c r="AC5" s="72">
        <f>SUM(CY13:CY27)</f>
        <v>2</v>
      </c>
      <c r="AD5" s="72">
        <f>COUNTIF(CW13:CW27,"&gt;0")</f>
        <v>5</v>
      </c>
      <c r="AE5" s="108">
        <f>TRUNC((COUNTIF(CU13:CU27,TRUE)/(I2+J2)),2)</f>
        <v>0.5</v>
      </c>
      <c r="AF5" s="121" t="e">
        <f>AVERAGE(CV13:CV27)/(60*60*24)</f>
        <v>#DIV/0!</v>
      </c>
      <c r="AG5" s="118">
        <f>AC5/(I2+J2)</f>
        <v>0.33333333333333331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0.16666666666666666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2</v>
      </c>
      <c r="AV5" s="23">
        <f>COUNTIF(CX13:CX27,"&gt;0")</f>
        <v>5</v>
      </c>
      <c r="AW5" s="109">
        <f>TRUNC((COUNTIF(CV13:CV27,TRUE)/($K$2+$L$2)),2)</f>
        <v>0.33</v>
      </c>
      <c r="AX5" s="120">
        <f>AVERAGE(CX13:CX27)/(60*60*24)</f>
        <v>8.4490740740740739E-4</v>
      </c>
      <c r="AY5" s="119">
        <f>AU5/(K2+L2)</f>
        <v>0.33333333333333331</v>
      </c>
      <c r="AZ5" s="99">
        <f>COUNTIF(CZ13:CZ27, "&gt;0")/(K2+L2)</f>
        <v>0.33333333333333331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1.1000000000000001</v>
      </c>
      <c r="C6" s="96">
        <f>SUM(CA29:CA43)</f>
        <v>11</v>
      </c>
      <c r="D6" s="113">
        <f>SUM(CB29:CB43)</f>
        <v>8</v>
      </c>
      <c r="E6" s="17">
        <f>COUNTIF(DC29:DC43,TRUE)</f>
        <v>2</v>
      </c>
      <c r="F6" s="96">
        <f>COUNTIF(CC29:CC43,TRUE)</f>
        <v>3</v>
      </c>
      <c r="G6" s="17">
        <f>SUM(DF29:DF43)</f>
        <v>0</v>
      </c>
      <c r="H6" s="99">
        <f t="shared" ref="H6:H9" si="0">TRUNC(D6/(C6-G6),2)</f>
        <v>0.72</v>
      </c>
      <c r="I6" s="114">
        <f>COUNTIF(CH29:CH43,"&gt;0")</f>
        <v>10</v>
      </c>
      <c r="J6" s="115">
        <f>COUNTIF(M29:M43,TRUE)</f>
        <v>1</v>
      </c>
      <c r="K6" s="17">
        <f>COUNTIF(DB29:DB43,TRUE)</f>
        <v>2</v>
      </c>
      <c r="L6" s="111">
        <f>TRUNC(COUNTIF(CD29:CD43,TRUE)/H2,2)</f>
        <v>0.66</v>
      </c>
      <c r="M6" s="116">
        <f>C6/H2</f>
        <v>0.91666666666666663</v>
      </c>
      <c r="N6" s="122">
        <f>AVERAGE(CI29:CI43)/(60*60*24)</f>
        <v>1.0659722222222221E-3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0.5</v>
      </c>
      <c r="V6" s="306">
        <f>SUM(CF29:CF43)</f>
        <v>0</v>
      </c>
      <c r="W6" s="28"/>
      <c r="X6" s="94"/>
      <c r="Y6" s="279">
        <f>COUNTIF(DE29:DE43,TRUE)</f>
        <v>0</v>
      </c>
      <c r="Z6" s="17">
        <f>COUNTIF(CA29:CA43,"&gt;1")</f>
        <v>4</v>
      </c>
      <c r="AB6" s="283" t="s">
        <v>65</v>
      </c>
      <c r="AC6" s="72">
        <f>SUM(CY29:CY43)</f>
        <v>5</v>
      </c>
      <c r="AD6" s="72">
        <f>COUNTIF(CW29:CW43,"&gt;0")</f>
        <v>5</v>
      </c>
      <c r="AE6" s="108">
        <f>TRUNC(COUNTIF(CU29:CU43,TRUE)/(I2+J2),2)</f>
        <v>0.66</v>
      </c>
      <c r="AF6" s="121" t="e">
        <f>AVERAGE(CV29:CV43)/(60*60*24)</f>
        <v>#DIV/0!</v>
      </c>
      <c r="AG6" s="118">
        <f>AC6/(I2+J2)</f>
        <v>0.83333333333333337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0.5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6</v>
      </c>
      <c r="AV6" s="23">
        <f>COUNTIF(CX29:CX43,"&gt;0")</f>
        <v>5</v>
      </c>
      <c r="AW6" s="110">
        <f>TRUNC((COUNTIF(CV29:CV43,TRUE)/($K$2+$L$2)),2)</f>
        <v>0.66</v>
      </c>
      <c r="AX6" s="120">
        <f>AVERAGE(CX29:CX43)/(60*60*24)</f>
        <v>7.5694444444444453E-4</v>
      </c>
      <c r="AY6" s="119">
        <f>AU6/(K2+L2)</f>
        <v>1</v>
      </c>
      <c r="AZ6" s="99">
        <f>COUNTIF(CZ29:CZ43, "&gt;0")/(K2+L2)</f>
        <v>0.5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0.875</v>
      </c>
      <c r="C7" s="96">
        <f>SUM(CA45:CA59)</f>
        <v>7</v>
      </c>
      <c r="D7" s="113">
        <f>SUM(CB45:CB59)</f>
        <v>4</v>
      </c>
      <c r="E7" s="17">
        <f>COUNTIF(DC45:DC59,TRUE)</f>
        <v>2</v>
      </c>
      <c r="F7" s="96">
        <f>COUNTIF(CC45:CC59,TRUE)</f>
        <v>3</v>
      </c>
      <c r="G7" s="17">
        <f>SUM(DF45:DF59)</f>
        <v>0</v>
      </c>
      <c r="H7" s="99">
        <f t="shared" si="0"/>
        <v>0.56999999999999995</v>
      </c>
      <c r="I7" s="114">
        <f>COUNTIF(CH45:CH59,"&gt;0")</f>
        <v>8</v>
      </c>
      <c r="J7" s="115">
        <f>COUNTIF(M45:M59,TRUE)</f>
        <v>1</v>
      </c>
      <c r="K7" s="17">
        <f>COUNTIF(DB45:DB59,TRUE)</f>
        <v>2</v>
      </c>
      <c r="L7" s="111">
        <f>TRUNC((COUNTIF(CD45:CD59,TRUE)/H2),2)</f>
        <v>0.66</v>
      </c>
      <c r="M7" s="116">
        <f>C7/H2</f>
        <v>0.58333333333333337</v>
      </c>
      <c r="N7" s="122">
        <f>AVERAGE(CI45:CI59)/(60*60*24)</f>
        <v>7.4218750000000001E-4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0.41666666666666669</v>
      </c>
      <c r="V7" s="306">
        <f>SUM(CF45:CF59)</f>
        <v>1</v>
      </c>
      <c r="W7" s="28"/>
      <c r="X7" s="94"/>
      <c r="Y7" s="279">
        <f>COUNTIF(DE45:DE59,TRUE)</f>
        <v>0</v>
      </c>
      <c r="Z7" s="17">
        <f>COUNTIF(CA45:CA59,"&gt;1")</f>
        <v>1</v>
      </c>
      <c r="AB7" s="284" t="s">
        <v>66</v>
      </c>
      <c r="AC7" s="72">
        <f>SUM(CY45:CY59)</f>
        <v>5</v>
      </c>
      <c r="AD7" s="72">
        <f>COUNTIF(CW45:CW59,"&gt;0")</f>
        <v>3</v>
      </c>
      <c r="AE7" s="108">
        <f>TRUNC((COUNTIF(CU45:CU59,TRUE)/(I2+J2)),2)</f>
        <v>0.66</v>
      </c>
      <c r="AF7" s="121" t="e">
        <f>AVERAGE(CV43:CV59)/(60*60*24)</f>
        <v>#DIV/0!</v>
      </c>
      <c r="AG7" s="118">
        <f>AC7/(I2+J2)</f>
        <v>0.83333333333333337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0.5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2</v>
      </c>
      <c r="AV7" s="23">
        <f>COUNTIF(CX45:CX59,"&gt;0")</f>
        <v>5</v>
      </c>
      <c r="AW7" s="110">
        <f>TRUNC((COUNTIF(CV45:CV59,TRUE)/($K$2+$L$2)),2)</f>
        <v>0.66</v>
      </c>
      <c r="AX7" s="120">
        <f>AVERAGE(CX43:CX59)/(60*60*24)</f>
        <v>7.8472222222222214E-4</v>
      </c>
      <c r="AY7" s="119">
        <f>AU7/(K2+L2)</f>
        <v>0.33333333333333331</v>
      </c>
      <c r="AZ7" s="99">
        <f>COUNTIF(CZ45:CZ59, "&gt;0")/(K2+L2)</f>
        <v>0.33333333333333331</v>
      </c>
      <c r="BA7" s="20"/>
    </row>
    <row r="8" spans="1:110" ht="15.75" customHeight="1" x14ac:dyDescent="0.2">
      <c r="A8" s="106" t="s">
        <v>355</v>
      </c>
      <c r="B8" s="165">
        <f>C8/I8</f>
        <v>0.9</v>
      </c>
      <c r="C8" s="96">
        <f>SUM(CA61:CA75)</f>
        <v>9</v>
      </c>
      <c r="D8" s="113">
        <f>SUM(CB61:CB75)</f>
        <v>4</v>
      </c>
      <c r="E8" s="17">
        <f>COUNTIF(DC61:DC75,TRUE)</f>
        <v>2</v>
      </c>
      <c r="F8" s="96">
        <f>COUNTIF(CC61:CC75,TRUE)</f>
        <v>4</v>
      </c>
      <c r="G8" s="17">
        <f>SUM(DF61:DF75)</f>
        <v>0</v>
      </c>
      <c r="H8" s="99">
        <f t="shared" si="0"/>
        <v>0.44</v>
      </c>
      <c r="I8" s="114">
        <f>COUNTIF(CH61:CH75,"&gt;0")</f>
        <v>10</v>
      </c>
      <c r="J8" s="115">
        <f>COUNTIF(M61:M75,TRUE)</f>
        <v>1</v>
      </c>
      <c r="K8" s="17">
        <f>COUNTIF(DB61:DB75,TRUE)</f>
        <v>2</v>
      </c>
      <c r="L8" s="111">
        <f>TRUNC((COUNTIF(CD61:CD75,TRUE)/H2),2)</f>
        <v>0.57999999999999996</v>
      </c>
      <c r="M8" s="116">
        <f>C8/H2</f>
        <v>0.75</v>
      </c>
      <c r="N8" s="122">
        <f>AVERAGE(CI61:CI75)/(60*60*24)</f>
        <v>9.0509259259259265E-4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1</v>
      </c>
      <c r="U8" s="111">
        <f>COUNTIF(CA61:CA75, "&gt;0")/H2</f>
        <v>0.58333333333333337</v>
      </c>
      <c r="V8" s="306">
        <f>SUM(CF61:CF75)</f>
        <v>0</v>
      </c>
      <c r="W8" s="28"/>
      <c r="X8" s="94"/>
      <c r="Y8" s="279">
        <f>COUNTIF(DE61:DE75,TRUE)</f>
        <v>0</v>
      </c>
      <c r="Z8" s="17">
        <f>COUNTIF(CA61:CA75,"&gt;1")</f>
        <v>2</v>
      </c>
      <c r="AB8" s="285" t="s">
        <v>355</v>
      </c>
      <c r="AC8" s="72">
        <f>SUM(CY61:CY75)</f>
        <v>6</v>
      </c>
      <c r="AD8" s="72">
        <f>COUNTIF(CW61:CW75,"&gt;0")</f>
        <v>4</v>
      </c>
      <c r="AE8" s="108">
        <f>TRUNC((COUNTIF(CU61:CU75,TRUE)/(I2+J2)),2)</f>
        <v>0.66</v>
      </c>
      <c r="AF8" s="121" t="e">
        <f>AVERAGE(CV61:CV75)/(60*60*24)</f>
        <v>#DIV/0!</v>
      </c>
      <c r="AG8" s="118">
        <f>AC8/(I2+J2)</f>
        <v>1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0.66666666666666663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3</v>
      </c>
      <c r="AV8" s="23">
        <f>COUNTIF(CX61:CX75,"&gt;0")</f>
        <v>6</v>
      </c>
      <c r="AW8" s="110">
        <f>TRUNC((COUNTIF(CV61:CV75,TRUE)/($K$2+$L$2)),2)</f>
        <v>0.5</v>
      </c>
      <c r="AX8" s="120">
        <f>AVERAGE(CX61:CX75)/(60*60*24)</f>
        <v>9.3171296296296296E-4</v>
      </c>
      <c r="AY8" s="119">
        <f>AU8/(K2+L2)</f>
        <v>0.5</v>
      </c>
      <c r="AZ8" s="99">
        <f>COUNTIF(CZ61:CZ75, "&gt;0")/(K2+L2)</f>
        <v>0.5</v>
      </c>
      <c r="BA8" s="20"/>
    </row>
    <row r="9" spans="1:110" ht="15.75" customHeight="1" x14ac:dyDescent="0.2">
      <c r="A9" s="107" t="s">
        <v>67</v>
      </c>
      <c r="B9" s="165">
        <f>C9/I9</f>
        <v>0.36363636363636365</v>
      </c>
      <c r="C9" s="96">
        <f>SUM(CA77:CA91)</f>
        <v>4</v>
      </c>
      <c r="D9" s="113">
        <f>SUM(CB77:CB91)</f>
        <v>4</v>
      </c>
      <c r="E9" s="17">
        <f>COUNTIF(DC77:DC91,TRUE)</f>
        <v>0</v>
      </c>
      <c r="F9" s="96">
        <f>COUNTIF(CC77:CC91,TRUE)</f>
        <v>1</v>
      </c>
      <c r="G9" s="17">
        <f>SUM(DF77:DF91)</f>
        <v>0</v>
      </c>
      <c r="H9" s="99">
        <f t="shared" si="0"/>
        <v>1</v>
      </c>
      <c r="I9" s="114">
        <f>COUNTIF(CH77:CH91,"&gt;0")</f>
        <v>11</v>
      </c>
      <c r="J9" s="115">
        <f>COUNTIF(M77:M91,TRUE )</f>
        <v>1</v>
      </c>
      <c r="K9" s="17">
        <f>COUNTIF(DB77:DB91,TRUE)</f>
        <v>3</v>
      </c>
      <c r="L9" s="111">
        <f>TRUNC((COUNTIF(CD77:CD91,TRUE)/H2),2)</f>
        <v>0.5</v>
      </c>
      <c r="M9" s="116">
        <f>C9/H2</f>
        <v>0.33333333333333331</v>
      </c>
      <c r="N9" s="122">
        <f>AVERAGE(CI77:CI91)/(60*60*24)</f>
        <v>9.8063973063973074E-4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0</v>
      </c>
      <c r="U9" s="111">
        <f>COUNTIF(CA77:CA91, "&gt;0")/H2</f>
        <v>0.33333333333333331</v>
      </c>
      <c r="V9" s="306">
        <f>SUM(CF77:CF91)</f>
        <v>1</v>
      </c>
      <c r="W9" s="28"/>
      <c r="X9" s="94"/>
      <c r="Y9" s="279">
        <f>COUNTIF(DE77:DE91,TRUE)</f>
        <v>0</v>
      </c>
      <c r="Z9" s="17">
        <f>COUNTIF(CA77:CA91,"&gt;1")</f>
        <v>0</v>
      </c>
      <c r="AB9" s="286" t="s">
        <v>67</v>
      </c>
      <c r="AC9" s="72">
        <f>SUM(CY77:CY91)</f>
        <v>2</v>
      </c>
      <c r="AD9" s="72">
        <f>COUNTIF(CW77:CW91,"&gt;0")</f>
        <v>5</v>
      </c>
      <c r="AE9" s="108">
        <f>TRUNC((COUNTIF(CU77:CU91,TRUE)/(I2+J2)),2)</f>
        <v>0.66</v>
      </c>
      <c r="AF9" s="121" t="e">
        <f>AVERAGE(CV77:CV91)/(60*60*24)</f>
        <v>#DIV/0!</v>
      </c>
      <c r="AG9" s="118">
        <f>AC9/(I2+J2)</f>
        <v>0.33333333333333331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0.33333333333333331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2</v>
      </c>
      <c r="AV9" s="23">
        <f>COUNTIF(CX77:CX91,"&gt;0")</f>
        <v>6</v>
      </c>
      <c r="AW9" s="110">
        <f>TRUNC((COUNTIF(CV77:CV91,TRUE)/($K$2+$L$2)),2)</f>
        <v>0.33</v>
      </c>
      <c r="AX9" s="120">
        <f>AVERAGE(CX77:CX91)/(60*60*24)</f>
        <v>9.0663580246913577E-4</v>
      </c>
      <c r="AY9" s="119">
        <f>AU9/(K2+L2)</f>
        <v>0.33333333333333331</v>
      </c>
      <c r="AZ9" s="99">
        <f>COUNTIF(CZ77:CZ91, "&gt;0")/(K2+L2)</f>
        <v>0.33333333333333331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6_3 Border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473</v>
      </c>
      <c r="K13" s="45" t="b">
        <v>0</v>
      </c>
      <c r="L13" s="46" t="b">
        <f>DB13</f>
        <v>0</v>
      </c>
      <c r="M13" s="47" t="b" cm="1">
        <f t="array" ref="M13">OpeningDeath(CG13,CI13,CI29,CI45,CI61,CI77,CI93)</f>
        <v>0</v>
      </c>
      <c r="N13" s="52" t="s">
        <v>185</v>
      </c>
      <c r="O13" s="69" t="b">
        <v>0</v>
      </c>
      <c r="Q13" s="17">
        <v>2</v>
      </c>
      <c r="R13" s="233">
        <v>5</v>
      </c>
      <c r="S13" s="17"/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219</v>
      </c>
      <c r="AM13" s="62" t="s">
        <v>454</v>
      </c>
      <c r="AN13" s="63" t="s">
        <v>381</v>
      </c>
      <c r="AO13" s="71" t="s">
        <v>404</v>
      </c>
      <c r="AP13" s="20" t="b">
        <f t="shared" ref="AP13:AP27" si="1">OR(O13,O29,O45,O61,O77,O93)</f>
        <v>0</v>
      </c>
      <c r="AQ13" s="17"/>
      <c r="AR13" s="190" t="s">
        <v>529</v>
      </c>
      <c r="AS13" s="54" t="s">
        <v>355</v>
      </c>
      <c r="AT13" s="55" t="s">
        <v>384</v>
      </c>
      <c r="AU13" s="55" t="b">
        <v>0</v>
      </c>
      <c r="AV13" s="55" t="b">
        <v>0</v>
      </c>
      <c r="AW13" s="64" t="s">
        <v>387</v>
      </c>
      <c r="AX13" s="65" t="s">
        <v>67</v>
      </c>
      <c r="AY13" s="66" t="s">
        <v>384</v>
      </c>
      <c r="AZ13" s="66" t="b">
        <v>0</v>
      </c>
      <c r="BA13" s="66" t="b">
        <v>1</v>
      </c>
      <c r="BB13" s="56"/>
      <c r="BC13" s="57"/>
      <c r="BD13" s="55"/>
      <c r="BE13" s="55" t="b">
        <v>0</v>
      </c>
      <c r="BF13" s="55"/>
      <c r="BG13" s="64"/>
      <c r="BH13" s="65"/>
      <c r="BI13" s="66"/>
      <c r="BJ13" s="66" t="b">
        <v>0</v>
      </c>
      <c r="BK13" s="66"/>
      <c r="BL13" s="56"/>
      <c r="BM13" s="57"/>
      <c r="BN13" s="55"/>
      <c r="BO13" s="55" t="b">
        <v>0</v>
      </c>
      <c r="BP13" s="55"/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0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0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0</v>
      </c>
      <c r="CH13" s="20" cm="1">
        <f t="array" ref="CH13">secandmin(J13)</f>
        <v>108</v>
      </c>
      <c r="CI13" s="20">
        <f t="shared" ref="CI13:CI27" si="4">IF(CH13=0,FALSE,(180+BT13-CH13))</f>
        <v>72</v>
      </c>
      <c r="CJ13" s="20" cm="1">
        <f t="array" ref="CJ13">IF(AR13="",FALSE,ROUND(IF(AU13=TRUE,((180-secandmin(AK13))+(45-AM13))-(secandmin(AR13)),(180-secandmin(AR13))),0))</f>
        <v>90</v>
      </c>
      <c r="CK13" s="20" cm="1">
        <f t="array" ref="CK13">IF(AW13="",FALSE,ROUND(IF(AZ13=TRUE,((180-secandmin(AK13))+(45-AM13))-(secandmin(AW13)),(180-secandmin(AW13))),0))</f>
        <v>96</v>
      </c>
      <c r="CL13" s="20" t="b" cm="1">
        <f t="array" ref="CL13">IF(BB13="",FALSE,ROUND(IF(BE13=TRUE,((180-secandmin(AK13))+(45-AM13))-(secandmin(BB13)),(180-secandmin(BB13))),0))</f>
        <v>0</v>
      </c>
      <c r="CM13" s="20" t="b" cm="1">
        <f t="array" ref="CM13">IF(BG13="",FALSE,ROUND(IF(BJ13=TRUE,((180-secandmin(AK13))+(45-AM13))-(secandmin(BG13)),(180-secandmin(BG13))),0))</f>
        <v>0</v>
      </c>
      <c r="CN13" s="20" t="b" cm="1">
        <f t="array" ref="CN13">IF(BL13="",FALSE,ROUND(IF(BO13=TRUE,((180-secandmin(AK13))+(45-AM13))-(secandmin(BL13)),(180-secandmin(BL13))),0))</f>
        <v>0</v>
      </c>
      <c r="CO13" s="30" cm="1">
        <f t="array" ref="CO13">roundlength(AJ13,secandmin(AM13),AO13,secandmin(AK13))</f>
        <v>97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1</v>
      </c>
      <c r="CV13" s="20" t="b" cm="1">
        <f t="array" ref="CV13:CV18">TRANSPOSE(sidesplit(CD13:CD27,AN13:AN27,"Defence"))</f>
        <v>0</v>
      </c>
      <c r="CW13" s="20" cm="1">
        <f t="array" ref="CW13:CW18">TRANSPOSE(sidesplit(CI13:CI27,AN13:AN27,"Attack"))</f>
        <v>80</v>
      </c>
      <c r="CX13" s="20" cm="1">
        <f t="array" ref="CX13:CX18">TRANSPOSE(sidesplit(CI13:CI27,AN13:AN27,"Defence"))</f>
        <v>72</v>
      </c>
      <c r="CY13" s="20" cm="1">
        <f t="array" ref="CY13:CY18">TRANSPOSE(sidesplit(CA13:CA27,AN13:AN27,"Attack"))</f>
        <v>2</v>
      </c>
      <c r="CZ13" s="20" cm="1">
        <f t="array" ref="CZ13:CZ18">TRANSPOSE(sidesplit(CA13:CA27,AN13:AN27,"Defence"))</f>
        <v>0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6_3 Border</v>
      </c>
      <c r="B14" s="4">
        <v>2</v>
      </c>
      <c r="C14" s="50"/>
      <c r="D14" s="51"/>
      <c r="E14" s="50"/>
      <c r="F14" s="87"/>
      <c r="G14" s="88"/>
      <c r="H14" s="89"/>
      <c r="I14" s="49"/>
      <c r="J14" s="48" t="s">
        <v>436</v>
      </c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194</v>
      </c>
      <c r="O14" s="69" t="b">
        <v>0</v>
      </c>
      <c r="Q14" s="17">
        <v>2</v>
      </c>
      <c r="R14" s="233">
        <v>2</v>
      </c>
      <c r="S14" s="17"/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219</v>
      </c>
      <c r="AM14" s="62" t="s">
        <v>387</v>
      </c>
      <c r="AN14" s="63" t="s">
        <v>381</v>
      </c>
      <c r="AO14" s="71" t="s">
        <v>404</v>
      </c>
      <c r="AP14" s="20" t="b">
        <f t="shared" si="1"/>
        <v>0</v>
      </c>
      <c r="AQ14" s="17"/>
      <c r="AR14" s="190" t="s">
        <v>419</v>
      </c>
      <c r="AS14" s="54" t="s">
        <v>355</v>
      </c>
      <c r="AT14" s="55" t="s">
        <v>384</v>
      </c>
      <c r="AU14" s="55" t="b">
        <v>0</v>
      </c>
      <c r="AV14" s="55" t="b">
        <v>1</v>
      </c>
      <c r="AW14" s="64"/>
      <c r="AX14" s="65"/>
      <c r="AY14" s="66"/>
      <c r="AZ14" s="66" t="b">
        <v>0</v>
      </c>
      <c r="BA14" s="66"/>
      <c r="BB14" s="56"/>
      <c r="BC14" s="57"/>
      <c r="BD14" s="55"/>
      <c r="BE14" s="55" t="b">
        <v>0</v>
      </c>
      <c r="BF14" s="55"/>
      <c r="BG14" s="64"/>
      <c r="BH14" s="65"/>
      <c r="BI14" s="66"/>
      <c r="BJ14" s="66" t="b">
        <v>0</v>
      </c>
      <c r="BK14" s="66"/>
      <c r="BL14" s="56"/>
      <c r="BM14" s="57"/>
      <c r="BN14" s="55"/>
      <c r="BO14" s="55" t="b">
        <v>0</v>
      </c>
      <c r="BP14" s="55"/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0</v>
      </c>
      <c r="CB14" s="20">
        <f>countkillshs(AS14,AV14,AX14,BA14,BC14,BF14,BH14,BK14,BM14,BP14,$B$12)</f>
        <v>0</v>
      </c>
      <c r="CC14" s="223" t="b">
        <f>opening(AS14,B12)</f>
        <v>0</v>
      </c>
      <c r="CD14" s="29" t="b" cm="1">
        <f t="array" ref="CD14">KOST(CA14,O14,secandmin(J14),L14, AN14)</f>
        <v>0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0</v>
      </c>
      <c r="CH14" s="20" cm="1">
        <f t="array" ref="CH14">secandmin(J14)</f>
        <v>101</v>
      </c>
      <c r="CI14" s="20">
        <f t="shared" si="4"/>
        <v>79</v>
      </c>
      <c r="CJ14" s="20" cm="1">
        <f t="array" ref="CJ14">IF(AR14="",FALSE,ROUND(IF(AU14=TRUE,((180-secandmin(AK14))+(45-AM14))-(secandmin(AR14)),(180-secandmin(AR14))),0))</f>
        <v>76</v>
      </c>
      <c r="CK14" s="20" t="b" cm="1">
        <f t="array" ref="CK14">IF(AW14="",FALSE,ROUND(IF(AZ14=TRUE,((180-secandmin(AK14))+(45-AM14))-(secandmin(AW14)),(180-secandmin(AW14))),0))</f>
        <v>0</v>
      </c>
      <c r="CL14" s="20" t="b" cm="1">
        <f t="array" ref="CL14">IF(BB14="",FALSE,ROUND(IF(BE14=TRUE,((180-secandmin(AK14))+(45-AM14))-(secandmin(BB14)),(180-secandmin(BB14))),0))</f>
        <v>0</v>
      </c>
      <c r="CM14" s="20" t="b" cm="1">
        <f t="array" ref="CM14">IF(BG14="",FALSE,ROUND(IF(BJ14=TRUE,((180-secandmin(AK14))+(45-AM14))-(secandmin(BG14)),(180-secandmin(BG14))),0))</f>
        <v>0</v>
      </c>
      <c r="CN14" s="20" t="b" cm="1">
        <f t="array" ref="CN14">IF(BL14="",FALSE,ROUND(IF(BO14=TRUE,((180-secandmin(AK14))+(45-AM14))-(secandmin(BL14)),(180-secandmin(BL14))),0))</f>
        <v>0</v>
      </c>
      <c r="CO14" s="30" cm="1">
        <f t="array" ref="CO14">roundlength(AJ14,secandmin(AM14),AO14,secandmin(AK14))</f>
        <v>96</v>
      </c>
      <c r="CP14" s="222">
        <f t="shared" si="5"/>
        <v>0</v>
      </c>
      <c r="CQ14" s="222">
        <f t="shared" si="6"/>
        <v>0</v>
      </c>
      <c r="CR14" s="17"/>
      <c r="CU14" s="20" t="b">
        <v>0</v>
      </c>
      <c r="CV14" s="20" t="b">
        <v>0</v>
      </c>
      <c r="CW14" s="20">
        <v>137</v>
      </c>
      <c r="CX14" s="20">
        <v>79</v>
      </c>
      <c r="CY14" s="20">
        <v>0</v>
      </c>
      <c r="CZ14" s="20">
        <v>0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6_3 Border</v>
      </c>
      <c r="B15" s="4">
        <v>3</v>
      </c>
      <c r="C15" s="50"/>
      <c r="D15" s="51"/>
      <c r="E15" s="50"/>
      <c r="F15" s="87"/>
      <c r="G15" s="88"/>
      <c r="H15" s="89"/>
      <c r="I15" s="49"/>
      <c r="J15" s="48" t="s">
        <v>554</v>
      </c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0</v>
      </c>
      <c r="N15" s="52" t="s">
        <v>200</v>
      </c>
      <c r="O15" s="69" t="b">
        <v>0</v>
      </c>
      <c r="Q15" s="17">
        <v>1</v>
      </c>
      <c r="R15" s="233">
        <v>5</v>
      </c>
      <c r="S15" s="17"/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0</v>
      </c>
      <c r="AK15" s="182"/>
      <c r="AL15" s="61" t="s">
        <v>220</v>
      </c>
      <c r="AM15" s="62" t="s">
        <v>554</v>
      </c>
      <c r="AN15" s="63" t="s">
        <v>381</v>
      </c>
      <c r="AO15" s="71" t="s">
        <v>404</v>
      </c>
      <c r="AP15" s="20" t="b">
        <f t="shared" si="1"/>
        <v>0</v>
      </c>
      <c r="AQ15" s="17"/>
      <c r="AR15" s="190" t="s">
        <v>556</v>
      </c>
      <c r="AS15" s="54" t="s">
        <v>355</v>
      </c>
      <c r="AT15" s="55" t="s">
        <v>384</v>
      </c>
      <c r="AU15" s="55" t="b">
        <v>0</v>
      </c>
      <c r="AV15" s="55" t="b">
        <v>1</v>
      </c>
      <c r="AW15" s="64" t="s">
        <v>387</v>
      </c>
      <c r="AX15" s="65" t="s">
        <v>390</v>
      </c>
      <c r="AY15" s="66" t="s">
        <v>384</v>
      </c>
      <c r="AZ15" s="66" t="b">
        <v>0</v>
      </c>
      <c r="BA15" s="66" t="b">
        <v>0</v>
      </c>
      <c r="BB15" s="56"/>
      <c r="BC15" s="57"/>
      <c r="BD15" s="55"/>
      <c r="BE15" s="55" t="b">
        <v>0</v>
      </c>
      <c r="BF15" s="55"/>
      <c r="BG15" s="64"/>
      <c r="BH15" s="65"/>
      <c r="BI15" s="66"/>
      <c r="BJ15" s="66" t="b">
        <v>0</v>
      </c>
      <c r="BK15" s="66"/>
      <c r="BL15" s="56"/>
      <c r="BM15" s="57"/>
      <c r="BN15" s="55"/>
      <c r="BO15" s="55" t="b">
        <v>0</v>
      </c>
      <c r="BP15" s="55"/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1</v>
      </c>
      <c r="CB15" s="20">
        <f>countkillshs(AS15,AV15,AX15,BA15,BC15,BF15,BH15,BK15,BM15,BP15,$B$12)</f>
        <v>0</v>
      </c>
      <c r="CC15" s="223" t="b">
        <f>opening(AS15,B12)</f>
        <v>0</v>
      </c>
      <c r="CD15" s="29" t="b" cm="1">
        <f t="array" ref="CD15">KOST(CA15,O15,secandmin(J15),L15, AN15)</f>
        <v>1</v>
      </c>
      <c r="CE15" s="196"/>
      <c r="CF15" s="20" cm="1">
        <f t="array" ref="CF15">exitfrags(CI15,CI31,CI47,CI63,CI79,AS15,CJ15,AX15,CK15,BC15,CL15,BH15,CM15,BM15,CN15,AO15,$B$12)</f>
        <v>1</v>
      </c>
      <c r="CG15" s="27" t="b" cm="1">
        <f t="array" ref="CG15">openingpick(CJ15,CI15,CI31,CI47,CI63,CI79,CI95,$E$2)</f>
        <v>1</v>
      </c>
      <c r="CH15" s="20" cm="1">
        <f t="array" ref="CH15">secandmin(J15)</f>
        <v>74</v>
      </c>
      <c r="CI15" s="20">
        <f t="shared" si="4"/>
        <v>106</v>
      </c>
      <c r="CJ15" s="20" cm="1">
        <f t="array" ref="CJ15">IF(AR15="",FALSE,ROUND(IF(AU15=TRUE,((180-secandmin(AK15))+(45-AM15))-(secandmin(AR15)),(180-secandmin(AR15))),0))</f>
        <v>37</v>
      </c>
      <c r="CK15" s="20" cm="1">
        <f t="array" ref="CK15">IF(AW15="",FALSE,ROUND(IF(AZ15=TRUE,((180-secandmin(AK15))+(45-AM15))-(secandmin(AW15)),(180-secandmin(AW15))),0))</f>
        <v>96</v>
      </c>
      <c r="CL15" s="20" t="b" cm="1">
        <f t="array" ref="CL15">IF(BB15="",FALSE,ROUND(IF(BE15=TRUE,((180-secandmin(AK15))+(45-AM15))-(secandmin(BB15)),(180-secandmin(BB15))),0))</f>
        <v>0</v>
      </c>
      <c r="CM15" s="20" t="b" cm="1">
        <f t="array" ref="CM15">IF(BG15="",FALSE,ROUND(IF(BJ15=TRUE,((180-secandmin(AK15))+(45-AM15))-(secandmin(BG15)),(180-secandmin(BG15))),0))</f>
        <v>0</v>
      </c>
      <c r="CN15" s="20" t="b" cm="1">
        <f t="array" ref="CN15">IF(BL15="",FALSE,ROUND(IF(BO15=TRUE,((180-secandmin(AK15))+(45-AM15))-(secandmin(BL15)),(180-secandmin(BL15))),0))</f>
        <v>0</v>
      </c>
      <c r="CO15" s="30" cm="1">
        <f t="array" ref="CO15">roundlength(AJ15,secandmin(AM15),AO15,secandmin(AK15))</f>
        <v>106</v>
      </c>
      <c r="CP15" s="222">
        <f t="shared" si="5"/>
        <v>0</v>
      </c>
      <c r="CQ15" s="222">
        <f t="shared" si="6"/>
        <v>0</v>
      </c>
      <c r="CR15" s="17"/>
      <c r="CU15" s="20" t="b">
        <v>1</v>
      </c>
      <c r="CV15" s="20" t="b">
        <v>1</v>
      </c>
      <c r="CW15" s="20">
        <v>53</v>
      </c>
      <c r="CX15" s="20">
        <v>106</v>
      </c>
      <c r="CY15" s="20">
        <v>0</v>
      </c>
      <c r="CZ15" s="20">
        <v>1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t="b" cm="1">
        <f t="array" ref="DD15">IF(AK15=0,FALSE,(180-secandmin(AK15)))</f>
        <v>0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6_3 Border</v>
      </c>
      <c r="B16" s="4">
        <v>4</v>
      </c>
      <c r="C16" s="50"/>
      <c r="D16" s="51"/>
      <c r="E16" s="50"/>
      <c r="F16" s="87"/>
      <c r="G16" s="88"/>
      <c r="H16" s="89"/>
      <c r="I16" s="49"/>
      <c r="J16" s="300"/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200</v>
      </c>
      <c r="O16" s="69" t="b">
        <v>0</v>
      </c>
      <c r="Q16" s="17">
        <v>0</v>
      </c>
      <c r="R16" s="233">
        <v>2</v>
      </c>
      <c r="S16" s="17"/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220</v>
      </c>
      <c r="AM16" s="62" t="s">
        <v>500</v>
      </c>
      <c r="AN16" s="63" t="s">
        <v>381</v>
      </c>
      <c r="AO16" s="71" t="s">
        <v>392</v>
      </c>
      <c r="AP16" s="20" t="b">
        <f t="shared" si="1"/>
        <v>0</v>
      </c>
      <c r="AQ16" s="17"/>
      <c r="AR16" s="190" t="s">
        <v>557</v>
      </c>
      <c r="AS16" s="54" t="s">
        <v>390</v>
      </c>
      <c r="AT16" s="55" t="s">
        <v>384</v>
      </c>
      <c r="AU16" s="55" t="b">
        <v>0</v>
      </c>
      <c r="AV16" s="55" t="b">
        <v>0</v>
      </c>
      <c r="AW16" s="64" t="s">
        <v>422</v>
      </c>
      <c r="AX16" s="65" t="s">
        <v>67</v>
      </c>
      <c r="AY16" s="66" t="s">
        <v>384</v>
      </c>
      <c r="AZ16" s="66" t="b">
        <v>0</v>
      </c>
      <c r="BA16" s="66" t="b">
        <v>1</v>
      </c>
      <c r="BB16" s="56" t="s">
        <v>556</v>
      </c>
      <c r="BC16" s="57" t="s">
        <v>65</v>
      </c>
      <c r="BD16" s="55" t="s">
        <v>384</v>
      </c>
      <c r="BE16" s="55" t="b">
        <v>0</v>
      </c>
      <c r="BF16" s="55" t="b">
        <v>1</v>
      </c>
      <c r="BG16" s="64" t="s">
        <v>426</v>
      </c>
      <c r="BH16" s="65" t="s">
        <v>65</v>
      </c>
      <c r="BI16" s="66" t="s">
        <v>384</v>
      </c>
      <c r="BJ16" s="66" t="b">
        <v>0</v>
      </c>
      <c r="BK16" s="66" t="b">
        <v>1</v>
      </c>
      <c r="BL16" s="56" t="s">
        <v>500</v>
      </c>
      <c r="BM16" s="57" t="s">
        <v>65</v>
      </c>
      <c r="BN16" s="55" t="s">
        <v>384</v>
      </c>
      <c r="BO16" s="55" t="b">
        <v>0</v>
      </c>
      <c r="BP16" s="55" t="b">
        <v>1</v>
      </c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1</v>
      </c>
      <c r="CB16" s="20">
        <f t="shared" ref="CB16:CB27" si="9">countkillshs(AS16,AV16,AX16,BA16,BC16,BF16,BH16,BK16,BM16,BP16,$B$12)</f>
        <v>0</v>
      </c>
      <c r="CC16" s="223" t="b">
        <f>opening(AS16,B12)</f>
        <v>1</v>
      </c>
      <c r="CD16" s="29" t="b" cm="1">
        <f t="array" ref="CD16">KOST(CA16,O16,secandmin(J16),L16, AN16)</f>
        <v>1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1</v>
      </c>
      <c r="CH16" s="20" cm="1">
        <f t="array" ref="CH16">secandmin(J16)</f>
        <v>0</v>
      </c>
      <c r="CI16" s="20" t="b">
        <f t="shared" si="4"/>
        <v>0</v>
      </c>
      <c r="CJ16" s="20" cm="1">
        <f t="array" ref="CJ16">IF(AR16="",FALSE,ROUND(IF(AU16=TRUE,((180-secandmin(AK16))+(45-AM16))-(secandmin(AR16)),(180-secandmin(AR16))),0))</f>
        <v>28</v>
      </c>
      <c r="CK16" s="20" cm="1">
        <f t="array" ref="CK16">IF(AW16="",FALSE,ROUND(IF(AZ16=TRUE,((180-secandmin(AK16))+(45-AM16))-(secandmin(AW16)),(180-secandmin(AW16))),0))</f>
        <v>31</v>
      </c>
      <c r="CL16" s="20" cm="1">
        <f t="array" ref="CL16">IF(BB16="",FALSE,ROUND(IF(BE16=TRUE,((180-secandmin(AK16))+(45-AM16))-(secandmin(BB16)),(180-secandmin(BB16))),0))</f>
        <v>37</v>
      </c>
      <c r="CM16" s="20" cm="1">
        <f t="array" ref="CM16">IF(BG16="",FALSE,ROUND(IF(BJ16=TRUE,((180-secandmin(AK16))+(45-AM16))-(secandmin(BG16)),(180-secandmin(BG16))),0))</f>
        <v>41</v>
      </c>
      <c r="CN16" s="20" cm="1">
        <f t="array" ref="CN16">IF(BL16="",FALSE,ROUND(IF(BO16=TRUE,((180-secandmin(AK16))+(45-AM16))-(secandmin(BL16)),(180-secandmin(BL16))),0))</f>
        <v>54</v>
      </c>
      <c r="CO16" s="30" cm="1">
        <f t="array" ref="CO16">roundlength(AJ16,secandmin(AM16),AO16,secandmin(AK16))</f>
        <v>54</v>
      </c>
      <c r="CP16" s="222">
        <f t="shared" si="5"/>
        <v>0</v>
      </c>
      <c r="CQ16" s="222">
        <f t="shared" si="6"/>
        <v>0</v>
      </c>
      <c r="CR16" s="17"/>
      <c r="CU16" s="20" t="b">
        <v>1</v>
      </c>
      <c r="CV16" s="20" t="b">
        <v>1</v>
      </c>
      <c r="CW16" s="20" t="b">
        <v>0</v>
      </c>
      <c r="CX16" s="20" t="b">
        <v>0</v>
      </c>
      <c r="CY16" s="20">
        <v>0</v>
      </c>
      <c r="CZ16" s="20">
        <v>1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1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6_3 Border</v>
      </c>
      <c r="B17" s="4">
        <v>5</v>
      </c>
      <c r="C17" s="50"/>
      <c r="D17" s="51"/>
      <c r="E17" s="50"/>
      <c r="F17" s="87"/>
      <c r="G17" s="88"/>
      <c r="H17" s="89"/>
      <c r="I17" s="49"/>
      <c r="J17" s="48" t="s">
        <v>394</v>
      </c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 t="s">
        <v>202</v>
      </c>
      <c r="O17" s="69" t="b">
        <v>0</v>
      </c>
      <c r="Q17" s="17">
        <v>1</v>
      </c>
      <c r="R17" s="233">
        <v>4</v>
      </c>
      <c r="S17" s="17"/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1</v>
      </c>
      <c r="AK17" s="60" t="s">
        <v>453</v>
      </c>
      <c r="AL17" s="61" t="s">
        <v>222</v>
      </c>
      <c r="AM17" s="62" t="s">
        <v>409</v>
      </c>
      <c r="AN17" s="63" t="s">
        <v>381</v>
      </c>
      <c r="AO17" s="71" t="s">
        <v>404</v>
      </c>
      <c r="AP17" s="20" t="b">
        <f t="shared" si="1"/>
        <v>0</v>
      </c>
      <c r="AQ17" s="17"/>
      <c r="AR17" s="190" t="s">
        <v>500</v>
      </c>
      <c r="AS17" s="54" t="s">
        <v>65</v>
      </c>
      <c r="AT17" s="55" t="s">
        <v>384</v>
      </c>
      <c r="AU17" s="55" t="b">
        <v>0</v>
      </c>
      <c r="AV17" s="55" t="b">
        <v>0</v>
      </c>
      <c r="AW17" s="64" t="s">
        <v>453</v>
      </c>
      <c r="AX17" s="65" t="s">
        <v>66</v>
      </c>
      <c r="AY17" s="66" t="s">
        <v>384</v>
      </c>
      <c r="AZ17" s="66" t="b">
        <v>0</v>
      </c>
      <c r="BA17" s="66" t="b">
        <v>1</v>
      </c>
      <c r="BB17" s="56" t="s">
        <v>552</v>
      </c>
      <c r="BC17" s="57" t="s">
        <v>65</v>
      </c>
      <c r="BD17" s="55" t="s">
        <v>384</v>
      </c>
      <c r="BE17" s="55" t="b">
        <v>1</v>
      </c>
      <c r="BF17" s="55" t="b">
        <v>1</v>
      </c>
      <c r="BG17" s="64"/>
      <c r="BH17" s="65"/>
      <c r="BI17" s="66"/>
      <c r="BJ17" s="66" t="b">
        <v>0</v>
      </c>
      <c r="BK17" s="66"/>
      <c r="BL17" s="56"/>
      <c r="BM17" s="57"/>
      <c r="BN17" s="55"/>
      <c r="BO17" s="55" t="b">
        <v>0</v>
      </c>
      <c r="BP17" s="55"/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0</v>
      </c>
      <c r="CB17" s="20">
        <f t="shared" si="9"/>
        <v>0</v>
      </c>
      <c r="CC17" s="223" t="b">
        <f>opening(AS17,B12)</f>
        <v>0</v>
      </c>
      <c r="CD17" s="29" t="b" cm="1">
        <f t="array" ref="CD17">KOST(CA17,O17,secandmin(J17),L17, AN17)</f>
        <v>0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0</v>
      </c>
      <c r="CH17" s="20" cm="1">
        <f t="array" ref="CH17">secandmin(J17)</f>
        <v>131</v>
      </c>
      <c r="CI17" s="20">
        <f t="shared" si="4"/>
        <v>49</v>
      </c>
      <c r="CJ17" s="20" cm="1">
        <f t="array" ref="CJ17">IF(AR17="",FALSE,ROUND(IF(AU17=TRUE,((180-secandmin(AK17))+(45-AM17))-(secandmin(AR17)),(180-secandmin(AR17))),0))</f>
        <v>54</v>
      </c>
      <c r="CK17" s="20" cm="1">
        <f t="array" ref="CK17">IF(AW17="",FALSE,ROUND(IF(AZ17=TRUE,((180-secandmin(AK17))+(45-AM17))-(secandmin(AW17)),(180-secandmin(AW17))),0))</f>
        <v>55</v>
      </c>
      <c r="CL17" s="20" cm="1">
        <f t="array" ref="CL17">IF(BB17="",FALSE,ROUND(IF(BE17=TRUE,((180-secandmin(AK17))+(45-AM17))-(secandmin(BB17)),(180-secandmin(BB17))),0))</f>
        <v>60</v>
      </c>
      <c r="CM17" s="20" t="b" cm="1">
        <f t="array" ref="CM17">IF(BG17="",FALSE,ROUND(IF(BJ17=TRUE,((180-secandmin(AK17))+(45-AM17))-(secandmin(BG17)),(180-secandmin(BG17))),0))</f>
        <v>0</v>
      </c>
      <c r="CN17" s="20" t="b" cm="1">
        <f t="array" ref="CN17">IF(BL17="",FALSE,ROUND(IF(BO17=TRUE,((180-secandmin(AK17))+(45-AM17))-(secandmin(BL17)),(180-secandmin(BL17))),0))</f>
        <v>0</v>
      </c>
      <c r="CO17" s="30" cm="1">
        <f t="array" ref="CO17">roundlength(AJ17,secandmin(AM17),AO17,secandmin(AK17))</f>
        <v>67</v>
      </c>
      <c r="CP17" s="222">
        <f t="shared" si="5"/>
        <v>0</v>
      </c>
      <c r="CQ17" s="222">
        <f t="shared" si="6"/>
        <v>0</v>
      </c>
      <c r="CR17" s="17"/>
      <c r="CU17" s="20" t="b">
        <v>0</v>
      </c>
      <c r="CV17" s="20" t="b">
        <v>0</v>
      </c>
      <c r="CW17" s="20">
        <v>57</v>
      </c>
      <c r="CX17" s="20">
        <v>49</v>
      </c>
      <c r="CY17" s="20">
        <v>0</v>
      </c>
      <c r="CZ17" s="20">
        <v>0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cm="1">
        <f t="array" ref="DD17">IF(AK17=0,FALSE,(180-secandmin(AK17)))</f>
        <v>55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6_3 Border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405</v>
      </c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 t="s">
        <v>202</v>
      </c>
      <c r="O18" s="69" t="b">
        <v>0</v>
      </c>
      <c r="Q18" s="17">
        <v>0</v>
      </c>
      <c r="R18" s="233">
        <v>3</v>
      </c>
      <c r="S18" s="17"/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222</v>
      </c>
      <c r="AM18" s="62" t="s">
        <v>491</v>
      </c>
      <c r="AN18" s="63" t="s">
        <v>381</v>
      </c>
      <c r="AO18" s="71" t="s">
        <v>404</v>
      </c>
      <c r="AP18" s="20" t="b">
        <f t="shared" si="1"/>
        <v>0</v>
      </c>
      <c r="AQ18" s="17"/>
      <c r="AR18" s="190" t="s">
        <v>500</v>
      </c>
      <c r="AS18" s="54" t="s">
        <v>65</v>
      </c>
      <c r="AT18" s="55" t="s">
        <v>384</v>
      </c>
      <c r="AU18" s="55" t="b">
        <v>0</v>
      </c>
      <c r="AV18" s="55" t="b">
        <v>0</v>
      </c>
      <c r="AW18" s="64" t="s">
        <v>466</v>
      </c>
      <c r="AX18" s="65" t="s">
        <v>66</v>
      </c>
      <c r="AY18" s="66" t="s">
        <v>384</v>
      </c>
      <c r="AZ18" s="66" t="b">
        <v>0</v>
      </c>
      <c r="BA18" s="66" t="b">
        <v>1</v>
      </c>
      <c r="BB18" s="56"/>
      <c r="BC18" s="57"/>
      <c r="BD18" s="55"/>
      <c r="BE18" s="55" t="b">
        <v>0</v>
      </c>
      <c r="BF18" s="55"/>
      <c r="BG18" s="64"/>
      <c r="BH18" s="65"/>
      <c r="BI18" s="66"/>
      <c r="BJ18" s="66" t="b">
        <v>0</v>
      </c>
      <c r="BK18" s="66"/>
      <c r="BL18" s="56"/>
      <c r="BM18" s="57"/>
      <c r="BN18" s="55"/>
      <c r="BO18" s="55" t="b">
        <v>0</v>
      </c>
      <c r="BP18" s="55"/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b" cm="1">
        <f t="array" ref="CD18">KOST(CA18,O18,secandmin(J18),L18, AN18)</f>
        <v>0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1</v>
      </c>
      <c r="CH18" s="20" cm="1">
        <f t="array" ref="CH18">secandmin(J18)</f>
        <v>121</v>
      </c>
      <c r="CI18" s="20">
        <f t="shared" si="4"/>
        <v>59</v>
      </c>
      <c r="CJ18" s="20" cm="1">
        <f t="array" ref="CJ18">IF(AR18="",FALSE,ROUND(IF(AU18=TRUE,((180-secandmin(AK18))+(45-AM18))-(secandmin(AR18)),(180-secandmin(AR18))),0))</f>
        <v>54</v>
      </c>
      <c r="CK18" s="20" cm="1">
        <f t="array" ref="CK18">IF(AW18="",FALSE,ROUND(IF(AZ18=TRUE,((180-secandmin(AK18))+(45-AM18))-(secandmin(AW18)),(180-secandmin(AW18))),0))</f>
        <v>120</v>
      </c>
      <c r="CL18" s="20" t="b" cm="1">
        <f t="array" ref="CL18">IF(BB18="",FALSE,ROUND(IF(BE18=TRUE,((180-secandmin(AK18))+(45-AM18))-(secandmin(BB18)),(180-secandmin(BB18))),0))</f>
        <v>0</v>
      </c>
      <c r="CM18" s="20" t="b" cm="1">
        <f t="array" ref="CM18">IF(BG18="",FALSE,ROUND(IF(BJ18=TRUE,((180-secandmin(AK18))+(45-AM18))-(secandmin(BG18)),(180-secandmin(BG18))),0))</f>
        <v>0</v>
      </c>
      <c r="CN18" s="20" t="b" cm="1">
        <f t="array" ref="CN18">IF(BL18="",FALSE,ROUND(IF(BO18=TRUE,((180-secandmin(AK18))+(45-AM18))-(secandmin(BL18)),(180-secandmin(BL18))),0))</f>
        <v>0</v>
      </c>
      <c r="CO18" s="30" cm="1">
        <f t="array" ref="CO18">roundlength(AJ18,secandmin(AM18),AO18,secandmin(AK18))</f>
        <v>121</v>
      </c>
      <c r="CP18" s="222">
        <f t="shared" si="5"/>
        <v>0</v>
      </c>
      <c r="CQ18" s="222">
        <f t="shared" si="6"/>
        <v>0</v>
      </c>
      <c r="CR18" s="17"/>
      <c r="CU18" s="20" t="b">
        <v>0</v>
      </c>
      <c r="CV18" s="20" t="b">
        <v>0</v>
      </c>
      <c r="CW18" s="20">
        <v>53</v>
      </c>
      <c r="CX18" s="20">
        <v>59</v>
      </c>
      <c r="CY18" s="20">
        <v>0</v>
      </c>
      <c r="CZ18" s="20">
        <v>0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6_3 Border</v>
      </c>
      <c r="B19" s="4">
        <v>7</v>
      </c>
      <c r="C19" s="50"/>
      <c r="D19" s="51"/>
      <c r="E19" s="50"/>
      <c r="F19" s="87"/>
      <c r="G19" s="88"/>
      <c r="H19" s="89"/>
      <c r="I19" s="49"/>
      <c r="J19" s="48" t="s">
        <v>403</v>
      </c>
      <c r="K19" s="45" t="b">
        <v>0</v>
      </c>
      <c r="L19" s="46" t="b">
        <f t="shared" si="7"/>
        <v>0</v>
      </c>
      <c r="M19" s="47" t="b" cm="1">
        <f t="array" ref="M19">OpeningDeath(CG19,CI19,CI35,CI51,CI67,CI83,CI99)</f>
        <v>0</v>
      </c>
      <c r="N19" s="52" t="s">
        <v>211</v>
      </c>
      <c r="O19" s="69" t="b">
        <v>0</v>
      </c>
      <c r="Q19" s="17"/>
      <c r="R19" s="17"/>
      <c r="S19" s="17">
        <v>1</v>
      </c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222</v>
      </c>
      <c r="AM19" s="62" t="s">
        <v>403</v>
      </c>
      <c r="AN19" s="63" t="s">
        <v>382</v>
      </c>
      <c r="AO19" s="71" t="s">
        <v>404</v>
      </c>
      <c r="AP19" s="20" t="b">
        <f t="shared" si="1"/>
        <v>0</v>
      </c>
      <c r="AQ19" s="17"/>
      <c r="AR19" s="190" t="s">
        <v>425</v>
      </c>
      <c r="AS19" s="54" t="s">
        <v>355</v>
      </c>
      <c r="AT19" s="55" t="s">
        <v>384</v>
      </c>
      <c r="AU19" s="55" t="b">
        <v>0</v>
      </c>
      <c r="AV19" s="55" t="b">
        <v>1</v>
      </c>
      <c r="AW19" s="64" t="s">
        <v>385</v>
      </c>
      <c r="AX19" s="65" t="s">
        <v>390</v>
      </c>
      <c r="AY19" s="66" t="s">
        <v>384</v>
      </c>
      <c r="AZ19" s="66" t="b">
        <v>0</v>
      </c>
      <c r="BA19" s="66" t="b">
        <v>0</v>
      </c>
      <c r="BB19" s="56" t="s">
        <v>436</v>
      </c>
      <c r="BC19" s="57" t="s">
        <v>390</v>
      </c>
      <c r="BD19" s="55" t="s">
        <v>384</v>
      </c>
      <c r="BE19" s="55" t="b">
        <v>0</v>
      </c>
      <c r="BF19" s="55" t="b">
        <v>1</v>
      </c>
      <c r="BG19" s="64"/>
      <c r="BH19" s="65"/>
      <c r="BI19" s="66"/>
      <c r="BJ19" s="66" t="b">
        <v>0</v>
      </c>
      <c r="BK19" s="66"/>
      <c r="BL19" s="56"/>
      <c r="BM19" s="57"/>
      <c r="BN19" s="55"/>
      <c r="BO19" s="55" t="b">
        <v>0</v>
      </c>
      <c r="BP19" s="55"/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2</v>
      </c>
      <c r="CB19" s="20">
        <f t="shared" si="9"/>
        <v>1</v>
      </c>
      <c r="CC19" s="223" t="b">
        <f>opening(AS19,B12)</f>
        <v>0</v>
      </c>
      <c r="CD19" s="29" t="b" cm="1">
        <f t="array" ref="CD19">KOST(CA19,O19,secandmin(J19),L19, AN19)</f>
        <v>1</v>
      </c>
      <c r="CE19" s="196"/>
      <c r="CF19" s="20" cm="1">
        <f t="array" ref="CF19">exitfrags(CI19,CI35,CI51,CI67,CI83,AS19,CJ19,AX19,CK19,BC19,CL19,BH19,CM19,BM19,CN19,AO19,$B$12)</f>
        <v>1</v>
      </c>
      <c r="CG19" s="27" t="b" cm="1">
        <f t="array" ref="CG19">openingpick(CJ19,CI19,CI35,CI51,CI67,CI83,CI99,$E$2)</f>
        <v>1</v>
      </c>
      <c r="CH19" s="20" cm="1">
        <f t="array" ref="CH19">secandmin(J19)</f>
        <v>100</v>
      </c>
      <c r="CI19" s="20">
        <f t="shared" si="4"/>
        <v>80</v>
      </c>
      <c r="CJ19" s="20" cm="1">
        <f t="array" ref="CJ19">IF(AR19="",FALSE,ROUND(IF(AU19=TRUE,((180-secandmin(AK19))+(45-AM19))-(secandmin(AR19)),(180-secandmin(AR19))),0))</f>
        <v>44</v>
      </c>
      <c r="CK19" s="20" cm="1">
        <f t="array" ref="CK19">IF(AW19="",FALSE,ROUND(IF(AZ19=TRUE,((180-secandmin(AK19))+(45-AM19))-(secandmin(AW19)),(180-secandmin(AW19))),0))</f>
        <v>51</v>
      </c>
      <c r="CL19" s="20" cm="1">
        <f t="array" ref="CL19">IF(BB19="",FALSE,ROUND(IF(BE19=TRUE,((180-secandmin(AK19))+(45-AM19))-(secandmin(BB19)),(180-secandmin(BB19))),0))</f>
        <v>79</v>
      </c>
      <c r="CM19" s="20" t="b" cm="1">
        <f t="array" ref="CM19">IF(BG19="",FALSE,ROUND(IF(BJ19=TRUE,((180-secandmin(AK19))+(45-AM19))-(secandmin(BG19)),(180-secandmin(BG19))),0))</f>
        <v>0</v>
      </c>
      <c r="CN19" s="20" t="b" cm="1">
        <f t="array" ref="CN19">IF(BL19="",FALSE,ROUND(IF(BO19=TRUE,((180-secandmin(AK19))+(45-AM19))-(secandmin(BL19)),(180-secandmin(BL19))),0))</f>
        <v>0</v>
      </c>
      <c r="CO19" s="30" cm="1">
        <f t="array" ref="CO19">roundlength(AJ19,secandmin(AM19),AO19,secandmin(AK19))</f>
        <v>80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6_3 Border</v>
      </c>
      <c r="B20" s="4">
        <v>8</v>
      </c>
      <c r="C20" s="50"/>
      <c r="D20" s="51"/>
      <c r="E20" s="50"/>
      <c r="F20" s="87"/>
      <c r="G20" s="88"/>
      <c r="H20" s="89"/>
      <c r="I20" s="49"/>
      <c r="J20" s="48" t="s">
        <v>452</v>
      </c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 t="s">
        <v>211</v>
      </c>
      <c r="O20" s="69" t="b">
        <v>0</v>
      </c>
      <c r="Q20" s="17"/>
      <c r="R20" s="17"/>
      <c r="S20" s="17">
        <v>1</v>
      </c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1</v>
      </c>
      <c r="AK20" s="182" t="s">
        <v>432</v>
      </c>
      <c r="AL20" s="61" t="s">
        <v>220</v>
      </c>
      <c r="AM20" s="62" t="s">
        <v>486</v>
      </c>
      <c r="AN20" s="63" t="s">
        <v>382</v>
      </c>
      <c r="AO20" s="71" t="s">
        <v>392</v>
      </c>
      <c r="AP20" s="20" t="b">
        <f t="shared" si="1"/>
        <v>1</v>
      </c>
      <c r="AQ20" s="17"/>
      <c r="AR20" s="190" t="s">
        <v>491</v>
      </c>
      <c r="AS20" s="54" t="s">
        <v>66</v>
      </c>
      <c r="AT20" s="55" t="s">
        <v>384</v>
      </c>
      <c r="AU20" s="55" t="b">
        <v>0</v>
      </c>
      <c r="AV20" s="55" t="b">
        <v>0</v>
      </c>
      <c r="AW20" s="64" t="s">
        <v>456</v>
      </c>
      <c r="AX20" s="65" t="s">
        <v>355</v>
      </c>
      <c r="AY20" s="66" t="s">
        <v>384</v>
      </c>
      <c r="AZ20" s="66" t="b">
        <v>0</v>
      </c>
      <c r="BA20" s="66" t="b">
        <v>0</v>
      </c>
      <c r="BB20" s="56" t="s">
        <v>514</v>
      </c>
      <c r="BC20" s="57" t="s">
        <v>66</v>
      </c>
      <c r="BD20" s="224" t="s">
        <v>384</v>
      </c>
      <c r="BE20" s="55" t="b">
        <v>0</v>
      </c>
      <c r="BF20" s="55" t="b">
        <v>0</v>
      </c>
      <c r="BG20" s="64" t="s">
        <v>482</v>
      </c>
      <c r="BH20" s="65" t="s">
        <v>66</v>
      </c>
      <c r="BI20" s="164" t="s">
        <v>384</v>
      </c>
      <c r="BJ20" s="66" t="b">
        <v>1</v>
      </c>
      <c r="BK20" s="66" t="b">
        <v>1</v>
      </c>
      <c r="BL20" s="56" t="s">
        <v>486</v>
      </c>
      <c r="BM20" s="57" t="s">
        <v>355</v>
      </c>
      <c r="BN20" s="224" t="s">
        <v>384</v>
      </c>
      <c r="BO20" s="55" t="b">
        <v>1</v>
      </c>
      <c r="BP20" s="55" t="b">
        <v>0</v>
      </c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1</v>
      </c>
      <c r="BZ20" s="20" t="b" cm="1">
        <f t="array" ref="BZ20">objlosecheck(O20,secandmin(AM20),AN20,AO20)</f>
        <v>0</v>
      </c>
      <c r="CA20" s="29">
        <f>countkills(AS20,AX20,BC20,BH20,BM20,B12)</f>
        <v>0</v>
      </c>
      <c r="CB20" s="20">
        <f t="shared" si="9"/>
        <v>0</v>
      </c>
      <c r="CC20" s="223" t="b">
        <f>opening(AS20,B12)</f>
        <v>0</v>
      </c>
      <c r="CD20" s="29" t="b" cm="1">
        <f t="array" ref="CD20">KOST(CA20,O20,secandmin(J20),L20, AN20)</f>
        <v>0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1</v>
      </c>
      <c r="CH20" s="20" cm="1">
        <f t="array" ref="CH20">secandmin(J20)</f>
        <v>43</v>
      </c>
      <c r="CI20" s="20">
        <f t="shared" si="4"/>
        <v>137</v>
      </c>
      <c r="CJ20" s="20" cm="1">
        <f t="array" ref="CJ20">IF(AR20="",FALSE,ROUND(IF(AU20=TRUE,((180-secandmin(AK20))+(45-AM20))-(secandmin(AR20)),(180-secandmin(AR20))),0))</f>
        <v>121</v>
      </c>
      <c r="CK20" s="20" cm="1">
        <f t="array" ref="CK20">IF(AW20="",FALSE,ROUND(IF(AZ20=TRUE,((180-secandmin(AK20))+(45-AM20))-(secandmin(AW20)),(180-secandmin(AW20))),0))</f>
        <v>136</v>
      </c>
      <c r="CL20" s="20" cm="1">
        <f t="array" ref="CL20">IF(BB20="",FALSE,ROUND(IF(BE20=TRUE,((180-secandmin(AK20))+(45-AM20))-(secandmin(BB20)),(180-secandmin(BB20))),0))</f>
        <v>148</v>
      </c>
      <c r="CM20" s="20" cm="1">
        <f t="array" ref="CM20">IF(BG20="",FALSE,ROUND(IF(BJ20=TRUE,((180-secandmin(AK20))+(45-AM20))-(secandmin(BG20)),(180-secandmin(BG20))),0))</f>
        <v>177</v>
      </c>
      <c r="CN20" s="20" cm="1">
        <f t="array" ref="CN20">IF(BL20="",FALSE,ROUND(IF(BO20=TRUE,((180-secandmin(AK20))+(45-AM20))-(secandmin(BL20)),(180-secandmin(BL20))),0))</f>
        <v>193</v>
      </c>
      <c r="CO20" s="30" cm="1">
        <f t="array" ref="CO20">roundlength(AJ20,secandmin(AM20),AO20,secandmin(AK20))</f>
        <v>193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cm="1">
        <f t="array" ref="DD20">IF(AK20=0,FALSE,(180-secandmin(AK20)))</f>
        <v>174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6_3 Border</v>
      </c>
      <c r="B21" s="4">
        <v>9</v>
      </c>
      <c r="C21" s="50"/>
      <c r="D21" s="51"/>
      <c r="E21" s="50"/>
      <c r="F21" s="87"/>
      <c r="G21" s="88"/>
      <c r="H21" s="89"/>
      <c r="I21" s="49"/>
      <c r="J21" s="48" t="s">
        <v>545</v>
      </c>
      <c r="K21" s="45" t="b">
        <v>0</v>
      </c>
      <c r="L21" s="46" t="b">
        <f t="shared" si="7"/>
        <v>1</v>
      </c>
      <c r="M21" s="47" t="b" cm="1">
        <f t="array" ref="M21">OpeningDeath(CG21,CI21,CI37,CI53,CI69,CI85,CI101)</f>
        <v>1</v>
      </c>
      <c r="N21" s="171" t="s">
        <v>211</v>
      </c>
      <c r="O21" s="69" t="b">
        <v>0</v>
      </c>
      <c r="Q21" s="17"/>
      <c r="R21" s="17"/>
      <c r="S21" s="17">
        <v>0</v>
      </c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 t="s">
        <v>220</v>
      </c>
      <c r="AM21" s="62" t="s">
        <v>523</v>
      </c>
      <c r="AN21" s="63" t="s">
        <v>382</v>
      </c>
      <c r="AO21" s="71" t="s">
        <v>404</v>
      </c>
      <c r="AP21" s="20" t="b">
        <f t="shared" si="1"/>
        <v>0</v>
      </c>
      <c r="AQ21" s="17"/>
      <c r="AR21" s="190" t="s">
        <v>500</v>
      </c>
      <c r="AS21" s="54" t="s">
        <v>66</v>
      </c>
      <c r="AT21" s="224" t="s">
        <v>384</v>
      </c>
      <c r="AU21" s="55" t="b">
        <v>0</v>
      </c>
      <c r="AV21" s="55" t="b">
        <v>0</v>
      </c>
      <c r="AW21" s="64" t="s">
        <v>463</v>
      </c>
      <c r="AX21" s="65" t="s">
        <v>355</v>
      </c>
      <c r="AY21" s="164" t="s">
        <v>384</v>
      </c>
      <c r="AZ21" s="66" t="b">
        <v>0</v>
      </c>
      <c r="BA21" s="66" t="b">
        <v>0</v>
      </c>
      <c r="BB21" s="56" t="s">
        <v>403</v>
      </c>
      <c r="BC21" s="57" t="s">
        <v>67</v>
      </c>
      <c r="BD21" s="224" t="s">
        <v>384</v>
      </c>
      <c r="BE21" s="55" t="b">
        <v>0</v>
      </c>
      <c r="BF21" s="55" t="b">
        <v>1</v>
      </c>
      <c r="BG21" s="64"/>
      <c r="BH21" s="65"/>
      <c r="BI21" s="164"/>
      <c r="BJ21" s="66" t="b">
        <v>0</v>
      </c>
      <c r="BK21" s="66"/>
      <c r="BL21" s="56"/>
      <c r="BM21" s="57"/>
      <c r="BN21" s="55"/>
      <c r="BO21" s="55" t="b">
        <v>0</v>
      </c>
      <c r="BP21" s="55"/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0</v>
      </c>
      <c r="CB21" s="20">
        <f t="shared" si="9"/>
        <v>0</v>
      </c>
      <c r="CC21" s="223" t="b">
        <f>opening(AS21,B12)</f>
        <v>0</v>
      </c>
      <c r="CD21" s="29" t="b" cm="1">
        <f t="array" ref="CD21">KOST(CA21,O21,secandmin(J21),L21, AN21)</f>
        <v>1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0</v>
      </c>
      <c r="CH21" s="20" cm="1">
        <f t="array" ref="CH21">secandmin(J21)</f>
        <v>127</v>
      </c>
      <c r="CI21" s="20">
        <f t="shared" si="4"/>
        <v>53</v>
      </c>
      <c r="CJ21" s="20" cm="1">
        <f t="array" ref="CJ21">IF(AR21="",FALSE,ROUND(IF(AU21=TRUE,((180-secandmin(AK21))+(45-AM21))-(secandmin(AR21)),(180-secandmin(AR21))),0))</f>
        <v>54</v>
      </c>
      <c r="CK21" s="20" cm="1">
        <f t="array" ref="CK21">IF(AW21="",FALSE,ROUND(IF(AZ21=TRUE,((180-secandmin(AK21))+(45-AM21))-(secandmin(AW21)),(180-secandmin(AW21))),0))</f>
        <v>70</v>
      </c>
      <c r="CL21" s="20" cm="1">
        <f t="array" ref="CL21">IF(BB21="",FALSE,ROUND(IF(BE21=TRUE,((180-secandmin(AK21))+(45-AM21))-(secandmin(BB21)),(180-secandmin(BB21))),0))</f>
        <v>80</v>
      </c>
      <c r="CM21" s="20" t="b" cm="1">
        <f t="array" ref="CM21">IF(BG21="",FALSE,ROUND(IF(BJ21=TRUE,((180-secandmin(AK21))+(45-AM21))-(secandmin(BG21)),(180-secandmin(BG21))),0))</f>
        <v>0</v>
      </c>
      <c r="CN21" s="20" t="b" cm="1">
        <f t="array" ref="CN21">IF(BL21="",FALSE,ROUND(IF(BO21=TRUE,((180-secandmin(AK21))+(45-AM21))-(secandmin(BL21)),(180-secandmin(BL21))),0))</f>
        <v>0</v>
      </c>
      <c r="CO21" s="30" cm="1">
        <f t="array" ref="CO21">roundlength(AJ21,secandmin(AM21),AO21,secandmin(AK21))</f>
        <v>171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1</v>
      </c>
      <c r="DC21" s="20" t="b" cm="1">
        <f t="array" ref="DC21">OpeningKill(CJ21,AS21,$B$12,CI21,CI37,CI53,CI69,CI85)</f>
        <v>0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6_3 Border</v>
      </c>
      <c r="B22" s="4">
        <v>10</v>
      </c>
      <c r="C22" s="50"/>
      <c r="D22" s="51"/>
      <c r="E22" s="50"/>
      <c r="F22" s="87"/>
      <c r="G22" s="88"/>
      <c r="H22" s="89"/>
      <c r="I22" s="49"/>
      <c r="J22" s="300"/>
      <c r="K22" s="45" t="b">
        <v>0</v>
      </c>
      <c r="L22" s="46" t="b">
        <f t="shared" si="7"/>
        <v>0</v>
      </c>
      <c r="M22" s="47" t="b" cm="1">
        <f t="array" ref="M22">OpeningDeath(CG22,CI22,CI38,CI54,CI70,CI86,CI102)</f>
        <v>0</v>
      </c>
      <c r="N22" s="171" t="s">
        <v>211</v>
      </c>
      <c r="O22" s="69" t="b">
        <v>0</v>
      </c>
      <c r="Q22" s="17"/>
      <c r="R22" s="17"/>
      <c r="S22" s="17">
        <v>1</v>
      </c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219</v>
      </c>
      <c r="AM22" s="62" t="s">
        <v>487</v>
      </c>
      <c r="AN22" s="63" t="s">
        <v>382</v>
      </c>
      <c r="AO22" s="71" t="s">
        <v>392</v>
      </c>
      <c r="AP22" s="20" t="b">
        <f t="shared" si="1"/>
        <v>0</v>
      </c>
      <c r="AQ22" s="17"/>
      <c r="AR22" s="190" t="s">
        <v>420</v>
      </c>
      <c r="AS22" s="54" t="s">
        <v>66</v>
      </c>
      <c r="AT22" s="55" t="s">
        <v>384</v>
      </c>
      <c r="AU22" s="55" t="b">
        <v>0</v>
      </c>
      <c r="AV22" s="55" t="b">
        <v>1</v>
      </c>
      <c r="AW22" s="64" t="s">
        <v>437</v>
      </c>
      <c r="AX22" s="65" t="s">
        <v>355</v>
      </c>
      <c r="AY22" s="164" t="s">
        <v>384</v>
      </c>
      <c r="AZ22" s="66" t="b">
        <v>0</v>
      </c>
      <c r="BA22" s="66" t="b">
        <v>0</v>
      </c>
      <c r="BB22" s="56" t="s">
        <v>441</v>
      </c>
      <c r="BC22" s="57" t="s">
        <v>65</v>
      </c>
      <c r="BD22" s="224" t="s">
        <v>384</v>
      </c>
      <c r="BE22" s="55" t="b">
        <v>0</v>
      </c>
      <c r="BF22" s="55" t="b">
        <v>1</v>
      </c>
      <c r="BG22" s="64" t="s">
        <v>387</v>
      </c>
      <c r="BH22" s="65" t="s">
        <v>65</v>
      </c>
      <c r="BI22" s="164" t="s">
        <v>384</v>
      </c>
      <c r="BJ22" s="66" t="b">
        <v>0</v>
      </c>
      <c r="BK22" s="66" t="b">
        <v>1</v>
      </c>
      <c r="BL22" s="56" t="s">
        <v>487</v>
      </c>
      <c r="BM22" s="57" t="s">
        <v>355</v>
      </c>
      <c r="BN22" s="55" t="s">
        <v>384</v>
      </c>
      <c r="BO22" s="55" t="b">
        <v>0</v>
      </c>
      <c r="BP22" s="55" t="b">
        <v>1</v>
      </c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0</v>
      </c>
      <c r="CB22" s="20">
        <f t="shared" si="9"/>
        <v>0</v>
      </c>
      <c r="CC22" s="223" t="b">
        <f>opening(AS22,B12)</f>
        <v>0</v>
      </c>
      <c r="CD22" s="29" t="b" cm="1">
        <f t="array" ref="CD22">KOST(CA22,O22,secandmin(J22),L22, AN22)</f>
        <v>1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1</v>
      </c>
      <c r="CH22" s="20" cm="1">
        <f t="array" ref="CH22">secandmin(J22)</f>
        <v>0</v>
      </c>
      <c r="CI22" s="20" t="b">
        <f t="shared" si="4"/>
        <v>0</v>
      </c>
      <c r="CJ22" s="20" cm="1">
        <f t="array" ref="CJ22">IF(AR22="",FALSE,ROUND(IF(AU22=TRUE,((180-secandmin(AK22))+(45-AM22))-(secandmin(AR22)),(180-secandmin(AR22))),0))</f>
        <v>77</v>
      </c>
      <c r="CK22" s="20" cm="1">
        <f t="array" ref="CK22">IF(AW22="",FALSE,ROUND(IF(AZ22=TRUE,((180-secandmin(AK22))+(45-AM22))-(secandmin(AW22)),(180-secandmin(AW22))),0))</f>
        <v>81</v>
      </c>
      <c r="CL22" s="20" cm="1">
        <f t="array" ref="CL22">IF(BB22="",FALSE,ROUND(IF(BE22=TRUE,((180-secandmin(AK22))+(45-AM22))-(secandmin(BB22)),(180-secandmin(BB22))),0))</f>
        <v>88</v>
      </c>
      <c r="CM22" s="20" cm="1">
        <f t="array" ref="CM22">IF(BG22="",FALSE,ROUND(IF(BJ22=TRUE,((180-secandmin(AK22))+(45-AM22))-(secandmin(BG22)),(180-secandmin(BG22))),0))</f>
        <v>96</v>
      </c>
      <c r="CN22" s="20" cm="1">
        <f t="array" ref="CN22">IF(BL22="",FALSE,ROUND(IF(BO22=TRUE,((180-secandmin(AK22))+(45-AM22))-(secandmin(BL22)),(180-secandmin(BL22))),0))</f>
        <v>107</v>
      </c>
      <c r="CO22" s="30" cm="1">
        <f t="array" ref="CO22">roundlength(AJ22,secandmin(AM22),AO22,secandmin(AK22))</f>
        <v>107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6_3 Border</v>
      </c>
      <c r="B23" s="4">
        <v>11</v>
      </c>
      <c r="C23" s="50"/>
      <c r="D23" s="51"/>
      <c r="E23" s="50"/>
      <c r="F23" s="87"/>
      <c r="G23" s="88"/>
      <c r="H23" s="89"/>
      <c r="I23" s="49"/>
      <c r="J23" s="48" t="s">
        <v>503</v>
      </c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 t="s">
        <v>211</v>
      </c>
      <c r="O23" s="69" t="b">
        <v>0</v>
      </c>
      <c r="Q23" s="17"/>
      <c r="R23" s="17"/>
      <c r="S23" s="17">
        <v>2</v>
      </c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 t="s">
        <v>219</v>
      </c>
      <c r="AM23" s="62" t="s">
        <v>402</v>
      </c>
      <c r="AN23" s="63" t="s">
        <v>382</v>
      </c>
      <c r="AO23" s="71" t="s">
        <v>404</v>
      </c>
      <c r="AP23" s="20" t="b">
        <f t="shared" si="1"/>
        <v>0</v>
      </c>
      <c r="AQ23" s="17"/>
      <c r="AR23" s="190" t="s">
        <v>540</v>
      </c>
      <c r="AS23" s="54" t="s">
        <v>65</v>
      </c>
      <c r="AT23" s="55" t="s">
        <v>384</v>
      </c>
      <c r="AU23" s="55" t="b">
        <v>0</v>
      </c>
      <c r="AV23" s="55" t="b">
        <v>1</v>
      </c>
      <c r="AW23" s="64" t="s">
        <v>534</v>
      </c>
      <c r="AX23" s="65" t="s">
        <v>65</v>
      </c>
      <c r="AY23" s="66" t="s">
        <v>384</v>
      </c>
      <c r="AZ23" s="66" t="b">
        <v>0</v>
      </c>
      <c r="BA23" s="66" t="b">
        <v>1</v>
      </c>
      <c r="BB23" s="56"/>
      <c r="BC23" s="57"/>
      <c r="BD23" s="55"/>
      <c r="BE23" s="55" t="b">
        <v>0</v>
      </c>
      <c r="BF23" s="55"/>
      <c r="BG23" s="64"/>
      <c r="BH23" s="65"/>
      <c r="BI23" s="66"/>
      <c r="BJ23" s="66" t="b">
        <v>0</v>
      </c>
      <c r="BK23" s="66"/>
      <c r="BL23" s="56"/>
      <c r="BM23" s="57"/>
      <c r="BN23" s="55"/>
      <c r="BO23" s="55" t="b">
        <v>0</v>
      </c>
      <c r="BP23" s="55"/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b" cm="1">
        <f t="array" ref="CD23">KOST(CA23,O23,secandmin(J23),L23, AN23)</f>
        <v>0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1</v>
      </c>
      <c r="CH23" s="20" cm="1">
        <f t="array" ref="CH23">secandmin(J23)</f>
        <v>123</v>
      </c>
      <c r="CI23" s="20">
        <f t="shared" si="4"/>
        <v>57</v>
      </c>
      <c r="CJ23" s="20" cm="1">
        <f t="array" ref="CJ23">IF(AR23="",FALSE,ROUND(IF(AU23=TRUE,((180-secandmin(AK23))+(45-AM23))-(secandmin(AR23)),(180-secandmin(AR23))),0))</f>
        <v>42</v>
      </c>
      <c r="CK23" s="20" cm="1">
        <f t="array" ref="CK23">IF(AW23="",FALSE,ROUND(IF(AZ23=TRUE,((180-secandmin(AK23))+(45-AM23))-(secandmin(AW23)),(180-secandmin(AW23))),0))</f>
        <v>50</v>
      </c>
      <c r="CL23" s="20" t="b" cm="1">
        <f t="array" ref="CL23">IF(BB23="",FALSE,ROUND(IF(BE23=TRUE,((180-secandmin(AK23))+(45-AM23))-(secandmin(BB23)),(180-secandmin(BB23))),0))</f>
        <v>0</v>
      </c>
      <c r="CM23" s="20" t="b" cm="1">
        <f t="array" ref="CM23">IF(BG23="",FALSE,ROUND(IF(BJ23=TRUE,((180-secandmin(AK23))+(45-AM23))-(secandmin(BG23)),(180-secandmin(BG23))),0))</f>
        <v>0</v>
      </c>
      <c r="CN23" s="20" t="b" cm="1">
        <f t="array" ref="CN23">IF(BL23="",FALSE,ROUND(IF(BO23=TRUE,((180-secandmin(AK23))+(45-AM23))-(secandmin(BL23)),(180-secandmin(BL23))),0))</f>
        <v>0</v>
      </c>
      <c r="CO23" s="30" cm="1">
        <f t="array" ref="CO23">roundlength(AJ23,secandmin(AM23),AO23,secandmin(AK23))</f>
        <v>100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1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6_3 Border</v>
      </c>
      <c r="B24" s="4">
        <v>12</v>
      </c>
      <c r="C24" s="50"/>
      <c r="D24" s="51"/>
      <c r="E24" s="50"/>
      <c r="F24" s="87"/>
      <c r="G24" s="88"/>
      <c r="H24" s="89"/>
      <c r="I24" s="49"/>
      <c r="J24" s="48" t="s">
        <v>545</v>
      </c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 t="s">
        <v>211</v>
      </c>
      <c r="O24" s="69" t="b">
        <v>0</v>
      </c>
      <c r="Q24" s="17"/>
      <c r="R24" s="17"/>
      <c r="S24" s="17">
        <v>2</v>
      </c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 t="s">
        <v>221</v>
      </c>
      <c r="AM24" s="62" t="s">
        <v>435</v>
      </c>
      <c r="AN24" s="63" t="s">
        <v>382</v>
      </c>
      <c r="AO24" s="71" t="s">
        <v>404</v>
      </c>
      <c r="AP24" s="20" t="b">
        <f t="shared" si="1"/>
        <v>0</v>
      </c>
      <c r="AQ24" s="17"/>
      <c r="AR24" s="190" t="s">
        <v>467</v>
      </c>
      <c r="AS24" s="54" t="s">
        <v>67</v>
      </c>
      <c r="AT24" s="224" t="s">
        <v>384</v>
      </c>
      <c r="AU24" s="55" t="b">
        <v>0</v>
      </c>
      <c r="AV24" s="55" t="b">
        <v>1</v>
      </c>
      <c r="AW24" s="64" t="s">
        <v>465</v>
      </c>
      <c r="AX24" s="65" t="s">
        <v>65</v>
      </c>
      <c r="AY24" s="66" t="s">
        <v>384</v>
      </c>
      <c r="AZ24" s="66" t="b">
        <v>0</v>
      </c>
      <c r="BA24" s="66" t="b">
        <v>0</v>
      </c>
      <c r="BB24" s="56"/>
      <c r="BC24" s="57"/>
      <c r="BD24" s="55"/>
      <c r="BE24" s="55" t="b">
        <v>0</v>
      </c>
      <c r="BF24" s="55"/>
      <c r="BG24" s="64"/>
      <c r="BH24" s="65"/>
      <c r="BI24" s="66"/>
      <c r="BJ24" s="66" t="b">
        <v>0</v>
      </c>
      <c r="BK24" s="66"/>
      <c r="BL24" s="56"/>
      <c r="BM24" s="57"/>
      <c r="BN24" s="55"/>
      <c r="BO24" s="55" t="b">
        <v>0</v>
      </c>
      <c r="BP24" s="55"/>
      <c r="BR24" s="20" t="str">
        <v/>
      </c>
      <c r="BS24" s="20">
        <f t="shared" si="2"/>
        <v>0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>
        <f t="shared" si="3"/>
        <v>0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1</v>
      </c>
      <c r="CA24" s="29">
        <f>countkills(AS24,AX24,BC24,BH24,BM24,B12)</f>
        <v>0</v>
      </c>
      <c r="CB24" s="20">
        <f t="shared" si="9"/>
        <v>0</v>
      </c>
      <c r="CC24" s="223" t="b">
        <f>opening(AS24,B12)</f>
        <v>0</v>
      </c>
      <c r="CD24" s="29" t="b" cm="1">
        <f t="array" ref="CD24">KOST(CA24,O24,secandmin(J24),L24, AN24)</f>
        <v>0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0</v>
      </c>
      <c r="CH24" s="20" cm="1">
        <f t="array" ref="CH24">secandmin(J24)</f>
        <v>127</v>
      </c>
      <c r="CI24" s="20">
        <f t="shared" si="4"/>
        <v>53</v>
      </c>
      <c r="CJ24" s="20" cm="1">
        <f t="array" ref="CJ24">IF(AR24="",FALSE,ROUND(IF(AU24=TRUE,((180-secandmin(AK24))+(45-AM24))-(secandmin(AR24)),(180-secandmin(AR24))),0))</f>
        <v>47</v>
      </c>
      <c r="CK24" s="20" cm="1">
        <f t="array" ref="CK24">IF(AW24="",FALSE,ROUND(IF(AZ24=TRUE,((180-secandmin(AK24))+(45-AM24))-(secandmin(AW24)),(180-secandmin(AW24))),0))</f>
        <v>119</v>
      </c>
      <c r="CL24" s="20" t="b" cm="1">
        <f t="array" ref="CL24">IF(BB24="",FALSE,ROUND(IF(BE24=TRUE,((180-secandmin(AK24))+(45-AM24))-(secandmin(BB24)),(180-secandmin(BB24))),0))</f>
        <v>0</v>
      </c>
      <c r="CM24" s="20" t="b" cm="1">
        <f t="array" ref="CM24">IF(BG24="",FALSE,ROUND(IF(BJ24=TRUE,((180-secandmin(AK24))+(45-AM24))-(secandmin(BG24)),(180-secandmin(BG24))),0))</f>
        <v>0</v>
      </c>
      <c r="CN24" s="20" t="b" cm="1">
        <f t="array" ref="CN24">IF(BL24="",FALSE,ROUND(IF(BO24=TRUE,((180-secandmin(AK24))+(45-AM24))-(secandmin(BL24)),(180-secandmin(BL24))),0))</f>
        <v>0</v>
      </c>
      <c r="CO24" s="30" cm="1">
        <f t="array" ref="CO24">roundlength(AJ24,secandmin(AM24),AO24,secandmin(AK24))</f>
        <v>180</v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b" cm="1">
        <f t="array" ref="DA24">FiveVThreeThrown(CJ24,CK24,CI24,CI40,CI56,CI72,CI88,AO24)</f>
        <v>0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6_3 Border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6_3 Border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6_3 Border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6_3 Border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6_3 Border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464</v>
      </c>
      <c r="K29" s="45" t="b">
        <v>0</v>
      </c>
      <c r="L29" s="46" t="b">
        <f>DB29</f>
        <v>0</v>
      </c>
      <c r="M29" s="47" t="b" cm="1">
        <f t="array" ref="M29">OpeningDeath(CG13,CI29,CI13,CI45,CI61,CI77,CI93)</f>
        <v>0</v>
      </c>
      <c r="N29" s="52" t="s">
        <v>288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0</v>
      </c>
      <c r="CB29" s="20">
        <f>countkillshs(AS13,AV13,AX13,BA13,BC13,BF13,BH13,BK13,BM13,BP13,$B$28)</f>
        <v>0</v>
      </c>
      <c r="CC29" s="82" t="b">
        <f>opening(AS13,B28)</f>
        <v>0</v>
      </c>
      <c r="CD29" s="5" t="b">
        <f>KOST(CA29,O29,secandmin(J29),L29,AN13)</f>
        <v>0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122</v>
      </c>
      <c r="CI29" s="20">
        <f t="shared" ref="CI29:CI43" si="12">IF(CH29=0,FALSE,(180+BT29-CH29))</f>
        <v>58</v>
      </c>
      <c r="CJ29" s="20" t="b" cm="1">
        <f t="array" ref="CJ29">OpenRefragged(CJ13,CI13,CI29,CI45,CI61,CI77)</f>
        <v>1</v>
      </c>
      <c r="CK29" s="20" t="b" cm="1">
        <f t="array" ref="CK29">OpenRefragged(CK13,CI13,CI29,CI45,CI61,CI77)</f>
        <v>1</v>
      </c>
      <c r="CL29" s="20" t="b" cm="1">
        <f t="array" ref="CL29">OpenRefragged(CL13,CI13,CI29,CI45,CI61,CI77)</f>
        <v>0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0</v>
      </c>
      <c r="CV29" s="20" t="b" cm="1">
        <f t="array" ref="CV29:CV34">TRANSPOSE(sidesplit(CD29:CD43,AN13:AN27,"Defence"))</f>
        <v>0</v>
      </c>
      <c r="CW29" s="20" cm="1">
        <f t="array" ref="CW29:CW34">TRANSPOSE(sidesplit(CI29:CI43,AN13:AN27,"Attack"))</f>
        <v>72</v>
      </c>
      <c r="CX29" s="20" cm="1">
        <f t="array" ref="CX29:CX34">TRANSPOSE(sidesplit(CI29:CI43,AN13:AN27,"Defence"))</f>
        <v>58</v>
      </c>
      <c r="CY29" s="20" cm="1">
        <f t="array" ref="CY29:CY34">TRANSPOSE(sidesplit(CA29:CA43,AN13:AN27,"Attack"))</f>
        <v>0</v>
      </c>
      <c r="CZ29" s="20" cm="1">
        <f t="array" ref="CZ29:CZ34">TRANSPOSE(sidesplit(CA29:CA43,AN13:AN27,"Defence"))</f>
        <v>0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6_3 Border</v>
      </c>
      <c r="B30" s="5">
        <v>2</v>
      </c>
      <c r="C30" s="50"/>
      <c r="D30" s="51"/>
      <c r="E30" s="50"/>
      <c r="F30" s="87"/>
      <c r="G30" s="58"/>
      <c r="H30" s="90"/>
      <c r="I30" s="49"/>
      <c r="J30" s="48" t="s">
        <v>506</v>
      </c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1</v>
      </c>
      <c r="N30" s="52" t="s">
        <v>288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0</v>
      </c>
      <c r="CB30" s="20">
        <f>countkillshs(AS14,AV14,AX14,BA14,BC14,BF14,BH14,BK14,BM14,BP14,$B$28)</f>
        <v>0</v>
      </c>
      <c r="CC30" s="82" t="b">
        <f>opening(AS14,B28)</f>
        <v>0</v>
      </c>
      <c r="CD30" s="5" t="b">
        <f>KOST(CA30,O30,secandmin(J30),L30,AN14)</f>
        <v>0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135</v>
      </c>
      <c r="CI30" s="20">
        <f t="shared" si="12"/>
        <v>45</v>
      </c>
      <c r="CJ30" s="20" t="b" cm="1">
        <f t="array" ref="CJ30">OpenRefragged(CJ14,CI14,CI30,CI46,CI62,CI78)</f>
        <v>1</v>
      </c>
      <c r="CK30" s="20" t="b" cm="1">
        <f t="array" ref="CK30">OpenRefragged(CK14,CI14,CI30,CI46,CI62,CI78)</f>
        <v>0</v>
      </c>
      <c r="CL30" s="20" t="b" cm="1">
        <f t="array" ref="CL30">OpenRefragged(CL14,CI14,CI30,CI46,CI62,CI78)</f>
        <v>0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1</v>
      </c>
      <c r="CV30" s="20" t="b">
        <v>0</v>
      </c>
      <c r="CW30" s="20">
        <v>133</v>
      </c>
      <c r="CX30" s="20">
        <v>45</v>
      </c>
      <c r="CY30" s="20">
        <v>0</v>
      </c>
      <c r="CZ30" s="20">
        <v>0</v>
      </c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6_3 Border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386</v>
      </c>
      <c r="K31" s="45" t="b">
        <v>0</v>
      </c>
      <c r="L31" s="46" t="b">
        <f t="shared" si="15"/>
        <v>1</v>
      </c>
      <c r="M31" s="47" t="b" cm="1">
        <f t="array" ref="M31">OpeningDeath(CG15,CI31,CI15,CI47,CI63,CI79,CI95)</f>
        <v>0</v>
      </c>
      <c r="N31" s="52" t="s">
        <v>182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0</v>
      </c>
      <c r="CB31" s="20">
        <f>countkillshs(AS15,AV15,AX15,BA15,BC15,BF15,BH15,BK15,BM15,BP15,$B$28)</f>
        <v>0</v>
      </c>
      <c r="CC31" s="82" t="b">
        <f>opening(AS15,B28)</f>
        <v>0</v>
      </c>
      <c r="CD31" s="5" t="b">
        <f>KOST(CA31,O31,secandmin(J31),L31,AN15)</f>
        <v>1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86</v>
      </c>
      <c r="CI31" s="20">
        <f t="shared" si="12"/>
        <v>94</v>
      </c>
      <c r="CJ31" s="20" t="b" cm="1">
        <f t="array" ref="CJ31">OpenRefragged(CJ15,CI15,CI31,CI47,CI63,CI79)</f>
        <v>1</v>
      </c>
      <c r="CK31" s="20" t="b" cm="1">
        <f t="array" ref="CK31">OpenRefragged(CK15,CI15,CI31,CI47,CI63,CI79)</f>
        <v>0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0</v>
      </c>
      <c r="CV31" s="20" t="b">
        <v>1</v>
      </c>
      <c r="CW31" s="20">
        <v>143</v>
      </c>
      <c r="CX31" s="20">
        <v>94</v>
      </c>
      <c r="CY31" s="20">
        <v>0</v>
      </c>
      <c r="CZ31" s="20">
        <v>0</v>
      </c>
      <c r="DA31" s="76"/>
      <c r="DB31" s="20" t="b" cm="1">
        <f t="array" ref="DB31">DeathRefragged(CI31,CJ15,CK15,CL15,CM15,CN15)</f>
        <v>1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6_3 Border</v>
      </c>
      <c r="B32" s="5">
        <v>4</v>
      </c>
      <c r="C32" s="50"/>
      <c r="D32" s="51"/>
      <c r="E32" s="50"/>
      <c r="F32" s="87"/>
      <c r="G32" s="58"/>
      <c r="H32" s="90"/>
      <c r="I32" s="49"/>
      <c r="J32" s="300"/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0</v>
      </c>
      <c r="N32" s="52" t="s">
        <v>182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3</v>
      </c>
      <c r="CB32" s="20">
        <f t="shared" ref="CB32:CB43" si="17">countkillshs(AS16,AV16,AX16,BA16,BC16,BF16,BH16,BK16,BM16,BP16,$B$28)</f>
        <v>3</v>
      </c>
      <c r="CC32" s="82" t="b">
        <f>opening(AS16,B28)</f>
        <v>0</v>
      </c>
      <c r="CD32" s="5" t="b">
        <f>KOST(CA32,O32,secandmin(J32),L32,AN16)</f>
        <v>1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0</v>
      </c>
      <c r="CI32" s="20" t="b">
        <f t="shared" si="12"/>
        <v>0</v>
      </c>
      <c r="CJ32" s="20" t="b" cm="1">
        <f t="array" ref="CJ32">OpenRefragged(CJ16,CI16,CI32,CI48,CI64,CI80)</f>
        <v>1</v>
      </c>
      <c r="CK32" s="20" t="b" cm="1">
        <f t="array" ref="CK32">OpenRefragged(CK16,CI16,CI32,CI48,CI64,CI80)</f>
        <v>1</v>
      </c>
      <c r="CL32" s="20" t="b" cm="1">
        <f t="array" ref="CL32">OpenRefragged(CL16,CI16,CI32,CI48,CI64,CI80)</f>
        <v>0</v>
      </c>
      <c r="CM32" s="20" t="b" cm="1">
        <f t="array" ref="CM32">OpenRefragged(CM16,CI16,CI32,CI48,CI64,CI80)</f>
        <v>1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1</v>
      </c>
      <c r="CV32" s="20" t="b">
        <v>1</v>
      </c>
      <c r="CW32" s="20" t="b">
        <v>0</v>
      </c>
      <c r="CX32" s="20" t="b">
        <v>0</v>
      </c>
      <c r="CY32" s="20">
        <v>2</v>
      </c>
      <c r="CZ32" s="20">
        <v>3</v>
      </c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6_3 Border</v>
      </c>
      <c r="B33" s="5">
        <v>5</v>
      </c>
      <c r="C33" s="50"/>
      <c r="D33" s="51"/>
      <c r="E33" s="50"/>
      <c r="F33" s="87"/>
      <c r="G33" s="58"/>
      <c r="H33" s="90"/>
      <c r="I33" s="49"/>
      <c r="J33" s="48" t="s">
        <v>457</v>
      </c>
      <c r="K33" s="45" t="b">
        <v>1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 t="s">
        <v>257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-80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2</v>
      </c>
      <c r="CB33" s="20">
        <f t="shared" si="17"/>
        <v>1</v>
      </c>
      <c r="CC33" s="82" t="b">
        <f>opening(AS17,B28)</f>
        <v>1</v>
      </c>
      <c r="CD33" s="5" t="b">
        <f>KOST(CA33,O33,secandmin(J33),L33,AN17)</f>
        <v>1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34</v>
      </c>
      <c r="CI33" s="20">
        <f t="shared" si="12"/>
        <v>66</v>
      </c>
      <c r="CJ33" s="20" t="b" cm="1">
        <f t="array" ref="CJ33">OpenRefragged(CJ17,CI17,CI33,CI49,CI65,CI81)</f>
        <v>0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1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1</v>
      </c>
      <c r="CV33" s="20" t="b">
        <v>1</v>
      </c>
      <c r="CW33" s="20">
        <v>100</v>
      </c>
      <c r="CX33" s="20">
        <v>66</v>
      </c>
      <c r="CY33" s="20">
        <v>2</v>
      </c>
      <c r="CZ33" s="20">
        <v>2</v>
      </c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6_3 Border</v>
      </c>
      <c r="B34" s="5">
        <v>6</v>
      </c>
      <c r="C34" s="50"/>
      <c r="D34" s="51"/>
      <c r="E34" s="50"/>
      <c r="F34" s="87"/>
      <c r="G34" s="58"/>
      <c r="H34" s="90"/>
      <c r="I34" s="49"/>
      <c r="J34" s="48" t="s">
        <v>553</v>
      </c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257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1</v>
      </c>
      <c r="CB34" s="20">
        <f t="shared" si="17"/>
        <v>0</v>
      </c>
      <c r="CC34" s="82" t="b">
        <f>opening(AS18,B28)</f>
        <v>1</v>
      </c>
      <c r="CD34" s="5" t="b">
        <f>KOST(CA34,O34,secandmin(J34),L34,AN18)</f>
        <v>1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116</v>
      </c>
      <c r="CI34" s="20">
        <f t="shared" si="12"/>
        <v>64</v>
      </c>
      <c r="CJ34" s="20" t="b" cm="1">
        <f t="array" ref="CJ34">OpenRefragged(CJ18,CI18,CI34,CI50,CI66,CI82)</f>
        <v>1</v>
      </c>
      <c r="CK34" s="20" t="b" cm="1">
        <f t="array" ref="CK34">OpenRefragged(CK18,CI18,CI34,CI50,CI66,CI82)</f>
        <v>1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1</v>
      </c>
      <c r="CV34" s="20" t="b">
        <v>1</v>
      </c>
      <c r="CW34" s="20">
        <v>146</v>
      </c>
      <c r="CX34" s="20">
        <v>64</v>
      </c>
      <c r="CY34" s="20">
        <v>1</v>
      </c>
      <c r="CZ34" s="20">
        <v>1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1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6_3 Border</v>
      </c>
      <c r="B35" s="5">
        <v>7</v>
      </c>
      <c r="C35" s="50"/>
      <c r="D35" s="51"/>
      <c r="E35" s="50"/>
      <c r="F35" s="87"/>
      <c r="G35" s="58"/>
      <c r="H35" s="90"/>
      <c r="I35" s="49"/>
      <c r="J35" s="48" t="s">
        <v>473</v>
      </c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207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0</v>
      </c>
      <c r="CB35" s="20">
        <f t="shared" si="17"/>
        <v>0</v>
      </c>
      <c r="CC35" s="82" t="b">
        <f>opening(AS19,B28)</f>
        <v>0</v>
      </c>
      <c r="CD35" s="5" t="b">
        <f>KOST(CA35,O35,secandmin(J35),L35,AN19)</f>
        <v>0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108</v>
      </c>
      <c r="CI35" s="20">
        <f t="shared" si="12"/>
        <v>72</v>
      </c>
      <c r="CJ35" s="20" t="b" cm="1">
        <f t="array" ref="CJ35">OpenRefragged(CJ19,CI19,CI35,CI51,CI67,CI83)</f>
        <v>1</v>
      </c>
      <c r="CK35" s="20" t="b" cm="1">
        <f t="array" ref="CK35">OpenRefragged(CK19,CI19,CI35,CI51,CI67,CI83)</f>
        <v>1</v>
      </c>
      <c r="CL35" s="20" t="b" cm="1">
        <f t="array" ref="CL35">OpenRefragged(CL19,CI19,CI35,CI51,CI67,CI83)</f>
        <v>1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6_3 Border</v>
      </c>
      <c r="B36" s="5">
        <v>8</v>
      </c>
      <c r="C36" s="50"/>
      <c r="D36" s="51"/>
      <c r="E36" s="50"/>
      <c r="F36" s="87"/>
      <c r="G36" s="58"/>
      <c r="H36" s="90"/>
      <c r="I36" s="49"/>
      <c r="J36" s="48" t="s">
        <v>493</v>
      </c>
      <c r="K36" s="45" t="b">
        <v>0</v>
      </c>
      <c r="L36" s="46" t="b">
        <f t="shared" si="15"/>
        <v>1</v>
      </c>
      <c r="M36" s="47" t="b" cm="1">
        <f t="array" ref="M36">OpeningDeath(CG20,CI36,CI20,CI52,CI68,CI84,CI100)</f>
        <v>0</v>
      </c>
      <c r="N36" s="52" t="s">
        <v>237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0</v>
      </c>
      <c r="CB36" s="20">
        <f t="shared" si="17"/>
        <v>0</v>
      </c>
      <c r="CC36" s="82" t="b">
        <f>opening(AS20,B28)</f>
        <v>0</v>
      </c>
      <c r="CD36" s="5" t="b">
        <f>KOST(CA36,O36,secandmin(J36),L36,AN20)</f>
        <v>1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47</v>
      </c>
      <c r="CI36" s="20">
        <f t="shared" si="12"/>
        <v>133</v>
      </c>
      <c r="CJ36" s="20" t="b" cm="1">
        <f t="array" ref="CJ36">OpenRefragged(CJ20,CI20,CI36,CI52,CI68,CI84)</f>
        <v>0</v>
      </c>
      <c r="CK36" s="20" t="b" cm="1">
        <f t="array" ref="CK36">OpenRefragged(CK20,CI20,CI36,CI52,CI68,CI84)</f>
        <v>1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1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6_3 Border</v>
      </c>
      <c r="B37" s="5">
        <v>9</v>
      </c>
      <c r="C37" s="50"/>
      <c r="D37" s="51"/>
      <c r="E37" s="50"/>
      <c r="F37" s="87"/>
      <c r="G37" s="58"/>
      <c r="H37" s="90"/>
      <c r="I37" s="49"/>
      <c r="J37" s="48" t="s">
        <v>407</v>
      </c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207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0</v>
      </c>
      <c r="CB37" s="20">
        <f t="shared" si="17"/>
        <v>0</v>
      </c>
      <c r="CC37" s="82" t="b">
        <f>opening(AS21,B28)</f>
        <v>0</v>
      </c>
      <c r="CD37" s="5" t="b">
        <f>KOST(CA37,O37,secandmin(J37),L37,AN21)</f>
        <v>0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37</v>
      </c>
      <c r="CI37" s="20">
        <f t="shared" si="12"/>
        <v>143</v>
      </c>
      <c r="CJ37" s="20" t="b" cm="1">
        <f t="array" ref="CJ37">OpenRefragged(CJ21,CI21,CI37,CI53,CI69,CI85)</f>
        <v>0</v>
      </c>
      <c r="CK37" s="20" t="b" cm="1">
        <f t="array" ref="CK37">OpenRefragged(CK21,CI21,CI37,CI53,CI69,CI85)</f>
        <v>0</v>
      </c>
      <c r="CL37" s="20" t="b" cm="1">
        <f t="array" ref="CL37">OpenRefragged(CL21,CI21,CI37,CI53,CI69,CI85)</f>
        <v>0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6_3 Border</v>
      </c>
      <c r="B38" s="5">
        <v>10</v>
      </c>
      <c r="C38" s="50"/>
      <c r="D38" s="51"/>
      <c r="E38" s="50"/>
      <c r="F38" s="87"/>
      <c r="G38" s="58"/>
      <c r="H38" s="90"/>
      <c r="I38" s="49"/>
      <c r="J38" s="300"/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 t="s">
        <v>207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2</v>
      </c>
      <c r="CB38" s="20">
        <f t="shared" si="17"/>
        <v>2</v>
      </c>
      <c r="CC38" s="82" t="b">
        <f>opening(AS22,B28)</f>
        <v>0</v>
      </c>
      <c r="CD38" s="5" t="b">
        <f>KOST(CA38,O38,secandmin(J38),L38,AN22)</f>
        <v>1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0</v>
      </c>
      <c r="CI38" s="20" t="b">
        <f t="shared" si="12"/>
        <v>0</v>
      </c>
      <c r="CJ38" s="20" t="b" cm="1">
        <f t="array" ref="CJ38">OpenRefragged(CJ22,CI22,CI38,CI54,CI70,CI86)</f>
        <v>0</v>
      </c>
      <c r="CK38" s="20" t="b" cm="1">
        <f t="array" ref="CK38">OpenRefragged(CK22,CI22,CI38,CI54,CI70,CI86)</f>
        <v>0</v>
      </c>
      <c r="CL38" s="20" t="b" cm="1">
        <f t="array" ref="CL38">OpenRefragged(CL22,CI22,CI38,CI54,CI70,CI86)</f>
        <v>0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6_3 Border</v>
      </c>
      <c r="B39" s="5">
        <v>11</v>
      </c>
      <c r="C39" s="50"/>
      <c r="D39" s="51"/>
      <c r="E39" s="50"/>
      <c r="F39" s="87"/>
      <c r="G39" s="58"/>
      <c r="H39" s="90"/>
      <c r="I39" s="49"/>
      <c r="J39" s="48" t="s">
        <v>402</v>
      </c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 t="s">
        <v>207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2</v>
      </c>
      <c r="CB39" s="20">
        <f t="shared" si="17"/>
        <v>2</v>
      </c>
      <c r="CC39" s="82" t="b">
        <f>opening(AS23,B28)</f>
        <v>1</v>
      </c>
      <c r="CD39" s="5" t="b">
        <f>KOST(CA39,O39,secandmin(J39),L39,AN23)</f>
        <v>1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80</v>
      </c>
      <c r="CI39" s="20">
        <f t="shared" si="12"/>
        <v>100</v>
      </c>
      <c r="CJ39" s="20" t="b" cm="1">
        <f t="array" ref="CJ39">OpenRefragged(CJ23,CI23,CI39,CI55,CI71,CI87)</f>
        <v>1</v>
      </c>
      <c r="CK39" s="20" t="b" cm="1">
        <f t="array" ref="CK39">OpenRefragged(CK23,CI23,CI39,CI55,CI71,CI87)</f>
        <v>1</v>
      </c>
      <c r="CL39" s="20" t="b" cm="1">
        <f t="array" ref="CL39">OpenRefragged(CL23,CI23,CI39,CI55,CI71,CI87)</f>
        <v>0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1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6_3 Border</v>
      </c>
      <c r="B40" s="5">
        <v>12</v>
      </c>
      <c r="C40" s="50"/>
      <c r="D40" s="51"/>
      <c r="E40" s="50"/>
      <c r="F40" s="87"/>
      <c r="G40" s="58"/>
      <c r="H40" s="90"/>
      <c r="I40" s="49"/>
      <c r="J40" s="48" t="s">
        <v>457</v>
      </c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0</v>
      </c>
      <c r="N40" s="171" t="s">
        <v>207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>
        <f t="shared" si="10"/>
        <v>0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>
        <f t="shared" si="11"/>
        <v>0</v>
      </c>
      <c r="BY40" s="18"/>
      <c r="BZ40" s="36"/>
      <c r="CA40" s="29">
        <f>countkills(AS24,AX24,BC24,BH24,BM24,B28)</f>
        <v>1</v>
      </c>
      <c r="CB40" s="20">
        <f t="shared" si="17"/>
        <v>0</v>
      </c>
      <c r="CC40" s="82" t="b">
        <f>opening(AS24,B28)</f>
        <v>0</v>
      </c>
      <c r="CD40" s="5" t="b">
        <f>KOST(CA40,O40,secandmin(J40),L40,AN24)</f>
        <v>1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34</v>
      </c>
      <c r="CI40" s="20">
        <f t="shared" si="12"/>
        <v>146</v>
      </c>
      <c r="CJ40" s="20" t="b" cm="1">
        <f t="array" ref="CJ40">OpenRefragged(CJ24,CI24,CI40,CI56,CI72,CI88)</f>
        <v>1</v>
      </c>
      <c r="CK40" s="20" t="b" cm="1">
        <f t="array" ref="CK40">OpenRefragged(CK24,CI24,CI40,CI56,CI72,CI88)</f>
        <v>0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6_3 Border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6_3 Border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6_3 Border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6_3 Border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6_3 Border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477</v>
      </c>
      <c r="K45" s="45" t="b">
        <v>0</v>
      </c>
      <c r="L45" s="46" t="b">
        <f>DB45</f>
        <v>0</v>
      </c>
      <c r="M45" s="47" t="b" cm="1">
        <f t="array" ref="M45">OpeningDeath(CG13,CI45,CI13,CI29,CI61,CI77,CI93)</f>
        <v>1</v>
      </c>
      <c r="N45" s="52" t="s">
        <v>178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0</v>
      </c>
      <c r="CB45" s="20">
        <f>countkillshs(AS13,AV13,AX13,BA13,BC13,BF13,BH13,BK13,BM13,BP13,$B$44)</f>
        <v>0</v>
      </c>
      <c r="CC45" s="82" t="b">
        <f>opening(AS13,B44)</f>
        <v>0</v>
      </c>
      <c r="CD45" s="5" t="b">
        <f>KOST(CA45,O45,secandmin(J45),L45,AN13)</f>
        <v>0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148</v>
      </c>
      <c r="CI45" s="20">
        <f t="shared" ref="CI45:CI59" si="20">IF(CH45=0,FALSE,(180+BT45-CH45))</f>
        <v>32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0</v>
      </c>
      <c r="CV45" s="20" t="b" cm="1">
        <f t="array" ref="CV45:CV50">TRANSPOSE(sidesplit(CD45:CD59,AN13:AN27,"Defence"))</f>
        <v>0</v>
      </c>
      <c r="CW45" s="20" cm="1">
        <f t="array" ref="CW45:CW50">TRANSPOSE(sidesplit(CI45:CI59,AN13:AN27,"Attack"))</f>
        <v>56</v>
      </c>
      <c r="CX45" s="20" cm="1">
        <f t="array" ref="CX45:CX50">TRANSPOSE(sidesplit(CI45:CI59,AN13:AN27,"Defence"))</f>
        <v>32</v>
      </c>
      <c r="CY45" s="20" cm="1">
        <f t="array" ref="CY45:CY50">TRANSPOSE(sidesplit(CA45:CA59,AN13:AN27,"Attack"))</f>
        <v>0</v>
      </c>
      <c r="CZ45" s="20" cm="1">
        <f t="array" ref="CZ45:CZ50">TRANSPOSE(sidesplit(CA45:CA59,AN13:AN27,"Defence"))</f>
        <v>0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6_3 Border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451</v>
      </c>
      <c r="K46" s="45" t="b">
        <v>0</v>
      </c>
      <c r="L46" s="46" t="b">
        <f t="shared" ref="L46:L59" si="23">DB46</f>
        <v>1</v>
      </c>
      <c r="M46" s="47" t="b" cm="1">
        <f t="array" ref="M46">OpeningDeath(CG14,CI46,CI14,CI30,CI62,CI78,CI94)</f>
        <v>0</v>
      </c>
      <c r="N46" s="52" t="s">
        <v>182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0</v>
      </c>
      <c r="CB46" s="20">
        <f>countkillshs(AS14,AV14,AX14,BA14,BC14,BF14,BH14,BK14,BM14,BP14,$B$44)</f>
        <v>0</v>
      </c>
      <c r="CC46" s="82" t="b">
        <f>opening(AS14,B44)</f>
        <v>0</v>
      </c>
      <c r="CD46" s="5" t="b">
        <f>KOST(CA46,O46,secandmin(J46),L46,AN14)</f>
        <v>1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105</v>
      </c>
      <c r="CI46" s="20">
        <f t="shared" si="20"/>
        <v>75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1</v>
      </c>
      <c r="CV46" s="20" t="b">
        <v>1</v>
      </c>
      <c r="CW46" s="20" t="b">
        <v>0</v>
      </c>
      <c r="CX46" s="20">
        <v>75</v>
      </c>
      <c r="CY46" s="20">
        <v>3</v>
      </c>
      <c r="CZ46" s="20">
        <v>0</v>
      </c>
      <c r="DA46" s="76"/>
      <c r="DB46" s="20" t="b" cm="1">
        <f t="array" ref="DB46">DeathRefragged(CI46,CJ14,CK14,CL14,CM14,CN14)</f>
        <v>1</v>
      </c>
      <c r="DC46" s="20" t="b" cm="1">
        <f t="array" ref="DC46">OpeningKill(CJ14,AS14,$B$44,CI14,CI30,CI46,CI62,CI78)</f>
        <v>0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6_3 Border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478</v>
      </c>
      <c r="K47" s="45" t="b">
        <v>0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 t="s">
        <v>180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0</v>
      </c>
      <c r="CB47" s="20">
        <f>countkillshs(AS15,AV15,AX15,BA15,BC15,BF15,BH15,BK15,BM15,BP15,$B$44)</f>
        <v>0</v>
      </c>
      <c r="CC47" s="82" t="b">
        <f>opening(AS15,B44)</f>
        <v>0</v>
      </c>
      <c r="CD47" s="5" t="b">
        <f>KOST(CA47,O47,secandmin(J47),L47,AN15)</f>
        <v>0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134</v>
      </c>
      <c r="CI47" s="20">
        <f t="shared" si="20"/>
        <v>46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1</v>
      </c>
      <c r="CV47" s="20" t="b">
        <v>0</v>
      </c>
      <c r="CW47" s="20">
        <v>67</v>
      </c>
      <c r="CX47" s="20">
        <v>46</v>
      </c>
      <c r="CY47" s="20">
        <v>1</v>
      </c>
      <c r="CZ47" s="20">
        <v>0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6_3 Border</v>
      </c>
      <c r="B48" s="12">
        <v>4</v>
      </c>
      <c r="C48" s="50"/>
      <c r="D48" s="51"/>
      <c r="E48" s="50"/>
      <c r="F48" s="91"/>
      <c r="G48" s="58"/>
      <c r="H48" s="90"/>
      <c r="I48" s="49"/>
      <c r="J48" s="300"/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0</v>
      </c>
      <c r="N48" s="52" t="s">
        <v>180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0</v>
      </c>
      <c r="CB48" s="20">
        <f t="shared" ref="CB48:CB59" si="25">countkillshs(AS16,AV16,AX16,BA16,BC16,BF16,BH16,BK16,BM16,BP16,$B$44)</f>
        <v>0</v>
      </c>
      <c r="CC48" s="82" t="b">
        <f>opening(AS16,B44)</f>
        <v>0</v>
      </c>
      <c r="CD48" s="5" t="b">
        <f>KOST(CA48,O48,secandmin(J48),L48,AN16)</f>
        <v>1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0</v>
      </c>
      <c r="CI48" s="20" t="b">
        <f t="shared" si="20"/>
        <v>0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1</v>
      </c>
      <c r="CV48" s="20" t="b">
        <v>1</v>
      </c>
      <c r="CW48" s="20" t="b">
        <v>0</v>
      </c>
      <c r="CX48" s="20" t="b">
        <v>0</v>
      </c>
      <c r="CY48" s="20">
        <v>1</v>
      </c>
      <c r="CZ48" s="20">
        <v>0</v>
      </c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6_3 Border</v>
      </c>
      <c r="B49" s="12">
        <v>5</v>
      </c>
      <c r="C49" s="50"/>
      <c r="D49" s="51"/>
      <c r="E49" s="50"/>
      <c r="F49" s="91"/>
      <c r="G49" s="58"/>
      <c r="H49" s="90"/>
      <c r="I49" s="49"/>
      <c r="J49" s="48" t="s">
        <v>504</v>
      </c>
      <c r="K49" s="45" t="b">
        <v>1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178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-80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1</v>
      </c>
      <c r="CB49" s="20">
        <f t="shared" si="25"/>
        <v>1</v>
      </c>
      <c r="CC49" s="82" t="b">
        <f>opening(AS17,B44)</f>
        <v>0</v>
      </c>
      <c r="CD49" s="5" t="b">
        <f>KOST(CA49,O49,secandmin(J49),L49,AN17)</f>
        <v>1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35</v>
      </c>
      <c r="CI49" s="20">
        <f t="shared" si="20"/>
        <v>65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0</v>
      </c>
      <c r="CV49" s="20" t="b">
        <v>1</v>
      </c>
      <c r="CW49" s="20">
        <v>51</v>
      </c>
      <c r="CX49" s="20">
        <v>65</v>
      </c>
      <c r="CY49" s="20">
        <v>0</v>
      </c>
      <c r="CZ49" s="20">
        <v>1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6_3 Border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491</v>
      </c>
      <c r="K50" s="45" t="b">
        <v>0</v>
      </c>
      <c r="L50" s="46" t="b">
        <f t="shared" si="23"/>
        <v>0</v>
      </c>
      <c r="M50" s="47" t="b" cm="1">
        <f t="array" ref="M50">OpeningDeath(CG18,CI50,CI18,CI34,CI66,CI82,CI98)</f>
        <v>0</v>
      </c>
      <c r="N50" s="52" t="s">
        <v>178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1</v>
      </c>
      <c r="CB50" s="20">
        <f t="shared" si="25"/>
        <v>1</v>
      </c>
      <c r="CC50" s="82" t="b">
        <f>opening(AS18,B44)</f>
        <v>0</v>
      </c>
      <c r="CD50" s="5" t="b">
        <f>KOST(CA50,O50,secandmin(J50),L50,AN18)</f>
        <v>1</v>
      </c>
      <c r="CE50" s="37"/>
      <c r="CF50" s="20" cm="1">
        <f t="array" ref="CF50">exitfrags(CI50,CI18,CI34,CI66,CI82,AS18,CJ18,AX18,CK18,BC18,CL18,BH18,CM18,BM18,CN18,AO18,$B$44)</f>
        <v>1</v>
      </c>
      <c r="CG50" s="40"/>
      <c r="CH50" s="20" cm="1">
        <f t="array" ref="CH50">secandmin(J50)</f>
        <v>59</v>
      </c>
      <c r="CI50" s="20">
        <f t="shared" si="20"/>
        <v>121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1</v>
      </c>
      <c r="CV50" s="20" t="b">
        <v>1</v>
      </c>
      <c r="CW50" s="20" t="b">
        <v>0</v>
      </c>
      <c r="CX50" s="20">
        <v>121</v>
      </c>
      <c r="CY50" s="20">
        <v>0</v>
      </c>
      <c r="CZ50" s="20">
        <v>1</v>
      </c>
      <c r="DA50" s="76"/>
      <c r="DB50" s="20" t="b" cm="1">
        <f t="array" ref="DB50">DeathRefragged(CI50,CJ18,CK18,CL18,CM18,CN18)</f>
        <v>0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6_3 Border</v>
      </c>
      <c r="B51" s="12">
        <v>7</v>
      </c>
      <c r="C51" s="50"/>
      <c r="D51" s="51"/>
      <c r="E51" s="50"/>
      <c r="F51" s="91"/>
      <c r="G51" s="58"/>
      <c r="H51" s="90"/>
      <c r="I51" s="49"/>
      <c r="J51" s="92" t="s">
        <v>449</v>
      </c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0</v>
      </c>
      <c r="N51" s="52" t="s">
        <v>184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0</v>
      </c>
      <c r="CB51" s="20">
        <f t="shared" si="25"/>
        <v>0</v>
      </c>
      <c r="CC51" s="82" t="b">
        <f>opening(AS19,B44)</f>
        <v>0</v>
      </c>
      <c r="CD51" s="5" t="b">
        <f>KOST(CA51,O51,secandmin(J51),L51,AN19)</f>
        <v>0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124</v>
      </c>
      <c r="CI51" s="20">
        <f t="shared" si="20"/>
        <v>56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6_3 Border</v>
      </c>
      <c r="B52" s="12">
        <v>8</v>
      </c>
      <c r="C52" s="50"/>
      <c r="D52" s="51"/>
      <c r="E52" s="50"/>
      <c r="F52" s="91"/>
      <c r="G52" s="58"/>
      <c r="H52" s="90"/>
      <c r="I52" s="49"/>
      <c r="J52" s="300"/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 t="s">
        <v>184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3</v>
      </c>
      <c r="CB52" s="20">
        <f t="shared" si="25"/>
        <v>1</v>
      </c>
      <c r="CC52" s="82" t="b">
        <f>opening(AS20,B44)</f>
        <v>1</v>
      </c>
      <c r="CD52" s="5" t="b">
        <f>KOST(CA52,O52,secandmin(J52),L52,AN20)</f>
        <v>1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0</v>
      </c>
      <c r="CI52" s="20" t="b">
        <f t="shared" si="20"/>
        <v>0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1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6_3 Border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439</v>
      </c>
      <c r="K53" s="45" t="b">
        <v>0</v>
      </c>
      <c r="L53" s="46" t="b">
        <f t="shared" si="23"/>
        <v>1</v>
      </c>
      <c r="M53" s="47" t="b" cm="1">
        <f t="array" ref="M53">OpeningDeath(CG21,CI53,CI21,CI37,CI69,CI85,CI101)</f>
        <v>0</v>
      </c>
      <c r="N53" s="171" t="s">
        <v>184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1</v>
      </c>
      <c r="CB53" s="20">
        <f t="shared" si="25"/>
        <v>0</v>
      </c>
      <c r="CC53" s="82" t="b">
        <f>opening(AS21,B44)</f>
        <v>1</v>
      </c>
      <c r="CD53" s="5" t="b">
        <f>KOST(CA53,O53,secandmin(J53),L53,AN21)</f>
        <v>1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113</v>
      </c>
      <c r="CI53" s="20">
        <f t="shared" si="20"/>
        <v>67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1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6_3 Border</v>
      </c>
      <c r="B54" s="12">
        <v>10</v>
      </c>
      <c r="C54" s="50"/>
      <c r="D54" s="51"/>
      <c r="E54" s="50"/>
      <c r="F54" s="91"/>
      <c r="G54" s="58"/>
      <c r="H54" s="90"/>
      <c r="I54" s="49"/>
      <c r="J54" s="300"/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 t="s">
        <v>184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1</v>
      </c>
      <c r="CB54" s="20">
        <f t="shared" si="25"/>
        <v>1</v>
      </c>
      <c r="CC54" s="82" t="b">
        <f>opening(AS22,B44)</f>
        <v>1</v>
      </c>
      <c r="CD54" s="5" t="b">
        <f>KOST(CA54,O54,secandmin(J54),L54,AN22)</f>
        <v>1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0</v>
      </c>
      <c r="CI54" s="20" t="b">
        <f t="shared" si="20"/>
        <v>0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1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6_3 Border</v>
      </c>
      <c r="B55" s="12">
        <v>11</v>
      </c>
      <c r="C55" s="50"/>
      <c r="D55" s="51"/>
      <c r="E55" s="50"/>
      <c r="F55" s="91"/>
      <c r="G55" s="58"/>
      <c r="H55" s="90"/>
      <c r="I55" s="49"/>
      <c r="J55" s="48" t="s">
        <v>385</v>
      </c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 t="s">
        <v>184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0</v>
      </c>
      <c r="CB55" s="20">
        <f t="shared" si="25"/>
        <v>0</v>
      </c>
      <c r="CC55" s="82" t="b">
        <f>opening(AS23,B44)</f>
        <v>0</v>
      </c>
      <c r="CD55" s="5" t="b">
        <f>KOST(CA55,O55,secandmin(J55),L55,AN23)</f>
        <v>0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129</v>
      </c>
      <c r="CI55" s="20">
        <f t="shared" si="20"/>
        <v>51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6_3 Border</v>
      </c>
      <c r="B56" s="12">
        <v>12</v>
      </c>
      <c r="C56" s="50"/>
      <c r="D56" s="51"/>
      <c r="E56" s="50"/>
      <c r="F56" s="91"/>
      <c r="G56" s="58"/>
      <c r="H56" s="90"/>
      <c r="I56" s="49"/>
      <c r="J56" s="301"/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0</v>
      </c>
      <c r="N56" s="171" t="s">
        <v>184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>
        <f t="shared" si="18"/>
        <v>0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>
        <f t="shared" si="19"/>
        <v>0</v>
      </c>
      <c r="BY56" s="18"/>
      <c r="BZ56" s="36"/>
      <c r="CA56" s="29">
        <f>countkills(AS24,AX24,BC24,BH24,BM24,B44)</f>
        <v>0</v>
      </c>
      <c r="CB56" s="20">
        <f t="shared" si="25"/>
        <v>0</v>
      </c>
      <c r="CC56" s="82" t="b">
        <f>opening(AS24,B44)</f>
        <v>0</v>
      </c>
      <c r="CD56" s="5" t="b">
        <f>KOST(CA56,O56,secandmin(J56),L56,AN24)</f>
        <v>1</v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0</v>
      </c>
      <c r="CI56" s="20" t="b">
        <f t="shared" si="20"/>
        <v>0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6_3 Border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6_3 Border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6_3 Border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6_3 Border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6_3 Border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386</v>
      </c>
      <c r="K61" s="45" t="b">
        <v>0</v>
      </c>
      <c r="L61" s="46" t="b">
        <f>DB61</f>
        <v>1</v>
      </c>
      <c r="M61" s="47" t="b" cm="1">
        <f t="array" ref="M61">OpeningDeath(CG13,CI61,CI13,CI29,CI45,CI77,CI93)</f>
        <v>0</v>
      </c>
      <c r="N61" s="52" t="s">
        <v>271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1</v>
      </c>
      <c r="CB61" s="20">
        <f>countkillshs(AS13,AV13,AX13,BA13,BC13,BF13,BH13,BK13,BM13,BP13,$B$60)</f>
        <v>0</v>
      </c>
      <c r="CC61" s="82" t="b">
        <f>opening(AS13,B60)</f>
        <v>1</v>
      </c>
      <c r="CD61" s="5" t="b">
        <f>KOST(CA61,O61,secandmin(J61),L61,AN13)</f>
        <v>1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86</v>
      </c>
      <c r="CI61" s="20">
        <f t="shared" ref="CI61:CI75" si="28">IF(CH61=0,FALSE,(180+BT61-CH61))</f>
        <v>94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1</v>
      </c>
      <c r="CV61" s="20" t="b" cm="1">
        <f t="array" ref="CV61:CV66">TRANSPOSE(sidesplit(CD61:CD75,AN13:AN27,"Defence"))</f>
        <v>1</v>
      </c>
      <c r="CW61" s="20" cm="1">
        <f t="array" ref="CW61:CW66">TRANSPOSE(sidesplit(CI61:CI75,AN13:AN27,"Attack"))</f>
        <v>49</v>
      </c>
      <c r="CX61" s="20" cm="1">
        <f t="array" ref="CX61:CX66">TRANSPOSE(sidesplit(CI61:CI75,AN13:AN27,"Defence"))</f>
        <v>94</v>
      </c>
      <c r="CY61" s="20" cm="1">
        <f t="array" ref="CY61:CY66">TRANSPOSE(sidesplit(CA61:CA75,AN13:AN27,"Attack"))</f>
        <v>1</v>
      </c>
      <c r="CZ61" s="20" cm="1">
        <f t="array" ref="CZ61:CZ66">TRANSPOSE(sidesplit(CA61:CA75,AN13:AN27,"Defence"))</f>
        <v>1</v>
      </c>
      <c r="DA61" s="76"/>
      <c r="DB61" s="20" t="b" cm="1">
        <f t="array" ref="DB61">DeathRefragged(CI61,CJ13,CK13,CL13,CM13,CN13)</f>
        <v>1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6_3 Border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387</v>
      </c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0</v>
      </c>
      <c r="N62" s="52" t="s">
        <v>271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1</v>
      </c>
      <c r="CB62" s="20">
        <f>countkillshs(AS14,AV14,AX14,BA14,BC14,BF14,BH14,BK14,BM14,BP14,$B$60)</f>
        <v>1</v>
      </c>
      <c r="CC62" s="82" t="b">
        <f>opening(AS14,B60)</f>
        <v>1</v>
      </c>
      <c r="CD62" s="5" t="b">
        <f>KOST(CA62,O62,secandmin(J62),L62,AN14)</f>
        <v>1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84</v>
      </c>
      <c r="CI62" s="20">
        <f t="shared" si="28"/>
        <v>96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1</v>
      </c>
      <c r="CV62" s="20" t="b">
        <v>1</v>
      </c>
      <c r="CW62" s="20" t="b">
        <v>0</v>
      </c>
      <c r="CX62" s="20">
        <v>96</v>
      </c>
      <c r="CY62" s="20">
        <v>2</v>
      </c>
      <c r="CZ62" s="20">
        <v>1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6_3 Border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443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257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1</v>
      </c>
      <c r="CB63" s="20">
        <f>countkillshs(AS15,AV15,AX15,BA15,BC15,BF15,BH15,BK15,BM15,BP15,$B$60)</f>
        <v>1</v>
      </c>
      <c r="CC63" s="82" t="b">
        <f>opening(AS15,B60)</f>
        <v>1</v>
      </c>
      <c r="CD63" s="5" t="b">
        <f>KOST(CA63,O63,secandmin(J63),L63,AN15)</f>
        <v>1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94</v>
      </c>
      <c r="CI63" s="20">
        <f t="shared" si="28"/>
        <v>86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1</v>
      </c>
      <c r="CV63" s="20" t="b">
        <v>1</v>
      </c>
      <c r="CW63" s="20">
        <v>135</v>
      </c>
      <c r="CX63" s="20">
        <v>86</v>
      </c>
      <c r="CY63" s="20">
        <v>1</v>
      </c>
      <c r="CZ63" s="20">
        <v>1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1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6_3 Border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467</v>
      </c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0</v>
      </c>
      <c r="N64" s="52" t="s">
        <v>257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0</v>
      </c>
      <c r="CB64" s="20">
        <f t="shared" ref="CB64:CB75" si="33">countkillshs(AS16,AV16,AX16,BA16,BC16,BF16,BH16,BK16,BM16,BP16,$B$60)</f>
        <v>0</v>
      </c>
      <c r="CC64" s="82" t="b">
        <f>opening(AS16,B60)</f>
        <v>0</v>
      </c>
      <c r="CD64" s="5" t="b">
        <f>KOST(CA64,O64,secandmin(J64),L64,AN16)</f>
        <v>0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133</v>
      </c>
      <c r="CI64" s="20">
        <f t="shared" si="28"/>
        <v>47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1</v>
      </c>
      <c r="CV64" s="20" t="b">
        <v>0</v>
      </c>
      <c r="CW64" s="20" t="b">
        <v>0</v>
      </c>
      <c r="CX64" s="20">
        <v>47</v>
      </c>
      <c r="CY64" s="20">
        <v>2</v>
      </c>
      <c r="CZ64" s="20">
        <v>0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6_3 Border</v>
      </c>
      <c r="B65" s="13">
        <v>5</v>
      </c>
      <c r="C65" s="50"/>
      <c r="D65" s="51"/>
      <c r="E65" s="50"/>
      <c r="F65" s="91"/>
      <c r="G65" s="58"/>
      <c r="H65" s="90"/>
      <c r="I65" s="49"/>
      <c r="J65" s="48" t="s">
        <v>428</v>
      </c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1</v>
      </c>
      <c r="N65" s="52" t="s">
        <v>200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0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132</v>
      </c>
      <c r="CI65" s="20">
        <f t="shared" si="28"/>
        <v>48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0</v>
      </c>
      <c r="CV65" s="20" t="b">
        <v>0</v>
      </c>
      <c r="CW65" s="20">
        <v>56</v>
      </c>
      <c r="CX65" s="20">
        <v>48</v>
      </c>
      <c r="CY65" s="20">
        <v>0</v>
      </c>
      <c r="CZ65" s="20">
        <v>0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6_3 Border</v>
      </c>
      <c r="B66" s="13">
        <v>6</v>
      </c>
      <c r="C66" s="50"/>
      <c r="D66" s="51"/>
      <c r="E66" s="50"/>
      <c r="F66" s="91"/>
      <c r="G66" s="58"/>
      <c r="H66" s="90"/>
      <c r="I66" s="49"/>
      <c r="J66" s="48" t="s">
        <v>544</v>
      </c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0</v>
      </c>
      <c r="N66" s="52" t="s">
        <v>200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0</v>
      </c>
      <c r="CB66" s="20">
        <f t="shared" si="33"/>
        <v>0</v>
      </c>
      <c r="CC66" s="82" t="b">
        <f>opening(AS18,B60)</f>
        <v>0</v>
      </c>
      <c r="CD66" s="5" t="b">
        <f>KOST(CA66,O66,secandmin(J66),L66,AN18)</f>
        <v>0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68</v>
      </c>
      <c r="CI66" s="20">
        <f t="shared" si="28"/>
        <v>112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0</v>
      </c>
      <c r="CV66" s="20" t="b">
        <v>0</v>
      </c>
      <c r="CW66" s="20">
        <v>59</v>
      </c>
      <c r="CX66" s="20">
        <v>112</v>
      </c>
      <c r="CY66" s="20">
        <v>0</v>
      </c>
      <c r="CZ66" s="20">
        <v>0</v>
      </c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6_3 Border</v>
      </c>
      <c r="B67" s="13">
        <v>7</v>
      </c>
      <c r="C67" s="50"/>
      <c r="D67" s="51"/>
      <c r="E67" s="50"/>
      <c r="F67" s="91"/>
      <c r="G67" s="58"/>
      <c r="H67" s="90"/>
      <c r="I67" s="49"/>
      <c r="J67" s="92" t="s">
        <v>394</v>
      </c>
      <c r="K67" s="45" t="b">
        <v>0</v>
      </c>
      <c r="L67" s="46" t="b">
        <f t="shared" si="31"/>
        <v>1</v>
      </c>
      <c r="M67" s="47" t="b" cm="1">
        <f t="array" ref="M67">OpeningDeath(CG19,CI67,CI19,CI35,CI51,CI83,CI99)</f>
        <v>0</v>
      </c>
      <c r="N67" s="52" t="s">
        <v>174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1</v>
      </c>
      <c r="CB67" s="20">
        <f t="shared" si="33"/>
        <v>1</v>
      </c>
      <c r="CC67" s="82" t="b">
        <f>opening(AS19,B60)</f>
        <v>1</v>
      </c>
      <c r="CD67" s="5" t="b">
        <f>KOST(CA67,O67,secandmin(J67),L67,AN19)</f>
        <v>1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131</v>
      </c>
      <c r="CI67" s="20">
        <f t="shared" si="28"/>
        <v>49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1</v>
      </c>
      <c r="DC67" s="20" t="b" cm="1">
        <f t="array" ref="DC67">OpeningKill(CJ19,AS19,$B$60,CI19,CI35,CI51,CI67,CI83)</f>
        <v>1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6_3 Border</v>
      </c>
      <c r="B68" s="13">
        <v>8</v>
      </c>
      <c r="C68" s="50"/>
      <c r="D68" s="51"/>
      <c r="E68" s="50"/>
      <c r="F68" s="91"/>
      <c r="G68" s="58"/>
      <c r="H68" s="90"/>
      <c r="I68" s="49"/>
      <c r="J68" s="300"/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0</v>
      </c>
      <c r="N68" s="52" t="s">
        <v>174</v>
      </c>
      <c r="O68" s="53" t="b">
        <v>1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2</v>
      </c>
      <c r="CB68" s="20">
        <f t="shared" si="33"/>
        <v>0</v>
      </c>
      <c r="CC68" s="82" t="b">
        <f>opening(AS20,B60)</f>
        <v>0</v>
      </c>
      <c r="CD68" s="5" t="b">
        <f>KOST(CA68,O68,secandmin(J68),L68,AN20)</f>
        <v>1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0</v>
      </c>
      <c r="CI68" s="20" t="b">
        <f t="shared" si="28"/>
        <v>0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6_3 Border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455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174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1</v>
      </c>
      <c r="CB69" s="20">
        <f t="shared" si="33"/>
        <v>0</v>
      </c>
      <c r="CC69" s="82" t="b">
        <f>opening(AS21,B60)</f>
        <v>0</v>
      </c>
      <c r="CD69" s="5" t="b">
        <f>KOST(CA69,O69,secandmin(J69),L69,AN21)</f>
        <v>1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45</v>
      </c>
      <c r="CI69" s="20">
        <f t="shared" si="28"/>
        <v>135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6_3 Border</v>
      </c>
      <c r="B70" s="13">
        <v>10</v>
      </c>
      <c r="C70" s="50"/>
      <c r="D70" s="51"/>
      <c r="E70" s="50"/>
      <c r="F70" s="91"/>
      <c r="G70" s="58"/>
      <c r="H70" s="90"/>
      <c r="I70" s="49"/>
      <c r="J70" s="300"/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0</v>
      </c>
      <c r="N70" s="171" t="s">
        <v>174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2</v>
      </c>
      <c r="CB70" s="20">
        <f t="shared" si="33"/>
        <v>1</v>
      </c>
      <c r="CC70" s="82" t="b">
        <f>opening(AS22,B60)</f>
        <v>0</v>
      </c>
      <c r="CD70" s="5" t="b">
        <f>KOST(CA70,O70,secandmin(J70),L70,AN22)</f>
        <v>1</v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0</v>
      </c>
      <c r="CI70" s="20" t="b">
        <f t="shared" si="28"/>
        <v>0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6_3 Border</v>
      </c>
      <c r="B71" s="13">
        <v>11</v>
      </c>
      <c r="C71" s="50"/>
      <c r="D71" s="51"/>
      <c r="E71" s="50"/>
      <c r="F71" s="91"/>
      <c r="G71" s="58"/>
      <c r="H71" s="90"/>
      <c r="I71" s="49"/>
      <c r="J71" s="48" t="s">
        <v>449</v>
      </c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 t="s">
        <v>174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0</v>
      </c>
      <c r="CB71" s="20">
        <f t="shared" si="33"/>
        <v>0</v>
      </c>
      <c r="CC71" s="82" t="b">
        <f>opening(AS23,B60)</f>
        <v>0</v>
      </c>
      <c r="CD71" s="5" t="b">
        <f>KOST(CA71,O71,secandmin(J71),L71,AN23)</f>
        <v>0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124</v>
      </c>
      <c r="CI71" s="20">
        <f t="shared" si="28"/>
        <v>56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6_3 Border</v>
      </c>
      <c r="B72" s="13">
        <v>12</v>
      </c>
      <c r="C72" s="50"/>
      <c r="D72" s="51"/>
      <c r="E72" s="50"/>
      <c r="F72" s="91"/>
      <c r="G72" s="58"/>
      <c r="H72" s="90"/>
      <c r="I72" s="49"/>
      <c r="J72" s="48" t="s">
        <v>405</v>
      </c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 t="s">
        <v>174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>
        <f t="shared" si="26"/>
        <v>0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>
        <f t="shared" si="27"/>
        <v>0</v>
      </c>
      <c r="BY72" s="18"/>
      <c r="BZ72" s="36"/>
      <c r="CA72" s="29">
        <f>countkills(AS24,AX24,BC24,BH24,BM24,B60)</f>
        <v>0</v>
      </c>
      <c r="CB72" s="20">
        <f t="shared" si="33"/>
        <v>0</v>
      </c>
      <c r="CC72" s="82" t="b">
        <f>opening(AS24,B60)</f>
        <v>0</v>
      </c>
      <c r="CD72" s="5" t="b">
        <f>KOST(CA72,O72,secandmin(J72),L72,AN24)</f>
        <v>0</v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121</v>
      </c>
      <c r="CI72" s="20">
        <f t="shared" si="28"/>
        <v>59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6_3 Border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6_3 Border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6_3 Border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6_3 Border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6_3 Border</v>
      </c>
      <c r="B77" s="6">
        <v>1</v>
      </c>
      <c r="C77" s="50"/>
      <c r="D77" s="51"/>
      <c r="E77" s="50"/>
      <c r="F77" s="91"/>
      <c r="G77" s="58"/>
      <c r="H77" s="90"/>
      <c r="I77" s="49"/>
      <c r="J77" s="48" t="s">
        <v>454</v>
      </c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169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1</v>
      </c>
      <c r="CB77" s="20">
        <f>countkillshs(AS13,AV13,AX13,BA13,BC13,BF13,BH13,BK13,BM13,BP13,$B$76)</f>
        <v>1</v>
      </c>
      <c r="CC77" s="82" t="b">
        <f>opening(AS13,B76)</f>
        <v>0</v>
      </c>
      <c r="CD77" s="5" t="b">
        <f>KOST(CA77,O77,secandmin(J77),L77,AN13)</f>
        <v>1</v>
      </c>
      <c r="CE77" s="37"/>
      <c r="CF77" s="20" cm="1">
        <f t="array" ref="CF77">exitfrags(CI77,CI13,CI29,CI45,CI61,AS13,CJ13,AX13,CK13,BC13,CL13,BH13,CM13,BM13,CN13,AO13,$B$76)</f>
        <v>1</v>
      </c>
      <c r="CG77" s="40"/>
      <c r="CH77" s="20" cm="1">
        <f t="array" ref="CH77">secandmin(J77)</f>
        <v>83</v>
      </c>
      <c r="CI77" s="20">
        <f t="shared" ref="CI77:CI91" si="36">IF(CH77=0,FALSE,(180+BT77-CH77))</f>
        <v>97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0</v>
      </c>
      <c r="CV77" s="20" t="b" cm="1">
        <f t="array" ref="CV77:CV82">TRANSPOSE(sidesplit(CD77:CD91,AN13:AN27,"Defence"))</f>
        <v>1</v>
      </c>
      <c r="CW77" s="20" cm="1">
        <f t="array" ref="CW77:CW82">TRANSPOSE(sidesplit(CI77:CI91,AN13:AN27,"Attack"))</f>
        <v>59</v>
      </c>
      <c r="CX77" s="20" cm="1">
        <f t="array" ref="CX77:CX82">TRANSPOSE(sidesplit(CI77:CI91,AN13:AN27,"Defence"))</f>
        <v>97</v>
      </c>
      <c r="CY77" s="20" cm="1">
        <f t="array" ref="CY77:CY82">TRANSPOSE(sidesplit(CA77:CA91,AN13:AN27,"Attack"))</f>
        <v>0</v>
      </c>
      <c r="CZ77" s="20" cm="1">
        <f t="array" ref="CZ77:CZ82">TRANSPOSE(sidesplit(CA77:CA91,AN13:AN27,"Defence"))</f>
        <v>1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6_3 Border</v>
      </c>
      <c r="B78" s="6">
        <v>2</v>
      </c>
      <c r="C78" s="50"/>
      <c r="D78" s="51"/>
      <c r="E78" s="50"/>
      <c r="F78" s="91"/>
      <c r="G78" s="58"/>
      <c r="H78" s="90"/>
      <c r="I78" s="49"/>
      <c r="J78" s="48" t="s">
        <v>444</v>
      </c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169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0</v>
      </c>
      <c r="CB78" s="20">
        <f>countkillshs(AS14,AV14,AX14,BA14,BC14,BF14,BH14,BK14,BM14,BP14,$B$76)</f>
        <v>0</v>
      </c>
      <c r="CC78" s="82" t="b">
        <f>opening(AS14,B76)</f>
        <v>0</v>
      </c>
      <c r="CD78" s="5" t="b">
        <f>KOST(CA78,O78,secandmin(J78),L78,AN14)</f>
        <v>0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93</v>
      </c>
      <c r="CI78" s="20">
        <f t="shared" si="36"/>
        <v>87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1</v>
      </c>
      <c r="CV78" s="20" t="b">
        <v>0</v>
      </c>
      <c r="CW78" s="20">
        <v>134</v>
      </c>
      <c r="CX78" s="20">
        <v>87</v>
      </c>
      <c r="CY78" s="20">
        <v>0</v>
      </c>
      <c r="CZ78" s="20">
        <v>0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6_3 Border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474</v>
      </c>
      <c r="K79" s="45" t="b">
        <v>0</v>
      </c>
      <c r="L79" s="46" t="b">
        <f t="shared" si="39"/>
        <v>0</v>
      </c>
      <c r="M79" s="47" t="b" cm="1">
        <f t="array" ref="M79">OpeningDeath(CG15,CI79,CI15,CI31,CI47,CI63,CI95)</f>
        <v>0</v>
      </c>
      <c r="N79" s="52" t="s">
        <v>188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0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0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102</v>
      </c>
      <c r="CI79" s="20">
        <f t="shared" si="36"/>
        <v>78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1</v>
      </c>
      <c r="CV79" s="20" t="b">
        <v>0</v>
      </c>
      <c r="CW79" s="20">
        <v>171</v>
      </c>
      <c r="CX79" s="20">
        <v>78</v>
      </c>
      <c r="CY79" s="20">
        <v>1</v>
      </c>
      <c r="CZ79" s="20">
        <v>0</v>
      </c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6_3 Border</v>
      </c>
      <c r="B80" s="6">
        <v>4</v>
      </c>
      <c r="C80" s="50"/>
      <c r="D80" s="51"/>
      <c r="E80" s="50"/>
      <c r="F80" s="91"/>
      <c r="G80" s="58"/>
      <c r="H80" s="90"/>
      <c r="I80" s="49"/>
      <c r="J80" s="48" t="s">
        <v>546</v>
      </c>
      <c r="K80" s="45" t="b">
        <v>0</v>
      </c>
      <c r="L80" s="46" t="b">
        <f t="shared" si="39"/>
        <v>1</v>
      </c>
      <c r="M80" s="47" t="b" cm="1">
        <f t="array" ref="M80">OpeningDeath(CG16,CI80,CI16,CI32,CI48,CI64,CI96)</f>
        <v>0</v>
      </c>
      <c r="N80" s="52" t="s">
        <v>188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1</v>
      </c>
      <c r="CB80" s="20">
        <f t="shared" ref="CB80:CB91" si="41">countkillshs(AS16,AV16,AX16,BA16,BC16,BF16,BH16,BK16,BM16,BP16,$B$76)</f>
        <v>1</v>
      </c>
      <c r="CC80" s="82" t="b">
        <f>opening(AS16,B76)</f>
        <v>0</v>
      </c>
      <c r="CD80" s="5" t="b">
        <f>KOST(CA80,O80,secandmin(J80),L80,AN16)</f>
        <v>1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145</v>
      </c>
      <c r="CI80" s="20">
        <f t="shared" si="36"/>
        <v>35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1</v>
      </c>
      <c r="CV80" s="20" t="b">
        <v>1</v>
      </c>
      <c r="CW80" s="20" t="b">
        <v>0</v>
      </c>
      <c r="CX80" s="20">
        <v>35</v>
      </c>
      <c r="CY80" s="20">
        <v>0</v>
      </c>
      <c r="CZ80" s="20">
        <v>1</v>
      </c>
      <c r="DA80" s="76"/>
      <c r="DB80" s="20" t="b" cm="1">
        <f t="array" ref="DB80">DeathRefragged(CI80,CJ16,CK16,CL16,CM16,CN16)</f>
        <v>1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6_3 Border</v>
      </c>
      <c r="B81" s="6">
        <v>5</v>
      </c>
      <c r="C81" s="50"/>
      <c r="D81" s="51"/>
      <c r="E81" s="50"/>
      <c r="F81" s="91"/>
      <c r="G81" s="58"/>
      <c r="H81" s="90"/>
      <c r="I81" s="49"/>
      <c r="J81" s="48" t="s">
        <v>409</v>
      </c>
      <c r="K81" s="45" t="b">
        <v>1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 t="s">
        <v>185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-80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0</v>
      </c>
      <c r="CB81" s="20">
        <f t="shared" si="41"/>
        <v>0</v>
      </c>
      <c r="CC81" s="82" t="b">
        <f>opening(AS17,B76)</f>
        <v>0</v>
      </c>
      <c r="CD81" s="5" t="b">
        <f>KOST(CA81,O81,secandmin(J81),L81,AN17)</f>
        <v>0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33</v>
      </c>
      <c r="CI81" s="20">
        <f t="shared" si="36"/>
        <v>67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0</v>
      </c>
      <c r="CV81" s="20" t="b">
        <v>0</v>
      </c>
      <c r="CW81" s="20">
        <v>52</v>
      </c>
      <c r="CX81" s="20">
        <v>67</v>
      </c>
      <c r="CY81" s="20">
        <v>0</v>
      </c>
      <c r="CZ81" s="20">
        <v>0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6_3 Border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554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185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0</v>
      </c>
      <c r="CB82" s="20">
        <f t="shared" si="41"/>
        <v>0</v>
      </c>
      <c r="CC82" s="82" t="b">
        <f>opening(AS18,B76)</f>
        <v>0</v>
      </c>
      <c r="CD82" s="5" t="b">
        <f>KOST(CA82,O82,secandmin(J82),L82,AN18)</f>
        <v>0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74</v>
      </c>
      <c r="CI82" s="20">
        <f t="shared" si="36"/>
        <v>106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1</v>
      </c>
      <c r="CV82" s="20" t="b">
        <v>0</v>
      </c>
      <c r="CW82" s="20">
        <v>46</v>
      </c>
      <c r="CX82" s="20">
        <v>106</v>
      </c>
      <c r="CY82" s="20">
        <v>1</v>
      </c>
      <c r="CZ82" s="20">
        <v>0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6_3 Border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405</v>
      </c>
      <c r="K83" s="45" t="b">
        <v>0</v>
      </c>
      <c r="L83" s="46" t="b">
        <f t="shared" si="39"/>
        <v>0</v>
      </c>
      <c r="M83" s="47" t="b" cm="1">
        <f t="array" ref="M83">OpeningDeath(CG19,CI83,CI19,CI35,CI51,CI67,CI99)</f>
        <v>0</v>
      </c>
      <c r="N83" s="52" t="s">
        <v>179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0</v>
      </c>
      <c r="CB83" s="20">
        <f t="shared" si="41"/>
        <v>0</v>
      </c>
      <c r="CC83" s="82" t="b">
        <f>opening(AS19,B76)</f>
        <v>0</v>
      </c>
      <c r="CD83" s="5" t="b">
        <f>KOST(CA83,O83,secandmin(J83),L83,AN19)</f>
        <v>0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121</v>
      </c>
      <c r="CI83" s="20">
        <f t="shared" si="36"/>
        <v>59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0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6_3 Border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421</v>
      </c>
      <c r="K84" s="45" t="b">
        <v>0</v>
      </c>
      <c r="L84" s="46" t="b">
        <f t="shared" si="39"/>
        <v>1</v>
      </c>
      <c r="M84" s="47" t="b" cm="1">
        <f t="array" ref="M84">OpeningDeath(CG20,CI84,CI20,CI36,CI52,CI68,CI100)</f>
        <v>0</v>
      </c>
      <c r="N84" s="52" t="s">
        <v>179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0</v>
      </c>
      <c r="CB84" s="20">
        <f t="shared" si="41"/>
        <v>0</v>
      </c>
      <c r="CC84" s="82" t="b">
        <f>opening(AS20,B76)</f>
        <v>0</v>
      </c>
      <c r="CD84" s="5" t="b">
        <f>KOST(CA84,O84,secandmin(J84),L84,AN20)</f>
        <v>1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46</v>
      </c>
      <c r="CI84" s="20">
        <f t="shared" si="36"/>
        <v>134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1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6_3 Border</v>
      </c>
      <c r="B85" s="6">
        <v>9</v>
      </c>
      <c r="C85" s="50"/>
      <c r="D85" s="51"/>
      <c r="E85" s="50"/>
      <c r="F85" s="91"/>
      <c r="G85" s="58"/>
      <c r="H85" s="90"/>
      <c r="I85" s="49"/>
      <c r="J85" s="48" t="s">
        <v>523</v>
      </c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 t="s">
        <v>179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1</v>
      </c>
      <c r="CB85" s="20">
        <f t="shared" si="41"/>
        <v>1</v>
      </c>
      <c r="CC85" s="82" t="b">
        <f>opening(AS21,B76)</f>
        <v>0</v>
      </c>
      <c r="CD85" s="5" t="b">
        <f>KOST(CA85,O85,secandmin(J85),L85,AN21)</f>
        <v>1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9</v>
      </c>
      <c r="CI85" s="20">
        <f t="shared" si="36"/>
        <v>171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6_3 Border</v>
      </c>
      <c r="B86" s="6">
        <v>10</v>
      </c>
      <c r="C86" s="50"/>
      <c r="D86" s="51"/>
      <c r="E86" s="50"/>
      <c r="F86" s="91"/>
      <c r="G86" s="58"/>
      <c r="H86" s="90"/>
      <c r="I86" s="49"/>
      <c r="J86" s="302"/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 t="s">
        <v>179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0</v>
      </c>
      <c r="CB86" s="20">
        <f t="shared" si="41"/>
        <v>0</v>
      </c>
      <c r="CC86" s="82" t="b">
        <f>opening(AS22,B76)</f>
        <v>0</v>
      </c>
      <c r="CD86" s="5" t="b">
        <f>KOST(CA86,O86,secandmin(J86),L86,AN22)</f>
        <v>1</v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0</v>
      </c>
      <c r="CI86" s="20" t="b">
        <f t="shared" si="36"/>
        <v>0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6_3 Border</v>
      </c>
      <c r="B87" s="6">
        <v>11</v>
      </c>
      <c r="C87" s="50"/>
      <c r="D87" s="51"/>
      <c r="E87" s="50"/>
      <c r="F87" s="91"/>
      <c r="G87" s="58"/>
      <c r="H87" s="90"/>
      <c r="I87" s="49"/>
      <c r="J87" s="48" t="s">
        <v>472</v>
      </c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179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0</v>
      </c>
      <c r="CB87" s="20">
        <f t="shared" si="41"/>
        <v>0</v>
      </c>
      <c r="CC87" s="82" t="b">
        <f>opening(AS23,B76)</f>
        <v>0</v>
      </c>
      <c r="CD87" s="5" t="b">
        <f>KOST(CA87,O87,secandmin(J87),L87,AN23)</f>
        <v>0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128</v>
      </c>
      <c r="CI87" s="20">
        <f t="shared" si="36"/>
        <v>52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6_3 Border</v>
      </c>
      <c r="B88" s="6">
        <v>12</v>
      </c>
      <c r="C88" s="50"/>
      <c r="D88" s="51"/>
      <c r="E88" s="50"/>
      <c r="F88" s="91"/>
      <c r="G88" s="58"/>
      <c r="H88" s="90"/>
      <c r="I88" s="49"/>
      <c r="J88" s="48" t="s">
        <v>478</v>
      </c>
      <c r="K88" s="45" t="b">
        <v>0</v>
      </c>
      <c r="L88" s="46" t="b">
        <f t="shared" si="39"/>
        <v>1</v>
      </c>
      <c r="M88" s="47" t="b" cm="1">
        <f t="array" ref="M88">OpeningDeath(CG24,CI88,CI24,CI40,CI56,CI72,CI104)</f>
        <v>1</v>
      </c>
      <c r="N88" s="171" t="s">
        <v>179</v>
      </c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>
        <f t="shared" si="34"/>
        <v>0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>
        <f t="shared" si="35"/>
        <v>0</v>
      </c>
      <c r="BY88" s="18"/>
      <c r="BZ88" s="9"/>
      <c r="CA88" s="29">
        <f>countkills(AS24,AX24,BC24,BH24,BM24,B76)</f>
        <v>1</v>
      </c>
      <c r="CB88" s="20">
        <f t="shared" si="41"/>
        <v>1</v>
      </c>
      <c r="CC88" s="82" t="b">
        <f>opening(AS24,B76)</f>
        <v>1</v>
      </c>
      <c r="CD88" s="5" t="b">
        <f>KOST(CA88,O88,secandmin(J88),L88,AN24)</f>
        <v>1</v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134</v>
      </c>
      <c r="CI88" s="20">
        <f t="shared" si="36"/>
        <v>46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1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6_3 Border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6_3 Border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6_3 Border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6_3 Border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6_3 Border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6_3 Border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6_3 Border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6_3 Border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6_3 Border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6_3 Border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6_3 Border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6_3 Border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6_3 Border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6_3 Border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6_3 Border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6_3 Border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6_3 Border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6_3 Border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6_3 Border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SupplyCustoms</v>
      </c>
    </row>
    <row r="112" spans="1:111" ht="15.75" customHeight="1" x14ac:dyDescent="0.2">
      <c r="A112" s="20" t="str">
        <f ca="1"/>
        <v>WorkshopVents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BathroomTellers</v>
      </c>
      <c r="C113" s="316"/>
      <c r="D113" s="316"/>
      <c r="E113" s="316"/>
    </row>
    <row r="114" spans="1:27" ht="15.75" customHeight="1" thickBot="1" x14ac:dyDescent="0.25">
      <c r="A114" s="295" t="str">
        <f ca="1"/>
        <v>ArmoryArchives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1.712962962962963E-3</v>
      </c>
      <c r="C118" s="177" cm="1">
        <f t="array" ref="C118">secandmin(AR13)/(60*60*24)</f>
        <v>1.0416666666666667E-3</v>
      </c>
      <c r="D118" s="17" t="b">
        <f>CG13</f>
        <v>0</v>
      </c>
      <c r="E118" s="17" t="str">
        <f>IF(D118=TRUE,CJ29,"NO OP")</f>
        <v>NO OP</v>
      </c>
      <c r="F118" s="17" t="str">
        <f t="shared" ref="F118:F132" si="42">AO13</f>
        <v>Lost</v>
      </c>
      <c r="G118" s="125">
        <f>IF((COUNTA(AR13)=1),IF(F118="Not Played",FALSE,IF(D118=FALSE,(B118-C118),FALSE)), "NO KILL")</f>
        <v>6.7129629629629635E-4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1.5625000000000001E-3</v>
      </c>
      <c r="C119" s="177" cm="1">
        <f t="array" ref="C119">secandmin(AR14)/(60*60*24)</f>
        <v>1.2037037037037038E-3</v>
      </c>
      <c r="D119" s="17" t="b">
        <f t="shared" ref="D119:D132" si="44">CG14</f>
        <v>0</v>
      </c>
      <c r="E119" s="17" t="str">
        <f t="shared" ref="E119:E132" si="45">IF(D119=TRUE,CJ30,"NO OP")</f>
        <v>NO OP</v>
      </c>
      <c r="F119" s="17" t="str">
        <f t="shared" si="42"/>
        <v>Lost</v>
      </c>
      <c r="G119" s="125">
        <f t="shared" ref="G119:G132" si="46">IF((COUNTA(AR14)=1),IF(F119="Not Played",FALSE,IF(D119=FALSE,(B119-C119),FALSE)), "NO KILL")</f>
        <v>3.5879629629629629E-4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1.5509259259259259E-3</v>
      </c>
      <c r="C120" s="177" cm="1">
        <f t="array" ref="C120">secandmin(AR15)/(60*60*24)</f>
        <v>1.6550925925925926E-3</v>
      </c>
      <c r="D120" s="17" t="b">
        <f t="shared" si="44"/>
        <v>1</v>
      </c>
      <c r="E120" s="17" t="b">
        <f t="shared" si="45"/>
        <v>1</v>
      </c>
      <c r="F120" s="17" t="str">
        <f t="shared" si="42"/>
        <v>Lost</v>
      </c>
      <c r="G120" s="125" t="b">
        <f t="shared" si="46"/>
        <v>0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1.6782407407407408E-3</v>
      </c>
      <c r="C121" s="177" cm="1">
        <f t="array" ref="C121">secandmin(AR16)/(60*60*24)</f>
        <v>1.7592592592592592E-3</v>
      </c>
      <c r="D121" s="17" t="b">
        <f t="shared" si="44"/>
        <v>1</v>
      </c>
      <c r="E121" s="17" t="b">
        <f t="shared" si="45"/>
        <v>1</v>
      </c>
      <c r="F121" s="17" t="str">
        <f t="shared" si="42"/>
        <v>Won</v>
      </c>
      <c r="G121" s="125" t="b">
        <f t="shared" si="46"/>
        <v>0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1.5277777777777779E-3</v>
      </c>
      <c r="C122" s="177" cm="1">
        <f t="array" ref="C122">secandmin(AR17)/(60*60*24)</f>
        <v>1.4583333333333334E-3</v>
      </c>
      <c r="D122" s="17" t="b">
        <f t="shared" si="44"/>
        <v>0</v>
      </c>
      <c r="E122" s="17" t="str">
        <f t="shared" si="45"/>
        <v>NO OP</v>
      </c>
      <c r="F122" s="17" t="str">
        <f t="shared" si="42"/>
        <v>Lost</v>
      </c>
      <c r="G122" s="125">
        <f t="shared" si="46"/>
        <v>6.9444444444444458E-5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1.4004629629629629E-3</v>
      </c>
      <c r="C123" s="177" cm="1">
        <f t="array" ref="C123">secandmin(AR18)/(60*60*24)</f>
        <v>1.4583333333333334E-3</v>
      </c>
      <c r="D123" s="17" t="b">
        <f t="shared" si="44"/>
        <v>1</v>
      </c>
      <c r="E123" s="17" t="b">
        <f t="shared" si="45"/>
        <v>1</v>
      </c>
      <c r="F123" s="17" t="str">
        <f t="shared" si="42"/>
        <v>Lost</v>
      </c>
      <c r="G123" s="125" t="b">
        <f t="shared" si="46"/>
        <v>0</v>
      </c>
    </row>
    <row r="124" spans="1:27" ht="15.75" customHeight="1" x14ac:dyDescent="0.2">
      <c r="A124" s="4">
        <v>7</v>
      </c>
      <c r="B124" s="125">
        <f t="shared" si="43"/>
        <v>1.5162037037037036E-3</v>
      </c>
      <c r="C124" s="177" cm="1">
        <f t="array" ref="C124">secandmin(AR19)/(60*60*24)</f>
        <v>1.5740740740740741E-3</v>
      </c>
      <c r="D124" s="17" t="b">
        <f t="shared" si="44"/>
        <v>1</v>
      </c>
      <c r="E124" s="17" t="b">
        <f t="shared" si="45"/>
        <v>1</v>
      </c>
      <c r="F124" s="17" t="str">
        <f t="shared" si="42"/>
        <v>Lost</v>
      </c>
      <c r="G124" s="125" t="b">
        <f t="shared" si="46"/>
        <v>0</v>
      </c>
    </row>
    <row r="125" spans="1:27" ht="15.75" customHeight="1" x14ac:dyDescent="0.2">
      <c r="A125" s="4">
        <v>8</v>
      </c>
      <c r="B125" s="125">
        <f t="shared" si="43"/>
        <v>5.4398148148148144E-4</v>
      </c>
      <c r="C125" s="177" cm="1">
        <f t="array" ref="C125">secandmin(AR20)/(60*60*24)</f>
        <v>6.8287037037037036E-4</v>
      </c>
      <c r="D125" s="17" t="b">
        <f t="shared" si="44"/>
        <v>1</v>
      </c>
      <c r="E125" s="17" t="b">
        <f t="shared" si="45"/>
        <v>0</v>
      </c>
      <c r="F125" s="17" t="str">
        <f t="shared" si="42"/>
        <v>Won</v>
      </c>
      <c r="G125" s="125" t="b">
        <f t="shared" si="46"/>
        <v>0</v>
      </c>
    </row>
    <row r="126" spans="1:27" ht="15.75" customHeight="1" x14ac:dyDescent="0.2">
      <c r="A126" s="4">
        <v>9</v>
      </c>
      <c r="B126" s="125">
        <f t="shared" si="43"/>
        <v>1.4699074074074074E-3</v>
      </c>
      <c r="C126" s="177" cm="1">
        <f t="array" ref="C126">secandmin(AR21)/(60*60*24)</f>
        <v>1.4583333333333334E-3</v>
      </c>
      <c r="D126" s="17" t="b">
        <f t="shared" si="44"/>
        <v>0</v>
      </c>
      <c r="E126" s="17" t="str">
        <f t="shared" si="45"/>
        <v>NO OP</v>
      </c>
      <c r="F126" s="17" t="str">
        <f t="shared" si="42"/>
        <v>Lost</v>
      </c>
      <c r="G126" s="125">
        <f t="shared" si="46"/>
        <v>1.1574074074074004E-5</v>
      </c>
    </row>
    <row r="127" spans="1:27" ht="15.75" customHeight="1" x14ac:dyDescent="0.2">
      <c r="A127" s="4">
        <v>10</v>
      </c>
      <c r="B127" s="125">
        <f t="shared" si="43"/>
        <v>0</v>
      </c>
      <c r="C127" s="177" cm="1">
        <f t="array" ref="C127">secandmin(AR22)/(60*60*24)</f>
        <v>1.1921296296296296E-3</v>
      </c>
      <c r="D127" s="17" t="b">
        <f t="shared" si="44"/>
        <v>1</v>
      </c>
      <c r="E127" s="17" t="b">
        <f t="shared" si="45"/>
        <v>0</v>
      </c>
      <c r="F127" s="17" t="str">
        <f t="shared" si="42"/>
        <v>Won</v>
      </c>
      <c r="G127" s="125" t="b">
        <f t="shared" si="46"/>
        <v>0</v>
      </c>
    </row>
    <row r="128" spans="1:27" ht="15.75" customHeight="1" x14ac:dyDescent="0.2">
      <c r="A128" s="4">
        <v>11</v>
      </c>
      <c r="B128" s="125">
        <f t="shared" si="43"/>
        <v>1.4930555555555556E-3</v>
      </c>
      <c r="C128" s="177" cm="1">
        <f t="array" ref="C128">secandmin(AR23)/(60*60*24)</f>
        <v>1.5972222222222223E-3</v>
      </c>
      <c r="D128" s="17" t="b">
        <f t="shared" si="44"/>
        <v>1</v>
      </c>
      <c r="E128" s="17" t="b">
        <f t="shared" si="45"/>
        <v>1</v>
      </c>
      <c r="F128" s="17" t="str">
        <f t="shared" si="42"/>
        <v>Lost</v>
      </c>
      <c r="G128" s="125" t="b">
        <f t="shared" si="46"/>
        <v>0</v>
      </c>
    </row>
    <row r="129" spans="1:9" ht="15.75" customHeight="1" x14ac:dyDescent="0.2">
      <c r="A129" s="4">
        <v>12</v>
      </c>
      <c r="B129" s="125">
        <f t="shared" si="43"/>
        <v>1.5509259259259259E-3</v>
      </c>
      <c r="C129" s="177" cm="1">
        <f t="array" ref="C129">secandmin(AR24)/(60*60*24)</f>
        <v>1.5393518518518519E-3</v>
      </c>
      <c r="D129" s="17" t="b">
        <f t="shared" si="44"/>
        <v>0</v>
      </c>
      <c r="E129" s="17" t="str">
        <f t="shared" si="45"/>
        <v>NO OP</v>
      </c>
      <c r="F129" s="17" t="str">
        <f t="shared" si="42"/>
        <v>Lost</v>
      </c>
      <c r="G129" s="125">
        <f t="shared" si="46"/>
        <v>1.1574074074074004E-5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0</v>
      </c>
      <c r="D134" s="17" t="str">
        <f>AO13</f>
        <v>Lost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0</v>
      </c>
      <c r="D135" s="17" t="str">
        <f t="shared" ref="D135:D148" si="48">AO14</f>
        <v>Lost</v>
      </c>
      <c r="E135" s="233" t="b">
        <f t="shared" ref="E135:E148" si="49">IF(OR(DE30=TRUE,DE78=TRUE,DE46=TRUE,DE62=TRUE,DE14=TRUE),TRUE,FALSE)</f>
        <v>0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1</v>
      </c>
      <c r="D136" s="17" t="str">
        <f t="shared" si="48"/>
        <v>Lost</v>
      </c>
      <c r="E136" s="233" t="b">
        <f t="shared" si="49"/>
        <v>0</v>
      </c>
      <c r="F136" s="17" t="str" cm="1">
        <f t="array" ref="F136">IF(CG15=TRUE,WhoGotTraded(CJ31,CJ15,CI15,CI31,CI47,CI63,CI79,$B$12,$B$28,$B$44,$B$60,$B$76),"N/A")</f>
        <v>Perseus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1</v>
      </c>
      <c r="D137" s="17" t="str">
        <f t="shared" si="48"/>
        <v>Won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Fin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0</v>
      </c>
      <c r="D138" s="17" t="str">
        <f t="shared" si="48"/>
        <v>Lost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1</v>
      </c>
      <c r="D139" s="17" t="str">
        <f t="shared" si="48"/>
        <v>Lost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Ploudy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1</v>
      </c>
      <c r="D140" s="17" t="str">
        <f t="shared" si="48"/>
        <v>Lost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Yeeto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1</v>
      </c>
      <c r="D141" s="17" t="str">
        <f t="shared" si="48"/>
        <v>Won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0</v>
      </c>
      <c r="D142" s="17" t="str">
        <f t="shared" si="48"/>
        <v>Lost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N/A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1</v>
      </c>
      <c r="D143" s="17" t="str">
        <f t="shared" si="48"/>
        <v>Won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1</v>
      </c>
      <c r="C144" s="17" t="b">
        <f t="shared" si="47"/>
        <v>1</v>
      </c>
      <c r="D144" s="17" t="str">
        <f t="shared" si="48"/>
        <v>Lost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Perseus</v>
      </c>
    </row>
    <row r="145" spans="1:6" ht="15.75" customHeight="1" x14ac:dyDescent="0.2">
      <c r="A145" s="276">
        <v>12</v>
      </c>
      <c r="B145" s="17" t="b">
        <v>0</v>
      </c>
      <c r="C145" s="17" t="b">
        <f t="shared" si="47"/>
        <v>0</v>
      </c>
      <c r="D145" s="17" t="str">
        <f t="shared" si="48"/>
        <v>Lost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N/A</v>
      </c>
    </row>
    <row r="146" spans="1:6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6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6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6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6" ht="15.75" customHeight="1" x14ac:dyDescent="0.2">
      <c r="A150" s="276">
        <v>1</v>
      </c>
      <c r="B150" s="17" cm="1">
        <f t="array" ref="B150:B164">IF(ISBLANK(Q13:Q27),FALSE,Q13:Q27)</f>
        <v>2</v>
      </c>
      <c r="C150" s="17" cm="1">
        <f t="array" ref="C150:C164">IF(ISBLANK(R13:R27),FALSE,R13:R27)</f>
        <v>5</v>
      </c>
      <c r="D150" s="234" t="str" cm="1">
        <f t="array" ref="D150:D164">AO13:AO27</f>
        <v>Lost</v>
      </c>
      <c r="E150" s="17" t="str" cm="1">
        <f t="array" ref="E150:F150">WhoGotTraded(CJ29,CJ13,CI13,CI29,CI45,CI61,CI77,$B$12,$B$28,$B$44,$B$60,$B$76)</f>
        <v>Yeeto</v>
      </c>
      <c r="F150" t="str">
        <v>Fin</v>
      </c>
    </row>
    <row r="151" spans="1:6" ht="15.75" customHeight="1" x14ac:dyDescent="0.2">
      <c r="A151" s="276">
        <v>2</v>
      </c>
      <c r="B151" s="17">
        <v>2</v>
      </c>
      <c r="C151" s="17">
        <v>2</v>
      </c>
      <c r="D151" s="234" t="str">
        <v>Lost</v>
      </c>
      <c r="E151" s="17" t="str" cm="1">
        <f t="array" ref="E151">WhoGotTraded(CJ30,CJ14,CI14,CI30,CI46,CI62,CI78,$B$12,$B$28,$B$44,$B$60,$B$76)</f>
        <v>Ploudy</v>
      </c>
    </row>
    <row r="152" spans="1:6" ht="15.75" customHeight="1" x14ac:dyDescent="0.2">
      <c r="A152" s="276">
        <v>3</v>
      </c>
      <c r="B152" s="17">
        <v>1</v>
      </c>
      <c r="C152" s="17">
        <v>5</v>
      </c>
      <c r="D152" s="234" t="str">
        <v>Lost</v>
      </c>
      <c r="E152" s="17" t="str" cm="1">
        <f t="array" ref="E152">WhoGotTraded(CJ31,CJ15,CI15,CI31,CI47,CI63,CI79,$B$12,$B$28,$B$44,$B$60,$B$76)</f>
        <v>Perseus</v>
      </c>
    </row>
    <row r="153" spans="1:6" ht="15.75" customHeight="1" x14ac:dyDescent="0.2">
      <c r="A153" s="276">
        <v>4</v>
      </c>
      <c r="B153" s="17">
        <v>0</v>
      </c>
      <c r="C153" s="17">
        <v>2</v>
      </c>
      <c r="D153" s="234" t="str">
        <v>Won</v>
      </c>
      <c r="E153" s="17" t="str" cm="1">
        <f t="array" ref="E153">WhoGotTraded(CJ32,CJ16,CI16,CI32,CI48,CI64,CI80,$B$12,$B$28,$B$44,$B$60,$B$76)</f>
        <v>Fin</v>
      </c>
    </row>
    <row r="154" spans="1:6" ht="15.75" customHeight="1" x14ac:dyDescent="0.2">
      <c r="A154" s="276">
        <v>5</v>
      </c>
      <c r="B154" s="17">
        <v>1</v>
      </c>
      <c r="C154" s="17">
        <v>4</v>
      </c>
      <c r="D154" s="234" t="str">
        <v>Lost</v>
      </c>
      <c r="E154" s="17" t="str" cm="1">
        <f t="array" ref="E154">WhoGotTraded(CJ33,CJ17,CI17,CI33,CI49,CI65,CI81,$B$12,$B$28,$B$44,$B$60,$B$76)</f>
        <v>N/A</v>
      </c>
    </row>
    <row r="155" spans="1:6" ht="15.75" customHeight="1" x14ac:dyDescent="0.2">
      <c r="A155" s="276">
        <v>6</v>
      </c>
      <c r="B155" s="17">
        <v>0</v>
      </c>
      <c r="C155" s="17">
        <v>3</v>
      </c>
      <c r="D155" s="234" t="str">
        <v>Lost</v>
      </c>
      <c r="E155" s="17" t="str" cm="1">
        <f t="array" ref="E155">WhoGotTraded(CJ34,CJ18,CI18,CI34,CI50,CI66,CI82,$B$12,$B$28,$B$44,$B$60,$B$76)</f>
        <v>Ploudy</v>
      </c>
    </row>
    <row r="156" spans="1:6" ht="15.75" customHeight="1" x14ac:dyDescent="0.2">
      <c r="A156" s="276">
        <v>7</v>
      </c>
      <c r="B156" s="17" t="b">
        <v>0</v>
      </c>
      <c r="C156" s="17" t="b">
        <v>0</v>
      </c>
      <c r="D156" s="234" t="str">
        <v>Lost</v>
      </c>
      <c r="E156" s="17" t="str" cm="1">
        <f t="array" ref="E156">WhoGotTraded(CJ35,CJ19,CI19,CI35,CI51,CI67,CI83,$B$12,$B$28,$B$44,$B$60,$B$76)</f>
        <v>Yeeto</v>
      </c>
    </row>
    <row r="157" spans="1:6" ht="15.75" customHeight="1" x14ac:dyDescent="0.2">
      <c r="A157" s="276">
        <v>8</v>
      </c>
      <c r="B157" s="17" t="b">
        <v>0</v>
      </c>
      <c r="C157" s="17" t="b">
        <v>0</v>
      </c>
      <c r="D157" s="234" t="str">
        <v>Won</v>
      </c>
      <c r="E157" s="17" t="str" cm="1">
        <f t="array" ref="E157">WhoGotTraded(CJ36,CJ20,CI20,CI36,CI52,CI68,CI84,$B$12,$B$28,$B$44,$B$60,$B$76)</f>
        <v>N/A</v>
      </c>
    </row>
    <row r="158" spans="1:6" ht="15.75" customHeight="1" x14ac:dyDescent="0.2">
      <c r="A158" s="276">
        <v>9</v>
      </c>
      <c r="B158" s="17" t="b">
        <v>0</v>
      </c>
      <c r="C158" s="17" t="b">
        <v>0</v>
      </c>
      <c r="D158" s="234" t="str">
        <v>Lost</v>
      </c>
      <c r="E158" s="17" t="str" cm="1">
        <f t="array" ref="E158">WhoGotTraded(CJ37,CJ21,CI21,CI37,CI53,CI69,CI85,$B$12,$B$28,$B$44,$B$60,$B$76)</f>
        <v>N/A</v>
      </c>
    </row>
    <row r="159" spans="1:6" ht="15.75" customHeight="1" x14ac:dyDescent="0.2">
      <c r="A159" s="276">
        <v>10</v>
      </c>
      <c r="B159" s="17" t="b">
        <v>0</v>
      </c>
      <c r="C159" s="17" t="b">
        <v>0</v>
      </c>
      <c r="D159" s="234" t="str">
        <v>Won</v>
      </c>
      <c r="E159" s="17" t="str" cm="1">
        <f t="array" ref="E159">WhoGotTraded(CJ38,CJ22,CI22,CI38,CI54,CI70,CI86,$B$12,$B$28,$B$44,$B$60,$B$76)</f>
        <v>N/A</v>
      </c>
    </row>
    <row r="160" spans="1:6" ht="15.75" customHeight="1" x14ac:dyDescent="0.2">
      <c r="A160" s="276">
        <v>11</v>
      </c>
      <c r="B160" s="17" t="b">
        <v>0</v>
      </c>
      <c r="C160" s="17" t="b">
        <v>0</v>
      </c>
      <c r="D160" s="234" t="str">
        <v>Lost</v>
      </c>
      <c r="E160" s="17" t="str" cm="1">
        <f t="array" ref="E160">WhoGotTraded(CJ39,CJ23,CI23,CI39,CI55,CI71,CI87,$B$12,$B$28,$B$44,$B$60,$B$76)</f>
        <v>Perseus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Lost</v>
      </c>
      <c r="E161" s="17" t="str" cm="1">
        <f t="array" ref="E161">WhoGotTraded(CJ40,CJ24,CI24,CI40,CI56,CI72,CI88,$B$12,$B$28,$B$44,$B$60,$B$76)</f>
        <v>Ploudy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157" priority="16" operator="equal">
      <formula>TRUE</formula>
    </cfRule>
  </conditionalFormatting>
  <conditionalFormatting sqref="E118:E132">
    <cfRule type="containsText" dxfId="156" priority="13" operator="containsText" text="FALSE">
      <formula>NOT(ISERROR(SEARCH("FALSE",E118)))</formula>
    </cfRule>
    <cfRule type="containsText" dxfId="155" priority="14" operator="containsText" text="TRUE">
      <formula>NOT(ISERROR(SEARCH("TRUE",E118)))</formula>
    </cfRule>
    <cfRule type="containsText" dxfId="154" priority="15" operator="containsText" text="NO OP">
      <formula>NOT(ISERROR(SEARCH("NO OP",E118)))</formula>
    </cfRule>
  </conditionalFormatting>
  <conditionalFormatting sqref="F118:F132">
    <cfRule type="cellIs" dxfId="153" priority="11" operator="equal">
      <formula>"LOST"</formula>
    </cfRule>
    <cfRule type="cellIs" dxfId="152" priority="12" operator="equal">
      <formula>"WON"</formula>
    </cfRule>
  </conditionalFormatting>
  <conditionalFormatting sqref="G118:G132">
    <cfRule type="cellIs" dxfId="151" priority="7" operator="equal">
      <formula>"NO KILL"</formula>
    </cfRule>
    <cfRule type="cellIs" dxfId="150" priority="8" operator="equal">
      <formula>FALSE</formula>
    </cfRule>
    <cfRule type="cellIs" dxfId="149" priority="9" operator="greaterThan">
      <formula>0.0001157</formula>
    </cfRule>
    <cfRule type="cellIs" dxfId="148" priority="10" operator="lessThan">
      <formula>0.000115</formula>
    </cfRule>
  </conditionalFormatting>
  <conditionalFormatting sqref="C134:C148">
    <cfRule type="cellIs" dxfId="147" priority="6" operator="equal">
      <formula>TRUE</formula>
    </cfRule>
  </conditionalFormatting>
  <conditionalFormatting sqref="D134:D148">
    <cfRule type="cellIs" dxfId="146" priority="4" operator="equal">
      <formula>"LOST"</formula>
    </cfRule>
    <cfRule type="cellIs" dxfId="145" priority="5" operator="equal">
      <formula>"WON"</formula>
    </cfRule>
  </conditionalFormatting>
  <conditionalFormatting sqref="E134:E148">
    <cfRule type="cellIs" dxfId="144" priority="3" operator="equal">
      <formula>TRUE</formula>
    </cfRule>
  </conditionalFormatting>
  <conditionalFormatting sqref="B134:B148">
    <cfRule type="cellIs" dxfId="143" priority="2" operator="equal">
      <formula>TRUE</formula>
    </cfRule>
  </conditionalFormatting>
  <conditionalFormatting sqref="X122">
    <cfRule type="cellIs" dxfId="142" priority="1" operator="equal">
      <formula>0</formula>
    </cfRule>
  </conditionalFormatting>
  <dataValidations count="13">
    <dataValidation type="list" allowBlank="1" showInputMessage="1" showErrorMessage="1" sqref="AQ13:AQ27" xr:uid="{19076288-9840-4016-804C-D69FC4EFE996}">
      <formula1>"High,Low"</formula1>
    </dataValidation>
    <dataValidation type="list" allowBlank="1" showInputMessage="1" showErrorMessage="1" sqref="AL14:AL27" xr:uid="{A809D5B3-4531-40ED-A17B-028F4D4616CA}">
      <formula1>$A$111:$A$114</formula1>
    </dataValidation>
    <dataValidation type="list" allowBlank="1" showInputMessage="1" showErrorMessage="1" sqref="AL13" xr:uid="{0942A001-E71E-4C4E-9256-EA22BDEFC2D5}">
      <formula1>A111:A114</formula1>
    </dataValidation>
    <dataValidation type="list" allowBlank="1" showInputMessage="1" showErrorMessage="1" sqref="AF13:AF27 AF29:AF43 AF45:AF59 AF61:AF75 AF77:AF91 AF93:AF107" xr:uid="{5F1161A6-6DC1-4F26-B692-4CD256235778}">
      <formula1>"PP,False"</formula1>
    </dataValidation>
    <dataValidation type="list" allowBlank="1" showInputMessage="1" showErrorMessage="1" sqref="AD13:AD27 AD29:AD43 AD45:AD59 AD61:AD75 AD77:AD91 AD93:AD107" xr:uid="{FDE990D4-DC89-48C0-A043-F74B30850934}">
      <formula1>"Prep,PP,False"</formula1>
    </dataValidation>
    <dataValidation type="list" allowBlank="1" showInputMessage="1" showErrorMessage="1" sqref="K93:K107 AZ13:BA27 BE13:BF27 BJ13:BK27 K13:K27 K77:K91 K29:K43 K45:K59 K61:K75 BO13:BP27 AU13:AV27" xr:uid="{9EC9E41E-784E-4096-95D0-A50C3CE97B45}">
      <formula1>"TRUE,FALSE"</formula1>
    </dataValidation>
    <dataValidation type="list" allowBlank="1" sqref="AN13:AN27" xr:uid="{A611A149-E630-46B5-8791-2F5777F88130}">
      <formula1>"Attack,Defence,Not Played"</formula1>
    </dataValidation>
    <dataValidation type="list" allowBlank="1" sqref="AO13:AO27" xr:uid="{7E8CDFA7-8269-4AFF-9867-049DFF0E3E2F}">
      <formula1>"Won,Lost,Not Played"</formula1>
    </dataValidation>
    <dataValidation type="list" allowBlank="1" showInputMessage="1" showErrorMessage="1" sqref="O13:O27 O29:O43 O45:O59 O61:O75 O77:O91 O93:O107 L93:L107" xr:uid="{E7CFA8C0-8B06-4C88-8E97-843E36B6D297}">
      <formula1>"True,False"</formula1>
    </dataValidation>
    <dataValidation type="list" allowBlank="1" showInputMessage="1" showErrorMessage="1" sqref="E2" xr:uid="{7DE35B41-BFC9-4B7C-BBC8-B11F8A670E8C}">
      <formula1>"True, False"</formula1>
    </dataValidation>
    <dataValidation type="list" allowBlank="1" showInputMessage="1" showErrorMessage="1" sqref="AJ13:AJ27" xr:uid="{873B2D40-E1A5-4FFB-9791-6DF3D0B1BC59}">
      <formula1>"true,false"</formula1>
    </dataValidation>
    <dataValidation type="list" allowBlank="1" showInputMessage="1" showErrorMessage="1" sqref="AT13:AT27 AY13:AY27 BN13:BN27 BI13:BI27 BD13:BD27" xr:uid="{8E2331CD-4FC6-4E2A-BF27-2E7C60BEDD63}">
      <formula1>"Gun, Utility"</formula1>
    </dataValidation>
    <dataValidation type="list" allowBlank="1" sqref="AS13:AS27 BH13:BH27 BC13:BC27 AX13:AX27 BM13:BM27" xr:uid="{8CD72EC9-A7E9-45D3-8068-28A933510FB5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76B15E00-8D34-44E3-861D-54817D87671D}">
          <x14:formula1>
            <xm:f>REF!E2:E20</xm:f>
          </x14:formula1>
          <xm:sqref>C2</xm:sqref>
        </x14:dataValidation>
        <x14:dataValidation type="list" allowBlank="1" showInputMessage="1" showErrorMessage="1" xr:uid="{894B7708-92FB-49E1-8086-2EA14F89E705}">
          <x14:formula1>
            <xm:f>REF!A1:A100</xm:f>
          </x14:formula1>
          <xm:sqref>AE2</xm:sqref>
        </x14:dataValidation>
        <x14:dataValidation type="list" allowBlank="1" showInputMessage="1" showErrorMessage="1" xr:uid="{66592505-4A3C-460B-A73D-0D0D34A56BA7}">
          <x14:formula1>
            <xm:f>REF!A1:A100</xm:f>
          </x14:formula1>
          <xm:sqref>AD2</xm:sqref>
        </x14:dataValidation>
        <x14:dataValidation type="list" allowBlank="1" showInputMessage="1" showErrorMessage="1" xr:uid="{B58E2859-C09A-44F3-A65D-0D463F3B82DA}">
          <x14:formula1>
            <xm:f>REF!B1:B100</xm:f>
          </x14:formula1>
          <xm:sqref>AC2</xm:sqref>
        </x14:dataValidation>
        <x14:dataValidation type="list" allowBlank="1" showInputMessage="1" showErrorMessage="1" xr:uid="{F8257031-A505-4385-8597-9AE277EC30AF}">
          <x14:formula1>
            <xm:f>REF!B1:B100</xm:f>
          </x14:formula1>
          <xm:sqref>AB2</xm:sqref>
        </x14:dataValidation>
        <x14:dataValidation type="list" allowBlank="1" showInputMessage="1" showErrorMessage="1" xr:uid="{E934F21D-C50E-4ECE-99B2-81112A04AEFB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3758BFFA-3142-45A1-A3D1-EF29C7A4DDDA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79E11984-B6D2-455B-9E2C-603149DA2C7A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2B73C514-3BBB-4DD6-8AF3-E9B4AD43464C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FCCD2FB0-F83F-4AF5-90A4-E773696FBA09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979EBBAD-68C1-43AB-8D43-8D9F65C3BFAC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6DB33849-E6C0-4214-88FD-44D8A5587D23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EA95937E-ED2F-4CA6-813D-6D3EBF0ACD11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CF2D39F1-9052-47EB-B497-82792EBE7A1F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D7757805-65D8-455F-BC9F-BCBF24431A85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D9B53C83-E8FF-4230-BF7B-3E76DF5C296D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1169C1BA-AEDA-4612-9D43-17A0720ECD49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19C957EF-A29A-4E37-BBAD-A4D18ECAA8FF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1F5BC1E8-9D41-488C-9D01-3092689804C0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207F3852-5C4B-49A9-ABF6-F9C693BB5B8F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B04E2CD9-66B2-4306-A9D4-11F66DCE3A0A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E9EA5-25CD-41E2-918E-E5F04046234B}">
  <sheetPr codeName="Sheet20">
    <outlinePr summaryBelow="0" summaryRight="0"/>
  </sheetPr>
  <dimension ref="A1:DG1000"/>
  <sheetViews>
    <sheetView topLeftCell="A22" zoomScale="70" zoomScaleNormal="70" workbookViewId="0">
      <selection activeCell="AJ20" sqref="AJ20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44715</v>
      </c>
      <c r="C2" s="113" t="s">
        <v>266</v>
      </c>
      <c r="D2" s="170" t="s">
        <v>551</v>
      </c>
      <c r="E2" s="238" t="b">
        <v>0</v>
      </c>
      <c r="F2" s="17">
        <f>I2+K2</f>
        <v>2</v>
      </c>
      <c r="G2" s="17">
        <f>J2+L2</f>
        <v>10</v>
      </c>
      <c r="H2" s="115">
        <f>COUNTIF(AO13:AO27,"Won")+COUNTIF(AO13:AO27,"Lost")</f>
        <v>12</v>
      </c>
      <c r="I2" s="211">
        <f>wonlost(AO13:AO27,"Attack","Won",AN13:AN27)</f>
        <v>1</v>
      </c>
      <c r="J2" s="115">
        <f>wonlost(AO13:AO27,"Attack","Lost",AN13:AN27)</f>
        <v>5</v>
      </c>
      <c r="K2" s="115">
        <f>wonlost(AO13:AO27,"Defence","Won",AN13:AN27)</f>
        <v>1</v>
      </c>
      <c r="L2" s="115">
        <f>wonlost(AO13:AO27,"Defence","Lost",AN13:AN27)</f>
        <v>5</v>
      </c>
      <c r="M2" s="115">
        <f>COUNTIF(CE14:CE27,TRUE)</f>
        <v>0</v>
      </c>
      <c r="N2" s="17">
        <f>COUNTIF(AJ13:AJ27,TRUE)</f>
        <v>2</v>
      </c>
      <c r="O2" s="115">
        <f>COUNTIF(BY13:BY27,TRUE)</f>
        <v>0</v>
      </c>
      <c r="P2" s="170" t="e">
        <f>AVERAGE(conversion(AP13:AP27,AO13:AO27))</f>
        <v>#VALUE!</v>
      </c>
      <c r="Q2" s="170">
        <f>COUNTIF(CG13:CG27,TRUE)</f>
        <v>6</v>
      </c>
      <c r="R2" s="170">
        <f>AVERAGE(conversion(CG13:CG27,AO13:AO27))</f>
        <v>0.33333333333333331</v>
      </c>
      <c r="S2" s="125">
        <f>TRUNC(AVERAGE(CJ13:CJ27),0)/(60*60*24)</f>
        <v>8.3333333333333339E-4</v>
      </c>
      <c r="T2" s="17">
        <f>SUM(T5:T10)</f>
        <v>0</v>
      </c>
      <c r="U2" s="17">
        <f>AVERAGE(Q13:Q27)</f>
        <v>0.83333333333333337</v>
      </c>
      <c r="V2" s="17">
        <f>AVERAGE(R13:R27)</f>
        <v>4.333333333333333</v>
      </c>
      <c r="W2" s="17">
        <f>AVERAGE(S13:S27)</f>
        <v>1</v>
      </c>
      <c r="AB2" s="23" t="s">
        <v>165</v>
      </c>
      <c r="AC2" s="23" t="s">
        <v>199</v>
      </c>
      <c r="AD2" s="66" t="s">
        <v>191</v>
      </c>
      <c r="AE2" s="66" t="s">
        <v>167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0.18181818181818182</v>
      </c>
      <c r="C5" s="96">
        <f>SUM(CA13:CA27)</f>
        <v>2</v>
      </c>
      <c r="D5" s="112">
        <f>SUM(CB13:CB27)</f>
        <v>1</v>
      </c>
      <c r="E5" s="17">
        <f>COUNTIF(DC13:DC27,TRUE)</f>
        <v>1</v>
      </c>
      <c r="F5" s="96">
        <f>COUNTIF(CC13:CC27,TRUE)</f>
        <v>1</v>
      </c>
      <c r="G5" s="17">
        <f>SUM(DF13:DF27)</f>
        <v>0</v>
      </c>
      <c r="H5" s="99">
        <f>TRUNC(D5/(C5-G5),2)</f>
        <v>0.5</v>
      </c>
      <c r="I5" s="114">
        <f>COUNTIF(CH13:CH27,"&gt;0")</f>
        <v>11</v>
      </c>
      <c r="J5" s="115">
        <f>COUNTIF(M13:M27,TRUE)</f>
        <v>3</v>
      </c>
      <c r="K5" s="17">
        <f>COUNTIF(DB13:DB27,TRUE)</f>
        <v>2</v>
      </c>
      <c r="L5" s="111">
        <f>TRUNC((COUNTIF(CD13:CD27,TRUE)/H2),2)</f>
        <v>0.41</v>
      </c>
      <c r="M5" s="116">
        <f>C5/H2</f>
        <v>0.16666666666666666</v>
      </c>
      <c r="N5" s="122">
        <f>AVERAGE(CI13:CI27)/(60*60*24)</f>
        <v>1.3068181818181818E-3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0.16666666666666666</v>
      </c>
      <c r="V5" s="306">
        <f>SUM(CF13:CF27)</f>
        <v>1</v>
      </c>
      <c r="W5" s="28"/>
      <c r="X5" s="94"/>
      <c r="Y5" s="279">
        <f>COUNTIF(DE13:DE27,TRUE)</f>
        <v>0</v>
      </c>
      <c r="Z5" s="17">
        <f>COUNTIF(CA13:CA27,"&gt;1")</f>
        <v>0</v>
      </c>
      <c r="AB5" s="282" t="s">
        <v>390</v>
      </c>
      <c r="AC5" s="72">
        <f>SUM(CY13:CY27)</f>
        <v>1</v>
      </c>
      <c r="AD5" s="72">
        <f>COUNTIF(CW13:CW27,"&gt;0")</f>
        <v>5</v>
      </c>
      <c r="AE5" s="108">
        <f>TRUNC((COUNTIF(CU13:CU27,TRUE)/(I2+J2)),2)</f>
        <v>0.66</v>
      </c>
      <c r="AF5" s="121" t="e">
        <f>AVERAGE(CV13:CV27)/(60*60*24)</f>
        <v>#DIV/0!</v>
      </c>
      <c r="AG5" s="118">
        <f>AC5/(I2+J2)</f>
        <v>0.16666666666666666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0.16666666666666666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1</v>
      </c>
      <c r="AV5" s="23">
        <f>COUNTIF(CX13:CX27,"&gt;0")</f>
        <v>6</v>
      </c>
      <c r="AW5" s="109">
        <f>TRUNC((COUNTIF(CV13:CV27,TRUE)/($K$2+$L$2)),2)</f>
        <v>0.16</v>
      </c>
      <c r="AX5" s="120">
        <f>AVERAGE(CX13:CX27)/(60*60*24)</f>
        <v>1.4120370370370369E-3</v>
      </c>
      <c r="AY5" s="119">
        <f>AU5/(K2+L2)</f>
        <v>0.16666666666666666</v>
      </c>
      <c r="AZ5" s="99">
        <f>COUNTIF(CZ13:CZ27, "&gt;0")/(K2+L2)</f>
        <v>0.16666666666666666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0.3</v>
      </c>
      <c r="C6" s="96">
        <f>SUM(CA29:CA43)</f>
        <v>3</v>
      </c>
      <c r="D6" s="113">
        <f>SUM(CB29:CB43)</f>
        <v>2</v>
      </c>
      <c r="E6" s="17">
        <f>COUNTIF(DC29:DC43,TRUE)</f>
        <v>1</v>
      </c>
      <c r="F6" s="96">
        <f>COUNTIF(CC29:CC43,TRUE)</f>
        <v>1</v>
      </c>
      <c r="G6" s="17">
        <f>SUM(DF29:DF43)</f>
        <v>0</v>
      </c>
      <c r="H6" s="99">
        <f t="shared" ref="H6:H9" si="0">TRUNC(D6/(C6-G6),2)</f>
        <v>0.66</v>
      </c>
      <c r="I6" s="114">
        <f>COUNTIF(CH29:CH43,"&gt;0")</f>
        <v>10</v>
      </c>
      <c r="J6" s="115">
        <f>COUNTIF(M29:M43,TRUE)</f>
        <v>2</v>
      </c>
      <c r="K6" s="17">
        <f>COUNTIF(DB29:DB43,TRUE)</f>
        <v>0</v>
      </c>
      <c r="L6" s="111">
        <f>TRUNC(COUNTIF(CD29:CD43,TRUE)/H2,2)</f>
        <v>0.41</v>
      </c>
      <c r="M6" s="116">
        <f>C6/H2</f>
        <v>0.25</v>
      </c>
      <c r="N6" s="122">
        <f>AVERAGE(CI29:CI43)/(60*60*24)</f>
        <v>1.1006944444444443E-3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0.25</v>
      </c>
      <c r="V6" s="306">
        <f>SUM(CF29:CF43)</f>
        <v>0</v>
      </c>
      <c r="W6" s="28"/>
      <c r="X6" s="94"/>
      <c r="Y6" s="279">
        <f>COUNTIF(DE29:DE43,TRUE)</f>
        <v>0</v>
      </c>
      <c r="Z6" s="17">
        <f>COUNTIF(CA29:CA43,"&gt;1")</f>
        <v>0</v>
      </c>
      <c r="AB6" s="283" t="s">
        <v>65</v>
      </c>
      <c r="AC6" s="72">
        <f>SUM(CY29:CY43)</f>
        <v>2</v>
      </c>
      <c r="AD6" s="72">
        <f>COUNTIF(CW29:CW43,"&gt;0")</f>
        <v>5</v>
      </c>
      <c r="AE6" s="108">
        <f>TRUNC(COUNTIF(CU29:CU43,TRUE)/(I2+J2),2)</f>
        <v>0.5</v>
      </c>
      <c r="AF6" s="121" t="e">
        <f>AVERAGE(CV29:CV43)/(60*60*24)</f>
        <v>#DIV/0!</v>
      </c>
      <c r="AG6" s="118">
        <f>AC6/(I2+J2)</f>
        <v>0.33333333333333331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0.33333333333333331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1</v>
      </c>
      <c r="AV6" s="23">
        <f>COUNTIF(CX29:CX43,"&gt;0")</f>
        <v>5</v>
      </c>
      <c r="AW6" s="110">
        <f>TRUNC((COUNTIF(CV29:CV43,TRUE)/($K$2+$L$2)),2)</f>
        <v>0.33</v>
      </c>
      <c r="AX6" s="120">
        <f>AVERAGE(CX29:CX43)/(60*60*24)</f>
        <v>1.1550925925925925E-3</v>
      </c>
      <c r="AY6" s="119">
        <f>AU6/(K2+L2)</f>
        <v>0.16666666666666666</v>
      </c>
      <c r="AZ6" s="99">
        <f>COUNTIF(CZ29:CZ43, "&gt;0")/(K2+L2)</f>
        <v>0.16666666666666666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0.81818181818181823</v>
      </c>
      <c r="C7" s="96">
        <f>SUM(CA45:CA59)</f>
        <v>9</v>
      </c>
      <c r="D7" s="113">
        <f>SUM(CB45:CB59)</f>
        <v>6</v>
      </c>
      <c r="E7" s="17">
        <f>COUNTIF(DC45:DC59,TRUE)</f>
        <v>2</v>
      </c>
      <c r="F7" s="96">
        <f>COUNTIF(CC45:CC59,TRUE)</f>
        <v>5</v>
      </c>
      <c r="G7" s="17">
        <f>SUM(DF45:DF59)</f>
        <v>0</v>
      </c>
      <c r="H7" s="99">
        <f t="shared" si="0"/>
        <v>0.66</v>
      </c>
      <c r="I7" s="114">
        <f>COUNTIF(CH45:CH59,"&gt;0")</f>
        <v>11</v>
      </c>
      <c r="J7" s="115">
        <f>COUNTIF(M45:M59,TRUE)</f>
        <v>0</v>
      </c>
      <c r="K7" s="17">
        <f>COUNTIF(DB45:DB59,TRUE)</f>
        <v>2</v>
      </c>
      <c r="L7" s="111">
        <f>TRUNC((COUNTIF(CD45:CD59,TRUE)/H2),2)</f>
        <v>0.57999999999999996</v>
      </c>
      <c r="M7" s="116">
        <f>C7/H2</f>
        <v>0.75</v>
      </c>
      <c r="N7" s="122">
        <f>AVERAGE(CI45:CI59)/(60*60*24)</f>
        <v>1.3320707070707072E-3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0.5</v>
      </c>
      <c r="V7" s="306">
        <f>SUM(CF45:CF59)</f>
        <v>0</v>
      </c>
      <c r="W7" s="28"/>
      <c r="X7" s="94"/>
      <c r="Y7" s="279">
        <f>COUNTIF(DE45:DE59,TRUE)</f>
        <v>0</v>
      </c>
      <c r="Z7" s="17">
        <f>COUNTIF(CA45:CA59,"&gt;1")</f>
        <v>3</v>
      </c>
      <c r="AB7" s="284" t="s">
        <v>66</v>
      </c>
      <c r="AC7" s="72">
        <f>SUM(CY45:CY59)</f>
        <v>3</v>
      </c>
      <c r="AD7" s="72">
        <f>COUNTIF(CW45:CW59,"&gt;0")</f>
        <v>5</v>
      </c>
      <c r="AE7" s="108">
        <f>TRUNC((COUNTIF(CU45:CU59,TRUE)/(I2+J2)),2)</f>
        <v>0.33</v>
      </c>
      <c r="AF7" s="121" t="e">
        <f>AVERAGE(CV43:CV59)/(60*60*24)</f>
        <v>#DIV/0!</v>
      </c>
      <c r="AG7" s="118">
        <f>AC7/(I2+J2)</f>
        <v>0.5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0.33333333333333331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6</v>
      </c>
      <c r="AV7" s="23">
        <f>COUNTIF(CX45:CX59,"&gt;0")</f>
        <v>6</v>
      </c>
      <c r="AW7" s="110">
        <f>TRUNC((COUNTIF(CV45:CV59,TRUE)/($K$2+$L$2)),2)</f>
        <v>0.83</v>
      </c>
      <c r="AX7" s="120">
        <f>AVERAGE(CX43:CX59)/(60*60*24)</f>
        <v>1.408179012345679E-3</v>
      </c>
      <c r="AY7" s="119">
        <f>AU7/(K2+L2)</f>
        <v>1</v>
      </c>
      <c r="AZ7" s="99">
        <f>COUNTIF(CZ45:CZ59, "&gt;0")/(K2+L2)</f>
        <v>0.66666666666666663</v>
      </c>
      <c r="BA7" s="20"/>
    </row>
    <row r="8" spans="1:110" ht="15.75" customHeight="1" x14ac:dyDescent="0.2">
      <c r="A8" s="106" t="s">
        <v>355</v>
      </c>
      <c r="B8" s="165">
        <f>C8/I8</f>
        <v>0.9</v>
      </c>
      <c r="C8" s="96">
        <f>SUM(CA61:CA75)</f>
        <v>9</v>
      </c>
      <c r="D8" s="113">
        <f>SUM(CB61:CB75)</f>
        <v>4</v>
      </c>
      <c r="E8" s="17">
        <f>COUNTIF(DC61:DC75,TRUE)</f>
        <v>2</v>
      </c>
      <c r="F8" s="96">
        <f>COUNTIF(CC61:CC75,TRUE)</f>
        <v>3</v>
      </c>
      <c r="G8" s="17">
        <f>SUM(DF61:DF75)</f>
        <v>0</v>
      </c>
      <c r="H8" s="99">
        <f t="shared" si="0"/>
        <v>0.44</v>
      </c>
      <c r="I8" s="114">
        <f>COUNTIF(CH61:CH75,"&gt;0")</f>
        <v>10</v>
      </c>
      <c r="J8" s="115">
        <f>COUNTIF(M61:M75,TRUE)</f>
        <v>1</v>
      </c>
      <c r="K8" s="17">
        <f>COUNTIF(DB61:DB75,TRUE)</f>
        <v>1</v>
      </c>
      <c r="L8" s="111">
        <f>TRUNC((COUNTIF(CD61:CD75,TRUE)/H2),2)</f>
        <v>0.57999999999999996</v>
      </c>
      <c r="M8" s="116">
        <f>C8/H2</f>
        <v>0.75</v>
      </c>
      <c r="N8" s="122">
        <f>AVERAGE(CI61:CI75)/(60*60*24)</f>
        <v>1.1481481481481481E-3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0.5</v>
      </c>
      <c r="V8" s="306">
        <f>SUM(CF61:CF75)</f>
        <v>1</v>
      </c>
      <c r="W8" s="28"/>
      <c r="X8" s="94"/>
      <c r="Y8" s="279">
        <f>COUNTIF(DE61:DE75,TRUE)</f>
        <v>0</v>
      </c>
      <c r="Z8" s="17">
        <f>COUNTIF(CA61:CA75,"&gt;1")</f>
        <v>2</v>
      </c>
      <c r="AB8" s="285" t="s">
        <v>355</v>
      </c>
      <c r="AC8" s="72">
        <f>SUM(CY61:CY75)</f>
        <v>5</v>
      </c>
      <c r="AD8" s="72">
        <f>COUNTIF(CW61:CW75,"&gt;0")</f>
        <v>5</v>
      </c>
      <c r="AE8" s="108">
        <f>TRUNC((COUNTIF(CU61:CU75,TRUE)/(I2+J2)),2)</f>
        <v>0.83</v>
      </c>
      <c r="AF8" s="121" t="e">
        <f>AVERAGE(CV61:CV75)/(60*60*24)</f>
        <v>#DIV/0!</v>
      </c>
      <c r="AG8" s="118">
        <f>AC8/(I2+J2)</f>
        <v>0.83333333333333337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0.66666666666666663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4</v>
      </c>
      <c r="AV8" s="23">
        <f>COUNTIF(CX61:CX75,"&gt;0")</f>
        <v>5</v>
      </c>
      <c r="AW8" s="110">
        <f>TRUNC((COUNTIF(CV61:CV75,TRUE)/($K$2+$L$2)),2)</f>
        <v>0.33</v>
      </c>
      <c r="AX8" s="120">
        <f>AVERAGE(CX61:CX75)/(60*60*24)</f>
        <v>1.0902777777777779E-3</v>
      </c>
      <c r="AY8" s="119">
        <f>AU8/(K2+L2)</f>
        <v>0.66666666666666663</v>
      </c>
      <c r="AZ8" s="99">
        <f>COUNTIF(CZ61:CZ75, "&gt;0")/(K2+L2)</f>
        <v>0.33333333333333331</v>
      </c>
      <c r="BA8" s="20"/>
    </row>
    <row r="9" spans="1:110" ht="15.75" customHeight="1" x14ac:dyDescent="0.2">
      <c r="A9" s="107" t="s">
        <v>67</v>
      </c>
      <c r="B9" s="165">
        <f>C9/I9</f>
        <v>0.72727272727272729</v>
      </c>
      <c r="C9" s="96">
        <f>SUM(CA77:CA91)</f>
        <v>8</v>
      </c>
      <c r="D9" s="113">
        <f>SUM(CB77:CB91)</f>
        <v>5</v>
      </c>
      <c r="E9" s="17">
        <f>COUNTIF(DC77:DC91,TRUE)</f>
        <v>0</v>
      </c>
      <c r="F9" s="96">
        <f>COUNTIF(CC77:CC91,TRUE)</f>
        <v>1</v>
      </c>
      <c r="G9" s="17">
        <f>SUM(DF77:DF91)</f>
        <v>0</v>
      </c>
      <c r="H9" s="99">
        <f t="shared" si="0"/>
        <v>0.62</v>
      </c>
      <c r="I9" s="114">
        <f>COUNTIF(CH77:CH91,"&gt;0")</f>
        <v>11</v>
      </c>
      <c r="J9" s="115">
        <f>COUNTIF(M77:M91,TRUE )</f>
        <v>0</v>
      </c>
      <c r="K9" s="17">
        <f>COUNTIF(DB77:DB91,TRUE)</f>
        <v>1</v>
      </c>
      <c r="L9" s="111">
        <f>TRUNC((COUNTIF(CD77:CD91,TRUE)/H2),2)</f>
        <v>0.57999999999999996</v>
      </c>
      <c r="M9" s="116">
        <f>C9/H2</f>
        <v>0.66666666666666663</v>
      </c>
      <c r="N9" s="122">
        <f>AVERAGE(CI77:CI91)/(60*60*24)</f>
        <v>1.4457070707070707E-3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0</v>
      </c>
      <c r="U9" s="111">
        <f>COUNTIF(CA77:CA91, "&gt;0")/H2</f>
        <v>0.5</v>
      </c>
      <c r="V9" s="306">
        <f>SUM(CF77:CF91)</f>
        <v>0</v>
      </c>
      <c r="W9" s="28"/>
      <c r="X9" s="94"/>
      <c r="Y9" s="279">
        <f>COUNTIF(DE77:DE91,TRUE)</f>
        <v>0</v>
      </c>
      <c r="Z9" s="17">
        <f>COUNTIF(CA77:CA91,"&gt;1")</f>
        <v>1</v>
      </c>
      <c r="AB9" s="286" t="s">
        <v>67</v>
      </c>
      <c r="AC9" s="72">
        <f>SUM(CY77:CY91)</f>
        <v>3</v>
      </c>
      <c r="AD9" s="72">
        <f>COUNTIF(CW77:CW91,"&gt;0")</f>
        <v>5</v>
      </c>
      <c r="AE9" s="108">
        <f>TRUNC((COUNTIF(CU77:CU91,TRUE)/(I2+J2)),2)</f>
        <v>0.66</v>
      </c>
      <c r="AF9" s="121" t="e">
        <f>AVERAGE(CV77:CV91)/(60*60*24)</f>
        <v>#DIV/0!</v>
      </c>
      <c r="AG9" s="118">
        <f>AC9/(I2+J2)</f>
        <v>0.5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0.5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5</v>
      </c>
      <c r="AV9" s="23">
        <f>COUNTIF(CX77:CX91,"&gt;0")</f>
        <v>6</v>
      </c>
      <c r="AW9" s="110">
        <f>TRUNC((COUNTIF(CV77:CV91,TRUE)/($K$2+$L$2)),2)</f>
        <v>0.5</v>
      </c>
      <c r="AX9" s="120">
        <f>AVERAGE(CX77:CX91)/(60*60*24)</f>
        <v>1.4814814814814814E-3</v>
      </c>
      <c r="AY9" s="119">
        <f>AU9/(K2+L2)</f>
        <v>0.83333333333333337</v>
      </c>
      <c r="AZ9" s="99">
        <f>COUNTIF(CZ77:CZ91, "&gt;0")/(K2+L2)</f>
        <v>0.5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6_3 Chalet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490</v>
      </c>
      <c r="K13" s="45" t="b">
        <v>0</v>
      </c>
      <c r="L13" s="46" t="b">
        <f>DB13</f>
        <v>0</v>
      </c>
      <c r="M13" s="47" t="b" cm="1">
        <f t="array" ref="M13">OpeningDeath(CG13,CI13,CI29,CI45,CI61,CI77,CI93)</f>
        <v>1</v>
      </c>
      <c r="N13" s="52" t="s">
        <v>265</v>
      </c>
      <c r="O13" s="69" t="b">
        <v>0</v>
      </c>
      <c r="Q13" s="17"/>
      <c r="R13" s="17"/>
      <c r="S13" s="17">
        <v>2</v>
      </c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280</v>
      </c>
      <c r="AM13" s="62" t="s">
        <v>401</v>
      </c>
      <c r="AN13" s="63" t="s">
        <v>382</v>
      </c>
      <c r="AO13" s="71" t="s">
        <v>404</v>
      </c>
      <c r="AP13" s="20" t="b">
        <f t="shared" ref="AP13:AP27" si="1">OR(O13,O29,O45,O61,O77,O93)</f>
        <v>0</v>
      </c>
      <c r="AQ13" s="17"/>
      <c r="AR13" s="190" t="s">
        <v>501</v>
      </c>
      <c r="AS13" s="54" t="s">
        <v>355</v>
      </c>
      <c r="AT13" s="55" t="s">
        <v>384</v>
      </c>
      <c r="AU13" s="55" t="b">
        <v>0</v>
      </c>
      <c r="AV13" s="55" t="b">
        <v>0</v>
      </c>
      <c r="AW13" s="64"/>
      <c r="AX13" s="65"/>
      <c r="AY13" s="66"/>
      <c r="AZ13" s="66" t="b">
        <v>0</v>
      </c>
      <c r="BA13" s="66"/>
      <c r="BB13" s="56"/>
      <c r="BC13" s="57"/>
      <c r="BD13" s="55"/>
      <c r="BE13" s="55" t="b">
        <v>0</v>
      </c>
      <c r="BF13" s="55"/>
      <c r="BG13" s="64"/>
      <c r="BH13" s="65"/>
      <c r="BI13" s="66"/>
      <c r="BJ13" s="66" t="b">
        <v>0</v>
      </c>
      <c r="BK13" s="66"/>
      <c r="BL13" s="56"/>
      <c r="BM13" s="57"/>
      <c r="BN13" s="55"/>
      <c r="BO13" s="55" t="b">
        <v>0</v>
      </c>
      <c r="BP13" s="55"/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0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0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0</v>
      </c>
      <c r="CH13" s="20" cm="1">
        <f t="array" ref="CH13">secandmin(J13)</f>
        <v>120</v>
      </c>
      <c r="CI13" s="20">
        <f t="shared" ref="CI13:CI27" si="4">IF(CH13=0,FALSE,(180+BT13-CH13))</f>
        <v>60</v>
      </c>
      <c r="CJ13" s="20" cm="1">
        <f t="array" ref="CJ13">IF(AR13="",FALSE,ROUND(IF(AU13=TRUE,((180-secandmin(AK13))+(45-AM13))-(secandmin(AR13)),(180-secandmin(AR13))),0))</f>
        <v>66</v>
      </c>
      <c r="CK13" s="20" t="b" cm="1">
        <f t="array" ref="CK13">IF(AW13="",FALSE,ROUND(IF(AZ13=TRUE,((180-secandmin(AK13))+(45-AM13))-(secandmin(AW13)),(180-secandmin(AW13))),0))</f>
        <v>0</v>
      </c>
      <c r="CL13" s="20" t="b" cm="1">
        <f t="array" ref="CL13">IF(BB13="",FALSE,ROUND(IF(BE13=TRUE,((180-secandmin(AK13))+(45-AM13))-(secandmin(BB13)),(180-secandmin(BB13))),0))</f>
        <v>0</v>
      </c>
      <c r="CM13" s="20" t="b" cm="1">
        <f t="array" ref="CM13">IF(BG13="",FALSE,ROUND(IF(BJ13=TRUE,((180-secandmin(AK13))+(45-AM13))-(secandmin(BG13)),(180-secandmin(BG13))),0))</f>
        <v>0</v>
      </c>
      <c r="CN13" s="20" t="b" cm="1">
        <f t="array" ref="CN13">IF(BL13="",FALSE,ROUND(IF(BO13=TRUE,((180-secandmin(AK13))+(45-AM13))-(secandmin(BL13)),(180-secandmin(BL13))),0))</f>
        <v>0</v>
      </c>
      <c r="CO13" s="30" cm="1">
        <f t="array" ref="CO13">roundlength(AJ13,secandmin(AM13),AO13,secandmin(AK13))</f>
        <v>99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0</v>
      </c>
      <c r="CV13" s="20" t="b" cm="1">
        <f t="array" ref="CV13:CV18">TRANSPOSE(sidesplit(CD13:CD27,AN13:AN27,"Defence"))</f>
        <v>0</v>
      </c>
      <c r="CW13" s="20" cm="1">
        <f t="array" ref="CW13:CW18">TRANSPOSE(sidesplit(CI13:CI27,AN13:AN27,"Attack"))</f>
        <v>60</v>
      </c>
      <c r="CX13" s="20" cm="1">
        <f t="array" ref="CX13:CX18">TRANSPOSE(sidesplit(CI13:CI27,AN13:AN27,"Defence"))</f>
        <v>96</v>
      </c>
      <c r="CY13" s="20" cm="1">
        <f t="array" ref="CY13:CY18">TRANSPOSE(sidesplit(CA13:CA27,AN13:AN27,"Attack"))</f>
        <v>0</v>
      </c>
      <c r="CZ13" s="20" cm="1">
        <f t="array" ref="CZ13:CZ18">TRANSPOSE(sidesplit(CA13:CA27,AN13:AN27,"Defence"))</f>
        <v>0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6_3 Chalet</v>
      </c>
      <c r="B14" s="4">
        <v>2</v>
      </c>
      <c r="C14" s="50"/>
      <c r="D14" s="51"/>
      <c r="E14" s="50"/>
      <c r="F14" s="87"/>
      <c r="G14" s="88"/>
      <c r="H14" s="89"/>
      <c r="I14" s="49"/>
      <c r="J14" s="300"/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189</v>
      </c>
      <c r="O14" s="69" t="b">
        <v>0</v>
      </c>
      <c r="Q14" s="17"/>
      <c r="R14" s="17"/>
      <c r="S14" s="17">
        <v>2</v>
      </c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284</v>
      </c>
      <c r="AM14" s="62" t="s">
        <v>498</v>
      </c>
      <c r="AN14" s="63" t="s">
        <v>382</v>
      </c>
      <c r="AO14" s="71" t="s">
        <v>392</v>
      </c>
      <c r="AP14" s="20" t="b">
        <f t="shared" si="1"/>
        <v>0</v>
      </c>
      <c r="AQ14" s="17"/>
      <c r="AR14" s="190" t="s">
        <v>387</v>
      </c>
      <c r="AS14" s="54" t="s">
        <v>355</v>
      </c>
      <c r="AT14" s="55" t="s">
        <v>384</v>
      </c>
      <c r="AU14" s="55" t="b">
        <v>0</v>
      </c>
      <c r="AV14" s="55" t="b">
        <v>1</v>
      </c>
      <c r="AW14" s="64" t="s">
        <v>445</v>
      </c>
      <c r="AX14" s="65" t="s">
        <v>66</v>
      </c>
      <c r="AY14" s="66" t="s">
        <v>384</v>
      </c>
      <c r="AZ14" s="66" t="b">
        <v>0</v>
      </c>
      <c r="BA14" s="66" t="b">
        <v>1</v>
      </c>
      <c r="BB14" s="56" t="s">
        <v>468</v>
      </c>
      <c r="BC14" s="57" t="s">
        <v>67</v>
      </c>
      <c r="BD14" s="55" t="s">
        <v>384</v>
      </c>
      <c r="BE14" s="55" t="b">
        <v>0</v>
      </c>
      <c r="BF14" s="55" t="b">
        <v>0</v>
      </c>
      <c r="BG14" s="64" t="s">
        <v>470</v>
      </c>
      <c r="BH14" s="65" t="s">
        <v>66</v>
      </c>
      <c r="BI14" s="66" t="s">
        <v>384</v>
      </c>
      <c r="BJ14" s="66" t="b">
        <v>0</v>
      </c>
      <c r="BK14" s="66" t="b">
        <v>1</v>
      </c>
      <c r="BL14" s="56" t="s">
        <v>498</v>
      </c>
      <c r="BM14" s="57" t="s">
        <v>355</v>
      </c>
      <c r="BN14" s="55" t="s">
        <v>384</v>
      </c>
      <c r="BO14" s="55" t="b">
        <v>0</v>
      </c>
      <c r="BP14" s="55" t="b">
        <v>1</v>
      </c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0</v>
      </c>
      <c r="CB14" s="20">
        <f>countkillshs(AS14,AV14,AX14,BA14,BC14,BF14,BH14,BK14,BM14,BP14,$B$12)</f>
        <v>0</v>
      </c>
      <c r="CC14" s="223" t="b">
        <f>opening(AS14,B12)</f>
        <v>0</v>
      </c>
      <c r="CD14" s="29" t="b" cm="1">
        <f t="array" ref="CD14">KOST(CA14,O14,secandmin(J14),L14, AN14)</f>
        <v>1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1</v>
      </c>
      <c r="CH14" s="20" cm="1">
        <f t="array" ref="CH14">secandmin(J14)</f>
        <v>0</v>
      </c>
      <c r="CI14" s="20" t="b">
        <f t="shared" si="4"/>
        <v>0</v>
      </c>
      <c r="CJ14" s="20" cm="1">
        <f t="array" ref="CJ14">IF(AR14="",FALSE,ROUND(IF(AU14=TRUE,((180-secandmin(AK14))+(45-AM14))-(secandmin(AR14)),(180-secandmin(AR14))),0))</f>
        <v>96</v>
      </c>
      <c r="CK14" s="20" cm="1">
        <f t="array" ref="CK14">IF(AW14="",FALSE,ROUND(IF(AZ14=TRUE,((180-secandmin(AK14))+(45-AM14))-(secandmin(AW14)),(180-secandmin(AW14))),0))</f>
        <v>98</v>
      </c>
      <c r="CL14" s="20" cm="1">
        <f t="array" ref="CL14">IF(BB14="",FALSE,ROUND(IF(BE14=TRUE,((180-secandmin(AK14))+(45-AM14))-(secandmin(BB14)),(180-secandmin(BB14))),0))</f>
        <v>101</v>
      </c>
      <c r="CM14" s="20" cm="1">
        <f t="array" ref="CM14">IF(BG14="",FALSE,ROUND(IF(BJ14=TRUE,((180-secandmin(AK14))+(45-AM14))-(secandmin(BG14)),(180-secandmin(BG14))),0))</f>
        <v>104</v>
      </c>
      <c r="CN14" s="20" cm="1">
        <f t="array" ref="CN14">IF(BL14="",FALSE,ROUND(IF(BO14=TRUE,((180-secandmin(AK14))+(45-AM14))-(secandmin(BL14)),(180-secandmin(BL14))),0))</f>
        <v>114</v>
      </c>
      <c r="CO14" s="30" cm="1">
        <f t="array" ref="CO14">roundlength(AJ14,secandmin(AM14),AO14,secandmin(AK14))</f>
        <v>114</v>
      </c>
      <c r="CP14" s="222">
        <f t="shared" si="5"/>
        <v>0</v>
      </c>
      <c r="CQ14" s="222">
        <f t="shared" si="6"/>
        <v>0</v>
      </c>
      <c r="CR14" s="17"/>
      <c r="CU14" s="20" t="b">
        <v>1</v>
      </c>
      <c r="CV14" s="20" t="b">
        <v>1</v>
      </c>
      <c r="CW14" s="20" t="b">
        <v>0</v>
      </c>
      <c r="CX14" s="20">
        <v>182</v>
      </c>
      <c r="CY14" s="20">
        <v>0</v>
      </c>
      <c r="CZ14" s="20">
        <v>1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6_3 Chalet</v>
      </c>
      <c r="B15" s="4">
        <v>3</v>
      </c>
      <c r="C15" s="50"/>
      <c r="D15" s="51"/>
      <c r="E15" s="50"/>
      <c r="F15" s="87"/>
      <c r="G15" s="88"/>
      <c r="H15" s="89"/>
      <c r="I15" s="49"/>
      <c r="J15" s="48" t="s">
        <v>529</v>
      </c>
      <c r="K15" s="45" t="b">
        <v>0</v>
      </c>
      <c r="L15" s="46" t="b">
        <f t="shared" si="7"/>
        <v>1</v>
      </c>
      <c r="M15" s="47" t="b" cm="1">
        <f t="array" ref="M15">OpeningDeath(CG15,CI15,CI31,CI47,CI63,CI79,CI95)</f>
        <v>1</v>
      </c>
      <c r="N15" s="52" t="s">
        <v>189</v>
      </c>
      <c r="O15" s="69" t="b">
        <v>0</v>
      </c>
      <c r="Q15" s="17"/>
      <c r="R15" s="17"/>
      <c r="S15" s="17">
        <v>0</v>
      </c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0</v>
      </c>
      <c r="AK15" s="182"/>
      <c r="AL15" s="61" t="s">
        <v>284</v>
      </c>
      <c r="AM15" s="62" t="s">
        <v>520</v>
      </c>
      <c r="AN15" s="63" t="s">
        <v>382</v>
      </c>
      <c r="AO15" s="71" t="s">
        <v>404</v>
      </c>
      <c r="AP15" s="20" t="b">
        <f t="shared" si="1"/>
        <v>0</v>
      </c>
      <c r="AQ15" s="17"/>
      <c r="AR15" s="190" t="s">
        <v>446</v>
      </c>
      <c r="AS15" s="54" t="s">
        <v>66</v>
      </c>
      <c r="AT15" s="55" t="s">
        <v>384</v>
      </c>
      <c r="AU15" s="55" t="b">
        <v>0</v>
      </c>
      <c r="AV15" s="55" t="b">
        <v>1</v>
      </c>
      <c r="AW15" s="64" t="s">
        <v>469</v>
      </c>
      <c r="AX15" s="65" t="s">
        <v>355</v>
      </c>
      <c r="AY15" s="66" t="s">
        <v>384</v>
      </c>
      <c r="AZ15" s="66" t="b">
        <v>0</v>
      </c>
      <c r="BA15" s="66" t="b">
        <v>0</v>
      </c>
      <c r="BB15" s="56"/>
      <c r="BC15" s="57"/>
      <c r="BD15" s="55"/>
      <c r="BE15" s="55" t="b">
        <v>0</v>
      </c>
      <c r="BF15" s="55"/>
      <c r="BG15" s="64"/>
      <c r="BH15" s="65"/>
      <c r="BI15" s="66"/>
      <c r="BJ15" s="66" t="b">
        <v>0</v>
      </c>
      <c r="BK15" s="66"/>
      <c r="BL15" s="56"/>
      <c r="BM15" s="57"/>
      <c r="BN15" s="55"/>
      <c r="BO15" s="55" t="b">
        <v>0</v>
      </c>
      <c r="BP15" s="55"/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0</v>
      </c>
      <c r="CB15" s="20">
        <f>countkillshs(AS15,AV15,AX15,BA15,BC15,BF15,BH15,BK15,BM15,BP15,$B$12)</f>
        <v>0</v>
      </c>
      <c r="CC15" s="223" t="b">
        <f>opening(AS15,B12)</f>
        <v>0</v>
      </c>
      <c r="CD15" s="29" t="b" cm="1">
        <f t="array" ref="CD15">KOST(CA15,O15,secandmin(J15),L15, AN15)</f>
        <v>1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0</v>
      </c>
      <c r="CH15" s="20" cm="1">
        <f t="array" ref="CH15">secandmin(J15)</f>
        <v>90</v>
      </c>
      <c r="CI15" s="20">
        <f t="shared" si="4"/>
        <v>90</v>
      </c>
      <c r="CJ15" s="20" cm="1">
        <f t="array" ref="CJ15">IF(AR15="",FALSE,ROUND(IF(AU15=TRUE,((180-secandmin(AK15))+(45-AM15))-(secandmin(AR15)),(180-secandmin(AR15))),0))</f>
        <v>92</v>
      </c>
      <c r="CK15" s="20" cm="1">
        <f t="array" ref="CK15">IF(AW15="",FALSE,ROUND(IF(AZ15=TRUE,((180-secandmin(AK15))+(45-AM15))-(secandmin(AW15)),(180-secandmin(AW15))),0))</f>
        <v>103</v>
      </c>
      <c r="CL15" s="20" t="b" cm="1">
        <f t="array" ref="CL15">IF(BB15="",FALSE,ROUND(IF(BE15=TRUE,((180-secandmin(AK15))+(45-AM15))-(secandmin(BB15)),(180-secandmin(BB15))),0))</f>
        <v>0</v>
      </c>
      <c r="CM15" s="20" t="b" cm="1">
        <f t="array" ref="CM15">IF(BG15="",FALSE,ROUND(IF(BJ15=TRUE,((180-secandmin(AK15))+(45-AM15))-(secandmin(BG15)),(180-secandmin(BG15))),0))</f>
        <v>0</v>
      </c>
      <c r="CN15" s="20" t="b" cm="1">
        <f t="array" ref="CN15">IF(BL15="",FALSE,ROUND(IF(BO15=TRUE,((180-secandmin(AK15))+(45-AM15))-(secandmin(BL15)),(180-secandmin(BL15))),0))</f>
        <v>0</v>
      </c>
      <c r="CO15" s="30" cm="1">
        <f t="array" ref="CO15">roundlength(AJ15,secandmin(AM15),AO15,secandmin(AK15))</f>
        <v>153</v>
      </c>
      <c r="CP15" s="222">
        <f t="shared" si="5"/>
        <v>0</v>
      </c>
      <c r="CQ15" s="222">
        <f t="shared" si="6"/>
        <v>0</v>
      </c>
      <c r="CR15" s="17"/>
      <c r="CU15" s="20" t="b">
        <v>1</v>
      </c>
      <c r="CV15" s="20" t="b">
        <v>0</v>
      </c>
      <c r="CW15" s="20">
        <v>90</v>
      </c>
      <c r="CX15" s="20">
        <v>113</v>
      </c>
      <c r="CY15" s="20">
        <v>0</v>
      </c>
      <c r="CZ15" s="20">
        <v>0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1</v>
      </c>
      <c r="DC15" s="20" t="b" cm="1">
        <f t="array" ref="DC15">OpeningKill(CJ15,AS15,$B$12,CI15,CI31,CI47,CI63,CI79)</f>
        <v>0</v>
      </c>
      <c r="DD15" s="208" t="b" cm="1">
        <f t="array" ref="DD15">IF(AK15=0,FALSE,(180-secandmin(AK15)))</f>
        <v>0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6_3 Chalet</v>
      </c>
      <c r="B16" s="4">
        <v>4</v>
      </c>
      <c r="C16" s="50"/>
      <c r="D16" s="51"/>
      <c r="E16" s="50"/>
      <c r="F16" s="87"/>
      <c r="G16" s="88"/>
      <c r="H16" s="89"/>
      <c r="I16" s="49"/>
      <c r="J16" s="48" t="s">
        <v>442</v>
      </c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265</v>
      </c>
      <c r="O16" s="69" t="b">
        <v>0</v>
      </c>
      <c r="Q16" s="17"/>
      <c r="R16" s="17"/>
      <c r="S16" s="17">
        <v>0</v>
      </c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233</v>
      </c>
      <c r="AM16" s="62" t="s">
        <v>431</v>
      </c>
      <c r="AN16" s="63" t="s">
        <v>382</v>
      </c>
      <c r="AO16" s="71" t="s">
        <v>404</v>
      </c>
      <c r="AP16" s="20" t="b">
        <f t="shared" si="1"/>
        <v>0</v>
      </c>
      <c r="AQ16" s="17"/>
      <c r="AR16" s="304"/>
      <c r="AS16" s="54"/>
      <c r="AT16" s="55"/>
      <c r="AU16" s="55" t="b">
        <v>0</v>
      </c>
      <c r="AV16" s="55"/>
      <c r="AW16" s="64"/>
      <c r="AX16" s="65"/>
      <c r="AY16" s="66"/>
      <c r="AZ16" s="66" t="b">
        <v>0</v>
      </c>
      <c r="BA16" s="66"/>
      <c r="BB16" s="56"/>
      <c r="BC16" s="57"/>
      <c r="BD16" s="55"/>
      <c r="BE16" s="55" t="b">
        <v>0</v>
      </c>
      <c r="BF16" s="55"/>
      <c r="BG16" s="64"/>
      <c r="BH16" s="65"/>
      <c r="BI16" s="66"/>
      <c r="BJ16" s="66" t="b">
        <v>0</v>
      </c>
      <c r="BK16" s="66"/>
      <c r="BL16" s="56"/>
      <c r="BM16" s="57"/>
      <c r="BN16" s="55"/>
      <c r="BO16" s="55" t="b">
        <v>0</v>
      </c>
      <c r="BP16" s="55"/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0</v>
      </c>
      <c r="CB16" s="20">
        <f t="shared" ref="CB16:CB27" si="9">countkillshs(AS16,AV16,AX16,BA16,BC16,BF16,BH16,BK16,BM16,BP16,$B$12)</f>
        <v>0</v>
      </c>
      <c r="CC16" s="223" t="b">
        <f>opening(AS16,B12)</f>
        <v>0</v>
      </c>
      <c r="CD16" s="29" t="b" cm="1">
        <f t="array" ref="CD16">KOST(CA16,O16,secandmin(J16),L16, AN16)</f>
        <v>0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0</v>
      </c>
      <c r="CH16" s="20" cm="1">
        <f t="array" ref="CH16">secandmin(J16)</f>
        <v>62</v>
      </c>
      <c r="CI16" s="20">
        <f t="shared" si="4"/>
        <v>118</v>
      </c>
      <c r="CJ16" s="20" t="b" cm="1">
        <f t="array" ref="CJ16">IF(AR16="",FALSE,ROUND(IF(AU16=TRUE,((180-secandmin(AK16))+(45-AM16))-(secandmin(AR16)),(180-secandmin(AR16))),0))</f>
        <v>0</v>
      </c>
      <c r="CK16" s="20" t="b" cm="1">
        <f t="array" ref="CK16">IF(AW16="",FALSE,ROUND(IF(AZ16=TRUE,((180-secandmin(AK16))+(45-AM16))-(secandmin(AW16)),(180-secandmin(AW16))),0))</f>
        <v>0</v>
      </c>
      <c r="CL16" s="20" t="b" cm="1">
        <f t="array" ref="CL16">IF(BB16="",FALSE,ROUND(IF(BE16=TRUE,((180-secandmin(AK16))+(45-AM16))-(secandmin(BB16)),(180-secandmin(BB16))),0))</f>
        <v>0</v>
      </c>
      <c r="CM16" s="20" t="b" cm="1">
        <f t="array" ref="CM16">IF(BG16="",FALSE,ROUND(IF(BJ16=TRUE,((180-secandmin(AK16))+(45-AM16))-(secandmin(BG16)),(180-secandmin(BG16))),0))</f>
        <v>0</v>
      </c>
      <c r="CN16" s="20" t="b" cm="1">
        <f t="array" ref="CN16">IF(BL16="",FALSE,ROUND(IF(BO16=TRUE,((180-secandmin(AK16))+(45-AM16))-(secandmin(BL16)),(180-secandmin(BL16))),0))</f>
        <v>0</v>
      </c>
      <c r="CO16" s="30" cm="1">
        <f t="array" ref="CO16">roundlength(AJ16,secandmin(AM16),AO16,secandmin(AK16))</f>
        <v>156</v>
      </c>
      <c r="CP16" s="222">
        <f t="shared" si="5"/>
        <v>0</v>
      </c>
      <c r="CQ16" s="222">
        <f t="shared" si="6"/>
        <v>0</v>
      </c>
      <c r="CR16" s="17"/>
      <c r="CU16" s="20" t="b">
        <v>0</v>
      </c>
      <c r="CV16" s="20" t="b">
        <v>0</v>
      </c>
      <c r="CW16" s="20">
        <v>118</v>
      </c>
      <c r="CX16" s="20">
        <v>109</v>
      </c>
      <c r="CY16" s="20">
        <v>0</v>
      </c>
      <c r="CZ16" s="20">
        <v>0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6_3 Chalet</v>
      </c>
      <c r="B17" s="4">
        <v>5</v>
      </c>
      <c r="C17" s="50"/>
      <c r="D17" s="51"/>
      <c r="E17" s="50"/>
      <c r="F17" s="87"/>
      <c r="G17" s="88"/>
      <c r="H17" s="89"/>
      <c r="I17" s="49"/>
      <c r="J17" s="48" t="s">
        <v>552</v>
      </c>
      <c r="K17" s="45" t="b">
        <v>0</v>
      </c>
      <c r="L17" s="46" t="b">
        <f t="shared" si="7"/>
        <v>1</v>
      </c>
      <c r="M17" s="47" t="b" cm="1">
        <f t="array" ref="M17">OpeningDeath(CG17,CI17,CI33,CI49,CI65,CI81,CI97)</f>
        <v>0</v>
      </c>
      <c r="N17" s="52" t="s">
        <v>265</v>
      </c>
      <c r="O17" s="69" t="b">
        <v>0</v>
      </c>
      <c r="Q17" s="17"/>
      <c r="R17" s="17"/>
      <c r="S17" s="17">
        <v>2</v>
      </c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 t="s">
        <v>277</v>
      </c>
      <c r="AM17" s="62" t="s">
        <v>431</v>
      </c>
      <c r="AN17" s="63" t="s">
        <v>382</v>
      </c>
      <c r="AO17" s="71" t="s">
        <v>404</v>
      </c>
      <c r="AP17" s="20" t="b">
        <f t="shared" si="1"/>
        <v>0</v>
      </c>
      <c r="AQ17" s="17"/>
      <c r="AR17" s="190" t="s">
        <v>394</v>
      </c>
      <c r="AS17" s="54" t="s">
        <v>355</v>
      </c>
      <c r="AT17" s="55" t="s">
        <v>384</v>
      </c>
      <c r="AU17" s="55" t="b">
        <v>0</v>
      </c>
      <c r="AV17" s="55" t="b">
        <v>1</v>
      </c>
      <c r="AW17" s="64" t="s">
        <v>544</v>
      </c>
      <c r="AX17" s="65" t="s">
        <v>67</v>
      </c>
      <c r="AY17" s="66" t="s">
        <v>384</v>
      </c>
      <c r="AZ17" s="66" t="b">
        <v>0</v>
      </c>
      <c r="BA17" s="66" t="b">
        <v>1</v>
      </c>
      <c r="BB17" s="56" t="s">
        <v>483</v>
      </c>
      <c r="BC17" s="57" t="s">
        <v>65</v>
      </c>
      <c r="BD17" s="55" t="s">
        <v>384</v>
      </c>
      <c r="BE17" s="55" t="b">
        <v>0</v>
      </c>
      <c r="BF17" s="55" t="b">
        <v>0</v>
      </c>
      <c r="BG17" s="64"/>
      <c r="BH17" s="65"/>
      <c r="BI17" s="66"/>
      <c r="BJ17" s="66" t="b">
        <v>0</v>
      </c>
      <c r="BK17" s="66"/>
      <c r="BL17" s="56"/>
      <c r="BM17" s="57"/>
      <c r="BN17" s="55"/>
      <c r="BO17" s="55" t="b">
        <v>0</v>
      </c>
      <c r="BP17" s="55"/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0</v>
      </c>
      <c r="CB17" s="20">
        <f t="shared" si="9"/>
        <v>0</v>
      </c>
      <c r="CC17" s="223" t="b">
        <f>opening(AS17,B12)</f>
        <v>0</v>
      </c>
      <c r="CD17" s="29" t="b" cm="1">
        <f t="array" ref="CD17">KOST(CA17,O17,secandmin(J17),L17, AN17)</f>
        <v>1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1</v>
      </c>
      <c r="CH17" s="20" cm="1">
        <f t="array" ref="CH17">secandmin(J17)</f>
        <v>40</v>
      </c>
      <c r="CI17" s="20">
        <f t="shared" si="4"/>
        <v>140</v>
      </c>
      <c r="CJ17" s="20" cm="1">
        <f t="array" ref="CJ17">IF(AR17="",FALSE,ROUND(IF(AU17=TRUE,((180-secandmin(AK17))+(45-AM17))-(secandmin(AR17)),(180-secandmin(AR17))),0))</f>
        <v>49</v>
      </c>
      <c r="CK17" s="20" cm="1">
        <f t="array" ref="CK17">IF(AW17="",FALSE,ROUND(IF(AZ17=TRUE,((180-secandmin(AK17))+(45-AM17))-(secandmin(AW17)),(180-secandmin(AW17))),0))</f>
        <v>112</v>
      </c>
      <c r="CL17" s="20" cm="1">
        <f t="array" ref="CL17">IF(BB17="",FALSE,ROUND(IF(BE17=TRUE,((180-secandmin(AK17))+(45-AM17))-(secandmin(BB17)),(180-secandmin(BB17))),0))</f>
        <v>142</v>
      </c>
      <c r="CM17" s="20" t="b" cm="1">
        <f t="array" ref="CM17">IF(BG17="",FALSE,ROUND(IF(BJ17=TRUE,((180-secandmin(AK17))+(45-AM17))-(secandmin(BG17)),(180-secandmin(BG17))),0))</f>
        <v>0</v>
      </c>
      <c r="CN17" s="20" t="b" cm="1">
        <f t="array" ref="CN17">IF(BL17="",FALSE,ROUND(IF(BO17=TRUE,((180-secandmin(AK17))+(45-AM17))-(secandmin(BL17)),(180-secandmin(BL17))),0))</f>
        <v>0</v>
      </c>
      <c r="CO17" s="30" cm="1">
        <f t="array" ref="CO17">roundlength(AJ17,secandmin(AM17),AO17,secandmin(AK17))</f>
        <v>156</v>
      </c>
      <c r="CP17" s="222">
        <f t="shared" si="5"/>
        <v>0</v>
      </c>
      <c r="CQ17" s="222">
        <f t="shared" si="6"/>
        <v>0</v>
      </c>
      <c r="CR17" s="17"/>
      <c r="CU17" s="20" t="b">
        <v>1</v>
      </c>
      <c r="CV17" s="20" t="b">
        <v>0</v>
      </c>
      <c r="CW17" s="20">
        <v>140</v>
      </c>
      <c r="CX17" s="20">
        <v>174</v>
      </c>
      <c r="CY17" s="20">
        <v>0</v>
      </c>
      <c r="CZ17" s="20">
        <v>0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1</v>
      </c>
      <c r="DC17" s="20" t="b" cm="1">
        <f t="array" ref="DC17">OpeningKill(CJ17,AS17,$B$12,CI17,CI33,CI49,CI65,CI81)</f>
        <v>0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6_3 Chalet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537</v>
      </c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 t="s">
        <v>265</v>
      </c>
      <c r="O18" s="69" t="b">
        <v>0</v>
      </c>
      <c r="Q18" s="17"/>
      <c r="R18" s="17"/>
      <c r="S18" s="17">
        <v>0</v>
      </c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280</v>
      </c>
      <c r="AM18" s="62" t="s">
        <v>430</v>
      </c>
      <c r="AN18" s="63" t="s">
        <v>382</v>
      </c>
      <c r="AO18" s="71" t="s">
        <v>404</v>
      </c>
      <c r="AP18" s="20" t="b">
        <f t="shared" si="1"/>
        <v>0</v>
      </c>
      <c r="AQ18" s="17"/>
      <c r="AR18" s="190" t="s">
        <v>396</v>
      </c>
      <c r="AS18" s="54" t="s">
        <v>390</v>
      </c>
      <c r="AT18" s="55" t="s">
        <v>384</v>
      </c>
      <c r="AU18" s="55" t="b">
        <v>0</v>
      </c>
      <c r="AV18" s="55" t="b">
        <v>1</v>
      </c>
      <c r="AW18" s="64" t="s">
        <v>387</v>
      </c>
      <c r="AX18" s="65" t="s">
        <v>67</v>
      </c>
      <c r="AY18" s="66" t="s">
        <v>384</v>
      </c>
      <c r="AZ18" s="66" t="b">
        <v>0</v>
      </c>
      <c r="BA18" s="66" t="b">
        <v>1</v>
      </c>
      <c r="BB18" s="56" t="s">
        <v>454</v>
      </c>
      <c r="BC18" s="57" t="s">
        <v>65</v>
      </c>
      <c r="BD18" s="55" t="s">
        <v>384</v>
      </c>
      <c r="BE18" s="55" t="b">
        <v>0</v>
      </c>
      <c r="BF18" s="55" t="b">
        <v>1</v>
      </c>
      <c r="BG18" s="64"/>
      <c r="BH18" s="65"/>
      <c r="BI18" s="66"/>
      <c r="BJ18" s="66" t="b">
        <v>0</v>
      </c>
      <c r="BK18" s="66"/>
      <c r="BL18" s="56"/>
      <c r="BM18" s="57"/>
      <c r="BN18" s="55"/>
      <c r="BO18" s="55" t="b">
        <v>0</v>
      </c>
      <c r="BP18" s="55"/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1</v>
      </c>
      <c r="CB18" s="20">
        <f t="shared" si="9"/>
        <v>1</v>
      </c>
      <c r="CC18" s="223" t="b">
        <f>opening(AS18,B12)</f>
        <v>1</v>
      </c>
      <c r="CD18" s="29" t="b" cm="1">
        <f t="array" ref="CD18">KOST(CA18,O18,secandmin(J18),L18, AN18)</f>
        <v>1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1</v>
      </c>
      <c r="CH18" s="20" cm="1">
        <f t="array" ref="CH18">secandmin(J18)</f>
        <v>78</v>
      </c>
      <c r="CI18" s="20">
        <f t="shared" si="4"/>
        <v>102</v>
      </c>
      <c r="CJ18" s="20" cm="1">
        <f t="array" ref="CJ18">IF(AR18="",FALSE,ROUND(IF(AU18=TRUE,((180-secandmin(AK18))+(45-AM18))-(secandmin(AR18)),(180-secandmin(AR18))),0))</f>
        <v>83</v>
      </c>
      <c r="CK18" s="20" cm="1">
        <f t="array" ref="CK18">IF(AW18="",FALSE,ROUND(IF(AZ18=TRUE,((180-secandmin(AK18))+(45-AM18))-(secandmin(AW18)),(180-secandmin(AW18))),0))</f>
        <v>96</v>
      </c>
      <c r="CL18" s="20" cm="1">
        <f t="array" ref="CL18">IF(BB18="",FALSE,ROUND(IF(BE18=TRUE,((180-secandmin(AK18))+(45-AM18))-(secandmin(BB18)),(180-secandmin(BB18))),0))</f>
        <v>97</v>
      </c>
      <c r="CM18" s="20" t="b" cm="1">
        <f t="array" ref="CM18">IF(BG18="",FALSE,ROUND(IF(BJ18=TRUE,((180-secandmin(AK18))+(45-AM18))-(secandmin(BG18)),(180-secandmin(BG18))),0))</f>
        <v>0</v>
      </c>
      <c r="CN18" s="20" t="b" cm="1">
        <f t="array" ref="CN18">IF(BL18="",FALSE,ROUND(IF(BO18=TRUE,((180-secandmin(AK18))+(45-AM18))-(secandmin(BL18)),(180-secandmin(BL18))),0))</f>
        <v>0</v>
      </c>
      <c r="CO18" s="30" cm="1">
        <f t="array" ref="CO18">roundlength(AJ18,secandmin(AM18),AO18,secandmin(AK18))</f>
        <v>144</v>
      </c>
      <c r="CP18" s="222">
        <f t="shared" si="5"/>
        <v>0</v>
      </c>
      <c r="CQ18" s="222">
        <f t="shared" si="6"/>
        <v>0</v>
      </c>
      <c r="CR18" s="17"/>
      <c r="CU18" s="20" t="b">
        <v>1</v>
      </c>
      <c r="CV18" s="20" t="b">
        <v>0</v>
      </c>
      <c r="CW18" s="20">
        <v>102</v>
      </c>
      <c r="CX18" s="20">
        <v>58</v>
      </c>
      <c r="CY18" s="20">
        <v>1</v>
      </c>
      <c r="CZ18" s="20">
        <v>0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1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6_3 Chalet</v>
      </c>
      <c r="B19" s="4">
        <v>7</v>
      </c>
      <c r="C19" s="50"/>
      <c r="D19" s="51"/>
      <c r="E19" s="50"/>
      <c r="F19" s="87"/>
      <c r="G19" s="88"/>
      <c r="H19" s="89"/>
      <c r="I19" s="49"/>
      <c r="J19" s="48" t="s">
        <v>447</v>
      </c>
      <c r="K19" s="45" t="b">
        <v>1</v>
      </c>
      <c r="L19" s="46" t="b">
        <f t="shared" si="7"/>
        <v>0</v>
      </c>
      <c r="M19" s="47" t="b" cm="1">
        <f t="array" ref="M19">OpeningDeath(CG19,CI19,CI35,CI51,CI67,CI83,CI99)</f>
        <v>0</v>
      </c>
      <c r="N19" s="52" t="s">
        <v>200</v>
      </c>
      <c r="O19" s="69" t="b">
        <v>0</v>
      </c>
      <c r="Q19" s="17">
        <v>1</v>
      </c>
      <c r="R19" s="17">
        <v>3</v>
      </c>
      <c r="S19" s="17"/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1</v>
      </c>
      <c r="AK19" s="60" t="s">
        <v>437</v>
      </c>
      <c r="AL19" s="61" t="s">
        <v>280</v>
      </c>
      <c r="AM19" s="62" t="s">
        <v>480</v>
      </c>
      <c r="AN19" s="63" t="s">
        <v>381</v>
      </c>
      <c r="AO19" s="71" t="s">
        <v>404</v>
      </c>
      <c r="AP19" s="20" t="b">
        <f t="shared" si="1"/>
        <v>0</v>
      </c>
      <c r="AQ19" s="17"/>
      <c r="AR19" s="190" t="s">
        <v>553</v>
      </c>
      <c r="AS19" s="54" t="s">
        <v>66</v>
      </c>
      <c r="AT19" s="55" t="s">
        <v>384</v>
      </c>
      <c r="AU19" s="55" t="b">
        <v>0</v>
      </c>
      <c r="AV19" s="55" t="b">
        <v>0</v>
      </c>
      <c r="AW19" s="64"/>
      <c r="AX19" s="65"/>
      <c r="AY19" s="66"/>
      <c r="AZ19" s="66" t="b">
        <v>0</v>
      </c>
      <c r="BA19" s="66"/>
      <c r="BB19" s="56"/>
      <c r="BC19" s="57"/>
      <c r="BD19" s="55"/>
      <c r="BE19" s="55" t="b">
        <v>0</v>
      </c>
      <c r="BF19" s="55"/>
      <c r="BG19" s="64"/>
      <c r="BH19" s="65"/>
      <c r="BI19" s="66"/>
      <c r="BJ19" s="66" t="b">
        <v>0</v>
      </c>
      <c r="BK19" s="66"/>
      <c r="BL19" s="56"/>
      <c r="BM19" s="57"/>
      <c r="BN19" s="55"/>
      <c r="BO19" s="55" t="b">
        <v>0</v>
      </c>
      <c r="BP19" s="55"/>
      <c r="BR19" s="20" t="str">
        <v/>
      </c>
      <c r="BS19" s="20">
        <f t="shared" si="2"/>
        <v>0</v>
      </c>
      <c r="BT19" s="222" cm="1">
        <f t="array" ref="BT19">IF(K19=TRUE,45-secandmin(AK19),0)</f>
        <v>-54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0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0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0</v>
      </c>
      <c r="CH19" s="20" cm="1">
        <f t="array" ref="CH19">secandmin(J19)</f>
        <v>30</v>
      </c>
      <c r="CI19" s="20">
        <f t="shared" si="4"/>
        <v>96</v>
      </c>
      <c r="CJ19" s="20" cm="1">
        <f t="array" ref="CJ19">IF(AR19="",FALSE,ROUND(IF(AU19=TRUE,((180-secandmin(AK19))+(45-AM19))-(secandmin(AR19)),(180-secandmin(AR19))),0))</f>
        <v>64</v>
      </c>
      <c r="CK19" s="20" t="b" cm="1">
        <f t="array" ref="CK19">IF(AW19="",FALSE,ROUND(IF(AZ19=TRUE,((180-secandmin(AK19))+(45-AM19))-(secandmin(AW19)),(180-secandmin(AW19))),0))</f>
        <v>0</v>
      </c>
      <c r="CL19" s="20" t="b" cm="1">
        <f t="array" ref="CL19">IF(BB19="",FALSE,ROUND(IF(BE19=TRUE,((180-secandmin(AK19))+(45-AM19))-(secandmin(BB19)),(180-secandmin(BB19))),0))</f>
        <v>0</v>
      </c>
      <c r="CM19" s="20" t="b" cm="1">
        <f t="array" ref="CM19">IF(BG19="",FALSE,ROUND(IF(BJ19=TRUE,((180-secandmin(AK19))+(45-AM19))-(secandmin(BG19)),(180-secandmin(BG19))),0))</f>
        <v>0</v>
      </c>
      <c r="CN19" s="20" t="b" cm="1">
        <f t="array" ref="CN19">IF(BL19="",FALSE,ROUND(IF(BO19=TRUE,((180-secandmin(AK19))+(45-AM19))-(secandmin(BL19)),(180-secandmin(BL19))),0))</f>
        <v>0</v>
      </c>
      <c r="CO19" s="30" cm="1">
        <f t="array" ref="CO19">roundlength(AJ19,secandmin(AM19),AO19,secandmin(AK19))</f>
        <v>98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cm="1">
        <f t="array" ref="DD19">IF(AK19=0,FALSE,(180-secandmin(AK19)))</f>
        <v>81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6_3 Chalet</v>
      </c>
      <c r="B20" s="4">
        <v>8</v>
      </c>
      <c r="C20" s="50"/>
      <c r="D20" s="51"/>
      <c r="E20" s="50"/>
      <c r="F20" s="87"/>
      <c r="G20" s="88"/>
      <c r="H20" s="89"/>
      <c r="I20" s="49"/>
      <c r="J20" s="48" t="s">
        <v>447</v>
      </c>
      <c r="K20" s="45" t="b">
        <v>1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 t="s">
        <v>188</v>
      </c>
      <c r="O20" s="69" t="b">
        <v>0</v>
      </c>
      <c r="Q20" s="17">
        <v>0</v>
      </c>
      <c r="R20" s="17">
        <v>4</v>
      </c>
      <c r="S20" s="17"/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1</v>
      </c>
      <c r="AK20" s="182" t="s">
        <v>528</v>
      </c>
      <c r="AL20" s="61" t="s">
        <v>233</v>
      </c>
      <c r="AM20" s="62" t="s">
        <v>447</v>
      </c>
      <c r="AN20" s="63" t="s">
        <v>381</v>
      </c>
      <c r="AO20" s="71" t="s">
        <v>404</v>
      </c>
      <c r="AP20" s="20" t="b">
        <f t="shared" si="1"/>
        <v>0</v>
      </c>
      <c r="AQ20" s="17"/>
      <c r="AR20" s="190" t="s">
        <v>403</v>
      </c>
      <c r="AS20" s="54" t="s">
        <v>66</v>
      </c>
      <c r="AT20" s="55" t="s">
        <v>384</v>
      </c>
      <c r="AU20" s="55" t="b">
        <v>0</v>
      </c>
      <c r="AV20" s="55" t="b">
        <v>0</v>
      </c>
      <c r="AW20" s="64" t="s">
        <v>396</v>
      </c>
      <c r="AX20" s="65" t="s">
        <v>66</v>
      </c>
      <c r="AY20" s="66" t="s">
        <v>384</v>
      </c>
      <c r="AZ20" s="66" t="b">
        <v>0</v>
      </c>
      <c r="BA20" s="66" t="b">
        <v>1</v>
      </c>
      <c r="BB20" s="56" t="s">
        <v>410</v>
      </c>
      <c r="BC20" s="57" t="s">
        <v>390</v>
      </c>
      <c r="BD20" s="224" t="s">
        <v>384</v>
      </c>
      <c r="BE20" s="55" t="b">
        <v>0</v>
      </c>
      <c r="BF20" s="55" t="b">
        <v>0</v>
      </c>
      <c r="BG20" s="64"/>
      <c r="BH20" s="65"/>
      <c r="BI20" s="164"/>
      <c r="BJ20" s="66"/>
      <c r="BK20" s="66"/>
      <c r="BL20" s="301"/>
      <c r="BM20" s="307"/>
      <c r="BN20" s="222"/>
      <c r="BO20" s="20" t="b">
        <v>0</v>
      </c>
      <c r="BP20" s="20"/>
      <c r="BR20" s="20" t="str">
        <v/>
      </c>
      <c r="BS20" s="20">
        <f t="shared" si="2"/>
        <v>0</v>
      </c>
      <c r="BT20" s="222" cm="1">
        <f t="array" ref="BT20">IF(K20=TRUE,45-secandmin(AK20),0)</f>
        <v>32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1</v>
      </c>
      <c r="CB20" s="20">
        <f t="shared" si="9"/>
        <v>0</v>
      </c>
      <c r="CC20" s="223" t="b">
        <f>opening(AS20,B12)</f>
        <v>0</v>
      </c>
      <c r="CD20" s="29" t="b" cm="1">
        <f t="array" ref="CD20">KOST(CA20,O20,secandmin(J20),L20, AN20)</f>
        <v>1</v>
      </c>
      <c r="CE20" s="196"/>
      <c r="CF20" s="20" cm="1">
        <f t="array" ref="CF20">exitfrags(CI20,CI36,CI52,CI68,CI84,AS20,CJ20,AX20,CK20,BC20,CL20,BH20,CM20,BM20,CN20,AO20,$B$12)</f>
        <v>1</v>
      </c>
      <c r="CG20" s="27" t="b" cm="1">
        <f t="array" ref="CG20">openingpick(CJ20,CI20,CI36,CI52,CI68,CI84,CI100,$E$2)</f>
        <v>0</v>
      </c>
      <c r="CH20" s="20" cm="1">
        <f t="array" ref="CH20">secandmin(J20)</f>
        <v>30</v>
      </c>
      <c r="CI20" s="20">
        <f t="shared" si="4"/>
        <v>182</v>
      </c>
      <c r="CJ20" s="20" cm="1">
        <f t="array" ref="CJ20">IF(AR20="",FALSE,ROUND(IF(AU20=TRUE,((180-secandmin(AK20))+(45-AM20))-(secandmin(AR20)),(180-secandmin(AR20))),0))</f>
        <v>80</v>
      </c>
      <c r="CK20" s="20" cm="1">
        <f t="array" ref="CK20">IF(AW20="",FALSE,ROUND(IF(AZ20=TRUE,((180-secandmin(AK20))+(45-AM20))-(secandmin(AW20)),(180-secandmin(AW20))),0))</f>
        <v>83</v>
      </c>
      <c r="CL20" s="20" cm="1">
        <f t="array" ref="CL20">IF(BB20="",FALSE,ROUND(IF(BE20=TRUE,((180-secandmin(AK20))+(45-AM20))-(secandmin(BB20)),(180-secandmin(BB20))),0))</f>
        <v>158</v>
      </c>
      <c r="CM20" s="20" t="b" cm="1">
        <f t="array" ref="CM20">IF(BG20="",FALSE,ROUND(IF(BJ20=TRUE,((180-secandmin(AK20))+(45-AM20))-(secandmin(BG20)),(180-secandmin(BG20))),0))</f>
        <v>0</v>
      </c>
      <c r="CN20" s="20" t="b" cm="1">
        <f t="array" ref="CN20">IF(BL20="",FALSE,ROUND(IF(BO20=TRUE,((180-secandmin(AK20))+(45-AM20))-(secandmin(BL20)),(180-secandmin(BL20))),0))</f>
        <v>0</v>
      </c>
      <c r="CO20" s="30" cm="1">
        <f t="array" ref="CO20">roundlength(AJ20,secandmin(AM20),AO20,secandmin(AK20))</f>
        <v>182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cm="1">
        <f t="array" ref="DD20">IF(AK20=0,FALSE,(180-secandmin(AK20)))</f>
        <v>167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6_3 Chalet</v>
      </c>
      <c r="B21" s="4">
        <v>9</v>
      </c>
      <c r="C21" s="50"/>
      <c r="D21" s="51"/>
      <c r="E21" s="50"/>
      <c r="F21" s="87"/>
      <c r="G21" s="88"/>
      <c r="H21" s="89"/>
      <c r="I21" s="49"/>
      <c r="J21" s="48" t="s">
        <v>485</v>
      </c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188</v>
      </c>
      <c r="O21" s="69" t="b">
        <v>0</v>
      </c>
      <c r="Q21" s="17">
        <v>1</v>
      </c>
      <c r="R21" s="17">
        <v>4</v>
      </c>
      <c r="S21" s="17"/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 t="s">
        <v>233</v>
      </c>
      <c r="AM21" s="62" t="s">
        <v>493</v>
      </c>
      <c r="AN21" s="63" t="s">
        <v>381</v>
      </c>
      <c r="AO21" s="71" t="s">
        <v>404</v>
      </c>
      <c r="AP21" s="20" t="b">
        <f t="shared" si="1"/>
        <v>0</v>
      </c>
      <c r="AQ21" s="17"/>
      <c r="AR21" s="190" t="s">
        <v>534</v>
      </c>
      <c r="AS21" s="54" t="s">
        <v>65</v>
      </c>
      <c r="AT21" s="224" t="s">
        <v>384</v>
      </c>
      <c r="AU21" s="55" t="b">
        <v>0</v>
      </c>
      <c r="AV21" s="55" t="b">
        <v>1</v>
      </c>
      <c r="AW21" s="64" t="s">
        <v>521</v>
      </c>
      <c r="AX21" s="65" t="s">
        <v>67</v>
      </c>
      <c r="AY21" s="164" t="s">
        <v>384</v>
      </c>
      <c r="AZ21" s="66" t="b">
        <v>0</v>
      </c>
      <c r="BA21" s="66" t="b">
        <v>1</v>
      </c>
      <c r="BB21" s="56" t="s">
        <v>400</v>
      </c>
      <c r="BC21" s="57" t="s">
        <v>67</v>
      </c>
      <c r="BD21" s="224" t="s">
        <v>384</v>
      </c>
      <c r="BE21" s="55" t="b">
        <v>0</v>
      </c>
      <c r="BF21" s="55" t="b">
        <v>0</v>
      </c>
      <c r="BG21" s="64" t="s">
        <v>433</v>
      </c>
      <c r="BH21" s="65" t="s">
        <v>67</v>
      </c>
      <c r="BI21" s="164" t="s">
        <v>384</v>
      </c>
      <c r="BJ21" s="66" t="b">
        <v>0</v>
      </c>
      <c r="BK21" s="66" t="b">
        <v>1</v>
      </c>
      <c r="BL21" s="56"/>
      <c r="BM21" s="57"/>
      <c r="BN21" s="55"/>
      <c r="BO21" s="55" t="b">
        <v>0</v>
      </c>
      <c r="BP21" s="55"/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0</v>
      </c>
      <c r="CB21" s="20">
        <f t="shared" si="9"/>
        <v>0</v>
      </c>
      <c r="CC21" s="223" t="b">
        <f>opening(AS21,B12)</f>
        <v>0</v>
      </c>
      <c r="CD21" s="29" t="b" cm="1">
        <f t="array" ref="CD21">KOST(CA21,O21,secandmin(J21),L21, AN21)</f>
        <v>0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1</v>
      </c>
      <c r="CH21" s="20" cm="1">
        <f t="array" ref="CH21">secandmin(J21)</f>
        <v>67</v>
      </c>
      <c r="CI21" s="20">
        <f t="shared" si="4"/>
        <v>113</v>
      </c>
      <c r="CJ21" s="20" cm="1">
        <f t="array" ref="CJ21">IF(AR21="",FALSE,ROUND(IF(AU21=TRUE,((180-secandmin(AK21))+(45-AM21))-(secandmin(AR21)),(180-secandmin(AR21))),0))</f>
        <v>50</v>
      </c>
      <c r="CK21" s="20" cm="1">
        <f t="array" ref="CK21">IF(AW21="",FALSE,ROUND(IF(AZ21=TRUE,((180-secandmin(AK21))+(45-AM21))-(secandmin(AW21)),(180-secandmin(AW21))),0))</f>
        <v>61</v>
      </c>
      <c r="CL21" s="20" cm="1">
        <f t="array" ref="CL21">IF(BB21="",FALSE,ROUND(IF(BE21=TRUE,((180-secandmin(AK21))+(45-AM21))-(secandmin(BB21)),(180-secandmin(BB21))),0))</f>
        <v>65</v>
      </c>
      <c r="CM21" s="20" cm="1">
        <f t="array" ref="CM21">IF(BG21="",FALSE,ROUND(IF(BJ21=TRUE,((180-secandmin(AK21))+(45-AM21))-(secandmin(BG21)),(180-secandmin(BG21))),0))</f>
        <v>74</v>
      </c>
      <c r="CN21" s="20" t="b" cm="1">
        <f t="array" ref="CN21">IF(BL21="",FALSE,ROUND(IF(BO21=TRUE,((180-secandmin(AK21))+(45-AM21))-(secandmin(BL21)),(180-secandmin(BL21))),0))</f>
        <v>0</v>
      </c>
      <c r="CO21" s="30" cm="1">
        <f t="array" ref="CO21">roundlength(AJ21,secandmin(AM21),AO21,secandmin(AK21))</f>
        <v>133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6_3 Chalet</v>
      </c>
      <c r="B22" s="4">
        <v>10</v>
      </c>
      <c r="C22" s="50"/>
      <c r="D22" s="51"/>
      <c r="E22" s="50"/>
      <c r="F22" s="87"/>
      <c r="G22" s="88"/>
      <c r="H22" s="89"/>
      <c r="I22" s="49"/>
      <c r="J22" s="48" t="s">
        <v>547</v>
      </c>
      <c r="K22" s="45" t="b">
        <v>0</v>
      </c>
      <c r="L22" s="46" t="b">
        <f t="shared" si="7"/>
        <v>0</v>
      </c>
      <c r="M22" s="47" t="b" cm="1">
        <f t="array" ref="M22">OpeningDeath(CG22,CI22,CI38,CI54,CI70,CI86,CI102)</f>
        <v>1</v>
      </c>
      <c r="N22" s="171" t="s">
        <v>192</v>
      </c>
      <c r="O22" s="69" t="b">
        <v>0</v>
      </c>
      <c r="Q22" s="17">
        <v>1</v>
      </c>
      <c r="R22" s="17">
        <v>6</v>
      </c>
      <c r="S22" s="17"/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284</v>
      </c>
      <c r="AM22" s="62" t="s">
        <v>413</v>
      </c>
      <c r="AN22" s="63" t="s">
        <v>381</v>
      </c>
      <c r="AO22" s="71" t="s">
        <v>404</v>
      </c>
      <c r="AP22" s="20" t="b">
        <f t="shared" si="1"/>
        <v>0</v>
      </c>
      <c r="AQ22" s="17"/>
      <c r="AR22" s="190" t="s">
        <v>410</v>
      </c>
      <c r="AS22" s="54" t="s">
        <v>67</v>
      </c>
      <c r="AT22" s="55" t="s">
        <v>384</v>
      </c>
      <c r="AU22" s="55" t="b">
        <v>0</v>
      </c>
      <c r="AV22" s="55" t="b">
        <v>1</v>
      </c>
      <c r="AW22" s="64"/>
      <c r="AX22" s="65"/>
      <c r="AY22" s="164"/>
      <c r="AZ22" s="66" t="b">
        <v>0</v>
      </c>
      <c r="BA22" s="66"/>
      <c r="BB22" s="56"/>
      <c r="BC22" s="57"/>
      <c r="BD22" s="224"/>
      <c r="BE22" s="55" t="b">
        <v>0</v>
      </c>
      <c r="BF22" s="55"/>
      <c r="BG22" s="64"/>
      <c r="BH22" s="65"/>
      <c r="BI22" s="164"/>
      <c r="BJ22" s="66" t="b">
        <v>0</v>
      </c>
      <c r="BK22" s="66"/>
      <c r="BL22" s="56"/>
      <c r="BM22" s="57"/>
      <c r="BN22" s="55"/>
      <c r="BO22" s="55" t="b">
        <v>0</v>
      </c>
      <c r="BP22" s="55"/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0</v>
      </c>
      <c r="CB22" s="20">
        <f t="shared" si="9"/>
        <v>0</v>
      </c>
      <c r="CC22" s="223" t="b">
        <f>opening(AS22,B12)</f>
        <v>0</v>
      </c>
      <c r="CD22" s="29" t="b" cm="1">
        <f t="array" ref="CD22">KOST(CA22,O22,secandmin(J22),L22, AN22)</f>
        <v>0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0</v>
      </c>
      <c r="CH22" s="20" cm="1">
        <f t="array" ref="CH22">secandmin(J22)</f>
        <v>71</v>
      </c>
      <c r="CI22" s="20">
        <f t="shared" si="4"/>
        <v>109</v>
      </c>
      <c r="CJ22" s="20" cm="1">
        <f t="array" ref="CJ22">IF(AR22="",FALSE,ROUND(IF(AU22=TRUE,((180-secandmin(AK22))+(45-AM22))-(secandmin(AR22)),(180-secandmin(AR22))),0))</f>
        <v>158</v>
      </c>
      <c r="CK22" s="20" t="b" cm="1">
        <f t="array" ref="CK22">IF(AW22="",FALSE,ROUND(IF(AZ22=TRUE,((180-secandmin(AK22))+(45-AM22))-(secandmin(AW22)),(180-secandmin(AW22))),0))</f>
        <v>0</v>
      </c>
      <c r="CL22" s="20" t="b" cm="1">
        <f t="array" ref="CL22">IF(BB22="",FALSE,ROUND(IF(BE22=TRUE,((180-secandmin(AK22))+(45-AM22))-(secandmin(BB22)),(180-secandmin(BB22))),0))</f>
        <v>0</v>
      </c>
      <c r="CM22" s="20" t="b" cm="1">
        <f t="array" ref="CM22">IF(BG22="",FALSE,ROUND(IF(BJ22=TRUE,((180-secandmin(AK22))+(45-AM22))-(secandmin(BG22)),(180-secandmin(BG22))),0))</f>
        <v>0</v>
      </c>
      <c r="CN22" s="20" t="b" cm="1">
        <f t="array" ref="CN22">IF(BL22="",FALSE,ROUND(IF(BO22=TRUE,((180-secandmin(AK22))+(45-AM22))-(secandmin(BL22)),(180-secandmin(BL22))),0))</f>
        <v>0</v>
      </c>
      <c r="CO22" s="30" cm="1">
        <f t="array" ref="CO22">roundlength(AJ22,secandmin(AM22),AO22,secandmin(AK22))</f>
        <v>170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6_3 Chalet</v>
      </c>
      <c r="B23" s="4">
        <v>11</v>
      </c>
      <c r="C23" s="50"/>
      <c r="D23" s="51"/>
      <c r="E23" s="50"/>
      <c r="F23" s="87"/>
      <c r="G23" s="88"/>
      <c r="H23" s="89"/>
      <c r="I23" s="49"/>
      <c r="J23" s="48" t="s">
        <v>432</v>
      </c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 t="s">
        <v>200</v>
      </c>
      <c r="O23" s="69" t="b">
        <v>0</v>
      </c>
      <c r="Q23" s="17">
        <v>1</v>
      </c>
      <c r="R23" s="17">
        <v>6</v>
      </c>
      <c r="S23" s="17"/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 t="s">
        <v>280</v>
      </c>
      <c r="AM23" s="62" t="s">
        <v>505</v>
      </c>
      <c r="AN23" s="63" t="s">
        <v>381</v>
      </c>
      <c r="AO23" s="71" t="s">
        <v>404</v>
      </c>
      <c r="AP23" s="20" t="b">
        <f t="shared" si="1"/>
        <v>0</v>
      </c>
      <c r="AQ23" s="17"/>
      <c r="AR23" s="190" t="s">
        <v>423</v>
      </c>
      <c r="AS23" s="54" t="s">
        <v>66</v>
      </c>
      <c r="AT23" s="55" t="s">
        <v>384</v>
      </c>
      <c r="AU23" s="55" t="b">
        <v>0</v>
      </c>
      <c r="AV23" s="55" t="b">
        <v>1</v>
      </c>
      <c r="AW23" s="64" t="s">
        <v>473</v>
      </c>
      <c r="AX23" s="65" t="s">
        <v>355</v>
      </c>
      <c r="AY23" s="66" t="s">
        <v>384</v>
      </c>
      <c r="AZ23" s="66" t="b">
        <v>0</v>
      </c>
      <c r="BA23" s="66" t="b">
        <v>1</v>
      </c>
      <c r="BB23" s="56" t="s">
        <v>511</v>
      </c>
      <c r="BC23" s="57" t="s">
        <v>67</v>
      </c>
      <c r="BD23" s="55" t="s">
        <v>384</v>
      </c>
      <c r="BE23" s="55" t="b">
        <v>0</v>
      </c>
      <c r="BF23" s="55" t="b">
        <v>0</v>
      </c>
      <c r="BG23" s="64"/>
      <c r="BH23" s="65"/>
      <c r="BI23" s="66"/>
      <c r="BJ23" s="66"/>
      <c r="BK23" s="66"/>
      <c r="BL23" s="56"/>
      <c r="BM23" s="57"/>
      <c r="BN23" s="55"/>
      <c r="BO23" s="55"/>
      <c r="BP23" s="55"/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b" cm="1">
        <f t="array" ref="CD23">KOST(CA23,O23,secandmin(J23),L23, AN23)</f>
        <v>0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1</v>
      </c>
      <c r="CH23" s="20" cm="1">
        <f t="array" ref="CH23">secandmin(J23)</f>
        <v>6</v>
      </c>
      <c r="CI23" s="20">
        <f t="shared" si="4"/>
        <v>174</v>
      </c>
      <c r="CJ23" s="20" cm="1">
        <f t="array" ref="CJ23">IF(AR23="",FALSE,ROUND(IF(AU23=TRUE,((180-secandmin(AK23))+(45-AM23))-(secandmin(AR23)),(180-secandmin(AR23))),0))</f>
        <v>39</v>
      </c>
      <c r="CK23" s="20" cm="1">
        <f t="array" ref="CK23">IF(AW23="",FALSE,ROUND(IF(AZ23=TRUE,((180-secandmin(AK23))+(45-AM23))-(secandmin(AW23)),(180-secandmin(AW23))),0))</f>
        <v>72</v>
      </c>
      <c r="CL23" s="20" cm="1">
        <f t="array" ref="CL23">IF(BB23="",FALSE,ROUND(IF(BE23=TRUE,((180-secandmin(AK23))+(45-AM23))-(secandmin(BB23)),(180-secandmin(BB23))),0))</f>
        <v>151</v>
      </c>
      <c r="CM23" s="20" t="b" cm="1">
        <f t="array" ref="CM23">IF(BG23="",FALSE,ROUND(IF(BJ23=TRUE,((180-secandmin(AK23))+(45-AM23))-(secandmin(BG23)),(180-secandmin(BG23))),0))</f>
        <v>0</v>
      </c>
      <c r="CN23" s="20" t="b" cm="1">
        <f t="array" ref="CN23">IF(BL23="",FALSE,ROUND(IF(BO23=TRUE,((180-secandmin(AK23))+(45-AM23))-(secandmin(BL23)),(180-secandmin(BL23))),0))</f>
        <v>0</v>
      </c>
      <c r="CO23" s="30" cm="1">
        <f t="array" ref="CO23">roundlength(AJ23,secandmin(AM23),AO23,secandmin(AK23))</f>
        <v>179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1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6_3 Chalet</v>
      </c>
      <c r="B24" s="4">
        <v>12</v>
      </c>
      <c r="C24" s="50"/>
      <c r="D24" s="51"/>
      <c r="E24" s="50"/>
      <c r="F24" s="87"/>
      <c r="G24" s="88"/>
      <c r="H24" s="89"/>
      <c r="I24" s="49"/>
      <c r="J24" s="48" t="s">
        <v>464</v>
      </c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 t="s">
        <v>192</v>
      </c>
      <c r="O24" s="69" t="b">
        <v>0</v>
      </c>
      <c r="Q24" s="17">
        <v>1</v>
      </c>
      <c r="R24" s="17">
        <v>3</v>
      </c>
      <c r="S24" s="17"/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 t="s">
        <v>284</v>
      </c>
      <c r="AM24" s="62" t="s">
        <v>522</v>
      </c>
      <c r="AN24" s="63" t="s">
        <v>381</v>
      </c>
      <c r="AO24" s="71" t="s">
        <v>392</v>
      </c>
      <c r="AP24" s="20" t="b">
        <f t="shared" si="1"/>
        <v>0</v>
      </c>
      <c r="AQ24" s="17"/>
      <c r="AR24" s="190" t="s">
        <v>555</v>
      </c>
      <c r="AS24" s="54" t="s">
        <v>66</v>
      </c>
      <c r="AT24" s="224" t="s">
        <v>384</v>
      </c>
      <c r="AU24" s="55" t="b">
        <v>0</v>
      </c>
      <c r="AV24" s="55" t="b">
        <v>0</v>
      </c>
      <c r="AW24" s="64" t="s">
        <v>546</v>
      </c>
      <c r="AX24" s="65" t="s">
        <v>66</v>
      </c>
      <c r="AY24" s="66" t="s">
        <v>384</v>
      </c>
      <c r="AZ24" s="66" t="b">
        <v>0</v>
      </c>
      <c r="BA24" s="66" t="b">
        <v>1</v>
      </c>
      <c r="BB24" s="56" t="s">
        <v>463</v>
      </c>
      <c r="BC24" s="57" t="s">
        <v>355</v>
      </c>
      <c r="BD24" s="55" t="s">
        <v>384</v>
      </c>
      <c r="BE24" s="55" t="b">
        <v>0</v>
      </c>
      <c r="BF24" s="55" t="b">
        <v>0</v>
      </c>
      <c r="BG24" s="64" t="s">
        <v>437</v>
      </c>
      <c r="BH24" s="65" t="s">
        <v>355</v>
      </c>
      <c r="BI24" s="66" t="s">
        <v>384</v>
      </c>
      <c r="BJ24" s="66" t="b">
        <v>0</v>
      </c>
      <c r="BK24" s="66" t="b">
        <v>0</v>
      </c>
      <c r="BL24" s="56" t="s">
        <v>522</v>
      </c>
      <c r="BM24" s="57" t="s">
        <v>355</v>
      </c>
      <c r="BN24" s="55" t="s">
        <v>384</v>
      </c>
      <c r="BO24" s="55" t="b">
        <v>0</v>
      </c>
      <c r="BP24" s="55" t="b">
        <v>0</v>
      </c>
      <c r="BR24" s="20" t="str">
        <v/>
      </c>
      <c r="BS24" s="20">
        <f t="shared" si="2"/>
        <v>0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>
        <f t="shared" si="3"/>
        <v>0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0</v>
      </c>
      <c r="CB24" s="20">
        <f t="shared" si="9"/>
        <v>0</v>
      </c>
      <c r="CC24" s="223" t="b">
        <f>opening(AS24,B12)</f>
        <v>0</v>
      </c>
      <c r="CD24" s="29" t="b" cm="1">
        <f t="array" ref="CD24">KOST(CA24,O24,secandmin(J24),L24, AN24)</f>
        <v>0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1</v>
      </c>
      <c r="CH24" s="20" cm="1">
        <f t="array" ref="CH24">secandmin(J24)</f>
        <v>122</v>
      </c>
      <c r="CI24" s="20">
        <f t="shared" si="4"/>
        <v>58</v>
      </c>
      <c r="CJ24" s="20" cm="1">
        <f t="array" ref="CJ24">IF(AR24="",FALSE,ROUND(IF(AU24=TRUE,((180-secandmin(AK24))+(45-AM24))-(secandmin(AR24)),(180-secandmin(AR24))),0))</f>
        <v>20</v>
      </c>
      <c r="CK24" s="20" cm="1">
        <f t="array" ref="CK24">IF(AW24="",FALSE,ROUND(IF(AZ24=TRUE,((180-secandmin(AK24))+(45-AM24))-(secandmin(AW24)),(180-secandmin(AW24))),0))</f>
        <v>35</v>
      </c>
      <c r="CL24" s="20" cm="1">
        <f t="array" ref="CL24">IF(BB24="",FALSE,ROUND(IF(BE24=TRUE,((180-secandmin(AK24))+(45-AM24))-(secandmin(BB24)),(180-secandmin(BB24))),0))</f>
        <v>70</v>
      </c>
      <c r="CM24" s="20" cm="1">
        <f t="array" ref="CM24">IF(BG24="",FALSE,ROUND(IF(BJ24=TRUE,((180-secandmin(AK24))+(45-AM24))-(secandmin(BG24)),(180-secandmin(BG24))),0))</f>
        <v>81</v>
      </c>
      <c r="CN24" s="20" cm="1">
        <f t="array" ref="CN24">IF(BL24="",FALSE,ROUND(IF(BO24=TRUE,((180-secandmin(AK24))+(45-AM24))-(secandmin(BL24)),(180-secandmin(BL24))),0))</f>
        <v>165</v>
      </c>
      <c r="CO24" s="30" cm="1">
        <f t="array" ref="CO24">roundlength(AJ24,secandmin(AM24),AO24,secandmin(AK24))</f>
        <v>165</v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b" cm="1">
        <f t="array" ref="DA24">FiveVThreeThrown(CJ24,CK24,CI24,CI40,CI56,CI72,CI88,AO24)</f>
        <v>0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6_3 Chalet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6_3 Chalet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6_3 Chalet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6_3 Chalet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6_3 Chalet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440</v>
      </c>
      <c r="K29" s="45" t="b">
        <v>0</v>
      </c>
      <c r="L29" s="46" t="b">
        <f>DB29</f>
        <v>0</v>
      </c>
      <c r="M29" s="47" t="b" cm="1">
        <f t="array" ref="M29">OpeningDeath(CG13,CI29,CI13,CI45,CI61,CI77,CI93)</f>
        <v>0</v>
      </c>
      <c r="N29" s="52" t="s">
        <v>237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0</v>
      </c>
      <c r="CB29" s="20">
        <f>countkillshs(AS13,AV13,AX13,BA13,BC13,BF13,BH13,BK13,BM13,BP13,$B$28)</f>
        <v>0</v>
      </c>
      <c r="CC29" s="82" t="b">
        <f>opening(AS13,B28)</f>
        <v>0</v>
      </c>
      <c r="CD29" s="5" t="b">
        <f>KOST(CA29,O29,secandmin(J29),L29,AN13)</f>
        <v>0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112</v>
      </c>
      <c r="CI29" s="20">
        <f t="shared" ref="CI29:CI43" si="12">IF(CH29=0,FALSE,(180+BT29-CH29))</f>
        <v>68</v>
      </c>
      <c r="CJ29" s="20" t="b" cm="1">
        <f t="array" ref="CJ29">OpenRefragged(CJ13,CI13,CI29,CI45,CI61,CI77)</f>
        <v>1</v>
      </c>
      <c r="CK29" s="20" t="b" cm="1">
        <f t="array" ref="CK29">OpenRefragged(CK13,CI13,CI29,CI45,CI61,CI77)</f>
        <v>0</v>
      </c>
      <c r="CL29" s="20" t="b" cm="1">
        <f t="array" ref="CL29">OpenRefragged(CL13,CI13,CI29,CI45,CI61,CI77)</f>
        <v>0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0</v>
      </c>
      <c r="CV29" s="20" t="b" cm="1">
        <f t="array" ref="CV29:CV34">TRANSPOSE(sidesplit(CD29:CD43,AN13:AN27,"Defence"))</f>
        <v>0</v>
      </c>
      <c r="CW29" s="20" cm="1">
        <f t="array" ref="CW29:CW34">TRANSPOSE(sidesplit(CI29:CI43,AN13:AN27,"Attack"))</f>
        <v>68</v>
      </c>
      <c r="CX29" s="20" cm="1">
        <f t="array" ref="CX29:CX34">TRANSPOSE(sidesplit(CI29:CI43,AN13:AN27,"Defence"))</f>
        <v>56</v>
      </c>
      <c r="CY29" s="20" cm="1">
        <f t="array" ref="CY29:CY34">TRANSPOSE(sidesplit(CA29:CA43,AN13:AN27,"Attack"))</f>
        <v>0</v>
      </c>
      <c r="CZ29" s="20" cm="1">
        <f t="array" ref="CZ29:CZ34">TRANSPOSE(sidesplit(CA29:CA43,AN13:AN27,"Defence"))</f>
        <v>0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6_3 Chalet</v>
      </c>
      <c r="B30" s="5">
        <v>2</v>
      </c>
      <c r="C30" s="50"/>
      <c r="D30" s="51"/>
      <c r="E30" s="50"/>
      <c r="F30" s="87"/>
      <c r="G30" s="58"/>
      <c r="H30" s="90"/>
      <c r="I30" s="49"/>
      <c r="J30" s="300"/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0</v>
      </c>
      <c r="N30" s="52" t="s">
        <v>237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0</v>
      </c>
      <c r="CB30" s="20">
        <f>countkillshs(AS14,AV14,AX14,BA14,BC14,BF14,BH14,BK14,BM14,BP14,$B$28)</f>
        <v>0</v>
      </c>
      <c r="CC30" s="82" t="b">
        <f>opening(AS14,B28)</f>
        <v>0</v>
      </c>
      <c r="CD30" s="5" t="b">
        <f>KOST(CA30,O30,secandmin(J30),L30,AN14)</f>
        <v>1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0</v>
      </c>
      <c r="CI30" s="20" t="b">
        <f t="shared" si="12"/>
        <v>0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0</v>
      </c>
      <c r="CL30" s="20" t="b" cm="1">
        <f t="array" ref="CL30">OpenRefragged(CL14,CI14,CI30,CI46,CI62,CI78)</f>
        <v>0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1</v>
      </c>
      <c r="CV30" s="20" t="b">
        <v>0</v>
      </c>
      <c r="CW30" s="20" t="b">
        <v>0</v>
      </c>
      <c r="CX30" s="20">
        <v>88</v>
      </c>
      <c r="CY30" s="20">
        <v>0</v>
      </c>
      <c r="CZ30" s="20">
        <v>0</v>
      </c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6_3 Chalet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398</v>
      </c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0</v>
      </c>
      <c r="N31" s="52" t="s">
        <v>237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0</v>
      </c>
      <c r="CB31" s="20">
        <f>countkillshs(AS15,AV15,AX15,BA15,BC15,BF15,BH15,BK15,BM15,BP15,$B$28)</f>
        <v>0</v>
      </c>
      <c r="CC31" s="82" t="b">
        <f>opening(AS15,B28)</f>
        <v>0</v>
      </c>
      <c r="CD31" s="5" t="b">
        <f>KOST(CA31,O31,secandmin(J31),L31,AN15)</f>
        <v>0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85</v>
      </c>
      <c r="CI31" s="20">
        <f t="shared" si="12"/>
        <v>95</v>
      </c>
      <c r="CJ31" s="20" t="b" cm="1">
        <f t="array" ref="CJ31">OpenRefragged(CJ15,CI15,CI31,CI47,CI63,CI79)</f>
        <v>1</v>
      </c>
      <c r="CK31" s="20" t="b" cm="1">
        <f t="array" ref="CK31">OpenRefragged(CK15,CI15,CI31,CI47,CI63,CI79)</f>
        <v>0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0</v>
      </c>
      <c r="CV31" s="20" t="b">
        <v>1</v>
      </c>
      <c r="CW31" s="20">
        <v>95</v>
      </c>
      <c r="CX31" s="20">
        <v>92</v>
      </c>
      <c r="CY31" s="20">
        <v>0</v>
      </c>
      <c r="CZ31" s="20">
        <v>1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6_3 Chalet</v>
      </c>
      <c r="B32" s="5">
        <v>4</v>
      </c>
      <c r="C32" s="50"/>
      <c r="D32" s="51"/>
      <c r="E32" s="50"/>
      <c r="F32" s="87"/>
      <c r="G32" s="58"/>
      <c r="H32" s="90"/>
      <c r="I32" s="49"/>
      <c r="J32" s="48" t="s">
        <v>426</v>
      </c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1</v>
      </c>
      <c r="N32" s="52" t="s">
        <v>237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0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b">
        <f>KOST(CA32,O32,secandmin(J32),L32,AN16)</f>
        <v>0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139</v>
      </c>
      <c r="CI32" s="20">
        <f t="shared" si="12"/>
        <v>41</v>
      </c>
      <c r="CJ32" s="20" t="b" cm="1">
        <f t="array" ref="CJ32">OpenRefragged(CJ16,CI16,CI32,CI48,CI64,CI80)</f>
        <v>0</v>
      </c>
      <c r="CK32" s="20" t="b" cm="1">
        <f t="array" ref="CK32">OpenRefragged(CK16,CI16,CI32,CI48,CI64,CI80)</f>
        <v>0</v>
      </c>
      <c r="CL32" s="20" t="b" cm="1">
        <f t="array" ref="CL32">OpenRefragged(CL16,CI16,CI32,CI48,CI64,CI80)</f>
        <v>0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0</v>
      </c>
      <c r="CV32" s="20" t="b">
        <v>0</v>
      </c>
      <c r="CW32" s="20">
        <v>41</v>
      </c>
      <c r="CX32" s="20">
        <v>152</v>
      </c>
      <c r="CY32" s="20">
        <v>0</v>
      </c>
      <c r="CZ32" s="20">
        <v>0</v>
      </c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6_3 Chalet</v>
      </c>
      <c r="B33" s="5">
        <v>5</v>
      </c>
      <c r="C33" s="50"/>
      <c r="D33" s="51"/>
      <c r="E33" s="50"/>
      <c r="F33" s="87"/>
      <c r="G33" s="58"/>
      <c r="H33" s="90"/>
      <c r="I33" s="49"/>
      <c r="J33" s="48" t="s">
        <v>514</v>
      </c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 t="s">
        <v>237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1</v>
      </c>
      <c r="CB33" s="20">
        <f t="shared" si="17"/>
        <v>0</v>
      </c>
      <c r="CC33" s="82" t="b">
        <f>opening(AS17,B28)</f>
        <v>0</v>
      </c>
      <c r="CD33" s="5" t="b">
        <f>KOST(CA33,O33,secandmin(J33),L33,AN17)</f>
        <v>1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32</v>
      </c>
      <c r="CI33" s="20">
        <f t="shared" si="12"/>
        <v>148</v>
      </c>
      <c r="CJ33" s="20" t="b" cm="1">
        <f t="array" ref="CJ33">OpenRefragged(CJ17,CI17,CI33,CI49,CI65,CI81)</f>
        <v>1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1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1</v>
      </c>
      <c r="CV33" s="20" t="b">
        <v>0</v>
      </c>
      <c r="CW33" s="20">
        <v>148</v>
      </c>
      <c r="CX33" s="20">
        <v>111</v>
      </c>
      <c r="CY33" s="20">
        <v>1</v>
      </c>
      <c r="CZ33" s="20">
        <v>0</v>
      </c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6_3 Chalet</v>
      </c>
      <c r="B34" s="5">
        <v>6</v>
      </c>
      <c r="C34" s="50"/>
      <c r="D34" s="51"/>
      <c r="E34" s="50"/>
      <c r="F34" s="87"/>
      <c r="G34" s="58"/>
      <c r="H34" s="90"/>
      <c r="I34" s="49"/>
      <c r="J34" s="48" t="s">
        <v>402</v>
      </c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237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1</v>
      </c>
      <c r="CB34" s="20">
        <f t="shared" si="17"/>
        <v>1</v>
      </c>
      <c r="CC34" s="82" t="b">
        <f>opening(AS18,B28)</f>
        <v>0</v>
      </c>
      <c r="CD34" s="5" t="b">
        <f>KOST(CA34,O34,secandmin(J34),L34,AN18)</f>
        <v>1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80</v>
      </c>
      <c r="CI34" s="20">
        <f t="shared" si="12"/>
        <v>100</v>
      </c>
      <c r="CJ34" s="20" t="b" cm="1">
        <f t="array" ref="CJ34">OpenRefragged(CJ18,CI18,CI34,CI50,CI66,CI82)</f>
        <v>0</v>
      </c>
      <c r="CK34" s="20" t="b" cm="1">
        <f t="array" ref="CK34">OpenRefragged(CK18,CI18,CI34,CI50,CI66,CI82)</f>
        <v>1</v>
      </c>
      <c r="CL34" s="20" t="b" cm="1">
        <f t="array" ref="CL34">OpenRefragged(CL18,CI18,CI34,CI50,CI66,CI82)</f>
        <v>1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1</v>
      </c>
      <c r="CV34" s="20" t="b">
        <v>1</v>
      </c>
      <c r="CW34" s="20">
        <v>100</v>
      </c>
      <c r="CX34" s="20" t="b">
        <v>0</v>
      </c>
      <c r="CY34" s="20">
        <v>1</v>
      </c>
      <c r="CZ34" s="20">
        <v>0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6_3 Chalet</v>
      </c>
      <c r="B35" s="5">
        <v>7</v>
      </c>
      <c r="C35" s="50"/>
      <c r="D35" s="51"/>
      <c r="E35" s="50"/>
      <c r="F35" s="87"/>
      <c r="G35" s="58"/>
      <c r="H35" s="90"/>
      <c r="I35" s="49"/>
      <c r="J35" s="48" t="s">
        <v>449</v>
      </c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1</v>
      </c>
      <c r="N35" s="52" t="s">
        <v>182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0</v>
      </c>
      <c r="CB35" s="20">
        <f t="shared" si="17"/>
        <v>0</v>
      </c>
      <c r="CC35" s="82" t="b">
        <f>opening(AS19,B28)</f>
        <v>0</v>
      </c>
      <c r="CD35" s="5" t="b">
        <f>KOST(CA35,O35,secandmin(J35),L35,AN19)</f>
        <v>0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124</v>
      </c>
      <c r="CI35" s="20">
        <f t="shared" si="12"/>
        <v>56</v>
      </c>
      <c r="CJ35" s="20" t="b" cm="1">
        <f t="array" ref="CJ35">OpenRefragged(CJ19,CI19,CI35,CI51,CI67,CI83)</f>
        <v>0</v>
      </c>
      <c r="CK35" s="20" t="b" cm="1">
        <f t="array" ref="CK35">OpenRefragged(CK19,CI19,CI35,CI51,CI67,CI83)</f>
        <v>0</v>
      </c>
      <c r="CL35" s="20" t="b" cm="1">
        <f t="array" ref="CL35">OpenRefragged(CL19,CI19,CI35,CI51,CI67,CI83)</f>
        <v>0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6_3 Chalet</v>
      </c>
      <c r="B36" s="5">
        <v>8</v>
      </c>
      <c r="C36" s="50"/>
      <c r="D36" s="51"/>
      <c r="E36" s="50"/>
      <c r="F36" s="87"/>
      <c r="G36" s="58"/>
      <c r="H36" s="90"/>
      <c r="I36" s="49"/>
      <c r="J36" s="48" t="s">
        <v>441</v>
      </c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0</v>
      </c>
      <c r="N36" s="52" t="s">
        <v>257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0</v>
      </c>
      <c r="CB36" s="20">
        <f t="shared" si="17"/>
        <v>0</v>
      </c>
      <c r="CC36" s="82" t="b">
        <f>opening(AS20,B28)</f>
        <v>0</v>
      </c>
      <c r="CD36" s="5" t="b">
        <f>KOST(CA36,O36,secandmin(J36),L36,AN20)</f>
        <v>0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92</v>
      </c>
      <c r="CI36" s="20">
        <f t="shared" si="12"/>
        <v>88</v>
      </c>
      <c r="CJ36" s="20" t="b" cm="1">
        <f t="array" ref="CJ36">OpenRefragged(CJ20,CI20,CI36,CI52,CI68,CI84)</f>
        <v>1</v>
      </c>
      <c r="CK36" s="20" t="b" cm="1">
        <f t="array" ref="CK36">OpenRefragged(CK20,CI20,CI36,CI52,CI68,CI84)</f>
        <v>1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6_3 Chalet</v>
      </c>
      <c r="B37" s="5">
        <v>9</v>
      </c>
      <c r="C37" s="50"/>
      <c r="D37" s="51"/>
      <c r="E37" s="50"/>
      <c r="F37" s="87"/>
      <c r="G37" s="58"/>
      <c r="H37" s="90"/>
      <c r="I37" s="49"/>
      <c r="J37" s="48" t="s">
        <v>446</v>
      </c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257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1</v>
      </c>
      <c r="CB37" s="20">
        <f t="shared" si="17"/>
        <v>1</v>
      </c>
      <c r="CC37" s="82" t="b">
        <f>opening(AS21,B28)</f>
        <v>1</v>
      </c>
      <c r="CD37" s="5" t="b">
        <f>KOST(CA37,O37,secandmin(J37),L37,AN21)</f>
        <v>1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88</v>
      </c>
      <c r="CI37" s="20">
        <f t="shared" si="12"/>
        <v>92</v>
      </c>
      <c r="CJ37" s="20" t="b" cm="1">
        <f t="array" ref="CJ37">OpenRefragged(CJ21,CI21,CI37,CI53,CI69,CI85)</f>
        <v>1</v>
      </c>
      <c r="CK37" s="20" t="b" cm="1">
        <f t="array" ref="CK37">OpenRefragged(CK21,CI21,CI37,CI53,CI69,CI85)</f>
        <v>0</v>
      </c>
      <c r="CL37" s="20" t="b" cm="1">
        <f t="array" ref="CL37">OpenRefragged(CL21,CI21,CI37,CI53,CI69,CI85)</f>
        <v>0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1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6_3 Chalet</v>
      </c>
      <c r="B38" s="5">
        <v>10</v>
      </c>
      <c r="C38" s="50"/>
      <c r="D38" s="51"/>
      <c r="E38" s="50"/>
      <c r="F38" s="87"/>
      <c r="G38" s="58"/>
      <c r="H38" s="90"/>
      <c r="I38" s="49"/>
      <c r="J38" s="48" t="s">
        <v>480</v>
      </c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 t="s">
        <v>182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0</v>
      </c>
      <c r="CB38" s="20">
        <f t="shared" si="17"/>
        <v>0</v>
      </c>
      <c r="CC38" s="82" t="b">
        <f>opening(AS22,B28)</f>
        <v>0</v>
      </c>
      <c r="CD38" s="5" t="b">
        <f>KOST(CA38,O38,secandmin(J38),L38,AN22)</f>
        <v>0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28</v>
      </c>
      <c r="CI38" s="20">
        <f t="shared" si="12"/>
        <v>152</v>
      </c>
      <c r="CJ38" s="20" t="b" cm="1">
        <f t="array" ref="CJ38">OpenRefragged(CJ22,CI22,CI38,CI54,CI70,CI86)</f>
        <v>1</v>
      </c>
      <c r="CK38" s="20" t="b" cm="1">
        <f t="array" ref="CK38">OpenRefragged(CK22,CI22,CI38,CI54,CI70,CI86)</f>
        <v>0</v>
      </c>
      <c r="CL38" s="20" t="b" cm="1">
        <f t="array" ref="CL38">OpenRefragged(CL22,CI22,CI38,CI54,CI70,CI86)</f>
        <v>0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6_3 Chalet</v>
      </c>
      <c r="B39" s="5">
        <v>11</v>
      </c>
      <c r="C39" s="50"/>
      <c r="D39" s="51"/>
      <c r="E39" s="50"/>
      <c r="F39" s="87"/>
      <c r="G39" s="58"/>
      <c r="H39" s="90"/>
      <c r="I39" s="49"/>
      <c r="J39" s="48" t="s">
        <v>461</v>
      </c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 t="s">
        <v>182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0</v>
      </c>
      <c r="CB39" s="20">
        <f t="shared" si="17"/>
        <v>0</v>
      </c>
      <c r="CC39" s="82" t="b">
        <f>opening(AS23,B28)</f>
        <v>0</v>
      </c>
      <c r="CD39" s="5" t="b">
        <f>KOST(CA39,O39,secandmin(J39),L39,AN23)</f>
        <v>0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69</v>
      </c>
      <c r="CI39" s="20">
        <f t="shared" si="12"/>
        <v>111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0</v>
      </c>
      <c r="CL39" s="20" t="b" cm="1">
        <f t="array" ref="CL39">OpenRefragged(CL23,CI23,CI39,CI55,CI71,CI87)</f>
        <v>1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0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6_3 Chalet</v>
      </c>
      <c r="B40" s="5">
        <v>12</v>
      </c>
      <c r="C40" s="50"/>
      <c r="D40" s="51"/>
      <c r="E40" s="50"/>
      <c r="F40" s="87"/>
      <c r="G40" s="58"/>
      <c r="H40" s="90"/>
      <c r="I40" s="49"/>
      <c r="J40" s="48"/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0</v>
      </c>
      <c r="N40" s="171" t="s">
        <v>182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>
        <f t="shared" si="10"/>
        <v>0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>
        <f t="shared" si="11"/>
        <v>0</v>
      </c>
      <c r="BY40" s="18"/>
      <c r="BZ40" s="36"/>
      <c r="CA40" s="29">
        <f>countkills(AS24,AX24,BC24,BH24,BM24,B28)</f>
        <v>0</v>
      </c>
      <c r="CB40" s="20">
        <f t="shared" si="17"/>
        <v>0</v>
      </c>
      <c r="CC40" s="82" t="b">
        <f>opening(AS24,B28)</f>
        <v>0</v>
      </c>
      <c r="CD40" s="5" t="b">
        <f>KOST(CA40,O40,secandmin(J40),L40,AN24)</f>
        <v>1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0</v>
      </c>
      <c r="CI40" s="20" t="b">
        <f t="shared" si="12"/>
        <v>0</v>
      </c>
      <c r="CJ40" s="20" t="b" cm="1">
        <f t="array" ref="CJ40">OpenRefragged(CJ24,CI24,CI40,CI56,CI72,CI88)</f>
        <v>0</v>
      </c>
      <c r="CK40" s="20" t="b" cm="1">
        <f t="array" ref="CK40">OpenRefragged(CK24,CI24,CI40,CI56,CI72,CI88)</f>
        <v>0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6_3 Chalet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6_3 Chalet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6_3 Chalet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6_3 Chalet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6_3 Chalet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401</v>
      </c>
      <c r="K45" s="45" t="b">
        <v>0</v>
      </c>
      <c r="L45" s="46" t="b">
        <f>DB45</f>
        <v>0</v>
      </c>
      <c r="M45" s="47" t="b" cm="1">
        <f t="array" ref="M45">OpeningDeath(CG13,CI45,CI13,CI29,CI61,CI77,CI93)</f>
        <v>0</v>
      </c>
      <c r="N45" s="52" t="s">
        <v>184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0</v>
      </c>
      <c r="CB45" s="20">
        <f>countkillshs(AS13,AV13,AX13,BA13,BC13,BF13,BH13,BK13,BM13,BP13,$B$44)</f>
        <v>0</v>
      </c>
      <c r="CC45" s="82" t="b">
        <f>opening(AS13,B44)</f>
        <v>0</v>
      </c>
      <c r="CD45" s="5" t="b">
        <f>KOST(CA45,O45,secandmin(J45),L45,AN13)</f>
        <v>0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81</v>
      </c>
      <c r="CI45" s="20">
        <f t="shared" ref="CI45:CI59" si="20">IF(CH45=0,FALSE,(180+BT45-CH45))</f>
        <v>99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0</v>
      </c>
      <c r="CV45" s="20" t="b" cm="1">
        <f t="array" ref="CV45:CV50">TRANSPOSE(sidesplit(CD45:CD59,AN13:AN27,"Defence"))</f>
        <v>1</v>
      </c>
      <c r="CW45" s="20" cm="1">
        <f t="array" ref="CW45:CW50">TRANSPOSE(sidesplit(CI45:CI59,AN13:AN27,"Attack"))</f>
        <v>99</v>
      </c>
      <c r="CX45" s="20" cm="1">
        <f t="array" ref="CX45:CX50">TRANSPOSE(sidesplit(CI45:CI59,AN13:AN27,"Defence"))</f>
        <v>98</v>
      </c>
      <c r="CY45" s="20" cm="1">
        <f t="array" ref="CY45:CY50">TRANSPOSE(sidesplit(CA45:CA59,AN13:AN27,"Attack"))</f>
        <v>0</v>
      </c>
      <c r="CZ45" s="20" cm="1">
        <f t="array" ref="CZ45:CZ50">TRANSPOSE(sidesplit(CA45:CA59,AN13:AN27,"Defence"))</f>
        <v>1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6_3 Chalet</v>
      </c>
      <c r="B46" s="12">
        <v>2</v>
      </c>
      <c r="C46" s="50"/>
      <c r="D46" s="51"/>
      <c r="E46" s="50"/>
      <c r="F46" s="91"/>
      <c r="G46" s="58"/>
      <c r="H46" s="90"/>
      <c r="I46" s="49"/>
      <c r="J46" s="300"/>
      <c r="K46" s="45" t="b">
        <v>0</v>
      </c>
      <c r="L46" s="46" t="b">
        <f t="shared" ref="L46:L59" si="23">DB46</f>
        <v>0</v>
      </c>
      <c r="M46" s="47" t="b" cm="1">
        <f t="array" ref="M46">OpeningDeath(CG14,CI46,CI14,CI30,CI62,CI78,CI94)</f>
        <v>0</v>
      </c>
      <c r="N46" s="52" t="s">
        <v>184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2</v>
      </c>
      <c r="CB46" s="20">
        <f>countkillshs(AS14,AV14,AX14,BA14,BC14,BF14,BH14,BK14,BM14,BP14,$B$44)</f>
        <v>2</v>
      </c>
      <c r="CC46" s="82" t="b">
        <f>opening(AS14,B44)</f>
        <v>0</v>
      </c>
      <c r="CD46" s="5" t="b">
        <f>KOST(CA46,O46,secandmin(J46),L46,AN14)</f>
        <v>1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0</v>
      </c>
      <c r="CI46" s="20" t="b">
        <f t="shared" si="20"/>
        <v>0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1</v>
      </c>
      <c r="CV46" s="20" t="b">
        <v>1</v>
      </c>
      <c r="CW46" s="20" t="b">
        <v>0</v>
      </c>
      <c r="CX46" s="20">
        <v>84</v>
      </c>
      <c r="CY46" s="20">
        <v>2</v>
      </c>
      <c r="CZ46" s="20">
        <v>2</v>
      </c>
      <c r="DA46" s="76"/>
      <c r="DB46" s="20" t="b" cm="1">
        <f t="array" ref="DB46">DeathRefragged(CI46,CJ14,CK14,CL14,CM14,CN14)</f>
        <v>0</v>
      </c>
      <c r="DC46" s="20" t="b" cm="1">
        <f t="array" ref="DC46">OpeningKill(CJ14,AS14,$B$44,CI14,CI30,CI46,CI62,CI78)</f>
        <v>0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6_3 Chalet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386</v>
      </c>
      <c r="K47" s="45" t="b">
        <v>0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 t="s">
        <v>184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1</v>
      </c>
      <c r="CB47" s="20">
        <f>countkillshs(AS15,AV15,AX15,BA15,BC15,BF15,BH15,BK15,BM15,BP15,$B$44)</f>
        <v>1</v>
      </c>
      <c r="CC47" s="82" t="b">
        <f>opening(AS15,B44)</f>
        <v>1</v>
      </c>
      <c r="CD47" s="5" t="b">
        <f>KOST(CA47,O47,secandmin(J47),L47,AN15)</f>
        <v>1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86</v>
      </c>
      <c r="CI47" s="20">
        <f t="shared" si="20"/>
        <v>94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1</v>
      </c>
      <c r="CV47" s="20" t="b">
        <v>0</v>
      </c>
      <c r="CW47" s="20">
        <v>94</v>
      </c>
      <c r="CX47" s="20">
        <v>133</v>
      </c>
      <c r="CY47" s="20">
        <v>1</v>
      </c>
      <c r="CZ47" s="20">
        <v>0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6_3 Chalet</v>
      </c>
      <c r="B48" s="12">
        <v>4</v>
      </c>
      <c r="C48" s="50"/>
      <c r="D48" s="51"/>
      <c r="E48" s="50"/>
      <c r="F48" s="91"/>
      <c r="G48" s="58"/>
      <c r="H48" s="90"/>
      <c r="I48" s="49"/>
      <c r="J48" s="48" t="s">
        <v>386</v>
      </c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0</v>
      </c>
      <c r="N48" s="52" t="s">
        <v>184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0</v>
      </c>
      <c r="CB48" s="20">
        <f t="shared" ref="CB48:CB59" si="25">countkillshs(AS16,AV16,AX16,BA16,BC16,BF16,BH16,BK16,BM16,BP16,$B$44)</f>
        <v>0</v>
      </c>
      <c r="CC48" s="82" t="b">
        <f>opening(AS16,B44)</f>
        <v>0</v>
      </c>
      <c r="CD48" s="5" t="b">
        <f>KOST(CA48,O48,secandmin(J48),L48,AN16)</f>
        <v>0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86</v>
      </c>
      <c r="CI48" s="20">
        <f t="shared" si="20"/>
        <v>94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0</v>
      </c>
      <c r="CV48" s="20" t="b">
        <v>1</v>
      </c>
      <c r="CW48" s="20">
        <v>94</v>
      </c>
      <c r="CX48" s="20">
        <v>156</v>
      </c>
      <c r="CY48" s="20">
        <v>0</v>
      </c>
      <c r="CZ48" s="20">
        <v>0</v>
      </c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6_3 Chalet</v>
      </c>
      <c r="B49" s="12">
        <v>5</v>
      </c>
      <c r="C49" s="50"/>
      <c r="D49" s="51"/>
      <c r="E49" s="50"/>
      <c r="F49" s="91"/>
      <c r="G49" s="58"/>
      <c r="H49" s="90"/>
      <c r="I49" s="49"/>
      <c r="J49" s="48" t="s">
        <v>518</v>
      </c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184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0</v>
      </c>
      <c r="CB49" s="20">
        <f t="shared" si="25"/>
        <v>0</v>
      </c>
      <c r="CC49" s="82" t="b">
        <f>opening(AS17,B44)</f>
        <v>0</v>
      </c>
      <c r="CD49" s="5" t="b">
        <f>KOST(CA49,O49,secandmin(J49),L49,AN17)</f>
        <v>0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75</v>
      </c>
      <c r="CI49" s="20">
        <f t="shared" si="20"/>
        <v>105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0</v>
      </c>
      <c r="CV49" s="20" t="b">
        <v>1</v>
      </c>
      <c r="CW49" s="20">
        <v>105</v>
      </c>
      <c r="CX49" s="20">
        <v>179</v>
      </c>
      <c r="CY49" s="20">
        <v>0</v>
      </c>
      <c r="CZ49" s="20">
        <v>1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6_3 Chalet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430</v>
      </c>
      <c r="K50" s="45" t="b">
        <v>0</v>
      </c>
      <c r="L50" s="46" t="b">
        <f t="shared" si="23"/>
        <v>0</v>
      </c>
      <c r="M50" s="47" t="b" cm="1">
        <f t="array" ref="M50">OpeningDeath(CG18,CI50,CI18,CI34,CI66,CI82,CI98)</f>
        <v>0</v>
      </c>
      <c r="N50" s="52" t="s">
        <v>184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0</v>
      </c>
      <c r="CB50" s="20">
        <f t="shared" si="25"/>
        <v>0</v>
      </c>
      <c r="CC50" s="82" t="b">
        <f>opening(AS18,B44)</f>
        <v>0</v>
      </c>
      <c r="CD50" s="5" t="b">
        <f>KOST(CA50,O50,secandmin(J50),L50,AN18)</f>
        <v>0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36</v>
      </c>
      <c r="CI50" s="20">
        <f t="shared" si="20"/>
        <v>144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0</v>
      </c>
      <c r="CV50" s="20" t="b">
        <v>1</v>
      </c>
      <c r="CW50" s="20">
        <v>144</v>
      </c>
      <c r="CX50" s="20">
        <v>80</v>
      </c>
      <c r="CY50" s="20">
        <v>0</v>
      </c>
      <c r="CZ50" s="20">
        <v>2</v>
      </c>
      <c r="DA50" s="76"/>
      <c r="DB50" s="20" t="b" cm="1">
        <f t="array" ref="DB50">DeathRefragged(CI50,CJ18,CK18,CL18,CM18,CN18)</f>
        <v>0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6_3 Chalet</v>
      </c>
      <c r="B51" s="12">
        <v>7</v>
      </c>
      <c r="C51" s="50"/>
      <c r="D51" s="51"/>
      <c r="E51" s="50"/>
      <c r="F51" s="91"/>
      <c r="G51" s="58"/>
      <c r="H51" s="90"/>
      <c r="I51" s="49"/>
      <c r="J51" s="92" t="s">
        <v>480</v>
      </c>
      <c r="K51" s="45" t="b">
        <v>1</v>
      </c>
      <c r="L51" s="46" t="b">
        <f t="shared" si="23"/>
        <v>0</v>
      </c>
      <c r="M51" s="47" t="b" cm="1">
        <f t="array" ref="M51">OpeningDeath(CG19,CI51,CI19,CI35,CI67,CI83,CI99)</f>
        <v>0</v>
      </c>
      <c r="N51" s="52" t="s">
        <v>180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-54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1</v>
      </c>
      <c r="CB51" s="20">
        <f t="shared" si="25"/>
        <v>0</v>
      </c>
      <c r="CC51" s="82" t="b">
        <f>opening(AS19,B44)</f>
        <v>1</v>
      </c>
      <c r="CD51" s="5" t="b">
        <f>KOST(CA51,O51,secandmin(J51),L51,AN19)</f>
        <v>1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28</v>
      </c>
      <c r="CI51" s="20">
        <f t="shared" si="20"/>
        <v>98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6_3 Chalet</v>
      </c>
      <c r="B52" s="12">
        <v>8</v>
      </c>
      <c r="C52" s="50"/>
      <c r="D52" s="51"/>
      <c r="E52" s="50"/>
      <c r="F52" s="91"/>
      <c r="G52" s="58"/>
      <c r="H52" s="90"/>
      <c r="I52" s="49"/>
      <c r="J52" s="48" t="s">
        <v>397</v>
      </c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 t="s">
        <v>178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2</v>
      </c>
      <c r="CB52" s="20">
        <f t="shared" si="25"/>
        <v>1</v>
      </c>
      <c r="CC52" s="82" t="b">
        <f>opening(AS20,B44)</f>
        <v>1</v>
      </c>
      <c r="CD52" s="5" t="b">
        <f>KOST(CA52,O52,secandmin(J52),L52,AN20)</f>
        <v>1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96</v>
      </c>
      <c r="CI52" s="20">
        <f t="shared" si="20"/>
        <v>84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6_3 Chalet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493</v>
      </c>
      <c r="K53" s="45" t="b">
        <v>0</v>
      </c>
      <c r="L53" s="46" t="b">
        <f t="shared" si="23"/>
        <v>0</v>
      </c>
      <c r="M53" s="47" t="b" cm="1">
        <f t="array" ref="M53">OpeningDeath(CG21,CI53,CI21,CI37,CI69,CI85,CI101)</f>
        <v>0</v>
      </c>
      <c r="N53" s="171" t="s">
        <v>178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0</v>
      </c>
      <c r="CB53" s="20">
        <f t="shared" si="25"/>
        <v>0</v>
      </c>
      <c r="CC53" s="82" t="b">
        <f>opening(AS21,B44)</f>
        <v>0</v>
      </c>
      <c r="CD53" s="5" t="b">
        <f>KOST(CA53,O53,secandmin(J53),L53,AN21)</f>
        <v>0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47</v>
      </c>
      <c r="CI53" s="20">
        <f t="shared" si="20"/>
        <v>133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6_3 Chalet</v>
      </c>
      <c r="B54" s="12">
        <v>10</v>
      </c>
      <c r="C54" s="50"/>
      <c r="D54" s="51"/>
      <c r="E54" s="50"/>
      <c r="F54" s="91"/>
      <c r="G54" s="58"/>
      <c r="H54" s="90"/>
      <c r="I54" s="49"/>
      <c r="J54" s="48" t="s">
        <v>431</v>
      </c>
      <c r="K54" s="45" t="b">
        <v>0</v>
      </c>
      <c r="L54" s="46" t="b">
        <f t="shared" si="23"/>
        <v>1</v>
      </c>
      <c r="M54" s="47" t="b" cm="1">
        <f t="array" ref="M54">OpeningDeath(CG22,CI54,CI22,CI38,CI70,CI86,CI102)</f>
        <v>0</v>
      </c>
      <c r="N54" s="171" t="s">
        <v>178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0</v>
      </c>
      <c r="CB54" s="20">
        <f t="shared" si="25"/>
        <v>0</v>
      </c>
      <c r="CC54" s="82" t="b">
        <f>opening(AS22,B44)</f>
        <v>0</v>
      </c>
      <c r="CD54" s="5" t="b">
        <f>KOST(CA54,O54,secandmin(J54),L54,AN22)</f>
        <v>1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24</v>
      </c>
      <c r="CI54" s="20">
        <f t="shared" si="20"/>
        <v>156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1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6_3 Chalet</v>
      </c>
      <c r="B55" s="12">
        <v>11</v>
      </c>
      <c r="C55" s="50"/>
      <c r="D55" s="51"/>
      <c r="E55" s="50"/>
      <c r="F55" s="91"/>
      <c r="G55" s="58"/>
      <c r="H55" s="90"/>
      <c r="I55" s="49"/>
      <c r="J55" s="48" t="s">
        <v>505</v>
      </c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 t="s">
        <v>180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1</v>
      </c>
      <c r="CB55" s="20">
        <f t="shared" si="25"/>
        <v>1</v>
      </c>
      <c r="CC55" s="82" t="b">
        <f>opening(AS23,B44)</f>
        <v>1</v>
      </c>
      <c r="CD55" s="5" t="b">
        <f>KOST(CA55,O55,secandmin(J55),L55,AN23)</f>
        <v>1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1</v>
      </c>
      <c r="CI55" s="20">
        <f t="shared" si="20"/>
        <v>179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1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6_3 Chalet</v>
      </c>
      <c r="B56" s="12">
        <v>12</v>
      </c>
      <c r="C56" s="50"/>
      <c r="D56" s="51"/>
      <c r="E56" s="50"/>
      <c r="F56" s="91"/>
      <c r="G56" s="58"/>
      <c r="H56" s="90"/>
      <c r="I56" s="49"/>
      <c r="J56" s="48" t="s">
        <v>403</v>
      </c>
      <c r="K56" s="45" t="b">
        <v>0</v>
      </c>
      <c r="L56" s="46" t="b">
        <f t="shared" si="23"/>
        <v>1</v>
      </c>
      <c r="M56" s="47" t="b" cm="1">
        <f t="array" ref="M56">OpeningDeath(CG24,CI56,CI24,CI40,CI72,CI88,CI104)</f>
        <v>0</v>
      </c>
      <c r="N56" s="171" t="s">
        <v>178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>
        <f t="shared" si="18"/>
        <v>0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>
        <f t="shared" si="19"/>
        <v>0</v>
      </c>
      <c r="BY56" s="18"/>
      <c r="BZ56" s="36"/>
      <c r="CA56" s="29">
        <f>countkills(AS24,AX24,BC24,BH24,BM24,B44)</f>
        <v>2</v>
      </c>
      <c r="CB56" s="20">
        <f t="shared" si="25"/>
        <v>1</v>
      </c>
      <c r="CC56" s="82" t="b">
        <f>opening(AS24,B44)</f>
        <v>1</v>
      </c>
      <c r="CD56" s="5" t="b">
        <f>KOST(CA56,O56,secandmin(J56),L56,AN24)</f>
        <v>1</v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100</v>
      </c>
      <c r="CI56" s="20">
        <f t="shared" si="20"/>
        <v>80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1</v>
      </c>
      <c r="DC56" s="20" t="b" cm="1">
        <f t="array" ref="DC56">OpeningKill(CJ24,AS24,$B$44,CI24,CI40,CI56,CI72,CI88)</f>
        <v>1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6_3 Chalet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6_3 Chalet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6_3 Chalet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6_3 Chalet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6_3 Chalet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439</v>
      </c>
      <c r="K61" s="45" t="b">
        <v>0</v>
      </c>
      <c r="L61" s="46" t="b">
        <f>DB61</f>
        <v>0</v>
      </c>
      <c r="M61" s="47" t="b" cm="1">
        <f t="array" ref="M61">OpeningDeath(CG13,CI61,CI13,CI29,CI45,CI77,CI93)</f>
        <v>0</v>
      </c>
      <c r="N61" s="52" t="s">
        <v>174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1</v>
      </c>
      <c r="CB61" s="20">
        <f>countkillshs(AS13,AV13,AX13,BA13,BC13,BF13,BH13,BK13,BM13,BP13,$B$60)</f>
        <v>0</v>
      </c>
      <c r="CC61" s="82" t="b">
        <f>opening(AS13,B60)</f>
        <v>1</v>
      </c>
      <c r="CD61" s="5" t="b">
        <f>KOST(CA61,O61,secandmin(J61),L61,AN13)</f>
        <v>1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113</v>
      </c>
      <c r="CI61" s="20">
        <f t="shared" ref="CI61:CI75" si="28">IF(CH61=0,FALSE,(180+BT61-CH61))</f>
        <v>67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1</v>
      </c>
      <c r="CV61" s="20" t="b" cm="1">
        <f t="array" ref="CV61:CV66">TRANSPOSE(sidesplit(CD61:CD75,AN13:AN27,"Defence"))</f>
        <v>0</v>
      </c>
      <c r="CW61" s="20" cm="1">
        <f t="array" ref="CW61:CW66">TRANSPOSE(sidesplit(CI61:CI75,AN13:AN27,"Attack"))</f>
        <v>67</v>
      </c>
      <c r="CX61" s="20" cm="1">
        <f t="array" ref="CX61:CX66">TRANSPOSE(sidesplit(CI61:CI75,AN13:AN27,"Defence"))</f>
        <v>74</v>
      </c>
      <c r="CY61" s="20" cm="1">
        <f t="array" ref="CY61:CY66">TRANSPOSE(sidesplit(CA61:CA75,AN13:AN27,"Attack"))</f>
        <v>1</v>
      </c>
      <c r="CZ61" s="20" cm="1">
        <f t="array" ref="CZ61:CZ66">TRANSPOSE(sidesplit(CA61:CA75,AN13:AN27,"Defence"))</f>
        <v>0</v>
      </c>
      <c r="DA61" s="76"/>
      <c r="DB61" s="20" t="b" cm="1">
        <f t="array" ref="DB61">DeathRefragged(CI61,CJ13,CK13,CL13,CM13,CN13)</f>
        <v>0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6_3 Chalet</v>
      </c>
      <c r="B62" s="13">
        <v>2</v>
      </c>
      <c r="C62" s="50"/>
      <c r="D62" s="51"/>
      <c r="E62" s="50"/>
      <c r="F62" s="91"/>
      <c r="G62" s="58"/>
      <c r="H62" s="90"/>
      <c r="I62" s="49"/>
      <c r="J62" s="300"/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0</v>
      </c>
      <c r="N62" s="52" t="s">
        <v>174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2</v>
      </c>
      <c r="CB62" s="20">
        <f>countkillshs(AS14,AV14,AX14,BA14,BC14,BF14,BH14,BK14,BM14,BP14,$B$60)</f>
        <v>2</v>
      </c>
      <c r="CC62" s="82" t="b">
        <f>opening(AS14,B60)</f>
        <v>1</v>
      </c>
      <c r="CD62" s="5" t="b">
        <f>KOST(CA62,O62,secandmin(J62),L62,AN14)</f>
        <v>1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0</v>
      </c>
      <c r="CI62" s="20" t="b">
        <f t="shared" si="28"/>
        <v>0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1</v>
      </c>
      <c r="CV62" s="20" t="b">
        <v>0</v>
      </c>
      <c r="CW62" s="20" t="b">
        <v>0</v>
      </c>
      <c r="CX62" s="20">
        <v>69</v>
      </c>
      <c r="CY62" s="20">
        <v>2</v>
      </c>
      <c r="CZ62" s="20">
        <v>0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1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6_3 Chalet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520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174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1</v>
      </c>
      <c r="CB63" s="20">
        <f>countkillshs(AS15,AV15,AX15,BA15,BC15,BF15,BH15,BK15,BM15,BP15,$B$60)</f>
        <v>0</v>
      </c>
      <c r="CC63" s="82" t="b">
        <f>opening(AS15,B60)</f>
        <v>0</v>
      </c>
      <c r="CD63" s="5" t="b">
        <f>KOST(CA63,O63,secandmin(J63),L63,AN15)</f>
        <v>1</v>
      </c>
      <c r="CE63" s="37"/>
      <c r="CF63" s="20" cm="1">
        <f t="array" ref="CF63">exitfrags(CI63,CI15,CI31,CI47,CI79,AS15,CJ15,AX15,CK15,BC15,CL15,BH15,CM15,BM15,CN15,AO15,$B$60)</f>
        <v>1</v>
      </c>
      <c r="CG63" s="40"/>
      <c r="CH63" s="20" cm="1">
        <f t="array" ref="CH63">secandmin(J63)</f>
        <v>27</v>
      </c>
      <c r="CI63" s="20">
        <f t="shared" si="28"/>
        <v>153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1</v>
      </c>
      <c r="CV63" s="20" t="b">
        <v>0</v>
      </c>
      <c r="CW63" s="20">
        <v>153</v>
      </c>
      <c r="CX63" s="20">
        <v>52</v>
      </c>
      <c r="CY63" s="20">
        <v>1</v>
      </c>
      <c r="CZ63" s="20">
        <v>0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6_3 Chalet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520</v>
      </c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0</v>
      </c>
      <c r="N64" s="52" t="s">
        <v>174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0</v>
      </c>
      <c r="CB64" s="20">
        <f t="shared" ref="CB64:CB75" si="33">countkillshs(AS16,AV16,AX16,BA16,BC16,BF16,BH16,BK16,BM16,BP16,$B$60)</f>
        <v>0</v>
      </c>
      <c r="CC64" s="82" t="b">
        <f>opening(AS16,B60)</f>
        <v>0</v>
      </c>
      <c r="CD64" s="5" t="b">
        <f>KOST(CA64,O64,secandmin(J64),L64,AN16)</f>
        <v>0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27</v>
      </c>
      <c r="CI64" s="20">
        <f t="shared" si="28"/>
        <v>153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0</v>
      </c>
      <c r="CV64" s="20" t="b">
        <v>0</v>
      </c>
      <c r="CW64" s="20">
        <v>153</v>
      </c>
      <c r="CX64" s="20">
        <v>170</v>
      </c>
      <c r="CY64" s="20">
        <v>0</v>
      </c>
      <c r="CZ64" s="20">
        <v>0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6_3 Chalet</v>
      </c>
      <c r="B65" s="13">
        <v>5</v>
      </c>
      <c r="C65" s="50"/>
      <c r="D65" s="51"/>
      <c r="E65" s="50"/>
      <c r="F65" s="91"/>
      <c r="G65" s="58"/>
      <c r="H65" s="90"/>
      <c r="I65" s="49"/>
      <c r="J65" s="48" t="s">
        <v>453</v>
      </c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0</v>
      </c>
      <c r="N65" s="52" t="s">
        <v>174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1</v>
      </c>
      <c r="CB65" s="20">
        <f t="shared" si="33"/>
        <v>1</v>
      </c>
      <c r="CC65" s="82" t="b">
        <f>opening(AS17,B60)</f>
        <v>1</v>
      </c>
      <c r="CD65" s="5" t="b">
        <f>KOST(CA65,O65,secandmin(J65),L65,AN17)</f>
        <v>1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125</v>
      </c>
      <c r="CI65" s="20">
        <f t="shared" si="28"/>
        <v>55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1</v>
      </c>
      <c r="CV65" s="20" t="b">
        <v>1</v>
      </c>
      <c r="CW65" s="20">
        <v>55</v>
      </c>
      <c r="CX65" s="20">
        <v>106</v>
      </c>
      <c r="CY65" s="20">
        <v>1</v>
      </c>
      <c r="CZ65" s="20">
        <v>1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1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6_3 Chalet</v>
      </c>
      <c r="B66" s="13">
        <v>6</v>
      </c>
      <c r="C66" s="50"/>
      <c r="D66" s="51"/>
      <c r="E66" s="50"/>
      <c r="F66" s="91"/>
      <c r="G66" s="58"/>
      <c r="H66" s="90"/>
      <c r="I66" s="49"/>
      <c r="J66" s="48" t="s">
        <v>525</v>
      </c>
      <c r="K66" s="45" t="b">
        <v>0</v>
      </c>
      <c r="L66" s="46" t="b">
        <f t="shared" si="31"/>
        <v>1</v>
      </c>
      <c r="M66" s="47" t="b" cm="1">
        <f t="array" ref="M66">OpeningDeath(CG18,CI66,CI18,CI34,CI50,CI82,CI98)</f>
        <v>0</v>
      </c>
      <c r="N66" s="52" t="s">
        <v>174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0</v>
      </c>
      <c r="CB66" s="20">
        <f t="shared" si="33"/>
        <v>0</v>
      </c>
      <c r="CC66" s="82" t="b">
        <f>opening(AS18,B60)</f>
        <v>0</v>
      </c>
      <c r="CD66" s="5" t="b">
        <f>KOST(CA66,O66,secandmin(J66),L66,AN18)</f>
        <v>1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87</v>
      </c>
      <c r="CI66" s="20">
        <f t="shared" si="28"/>
        <v>93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1</v>
      </c>
      <c r="CV66" s="20" t="b">
        <v>1</v>
      </c>
      <c r="CW66" s="20">
        <v>93</v>
      </c>
      <c r="CX66" s="20" t="b">
        <v>0</v>
      </c>
      <c r="CY66" s="20">
        <v>0</v>
      </c>
      <c r="CZ66" s="20">
        <v>3</v>
      </c>
      <c r="DA66" s="76"/>
      <c r="DB66" s="20" t="b" cm="1">
        <f t="array" ref="DB66">DeathRefragged(CI66,CJ18,CK18,CL18,CM18,CN18)</f>
        <v>1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6_3 Chalet</v>
      </c>
      <c r="B67" s="13">
        <v>7</v>
      </c>
      <c r="C67" s="50"/>
      <c r="D67" s="51"/>
      <c r="E67" s="50"/>
      <c r="F67" s="91"/>
      <c r="G67" s="58"/>
      <c r="H67" s="90"/>
      <c r="I67" s="49"/>
      <c r="J67" s="92" t="s">
        <v>433</v>
      </c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 t="s">
        <v>257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0</v>
      </c>
      <c r="CB67" s="20">
        <f t="shared" si="33"/>
        <v>0</v>
      </c>
      <c r="CC67" s="82" t="b">
        <f>opening(AS19,B60)</f>
        <v>0</v>
      </c>
      <c r="CD67" s="5" t="b">
        <f>KOST(CA67,O67,secandmin(J67),L67,AN19)</f>
        <v>0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106</v>
      </c>
      <c r="CI67" s="20">
        <f t="shared" si="28"/>
        <v>74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6_3 Chalet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459</v>
      </c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1</v>
      </c>
      <c r="N68" s="52" t="s">
        <v>182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0</v>
      </c>
      <c r="CB68" s="20">
        <f t="shared" si="33"/>
        <v>0</v>
      </c>
      <c r="CC68" s="82" t="b">
        <f>opening(AS20,B60)</f>
        <v>0</v>
      </c>
      <c r="CD68" s="5" t="b">
        <f>KOST(CA68,O68,secandmin(J68),L68,AN20)</f>
        <v>0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111</v>
      </c>
      <c r="CI68" s="20">
        <f t="shared" si="28"/>
        <v>69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6_3 Chalet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472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182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0</v>
      </c>
      <c r="CB69" s="20">
        <f t="shared" si="33"/>
        <v>0</v>
      </c>
      <c r="CC69" s="82" t="b">
        <f>opening(AS21,B60)</f>
        <v>0</v>
      </c>
      <c r="CD69" s="5" t="b">
        <f>KOST(CA69,O69,secandmin(J69),L69,AN21)</f>
        <v>0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128</v>
      </c>
      <c r="CI69" s="20">
        <f t="shared" si="28"/>
        <v>52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6_3 Chalet</v>
      </c>
      <c r="B70" s="13">
        <v>10</v>
      </c>
      <c r="C70" s="50"/>
      <c r="D70" s="51"/>
      <c r="E70" s="50"/>
      <c r="F70" s="91"/>
      <c r="G70" s="58"/>
      <c r="H70" s="90"/>
      <c r="I70" s="49"/>
      <c r="J70" s="48" t="s">
        <v>413</v>
      </c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0</v>
      </c>
      <c r="N70" s="171" t="s">
        <v>185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0</v>
      </c>
      <c r="CB70" s="20">
        <f t="shared" si="33"/>
        <v>0</v>
      </c>
      <c r="CC70" s="82" t="b">
        <f>opening(AS22,B60)</f>
        <v>0</v>
      </c>
      <c r="CD70" s="5" t="b">
        <f>KOST(CA70,O70,secandmin(J70),L70,AN22)</f>
        <v>0</v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10</v>
      </c>
      <c r="CI70" s="20">
        <f t="shared" si="28"/>
        <v>170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6_3 Chalet</v>
      </c>
      <c r="B71" s="13">
        <v>11</v>
      </c>
      <c r="C71" s="50"/>
      <c r="D71" s="51"/>
      <c r="E71" s="50"/>
      <c r="F71" s="91"/>
      <c r="G71" s="58"/>
      <c r="H71" s="90"/>
      <c r="I71" s="49"/>
      <c r="J71" s="48" t="s">
        <v>554</v>
      </c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 t="s">
        <v>257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1</v>
      </c>
      <c r="CB71" s="20">
        <f t="shared" si="33"/>
        <v>1</v>
      </c>
      <c r="CC71" s="82" t="b">
        <f>opening(AS23,B60)</f>
        <v>0</v>
      </c>
      <c r="CD71" s="5" t="b">
        <f>KOST(CA71,O71,secandmin(J71),L71,AN23)</f>
        <v>1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74</v>
      </c>
      <c r="CI71" s="20">
        <f t="shared" si="28"/>
        <v>106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6_3 Chalet</v>
      </c>
      <c r="B72" s="13">
        <v>12</v>
      </c>
      <c r="C72" s="50"/>
      <c r="D72" s="51"/>
      <c r="E72" s="50"/>
      <c r="F72" s="91"/>
      <c r="G72" s="58"/>
      <c r="H72" s="90"/>
      <c r="I72" s="49"/>
      <c r="J72" s="48"/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 t="s">
        <v>185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>
        <f t="shared" si="26"/>
        <v>0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>
        <f t="shared" si="27"/>
        <v>0</v>
      </c>
      <c r="BY72" s="18"/>
      <c r="BZ72" s="36"/>
      <c r="CA72" s="29">
        <f>countkills(AS24,AX24,BC24,BH24,BM24,B60)</f>
        <v>3</v>
      </c>
      <c r="CB72" s="20">
        <f t="shared" si="33"/>
        <v>0</v>
      </c>
      <c r="CC72" s="82" t="b">
        <f>opening(AS24,B60)</f>
        <v>0</v>
      </c>
      <c r="CD72" s="5" t="b">
        <f>KOST(CA72,O72,secandmin(J72),L72,AN24)</f>
        <v>1</v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0</v>
      </c>
      <c r="CI72" s="20" t="b">
        <f t="shared" si="28"/>
        <v>0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6_3 Chalet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6_3 Chalet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6_3 Chalet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6_3 Chalet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6_3 Chalet</v>
      </c>
      <c r="B77" s="6">
        <v>1</v>
      </c>
      <c r="C77" s="50"/>
      <c r="D77" s="51"/>
      <c r="E77" s="50"/>
      <c r="F77" s="91"/>
      <c r="G77" s="58"/>
      <c r="H77" s="90"/>
      <c r="I77" s="49"/>
      <c r="J77" s="48" t="s">
        <v>420</v>
      </c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164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0</v>
      </c>
      <c r="CB77" s="20">
        <f>countkillshs(AS13,AV13,AX13,BA13,BC13,BF13,BH13,BK13,BM13,BP13,$B$76)</f>
        <v>0</v>
      </c>
      <c r="CC77" s="82" t="b">
        <f>opening(AS13,B76)</f>
        <v>0</v>
      </c>
      <c r="CD77" s="5" t="b">
        <f>KOST(CA77,O77,secandmin(J77),L77,AN13)</f>
        <v>0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103</v>
      </c>
      <c r="CI77" s="20">
        <f t="shared" ref="CI77:CI91" si="36">IF(CH77=0,FALSE,(180+BT77-CH77))</f>
        <v>77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0</v>
      </c>
      <c r="CV77" s="20" t="b" cm="1">
        <f t="array" ref="CV77:CV82">TRANSPOSE(sidesplit(CD77:CD91,AN13:AN27,"Defence"))</f>
        <v>0</v>
      </c>
      <c r="CW77" s="20" cm="1">
        <f t="array" ref="CW77:CW82">TRANSPOSE(sidesplit(CI77:CI91,AN13:AN27,"Attack"))</f>
        <v>77</v>
      </c>
      <c r="CX77" s="20" cm="1">
        <f t="array" ref="CX77:CX82">TRANSPOSE(sidesplit(CI77:CI91,AN13:AN27,"Defence"))</f>
        <v>59</v>
      </c>
      <c r="CY77" s="20" cm="1">
        <f t="array" ref="CY77:CY82">TRANSPOSE(sidesplit(CA77:CA91,AN13:AN27,"Attack"))</f>
        <v>0</v>
      </c>
      <c r="CZ77" s="20" cm="1">
        <f t="array" ref="CZ77:CZ82">TRANSPOSE(sidesplit(CA77:CA91,AN13:AN27,"Defence"))</f>
        <v>0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6_3 Chalet</v>
      </c>
      <c r="B78" s="6">
        <v>2</v>
      </c>
      <c r="C78" s="50"/>
      <c r="D78" s="51"/>
      <c r="E78" s="50"/>
      <c r="F78" s="91"/>
      <c r="G78" s="58"/>
      <c r="H78" s="90"/>
      <c r="I78" s="49"/>
      <c r="J78" s="300"/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179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1</v>
      </c>
      <c r="CB78" s="20">
        <f>countkillshs(AS14,AV14,AX14,BA14,BC14,BF14,BH14,BK14,BM14,BP14,$B$76)</f>
        <v>0</v>
      </c>
      <c r="CC78" s="82" t="b">
        <f>opening(AS14,B76)</f>
        <v>0</v>
      </c>
      <c r="CD78" s="5" t="b">
        <f>KOST(CA78,O78,secandmin(J78),L78,AN14)</f>
        <v>1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0</v>
      </c>
      <c r="CI78" s="20" t="b">
        <f t="shared" si="36"/>
        <v>0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1</v>
      </c>
      <c r="CV78" s="20" t="b">
        <v>0</v>
      </c>
      <c r="CW78" s="20" t="b">
        <v>0</v>
      </c>
      <c r="CX78" s="20">
        <v>124</v>
      </c>
      <c r="CY78" s="20">
        <v>1</v>
      </c>
      <c r="CZ78" s="20">
        <v>0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6_3 Chalet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402</v>
      </c>
      <c r="K79" s="45" t="b">
        <v>0</v>
      </c>
      <c r="L79" s="46" t="b">
        <f t="shared" si="39"/>
        <v>1</v>
      </c>
      <c r="M79" s="47" t="b" cm="1">
        <f t="array" ref="M79">OpeningDeath(CG15,CI79,CI15,CI31,CI47,CI63,CI95)</f>
        <v>0</v>
      </c>
      <c r="N79" s="52" t="s">
        <v>179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0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1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80</v>
      </c>
      <c r="CI79" s="20">
        <f t="shared" si="36"/>
        <v>100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1</v>
      </c>
      <c r="CV79" s="20" t="b">
        <v>1</v>
      </c>
      <c r="CW79" s="20">
        <v>100</v>
      </c>
      <c r="CX79" s="20">
        <v>108</v>
      </c>
      <c r="CY79" s="20">
        <v>0</v>
      </c>
      <c r="CZ79" s="20">
        <v>3</v>
      </c>
      <c r="DA79" s="76"/>
      <c r="DB79" s="20" t="b" cm="1">
        <f t="array" ref="DB79">DeathRefragged(CI79,CJ15,CK15,CL15,CM15,CN15)</f>
        <v>1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6_3 Chalet</v>
      </c>
      <c r="B80" s="6">
        <v>4</v>
      </c>
      <c r="C80" s="50"/>
      <c r="D80" s="51"/>
      <c r="E80" s="50"/>
      <c r="F80" s="91"/>
      <c r="G80" s="58"/>
      <c r="H80" s="90"/>
      <c r="I80" s="49"/>
      <c r="J80" s="48" t="s">
        <v>431</v>
      </c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209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0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b">
        <f>KOST(CA80,O80,secandmin(J80),L80,AN16)</f>
        <v>0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24</v>
      </c>
      <c r="CI80" s="20">
        <f t="shared" si="36"/>
        <v>156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0</v>
      </c>
      <c r="CV80" s="20" t="b">
        <v>1</v>
      </c>
      <c r="CW80" s="20">
        <v>156</v>
      </c>
      <c r="CX80" s="20">
        <v>162</v>
      </c>
      <c r="CY80" s="20">
        <v>0</v>
      </c>
      <c r="CZ80" s="20">
        <v>1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6_3 Chalet</v>
      </c>
      <c r="B81" s="6">
        <v>5</v>
      </c>
      <c r="C81" s="50"/>
      <c r="D81" s="51"/>
      <c r="E81" s="50"/>
      <c r="F81" s="91"/>
      <c r="G81" s="58"/>
      <c r="H81" s="90"/>
      <c r="I81" s="49"/>
      <c r="J81" s="48" t="s">
        <v>431</v>
      </c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 t="s">
        <v>179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1</v>
      </c>
      <c r="CB81" s="20">
        <f t="shared" si="41"/>
        <v>1</v>
      </c>
      <c r="CC81" s="82" t="b">
        <f>opening(AS17,B76)</f>
        <v>0</v>
      </c>
      <c r="CD81" s="5" t="b">
        <f>KOST(CA81,O81,secandmin(J81),L81,AN17)</f>
        <v>1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24</v>
      </c>
      <c r="CI81" s="20">
        <f t="shared" si="36"/>
        <v>156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1</v>
      </c>
      <c r="CV81" s="20" t="b">
        <v>1</v>
      </c>
      <c r="CW81" s="20">
        <v>156</v>
      </c>
      <c r="CX81" s="20">
        <v>159</v>
      </c>
      <c r="CY81" s="20">
        <v>1</v>
      </c>
      <c r="CZ81" s="20">
        <v>1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6_3 Chalet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515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290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1</v>
      </c>
      <c r="CB82" s="20">
        <f t="shared" si="41"/>
        <v>1</v>
      </c>
      <c r="CC82" s="82" t="b">
        <f>opening(AS18,B76)</f>
        <v>0</v>
      </c>
      <c r="CD82" s="5" t="b">
        <f>KOST(CA82,O82,secandmin(J82),L82,AN18)</f>
        <v>1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63</v>
      </c>
      <c r="CI82" s="20">
        <f t="shared" si="36"/>
        <v>117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1</v>
      </c>
      <c r="CV82" s="20" t="b">
        <v>0</v>
      </c>
      <c r="CW82" s="20">
        <v>117</v>
      </c>
      <c r="CX82" s="20">
        <v>156</v>
      </c>
      <c r="CY82" s="20">
        <v>1</v>
      </c>
      <c r="CZ82" s="20">
        <v>0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6_3 Chalet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405</v>
      </c>
      <c r="K83" s="45" t="b">
        <v>0</v>
      </c>
      <c r="L83" s="46" t="b">
        <f t="shared" si="39"/>
        <v>0</v>
      </c>
      <c r="M83" s="47" t="b" cm="1">
        <f t="array" ref="M83">OpeningDeath(CG19,CI83,CI19,CI35,CI51,CI67,CI99)</f>
        <v>0</v>
      </c>
      <c r="N83" s="52" t="s">
        <v>192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0</v>
      </c>
      <c r="CB83" s="20">
        <f t="shared" si="41"/>
        <v>0</v>
      </c>
      <c r="CC83" s="82" t="b">
        <f>opening(AS19,B76)</f>
        <v>0</v>
      </c>
      <c r="CD83" s="5" t="b">
        <f>KOST(CA83,O83,secandmin(J83),L83,AN19)</f>
        <v>0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121</v>
      </c>
      <c r="CI83" s="20">
        <f t="shared" si="36"/>
        <v>59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0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6_3 Chalet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389</v>
      </c>
      <c r="K84" s="45" t="b">
        <v>0</v>
      </c>
      <c r="L84" s="46" t="b">
        <f t="shared" si="39"/>
        <v>0</v>
      </c>
      <c r="M84" s="47" t="b" cm="1">
        <f t="array" ref="M84">OpeningDeath(CG20,CI84,CI20,CI36,CI52,CI68,CI100)</f>
        <v>0</v>
      </c>
      <c r="N84" s="52" t="s">
        <v>202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0</v>
      </c>
      <c r="CB84" s="20">
        <f t="shared" si="41"/>
        <v>0</v>
      </c>
      <c r="CC84" s="82" t="b">
        <f>opening(AS20,B76)</f>
        <v>0</v>
      </c>
      <c r="CD84" s="5" t="b">
        <f>KOST(CA84,O84,secandmin(J84),L84,AN20)</f>
        <v>0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56</v>
      </c>
      <c r="CI84" s="20">
        <f t="shared" si="36"/>
        <v>124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0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6_3 Chalet</v>
      </c>
      <c r="B85" s="6">
        <v>9</v>
      </c>
      <c r="C85" s="50"/>
      <c r="D85" s="51"/>
      <c r="E85" s="50"/>
      <c r="F85" s="91"/>
      <c r="G85" s="58"/>
      <c r="H85" s="90"/>
      <c r="I85" s="49"/>
      <c r="J85" s="48" t="s">
        <v>438</v>
      </c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 t="s">
        <v>202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3</v>
      </c>
      <c r="CB85" s="20">
        <f t="shared" si="41"/>
        <v>2</v>
      </c>
      <c r="CC85" s="82" t="b">
        <f>opening(AS21,B76)</f>
        <v>0</v>
      </c>
      <c r="CD85" s="5" t="b">
        <f>KOST(CA85,O85,secandmin(J85),L85,AN21)</f>
        <v>1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72</v>
      </c>
      <c r="CI85" s="20">
        <f t="shared" si="36"/>
        <v>108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6_3 Chalet</v>
      </c>
      <c r="B86" s="6">
        <v>10</v>
      </c>
      <c r="C86" s="50"/>
      <c r="D86" s="51"/>
      <c r="E86" s="50"/>
      <c r="F86" s="91"/>
      <c r="G86" s="58"/>
      <c r="H86" s="90"/>
      <c r="I86" s="49"/>
      <c r="J86" s="92" t="s">
        <v>526</v>
      </c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 t="s">
        <v>188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1</v>
      </c>
      <c r="CB86" s="20">
        <f t="shared" si="41"/>
        <v>1</v>
      </c>
      <c r="CC86" s="82" t="b">
        <f>opening(AS22,B76)</f>
        <v>1</v>
      </c>
      <c r="CD86" s="5" t="b">
        <f>KOST(CA86,O86,secandmin(J86),L86,AN22)</f>
        <v>1</v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18</v>
      </c>
      <c r="CI86" s="20">
        <f t="shared" si="36"/>
        <v>162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6_3 Chalet</v>
      </c>
      <c r="B87" s="6">
        <v>11</v>
      </c>
      <c r="C87" s="50"/>
      <c r="D87" s="51"/>
      <c r="E87" s="50"/>
      <c r="F87" s="91"/>
      <c r="G87" s="58"/>
      <c r="H87" s="90"/>
      <c r="I87" s="49"/>
      <c r="J87" s="48" t="s">
        <v>411</v>
      </c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192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1</v>
      </c>
      <c r="CB87" s="20">
        <f t="shared" si="41"/>
        <v>0</v>
      </c>
      <c r="CC87" s="82" t="b">
        <f>opening(AS23,B76)</f>
        <v>0</v>
      </c>
      <c r="CD87" s="5" t="b">
        <f>KOST(CA87,O87,secandmin(J87),L87,AN23)</f>
        <v>1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21</v>
      </c>
      <c r="CI87" s="20">
        <f t="shared" si="36"/>
        <v>159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6_3 Chalet</v>
      </c>
      <c r="B88" s="6">
        <v>12</v>
      </c>
      <c r="C88" s="50"/>
      <c r="D88" s="51"/>
      <c r="E88" s="50"/>
      <c r="F88" s="91"/>
      <c r="G88" s="58"/>
      <c r="H88" s="90"/>
      <c r="I88" s="49"/>
      <c r="J88" s="48" t="s">
        <v>431</v>
      </c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 t="s">
        <v>188</v>
      </c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>
        <f t="shared" si="34"/>
        <v>0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>
        <f t="shared" si="35"/>
        <v>0</v>
      </c>
      <c r="BY88" s="18"/>
      <c r="BZ88" s="9"/>
      <c r="CA88" s="29">
        <f>countkills(AS24,AX24,BC24,BH24,BM24,B76)</f>
        <v>0</v>
      </c>
      <c r="CB88" s="20">
        <f t="shared" si="41"/>
        <v>0</v>
      </c>
      <c r="CC88" s="82" t="b">
        <f>opening(AS24,B76)</f>
        <v>0</v>
      </c>
      <c r="CD88" s="5" t="b">
        <f>KOST(CA88,O88,secandmin(J88),L88,AN24)</f>
        <v>0</v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24</v>
      </c>
      <c r="CI88" s="20">
        <f t="shared" si="36"/>
        <v>156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6_3 Chalet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6_3 Chalet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6_3 Chalet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6_3 Chalet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6_3 Chalet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6_3 Chalet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6_3 Chalet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6_3 Chalet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6_3 Chalet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6_3 Chalet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6_3 Chalet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6_3 Chalet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6_3 Chalet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6_3 Chalet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6_3 Chalet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6_3 Chalet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6_3 Chalet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6_3 Chalet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6_3 Chalet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OfficeMaster</v>
      </c>
    </row>
    <row r="112" spans="1:111" ht="15.75" customHeight="1" x14ac:dyDescent="0.2">
      <c r="A112" s="20" t="str">
        <f ca="1"/>
        <v>BarGaming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KitchenDining</v>
      </c>
      <c r="C113" s="316"/>
      <c r="D113" s="316"/>
      <c r="E113" s="316"/>
    </row>
    <row r="114" spans="1:27" ht="15.75" customHeight="1" thickBot="1" x14ac:dyDescent="0.25">
      <c r="A114" s="295" t="str">
        <f ca="1"/>
        <v>WineSnowmobile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1.3888888888888889E-3</v>
      </c>
      <c r="C118" s="177" cm="1">
        <f t="array" ref="C118">secandmin(AR13)/(60*60*24)</f>
        <v>1.3194444444444445E-3</v>
      </c>
      <c r="D118" s="17" t="b">
        <f>CG13</f>
        <v>0</v>
      </c>
      <c r="E118" s="17" t="str">
        <f>IF(D118=TRUE,CJ29,"NO OP")</f>
        <v>NO OP</v>
      </c>
      <c r="F118" s="17" t="str">
        <f t="shared" ref="F118:F132" si="42">AO13</f>
        <v>Lost</v>
      </c>
      <c r="G118" s="125">
        <f>IF((COUNTA(AR13)=1),IF(F118="Not Played",FALSE,IF(D118=FALSE,(B118-C118),FALSE)), "NO KILL")</f>
        <v>6.9444444444444458E-5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0</v>
      </c>
      <c r="C119" s="177" cm="1">
        <f t="array" ref="C119">secandmin(AR14)/(60*60*24)</f>
        <v>9.7222222222222219E-4</v>
      </c>
      <c r="D119" s="17" t="b">
        <f t="shared" ref="D119:D132" si="44">CG14</f>
        <v>1</v>
      </c>
      <c r="E119" s="17" t="b">
        <f t="shared" ref="E119:E132" si="45">IF(D119=TRUE,CJ30,"NO OP")</f>
        <v>0</v>
      </c>
      <c r="F119" s="17" t="str">
        <f t="shared" si="42"/>
        <v>Won</v>
      </c>
      <c r="G119" s="125" t="b">
        <f t="shared" ref="G119:G132" si="46">IF((COUNTA(AR14)=1),IF(F119="Not Played",FALSE,IF(D119=FALSE,(B119-C119),FALSE)), "NO KILL")</f>
        <v>0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1.0416666666666667E-3</v>
      </c>
      <c r="C120" s="177" cm="1">
        <f t="array" ref="C120">secandmin(AR15)/(60*60*24)</f>
        <v>1.0185185185185184E-3</v>
      </c>
      <c r="D120" s="17" t="b">
        <f t="shared" si="44"/>
        <v>0</v>
      </c>
      <c r="E120" s="17" t="str">
        <f t="shared" si="45"/>
        <v>NO OP</v>
      </c>
      <c r="F120" s="17" t="str">
        <f t="shared" si="42"/>
        <v>Lost</v>
      </c>
      <c r="G120" s="125">
        <f t="shared" si="46"/>
        <v>2.3148148148148225E-5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1.6087962962962963E-3</v>
      </c>
      <c r="C121" s="177" cm="1">
        <f t="array" ref="C121">secandmin(AR16)/(60*60*24)</f>
        <v>0</v>
      </c>
      <c r="D121" s="17" t="b">
        <f t="shared" si="44"/>
        <v>0</v>
      </c>
      <c r="E121" s="17" t="str">
        <f t="shared" si="45"/>
        <v>NO OP</v>
      </c>
      <c r="F121" s="17" t="str">
        <f t="shared" si="42"/>
        <v>Lost</v>
      </c>
      <c r="G121" s="125" t="str">
        <f t="shared" si="46"/>
        <v>NO KILL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1.4467592592592592E-3</v>
      </c>
      <c r="C122" s="177" cm="1">
        <f t="array" ref="C122">secandmin(AR17)/(60*60*24)</f>
        <v>1.5162037037037036E-3</v>
      </c>
      <c r="D122" s="17" t="b">
        <f t="shared" si="44"/>
        <v>1</v>
      </c>
      <c r="E122" s="17" t="b">
        <f t="shared" si="45"/>
        <v>1</v>
      </c>
      <c r="F122" s="17" t="str">
        <f t="shared" si="42"/>
        <v>Lost</v>
      </c>
      <c r="G122" s="125" t="b">
        <f t="shared" si="46"/>
        <v>0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1.0069444444444444E-3</v>
      </c>
      <c r="C123" s="177" cm="1">
        <f t="array" ref="C123">secandmin(AR18)/(60*60*24)</f>
        <v>1.1226851851851851E-3</v>
      </c>
      <c r="D123" s="17" t="b">
        <f t="shared" si="44"/>
        <v>1</v>
      </c>
      <c r="E123" s="17" t="b">
        <f t="shared" si="45"/>
        <v>0</v>
      </c>
      <c r="F123" s="17" t="str">
        <f t="shared" si="42"/>
        <v>Lost</v>
      </c>
      <c r="G123" s="125" t="b">
        <f t="shared" si="46"/>
        <v>0</v>
      </c>
    </row>
    <row r="124" spans="1:27" ht="15.75" customHeight="1" x14ac:dyDescent="0.2">
      <c r="A124" s="4">
        <v>7</v>
      </c>
      <c r="B124" s="125">
        <f t="shared" si="43"/>
        <v>1.4351851851851852E-3</v>
      </c>
      <c r="C124" s="177" cm="1">
        <f t="array" ref="C124">secandmin(AR19)/(60*60*24)</f>
        <v>1.3425925925925925E-3</v>
      </c>
      <c r="D124" s="17" t="b">
        <f t="shared" si="44"/>
        <v>0</v>
      </c>
      <c r="E124" s="17" t="str">
        <f t="shared" si="45"/>
        <v>NO OP</v>
      </c>
      <c r="F124" s="17" t="str">
        <f t="shared" si="42"/>
        <v>Lost</v>
      </c>
      <c r="G124" s="125">
        <f t="shared" si="46"/>
        <v>9.2592592592592683E-5</v>
      </c>
    </row>
    <row r="125" spans="1:27" ht="15.75" customHeight="1" x14ac:dyDescent="0.2">
      <c r="A125" s="4">
        <v>8</v>
      </c>
      <c r="B125" s="125">
        <f t="shared" si="43"/>
        <v>1.2847222222222223E-3</v>
      </c>
      <c r="C125" s="177" cm="1">
        <f t="array" ref="C125">secandmin(AR20)/(60*60*24)</f>
        <v>1.1574074074074073E-3</v>
      </c>
      <c r="D125" s="17" t="b">
        <f t="shared" si="44"/>
        <v>0</v>
      </c>
      <c r="E125" s="17" t="str">
        <f t="shared" si="45"/>
        <v>NO OP</v>
      </c>
      <c r="F125" s="17" t="str">
        <f t="shared" si="42"/>
        <v>Lost</v>
      </c>
      <c r="G125" s="125">
        <f t="shared" si="46"/>
        <v>1.2731481481481491E-4</v>
      </c>
    </row>
    <row r="126" spans="1:27" ht="15.75" customHeight="1" x14ac:dyDescent="0.2">
      <c r="A126" s="4">
        <v>9</v>
      </c>
      <c r="B126" s="125">
        <f t="shared" si="43"/>
        <v>1.4814814814814814E-3</v>
      </c>
      <c r="C126" s="177" cm="1">
        <f t="array" ref="C126">secandmin(AR21)/(60*60*24)</f>
        <v>1.5046296296296296E-3</v>
      </c>
      <c r="D126" s="17" t="b">
        <f t="shared" si="44"/>
        <v>1</v>
      </c>
      <c r="E126" s="17" t="b">
        <f t="shared" si="45"/>
        <v>1</v>
      </c>
      <c r="F126" s="17" t="str">
        <f t="shared" si="42"/>
        <v>Lost</v>
      </c>
      <c r="G126" s="125" t="b">
        <f t="shared" si="46"/>
        <v>0</v>
      </c>
    </row>
    <row r="127" spans="1:27" ht="15.75" customHeight="1" x14ac:dyDescent="0.2">
      <c r="A127" s="4">
        <v>10</v>
      </c>
      <c r="B127" s="125">
        <f t="shared" si="43"/>
        <v>8.2175925925925927E-4</v>
      </c>
      <c r="C127" s="177" cm="1">
        <f t="array" ref="C127">secandmin(AR22)/(60*60*24)</f>
        <v>2.5462962962962961E-4</v>
      </c>
      <c r="D127" s="17" t="b">
        <f t="shared" si="44"/>
        <v>0</v>
      </c>
      <c r="E127" s="17" t="str">
        <f t="shared" si="45"/>
        <v>NO OP</v>
      </c>
      <c r="F127" s="17" t="str">
        <f t="shared" si="42"/>
        <v>Lost</v>
      </c>
      <c r="G127" s="125">
        <f t="shared" si="46"/>
        <v>5.6712962962962967E-4</v>
      </c>
    </row>
    <row r="128" spans="1:27" ht="15.75" customHeight="1" x14ac:dyDescent="0.2">
      <c r="A128" s="4">
        <v>11</v>
      </c>
      <c r="B128" s="125">
        <f t="shared" si="43"/>
        <v>8.564814814814815E-4</v>
      </c>
      <c r="C128" s="177" cm="1">
        <f t="array" ref="C128">secandmin(AR23)/(60*60*24)</f>
        <v>1.6319444444444445E-3</v>
      </c>
      <c r="D128" s="17" t="b">
        <f t="shared" si="44"/>
        <v>1</v>
      </c>
      <c r="E128" s="17" t="b">
        <f t="shared" si="45"/>
        <v>0</v>
      </c>
      <c r="F128" s="17" t="str">
        <f t="shared" si="42"/>
        <v>Lost</v>
      </c>
      <c r="G128" s="125" t="b">
        <f t="shared" si="46"/>
        <v>0</v>
      </c>
    </row>
    <row r="129" spans="1:9" ht="15.75" customHeight="1" x14ac:dyDescent="0.2">
      <c r="A129" s="4">
        <v>12</v>
      </c>
      <c r="B129" s="125">
        <f t="shared" si="43"/>
        <v>1.4120370370370369E-3</v>
      </c>
      <c r="C129" s="177" cm="1">
        <f t="array" ref="C129">secandmin(AR24)/(60*60*24)</f>
        <v>1.8518518518518519E-3</v>
      </c>
      <c r="D129" s="17" t="b">
        <f t="shared" si="44"/>
        <v>1</v>
      </c>
      <c r="E129" s="17" t="b">
        <f t="shared" si="45"/>
        <v>0</v>
      </c>
      <c r="F129" s="17" t="str">
        <f t="shared" si="42"/>
        <v>Won</v>
      </c>
      <c r="G129" s="125" t="b">
        <f t="shared" si="46"/>
        <v>0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0</v>
      </c>
      <c r="D134" s="17" t="str">
        <f>AO13</f>
        <v>Lost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1</v>
      </c>
      <c r="D135" s="17" t="str">
        <f t="shared" ref="D135:D148" si="48">AO14</f>
        <v>Won</v>
      </c>
      <c r="E135" s="233" t="b">
        <f t="shared" ref="E135:E148" si="49">IF(OR(DE30=TRUE,DE78=TRUE,DE46=TRUE,DE62=TRUE,DE14=TRUE),TRUE,FALSE)</f>
        <v>0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0</v>
      </c>
      <c r="D136" s="17" t="str">
        <f t="shared" si="48"/>
        <v>Lost</v>
      </c>
      <c r="E136" s="233" t="b">
        <f t="shared" si="49"/>
        <v>0</v>
      </c>
      <c r="F136" s="17" t="str" cm="1">
        <f t="array" ref="F136">IF(CG15=TRUE,WhoGotTraded(CJ31,CJ15,CI15,CI31,CI47,CI63,CI79,$B$12,$B$28,$B$44,$B$60,$B$76),"N/A")</f>
        <v>N/A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0</v>
      </c>
      <c r="D137" s="17" t="str">
        <f t="shared" si="48"/>
        <v>Lost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1</v>
      </c>
      <c r="D138" s="17" t="str">
        <f t="shared" si="48"/>
        <v>Lost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Yeeto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1</v>
      </c>
      <c r="D139" s="17" t="str">
        <f t="shared" si="48"/>
        <v>Lost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0</v>
      </c>
      <c r="D140" s="17" t="str">
        <f t="shared" si="48"/>
        <v>Lost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0</v>
      </c>
      <c r="D141" s="17" t="str">
        <f t="shared" si="48"/>
        <v>Lost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1</v>
      </c>
      <c r="D142" s="17" t="str">
        <f t="shared" si="48"/>
        <v>Lost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Yeeto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0</v>
      </c>
      <c r="D143" s="17" t="str">
        <f t="shared" si="48"/>
        <v>Lost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1</v>
      </c>
      <c r="C144" s="17" t="b">
        <f t="shared" si="47"/>
        <v>1</v>
      </c>
      <c r="D144" s="17" t="str">
        <f t="shared" si="48"/>
        <v>Lost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7" ht="15.75" customHeight="1" x14ac:dyDescent="0.2">
      <c r="A145" s="276">
        <v>12</v>
      </c>
      <c r="B145" s="17" t="b">
        <v>0</v>
      </c>
      <c r="C145" s="17" t="b">
        <f t="shared" si="47"/>
        <v>1</v>
      </c>
      <c r="D145" s="17" t="str">
        <f t="shared" si="48"/>
        <v>Won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N/A</v>
      </c>
    </row>
    <row r="146" spans="1:7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7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7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7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7" ht="15.75" customHeight="1" x14ac:dyDescent="0.2">
      <c r="A150" s="276">
        <v>1</v>
      </c>
      <c r="B150" s="17" t="b" cm="1">
        <f t="array" ref="B150:B164">IF(ISBLANK(Q13:Q27),FALSE,Q13:Q27)</f>
        <v>0</v>
      </c>
      <c r="C150" s="17" t="b" cm="1">
        <f t="array" ref="C150:C164">IF(ISBLANK(R13:R27),FALSE,R13:R27)</f>
        <v>0</v>
      </c>
      <c r="D150" s="234" t="str" cm="1">
        <f t="array" ref="D150:D164">AO13:AO27</f>
        <v>Lost</v>
      </c>
      <c r="E150" s="17" t="str" cm="1">
        <f t="array" ref="E150:F150">WhoGotTraded(CJ29,CJ13,CI13,CI29,CI45,CI61,CI77,$B$12,$B$28,$B$44,$B$60,$B$76)</f>
        <v>Blue</v>
      </c>
      <c r="F150" t="str">
        <v>Yeeto</v>
      </c>
    </row>
    <row r="151" spans="1:7" ht="15.75" customHeight="1" x14ac:dyDescent="0.2">
      <c r="A151" s="276">
        <v>2</v>
      </c>
      <c r="B151" s="17" t="b">
        <v>0</v>
      </c>
      <c r="C151" s="17" t="b">
        <v>0</v>
      </c>
      <c r="D151" s="234" t="str">
        <v>Won</v>
      </c>
      <c r="E151" s="17" t="str" cm="1">
        <f t="array" ref="E151">WhoGotTraded(CJ30,CJ14,CI14,CI30,CI46,CI62,CI78,$B$12,$B$28,$B$44,$B$60,$B$76)</f>
        <v>N/A</v>
      </c>
    </row>
    <row r="152" spans="1:7" ht="15.75" customHeight="1" x14ac:dyDescent="0.2">
      <c r="A152" s="276">
        <v>3</v>
      </c>
      <c r="B152" s="17" t="b">
        <v>0</v>
      </c>
      <c r="C152" s="17" t="b">
        <v>0</v>
      </c>
      <c r="D152" s="234" t="str">
        <v>Lost</v>
      </c>
      <c r="E152" s="17" t="str" cm="1">
        <f t="array" ref="E152:G152">WhoGotTraded(CJ31,CJ15,CI15,CI31,CI47,CI63,CI79,$B$12,$B$28,$B$44,$B$60,$B$76)</f>
        <v>Blue</v>
      </c>
      <c r="F152" t="str">
        <v>Perseus</v>
      </c>
      <c r="G152" t="str">
        <v>Fin</v>
      </c>
    </row>
    <row r="153" spans="1:7" ht="15.75" customHeight="1" x14ac:dyDescent="0.2">
      <c r="A153" s="276">
        <v>4</v>
      </c>
      <c r="B153" s="17" t="b">
        <v>0</v>
      </c>
      <c r="C153" s="17" t="b">
        <v>0</v>
      </c>
      <c r="D153" s="234" t="str">
        <v>Lost</v>
      </c>
      <c r="E153" s="17" t="str" cm="1">
        <f t="array" ref="E153">WhoGotTraded(CJ32,CJ16,CI16,CI32,CI48,CI64,CI80,$B$12,$B$28,$B$44,$B$60,$B$76)</f>
        <v>N/A</v>
      </c>
    </row>
    <row r="154" spans="1:7" ht="15.75" customHeight="1" x14ac:dyDescent="0.2">
      <c r="A154" s="276">
        <v>5</v>
      </c>
      <c r="B154" s="17" t="b">
        <v>0</v>
      </c>
      <c r="C154" s="17" t="b">
        <v>0</v>
      </c>
      <c r="D154" s="234" t="str">
        <v>Lost</v>
      </c>
      <c r="E154" s="17" t="str" cm="1">
        <f t="array" ref="E154">WhoGotTraded(CJ33,CJ17,CI17,CI33,CI49,CI65,CI81,$B$12,$B$28,$B$44,$B$60,$B$76)</f>
        <v>Yeeto</v>
      </c>
    </row>
    <row r="155" spans="1:7" ht="15.75" customHeight="1" x14ac:dyDescent="0.2">
      <c r="A155" s="276">
        <v>6</v>
      </c>
      <c r="B155" s="17" t="b">
        <v>0</v>
      </c>
      <c r="C155" s="17" t="b">
        <v>0</v>
      </c>
      <c r="D155" s="234" t="str">
        <v>Lost</v>
      </c>
      <c r="E155" s="17" t="str" cm="1">
        <f t="array" ref="E155">WhoGotTraded(CJ34,CJ18,CI18,CI34,CI50,CI66,CI82,$B$12,$B$28,$B$44,$B$60,$B$76)</f>
        <v>N/A</v>
      </c>
    </row>
    <row r="156" spans="1:7" ht="15.75" customHeight="1" x14ac:dyDescent="0.2">
      <c r="A156" s="276">
        <v>7</v>
      </c>
      <c r="B156" s="17">
        <v>1</v>
      </c>
      <c r="C156" s="17">
        <v>3</v>
      </c>
      <c r="D156" s="234" t="str">
        <v>Lost</v>
      </c>
      <c r="E156" s="17" t="str" cm="1">
        <f t="array" ref="E156">WhoGotTraded(CJ35,CJ19,CI19,CI35,CI51,CI67,CI83,$B$12,$B$28,$B$44,$B$60,$B$76)</f>
        <v>N/A</v>
      </c>
    </row>
    <row r="157" spans="1:7" ht="15.75" customHeight="1" x14ac:dyDescent="0.2">
      <c r="A157" s="276">
        <v>8</v>
      </c>
      <c r="B157" s="17">
        <v>0</v>
      </c>
      <c r="C157" s="17">
        <v>4</v>
      </c>
      <c r="D157" s="234" t="str">
        <v>Lost</v>
      </c>
      <c r="E157" s="17" t="str" cm="1">
        <f t="array" ref="E157:F157">WhoGotTraded(CJ36,CJ20,CI20,CI36,CI52,CI68,CI84,$B$12,$B$28,$B$44,$B$60,$B$76)</f>
        <v>Blue</v>
      </c>
      <c r="F157" t="str">
        <v>Perseus</v>
      </c>
    </row>
    <row r="158" spans="1:7" ht="15.75" customHeight="1" x14ac:dyDescent="0.2">
      <c r="A158" s="276">
        <v>9</v>
      </c>
      <c r="B158" s="17">
        <v>1</v>
      </c>
      <c r="C158" s="17">
        <v>4</v>
      </c>
      <c r="D158" s="234" t="str">
        <v>Lost</v>
      </c>
      <c r="E158" s="17" t="str" cm="1">
        <f t="array" ref="E158">WhoGotTraded(CJ37,CJ21,CI21,CI37,CI53,CI69,CI85,$B$12,$B$28,$B$44,$B$60,$B$76)</f>
        <v>Yeeto</v>
      </c>
    </row>
    <row r="159" spans="1:7" ht="15.75" customHeight="1" x14ac:dyDescent="0.2">
      <c r="A159" s="276">
        <v>10</v>
      </c>
      <c r="B159" s="17">
        <v>1</v>
      </c>
      <c r="C159" s="17">
        <v>6</v>
      </c>
      <c r="D159" s="234" t="str">
        <v>Lost</v>
      </c>
      <c r="E159" s="17" t="str" cm="1">
        <f t="array" ref="E159">WhoGotTraded(CJ38,CJ22,CI22,CI38,CI54,CI70,CI86,$B$12,$B$28,$B$44,$B$60,$B$76)</f>
        <v>Fin</v>
      </c>
    </row>
    <row r="160" spans="1:7" ht="15.75" customHeight="1" x14ac:dyDescent="0.2">
      <c r="A160" s="276">
        <v>11</v>
      </c>
      <c r="B160" s="17">
        <v>1</v>
      </c>
      <c r="C160" s="17">
        <v>6</v>
      </c>
      <c r="D160" s="234" t="str">
        <v>Lost</v>
      </c>
      <c r="E160" s="17" t="str" cm="1">
        <f t="array" ref="E160">WhoGotTraded(CJ39,CJ23,CI23,CI39,CI55,CI71,CI87,$B$12,$B$28,$B$44,$B$60,$B$76)</f>
        <v>N/A</v>
      </c>
    </row>
    <row r="161" spans="1:5" ht="15.75" customHeight="1" x14ac:dyDescent="0.2">
      <c r="A161" s="276">
        <v>12</v>
      </c>
      <c r="B161" s="17">
        <v>1</v>
      </c>
      <c r="C161" s="17">
        <v>3</v>
      </c>
      <c r="D161" s="234" t="str">
        <v>Won</v>
      </c>
      <c r="E161" s="17" t="str" cm="1">
        <f t="array" ref="E161">WhoGotTraded(CJ40,CJ24,CI24,CI40,CI56,CI72,CI88,$B$12,$B$28,$B$44,$B$60,$B$76)</f>
        <v>N/A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141" priority="16" operator="equal">
      <formula>TRUE</formula>
    </cfRule>
  </conditionalFormatting>
  <conditionalFormatting sqref="E118:E132">
    <cfRule type="containsText" dxfId="140" priority="13" operator="containsText" text="FALSE">
      <formula>NOT(ISERROR(SEARCH("FALSE",E118)))</formula>
    </cfRule>
    <cfRule type="containsText" dxfId="139" priority="14" operator="containsText" text="TRUE">
      <formula>NOT(ISERROR(SEARCH("TRUE",E118)))</formula>
    </cfRule>
    <cfRule type="containsText" dxfId="138" priority="15" operator="containsText" text="NO OP">
      <formula>NOT(ISERROR(SEARCH("NO OP",E118)))</formula>
    </cfRule>
  </conditionalFormatting>
  <conditionalFormatting sqref="F118:F132">
    <cfRule type="cellIs" dxfId="137" priority="11" operator="equal">
      <formula>"LOST"</formula>
    </cfRule>
    <cfRule type="cellIs" dxfId="136" priority="12" operator="equal">
      <formula>"WON"</formula>
    </cfRule>
  </conditionalFormatting>
  <conditionalFormatting sqref="G118:G132">
    <cfRule type="cellIs" dxfId="135" priority="7" operator="equal">
      <formula>"NO KILL"</formula>
    </cfRule>
    <cfRule type="cellIs" dxfId="134" priority="8" operator="equal">
      <formula>FALSE</formula>
    </cfRule>
    <cfRule type="cellIs" dxfId="133" priority="9" operator="greaterThan">
      <formula>0.0001157</formula>
    </cfRule>
    <cfRule type="cellIs" dxfId="132" priority="10" operator="lessThan">
      <formula>0.000115</formula>
    </cfRule>
  </conditionalFormatting>
  <conditionalFormatting sqref="C134:C148">
    <cfRule type="cellIs" dxfId="131" priority="6" operator="equal">
      <formula>TRUE</formula>
    </cfRule>
  </conditionalFormatting>
  <conditionalFormatting sqref="D134:D148">
    <cfRule type="cellIs" dxfId="130" priority="4" operator="equal">
      <formula>"LOST"</formula>
    </cfRule>
    <cfRule type="cellIs" dxfId="129" priority="5" operator="equal">
      <formula>"WON"</formula>
    </cfRule>
  </conditionalFormatting>
  <conditionalFormatting sqref="E134:E148">
    <cfRule type="cellIs" dxfId="128" priority="3" operator="equal">
      <formula>TRUE</formula>
    </cfRule>
  </conditionalFormatting>
  <conditionalFormatting sqref="B134:B148">
    <cfRule type="cellIs" dxfId="127" priority="2" operator="equal">
      <formula>TRUE</formula>
    </cfRule>
  </conditionalFormatting>
  <conditionalFormatting sqref="X122">
    <cfRule type="cellIs" dxfId="126" priority="1" operator="equal">
      <formula>0</formula>
    </cfRule>
  </conditionalFormatting>
  <dataValidations count="13">
    <dataValidation type="list" allowBlank="1" showInputMessage="1" showErrorMessage="1" sqref="AQ13:AQ27" xr:uid="{3D68B31C-EB74-4930-AF1D-04C971994AD5}">
      <formula1>"High,Low"</formula1>
    </dataValidation>
    <dataValidation type="list" allowBlank="1" showInputMessage="1" showErrorMessage="1" sqref="AL14:AL27" xr:uid="{997D3AF1-4B77-4E46-8AA4-E9AEC688FFEB}">
      <formula1>$A$111:$A$114</formula1>
    </dataValidation>
    <dataValidation type="list" allowBlank="1" showInputMessage="1" showErrorMessage="1" sqref="AL13" xr:uid="{8F0A6058-D1EB-47F4-818B-DDF3B256D26D}">
      <formula1>A111:A114</formula1>
    </dataValidation>
    <dataValidation type="list" allowBlank="1" showInputMessage="1" showErrorMessage="1" sqref="AF13:AF27 AF29:AF43 AF45:AF59 AF61:AF75 AF77:AF91 AF93:AF107" xr:uid="{4CEA43B6-A1FB-4FAB-A5AF-B7FAC00DA179}">
      <formula1>"PP,False"</formula1>
    </dataValidation>
    <dataValidation type="list" allowBlank="1" showInputMessage="1" showErrorMessage="1" sqref="AD13:AD27 AD29:AD43 AD45:AD59 AD61:AD75 AD77:AD91 AD93:AD107" xr:uid="{B29D89C2-5D3F-4DF1-993B-B5EF9E2A7116}">
      <formula1>"Prep,PP,False"</formula1>
    </dataValidation>
    <dataValidation type="list" allowBlank="1" showInputMessage="1" showErrorMessage="1" sqref="K93:K107 AZ13:BA27 BE13:BF27 BJ13:BK27 K13:K27 K77:K91 K29:K43 K45:K59 K61:K75 BO13:BP27 AU13:AV27" xr:uid="{7D3EFBBF-3E45-43A2-AB8C-6BB34398EC90}">
      <formula1>"TRUE,FALSE"</formula1>
    </dataValidation>
    <dataValidation type="list" allowBlank="1" sqref="AN13:AN27" xr:uid="{8A10EF16-04BC-4452-B4F9-EFAF4042E6A1}">
      <formula1>"Attack,Defence,Not Played"</formula1>
    </dataValidation>
    <dataValidation type="list" allowBlank="1" sqref="AO13:AO27" xr:uid="{5CED29F8-A0BE-4D7A-83AF-C19F668CA0BD}">
      <formula1>"Won,Lost,Not Played"</formula1>
    </dataValidation>
    <dataValidation type="list" allowBlank="1" showInputMessage="1" showErrorMessage="1" sqref="O13:O27 O29:O43 O45:O59 O61:O75 O77:O91 O93:O107 L93:L107" xr:uid="{E14DEECE-883F-4168-B6EA-23EA925C4840}">
      <formula1>"True,False"</formula1>
    </dataValidation>
    <dataValidation type="list" allowBlank="1" showInputMessage="1" showErrorMessage="1" sqref="E2" xr:uid="{1FBFAECB-45F1-443E-AADE-CDA60C200076}">
      <formula1>"True, False"</formula1>
    </dataValidation>
    <dataValidation type="list" allowBlank="1" showInputMessage="1" showErrorMessage="1" sqref="AJ13:AJ27" xr:uid="{76033C74-7672-482F-BEE5-B0C7DD1138FF}">
      <formula1>"true,false"</formula1>
    </dataValidation>
    <dataValidation type="list" allowBlank="1" showInputMessage="1" showErrorMessage="1" sqref="AT13:AT27 AY13:AY27 BN13:BN27 BI13:BI27 BD13:BD27" xr:uid="{F618C322-9F2D-442F-B17E-1902783E4851}">
      <formula1>"Gun, Utility"</formula1>
    </dataValidation>
    <dataValidation type="list" allowBlank="1" sqref="AS13:AS27 BH13:BH27 BC13:BC27 AX13:AX27 BM13:BM27" xr:uid="{25474F34-906E-4A41-B0BB-FBAD01A57B6E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A6329A2F-0C2C-46B6-BC6F-008C5D7733BD}">
          <x14:formula1>
            <xm:f>REF!E2:E20</xm:f>
          </x14:formula1>
          <xm:sqref>C2</xm:sqref>
        </x14:dataValidation>
        <x14:dataValidation type="list" allowBlank="1" showInputMessage="1" showErrorMessage="1" xr:uid="{CA1B4019-54A4-4101-AEDF-105A6FD6B6CD}">
          <x14:formula1>
            <xm:f>REF!A1:A100</xm:f>
          </x14:formula1>
          <xm:sqref>AE2</xm:sqref>
        </x14:dataValidation>
        <x14:dataValidation type="list" allowBlank="1" showInputMessage="1" showErrorMessage="1" xr:uid="{F511014F-DA39-4DB6-A907-5E2A5A802F83}">
          <x14:formula1>
            <xm:f>REF!A1:A100</xm:f>
          </x14:formula1>
          <xm:sqref>AD2</xm:sqref>
        </x14:dataValidation>
        <x14:dataValidation type="list" allowBlank="1" showInputMessage="1" showErrorMessage="1" xr:uid="{9491FD58-730B-41CD-8B6C-3CDFDF741AE9}">
          <x14:formula1>
            <xm:f>REF!B1:B100</xm:f>
          </x14:formula1>
          <xm:sqref>AC2</xm:sqref>
        </x14:dataValidation>
        <x14:dataValidation type="list" allowBlank="1" showInputMessage="1" showErrorMessage="1" xr:uid="{17EA879C-363D-4BC2-81E3-5F4046677147}">
          <x14:formula1>
            <xm:f>REF!B1:B100</xm:f>
          </x14:formula1>
          <xm:sqref>AB2</xm:sqref>
        </x14:dataValidation>
        <x14:dataValidation type="list" allowBlank="1" showInputMessage="1" showErrorMessage="1" xr:uid="{5E129C67-049E-4635-BB02-7D93F6F9537A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8B8029E8-A369-405C-846A-B60018F796D7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A02C1BEA-FC0D-4DE7-8AA9-BBC51ACD0924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785BAA53-0383-4F3B-8210-B58AC54C778D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C3FC2EF5-9DFF-43C2-954C-271418130235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FBDC3291-63C0-45B8-8475-C867ECD7859E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16BEE988-A82B-4629-8AED-0D94033453F2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2DA93879-94B0-4BF5-ADBF-52CE697F4A74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AEF007BE-F0BB-4118-9AD7-FBB9C26AD65B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70E91F0F-ED9E-4B7F-A97D-F36B69E62CEC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6580B5AD-B407-4370-BFD0-4D784C4BD504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630D94C8-8D42-4178-BB41-0460359AC963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7DA43D27-97B4-49E9-A589-92ED31E98D21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35B7842F-A97A-428C-9BC9-7712FFABB0CE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AB0E6C25-5BBC-4466-8ACC-B7828CE9268E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9B72C90C-98B1-468C-A0DC-BA037E3FF4BD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69B33-38FC-40D8-A4EC-F56599E5CDC1}">
  <sheetPr codeName="Sheet19">
    <outlinePr summaryBelow="0" summaryRight="0"/>
  </sheetPr>
  <dimension ref="A1:DG1000"/>
  <sheetViews>
    <sheetView topLeftCell="A22" zoomScale="70" zoomScaleNormal="70" workbookViewId="0">
      <selection activeCell="C6" sqref="C6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44713</v>
      </c>
      <c r="C2" s="113" t="s">
        <v>266</v>
      </c>
      <c r="D2" s="170" t="s">
        <v>543</v>
      </c>
      <c r="E2" s="238" t="b">
        <v>0</v>
      </c>
      <c r="F2" s="17">
        <f>I2+K2</f>
        <v>2</v>
      </c>
      <c r="G2" s="17">
        <f>J2+L2</f>
        <v>7</v>
      </c>
      <c r="H2" s="115">
        <f>COUNTIF(AO13:AO27,"Won")+COUNTIF(AO13:AO27,"Lost")</f>
        <v>9</v>
      </c>
      <c r="I2" s="211">
        <f>wonlost(AO13:AO27,"Attack","Won",AN13:AN27)</f>
        <v>0</v>
      </c>
      <c r="J2" s="115">
        <f>wonlost(AO13:AO27,"Attack","Lost",AN13:AN27)</f>
        <v>3</v>
      </c>
      <c r="K2" s="115">
        <f>wonlost(AO13:AO27,"Defence","Won",AN13:AN27)</f>
        <v>2</v>
      </c>
      <c r="L2" s="115">
        <f>wonlost(AO13:AO27,"Defence","Lost",AN13:AN27)</f>
        <v>4</v>
      </c>
      <c r="M2" s="115">
        <f>COUNTIF(CE14:CE27,TRUE)</f>
        <v>0</v>
      </c>
      <c r="N2" s="17">
        <f>COUNTIF(AJ13:AJ27,TRUE)</f>
        <v>1</v>
      </c>
      <c r="O2" s="115">
        <f>COUNTIF(BY13:BY27,TRUE)</f>
        <v>0</v>
      </c>
      <c r="P2" s="170" t="e">
        <f>AVERAGE(conversion(AP13:AP27,AO13:AO27))</f>
        <v>#VALUE!</v>
      </c>
      <c r="Q2" s="170">
        <f>COUNTIF(CG13:CG27,TRUE)</f>
        <v>2</v>
      </c>
      <c r="R2" s="170">
        <f>AVERAGE(conversion(CG13:CG27,AO13:AO27))</f>
        <v>0.5</v>
      </c>
      <c r="S2" s="125">
        <f>TRUNC(AVERAGE(CJ13:CJ27),0)/(60*60*24)</f>
        <v>9.0277777777777774E-4</v>
      </c>
      <c r="T2" s="17">
        <f>SUM(T5:T10)</f>
        <v>0</v>
      </c>
      <c r="U2" s="17">
        <f>AVERAGE(Q13:Q27)</f>
        <v>0.5</v>
      </c>
      <c r="V2" s="17">
        <f>AVERAGE(R13:R27)</f>
        <v>4.333333333333333</v>
      </c>
      <c r="W2" s="17">
        <f>AVERAGE(S13:S27)</f>
        <v>1</v>
      </c>
      <c r="AB2" s="157" t="s">
        <v>165</v>
      </c>
      <c r="AC2" s="157" t="s">
        <v>184</v>
      </c>
      <c r="AD2" s="164" t="s">
        <v>191</v>
      </c>
      <c r="AE2" s="164" t="s">
        <v>166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0.625</v>
      </c>
      <c r="C5" s="96">
        <f>SUM(CA13:CA27)</f>
        <v>5</v>
      </c>
      <c r="D5" s="112">
        <f>SUM(CB13:CB27)</f>
        <v>2</v>
      </c>
      <c r="E5" s="17">
        <f>COUNTIF(DC13:DC27,TRUE)</f>
        <v>0</v>
      </c>
      <c r="F5" s="96">
        <f>COUNTIF(CC13:CC27,TRUE)</f>
        <v>2</v>
      </c>
      <c r="G5" s="17">
        <f>SUM(DF13:DF27)</f>
        <v>0</v>
      </c>
      <c r="H5" s="99">
        <f>TRUNC(D5/(C5-G5),2)</f>
        <v>0.4</v>
      </c>
      <c r="I5" s="114">
        <f>COUNTIF(CH13:CH27,"&gt;0")</f>
        <v>8</v>
      </c>
      <c r="J5" s="115">
        <f>COUNTIF(M13:M27,TRUE)</f>
        <v>0</v>
      </c>
      <c r="K5" s="17">
        <f>COUNTIF(DB13:DB27,TRUE)</f>
        <v>0</v>
      </c>
      <c r="L5" s="111">
        <f>TRUNC((COUNTIF(CD13:CD27,TRUE)/H2),2)</f>
        <v>0.55000000000000004</v>
      </c>
      <c r="M5" s="116">
        <f>C5/H2</f>
        <v>0.55555555555555558</v>
      </c>
      <c r="N5" s="122">
        <f>AVERAGE(CI13:CI27)/(60*60*24)</f>
        <v>1.3179976851851853E-3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0.44444444444444442</v>
      </c>
      <c r="V5" s="306">
        <f>SUM(CF13:CF27)</f>
        <v>1</v>
      </c>
      <c r="W5" s="28"/>
      <c r="X5" s="94"/>
      <c r="Y5" s="279">
        <f>COUNTIF(DE13:DE27,TRUE)</f>
        <v>0</v>
      </c>
      <c r="Z5" s="17">
        <f>COUNTIF(CA13:CA27,"&gt;1")</f>
        <v>1</v>
      </c>
      <c r="AB5" s="282" t="s">
        <v>390</v>
      </c>
      <c r="AC5" s="72">
        <f>SUM(CY13:CY27)</f>
        <v>1</v>
      </c>
      <c r="AD5" s="72">
        <f>COUNTIF(CW13:CW27,"&gt;0")</f>
        <v>3</v>
      </c>
      <c r="AE5" s="108">
        <f>TRUNC((COUNTIF(CU13:CU27,TRUE)/(I2+J2)),2)</f>
        <v>0.33</v>
      </c>
      <c r="AF5" s="121" t="e">
        <f>AVERAGE(CV13:CV27)/(60*60*24)</f>
        <v>#DIV/0!</v>
      </c>
      <c r="AG5" s="118">
        <f>AC5/(I2+J2)</f>
        <v>0.33333333333333331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0.33333333333333331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4</v>
      </c>
      <c r="AV5" s="23">
        <f>COUNTIF(CX13:CX27,"&gt;0")</f>
        <v>5</v>
      </c>
      <c r="AW5" s="109">
        <f>TRUNC((COUNTIF(CV13:CV27,TRUE)/($K$2+$L$2)),2)</f>
        <v>0.66</v>
      </c>
      <c r="AX5" s="120">
        <f>AVERAGE(CX13:CX27)/(60*60*24)</f>
        <v>1.5324074074074075E-3</v>
      </c>
      <c r="AY5" s="119">
        <f>AU5/(K2+L2)</f>
        <v>0.66666666666666663</v>
      </c>
      <c r="AZ5" s="99">
        <f>COUNTIF(CZ13:CZ27, "&gt;0")/(K2+L2)</f>
        <v>0.5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0.875</v>
      </c>
      <c r="C6" s="96">
        <f>SUM(CA29:CA43)</f>
        <v>7</v>
      </c>
      <c r="D6" s="113">
        <f>SUM(CB29:CB43)</f>
        <v>2</v>
      </c>
      <c r="E6" s="17">
        <f>COUNTIF(DC29:DC43,TRUE)</f>
        <v>1</v>
      </c>
      <c r="F6" s="96">
        <f>COUNTIF(CC29:CC43,TRUE)</f>
        <v>3</v>
      </c>
      <c r="G6" s="17">
        <f>SUM(DF29:DF43)</f>
        <v>1</v>
      </c>
      <c r="H6" s="99">
        <f t="shared" ref="H6:H9" si="0">TRUNC(D6/(C6-G6),2)</f>
        <v>0.33</v>
      </c>
      <c r="I6" s="114">
        <f>COUNTIF(CH29:CH43,"&gt;0")</f>
        <v>8</v>
      </c>
      <c r="J6" s="115">
        <f>COUNTIF(M29:M43,TRUE)</f>
        <v>2</v>
      </c>
      <c r="K6" s="17">
        <f>COUNTIF(DB29:DB43,TRUE)</f>
        <v>2</v>
      </c>
      <c r="L6" s="111">
        <f>TRUNC(COUNTIF(CD29:CD43,TRUE)/H2,2)</f>
        <v>0.66</v>
      </c>
      <c r="M6" s="116">
        <f>C6/H2</f>
        <v>0.77777777777777779</v>
      </c>
      <c r="N6" s="122">
        <f>AVERAGE(CI29:CI43)/(60*60*24)</f>
        <v>1.2065972222222222E-3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0.44444444444444442</v>
      </c>
      <c r="V6" s="306">
        <f>SUM(CF29:CF43)</f>
        <v>1</v>
      </c>
      <c r="W6" s="28"/>
      <c r="X6" s="94"/>
      <c r="Y6" s="279">
        <f>COUNTIF(DE29:DE43,TRUE)</f>
        <v>0</v>
      </c>
      <c r="Z6" s="17">
        <f>COUNTIF(CA29:CA43,"&gt;1")</f>
        <v>2</v>
      </c>
      <c r="AB6" s="283" t="s">
        <v>65</v>
      </c>
      <c r="AC6" s="72">
        <f>SUM(CY29:CY43)</f>
        <v>4</v>
      </c>
      <c r="AD6" s="72">
        <f>COUNTIF(CW29:CW43,"&gt;0")</f>
        <v>3</v>
      </c>
      <c r="AE6" s="108">
        <f>TRUNC(COUNTIF(CU29:CU43,TRUE)/(I2+J2),2)</f>
        <v>0.66</v>
      </c>
      <c r="AF6" s="121" t="e">
        <f>AVERAGE(CV29:CV43)/(60*60*24)</f>
        <v>#DIV/0!</v>
      </c>
      <c r="AG6" s="118">
        <f>AC6/(I2+J2)</f>
        <v>1.3333333333333333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0.66666666666666663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3</v>
      </c>
      <c r="AV6" s="23">
        <f>COUNTIF(CX29:CX43,"&gt;0")</f>
        <v>5</v>
      </c>
      <c r="AW6" s="110">
        <f>TRUNC((COUNTIF(CV29:CV43,TRUE)/($K$2+$L$2)),2)</f>
        <v>0.66</v>
      </c>
      <c r="AX6" s="120">
        <f>AVERAGE(CX29:CX43)/(60*60*24)</f>
        <v>1.2430555555555556E-3</v>
      </c>
      <c r="AY6" s="119">
        <f>AU6/(K2+L2)</f>
        <v>0.5</v>
      </c>
      <c r="AZ6" s="99">
        <f>COUNTIF(CZ29:CZ43, "&gt;0")/(K2+L2)</f>
        <v>0.33333333333333331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0.55555555555555558</v>
      </c>
      <c r="C7" s="96">
        <f>SUM(CA45:CA59)</f>
        <v>5</v>
      </c>
      <c r="D7" s="113">
        <f>SUM(CB45:CB59)</f>
        <v>3</v>
      </c>
      <c r="E7" s="17">
        <f>COUNTIF(DC45:DC59,TRUE)</f>
        <v>1</v>
      </c>
      <c r="F7" s="96">
        <f>COUNTIF(CC45:CC59,TRUE)</f>
        <v>2</v>
      </c>
      <c r="G7" s="17">
        <f>SUM(DF45:DF59)</f>
        <v>0</v>
      </c>
      <c r="H7" s="99">
        <f t="shared" si="0"/>
        <v>0.6</v>
      </c>
      <c r="I7" s="114">
        <f>COUNTIF(CH45:CH59,"&gt;0")</f>
        <v>9</v>
      </c>
      <c r="J7" s="115">
        <f>COUNTIF(M45:M59,TRUE)</f>
        <v>1</v>
      </c>
      <c r="K7" s="17">
        <f>COUNTIF(DB45:DB59,TRUE)</f>
        <v>1</v>
      </c>
      <c r="L7" s="111">
        <f>TRUNC((COUNTIF(CD45:CD59,TRUE)/H2),2)</f>
        <v>0.33</v>
      </c>
      <c r="M7" s="116">
        <f>C7/H2</f>
        <v>0.55555555555555558</v>
      </c>
      <c r="N7" s="122">
        <f>AVERAGE(CI45:CI59)/(60*60*24)</f>
        <v>1.084104938271605E-3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0.33333333333333331</v>
      </c>
      <c r="V7" s="306">
        <f>SUM(CF45:CF59)</f>
        <v>1</v>
      </c>
      <c r="W7" s="28"/>
      <c r="X7" s="94"/>
      <c r="Y7" s="279">
        <f>COUNTIF(DE45:DE59,TRUE)</f>
        <v>0</v>
      </c>
      <c r="Z7" s="17">
        <f>COUNTIF(CA45:CA59,"&gt;1")</f>
        <v>1</v>
      </c>
      <c r="AB7" s="284" t="s">
        <v>66</v>
      </c>
      <c r="AC7" s="72">
        <f>SUM(CY45:CY59)</f>
        <v>2</v>
      </c>
      <c r="AD7" s="72">
        <f>COUNTIF(CW45:CW59,"&gt;0")</f>
        <v>3</v>
      </c>
      <c r="AE7" s="108">
        <f>TRUNC((COUNTIF(CU45:CU59,TRUE)/(I2+J2)),2)</f>
        <v>0.66</v>
      </c>
      <c r="AF7" s="121" t="e">
        <f>AVERAGE(CV43:CV59)/(60*60*24)</f>
        <v>#DIV/0!</v>
      </c>
      <c r="AG7" s="118">
        <f>AC7/(I2+J2)</f>
        <v>0.66666666666666663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0.66666666666666663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3</v>
      </c>
      <c r="AV7" s="23">
        <f>COUNTIF(CX45:CX59,"&gt;0")</f>
        <v>6</v>
      </c>
      <c r="AW7" s="110">
        <f>TRUNC((COUNTIF(CV45:CV59,TRUE)/($K$2+$L$2)),2)</f>
        <v>0.16</v>
      </c>
      <c r="AX7" s="120">
        <f>AVERAGE(CX43:CX59)/(60*60*24)</f>
        <v>1.1419753086419754E-3</v>
      </c>
      <c r="AY7" s="119">
        <f>AU7/(K2+L2)</f>
        <v>0.5</v>
      </c>
      <c r="AZ7" s="99">
        <f>COUNTIF(CZ45:CZ59, "&gt;0")/(K2+L2)</f>
        <v>0.16666666666666666</v>
      </c>
      <c r="BA7" s="20"/>
    </row>
    <row r="8" spans="1:110" ht="15.75" customHeight="1" x14ac:dyDescent="0.2">
      <c r="A8" s="106" t="s">
        <v>355</v>
      </c>
      <c r="B8" s="165">
        <f>C8/I8</f>
        <v>0.625</v>
      </c>
      <c r="C8" s="96">
        <f>SUM(CA61:CA75)</f>
        <v>5</v>
      </c>
      <c r="D8" s="113">
        <f>SUM(CB61:CB75)</f>
        <v>2</v>
      </c>
      <c r="E8" s="17">
        <f>COUNTIF(DC61:DC75,TRUE)</f>
        <v>0</v>
      </c>
      <c r="F8" s="96">
        <f>COUNTIF(CC61:CC75,TRUE)</f>
        <v>1</v>
      </c>
      <c r="G8" s="17">
        <f>SUM(DF61:DF75)</f>
        <v>1</v>
      </c>
      <c r="H8" s="99">
        <f t="shared" si="0"/>
        <v>0.5</v>
      </c>
      <c r="I8" s="114">
        <f>COUNTIF(CH61:CH75,"&gt;0")</f>
        <v>8</v>
      </c>
      <c r="J8" s="115">
        <f>COUNTIF(M61:M75,TRUE)</f>
        <v>2</v>
      </c>
      <c r="K8" s="17">
        <f>COUNTIF(DB61:DB75,TRUE)</f>
        <v>1</v>
      </c>
      <c r="L8" s="111">
        <f>TRUNC((COUNTIF(CD61:CD75,TRUE)/H2),2)</f>
        <v>0.33</v>
      </c>
      <c r="M8" s="116">
        <f>C8/H2</f>
        <v>0.55555555555555558</v>
      </c>
      <c r="N8" s="122">
        <f>AVERAGE(CI61:CI75)/(60*60*24)</f>
        <v>1.0865162037037037E-3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0.22222222222222221</v>
      </c>
      <c r="V8" s="306">
        <f>SUM(CF61:CF75)</f>
        <v>0</v>
      </c>
      <c r="W8" s="28"/>
      <c r="X8" s="94"/>
      <c r="Y8" s="279">
        <f>COUNTIF(DE61:DE75,TRUE)</f>
        <v>0</v>
      </c>
      <c r="Z8" s="17">
        <f>COUNTIF(CA61:CA75,"&gt;1")</f>
        <v>1</v>
      </c>
      <c r="AB8" s="285" t="s">
        <v>355</v>
      </c>
      <c r="AC8" s="72">
        <f>SUM(CY61:CY75)</f>
        <v>0</v>
      </c>
      <c r="AD8" s="72">
        <f>COUNTIF(CW61:CW75,"&gt;0")</f>
        <v>3</v>
      </c>
      <c r="AE8" s="108">
        <f>TRUNC((COUNTIF(CU61:CU75,TRUE)/(I2+J2)),2)</f>
        <v>0</v>
      </c>
      <c r="AF8" s="121" t="e">
        <f>AVERAGE(CV61:CV75)/(60*60*24)</f>
        <v>#DIV/0!</v>
      </c>
      <c r="AG8" s="118">
        <f>AC8/(I2+J2)</f>
        <v>0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5</v>
      </c>
      <c r="AV8" s="23">
        <f>COUNTIF(CX61:CX75,"&gt;0")</f>
        <v>5</v>
      </c>
      <c r="AW8" s="110">
        <f>TRUNC((COUNTIF(CV61:CV75,TRUE)/($K$2+$L$2)),2)</f>
        <v>0.5</v>
      </c>
      <c r="AX8" s="120">
        <f>AVERAGE(CX61:CX75)/(60*60*24)</f>
        <v>1.1296296296296295E-3</v>
      </c>
      <c r="AY8" s="119">
        <f>AU8/(K2+L2)</f>
        <v>0.83333333333333337</v>
      </c>
      <c r="AZ8" s="99">
        <f>COUNTIF(CZ61:CZ75, "&gt;0")/(K2+L2)</f>
        <v>0.33333333333333331</v>
      </c>
      <c r="BA8" s="20"/>
    </row>
    <row r="9" spans="1:110" ht="15.75" customHeight="1" x14ac:dyDescent="0.2">
      <c r="A9" s="107" t="s">
        <v>67</v>
      </c>
      <c r="B9" s="165">
        <f>C9/I9</f>
        <v>0.5714285714285714</v>
      </c>
      <c r="C9" s="96">
        <f>SUM(CA77:CA91)</f>
        <v>4</v>
      </c>
      <c r="D9" s="113">
        <f>SUM(CB77:CB91)</f>
        <v>2</v>
      </c>
      <c r="E9" s="17">
        <f>COUNTIF(DC77:DC91,TRUE)</f>
        <v>0</v>
      </c>
      <c r="F9" s="96">
        <f>COUNTIF(CC77:CC91,TRUE)</f>
        <v>1</v>
      </c>
      <c r="G9" s="17">
        <f>SUM(DF77:DF91)</f>
        <v>0</v>
      </c>
      <c r="H9" s="99">
        <f t="shared" si="0"/>
        <v>0.5</v>
      </c>
      <c r="I9" s="114">
        <f>COUNTIF(CH77:CH91,"&gt;0")</f>
        <v>7</v>
      </c>
      <c r="J9" s="115">
        <f>COUNTIF(M77:M91,TRUE )</f>
        <v>2</v>
      </c>
      <c r="K9" s="17">
        <f>COUNTIF(DB77:DB91,TRUE)</f>
        <v>1</v>
      </c>
      <c r="L9" s="111">
        <f>TRUNC((COUNTIF(CD77:CD91,TRUE)/H2),2)</f>
        <v>0.33</v>
      </c>
      <c r="M9" s="116">
        <f>C9/H2</f>
        <v>0.44444444444444442</v>
      </c>
      <c r="N9" s="122">
        <f>AVERAGE(CI77:CI91)/(60*60*24)</f>
        <v>1.025132275132275E-3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0</v>
      </c>
      <c r="U9" s="111">
        <f>COUNTIF(CA77:CA91, "&gt;0")/H2</f>
        <v>0.1111111111111111</v>
      </c>
      <c r="V9" s="306">
        <f>SUM(CF77:CF91)</f>
        <v>0</v>
      </c>
      <c r="W9" s="28"/>
      <c r="X9" s="94"/>
      <c r="Y9" s="279">
        <f>COUNTIF(DE77:DE91,TRUE)</f>
        <v>1</v>
      </c>
      <c r="Z9" s="17">
        <f>COUNTIF(CA77:CA91,"&gt;1")</f>
        <v>1</v>
      </c>
      <c r="AB9" s="286" t="s">
        <v>67</v>
      </c>
      <c r="AC9" s="72">
        <f>SUM(CY77:CY91)</f>
        <v>0</v>
      </c>
      <c r="AD9" s="72">
        <f>COUNTIF(CW77:CW91,"&gt;0")</f>
        <v>3</v>
      </c>
      <c r="AE9" s="108">
        <f>TRUNC((COUNTIF(CU77:CU91,TRUE)/(I2+J2)),2)</f>
        <v>0</v>
      </c>
      <c r="AF9" s="121" t="e">
        <f>AVERAGE(CV77:CV91)/(60*60*24)</f>
        <v>#DIV/0!</v>
      </c>
      <c r="AG9" s="118">
        <f>AC9/(I2+J2)</f>
        <v>0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4</v>
      </c>
      <c r="AV9" s="23">
        <f>COUNTIF(CX77:CX91,"&gt;0")</f>
        <v>4</v>
      </c>
      <c r="AW9" s="110">
        <f>TRUNC((COUNTIF(CV77:CV91,TRUE)/($K$2+$L$2)),2)</f>
        <v>0.5</v>
      </c>
      <c r="AX9" s="120">
        <f>AVERAGE(CX77:CX91)/(60*60*24)</f>
        <v>1.3773148148148147E-3</v>
      </c>
      <c r="AY9" s="119">
        <f>AU9/(K2+L2)</f>
        <v>0.66666666666666663</v>
      </c>
      <c r="AZ9" s="99">
        <f>COUNTIF(CZ77:CZ91, "&gt;0")/(K2+L2)</f>
        <v>0.16666666666666666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6_1 Chalet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491</v>
      </c>
      <c r="K13" s="45" t="b">
        <v>0</v>
      </c>
      <c r="L13" s="46" t="b">
        <f>DB13</f>
        <v>0</v>
      </c>
      <c r="M13" s="47" t="b" cm="1">
        <f t="array" ref="M13">OpeningDeath(CG13,CI13,CI29,CI45,CI61,CI77,CI93)</f>
        <v>0</v>
      </c>
      <c r="N13" s="52" t="s">
        <v>200</v>
      </c>
      <c r="O13" s="69" t="b">
        <v>0</v>
      </c>
      <c r="Q13" s="17">
        <v>1</v>
      </c>
      <c r="R13" s="17">
        <v>6</v>
      </c>
      <c r="S13" s="17"/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280</v>
      </c>
      <c r="AM13" s="62" t="s">
        <v>412</v>
      </c>
      <c r="AN13" s="63" t="s">
        <v>381</v>
      </c>
      <c r="AO13" s="71" t="s">
        <v>392</v>
      </c>
      <c r="AP13" s="20" t="b">
        <f t="shared" ref="AP13:AP27" si="1">OR(O13,O29,O45,O61,O77,O93)</f>
        <v>0</v>
      </c>
      <c r="AQ13" s="17"/>
      <c r="AR13" s="190" t="s">
        <v>398</v>
      </c>
      <c r="AS13" s="54" t="s">
        <v>67</v>
      </c>
      <c r="AT13" s="55" t="s">
        <v>384</v>
      </c>
      <c r="AU13" s="55" t="b">
        <v>0</v>
      </c>
      <c r="AV13" s="55" t="b">
        <v>1</v>
      </c>
      <c r="AW13" s="64" t="s">
        <v>398</v>
      </c>
      <c r="AX13" s="65" t="s">
        <v>390</v>
      </c>
      <c r="AY13" s="66" t="s">
        <v>384</v>
      </c>
      <c r="AZ13" s="66" t="b">
        <v>0</v>
      </c>
      <c r="BA13" s="66" t="b">
        <v>0</v>
      </c>
      <c r="BB13" s="56" t="s">
        <v>515</v>
      </c>
      <c r="BC13" s="57" t="s">
        <v>67</v>
      </c>
      <c r="BD13" s="55" t="s">
        <v>384</v>
      </c>
      <c r="BE13" s="55" t="b">
        <v>0</v>
      </c>
      <c r="BF13" s="55" t="b">
        <v>1</v>
      </c>
      <c r="BG13" s="64" t="s">
        <v>465</v>
      </c>
      <c r="BH13" s="65" t="s">
        <v>67</v>
      </c>
      <c r="BI13" s="66" t="s">
        <v>384</v>
      </c>
      <c r="BJ13" s="66" t="b">
        <v>0</v>
      </c>
      <c r="BK13" s="66" t="b">
        <v>0</v>
      </c>
      <c r="BL13" s="56" t="s">
        <v>412</v>
      </c>
      <c r="BM13" s="57" t="s">
        <v>67</v>
      </c>
      <c r="BN13" s="55" t="s">
        <v>384</v>
      </c>
      <c r="BO13" s="55" t="b">
        <v>0</v>
      </c>
      <c r="BP13" s="55" t="b">
        <v>0</v>
      </c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1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1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0</v>
      </c>
      <c r="CH13" s="20" cm="1">
        <f t="array" ref="CH13">secandmin(J13)</f>
        <v>59</v>
      </c>
      <c r="CI13" s="20">
        <f t="shared" ref="CI13:CI27" si="4">IF(CH13=0,FALSE,(180+BT13-CH13))</f>
        <v>121</v>
      </c>
      <c r="CJ13" s="20" cm="1">
        <f t="array" ref="CJ13">IF(AR13="",FALSE,ROUND(IF(AU13=TRUE,((180-secandmin(AK13))+(45-AM13))-(secandmin(AR13)),(180-secandmin(AR13))),0))</f>
        <v>95</v>
      </c>
      <c r="CK13" s="20" cm="1">
        <f t="array" ref="CK13">IF(AW13="",FALSE,ROUND(IF(AZ13=TRUE,((180-secandmin(AK13))+(45-AM13))-(secandmin(AW13)),(180-secandmin(AW13))),0))</f>
        <v>95</v>
      </c>
      <c r="CL13" s="20" cm="1">
        <f t="array" ref="CL13">IF(BB13="",FALSE,ROUND(IF(BE13=TRUE,((180-secandmin(AK13))+(45-AM13))-(secandmin(BB13)),(180-secandmin(BB13))),0))</f>
        <v>117</v>
      </c>
      <c r="CM13" s="20" cm="1">
        <f t="array" ref="CM13">IF(BG13="",FALSE,ROUND(IF(BJ13=TRUE,((180-secandmin(AK13))+(45-AM13))-(secandmin(BG13)),(180-secandmin(BG13))),0))</f>
        <v>119</v>
      </c>
      <c r="CN13" s="20" cm="1">
        <f t="array" ref="CN13">IF(BL13="",FALSE,ROUND(IF(BO13=TRUE,((180-secandmin(AK13))+(45-AM13))-(secandmin(BL13)),(180-secandmin(BL13))),0))</f>
        <v>168</v>
      </c>
      <c r="CO13" s="30" cm="1">
        <f t="array" ref="CO13">roundlength(AJ13,secandmin(AM13),AO13,secandmin(AK13))</f>
        <v>168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5">TRANSPOSE(sidesplit(CD13:CD27,AN13:AN27,"Attack"))</f>
        <v>0</v>
      </c>
      <c r="CV13" s="20" t="b" cm="1">
        <f t="array" ref="CV13:CV18">TRANSPOSE(sidesplit(CD13:CD27,AN13:AN27,"Defence"))</f>
        <v>1</v>
      </c>
      <c r="CW13" s="20" cm="1">
        <f t="array" ref="CW13:CW15">TRANSPOSE(sidesplit(CI13:CI27,AN13:AN27,"Attack"))</f>
        <v>90</v>
      </c>
      <c r="CX13" s="20" cm="1">
        <f t="array" ref="CX13:CX18">TRANSPOSE(sidesplit(CI13:CI27,AN13:AN27,"Defence"))</f>
        <v>121</v>
      </c>
      <c r="CY13" s="20" cm="1">
        <f t="array" ref="CY13:CY15">TRANSPOSE(sidesplit(CA13:CA27,AN13:AN27,"Attack"))</f>
        <v>0</v>
      </c>
      <c r="CZ13" s="20" cm="1">
        <f t="array" ref="CZ13:CZ18">TRANSPOSE(sidesplit(CA13:CA27,AN13:AN27,"Defence"))</f>
        <v>1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6_1 Chalet</v>
      </c>
      <c r="B14" s="4">
        <v>2</v>
      </c>
      <c r="C14" s="50"/>
      <c r="D14" s="51"/>
      <c r="E14" s="50"/>
      <c r="F14" s="87"/>
      <c r="G14" s="88"/>
      <c r="H14" s="89"/>
      <c r="I14" s="49"/>
      <c r="J14" s="48" t="s">
        <v>514</v>
      </c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188</v>
      </c>
      <c r="O14" s="69" t="b">
        <v>0</v>
      </c>
      <c r="Q14" s="17">
        <v>1</v>
      </c>
      <c r="R14" s="17">
        <v>7</v>
      </c>
      <c r="S14" s="17"/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233</v>
      </c>
      <c r="AM14" s="62" t="s">
        <v>432</v>
      </c>
      <c r="AN14" s="63" t="s">
        <v>381</v>
      </c>
      <c r="AO14" s="71" t="s">
        <v>404</v>
      </c>
      <c r="AP14" s="20" t="b">
        <f t="shared" si="1"/>
        <v>0</v>
      </c>
      <c r="AQ14" s="17"/>
      <c r="AR14" s="190" t="s">
        <v>446</v>
      </c>
      <c r="AS14" s="54" t="s">
        <v>65</v>
      </c>
      <c r="AT14" s="55" t="s">
        <v>384</v>
      </c>
      <c r="AU14" s="55" t="b">
        <v>0</v>
      </c>
      <c r="AV14" s="55" t="b">
        <v>0</v>
      </c>
      <c r="AW14" s="64" t="s">
        <v>409</v>
      </c>
      <c r="AX14" s="65" t="s">
        <v>65</v>
      </c>
      <c r="AY14" s="66" t="s">
        <v>384</v>
      </c>
      <c r="AZ14" s="66" t="b">
        <v>0</v>
      </c>
      <c r="BA14" s="66" t="b">
        <v>1</v>
      </c>
      <c r="BB14" s="56"/>
      <c r="BC14" s="57"/>
      <c r="BD14" s="55"/>
      <c r="BE14" s="55" t="b">
        <v>0</v>
      </c>
      <c r="BF14" s="55"/>
      <c r="BG14" s="64"/>
      <c r="BH14" s="65"/>
      <c r="BI14" s="66"/>
      <c r="BJ14" s="66" t="b">
        <v>0</v>
      </c>
      <c r="BK14" s="66"/>
      <c r="BL14" s="56"/>
      <c r="BM14" s="57"/>
      <c r="BN14" s="55"/>
      <c r="BO14" s="55" t="b">
        <v>0</v>
      </c>
      <c r="BP14" s="55"/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0</v>
      </c>
      <c r="CB14" s="20">
        <f>countkillshs(AS14,AV14,AX14,BA14,BC14,BF14,BH14,BK14,BM14,BP14,$B$12)</f>
        <v>0</v>
      </c>
      <c r="CC14" s="223" t="b">
        <f>opening(AS14,B12)</f>
        <v>0</v>
      </c>
      <c r="CD14" s="29" t="b" cm="1">
        <f t="array" ref="CD14">KOST(CA14,O14,secandmin(J14),L14, AN14)</f>
        <v>0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1</v>
      </c>
      <c r="CH14" s="20" cm="1">
        <f t="array" ref="CH14">secandmin(J14)</f>
        <v>32</v>
      </c>
      <c r="CI14" s="20">
        <f t="shared" si="4"/>
        <v>148</v>
      </c>
      <c r="CJ14" s="20" cm="1">
        <f t="array" ref="CJ14">IF(AR14="",FALSE,ROUND(IF(AU14=TRUE,((180-secandmin(AK14))+(45-AM14))-(secandmin(AR14)),(180-secandmin(AR14))),0))</f>
        <v>92</v>
      </c>
      <c r="CK14" s="20" cm="1">
        <f t="array" ref="CK14">IF(AW14="",FALSE,ROUND(IF(AZ14=TRUE,((180-secandmin(AK14))+(45-AM14))-(secandmin(AW14)),(180-secandmin(AW14))),0))</f>
        <v>147</v>
      </c>
      <c r="CL14" s="20" t="b" cm="1">
        <f t="array" ref="CL14">IF(BB14="",FALSE,ROUND(IF(BE14=TRUE,((180-secandmin(AK14))+(45-AM14))-(secandmin(BB14)),(180-secandmin(BB14))),0))</f>
        <v>0</v>
      </c>
      <c r="CM14" s="20" t="b" cm="1">
        <f t="array" ref="CM14">IF(BG14="",FALSE,ROUND(IF(BJ14=TRUE,((180-secandmin(AK14))+(45-AM14))-(secandmin(BG14)),(180-secandmin(BG14))),0))</f>
        <v>0</v>
      </c>
      <c r="CN14" s="20" t="b" cm="1">
        <f t="array" ref="CN14">IF(BL14="",FALSE,ROUND(IF(BO14=TRUE,((180-secandmin(AK14))+(45-AM14))-(secandmin(BL14)),(180-secandmin(BL14))),0))</f>
        <v>0</v>
      </c>
      <c r="CO14" s="30" cm="1">
        <f t="array" ref="CO14">roundlength(AJ14,secandmin(AM14),AO14,secandmin(AK14))</f>
        <v>174</v>
      </c>
      <c r="CP14" s="222">
        <f t="shared" si="5"/>
        <v>0</v>
      </c>
      <c r="CQ14" s="222">
        <f t="shared" si="6"/>
        <v>0</v>
      </c>
      <c r="CR14" s="17"/>
      <c r="CU14" s="20" t="b">
        <v>1</v>
      </c>
      <c r="CV14" s="20" t="b">
        <v>0</v>
      </c>
      <c r="CW14" s="20">
        <v>109</v>
      </c>
      <c r="CX14" s="20">
        <v>148</v>
      </c>
      <c r="CY14" s="20">
        <v>1</v>
      </c>
      <c r="CZ14" s="20">
        <v>0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6_1 Chalet</v>
      </c>
      <c r="B15" s="4">
        <v>3</v>
      </c>
      <c r="C15" s="50"/>
      <c r="D15" s="51"/>
      <c r="E15" s="50"/>
      <c r="F15" s="87"/>
      <c r="G15" s="88"/>
      <c r="H15" s="89"/>
      <c r="I15" s="49"/>
      <c r="J15" s="48" t="s">
        <v>514</v>
      </c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0</v>
      </c>
      <c r="N15" s="52" t="s">
        <v>192</v>
      </c>
      <c r="O15" s="69" t="b">
        <v>0</v>
      </c>
      <c r="Q15" s="17">
        <v>1</v>
      </c>
      <c r="R15" s="17">
        <v>2</v>
      </c>
      <c r="S15" s="17"/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1</v>
      </c>
      <c r="AK15" s="182" t="s">
        <v>466</v>
      </c>
      <c r="AL15" s="61" t="s">
        <v>284</v>
      </c>
      <c r="AM15" s="62" t="s">
        <v>514</v>
      </c>
      <c r="AN15" s="63" t="s">
        <v>381</v>
      </c>
      <c r="AO15" s="71" t="s">
        <v>404</v>
      </c>
      <c r="AP15" s="20" t="b">
        <f t="shared" si="1"/>
        <v>0</v>
      </c>
      <c r="AQ15" s="17"/>
      <c r="AR15" s="190" t="s">
        <v>439</v>
      </c>
      <c r="AS15" s="54" t="s">
        <v>355</v>
      </c>
      <c r="AT15" s="55" t="s">
        <v>434</v>
      </c>
      <c r="AU15" s="55" t="b">
        <v>0</v>
      </c>
      <c r="AV15" s="55" t="b">
        <v>0</v>
      </c>
      <c r="AW15" s="64" t="s">
        <v>403</v>
      </c>
      <c r="AX15" s="65" t="s">
        <v>355</v>
      </c>
      <c r="AY15" s="66" t="s">
        <v>384</v>
      </c>
      <c r="AZ15" s="66" t="b">
        <v>0</v>
      </c>
      <c r="BA15" s="66" t="b">
        <v>1</v>
      </c>
      <c r="BB15" s="56" t="s">
        <v>499</v>
      </c>
      <c r="BC15" s="57" t="s">
        <v>355</v>
      </c>
      <c r="BD15" s="55" t="s">
        <v>384</v>
      </c>
      <c r="BE15" s="55" t="b">
        <v>0</v>
      </c>
      <c r="BF15" s="55" t="b">
        <v>1</v>
      </c>
      <c r="BG15" s="64" t="s">
        <v>442</v>
      </c>
      <c r="BH15" s="65" t="s">
        <v>355</v>
      </c>
      <c r="BI15" s="66" t="s">
        <v>384</v>
      </c>
      <c r="BJ15" s="66" t="b">
        <v>0</v>
      </c>
      <c r="BK15" s="66" t="b">
        <v>0</v>
      </c>
      <c r="BL15" s="56"/>
      <c r="BM15" s="57"/>
      <c r="BN15" s="55"/>
      <c r="BO15" s="55" t="b">
        <v>0</v>
      </c>
      <c r="BP15" s="55"/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0</v>
      </c>
      <c r="CB15" s="20">
        <f>countkillshs(AS15,AV15,AX15,BA15,BC15,BF15,BH15,BK15,BM15,BP15,$B$12)</f>
        <v>0</v>
      </c>
      <c r="CC15" s="223" t="b">
        <f>opening(AS15,B12)</f>
        <v>0</v>
      </c>
      <c r="CD15" s="29" t="b" cm="1">
        <f t="array" ref="CD15">KOST(CA15,O15,secandmin(J15),L15, AN15)</f>
        <v>0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0</v>
      </c>
      <c r="CH15" s="20" cm="1">
        <f t="array" ref="CH15">secandmin(J15)</f>
        <v>32</v>
      </c>
      <c r="CI15" s="20">
        <f t="shared" si="4"/>
        <v>148</v>
      </c>
      <c r="CJ15" s="20" cm="1">
        <f t="array" ref="CJ15">IF(AR15="",FALSE,ROUND(IF(AU15=TRUE,((180-secandmin(AK15))+(45-AM15))-(secandmin(AR15)),(180-secandmin(AR15))),0))</f>
        <v>67</v>
      </c>
      <c r="CK15" s="20" cm="1">
        <f t="array" ref="CK15">IF(AW15="",FALSE,ROUND(IF(AZ15=TRUE,((180-secandmin(AK15))+(45-AM15))-(secandmin(AW15)),(180-secandmin(AW15))),0))</f>
        <v>80</v>
      </c>
      <c r="CL15" s="20" cm="1">
        <f t="array" ref="CL15">IF(BB15="",FALSE,ROUND(IF(BE15=TRUE,((180-secandmin(AK15))+(45-AM15))-(secandmin(BB15)),(180-secandmin(BB15))),0))</f>
        <v>116</v>
      </c>
      <c r="CM15" s="20" cm="1">
        <f t="array" ref="CM15">IF(BG15="",FALSE,ROUND(IF(BJ15=TRUE,((180-secandmin(AK15))+(45-AM15))-(secandmin(BG15)),(180-secandmin(BG15))),0))</f>
        <v>118</v>
      </c>
      <c r="CN15" s="20" t="b" cm="1">
        <f t="array" ref="CN15">IF(BL15="",FALSE,ROUND(IF(BO15=TRUE,((180-secandmin(AK15))+(45-AM15))-(secandmin(BL15)),(180-secandmin(BL15))),0))</f>
        <v>0</v>
      </c>
      <c r="CO15" s="30" cm="1">
        <f t="array" ref="CO15">roundlength(AJ15,secandmin(AM15),AO15,secandmin(AK15))</f>
        <v>133</v>
      </c>
      <c r="CP15" s="222">
        <f t="shared" si="5"/>
        <v>0</v>
      </c>
      <c r="CQ15" s="222">
        <f t="shared" si="6"/>
        <v>0</v>
      </c>
      <c r="CR15" s="17"/>
      <c r="CU15" s="20" t="b">
        <v>0</v>
      </c>
      <c r="CV15" s="20" t="b">
        <v>0</v>
      </c>
      <c r="CW15" s="20">
        <v>50</v>
      </c>
      <c r="CX15" s="20">
        <v>148</v>
      </c>
      <c r="CY15" s="20">
        <v>0</v>
      </c>
      <c r="CZ15" s="20">
        <v>0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cm="1">
        <f t="array" ref="DD15">IF(AK15=0,FALSE,(180-secandmin(AK15)))</f>
        <v>120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6_1 Chalet</v>
      </c>
      <c r="B16" s="4">
        <v>4</v>
      </c>
      <c r="C16" s="50"/>
      <c r="D16" s="51"/>
      <c r="E16" s="50"/>
      <c r="F16" s="87"/>
      <c r="G16" s="88"/>
      <c r="H16" s="89"/>
      <c r="I16" s="49"/>
      <c r="J16" s="48" t="s">
        <v>515</v>
      </c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200</v>
      </c>
      <c r="O16" s="69" t="b">
        <v>0</v>
      </c>
      <c r="Q16" s="17">
        <v>0</v>
      </c>
      <c r="R16" s="17">
        <v>6</v>
      </c>
      <c r="S16" s="17"/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280</v>
      </c>
      <c r="AM16" s="62" t="s">
        <v>455</v>
      </c>
      <c r="AN16" s="63" t="s">
        <v>381</v>
      </c>
      <c r="AO16" s="71" t="s">
        <v>404</v>
      </c>
      <c r="AP16" s="20" t="b">
        <f t="shared" si="1"/>
        <v>0</v>
      </c>
      <c r="AQ16" s="17"/>
      <c r="AR16" s="190" t="s">
        <v>547</v>
      </c>
      <c r="AS16" s="54" t="s">
        <v>390</v>
      </c>
      <c r="AT16" s="55" t="s">
        <v>384</v>
      </c>
      <c r="AU16" s="55" t="b">
        <v>0</v>
      </c>
      <c r="AV16" s="55" t="b">
        <v>0</v>
      </c>
      <c r="AW16" s="64"/>
      <c r="AX16" s="65"/>
      <c r="AY16" s="66"/>
      <c r="AZ16" s="66" t="b">
        <v>0</v>
      </c>
      <c r="BA16" s="66"/>
      <c r="BB16" s="56"/>
      <c r="BC16" s="57"/>
      <c r="BD16" s="55"/>
      <c r="BE16" s="55" t="b">
        <v>0</v>
      </c>
      <c r="BF16" s="55"/>
      <c r="BG16" s="64"/>
      <c r="BH16" s="65"/>
      <c r="BI16" s="66"/>
      <c r="BJ16" s="66" t="b">
        <v>0</v>
      </c>
      <c r="BK16" s="66"/>
      <c r="BL16" s="56"/>
      <c r="BM16" s="57"/>
      <c r="BN16" s="55"/>
      <c r="BO16" s="55" t="b">
        <v>0</v>
      </c>
      <c r="BP16" s="55"/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1</v>
      </c>
      <c r="CB16" s="20">
        <f t="shared" ref="CB16:CB27" si="9">countkillshs(AS16,AV16,AX16,BA16,BC16,BF16,BH16,BK16,BM16,BP16,$B$12)</f>
        <v>0</v>
      </c>
      <c r="CC16" s="223" t="b">
        <f>opening(AS16,B12)</f>
        <v>1</v>
      </c>
      <c r="CD16" s="29" t="b" cm="1">
        <f t="array" ref="CD16">KOST(CA16,O16,secandmin(J16),L16, AN16)</f>
        <v>1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0</v>
      </c>
      <c r="CH16" s="20" cm="1">
        <f t="array" ref="CH16">secandmin(J16)</f>
        <v>63</v>
      </c>
      <c r="CI16" s="20">
        <f t="shared" si="4"/>
        <v>117</v>
      </c>
      <c r="CJ16" s="20" cm="1">
        <f t="array" ref="CJ16">IF(AR16="",FALSE,ROUND(IF(AU16=TRUE,((180-secandmin(AK16))+(45-AM16))-(secandmin(AR16)),(180-secandmin(AR16))),0))</f>
        <v>109</v>
      </c>
      <c r="CK16" s="20" t="b" cm="1">
        <f t="array" ref="CK16">IF(AW16="",FALSE,ROUND(IF(AZ16=TRUE,((180-secandmin(AK16))+(45-AM16))-(secandmin(AW16)),(180-secandmin(AW16))),0))</f>
        <v>0</v>
      </c>
      <c r="CL16" s="20" t="b" cm="1">
        <f t="array" ref="CL16">IF(BB16="",FALSE,ROUND(IF(BE16=TRUE,((180-secandmin(AK16))+(45-AM16))-(secandmin(BB16)),(180-secandmin(BB16))),0))</f>
        <v>0</v>
      </c>
      <c r="CM16" s="20" t="b" cm="1">
        <f t="array" ref="CM16">IF(BG16="",FALSE,ROUND(IF(BJ16=TRUE,((180-secandmin(AK16))+(45-AM16))-(secandmin(BG16)),(180-secandmin(BG16))),0))</f>
        <v>0</v>
      </c>
      <c r="CN16" s="20" t="b" cm="1">
        <f t="array" ref="CN16">IF(BL16="",FALSE,ROUND(IF(BO16=TRUE,((180-secandmin(AK16))+(45-AM16))-(secandmin(BL16)),(180-secandmin(BL16))),0))</f>
        <v>0</v>
      </c>
      <c r="CO16" s="30" cm="1">
        <f t="array" ref="CO16">roundlength(AJ16,secandmin(AM16),AO16,secandmin(AK16))</f>
        <v>135</v>
      </c>
      <c r="CP16" s="222">
        <f t="shared" si="5"/>
        <v>0</v>
      </c>
      <c r="CQ16" s="222">
        <f t="shared" si="6"/>
        <v>0</v>
      </c>
      <c r="CR16" s="17"/>
      <c r="CU16" s="20"/>
      <c r="CV16" s="20" t="b">
        <v>1</v>
      </c>
      <c r="CW16" s="20"/>
      <c r="CX16" s="20">
        <v>117</v>
      </c>
      <c r="CY16" s="20"/>
      <c r="CZ16" s="20">
        <v>1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6_1 Chalet</v>
      </c>
      <c r="B17" s="4">
        <v>5</v>
      </c>
      <c r="C17" s="50"/>
      <c r="D17" s="51"/>
      <c r="E17" s="50"/>
      <c r="F17" s="87"/>
      <c r="G17" s="88"/>
      <c r="H17" s="89"/>
      <c r="I17" s="49"/>
      <c r="J17" s="48" t="s">
        <v>494</v>
      </c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 t="s">
        <v>188</v>
      </c>
      <c r="O17" s="69" t="b">
        <v>0</v>
      </c>
      <c r="Q17" s="17">
        <v>0</v>
      </c>
      <c r="R17" s="17">
        <v>4</v>
      </c>
      <c r="S17" s="17"/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 t="s">
        <v>233</v>
      </c>
      <c r="AM17" s="62" t="s">
        <v>494</v>
      </c>
      <c r="AN17" s="63" t="s">
        <v>381</v>
      </c>
      <c r="AO17" s="71" t="s">
        <v>404</v>
      </c>
      <c r="AP17" s="20" t="b">
        <f t="shared" si="1"/>
        <v>0</v>
      </c>
      <c r="AQ17" s="17"/>
      <c r="AR17" s="190" t="s">
        <v>498</v>
      </c>
      <c r="AS17" s="54" t="s">
        <v>390</v>
      </c>
      <c r="AT17" s="55" t="s">
        <v>384</v>
      </c>
      <c r="AU17" s="55" t="b">
        <v>0</v>
      </c>
      <c r="AV17" s="55" t="b">
        <v>1</v>
      </c>
      <c r="AW17" s="64" t="s">
        <v>442</v>
      </c>
      <c r="AX17" s="65" t="s">
        <v>390</v>
      </c>
      <c r="AY17" s="66" t="s">
        <v>384</v>
      </c>
      <c r="AZ17" s="66" t="b">
        <v>0</v>
      </c>
      <c r="BA17" s="66" t="b">
        <v>1</v>
      </c>
      <c r="BB17" s="56"/>
      <c r="BC17" s="57"/>
      <c r="BD17" s="55"/>
      <c r="BE17" s="55" t="b">
        <v>0</v>
      </c>
      <c r="BF17" s="55"/>
      <c r="BG17" s="64"/>
      <c r="BH17" s="65"/>
      <c r="BI17" s="66"/>
      <c r="BJ17" s="66" t="b">
        <v>0</v>
      </c>
      <c r="BK17" s="66"/>
      <c r="BL17" s="56"/>
      <c r="BM17" s="57"/>
      <c r="BN17" s="55"/>
      <c r="BO17" s="55" t="b">
        <v>0</v>
      </c>
      <c r="BP17" s="55"/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2</v>
      </c>
      <c r="CB17" s="20">
        <f t="shared" si="9"/>
        <v>2</v>
      </c>
      <c r="CC17" s="223" t="b">
        <f>opening(AS17,B12)</f>
        <v>1</v>
      </c>
      <c r="CD17" s="29" t="b" cm="1">
        <f t="array" ref="CD17">KOST(CA17,O17,secandmin(J17),L17, AN17)</f>
        <v>1</v>
      </c>
      <c r="CE17" s="196"/>
      <c r="CF17" s="20" cm="1">
        <f t="array" ref="CF17">exitfrags(CI17,CI33,CI49,CI65,CI81,AS17,CJ17,AX17,CK17,BC17,CL17,BH17,CM17,BM17,CN17,AO17,$B$12)</f>
        <v>1</v>
      </c>
      <c r="CG17" s="27" t="b" cm="1">
        <f t="array" ref="CG17">openingpick(CJ17,CI17,CI33,CI49,CI65,CI81,CI97,$E$2)</f>
        <v>0</v>
      </c>
      <c r="CH17" s="20" cm="1">
        <f t="array" ref="CH17">secandmin(J17)</f>
        <v>52</v>
      </c>
      <c r="CI17" s="20">
        <f t="shared" si="4"/>
        <v>128</v>
      </c>
      <c r="CJ17" s="20" cm="1">
        <f t="array" ref="CJ17">IF(AR17="",FALSE,ROUND(IF(AU17=TRUE,((180-secandmin(AK17))+(45-AM17))-(secandmin(AR17)),(180-secandmin(AR17))),0))</f>
        <v>114</v>
      </c>
      <c r="CK17" s="20" cm="1">
        <f t="array" ref="CK17">IF(AW17="",FALSE,ROUND(IF(AZ17=TRUE,((180-secandmin(AK17))+(45-AM17))-(secandmin(AW17)),(180-secandmin(AW17))),0))</f>
        <v>118</v>
      </c>
      <c r="CL17" s="20" t="b" cm="1">
        <f t="array" ref="CL17">IF(BB17="",FALSE,ROUND(IF(BE17=TRUE,((180-secandmin(AK17))+(45-AM17))-(secandmin(BB17)),(180-secandmin(BB17))),0))</f>
        <v>0</v>
      </c>
      <c r="CM17" s="20" t="b" cm="1">
        <f t="array" ref="CM17">IF(BG17="",FALSE,ROUND(IF(BJ17=TRUE,((180-secandmin(AK17))+(45-AM17))-(secandmin(BG17)),(180-secandmin(BG17))),0))</f>
        <v>0</v>
      </c>
      <c r="CN17" s="20" t="b" cm="1">
        <f t="array" ref="CN17">IF(BL17="",FALSE,ROUND(IF(BO17=TRUE,((180-secandmin(AK17))+(45-AM17))-(secandmin(BL17)),(180-secandmin(BL17))),0))</f>
        <v>0</v>
      </c>
      <c r="CO17" s="30" cm="1">
        <f t="array" ref="CO17">roundlength(AJ17,secandmin(AM17),AO17,secandmin(AK17))</f>
        <v>128</v>
      </c>
      <c r="CP17" s="222">
        <f t="shared" si="5"/>
        <v>0</v>
      </c>
      <c r="CQ17" s="222">
        <f t="shared" si="6"/>
        <v>0</v>
      </c>
      <c r="CR17" s="17"/>
      <c r="CU17" s="20"/>
      <c r="CV17" s="20" t="b">
        <v>1</v>
      </c>
      <c r="CW17" s="20"/>
      <c r="CX17" s="20">
        <v>128</v>
      </c>
      <c r="CY17" s="20"/>
      <c r="CZ17" s="20">
        <v>2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6_1 Chalet</v>
      </c>
      <c r="B18" s="4">
        <v>6</v>
      </c>
      <c r="C18" s="50"/>
      <c r="D18" s="51"/>
      <c r="E18" s="50"/>
      <c r="F18" s="87"/>
      <c r="G18" s="88"/>
      <c r="H18" s="89"/>
      <c r="I18" s="49"/>
      <c r="J18" s="300"/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 t="s">
        <v>192</v>
      </c>
      <c r="O18" s="69" t="b">
        <v>0</v>
      </c>
      <c r="Q18" s="17">
        <v>0</v>
      </c>
      <c r="R18" s="17">
        <v>1</v>
      </c>
      <c r="S18" s="17"/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284</v>
      </c>
      <c r="AM18" s="62" t="s">
        <v>463</v>
      </c>
      <c r="AN18" s="63" t="s">
        <v>381</v>
      </c>
      <c r="AO18" s="71" t="s">
        <v>392</v>
      </c>
      <c r="AP18" s="20" t="b">
        <f t="shared" si="1"/>
        <v>0</v>
      </c>
      <c r="AQ18" s="17"/>
      <c r="AR18" s="190" t="s">
        <v>535</v>
      </c>
      <c r="AS18" s="54" t="s">
        <v>66</v>
      </c>
      <c r="AT18" s="55" t="s">
        <v>384</v>
      </c>
      <c r="AU18" s="55" t="b">
        <v>0</v>
      </c>
      <c r="AV18" s="55" t="b">
        <v>1</v>
      </c>
      <c r="AW18" s="64" t="s">
        <v>423</v>
      </c>
      <c r="AX18" s="65" t="s">
        <v>66</v>
      </c>
      <c r="AY18" s="66" t="s">
        <v>384</v>
      </c>
      <c r="AZ18" s="66" t="b">
        <v>0</v>
      </c>
      <c r="BA18" s="66" t="b">
        <v>0</v>
      </c>
      <c r="BB18" s="56" t="s">
        <v>521</v>
      </c>
      <c r="BC18" s="57" t="s">
        <v>66</v>
      </c>
      <c r="BD18" s="55" t="s">
        <v>384</v>
      </c>
      <c r="BE18" s="55" t="b">
        <v>0</v>
      </c>
      <c r="BF18" s="55" t="b">
        <v>0</v>
      </c>
      <c r="BG18" s="64" t="s">
        <v>459</v>
      </c>
      <c r="BH18" s="65" t="s">
        <v>65</v>
      </c>
      <c r="BI18" s="66" t="s">
        <v>384</v>
      </c>
      <c r="BJ18" s="66" t="b">
        <v>0</v>
      </c>
      <c r="BK18" s="66" t="b">
        <v>1</v>
      </c>
      <c r="BL18" s="56" t="s">
        <v>463</v>
      </c>
      <c r="BM18" s="57" t="s">
        <v>355</v>
      </c>
      <c r="BN18" s="55" t="s">
        <v>384</v>
      </c>
      <c r="BO18" s="55" t="b">
        <v>0</v>
      </c>
      <c r="BP18" s="55" t="b">
        <v>0</v>
      </c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b" cm="1">
        <f t="array" ref="CD18">KOST(CA18,O18,secandmin(J18),L18, AN18)</f>
        <v>1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1</v>
      </c>
      <c r="CH18" s="20" cm="1">
        <f t="array" ref="CH18">secandmin(J18)</f>
        <v>0</v>
      </c>
      <c r="CI18" s="20" t="b">
        <f t="shared" si="4"/>
        <v>0</v>
      </c>
      <c r="CJ18" s="20" cm="1">
        <f t="array" ref="CJ18">IF(AR18="",FALSE,ROUND(IF(AU18=TRUE,((180-secandmin(AK18))+(45-AM18))-(secandmin(AR18)),(180-secandmin(AR18))),0))</f>
        <v>38</v>
      </c>
      <c r="CK18" s="20" cm="1">
        <f t="array" ref="CK18">IF(AW18="",FALSE,ROUND(IF(AZ18=TRUE,((180-secandmin(AK18))+(45-AM18))-(secandmin(AW18)),(180-secandmin(AW18))),0))</f>
        <v>39</v>
      </c>
      <c r="CL18" s="20" cm="1">
        <f t="array" ref="CL18">IF(BB18="",FALSE,ROUND(IF(BE18=TRUE,((180-secandmin(AK18))+(45-AM18))-(secandmin(BB18)),(180-secandmin(BB18))),0))</f>
        <v>61</v>
      </c>
      <c r="CM18" s="20" cm="1">
        <f t="array" ref="CM18">IF(BG18="",FALSE,ROUND(IF(BJ18=TRUE,((180-secandmin(AK18))+(45-AM18))-(secandmin(BG18)),(180-secandmin(BG18))),0))</f>
        <v>69</v>
      </c>
      <c r="CN18" s="20" cm="1">
        <f t="array" ref="CN18">IF(BL18="",FALSE,ROUND(IF(BO18=TRUE,((180-secandmin(AK18))+(45-AM18))-(secandmin(BL18)),(180-secandmin(BL18))),0))</f>
        <v>70</v>
      </c>
      <c r="CO18" s="30" cm="1">
        <f t="array" ref="CO18">roundlength(AJ18,secandmin(AM18),AO18,secandmin(AK18))</f>
        <v>70</v>
      </c>
      <c r="CP18" s="222">
        <f t="shared" si="5"/>
        <v>0</v>
      </c>
      <c r="CQ18" s="222">
        <f t="shared" si="6"/>
        <v>0</v>
      </c>
      <c r="CR18" s="17"/>
      <c r="CU18" s="20"/>
      <c r="CV18" s="20" t="b">
        <v>1</v>
      </c>
      <c r="CW18" s="20"/>
      <c r="CX18" s="20" t="b">
        <v>0</v>
      </c>
      <c r="CY18" s="20"/>
      <c r="CZ18" s="20">
        <v>0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6_1 Chalet</v>
      </c>
      <c r="B19" s="4">
        <v>7</v>
      </c>
      <c r="C19" s="50"/>
      <c r="D19" s="51"/>
      <c r="E19" s="50"/>
      <c r="F19" s="87"/>
      <c r="G19" s="88"/>
      <c r="H19" s="89"/>
      <c r="I19" s="49"/>
      <c r="J19" s="48" t="s">
        <v>529</v>
      </c>
      <c r="K19" s="45" t="b">
        <v>0</v>
      </c>
      <c r="L19" s="46" t="b">
        <f t="shared" si="7"/>
        <v>0</v>
      </c>
      <c r="M19" s="47" t="b" cm="1">
        <f t="array" ref="M19">OpeningDeath(CG19,CI19,CI35,CI51,CI67,CI83,CI99)</f>
        <v>0</v>
      </c>
      <c r="N19" s="52" t="s">
        <v>265</v>
      </c>
      <c r="O19" s="69" t="b">
        <v>0</v>
      </c>
      <c r="Q19" s="17"/>
      <c r="R19" s="17"/>
      <c r="S19" s="17">
        <v>1</v>
      </c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280</v>
      </c>
      <c r="AM19" s="62" t="s">
        <v>502</v>
      </c>
      <c r="AN19" s="63" t="s">
        <v>382</v>
      </c>
      <c r="AO19" s="71" t="s">
        <v>404</v>
      </c>
      <c r="AP19" s="20" t="b">
        <f t="shared" si="1"/>
        <v>0</v>
      </c>
      <c r="AQ19" s="17"/>
      <c r="AR19" s="190" t="s">
        <v>546</v>
      </c>
      <c r="AS19" s="54" t="s">
        <v>65</v>
      </c>
      <c r="AT19" s="55" t="s">
        <v>384</v>
      </c>
      <c r="AU19" s="55" t="b">
        <v>0</v>
      </c>
      <c r="AV19" s="55" t="b">
        <v>0</v>
      </c>
      <c r="AW19" s="64" t="s">
        <v>433</v>
      </c>
      <c r="AX19" s="65" t="s">
        <v>66</v>
      </c>
      <c r="AY19" s="66" t="s">
        <v>384</v>
      </c>
      <c r="AZ19" s="66" t="b">
        <v>0</v>
      </c>
      <c r="BA19" s="66" t="b">
        <v>1</v>
      </c>
      <c r="BB19" s="56" t="s">
        <v>399</v>
      </c>
      <c r="BC19" s="57" t="s">
        <v>65</v>
      </c>
      <c r="BD19" s="55" t="s">
        <v>384</v>
      </c>
      <c r="BE19" s="55" t="b">
        <v>0</v>
      </c>
      <c r="BF19" s="55" t="b">
        <v>0</v>
      </c>
      <c r="BG19" s="64" t="s">
        <v>475</v>
      </c>
      <c r="BH19" s="65" t="s">
        <v>65</v>
      </c>
      <c r="BI19" s="66" t="s">
        <v>434</v>
      </c>
      <c r="BJ19" s="66" t="b">
        <v>0</v>
      </c>
      <c r="BK19" s="66" t="b">
        <v>0</v>
      </c>
      <c r="BL19" s="56"/>
      <c r="BM19" s="57"/>
      <c r="BN19" s="55"/>
      <c r="BO19" s="55" t="b">
        <v>0</v>
      </c>
      <c r="BP19" s="55"/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0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0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0</v>
      </c>
      <c r="CH19" s="20" cm="1">
        <f t="array" ref="CH19">secandmin(J19)</f>
        <v>90</v>
      </c>
      <c r="CI19" s="20">
        <f t="shared" si="4"/>
        <v>90</v>
      </c>
      <c r="CJ19" s="20" cm="1">
        <f t="array" ref="CJ19">IF(AR19="",FALSE,ROUND(IF(AU19=TRUE,((180-secandmin(AK19))+(45-AM19))-(secandmin(AR19)),(180-secandmin(AR19))),0))</f>
        <v>35</v>
      </c>
      <c r="CK19" s="20" cm="1">
        <f t="array" ref="CK19">IF(AW19="",FALSE,ROUND(IF(AZ19=TRUE,((180-secandmin(AK19))+(45-AM19))-(secandmin(AW19)),(180-secandmin(AW19))),0))</f>
        <v>74</v>
      </c>
      <c r="CL19" s="20" cm="1">
        <f t="array" ref="CL19">IF(BB19="",FALSE,ROUND(IF(BE19=TRUE,((180-secandmin(AK19))+(45-AM19))-(secandmin(BB19)),(180-secandmin(BB19))),0))</f>
        <v>85</v>
      </c>
      <c r="CM19" s="20" cm="1">
        <f t="array" ref="CM19">IF(BG19="",FALSE,ROUND(IF(BJ19=TRUE,((180-secandmin(AK19))+(45-AM19))-(secandmin(BG19)),(180-secandmin(BG19))),0))</f>
        <v>126</v>
      </c>
      <c r="CN19" s="20" t="b" cm="1">
        <f t="array" ref="CN19">IF(BL19="",FALSE,ROUND(IF(BO19=TRUE,((180-secandmin(AK19))+(45-AM19))-(secandmin(BL19)),(180-secandmin(BL19))),0))</f>
        <v>0</v>
      </c>
      <c r="CO19" s="30" cm="1">
        <f t="array" ref="CO19">roundlength(AJ19,secandmin(AM19),AO19,secandmin(AK19))</f>
        <v>130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6_1 Chalet</v>
      </c>
      <c r="B20" s="4">
        <v>8</v>
      </c>
      <c r="C20" s="50"/>
      <c r="D20" s="51"/>
      <c r="E20" s="50"/>
      <c r="F20" s="87"/>
      <c r="G20" s="88"/>
      <c r="H20" s="89"/>
      <c r="I20" s="49"/>
      <c r="J20" s="48" t="s">
        <v>547</v>
      </c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 t="s">
        <v>189</v>
      </c>
      <c r="O20" s="69" t="b">
        <v>0</v>
      </c>
      <c r="Q20" s="17"/>
      <c r="R20" s="17"/>
      <c r="S20" s="17">
        <v>1</v>
      </c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0</v>
      </c>
      <c r="AK20" s="182"/>
      <c r="AL20" s="61" t="s">
        <v>284</v>
      </c>
      <c r="AM20" s="62" t="s">
        <v>493</v>
      </c>
      <c r="AN20" s="63" t="s">
        <v>382</v>
      </c>
      <c r="AO20" s="71" t="s">
        <v>404</v>
      </c>
      <c r="AP20" s="20" t="b">
        <f t="shared" si="1"/>
        <v>0</v>
      </c>
      <c r="AQ20" s="17"/>
      <c r="AR20" s="190" t="s">
        <v>441</v>
      </c>
      <c r="AS20" s="54" t="s">
        <v>65</v>
      </c>
      <c r="AT20" s="55" t="s">
        <v>384</v>
      </c>
      <c r="AU20" s="55" t="b">
        <v>0</v>
      </c>
      <c r="AV20" s="55" t="b">
        <v>0</v>
      </c>
      <c r="AW20" s="64" t="s">
        <v>416</v>
      </c>
      <c r="AX20" s="65" t="s">
        <v>390</v>
      </c>
      <c r="AY20" s="66" t="s">
        <v>384</v>
      </c>
      <c r="AZ20" s="66" t="b">
        <v>0</v>
      </c>
      <c r="BA20" s="66" t="b">
        <v>0</v>
      </c>
      <c r="BB20" s="56"/>
      <c r="BC20" s="57"/>
      <c r="BD20" s="224"/>
      <c r="BE20" s="55" t="b">
        <v>0</v>
      </c>
      <c r="BF20" s="55"/>
      <c r="BG20" s="64"/>
      <c r="BH20" s="65"/>
      <c r="BI20" s="164"/>
      <c r="BJ20" s="66" t="b">
        <v>0</v>
      </c>
      <c r="BK20" s="66"/>
      <c r="BL20" s="56"/>
      <c r="BM20" s="57"/>
      <c r="BN20" s="224"/>
      <c r="BO20" s="55" t="b">
        <v>0</v>
      </c>
      <c r="BP20" s="55"/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1</v>
      </c>
      <c r="CB20" s="20">
        <f t="shared" si="9"/>
        <v>0</v>
      </c>
      <c r="CC20" s="223" t="b">
        <f>opening(AS20,B12)</f>
        <v>0</v>
      </c>
      <c r="CD20" s="29" t="b" cm="1">
        <f t="array" ref="CD20">KOST(CA20,O20,secandmin(J20),L20, AN20)</f>
        <v>1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0</v>
      </c>
      <c r="CH20" s="20" cm="1">
        <f t="array" ref="CH20">secandmin(J20)</f>
        <v>71</v>
      </c>
      <c r="CI20" s="20">
        <f t="shared" si="4"/>
        <v>109</v>
      </c>
      <c r="CJ20" s="20" cm="1">
        <f t="array" ref="CJ20">IF(AR20="",FALSE,ROUND(IF(AU20=TRUE,((180-secandmin(AK20))+(45-AM20))-(secandmin(AR20)),(180-secandmin(AR20))),0))</f>
        <v>88</v>
      </c>
      <c r="CK20" s="20" cm="1">
        <f t="array" ref="CK20">IF(AW20="",FALSE,ROUND(IF(AZ20=TRUE,((180-secandmin(AK20))+(45-AM20))-(secandmin(AW20)),(180-secandmin(AW20))),0))</f>
        <v>89</v>
      </c>
      <c r="CL20" s="20" t="b" cm="1">
        <f t="array" ref="CL20">IF(BB20="",FALSE,ROUND(IF(BE20=TRUE,((180-secandmin(AK20))+(45-AM20))-(secandmin(BB20)),(180-secandmin(BB20))),0))</f>
        <v>0</v>
      </c>
      <c r="CM20" s="20" t="b" cm="1">
        <f t="array" ref="CM20">IF(BG20="",FALSE,ROUND(IF(BJ20=TRUE,((180-secandmin(AK20))+(45-AM20))-(secandmin(BG20)),(180-secandmin(BG20))),0))</f>
        <v>0</v>
      </c>
      <c r="CN20" s="20" t="b" cm="1">
        <f t="array" ref="CN20">IF(BL20="",FALSE,ROUND(IF(BO20=TRUE,((180-secandmin(AK20))+(45-AM20))-(secandmin(BL20)),(180-secandmin(BL20))),0))</f>
        <v>0</v>
      </c>
      <c r="CO20" s="30" cm="1">
        <f t="array" ref="CO20">roundlength(AJ20,secandmin(AM20),AO20,secandmin(AK20))</f>
        <v>133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6_1 Chalet</v>
      </c>
      <c r="B21" s="4">
        <v>9</v>
      </c>
      <c r="C21" s="50"/>
      <c r="D21" s="51"/>
      <c r="E21" s="50"/>
      <c r="F21" s="87"/>
      <c r="G21" s="88"/>
      <c r="H21" s="89"/>
      <c r="I21" s="49"/>
      <c r="J21" s="48" t="s">
        <v>534</v>
      </c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265</v>
      </c>
      <c r="O21" s="69" t="b">
        <v>0</v>
      </c>
      <c r="Q21" s="17"/>
      <c r="R21" s="17"/>
      <c r="S21" s="17">
        <v>1</v>
      </c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 t="s">
        <v>233</v>
      </c>
      <c r="AM21" s="62" t="s">
        <v>420</v>
      </c>
      <c r="AN21" s="63" t="s">
        <v>382</v>
      </c>
      <c r="AO21" s="71" t="s">
        <v>404</v>
      </c>
      <c r="AP21" s="20" t="b">
        <f t="shared" si="1"/>
        <v>0</v>
      </c>
      <c r="AQ21" s="17"/>
      <c r="AR21" s="190" t="s">
        <v>459</v>
      </c>
      <c r="AS21" s="54" t="s">
        <v>66</v>
      </c>
      <c r="AT21" s="224" t="s">
        <v>384</v>
      </c>
      <c r="AU21" s="55" t="b">
        <v>0</v>
      </c>
      <c r="AV21" s="55" t="b">
        <v>1</v>
      </c>
      <c r="AW21" s="64"/>
      <c r="AX21" s="65"/>
      <c r="AY21" s="164"/>
      <c r="AZ21" s="66" t="b">
        <v>0</v>
      </c>
      <c r="BA21" s="66"/>
      <c r="BB21" s="56"/>
      <c r="BC21" s="57"/>
      <c r="BD21" s="224"/>
      <c r="BE21" s="55" t="b">
        <v>0</v>
      </c>
      <c r="BF21" s="55"/>
      <c r="BG21" s="64"/>
      <c r="BH21" s="65"/>
      <c r="BI21" s="164"/>
      <c r="BJ21" s="66" t="b">
        <v>0</v>
      </c>
      <c r="BK21" s="66"/>
      <c r="BL21" s="56"/>
      <c r="BM21" s="57"/>
      <c r="BN21" s="55"/>
      <c r="BO21" s="55" t="b">
        <v>0</v>
      </c>
      <c r="BP21" s="55"/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0</v>
      </c>
      <c r="CB21" s="20">
        <f t="shared" si="9"/>
        <v>0</v>
      </c>
      <c r="CC21" s="223" t="b">
        <f>opening(AS21,B12)</f>
        <v>0</v>
      </c>
      <c r="CD21" s="29" t="b" cm="1">
        <f t="array" ref="CD21">KOST(CA21,O21,secandmin(J21),L21, AN21)</f>
        <v>0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0</v>
      </c>
      <c r="CH21" s="20" cm="1">
        <f t="array" ref="CH21">secandmin(J21)</f>
        <v>130</v>
      </c>
      <c r="CI21" s="20">
        <f t="shared" si="4"/>
        <v>50</v>
      </c>
      <c r="CJ21" s="20" cm="1">
        <f t="array" ref="CJ21">IF(AR21="",FALSE,ROUND(IF(AU21=TRUE,((180-secandmin(AK21))+(45-AM21))-(secandmin(AR21)),(180-secandmin(AR21))),0))</f>
        <v>69</v>
      </c>
      <c r="CK21" s="20" t="b" cm="1">
        <f t="array" ref="CK21">IF(AW21="",FALSE,ROUND(IF(AZ21=TRUE,((180-secandmin(AK21))+(45-AM21))-(secandmin(AW21)),(180-secandmin(AW21))),0))</f>
        <v>0</v>
      </c>
      <c r="CL21" s="20" t="b" cm="1">
        <f t="array" ref="CL21">IF(BB21="",FALSE,ROUND(IF(BE21=TRUE,((180-secandmin(AK21))+(45-AM21))-(secandmin(BB21)),(180-secandmin(BB21))),0))</f>
        <v>0</v>
      </c>
      <c r="CM21" s="20" t="b" cm="1">
        <f t="array" ref="CM21">IF(BG21="",FALSE,ROUND(IF(BJ21=TRUE,((180-secandmin(AK21))+(45-AM21))-(secandmin(BG21)),(180-secandmin(BG21))),0))</f>
        <v>0</v>
      </c>
      <c r="CN21" s="20" t="b" cm="1">
        <f t="array" ref="CN21">IF(BL21="",FALSE,ROUND(IF(BO21=TRUE,((180-secandmin(AK21))+(45-AM21))-(secandmin(BL21)),(180-secandmin(BL21))),0))</f>
        <v>0</v>
      </c>
      <c r="CO21" s="30" cm="1">
        <f t="array" ref="CO21">roundlength(AJ21,secandmin(AM21),AO21,secandmin(AK21))</f>
        <v>77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6_1 Chalet</v>
      </c>
      <c r="B22" s="4">
        <v>10</v>
      </c>
      <c r="C22" s="50"/>
      <c r="D22" s="51"/>
      <c r="E22" s="50"/>
      <c r="F22" s="87"/>
      <c r="G22" s="88"/>
      <c r="H22" s="89"/>
      <c r="I22" s="49"/>
      <c r="J22" s="48"/>
      <c r="K22" s="45" t="b">
        <v>0</v>
      </c>
      <c r="L22" s="46" t="b">
        <f t="shared" si="7"/>
        <v>0</v>
      </c>
      <c r="M22" s="47" t="b" cm="1">
        <f t="array" ref="M22">OpeningDeath(CG22,CI22,CI38,CI54,CI70,CI86,CI102)</f>
        <v>0</v>
      </c>
      <c r="N22" s="171"/>
      <c r="O22" s="69" t="b">
        <v>0</v>
      </c>
      <c r="Q22" s="17"/>
      <c r="R22" s="17"/>
      <c r="S22" s="17"/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/>
      <c r="AM22" s="62"/>
      <c r="AN22" s="63" t="s">
        <v>142</v>
      </c>
      <c r="AO22" s="71" t="s">
        <v>141</v>
      </c>
      <c r="AP22" s="20" t="b">
        <f t="shared" si="1"/>
        <v>0</v>
      </c>
      <c r="AQ22" s="17"/>
      <c r="AR22" s="190"/>
      <c r="AS22" s="54"/>
      <c r="AT22" s="55"/>
      <c r="AU22" s="55" t="b">
        <v>0</v>
      </c>
      <c r="AV22" s="55"/>
      <c r="AW22" s="64"/>
      <c r="AX22" s="65"/>
      <c r="AY22" s="164"/>
      <c r="AZ22" s="66" t="b">
        <v>0</v>
      </c>
      <c r="BA22" s="66"/>
      <c r="BB22" s="56"/>
      <c r="BC22" s="57"/>
      <c r="BD22" s="224"/>
      <c r="BE22" s="55" t="b">
        <v>0</v>
      </c>
      <c r="BF22" s="55"/>
      <c r="BG22" s="64"/>
      <c r="BH22" s="65"/>
      <c r="BI22" s="164"/>
      <c r="BJ22" s="66" t="b">
        <v>0</v>
      </c>
      <c r="BK22" s="66"/>
      <c r="BL22" s="56"/>
      <c r="BM22" s="57"/>
      <c r="BN22" s="55"/>
      <c r="BO22" s="55" t="b">
        <v>0</v>
      </c>
      <c r="BP22" s="55"/>
      <c r="BR22" s="20" t="str">
        <v/>
      </c>
      <c r="BS22" s="20" t="str">
        <f t="shared" si="2"/>
        <v>FALSE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 t="str">
        <f t="shared" si="3"/>
        <v>FALSE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0</v>
      </c>
      <c r="CB22" s="20">
        <f t="shared" si="9"/>
        <v>0</v>
      </c>
      <c r="CC22" s="223" t="b">
        <f>opening(AS22,B12)</f>
        <v>0</v>
      </c>
      <c r="CD22" s="29" t="str" cm="1">
        <f t="array" ref="CD22">KOST(CA22,O22,secandmin(J22),L22, AN22)</f>
        <v/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0</v>
      </c>
      <c r="CH22" s="20" cm="1">
        <f t="array" ref="CH22">secandmin(J22)</f>
        <v>0</v>
      </c>
      <c r="CI22" s="20" t="b">
        <f t="shared" si="4"/>
        <v>0</v>
      </c>
      <c r="CJ22" s="20" t="b" cm="1">
        <f t="array" ref="CJ22">IF(AR22="",FALSE,ROUND(IF(AU22=TRUE,((180-secandmin(AK22))+(45-AM22))-(secandmin(AR22)),(180-secandmin(AR22))),0))</f>
        <v>0</v>
      </c>
      <c r="CK22" s="20" t="b" cm="1">
        <f t="array" ref="CK22">IF(AW22="",FALSE,ROUND(IF(AZ22=TRUE,((180-secandmin(AK22))+(45-AM22))-(secandmin(AW22)),(180-secandmin(AW22))),0))</f>
        <v>0</v>
      </c>
      <c r="CL22" s="20" t="b" cm="1">
        <f t="array" ref="CL22">IF(BB22="",FALSE,ROUND(IF(BE22=TRUE,((180-secandmin(AK22))+(45-AM22))-(secandmin(BB22)),(180-secandmin(BB22))),0))</f>
        <v>0</v>
      </c>
      <c r="CM22" s="20" t="b" cm="1">
        <f t="array" ref="CM22">IF(BG22="",FALSE,ROUND(IF(BJ22=TRUE,((180-secandmin(AK22))+(45-AM22))-(secandmin(BG22)),(180-secandmin(BG22))),0))</f>
        <v>0</v>
      </c>
      <c r="CN22" s="20" t="b" cm="1">
        <f t="array" ref="CN22">IF(BL22="",FALSE,ROUND(IF(BO22=TRUE,((180-secandmin(AK22))+(45-AM22))-(secandmin(BL22)),(180-secandmin(BL22))),0))</f>
        <v>0</v>
      </c>
      <c r="CO22" s="30" t="str" cm="1">
        <f t="array" ref="CO22">roundlength(AJ22,secandmin(AM22),AO22,secandmin(AK22))</f>
        <v/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str" cm="1">
        <f t="array" ref="DA22">FiveVThreeThrown(CJ22,CK22,CI22,CI38,CI54,CI70,CI86,AO22)</f>
        <v>NP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6_1 Chalet</v>
      </c>
      <c r="B23" s="4">
        <v>11</v>
      </c>
      <c r="C23" s="50"/>
      <c r="D23" s="51"/>
      <c r="E23" s="50"/>
      <c r="F23" s="87"/>
      <c r="G23" s="88"/>
      <c r="H23" s="89"/>
      <c r="I23" s="49"/>
      <c r="J23" s="48"/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/>
      <c r="O23" s="69" t="b">
        <v>0</v>
      </c>
      <c r="Q23" s="17"/>
      <c r="R23" s="17"/>
      <c r="S23" s="17"/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/>
      <c r="AM23" s="62"/>
      <c r="AN23" s="63" t="s">
        <v>142</v>
      </c>
      <c r="AO23" s="71" t="s">
        <v>141</v>
      </c>
      <c r="AP23" s="20" t="b">
        <f t="shared" si="1"/>
        <v>0</v>
      </c>
      <c r="AQ23" s="17"/>
      <c r="AR23" s="190"/>
      <c r="AS23" s="54"/>
      <c r="AT23" s="55"/>
      <c r="AU23" s="55" t="b">
        <v>0</v>
      </c>
      <c r="AV23" s="55"/>
      <c r="AW23" s="64"/>
      <c r="AX23" s="65"/>
      <c r="AY23" s="66"/>
      <c r="AZ23" s="66" t="b">
        <v>0</v>
      </c>
      <c r="BA23" s="66"/>
      <c r="BB23" s="56"/>
      <c r="BC23" s="57"/>
      <c r="BD23" s="55"/>
      <c r="BE23" s="55" t="b">
        <v>0</v>
      </c>
      <c r="BF23" s="55"/>
      <c r="BG23" s="64"/>
      <c r="BH23" s="65"/>
      <c r="BI23" s="66"/>
      <c r="BJ23" s="66" t="b">
        <v>0</v>
      </c>
      <c r="BK23" s="66"/>
      <c r="BL23" s="56"/>
      <c r="BM23" s="57"/>
      <c r="BN23" s="55"/>
      <c r="BO23" s="55" t="b">
        <v>0</v>
      </c>
      <c r="BP23" s="55"/>
      <c r="BR23" s="20" t="str">
        <v/>
      </c>
      <c r="BS23" s="20" t="str">
        <f t="shared" si="2"/>
        <v>FALSE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 t="str">
        <f t="shared" si="3"/>
        <v>FALSE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str" cm="1">
        <f t="array" ref="CD23">KOST(CA23,O23,secandmin(J23),L23, AN23)</f>
        <v/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0</v>
      </c>
      <c r="CH23" s="20" cm="1">
        <f t="array" ref="CH23">secandmin(J23)</f>
        <v>0</v>
      </c>
      <c r="CI23" s="20" t="b">
        <f t="shared" si="4"/>
        <v>0</v>
      </c>
      <c r="CJ23" s="20" t="b" cm="1">
        <f t="array" ref="CJ23">IF(AR23="",FALSE,ROUND(IF(AU23=TRUE,((180-secandmin(AK23))+(45-AM23))-(secandmin(AR23)),(180-secandmin(AR23))),0))</f>
        <v>0</v>
      </c>
      <c r="CK23" s="20" t="b" cm="1">
        <f t="array" ref="CK23">IF(AW23="",FALSE,ROUND(IF(AZ23=TRUE,((180-secandmin(AK23))+(45-AM23))-(secandmin(AW23)),(180-secandmin(AW23))),0))</f>
        <v>0</v>
      </c>
      <c r="CL23" s="20" t="b" cm="1">
        <f t="array" ref="CL23">IF(BB23="",FALSE,ROUND(IF(BE23=TRUE,((180-secandmin(AK23))+(45-AM23))-(secandmin(BB23)),(180-secandmin(BB23))),0))</f>
        <v>0</v>
      </c>
      <c r="CM23" s="20" t="b" cm="1">
        <f t="array" ref="CM23">IF(BG23="",FALSE,ROUND(IF(BJ23=TRUE,((180-secandmin(AK23))+(45-AM23))-(secandmin(BG23)),(180-secandmin(BG23))),0))</f>
        <v>0</v>
      </c>
      <c r="CN23" s="20" t="b" cm="1">
        <f t="array" ref="CN23">IF(BL23="",FALSE,ROUND(IF(BO23=TRUE,((180-secandmin(AK23))+(45-AM23))-(secandmin(BL23)),(180-secandmin(BL23))),0))</f>
        <v>0</v>
      </c>
      <c r="CO23" s="30" t="str" cm="1">
        <f t="array" ref="CO23">roundlength(AJ23,secandmin(AM23),AO23,secandmin(AK23))</f>
        <v/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str" cm="1">
        <f t="array" ref="DA23">FiveVThreeThrown(CJ23,CK23,CI23,CI39,CI55,CI71,CI87,AO23)</f>
        <v>NP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6_1 Chalet</v>
      </c>
      <c r="B24" s="4">
        <v>12</v>
      </c>
      <c r="C24" s="50"/>
      <c r="D24" s="51"/>
      <c r="E24" s="50"/>
      <c r="F24" s="87"/>
      <c r="G24" s="88"/>
      <c r="H24" s="89"/>
      <c r="I24" s="49"/>
      <c r="J24" s="48"/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/>
      <c r="O24" s="69" t="b">
        <v>0</v>
      </c>
      <c r="Q24" s="17"/>
      <c r="R24" s="17"/>
      <c r="S24" s="17"/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/>
      <c r="AM24" s="62"/>
      <c r="AN24" s="63" t="s">
        <v>142</v>
      </c>
      <c r="AO24" s="71" t="s">
        <v>141</v>
      </c>
      <c r="AP24" s="20" t="b">
        <f t="shared" si="1"/>
        <v>0</v>
      </c>
      <c r="AQ24" s="17"/>
      <c r="AR24" s="190"/>
      <c r="AS24" s="54"/>
      <c r="AT24" s="224"/>
      <c r="AU24" s="55" t="b">
        <v>0</v>
      </c>
      <c r="AV24" s="55"/>
      <c r="AW24" s="64"/>
      <c r="AX24" s="65"/>
      <c r="AY24" s="66"/>
      <c r="AZ24" s="66" t="b">
        <v>0</v>
      </c>
      <c r="BA24" s="66"/>
      <c r="BB24" s="56"/>
      <c r="BC24" s="57"/>
      <c r="BD24" s="55"/>
      <c r="BE24" s="55" t="b">
        <v>0</v>
      </c>
      <c r="BF24" s="55"/>
      <c r="BG24" s="64"/>
      <c r="BH24" s="65"/>
      <c r="BI24" s="66"/>
      <c r="BJ24" s="66" t="b">
        <v>0</v>
      </c>
      <c r="BK24" s="66"/>
      <c r="BL24" s="56"/>
      <c r="BM24" s="57"/>
      <c r="BN24" s="55"/>
      <c r="BO24" s="55" t="b">
        <v>0</v>
      </c>
      <c r="BP24" s="55"/>
      <c r="BR24" s="20" t="str">
        <v/>
      </c>
      <c r="BS24" s="20" t="str">
        <f t="shared" si="2"/>
        <v>FALSE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 t="str">
        <f t="shared" si="3"/>
        <v>FALSE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0</v>
      </c>
      <c r="CB24" s="20">
        <f t="shared" si="9"/>
        <v>0</v>
      </c>
      <c r="CC24" s="223" t="b">
        <f>opening(AS24,B12)</f>
        <v>0</v>
      </c>
      <c r="CD24" s="29" t="str" cm="1">
        <f t="array" ref="CD24">KOST(CA24,O24,secandmin(J24),L24, AN24)</f>
        <v/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0</v>
      </c>
      <c r="CH24" s="20" cm="1">
        <f t="array" ref="CH24">secandmin(J24)</f>
        <v>0</v>
      </c>
      <c r="CI24" s="20" t="b">
        <f t="shared" si="4"/>
        <v>0</v>
      </c>
      <c r="CJ24" s="20" t="b" cm="1">
        <f t="array" ref="CJ24">IF(AR24="",FALSE,ROUND(IF(AU24=TRUE,((180-secandmin(AK24))+(45-AM24))-(secandmin(AR24)),(180-secandmin(AR24))),0))</f>
        <v>0</v>
      </c>
      <c r="CK24" s="20" t="b" cm="1">
        <f t="array" ref="CK24">IF(AW24="",FALSE,ROUND(IF(AZ24=TRUE,((180-secandmin(AK24))+(45-AM24))-(secandmin(AW24)),(180-secandmin(AW24))),0))</f>
        <v>0</v>
      </c>
      <c r="CL24" s="20" t="b" cm="1">
        <f t="array" ref="CL24">IF(BB24="",FALSE,ROUND(IF(BE24=TRUE,((180-secandmin(AK24))+(45-AM24))-(secandmin(BB24)),(180-secandmin(BB24))),0))</f>
        <v>0</v>
      </c>
      <c r="CM24" s="20" t="b" cm="1">
        <f t="array" ref="CM24">IF(BG24="",FALSE,ROUND(IF(BJ24=TRUE,((180-secandmin(AK24))+(45-AM24))-(secandmin(BG24)),(180-secandmin(BG24))),0))</f>
        <v>0</v>
      </c>
      <c r="CN24" s="20" t="b" cm="1">
        <f t="array" ref="CN24">IF(BL24="",FALSE,ROUND(IF(BO24=TRUE,((180-secandmin(AK24))+(45-AM24))-(secandmin(BL24)),(180-secandmin(BL24))),0))</f>
        <v>0</v>
      </c>
      <c r="CO24" s="30" t="str" cm="1">
        <f t="array" ref="CO24">roundlength(AJ24,secandmin(AM24),AO24,secandmin(AK24))</f>
        <v/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str" cm="1">
        <f t="array" ref="DA24">FiveVThreeThrown(CJ24,CK24,CI24,CI40,CI56,CI72,CI88,AO24)</f>
        <v>NP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6_1 Chalet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6_1 Chalet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6_1 Chalet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6_1 Chalet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6_1 Chalet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525</v>
      </c>
      <c r="K29" s="45" t="b">
        <v>0</v>
      </c>
      <c r="L29" s="46" t="b">
        <f>DB29</f>
        <v>1</v>
      </c>
      <c r="M29" s="47" t="b" cm="1">
        <f t="array" ref="M29">OpeningDeath(CG13,CI29,CI13,CI45,CI61,CI77,CI93)</f>
        <v>0</v>
      </c>
      <c r="N29" s="52" t="s">
        <v>182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0</v>
      </c>
      <c r="CB29" s="20">
        <f>countkillshs(AS13,AV13,AX13,BA13,BC13,BF13,BH13,BK13,BM13,BP13,$B$28)</f>
        <v>0</v>
      </c>
      <c r="CC29" s="82" t="b">
        <f>opening(AS13,B28)</f>
        <v>0</v>
      </c>
      <c r="CD29" s="5" t="b">
        <f>KOST(CA29,O29,secandmin(J29),L29,AN13)</f>
        <v>1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87</v>
      </c>
      <c r="CI29" s="20">
        <f t="shared" ref="CI29:CI43" si="12">IF(CH29=0,FALSE,(180+BT29-CH29))</f>
        <v>93</v>
      </c>
      <c r="CJ29" s="20" t="b" cm="1">
        <f t="array" ref="CJ29">OpenRefragged(CJ13,CI13,CI29,CI45,CI61,CI77)</f>
        <v>0</v>
      </c>
      <c r="CK29" s="20" t="b" cm="1">
        <f t="array" ref="CK29">OpenRefragged(CK13,CI13,CI29,CI45,CI61,CI77)</f>
        <v>0</v>
      </c>
      <c r="CL29" s="20" t="b" cm="1">
        <f t="array" ref="CL29">OpenRefragged(CL13,CI13,CI29,CI45,CI61,CI77)</f>
        <v>1</v>
      </c>
      <c r="CM29" s="20" t="b" cm="1">
        <f t="array" ref="CM29">OpenRefragged(CM13,CI13,CI29,CI45,CI61,CI77)</f>
        <v>1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1">TRANSPOSE(sidesplit(CD29:CD43,AN13:AN27,"Attack"))</f>
        <v>1</v>
      </c>
      <c r="CV29" s="20" t="b" cm="1">
        <f t="array" ref="CV29:CV34">TRANSPOSE(sidesplit(CD29:CD43,AN13:AN27,"Defence"))</f>
        <v>1</v>
      </c>
      <c r="CW29" s="20" cm="1">
        <f t="array" ref="CW29:CW31">TRANSPOSE(sidesplit(CI29:CI43,AN13:AN27,"Attack"))</f>
        <v>130</v>
      </c>
      <c r="CX29" s="20" cm="1">
        <f t="array" ref="CX29:CX34">TRANSPOSE(sidesplit(CI29:CI43,AN13:AN27,"Defence"))</f>
        <v>93</v>
      </c>
      <c r="CY29" s="20" cm="1">
        <f t="array" ref="CY29:CY31">TRANSPOSE(sidesplit(CA29:CA43,AN13:AN27,"Attack"))</f>
        <v>3</v>
      </c>
      <c r="CZ29" s="20" cm="1">
        <f t="array" ref="CZ29:CZ34">TRANSPOSE(sidesplit(CA29:CA43,AN13:AN27,"Defence"))</f>
        <v>0</v>
      </c>
      <c r="DA29" s="76"/>
      <c r="DB29" s="20" t="b" cm="1">
        <f t="array" ref="DB29">DeathRefragged(CI29,CJ13,CK13,CL13,CM13,CN13)</f>
        <v>1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6_1 Chalet</v>
      </c>
      <c r="B30" s="5">
        <v>2</v>
      </c>
      <c r="C30" s="50"/>
      <c r="D30" s="51"/>
      <c r="E30" s="50"/>
      <c r="F30" s="87"/>
      <c r="G30" s="58"/>
      <c r="H30" s="90"/>
      <c r="I30" s="49"/>
      <c r="J30" s="48" t="s">
        <v>432</v>
      </c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0</v>
      </c>
      <c r="N30" s="52" t="s">
        <v>257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2</v>
      </c>
      <c r="CB30" s="20">
        <f>countkillshs(AS14,AV14,AX14,BA14,BC14,BF14,BH14,BK14,BM14,BP14,$B$28)</f>
        <v>1</v>
      </c>
      <c r="CC30" s="82" t="b">
        <f>opening(AS14,B28)</f>
        <v>1</v>
      </c>
      <c r="CD30" s="5" t="b">
        <f>KOST(CA30,O30,secandmin(J30),L30,AN14)</f>
        <v>1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6</v>
      </c>
      <c r="CI30" s="20">
        <f t="shared" si="12"/>
        <v>174</v>
      </c>
      <c r="CJ30" s="20" t="b" cm="1">
        <f t="array" ref="CJ30">OpenRefragged(CJ14,CI14,CI30,CI46,CI62,CI78)</f>
        <v>1</v>
      </c>
      <c r="CK30" s="20" t="b" cm="1">
        <f t="array" ref="CK30">OpenRefragged(CK14,CI14,CI30,CI46,CI62,CI78)</f>
        <v>1</v>
      </c>
      <c r="CL30" s="20" t="b" cm="1">
        <f t="array" ref="CL30">OpenRefragged(CL14,CI14,CI30,CI46,CI62,CI78)</f>
        <v>0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1</v>
      </c>
      <c r="CV30" s="20" t="b">
        <v>1</v>
      </c>
      <c r="CW30" s="20">
        <v>118</v>
      </c>
      <c r="CX30" s="20">
        <v>174</v>
      </c>
      <c r="CY30" s="20">
        <v>1</v>
      </c>
      <c r="CZ30" s="20">
        <v>2</v>
      </c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1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6_1 Chalet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436</v>
      </c>
      <c r="K31" s="45" t="b">
        <v>0</v>
      </c>
      <c r="L31" s="46" t="b">
        <f t="shared" si="15"/>
        <v>1</v>
      </c>
      <c r="M31" s="47" t="b" cm="1">
        <f t="array" ref="M31">OpeningDeath(CG15,CI31,CI15,CI47,CI63,CI79,CI95)</f>
        <v>0</v>
      </c>
      <c r="N31" s="52" t="s">
        <v>167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0</v>
      </c>
      <c r="CB31" s="20">
        <f>countkillshs(AS15,AV15,AX15,BA15,BC15,BF15,BH15,BK15,BM15,BP15,$B$28)</f>
        <v>0</v>
      </c>
      <c r="CC31" s="82" t="b">
        <f>opening(AS15,B28)</f>
        <v>0</v>
      </c>
      <c r="CD31" s="5" t="b">
        <f>KOST(CA31,O31,secandmin(J31),L31,AN15)</f>
        <v>1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101</v>
      </c>
      <c r="CI31" s="20">
        <f t="shared" si="12"/>
        <v>79</v>
      </c>
      <c r="CJ31" s="20" t="b" cm="1">
        <f t="array" ref="CJ31">OpenRefragged(CJ15,CI15,CI31,CI47,CI63,CI79)</f>
        <v>0</v>
      </c>
      <c r="CK31" s="20" t="b" cm="1">
        <f t="array" ref="CK31">OpenRefragged(CK15,CI15,CI31,CI47,CI63,CI79)</f>
        <v>0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0</v>
      </c>
      <c r="CV31" s="20" t="b">
        <v>1</v>
      </c>
      <c r="CW31" s="20">
        <v>49</v>
      </c>
      <c r="CX31" s="20">
        <v>79</v>
      </c>
      <c r="CY31" s="20">
        <v>0</v>
      </c>
      <c r="CZ31" s="20">
        <v>0</v>
      </c>
      <c r="DA31" s="76"/>
      <c r="DB31" s="20" t="b" cm="1">
        <f t="array" ref="DB31">DeathRefragged(CI31,CJ15,CK15,CL15,CM15,CN15)</f>
        <v>1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6_1 Chalet</v>
      </c>
      <c r="B32" s="5">
        <v>4</v>
      </c>
      <c r="C32" s="50"/>
      <c r="D32" s="51"/>
      <c r="E32" s="50"/>
      <c r="F32" s="87"/>
      <c r="G32" s="58"/>
      <c r="H32" s="90"/>
      <c r="I32" s="49"/>
      <c r="J32" s="48" t="s">
        <v>443</v>
      </c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1</v>
      </c>
      <c r="N32" s="52" t="s">
        <v>182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0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b">
        <f>KOST(CA32,O32,secandmin(J32),L32,AN16)</f>
        <v>0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94</v>
      </c>
      <c r="CI32" s="20">
        <f t="shared" si="12"/>
        <v>86</v>
      </c>
      <c r="CJ32" s="20" t="b" cm="1">
        <f t="array" ref="CJ32">OpenRefragged(CJ16,CI16,CI32,CI48,CI64,CI80)</f>
        <v>1</v>
      </c>
      <c r="CK32" s="20" t="b" cm="1">
        <f t="array" ref="CK32">OpenRefragged(CK16,CI16,CI32,CI48,CI64,CI80)</f>
        <v>0</v>
      </c>
      <c r="CL32" s="20" t="b" cm="1">
        <f t="array" ref="CL32">OpenRefragged(CL16,CI16,CI32,CI48,CI64,CI80)</f>
        <v>0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/>
      <c r="CV32" s="20" t="b">
        <v>0</v>
      </c>
      <c r="CW32" s="20"/>
      <c r="CX32" s="20">
        <v>86</v>
      </c>
      <c r="CY32" s="20"/>
      <c r="CZ32" s="20">
        <v>0</v>
      </c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6_1 Chalet</v>
      </c>
      <c r="B33" s="5">
        <v>5</v>
      </c>
      <c r="C33" s="50"/>
      <c r="D33" s="51"/>
      <c r="E33" s="50"/>
      <c r="F33" s="87"/>
      <c r="G33" s="58"/>
      <c r="H33" s="90"/>
      <c r="I33" s="49"/>
      <c r="J33" s="48" t="s">
        <v>518</v>
      </c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 t="s">
        <v>257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0</v>
      </c>
      <c r="CB33" s="20">
        <f t="shared" si="17"/>
        <v>0</v>
      </c>
      <c r="CC33" s="82" t="b">
        <f>opening(AS17,B28)</f>
        <v>0</v>
      </c>
      <c r="CD33" s="5" t="b">
        <f>KOST(CA33,O33,secandmin(J33),L33,AN17)</f>
        <v>0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75</v>
      </c>
      <c r="CI33" s="20">
        <f t="shared" si="12"/>
        <v>105</v>
      </c>
      <c r="CJ33" s="20" t="b" cm="1">
        <f t="array" ref="CJ33">OpenRefragged(CJ17,CI17,CI33,CI49,CI65,CI81)</f>
        <v>1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0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/>
      <c r="CV33" s="20" t="b">
        <v>0</v>
      </c>
      <c r="CW33" s="20"/>
      <c r="CX33" s="20">
        <v>105</v>
      </c>
      <c r="CY33" s="20"/>
      <c r="CZ33" s="20">
        <v>0</v>
      </c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6_1 Chalet</v>
      </c>
      <c r="B34" s="5">
        <v>6</v>
      </c>
      <c r="C34" s="50"/>
      <c r="D34" s="51"/>
      <c r="E34" s="50"/>
      <c r="F34" s="87"/>
      <c r="G34" s="58"/>
      <c r="H34" s="90"/>
      <c r="I34" s="49"/>
      <c r="J34" s="300"/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167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1</v>
      </c>
      <c r="CB34" s="20">
        <f t="shared" si="17"/>
        <v>1</v>
      </c>
      <c r="CC34" s="82" t="b">
        <f>opening(AS18,B28)</f>
        <v>0</v>
      </c>
      <c r="CD34" s="5" t="b">
        <f>KOST(CA34,O34,secandmin(J34),L34,AN18)</f>
        <v>1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0</v>
      </c>
      <c r="CI34" s="20" t="b">
        <f t="shared" si="12"/>
        <v>0</v>
      </c>
      <c r="CJ34" s="20" t="b" cm="1">
        <f t="array" ref="CJ34">OpenRefragged(CJ18,CI18,CI34,CI50,CI66,CI82)</f>
        <v>0</v>
      </c>
      <c r="CK34" s="20" t="b" cm="1">
        <f t="array" ref="CK34">OpenRefragged(CK18,CI18,CI34,CI50,CI66,CI82)</f>
        <v>0</v>
      </c>
      <c r="CL34" s="20" t="b" cm="1">
        <f t="array" ref="CL34">OpenRefragged(CL18,CI18,CI34,CI50,CI66,CI82)</f>
        <v>1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/>
      <c r="CV34" s="20" t="b">
        <v>1</v>
      </c>
      <c r="CW34" s="20"/>
      <c r="CX34" s="20" t="b">
        <v>0</v>
      </c>
      <c r="CY34" s="20"/>
      <c r="CZ34" s="20">
        <v>1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6_1 Chalet</v>
      </c>
      <c r="B35" s="5">
        <v>7</v>
      </c>
      <c r="C35" s="50"/>
      <c r="D35" s="51"/>
      <c r="E35" s="50"/>
      <c r="F35" s="87"/>
      <c r="G35" s="58"/>
      <c r="H35" s="90"/>
      <c r="I35" s="49"/>
      <c r="J35" s="48" t="s">
        <v>502</v>
      </c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173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3</v>
      </c>
      <c r="CB35" s="20">
        <f t="shared" si="17"/>
        <v>0</v>
      </c>
      <c r="CC35" s="82" t="b">
        <f>opening(AS19,B28)</f>
        <v>1</v>
      </c>
      <c r="CD35" s="5" t="b">
        <f>KOST(CA35,O35,secandmin(J35),L35,AN19)</f>
        <v>1</v>
      </c>
      <c r="CE35" s="10"/>
      <c r="CF35" s="20" cm="1">
        <f t="array" ref="CF35">exitfrags(CI35,CI19,CI51,CI67,CI83,AS19,CJ19,AX19,CK19,BC19,CL19,BH19,CM19,BM19,CN19,AO19,$B$28)</f>
        <v>1</v>
      </c>
      <c r="CG35" s="28"/>
      <c r="CH35" s="20" cm="1">
        <f t="array" ref="CH35">secandmin(J35)</f>
        <v>50</v>
      </c>
      <c r="CI35" s="20">
        <f t="shared" si="12"/>
        <v>130</v>
      </c>
      <c r="CJ35" s="20" t="b" cm="1">
        <f t="array" ref="CJ35">OpenRefragged(CJ19,CI19,CI35,CI51,CI67,CI83)</f>
        <v>0</v>
      </c>
      <c r="CK35" s="20" t="b" cm="1">
        <f t="array" ref="CK35">OpenRefragged(CK19,CI19,CI35,CI51,CI67,CI83)</f>
        <v>0</v>
      </c>
      <c r="CL35" s="20" t="b" cm="1">
        <f t="array" ref="CL35">OpenRefragged(CL19,CI19,CI35,CI51,CI67,CI83)</f>
        <v>1</v>
      </c>
      <c r="CM35" s="20" t="b" cm="1">
        <f t="array" ref="CM35">OpenRefragged(CM19,CI19,CI35,CI51,CI67,CI83)</f>
        <v>1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1</v>
      </c>
    </row>
    <row r="36" spans="1:110" ht="15.75" customHeight="1" x14ac:dyDescent="0.2">
      <c r="A36" s="152" t="str" cm="1">
        <f t="array" aca="1" ref="A36" ca="1">MID(CELL("filename",A25),FIND("]",CELL("filename",A25))+1,255)</f>
        <v>6_1 Chalet</v>
      </c>
      <c r="B36" s="5">
        <v>8</v>
      </c>
      <c r="C36" s="50"/>
      <c r="D36" s="51"/>
      <c r="E36" s="50"/>
      <c r="F36" s="87"/>
      <c r="G36" s="58"/>
      <c r="H36" s="90"/>
      <c r="I36" s="49"/>
      <c r="J36" s="48" t="s">
        <v>442</v>
      </c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0</v>
      </c>
      <c r="N36" s="52" t="s">
        <v>237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1</v>
      </c>
      <c r="CB36" s="20">
        <f t="shared" si="17"/>
        <v>0</v>
      </c>
      <c r="CC36" s="82" t="b">
        <f>opening(AS20,B28)</f>
        <v>1</v>
      </c>
      <c r="CD36" s="5" t="b">
        <f>KOST(CA36,O36,secandmin(J36),L36,AN20)</f>
        <v>1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62</v>
      </c>
      <c r="CI36" s="20">
        <f t="shared" si="12"/>
        <v>118</v>
      </c>
      <c r="CJ36" s="20" t="b" cm="1">
        <f t="array" ref="CJ36">OpenRefragged(CJ20,CI20,CI36,CI52,CI68,CI84)</f>
        <v>0</v>
      </c>
      <c r="CK36" s="20" t="b" cm="1">
        <f t="array" ref="CK36">OpenRefragged(CK20,CI20,CI36,CI52,CI68,CI84)</f>
        <v>0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6_1 Chalet</v>
      </c>
      <c r="B37" s="5">
        <v>9</v>
      </c>
      <c r="C37" s="50"/>
      <c r="D37" s="51"/>
      <c r="E37" s="50"/>
      <c r="F37" s="87"/>
      <c r="G37" s="58"/>
      <c r="H37" s="90"/>
      <c r="I37" s="49"/>
      <c r="J37" s="48" t="s">
        <v>394</v>
      </c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1</v>
      </c>
      <c r="N37" s="171" t="s">
        <v>237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0</v>
      </c>
      <c r="CB37" s="20">
        <f t="shared" si="17"/>
        <v>0</v>
      </c>
      <c r="CC37" s="82" t="b">
        <f>opening(AS21,B28)</f>
        <v>0</v>
      </c>
      <c r="CD37" s="5" t="b">
        <f>KOST(CA37,O37,secandmin(J37),L37,AN21)</f>
        <v>0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131</v>
      </c>
      <c r="CI37" s="20">
        <f t="shared" si="12"/>
        <v>49</v>
      </c>
      <c r="CJ37" s="20" t="b" cm="1">
        <f t="array" ref="CJ37">OpenRefragged(CJ21,CI21,CI37,CI53,CI69,CI85)</f>
        <v>1</v>
      </c>
      <c r="CK37" s="20" t="b" cm="1">
        <f t="array" ref="CK37">OpenRefragged(CK21,CI21,CI37,CI53,CI69,CI85)</f>
        <v>0</v>
      </c>
      <c r="CL37" s="20" t="b" cm="1">
        <f t="array" ref="CL37">OpenRefragged(CL21,CI21,CI37,CI53,CI69,CI85)</f>
        <v>0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6_1 Chalet</v>
      </c>
      <c r="B38" s="5">
        <v>10</v>
      </c>
      <c r="C38" s="50"/>
      <c r="D38" s="51"/>
      <c r="E38" s="50"/>
      <c r="F38" s="87"/>
      <c r="G38" s="58"/>
      <c r="H38" s="90"/>
      <c r="I38" s="49"/>
      <c r="J38" s="48"/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/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 t="str">
        <f t="shared" si="10"/>
        <v>FALSE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 t="str">
        <f t="shared" si="11"/>
        <v>FALSE</v>
      </c>
      <c r="BY38" s="18"/>
      <c r="BZ38" s="36"/>
      <c r="CA38" s="29">
        <f>countkills(AS22,AX22,BC22,BH22,BM22,B28)</f>
        <v>0</v>
      </c>
      <c r="CB38" s="20">
        <f t="shared" si="17"/>
        <v>0</v>
      </c>
      <c r="CC38" s="82" t="b">
        <f>opening(AS22,B28)</f>
        <v>0</v>
      </c>
      <c r="CD38" s="5" t="str">
        <f>KOST(CA38,O38,secandmin(J38),L38,AN22)</f>
        <v/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0</v>
      </c>
      <c r="CI38" s="20" t="b">
        <f t="shared" si="12"/>
        <v>0</v>
      </c>
      <c r="CJ38" s="20" t="b" cm="1">
        <f t="array" ref="CJ38">OpenRefragged(CJ22,CI22,CI38,CI54,CI70,CI86)</f>
        <v>0</v>
      </c>
      <c r="CK38" s="20" t="b" cm="1">
        <f t="array" ref="CK38">OpenRefragged(CK22,CI22,CI38,CI54,CI70,CI86)</f>
        <v>0</v>
      </c>
      <c r="CL38" s="20" t="b" cm="1">
        <f t="array" ref="CL38">OpenRefragged(CL22,CI22,CI38,CI54,CI70,CI86)</f>
        <v>0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6_1 Chalet</v>
      </c>
      <c r="B39" s="5">
        <v>11</v>
      </c>
      <c r="C39" s="50"/>
      <c r="D39" s="51"/>
      <c r="E39" s="50"/>
      <c r="F39" s="87"/>
      <c r="G39" s="58"/>
      <c r="H39" s="90"/>
      <c r="I39" s="49"/>
      <c r="J39" s="48"/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/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 t="str">
        <f t="shared" si="10"/>
        <v>FALSE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 t="str">
        <f t="shared" si="11"/>
        <v>FALSE</v>
      </c>
      <c r="BY39" s="18"/>
      <c r="BZ39" s="36"/>
      <c r="CA39" s="29">
        <f>countkills(AS23,AX23,BC23,BH23,BM23,B28)</f>
        <v>0</v>
      </c>
      <c r="CB39" s="20">
        <f t="shared" si="17"/>
        <v>0</v>
      </c>
      <c r="CC39" s="82" t="b">
        <f>opening(AS23,B28)</f>
        <v>0</v>
      </c>
      <c r="CD39" s="5" t="str">
        <f>KOST(CA39,O39,secandmin(J39),L39,AN23)</f>
        <v/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0</v>
      </c>
      <c r="CI39" s="20" t="b">
        <f t="shared" si="12"/>
        <v>0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0</v>
      </c>
      <c r="CL39" s="20" t="b" cm="1">
        <f t="array" ref="CL39">OpenRefragged(CL23,CI23,CI39,CI55,CI71,CI87)</f>
        <v>0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0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6_1 Chalet</v>
      </c>
      <c r="B40" s="5">
        <v>12</v>
      </c>
      <c r="C40" s="50"/>
      <c r="D40" s="51"/>
      <c r="E40" s="50"/>
      <c r="F40" s="87"/>
      <c r="G40" s="58"/>
      <c r="H40" s="90"/>
      <c r="I40" s="49"/>
      <c r="J40" s="48"/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0</v>
      </c>
      <c r="N40" s="171"/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 t="str">
        <f t="shared" si="10"/>
        <v>FALSE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 t="str">
        <f t="shared" si="11"/>
        <v>FALSE</v>
      </c>
      <c r="BY40" s="18"/>
      <c r="BZ40" s="36"/>
      <c r="CA40" s="29">
        <f>countkills(AS24,AX24,BC24,BH24,BM24,B28)</f>
        <v>0</v>
      </c>
      <c r="CB40" s="20">
        <f t="shared" si="17"/>
        <v>0</v>
      </c>
      <c r="CC40" s="82" t="b">
        <f>opening(AS24,B28)</f>
        <v>0</v>
      </c>
      <c r="CD40" s="5" t="str">
        <f>KOST(CA40,O40,secandmin(J40),L40,AN24)</f>
        <v/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0</v>
      </c>
      <c r="CI40" s="20" t="b">
        <f t="shared" si="12"/>
        <v>0</v>
      </c>
      <c r="CJ40" s="20" t="b" cm="1">
        <f t="array" ref="CJ40">OpenRefragged(CJ24,CI24,CI40,CI56,CI72,CI88)</f>
        <v>0</v>
      </c>
      <c r="CK40" s="20" t="b" cm="1">
        <f t="array" ref="CK40">OpenRefragged(CK24,CI24,CI40,CI56,CI72,CI88)</f>
        <v>0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6_1 Chalet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6_1 Chalet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6_1 Chalet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6_1 Chalet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6_1 Chalet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491</v>
      </c>
      <c r="K45" s="45" t="b">
        <v>0</v>
      </c>
      <c r="L45" s="46" t="b">
        <f>DB45</f>
        <v>0</v>
      </c>
      <c r="M45" s="47" t="b" cm="1">
        <f t="array" ref="M45">OpeningDeath(CG13,CI45,CI13,CI29,CI61,CI77,CI93)</f>
        <v>0</v>
      </c>
      <c r="N45" s="52" t="s">
        <v>180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0</v>
      </c>
      <c r="CB45" s="20">
        <f>countkillshs(AS13,AV13,AX13,BA13,BC13,BF13,BH13,BK13,BM13,BP13,$B$44)</f>
        <v>0</v>
      </c>
      <c r="CC45" s="82" t="b">
        <f>opening(AS13,B44)</f>
        <v>0</v>
      </c>
      <c r="CD45" s="5" t="b">
        <f>KOST(CA45,O45,secandmin(J45),L45,AN13)</f>
        <v>0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59</v>
      </c>
      <c r="CI45" s="20">
        <f t="shared" ref="CI45:CI59" si="20">IF(CH45=0,FALSE,(180+BT45-CH45))</f>
        <v>121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47">TRANSPOSE(sidesplit(CD45:CD59,AN13:AN27,"Attack"))</f>
        <v>1</v>
      </c>
      <c r="CV45" s="20" t="b" cm="1">
        <f t="array" ref="CV45:CV50">TRANSPOSE(sidesplit(CD45:CD59,AN13:AN27,"Defence"))</f>
        <v>0</v>
      </c>
      <c r="CW45" s="20" cm="1">
        <f t="array" ref="CW45:CW47">TRANSPOSE(sidesplit(CI45:CI59,AN13:AN27,"Attack"))</f>
        <v>94</v>
      </c>
      <c r="CX45" s="20" cm="1">
        <f t="array" ref="CX45:CX50">TRANSPOSE(sidesplit(CI45:CI59,AN13:AN27,"Defence"))</f>
        <v>121</v>
      </c>
      <c r="CY45" s="20" cm="1">
        <f t="array" ref="CY45:CY47">TRANSPOSE(sidesplit(CA45:CA59,AN13:AN27,"Attack"))</f>
        <v>1</v>
      </c>
      <c r="CZ45" s="20" cm="1">
        <f t="array" ref="CZ45:CZ50">TRANSPOSE(sidesplit(CA45:CA59,AN13:AN27,"Defence"))</f>
        <v>0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6_1 Chalet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402</v>
      </c>
      <c r="K46" s="45" t="b">
        <v>0</v>
      </c>
      <c r="L46" s="46" t="b">
        <f t="shared" ref="L46:L59" si="23">DB46</f>
        <v>0</v>
      </c>
      <c r="M46" s="47" t="b" cm="1">
        <f t="array" ref="M46">OpeningDeath(CG14,CI46,CI14,CI30,CI62,CI78,CI94)</f>
        <v>0</v>
      </c>
      <c r="N46" s="52" t="s">
        <v>178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0</v>
      </c>
      <c r="CB46" s="20">
        <f>countkillshs(AS14,AV14,AX14,BA14,BC14,BF14,BH14,BK14,BM14,BP14,$B$44)</f>
        <v>0</v>
      </c>
      <c r="CC46" s="82" t="b">
        <f>opening(AS14,B44)</f>
        <v>0</v>
      </c>
      <c r="CD46" s="5" t="b">
        <f>KOST(CA46,O46,secandmin(J46),L46,AN14)</f>
        <v>0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80</v>
      </c>
      <c r="CI46" s="20">
        <f t="shared" si="20"/>
        <v>100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0</v>
      </c>
      <c r="CV46" s="20" t="b">
        <v>0</v>
      </c>
      <c r="CW46" s="20">
        <v>80</v>
      </c>
      <c r="CX46" s="20">
        <v>100</v>
      </c>
      <c r="CY46" s="20">
        <v>0</v>
      </c>
      <c r="CZ46" s="20">
        <v>0</v>
      </c>
      <c r="DA46" s="76"/>
      <c r="DB46" s="20" t="b" cm="1">
        <f t="array" ref="DB46">DeathRefragged(CI46,CJ14,CK14,CL14,CM14,CN14)</f>
        <v>0</v>
      </c>
      <c r="DC46" s="20" t="b" cm="1">
        <f t="array" ref="DC46">OpeningKill(CJ14,AS14,$B$44,CI14,CI30,CI46,CI62,CI78)</f>
        <v>0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6_1 Chalet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537</v>
      </c>
      <c r="K47" s="45" t="b">
        <v>0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 t="s">
        <v>178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0</v>
      </c>
      <c r="CB47" s="20">
        <f>countkillshs(AS15,AV15,AX15,BA15,BC15,BF15,BH15,BK15,BM15,BP15,$B$44)</f>
        <v>0</v>
      </c>
      <c r="CC47" s="82" t="b">
        <f>opening(AS15,B44)</f>
        <v>0</v>
      </c>
      <c r="CD47" s="5" t="b">
        <f>KOST(CA47,O47,secandmin(J47),L47,AN15)</f>
        <v>0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78</v>
      </c>
      <c r="CI47" s="20">
        <f t="shared" si="20"/>
        <v>102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1</v>
      </c>
      <c r="CV47" s="20" t="b">
        <v>0</v>
      </c>
      <c r="CW47" s="20">
        <v>77</v>
      </c>
      <c r="CX47" s="20">
        <v>102</v>
      </c>
      <c r="CY47" s="20">
        <v>1</v>
      </c>
      <c r="CZ47" s="20">
        <v>0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6_1 Chalet</v>
      </c>
      <c r="B48" s="12">
        <v>4</v>
      </c>
      <c r="C48" s="50"/>
      <c r="D48" s="51"/>
      <c r="E48" s="50"/>
      <c r="F48" s="91"/>
      <c r="G48" s="58"/>
      <c r="H48" s="90"/>
      <c r="I48" s="49"/>
      <c r="J48" s="48" t="s">
        <v>455</v>
      </c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0</v>
      </c>
      <c r="N48" s="52" t="s">
        <v>180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0</v>
      </c>
      <c r="CB48" s="20">
        <f t="shared" ref="CB48:CB59" si="25">countkillshs(AS16,AV16,AX16,BA16,BC16,BF16,BH16,BK16,BM16,BP16,$B$44)</f>
        <v>0</v>
      </c>
      <c r="CC48" s="82" t="b">
        <f>opening(AS16,B44)</f>
        <v>0</v>
      </c>
      <c r="CD48" s="5" t="b">
        <f>KOST(CA48,O48,secandmin(J48),L48,AN16)</f>
        <v>0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45</v>
      </c>
      <c r="CI48" s="20">
        <f t="shared" si="20"/>
        <v>135</v>
      </c>
      <c r="CO48" s="36"/>
      <c r="CP48" s="222">
        <f t="shared" si="21"/>
        <v>0</v>
      </c>
      <c r="CQ48" s="222">
        <f t="shared" si="22"/>
        <v>0</v>
      </c>
      <c r="CR48" s="17"/>
      <c r="CU48" s="20"/>
      <c r="CV48" s="20" t="b">
        <v>0</v>
      </c>
      <c r="CW48" s="20"/>
      <c r="CX48" s="20">
        <v>135</v>
      </c>
      <c r="CY48" s="20"/>
      <c r="CZ48" s="20">
        <v>0</v>
      </c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6_1 Chalet</v>
      </c>
      <c r="B49" s="12">
        <v>5</v>
      </c>
      <c r="C49" s="50"/>
      <c r="D49" s="51"/>
      <c r="E49" s="50"/>
      <c r="F49" s="91"/>
      <c r="G49" s="58"/>
      <c r="H49" s="90"/>
      <c r="I49" s="49"/>
      <c r="J49" s="48" t="s">
        <v>439</v>
      </c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178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0</v>
      </c>
      <c r="CB49" s="20">
        <f t="shared" si="25"/>
        <v>0</v>
      </c>
      <c r="CC49" s="82" t="b">
        <f>opening(AS17,B44)</f>
        <v>0</v>
      </c>
      <c r="CD49" s="5" t="b">
        <f>KOST(CA49,O49,secandmin(J49),L49,AN17)</f>
        <v>0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113</v>
      </c>
      <c r="CI49" s="20">
        <f t="shared" si="20"/>
        <v>67</v>
      </c>
      <c r="CO49" s="36"/>
      <c r="CP49" s="222">
        <f t="shared" si="21"/>
        <v>0</v>
      </c>
      <c r="CQ49" s="222">
        <f t="shared" si="22"/>
        <v>0</v>
      </c>
      <c r="CR49" s="17"/>
      <c r="CU49" s="20"/>
      <c r="CV49" s="20" t="b">
        <v>0</v>
      </c>
      <c r="CW49" s="20"/>
      <c r="CX49" s="20">
        <v>67</v>
      </c>
      <c r="CY49" s="20"/>
      <c r="CZ49" s="20">
        <v>0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6_1 Chalet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439</v>
      </c>
      <c r="K50" s="45" t="b">
        <v>0</v>
      </c>
      <c r="L50" s="46" t="b">
        <f t="shared" si="23"/>
        <v>1</v>
      </c>
      <c r="M50" s="47" t="b" cm="1">
        <f t="array" ref="M50">OpeningDeath(CG18,CI50,CI18,CI34,CI66,CI82,CI98)</f>
        <v>0</v>
      </c>
      <c r="N50" s="52" t="s">
        <v>178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3</v>
      </c>
      <c r="CB50" s="20">
        <f t="shared" si="25"/>
        <v>1</v>
      </c>
      <c r="CC50" s="82" t="b">
        <f>opening(AS18,B44)</f>
        <v>1</v>
      </c>
      <c r="CD50" s="5" t="b">
        <f>KOST(CA50,O50,secandmin(J50),L50,AN18)</f>
        <v>1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113</v>
      </c>
      <c r="CI50" s="20">
        <f t="shared" si="20"/>
        <v>67</v>
      </c>
      <c r="CO50" s="36"/>
      <c r="CP50" s="222">
        <f t="shared" si="21"/>
        <v>0</v>
      </c>
      <c r="CQ50" s="222">
        <f t="shared" si="22"/>
        <v>0</v>
      </c>
      <c r="CR50" s="17"/>
      <c r="CU50" s="20"/>
      <c r="CV50" s="20" t="b">
        <v>1</v>
      </c>
      <c r="CW50" s="20"/>
      <c r="CX50" s="20">
        <v>67</v>
      </c>
      <c r="CY50" s="20"/>
      <c r="CZ50" s="20">
        <v>3</v>
      </c>
      <c r="DA50" s="76"/>
      <c r="DB50" s="20" t="b" cm="1">
        <f t="array" ref="DB50">DeathRefragged(CI50,CJ18,CK18,CL18,CM18,CN18)</f>
        <v>1</v>
      </c>
      <c r="DC50" s="20" t="b" cm="1">
        <f t="array" ref="DC50">OpeningKill(CJ18,AS18,$B$44,CI18,CI34,CI50,CI66,CI82)</f>
        <v>1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6_1 Chalet</v>
      </c>
      <c r="B51" s="12">
        <v>7</v>
      </c>
      <c r="C51" s="50"/>
      <c r="D51" s="51"/>
      <c r="E51" s="50"/>
      <c r="F51" s="91"/>
      <c r="G51" s="58"/>
      <c r="H51" s="90"/>
      <c r="I51" s="49"/>
      <c r="J51" s="92" t="s">
        <v>386</v>
      </c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0</v>
      </c>
      <c r="N51" s="52" t="s">
        <v>176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1</v>
      </c>
      <c r="CB51" s="20">
        <f t="shared" si="25"/>
        <v>1</v>
      </c>
      <c r="CC51" s="82" t="b">
        <f>opening(AS19,B44)</f>
        <v>0</v>
      </c>
      <c r="CD51" s="5" t="b">
        <f>KOST(CA51,O51,secandmin(J51),L51,AN19)</f>
        <v>1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86</v>
      </c>
      <c r="CI51" s="20">
        <f t="shared" si="20"/>
        <v>94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6_1 Chalet</v>
      </c>
      <c r="B52" s="12">
        <v>8</v>
      </c>
      <c r="C52" s="50"/>
      <c r="D52" s="51"/>
      <c r="E52" s="50"/>
      <c r="F52" s="91"/>
      <c r="G52" s="58"/>
      <c r="H52" s="90"/>
      <c r="I52" s="49"/>
      <c r="J52" s="48" t="s">
        <v>403</v>
      </c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1</v>
      </c>
      <c r="N52" s="52" t="s">
        <v>176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0</v>
      </c>
      <c r="CB52" s="20">
        <f t="shared" si="25"/>
        <v>0</v>
      </c>
      <c r="CC52" s="82" t="b">
        <f>opening(AS20,B44)</f>
        <v>0</v>
      </c>
      <c r="CD52" s="5" t="b">
        <f>KOST(CA52,O52,secandmin(J52),L52,AN20)</f>
        <v>0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100</v>
      </c>
      <c r="CI52" s="20">
        <f t="shared" si="20"/>
        <v>80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6_1 Chalet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420</v>
      </c>
      <c r="K53" s="45" t="b">
        <v>0</v>
      </c>
      <c r="L53" s="46" t="b">
        <f t="shared" si="23"/>
        <v>0</v>
      </c>
      <c r="M53" s="47" t="b" cm="1">
        <f t="array" ref="M53">OpeningDeath(CG21,CI53,CI21,CI37,CI69,CI85,CI101)</f>
        <v>0</v>
      </c>
      <c r="N53" s="171" t="s">
        <v>176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1</v>
      </c>
      <c r="CB53" s="20">
        <f t="shared" si="25"/>
        <v>1</v>
      </c>
      <c r="CC53" s="82" t="b">
        <f>opening(AS21,B44)</f>
        <v>1</v>
      </c>
      <c r="CD53" s="5" t="b">
        <f>KOST(CA53,O53,secandmin(J53),L53,AN21)</f>
        <v>1</v>
      </c>
      <c r="CE53" s="37"/>
      <c r="CF53" s="20" cm="1">
        <f t="array" ref="CF53">exitfrags(CI53,CI21,CI37,CI69,CI85,AS21,CJ21,AX21,CK21,BC21,CL21,BH21,CM21,BM21,CN21,AO21,$B$44)</f>
        <v>1</v>
      </c>
      <c r="CG53" s="40"/>
      <c r="CH53" s="20" cm="1">
        <f t="array" ref="CH53">secandmin(J53)</f>
        <v>103</v>
      </c>
      <c r="CI53" s="20">
        <f t="shared" si="20"/>
        <v>77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6_1 Chalet</v>
      </c>
      <c r="B54" s="12">
        <v>10</v>
      </c>
      <c r="C54" s="50"/>
      <c r="D54" s="51"/>
      <c r="E54" s="50"/>
      <c r="F54" s="91"/>
      <c r="G54" s="58"/>
      <c r="H54" s="90"/>
      <c r="I54" s="49"/>
      <c r="J54" s="48"/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/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 t="str">
        <f t="shared" si="18"/>
        <v>FALSE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 t="str">
        <f t="shared" si="19"/>
        <v>FALSE</v>
      </c>
      <c r="BY54" s="18"/>
      <c r="BZ54" s="36"/>
      <c r="CA54" s="29">
        <f>countkills(AS22,AX22,BC22,BH22,BM22,B44)</f>
        <v>0</v>
      </c>
      <c r="CB54" s="20">
        <f t="shared" si="25"/>
        <v>0</v>
      </c>
      <c r="CC54" s="82" t="b">
        <f>opening(AS22,B44)</f>
        <v>0</v>
      </c>
      <c r="CD54" s="5" t="str">
        <f>KOST(CA54,O54,secandmin(J54),L54,AN22)</f>
        <v/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0</v>
      </c>
      <c r="CI54" s="20" t="b">
        <f t="shared" si="20"/>
        <v>0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6_1 Chalet</v>
      </c>
      <c r="B55" s="12">
        <v>11</v>
      </c>
      <c r="C55" s="50"/>
      <c r="D55" s="51"/>
      <c r="E55" s="50"/>
      <c r="F55" s="91"/>
      <c r="G55" s="58"/>
      <c r="H55" s="90"/>
      <c r="I55" s="49"/>
      <c r="J55" s="48"/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/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 t="str">
        <f t="shared" si="18"/>
        <v>FALSE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 t="str">
        <f t="shared" si="19"/>
        <v>FALSE</v>
      </c>
      <c r="BY55" s="18"/>
      <c r="BZ55" s="36"/>
      <c r="CA55" s="29">
        <f>countkills(AS23,AX23,BC23,BH23,BM23,B44)</f>
        <v>0</v>
      </c>
      <c r="CB55" s="20">
        <f t="shared" si="25"/>
        <v>0</v>
      </c>
      <c r="CC55" s="82" t="b">
        <f>opening(AS23,B44)</f>
        <v>0</v>
      </c>
      <c r="CD55" s="5" t="str">
        <f>KOST(CA55,O55,secandmin(J55),L55,AN23)</f>
        <v/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0</v>
      </c>
      <c r="CI55" s="20" t="b">
        <f t="shared" si="20"/>
        <v>0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6_1 Chalet</v>
      </c>
      <c r="B56" s="12">
        <v>12</v>
      </c>
      <c r="C56" s="50"/>
      <c r="D56" s="51"/>
      <c r="E56" s="50"/>
      <c r="F56" s="91"/>
      <c r="G56" s="58"/>
      <c r="H56" s="90"/>
      <c r="I56" s="49"/>
      <c r="J56" s="48"/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0</v>
      </c>
      <c r="N56" s="171"/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 t="str">
        <f t="shared" si="18"/>
        <v>FALSE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 t="str">
        <f t="shared" si="19"/>
        <v>FALSE</v>
      </c>
      <c r="BY56" s="18"/>
      <c r="BZ56" s="36"/>
      <c r="CA56" s="29">
        <f>countkills(AS24,AX24,BC24,BH24,BM24,B44)</f>
        <v>0</v>
      </c>
      <c r="CB56" s="20">
        <f t="shared" si="25"/>
        <v>0</v>
      </c>
      <c r="CC56" s="82" t="b">
        <f>opening(AS24,B44)</f>
        <v>0</v>
      </c>
      <c r="CD56" s="5" t="str">
        <f>KOST(CA56,O56,secandmin(J56),L56,AN24)</f>
        <v/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0</v>
      </c>
      <c r="CI56" s="20" t="b">
        <f t="shared" si="20"/>
        <v>0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6_1 Chalet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6_1 Chalet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6_1 Chalet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6_1 Chalet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6_1 Chalet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446</v>
      </c>
      <c r="K61" s="45" t="b">
        <v>0</v>
      </c>
      <c r="L61" s="46" t="b">
        <f>DB61</f>
        <v>1</v>
      </c>
      <c r="M61" s="47" t="b" cm="1">
        <f t="array" ref="M61">OpeningDeath(CG13,CI61,CI13,CI29,CI45,CI77,CI93)</f>
        <v>1</v>
      </c>
      <c r="N61" s="52" t="s">
        <v>257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0</v>
      </c>
      <c r="CB61" s="20">
        <f>countkillshs(AS13,AV13,AX13,BA13,BC13,BF13,BH13,BK13,BM13,BP13,$B$60)</f>
        <v>0</v>
      </c>
      <c r="CC61" s="82" t="b">
        <f>opening(AS13,B60)</f>
        <v>0</v>
      </c>
      <c r="CD61" s="5" t="b">
        <f>KOST(CA61,O61,secandmin(J61),L61,AN13)</f>
        <v>1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88</v>
      </c>
      <c r="CI61" s="20">
        <f t="shared" ref="CI61:CI75" si="28">IF(CH61=0,FALSE,(180+BT61-CH61))</f>
        <v>92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3">TRANSPOSE(sidesplit(CD61:CD75,AN13:AN27,"Attack"))</f>
        <v>0</v>
      </c>
      <c r="CV61" s="20" t="b" cm="1">
        <f t="array" ref="CV61:CV66">TRANSPOSE(sidesplit(CD61:CD75,AN13:AN27,"Defence"))</f>
        <v>1</v>
      </c>
      <c r="CW61" s="20" cm="1">
        <f t="array" ref="CW61:CW63">TRANSPOSE(sidesplit(CI61:CI75,AN13:AN27,"Attack"))</f>
        <v>68</v>
      </c>
      <c r="CX61" s="20" cm="1">
        <f t="array" ref="CX61:CX66">TRANSPOSE(sidesplit(CI61:CI75,AN13:AN27,"Defence"))</f>
        <v>92</v>
      </c>
      <c r="CY61" s="20" cm="1">
        <f t="array" ref="CY61:CY63">TRANSPOSE(sidesplit(CA61:CA75,AN13:AN27,"Attack"))</f>
        <v>0</v>
      </c>
      <c r="CZ61" s="20" cm="1">
        <f t="array" ref="CZ61:CZ66">TRANSPOSE(sidesplit(CA61:CA75,AN13:AN27,"Defence"))</f>
        <v>0</v>
      </c>
      <c r="DA61" s="76"/>
      <c r="DB61" s="20" t="b" cm="1">
        <f t="array" ref="DB61">DeathRefragged(CI61,CJ13,CK13,CL13,CM13,CN13)</f>
        <v>1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6_1 Chalet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387</v>
      </c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0</v>
      </c>
      <c r="N62" s="52" t="s">
        <v>182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0</v>
      </c>
      <c r="CB62" s="20">
        <f>countkillshs(AS14,AV14,AX14,BA14,BC14,BF14,BH14,BK14,BM14,BP14,$B$60)</f>
        <v>0</v>
      </c>
      <c r="CC62" s="82" t="b">
        <f>opening(AS14,B60)</f>
        <v>0</v>
      </c>
      <c r="CD62" s="5" t="b">
        <f>KOST(CA62,O62,secandmin(J62),L62,AN14)</f>
        <v>0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84</v>
      </c>
      <c r="CI62" s="20">
        <f t="shared" si="28"/>
        <v>96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0</v>
      </c>
      <c r="CV62" s="20" t="b">
        <v>0</v>
      </c>
      <c r="CW62" s="20">
        <v>133</v>
      </c>
      <c r="CX62" s="20">
        <v>96</v>
      </c>
      <c r="CY62" s="20">
        <v>0</v>
      </c>
      <c r="CZ62" s="20">
        <v>0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6_1 Chalet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514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185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4</v>
      </c>
      <c r="CB63" s="20">
        <f>countkillshs(AS15,AV15,AX15,BA15,BC15,BF15,BH15,BK15,BM15,BP15,$B$60)</f>
        <v>2</v>
      </c>
      <c r="CC63" s="82" t="b">
        <f>opening(AS15,B60)</f>
        <v>1</v>
      </c>
      <c r="CD63" s="5" t="b">
        <f>KOST(CA63,O63,secandmin(J63),L63,AN15)</f>
        <v>1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32</v>
      </c>
      <c r="CI63" s="20">
        <f t="shared" si="28"/>
        <v>148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0</v>
      </c>
      <c r="CV63" s="20" t="b">
        <v>1</v>
      </c>
      <c r="CW63" s="20">
        <v>62</v>
      </c>
      <c r="CX63" s="20">
        <v>148</v>
      </c>
      <c r="CY63" s="20">
        <v>0</v>
      </c>
      <c r="CZ63" s="20">
        <v>4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1</v>
      </c>
    </row>
    <row r="64" spans="1:110" ht="15.75" customHeight="1" x14ac:dyDescent="0.2">
      <c r="A64" s="152" t="str" cm="1">
        <f t="array" aca="1" ref="A64" ca="1">MID(CELL("filename",A53),FIND("]",CELL("filename",A53))+1,255)</f>
        <v>6_1 Chalet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529</v>
      </c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0</v>
      </c>
      <c r="N64" s="52" t="s">
        <v>257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0</v>
      </c>
      <c r="CB64" s="20">
        <f t="shared" ref="CB64:CB75" si="33">countkillshs(AS16,AV16,AX16,BA16,BC16,BF16,BH16,BK16,BM16,BP16,$B$60)</f>
        <v>0</v>
      </c>
      <c r="CC64" s="82" t="b">
        <f>opening(AS16,B60)</f>
        <v>0</v>
      </c>
      <c r="CD64" s="5" t="b">
        <f>KOST(CA64,O64,secandmin(J64),L64,AN16)</f>
        <v>0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90</v>
      </c>
      <c r="CI64" s="20">
        <f t="shared" si="28"/>
        <v>90</v>
      </c>
      <c r="CO64" s="36"/>
      <c r="CP64" s="222">
        <f t="shared" si="29"/>
        <v>0</v>
      </c>
      <c r="CQ64" s="222">
        <f t="shared" si="30"/>
        <v>0</v>
      </c>
      <c r="CR64" s="17"/>
      <c r="CU64" s="20"/>
      <c r="CV64" s="20" t="b">
        <v>0</v>
      </c>
      <c r="CW64" s="20"/>
      <c r="CX64" s="20">
        <v>90</v>
      </c>
      <c r="CY64" s="20"/>
      <c r="CZ64" s="20">
        <v>0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6_1 Chalet</v>
      </c>
      <c r="B65" s="13">
        <v>5</v>
      </c>
      <c r="C65" s="50"/>
      <c r="D65" s="51"/>
      <c r="E65" s="50"/>
      <c r="F65" s="91"/>
      <c r="G65" s="58"/>
      <c r="H65" s="90"/>
      <c r="I65" s="49"/>
      <c r="J65" s="48" t="s">
        <v>458</v>
      </c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1</v>
      </c>
      <c r="N65" s="52" t="s">
        <v>182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0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118</v>
      </c>
      <c r="CI65" s="20">
        <f t="shared" si="28"/>
        <v>62</v>
      </c>
      <c r="CO65" s="36"/>
      <c r="CP65" s="222">
        <f t="shared" si="29"/>
        <v>0</v>
      </c>
      <c r="CQ65" s="222">
        <f t="shared" si="30"/>
        <v>0</v>
      </c>
      <c r="CR65" s="17"/>
      <c r="CU65" s="20"/>
      <c r="CV65" s="20" t="b">
        <v>0</v>
      </c>
      <c r="CW65" s="20"/>
      <c r="CX65" s="20">
        <v>62</v>
      </c>
      <c r="CY65" s="20"/>
      <c r="CZ65" s="20">
        <v>0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6_1 Chalet</v>
      </c>
      <c r="B66" s="13">
        <v>6</v>
      </c>
      <c r="C66" s="50"/>
      <c r="D66" s="51"/>
      <c r="E66" s="50"/>
      <c r="F66" s="91"/>
      <c r="G66" s="58"/>
      <c r="H66" s="90"/>
      <c r="I66" s="49"/>
      <c r="J66" s="300"/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0</v>
      </c>
      <c r="N66" s="52" t="s">
        <v>185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1</v>
      </c>
      <c r="CB66" s="20">
        <f t="shared" si="33"/>
        <v>0</v>
      </c>
      <c r="CC66" s="82" t="b">
        <f>opening(AS18,B60)</f>
        <v>0</v>
      </c>
      <c r="CD66" s="5" t="b">
        <f>KOST(CA66,O66,secandmin(J66),L66,AN18)</f>
        <v>1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0</v>
      </c>
      <c r="CI66" s="20" t="b">
        <f t="shared" si="28"/>
        <v>0</v>
      </c>
      <c r="CO66" s="36"/>
      <c r="CP66" s="222">
        <f t="shared" si="29"/>
        <v>0</v>
      </c>
      <c r="CQ66" s="222">
        <f t="shared" si="30"/>
        <v>0</v>
      </c>
      <c r="CR66" s="17"/>
      <c r="CU66" s="20"/>
      <c r="CV66" s="20" t="b">
        <v>1</v>
      </c>
      <c r="CW66" s="20"/>
      <c r="CX66" s="20" t="b">
        <v>0</v>
      </c>
      <c r="CY66" s="20"/>
      <c r="CZ66" s="20">
        <v>1</v>
      </c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6_1 Chalet</v>
      </c>
      <c r="B67" s="13">
        <v>7</v>
      </c>
      <c r="C67" s="50"/>
      <c r="D67" s="51"/>
      <c r="E67" s="50"/>
      <c r="F67" s="91"/>
      <c r="G67" s="58"/>
      <c r="H67" s="90"/>
      <c r="I67" s="49"/>
      <c r="J67" s="92" t="s">
        <v>440</v>
      </c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 t="s">
        <v>174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0</v>
      </c>
      <c r="CB67" s="20">
        <f t="shared" si="33"/>
        <v>0</v>
      </c>
      <c r="CC67" s="82" t="b">
        <f>opening(AS19,B60)</f>
        <v>0</v>
      </c>
      <c r="CD67" s="5" t="b">
        <f>KOST(CA67,O67,secandmin(J67),L67,AN19)</f>
        <v>0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112</v>
      </c>
      <c r="CI67" s="20">
        <f t="shared" si="28"/>
        <v>68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6_1 Chalet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493</v>
      </c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0</v>
      </c>
      <c r="N68" s="52" t="s">
        <v>174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0</v>
      </c>
      <c r="CB68" s="20">
        <f t="shared" si="33"/>
        <v>0</v>
      </c>
      <c r="CC68" s="82" t="b">
        <f>opening(AS20,B60)</f>
        <v>0</v>
      </c>
      <c r="CD68" s="5" t="b">
        <f>KOST(CA68,O68,secandmin(J68),L68,AN20)</f>
        <v>0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47</v>
      </c>
      <c r="CI68" s="20">
        <f t="shared" si="28"/>
        <v>133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6_1 Chalet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458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174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0</v>
      </c>
      <c r="CB69" s="20">
        <f t="shared" si="33"/>
        <v>0</v>
      </c>
      <c r="CC69" s="82" t="b">
        <f>opening(AS21,B60)</f>
        <v>0</v>
      </c>
      <c r="CD69" s="5" t="b">
        <f>KOST(CA69,O69,secandmin(J69),L69,AN21)</f>
        <v>0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118</v>
      </c>
      <c r="CI69" s="20">
        <f t="shared" si="28"/>
        <v>62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6_1 Chalet</v>
      </c>
      <c r="B70" s="13">
        <v>10</v>
      </c>
      <c r="C70" s="50"/>
      <c r="D70" s="51"/>
      <c r="E70" s="50"/>
      <c r="F70" s="91"/>
      <c r="G70" s="58"/>
      <c r="H70" s="90"/>
      <c r="I70" s="49"/>
      <c r="J70" s="48"/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0</v>
      </c>
      <c r="N70" s="171"/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 t="str">
        <f t="shared" si="26"/>
        <v>FALSE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 t="str">
        <f t="shared" si="27"/>
        <v>FALSE</v>
      </c>
      <c r="BY70" s="18"/>
      <c r="BZ70" s="36"/>
      <c r="CA70" s="29">
        <f>countkills(AS22,AX22,BC22,BH22,BM22,B60)</f>
        <v>0</v>
      </c>
      <c r="CB70" s="20">
        <f t="shared" si="33"/>
        <v>0</v>
      </c>
      <c r="CC70" s="82" t="b">
        <f>opening(AS22,B60)</f>
        <v>0</v>
      </c>
      <c r="CD70" s="5" t="str">
        <f>KOST(CA70,O70,secandmin(J70),L70,AN22)</f>
        <v/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0</v>
      </c>
      <c r="CI70" s="20" t="b">
        <f t="shared" si="28"/>
        <v>0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6_1 Chalet</v>
      </c>
      <c r="B71" s="13">
        <v>11</v>
      </c>
      <c r="C71" s="50"/>
      <c r="D71" s="51"/>
      <c r="E71" s="50"/>
      <c r="F71" s="91"/>
      <c r="G71" s="58"/>
      <c r="H71" s="90"/>
      <c r="I71" s="49"/>
      <c r="J71" s="48"/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/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 t="str">
        <f t="shared" si="26"/>
        <v>FALSE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 t="str">
        <f t="shared" si="27"/>
        <v>FALSE</v>
      </c>
      <c r="BY71" s="18"/>
      <c r="BZ71" s="36"/>
      <c r="CA71" s="29">
        <f>countkills(AS23,AX23,BC23,BH23,BM23,B60)</f>
        <v>0</v>
      </c>
      <c r="CB71" s="20">
        <f t="shared" si="33"/>
        <v>0</v>
      </c>
      <c r="CC71" s="82" t="b">
        <f>opening(AS23,B60)</f>
        <v>0</v>
      </c>
      <c r="CD71" s="5" t="str">
        <f>KOST(CA71,O71,secandmin(J71),L71,AN23)</f>
        <v/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0</v>
      </c>
      <c r="CI71" s="20" t="b">
        <f t="shared" si="28"/>
        <v>0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6_1 Chalet</v>
      </c>
      <c r="B72" s="13">
        <v>12</v>
      </c>
      <c r="C72" s="50"/>
      <c r="D72" s="51"/>
      <c r="E72" s="50"/>
      <c r="F72" s="91"/>
      <c r="G72" s="58"/>
      <c r="H72" s="90"/>
      <c r="I72" s="49"/>
      <c r="J72" s="48"/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/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 t="str">
        <f t="shared" si="26"/>
        <v>FALSE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 t="str">
        <f t="shared" si="27"/>
        <v>FALSE</v>
      </c>
      <c r="BY72" s="18"/>
      <c r="BZ72" s="36"/>
      <c r="CA72" s="29">
        <f>countkills(AS24,AX24,BC24,BH24,BM24,B60)</f>
        <v>0</v>
      </c>
      <c r="CB72" s="20">
        <f t="shared" si="33"/>
        <v>0</v>
      </c>
      <c r="CC72" s="82" t="b">
        <f>opening(AS24,B60)</f>
        <v>0</v>
      </c>
      <c r="CD72" s="5" t="str">
        <f>KOST(CA72,O72,secandmin(J72),L72,AN24)</f>
        <v/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0</v>
      </c>
      <c r="CI72" s="20" t="b">
        <f t="shared" si="28"/>
        <v>0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6_1 Chalet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6_1 Chalet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6_1 Chalet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6_1 Chalet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6_1 Chalet</v>
      </c>
      <c r="B77" s="6">
        <v>1</v>
      </c>
      <c r="C77" s="50"/>
      <c r="D77" s="51"/>
      <c r="E77" s="50"/>
      <c r="F77" s="91"/>
      <c r="G77" s="58"/>
      <c r="H77" s="90"/>
      <c r="I77" s="49"/>
      <c r="J77" s="300"/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192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4</v>
      </c>
      <c r="CB77" s="20">
        <f>countkillshs(AS13,AV13,AX13,BA13,BC13,BF13,BH13,BK13,BM13,BP13,$B$76)</f>
        <v>2</v>
      </c>
      <c r="CC77" s="82" t="b">
        <f>opening(AS13,B76)</f>
        <v>1</v>
      </c>
      <c r="CD77" s="5" t="b">
        <f>KOST(CA77,O77,secandmin(J77),L77,AN13)</f>
        <v>1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0</v>
      </c>
      <c r="CI77" s="20" t="b">
        <f t="shared" ref="CI77:CI91" si="36">IF(CH77=0,FALSE,(180+BT77-CH77))</f>
        <v>0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79">TRANSPOSE(sidesplit(CD77:CD91,AN13:AN27,"Attack"))</f>
        <v>0</v>
      </c>
      <c r="CV77" s="20" t="b" cm="1">
        <f t="array" ref="CV77:CV82">TRANSPOSE(sidesplit(CD77:CD91,AN13:AN27,"Defence"))</f>
        <v>1</v>
      </c>
      <c r="CW77" s="20" cm="1">
        <f t="array" ref="CW77:CW79">TRANSPOSE(sidesplit(CI77:CI91,AN13:AN27,"Attack"))</f>
        <v>7</v>
      </c>
      <c r="CX77" s="20" t="b" cm="1">
        <f t="array" ref="CX77:CX82">TRANSPOSE(sidesplit(CI77:CI91,AN13:AN27,"Defence"))</f>
        <v>0</v>
      </c>
      <c r="CY77" s="20" cm="1">
        <f t="array" ref="CY77:CY79">TRANSPOSE(sidesplit(CA77:CA91,AN13:AN27,"Attack"))</f>
        <v>0</v>
      </c>
      <c r="CZ77" s="20" cm="1">
        <f t="array" ref="CZ77:CZ82">TRANSPOSE(sidesplit(CA77:CA91,AN13:AN27,"Defence"))</f>
        <v>4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1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6_1 Chalet</v>
      </c>
      <c r="B78" s="6">
        <v>2</v>
      </c>
      <c r="C78" s="50"/>
      <c r="D78" s="51"/>
      <c r="E78" s="50"/>
      <c r="F78" s="91"/>
      <c r="G78" s="58"/>
      <c r="H78" s="90"/>
      <c r="I78" s="49"/>
      <c r="J78" s="48" t="s">
        <v>524</v>
      </c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202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0</v>
      </c>
      <c r="CB78" s="20">
        <f>countkillshs(AS14,AV14,AX14,BA14,BC14,BF14,BH14,BK14,BM14,BP14,$B$76)</f>
        <v>0</v>
      </c>
      <c r="CC78" s="82" t="b">
        <f>opening(AS14,B76)</f>
        <v>0</v>
      </c>
      <c r="CD78" s="5" t="b">
        <f>KOST(CA78,O78,secandmin(J78),L78,AN14)</f>
        <v>0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8</v>
      </c>
      <c r="CI78" s="20">
        <f t="shared" si="36"/>
        <v>172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0</v>
      </c>
      <c r="CV78" s="20" t="b">
        <v>0</v>
      </c>
      <c r="CW78" s="20">
        <v>83</v>
      </c>
      <c r="CX78" s="20">
        <v>172</v>
      </c>
      <c r="CY78" s="20">
        <v>0</v>
      </c>
      <c r="CZ78" s="20">
        <v>0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6_1 Chalet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545</v>
      </c>
      <c r="K79" s="45" t="b">
        <v>0</v>
      </c>
      <c r="L79" s="46" t="b">
        <f t="shared" si="39"/>
        <v>0</v>
      </c>
      <c r="M79" s="47" t="b" cm="1">
        <f t="array" ref="M79">OpeningDeath(CG15,CI79,CI15,CI31,CI47,CI63,CI95)</f>
        <v>1</v>
      </c>
      <c r="N79" s="52" t="s">
        <v>188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0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0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127</v>
      </c>
      <c r="CI79" s="20">
        <f t="shared" si="36"/>
        <v>53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0</v>
      </c>
      <c r="CV79" s="20" t="b">
        <v>0</v>
      </c>
      <c r="CW79" s="20">
        <v>54</v>
      </c>
      <c r="CX79" s="20">
        <v>53</v>
      </c>
      <c r="CY79" s="20">
        <v>0</v>
      </c>
      <c r="CZ79" s="20">
        <v>0</v>
      </c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6_1 Chalet</v>
      </c>
      <c r="B80" s="6">
        <v>4</v>
      </c>
      <c r="C80" s="50"/>
      <c r="D80" s="51"/>
      <c r="E80" s="50"/>
      <c r="F80" s="91"/>
      <c r="G80" s="58"/>
      <c r="H80" s="90"/>
      <c r="I80" s="49"/>
      <c r="J80" s="48" t="s">
        <v>455</v>
      </c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192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0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b">
        <f>KOST(CA80,O80,secandmin(J80),L80,AN16)</f>
        <v>0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45</v>
      </c>
      <c r="CI80" s="20">
        <f t="shared" si="36"/>
        <v>135</v>
      </c>
      <c r="CO80" s="36"/>
      <c r="CP80" s="222">
        <f t="shared" si="37"/>
        <v>0</v>
      </c>
      <c r="CQ80" s="222">
        <f t="shared" si="38"/>
        <v>0</v>
      </c>
      <c r="CR80" s="17"/>
      <c r="CU80" s="20"/>
      <c r="CV80" s="20" t="b">
        <v>0</v>
      </c>
      <c r="CW80" s="20"/>
      <c r="CX80" s="20">
        <v>135</v>
      </c>
      <c r="CY80" s="20"/>
      <c r="CZ80" s="20">
        <v>0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6_1 Chalet</v>
      </c>
      <c r="B81" s="6">
        <v>5</v>
      </c>
      <c r="C81" s="50"/>
      <c r="D81" s="51"/>
      <c r="E81" s="50"/>
      <c r="F81" s="91"/>
      <c r="G81" s="58"/>
      <c r="H81" s="90"/>
      <c r="I81" s="49"/>
      <c r="J81" s="48" t="s">
        <v>499</v>
      </c>
      <c r="K81" s="45" t="b">
        <v>0</v>
      </c>
      <c r="L81" s="46" t="b">
        <f t="shared" si="39"/>
        <v>1</v>
      </c>
      <c r="M81" s="47" t="b" cm="1">
        <f t="array" ref="M81">OpeningDeath(CG17,CI81,CI17,CI33,CI49,CI65,CI97)</f>
        <v>0</v>
      </c>
      <c r="N81" s="52" t="s">
        <v>202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0</v>
      </c>
      <c r="CB81" s="20">
        <f t="shared" si="41"/>
        <v>0</v>
      </c>
      <c r="CC81" s="82" t="b">
        <f>opening(AS17,B76)</f>
        <v>0</v>
      </c>
      <c r="CD81" s="5" t="b">
        <f>KOST(CA81,O81,secandmin(J81),L81,AN17)</f>
        <v>1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64</v>
      </c>
      <c r="CI81" s="20">
        <f t="shared" si="36"/>
        <v>116</v>
      </c>
      <c r="CO81" s="36"/>
      <c r="CP81" s="222">
        <f t="shared" si="37"/>
        <v>0</v>
      </c>
      <c r="CQ81" s="222">
        <f t="shared" si="38"/>
        <v>0</v>
      </c>
      <c r="CR81" s="17"/>
      <c r="CU81" s="20"/>
      <c r="CV81" s="20" t="b">
        <v>1</v>
      </c>
      <c r="CW81" s="20"/>
      <c r="CX81" s="20">
        <v>116</v>
      </c>
      <c r="CY81" s="20"/>
      <c r="CZ81" s="20">
        <v>0</v>
      </c>
      <c r="DA81" s="76"/>
      <c r="DB81" s="20" t="b" cm="1">
        <f t="array" ref="DB81">DeathRefragged(CI81,CJ17,CK17,CL17,CM17,CN17)</f>
        <v>1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6_1 Chalet</v>
      </c>
      <c r="B82" s="6">
        <v>6</v>
      </c>
      <c r="C82" s="50"/>
      <c r="D82" s="51"/>
      <c r="E82" s="50"/>
      <c r="F82" s="91"/>
      <c r="G82" s="58"/>
      <c r="H82" s="90"/>
      <c r="I82" s="49"/>
      <c r="J82" s="300"/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188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0</v>
      </c>
      <c r="CB82" s="20">
        <f t="shared" si="41"/>
        <v>0</v>
      </c>
      <c r="CC82" s="82" t="b">
        <f>opening(AS18,B76)</f>
        <v>0</v>
      </c>
      <c r="CD82" s="5" t="b">
        <f>KOST(CA82,O82,secandmin(J82),L82,AN18)</f>
        <v>1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0</v>
      </c>
      <c r="CI82" s="20" t="b">
        <f t="shared" si="36"/>
        <v>0</v>
      </c>
      <c r="CO82" s="36"/>
      <c r="CP82" s="222">
        <f t="shared" si="37"/>
        <v>0</v>
      </c>
      <c r="CQ82" s="222">
        <f t="shared" si="38"/>
        <v>0</v>
      </c>
      <c r="CR82" s="17"/>
      <c r="CU82" s="20"/>
      <c r="CV82" s="20" t="b">
        <v>1</v>
      </c>
      <c r="CW82" s="20"/>
      <c r="CX82" s="20" t="b">
        <v>0</v>
      </c>
      <c r="CY82" s="20"/>
      <c r="CZ82" s="20">
        <v>0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6_1 Chalet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548</v>
      </c>
      <c r="K83" s="45" t="b">
        <v>0</v>
      </c>
      <c r="L83" s="46" t="b">
        <f t="shared" si="39"/>
        <v>0</v>
      </c>
      <c r="M83" s="47" t="b" cm="1">
        <f t="array" ref="M83">OpeningDeath(CG19,CI83,CI19,CI35,CI51,CI67,CI99)</f>
        <v>1</v>
      </c>
      <c r="N83" s="52" t="s">
        <v>164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0</v>
      </c>
      <c r="CB83" s="20">
        <f t="shared" si="41"/>
        <v>0</v>
      </c>
      <c r="CC83" s="82" t="b">
        <f>opening(AS19,B76)</f>
        <v>0</v>
      </c>
      <c r="CD83" s="5" t="b">
        <f>KOST(CA83,O83,secandmin(J83),L83,AN19)</f>
        <v>0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173</v>
      </c>
      <c r="CI83" s="20">
        <f t="shared" si="36"/>
        <v>7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0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6_1 Chalet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396</v>
      </c>
      <c r="K84" s="45" t="b">
        <v>0</v>
      </c>
      <c r="L84" s="46" t="b">
        <f t="shared" si="39"/>
        <v>0</v>
      </c>
      <c r="M84" s="47" t="b" cm="1">
        <f t="array" ref="M84">OpeningDeath(CG20,CI84,CI20,CI36,CI52,CI68,CI100)</f>
        <v>0</v>
      </c>
      <c r="N84" s="52" t="s">
        <v>179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0</v>
      </c>
      <c r="CB84" s="20">
        <f t="shared" si="41"/>
        <v>0</v>
      </c>
      <c r="CC84" s="82" t="b">
        <f>opening(AS20,B76)</f>
        <v>0</v>
      </c>
      <c r="CD84" s="5" t="b">
        <f>KOST(CA84,O84,secandmin(J84),L84,AN20)</f>
        <v>0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97</v>
      </c>
      <c r="CI84" s="20">
        <f t="shared" si="36"/>
        <v>83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0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6_1 Chalet</v>
      </c>
      <c r="B85" s="6">
        <v>9</v>
      </c>
      <c r="C85" s="50"/>
      <c r="D85" s="51"/>
      <c r="E85" s="50"/>
      <c r="F85" s="91"/>
      <c r="G85" s="58"/>
      <c r="H85" s="90"/>
      <c r="I85" s="49"/>
      <c r="J85" s="48" t="s">
        <v>500</v>
      </c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 t="s">
        <v>186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0</v>
      </c>
      <c r="CB85" s="20">
        <f t="shared" si="41"/>
        <v>0</v>
      </c>
      <c r="CC85" s="82" t="b">
        <f>opening(AS21,B76)</f>
        <v>0</v>
      </c>
      <c r="CD85" s="5" t="b">
        <f>KOST(CA85,O85,secandmin(J85),L85,AN21)</f>
        <v>0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126</v>
      </c>
      <c r="CI85" s="20">
        <f t="shared" si="36"/>
        <v>54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6_1 Chalet</v>
      </c>
      <c r="B86" s="6">
        <v>10</v>
      </c>
      <c r="C86" s="50"/>
      <c r="D86" s="51"/>
      <c r="E86" s="50"/>
      <c r="F86" s="91"/>
      <c r="G86" s="58"/>
      <c r="H86" s="90"/>
      <c r="I86" s="49"/>
      <c r="J86" s="92"/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/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 t="str">
        <f t="shared" si="34"/>
        <v>FALSE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 t="str">
        <f t="shared" si="35"/>
        <v>FALSE</v>
      </c>
      <c r="BY86" s="18"/>
      <c r="BZ86" s="9"/>
      <c r="CA86" s="29">
        <f>countkills(AS22,AX22,BC22,BH22,BM22,B76)</f>
        <v>0</v>
      </c>
      <c r="CB86" s="20">
        <f t="shared" si="41"/>
        <v>0</v>
      </c>
      <c r="CC86" s="82" t="b">
        <f>opening(AS22,B76)</f>
        <v>0</v>
      </c>
      <c r="CD86" s="5" t="str">
        <f>KOST(CA86,O86,secandmin(J86),L86,AN22)</f>
        <v/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0</v>
      </c>
      <c r="CI86" s="20" t="b">
        <f t="shared" si="36"/>
        <v>0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6_1 Chalet</v>
      </c>
      <c r="B87" s="6">
        <v>11</v>
      </c>
      <c r="C87" s="50"/>
      <c r="D87" s="51"/>
      <c r="E87" s="50"/>
      <c r="F87" s="91"/>
      <c r="G87" s="58"/>
      <c r="H87" s="90"/>
      <c r="I87" s="49"/>
      <c r="J87" s="48"/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/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 t="str">
        <f t="shared" si="34"/>
        <v>FALSE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 t="str">
        <f t="shared" si="35"/>
        <v>FALSE</v>
      </c>
      <c r="BY87" s="18"/>
      <c r="BZ87" s="9"/>
      <c r="CA87" s="29">
        <f>countkills(AS23,AX23,BC23,BH23,BM23,B76)</f>
        <v>0</v>
      </c>
      <c r="CB87" s="20">
        <f t="shared" si="41"/>
        <v>0</v>
      </c>
      <c r="CC87" s="82" t="b">
        <f>opening(AS23,B76)</f>
        <v>0</v>
      </c>
      <c r="CD87" s="5" t="str">
        <f>KOST(CA87,O87,secandmin(J87),L87,AN23)</f>
        <v/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0</v>
      </c>
      <c r="CI87" s="20" t="b">
        <f t="shared" si="36"/>
        <v>0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6_1 Chalet</v>
      </c>
      <c r="B88" s="6">
        <v>12</v>
      </c>
      <c r="C88" s="50"/>
      <c r="D88" s="51"/>
      <c r="E88" s="50"/>
      <c r="F88" s="91"/>
      <c r="G88" s="58"/>
      <c r="H88" s="90"/>
      <c r="I88" s="49"/>
      <c r="J88" s="48"/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/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 t="str">
        <f t="shared" si="34"/>
        <v>FALSE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 t="str">
        <f t="shared" si="35"/>
        <v>FALSE</v>
      </c>
      <c r="BY88" s="18"/>
      <c r="BZ88" s="9"/>
      <c r="CA88" s="29">
        <f>countkills(AS24,AX24,BC24,BH24,BM24,B76)</f>
        <v>0</v>
      </c>
      <c r="CB88" s="20">
        <f t="shared" si="41"/>
        <v>0</v>
      </c>
      <c r="CC88" s="82" t="b">
        <f>opening(AS24,B76)</f>
        <v>0</v>
      </c>
      <c r="CD88" s="5" t="str">
        <f>KOST(CA88,O88,secandmin(J88),L88,AN24)</f>
        <v/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0</v>
      </c>
      <c r="CI88" s="20" t="b">
        <f t="shared" si="36"/>
        <v>0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6_1 Chalet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6_1 Chalet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6_1 Chalet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6_1 Chalet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6_1 Chalet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6_1 Chalet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6_1 Chalet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6_1 Chalet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6_1 Chalet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6_1 Chalet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6_1 Chalet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6_1 Chalet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6_1 Chalet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6_1 Chalet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6_1 Chalet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6_1 Chalet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6_1 Chalet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6_1 Chalet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6_1 Chalet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OfficeMaster</v>
      </c>
    </row>
    <row r="112" spans="1:111" ht="15.75" customHeight="1" x14ac:dyDescent="0.2">
      <c r="A112" s="20" t="str">
        <f ca="1"/>
        <v>BarGaming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KitchenDining</v>
      </c>
      <c r="C113" s="316"/>
      <c r="D113" s="316"/>
      <c r="E113" s="316"/>
    </row>
    <row r="114" spans="1:27" ht="15.75" customHeight="1" thickBot="1" x14ac:dyDescent="0.25">
      <c r="A114" s="295" t="str">
        <f ca="1"/>
        <v>WineSnowmobile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1.0185185185185184E-3</v>
      </c>
      <c r="C118" s="177" cm="1">
        <f t="array" ref="C118">secandmin(AR13)/(60*60*24)</f>
        <v>9.837962962962962E-4</v>
      </c>
      <c r="D118" s="17" t="b">
        <f>CG13</f>
        <v>0</v>
      </c>
      <c r="E118" s="17" t="str">
        <f>IF(D118=TRUE,CJ29,"NO OP")</f>
        <v>NO OP</v>
      </c>
      <c r="F118" s="17" t="str">
        <f t="shared" ref="F118:F132" si="42">AO13</f>
        <v>Won</v>
      </c>
      <c r="G118" s="125">
        <f>IF((COUNTA(AR13)=1),IF(F118="Not Played",FALSE,IF(D118=FALSE,(B118-C118),FALSE)), "NO KILL")</f>
        <v>3.4722222222222229E-5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9.7222222222222219E-4</v>
      </c>
      <c r="C119" s="177" cm="1">
        <f t="array" ref="C119">secandmin(AR14)/(60*60*24)</f>
        <v>1.0185185185185184E-3</v>
      </c>
      <c r="D119" s="17" t="b">
        <f t="shared" ref="D119:D132" si="44">CG14</f>
        <v>1</v>
      </c>
      <c r="E119" s="17" t="b">
        <f t="shared" ref="E119:E132" si="45">IF(D119=TRUE,CJ30,"NO OP")</f>
        <v>1</v>
      </c>
      <c r="F119" s="17" t="str">
        <f t="shared" si="42"/>
        <v>Lost</v>
      </c>
      <c r="G119" s="125" t="b">
        <f t="shared" ref="G119:G132" si="46">IF((COUNTA(AR14)=1),IF(F119="Not Played",FALSE,IF(D119=FALSE,(B119-C119),FALSE)), "NO KILL")</f>
        <v>0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1.4699074074074074E-3</v>
      </c>
      <c r="C120" s="177" cm="1">
        <f t="array" ref="C120">secandmin(AR15)/(60*60*24)</f>
        <v>1.3078703703703703E-3</v>
      </c>
      <c r="D120" s="17" t="b">
        <f t="shared" si="44"/>
        <v>0</v>
      </c>
      <c r="E120" s="17" t="str">
        <f t="shared" si="45"/>
        <v>NO OP</v>
      </c>
      <c r="F120" s="17" t="str">
        <f t="shared" si="42"/>
        <v>Lost</v>
      </c>
      <c r="G120" s="125">
        <f t="shared" si="46"/>
        <v>1.6203703703703714E-4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1.0879629629629629E-3</v>
      </c>
      <c r="C121" s="177" cm="1">
        <f t="array" ref="C121">secandmin(AR16)/(60*60*24)</f>
        <v>8.2175925925925927E-4</v>
      </c>
      <c r="D121" s="17" t="b">
        <f t="shared" si="44"/>
        <v>0</v>
      </c>
      <c r="E121" s="17" t="str">
        <f t="shared" si="45"/>
        <v>NO OP</v>
      </c>
      <c r="F121" s="17" t="str">
        <f t="shared" si="42"/>
        <v>Lost</v>
      </c>
      <c r="G121" s="125">
        <f t="shared" si="46"/>
        <v>2.6620370370370361E-4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1.3657407407407407E-3</v>
      </c>
      <c r="C122" s="177" cm="1">
        <f t="array" ref="C122">secandmin(AR17)/(60*60*24)</f>
        <v>7.6388888888888893E-4</v>
      </c>
      <c r="D122" s="17" t="b">
        <f t="shared" si="44"/>
        <v>0</v>
      </c>
      <c r="E122" s="17" t="str">
        <f t="shared" si="45"/>
        <v>NO OP</v>
      </c>
      <c r="F122" s="17" t="str">
        <f t="shared" si="42"/>
        <v>Lost</v>
      </c>
      <c r="G122" s="125">
        <f t="shared" si="46"/>
        <v>6.0185185185185179E-4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1.3078703703703703E-3</v>
      </c>
      <c r="C123" s="177" cm="1">
        <f t="array" ref="C123">secandmin(AR18)/(60*60*24)</f>
        <v>1.6435185185185185E-3</v>
      </c>
      <c r="D123" s="17" t="b">
        <f t="shared" si="44"/>
        <v>1</v>
      </c>
      <c r="E123" s="17" t="b">
        <f t="shared" si="45"/>
        <v>0</v>
      </c>
      <c r="F123" s="17" t="str">
        <f t="shared" si="42"/>
        <v>Won</v>
      </c>
      <c r="G123" s="125" t="b">
        <f t="shared" si="46"/>
        <v>0</v>
      </c>
    </row>
    <row r="124" spans="1:27" ht="15.75" customHeight="1" x14ac:dyDescent="0.2">
      <c r="A124" s="4">
        <v>7</v>
      </c>
      <c r="B124" s="125">
        <f t="shared" si="43"/>
        <v>2.0023148148148148E-3</v>
      </c>
      <c r="C124" s="177" cm="1">
        <f t="array" ref="C124">secandmin(AR19)/(60*60*24)</f>
        <v>1.6782407407407408E-3</v>
      </c>
      <c r="D124" s="17" t="b">
        <f t="shared" si="44"/>
        <v>0</v>
      </c>
      <c r="E124" s="17" t="str">
        <f t="shared" si="45"/>
        <v>NO OP</v>
      </c>
      <c r="F124" s="17" t="str">
        <f t="shared" si="42"/>
        <v>Lost</v>
      </c>
      <c r="G124" s="125">
        <f t="shared" si="46"/>
        <v>3.2407407407407406E-4</v>
      </c>
    </row>
    <row r="125" spans="1:27" ht="15.75" customHeight="1" x14ac:dyDescent="0.2">
      <c r="A125" s="4">
        <v>8</v>
      </c>
      <c r="B125" s="125">
        <f t="shared" si="43"/>
        <v>1.1574074074074073E-3</v>
      </c>
      <c r="C125" s="177" cm="1">
        <f t="array" ref="C125">secandmin(AR20)/(60*60*24)</f>
        <v>1.0648148148148149E-3</v>
      </c>
      <c r="D125" s="17" t="b">
        <f t="shared" si="44"/>
        <v>0</v>
      </c>
      <c r="E125" s="17" t="str">
        <f t="shared" si="45"/>
        <v>NO OP</v>
      </c>
      <c r="F125" s="17" t="str">
        <f t="shared" si="42"/>
        <v>Lost</v>
      </c>
      <c r="G125" s="125">
        <f t="shared" si="46"/>
        <v>9.2592592592592466E-5</v>
      </c>
    </row>
    <row r="126" spans="1:27" ht="15.75" customHeight="1" x14ac:dyDescent="0.2">
      <c r="A126" s="4">
        <v>9</v>
      </c>
      <c r="B126" s="125">
        <f t="shared" si="43"/>
        <v>1.5162037037037036E-3</v>
      </c>
      <c r="C126" s="177" cm="1">
        <f t="array" ref="C126">secandmin(AR21)/(60*60*24)</f>
        <v>1.2847222222222223E-3</v>
      </c>
      <c r="D126" s="17" t="b">
        <f t="shared" si="44"/>
        <v>0</v>
      </c>
      <c r="E126" s="17" t="str">
        <f t="shared" si="45"/>
        <v>NO OP</v>
      </c>
      <c r="F126" s="17" t="str">
        <f t="shared" si="42"/>
        <v>Lost</v>
      </c>
      <c r="G126" s="125">
        <f t="shared" si="46"/>
        <v>2.3148148148148138E-4</v>
      </c>
    </row>
    <row r="127" spans="1:27" ht="15.75" customHeight="1" x14ac:dyDescent="0.2">
      <c r="A127" s="4">
        <v>10</v>
      </c>
      <c r="B127" s="125">
        <f t="shared" si="43"/>
        <v>0</v>
      </c>
      <c r="C127" s="177" cm="1">
        <f t="array" ref="C127">secandmin(AR22)/(60*60*24)</f>
        <v>0</v>
      </c>
      <c r="D127" s="17" t="b">
        <f t="shared" si="44"/>
        <v>0</v>
      </c>
      <c r="E127" s="17" t="str">
        <f t="shared" si="45"/>
        <v>NO OP</v>
      </c>
      <c r="F127" s="17" t="str">
        <f t="shared" si="42"/>
        <v>Not Played</v>
      </c>
      <c r="G127" s="125" t="str">
        <f t="shared" si="46"/>
        <v>NO KILL</v>
      </c>
    </row>
    <row r="128" spans="1:27" ht="15.75" customHeight="1" x14ac:dyDescent="0.2">
      <c r="A128" s="4">
        <v>11</v>
      </c>
      <c r="B128" s="125">
        <f t="shared" si="43"/>
        <v>0</v>
      </c>
      <c r="C128" s="177" cm="1">
        <f t="array" ref="C128">secandmin(AR23)/(60*60*24)</f>
        <v>0</v>
      </c>
      <c r="D128" s="17" t="b">
        <f t="shared" si="44"/>
        <v>0</v>
      </c>
      <c r="E128" s="17" t="str">
        <f t="shared" si="45"/>
        <v>NO OP</v>
      </c>
      <c r="F128" s="17" t="str">
        <f t="shared" si="42"/>
        <v>Not Played</v>
      </c>
      <c r="G128" s="125" t="str">
        <f t="shared" si="46"/>
        <v>NO KILL</v>
      </c>
    </row>
    <row r="129" spans="1:9" ht="15.75" customHeight="1" x14ac:dyDescent="0.2">
      <c r="A129" s="4">
        <v>12</v>
      </c>
      <c r="B129" s="125">
        <f t="shared" si="43"/>
        <v>0</v>
      </c>
      <c r="C129" s="177" cm="1">
        <f t="array" ref="C129">secandmin(AR24)/(60*60*24)</f>
        <v>0</v>
      </c>
      <c r="D129" s="17" t="b">
        <f t="shared" si="44"/>
        <v>0</v>
      </c>
      <c r="E129" s="17" t="str">
        <f t="shared" si="45"/>
        <v>NO OP</v>
      </c>
      <c r="F129" s="17" t="str">
        <f t="shared" si="42"/>
        <v>Not Played</v>
      </c>
      <c r="G129" s="125" t="str">
        <f t="shared" si="46"/>
        <v>NO KILL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0</v>
      </c>
      <c r="D134" s="17" t="str">
        <f>AO13</f>
        <v>Won</v>
      </c>
      <c r="E134" s="233" t="b">
        <f>IF(OR(DE29=TRUE,DE77=TRUE,DE45=TRUE,DE61=TRUE,DE13=TRUE),TRUE,FALSE)</f>
        <v>1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1</v>
      </c>
      <c r="D135" s="17" t="str">
        <f t="shared" ref="D135:D148" si="48">AO14</f>
        <v>Lost</v>
      </c>
      <c r="E135" s="233" t="b">
        <f t="shared" ref="E135:E148" si="49">IF(OR(DE30=TRUE,DE78=TRUE,DE46=TRUE,DE62=TRUE,DE14=TRUE),TRUE,FALSE)</f>
        <v>0</v>
      </c>
      <c r="F135" s="17" t="str" cm="1">
        <f t="array" ref="F135:G135">IF(CG14=TRUE,WhoGotTraded(CJ30,CJ14,CI14,CI30,CI46,CI62,CI78,$B$12,$B$28,$B$44,$B$60,$B$76),"N/A")</f>
        <v>Perseus</v>
      </c>
      <c r="G135" t="str">
        <v>Yeeto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0</v>
      </c>
      <c r="D136" s="17" t="str">
        <f t="shared" si="48"/>
        <v>Lost</v>
      </c>
      <c r="E136" s="233" t="b">
        <f t="shared" si="49"/>
        <v>0</v>
      </c>
      <c r="F136" s="17" t="str" cm="1">
        <f t="array" ref="F136">IF(CG15=TRUE,WhoGotTraded(CJ31,CJ15,CI15,CI31,CI47,CI63,CI79,$B$12,$B$28,$B$44,$B$60,$B$76),"N/A")</f>
        <v>N/A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0</v>
      </c>
      <c r="D137" s="17" t="str">
        <f t="shared" si="48"/>
        <v>Lost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0</v>
      </c>
      <c r="D138" s="17" t="str">
        <f t="shared" si="48"/>
        <v>Lost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1</v>
      </c>
      <c r="D139" s="17" t="str">
        <f t="shared" si="48"/>
        <v>Won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0</v>
      </c>
      <c r="D140" s="17" t="str">
        <f t="shared" si="48"/>
        <v>Lost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0</v>
      </c>
      <c r="D141" s="17" t="str">
        <f t="shared" si="48"/>
        <v>Lost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0</v>
      </c>
      <c r="D142" s="17" t="str">
        <f t="shared" si="48"/>
        <v>Lost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N/A</v>
      </c>
    </row>
    <row r="143" spans="1:9" ht="15.75" customHeight="1" x14ac:dyDescent="0.2">
      <c r="A143" s="276">
        <v>10</v>
      </c>
      <c r="B143" s="17" t="str">
        <v>NP</v>
      </c>
      <c r="C143" s="17" t="b">
        <f t="shared" si="47"/>
        <v>0</v>
      </c>
      <c r="D143" s="17" t="str">
        <f t="shared" si="48"/>
        <v>Not Played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str">
        <v>NP</v>
      </c>
      <c r="C144" s="17" t="b">
        <f t="shared" si="47"/>
        <v>0</v>
      </c>
      <c r="D144" s="17" t="str">
        <f t="shared" si="48"/>
        <v>Not Played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6" ht="15.75" customHeight="1" x14ac:dyDescent="0.2">
      <c r="A145" s="276">
        <v>12</v>
      </c>
      <c r="B145" s="17" t="str">
        <v>NP</v>
      </c>
      <c r="C145" s="17" t="b">
        <f t="shared" si="47"/>
        <v>0</v>
      </c>
      <c r="D145" s="17" t="str">
        <f t="shared" si="48"/>
        <v>Not Played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N/A</v>
      </c>
    </row>
    <row r="146" spans="1:6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6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6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6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6" ht="15.75" customHeight="1" x14ac:dyDescent="0.2">
      <c r="A150" s="276">
        <v>1</v>
      </c>
      <c r="B150" s="17" cm="1">
        <f t="array" ref="B150:B164">IF(ISBLANK(Q13:Q27),FALSE,Q13:Q27)</f>
        <v>1</v>
      </c>
      <c r="C150" s="17" cm="1">
        <f t="array" ref="C150:C164">IF(ISBLANK(R13:R27),FALSE,R13:R27)</f>
        <v>6</v>
      </c>
      <c r="D150" s="234" t="str" cm="1">
        <f t="array" ref="D150:D164">AO13:AO27</f>
        <v>Won</v>
      </c>
      <c r="E150" s="17" t="str" cm="1">
        <f t="array" ref="E150">WhoGotTraded(CJ29,CJ13,CI13,CI29,CI45,CI61,CI77,$B$12,$B$28,$B$44,$B$60,$B$76)</f>
        <v>N/A</v>
      </c>
    </row>
    <row r="151" spans="1:6" ht="15.75" customHeight="1" x14ac:dyDescent="0.2">
      <c r="A151" s="276">
        <v>2</v>
      </c>
      <c r="B151" s="17">
        <v>1</v>
      </c>
      <c r="C151" s="17">
        <v>7</v>
      </c>
      <c r="D151" s="234" t="str">
        <v>Lost</v>
      </c>
      <c r="E151" s="17" t="str" cm="1">
        <f t="array" ref="E151:F151">WhoGotTraded(CJ30,CJ14,CI14,CI30,CI46,CI62,CI78,$B$12,$B$28,$B$44,$B$60,$B$76)</f>
        <v>Perseus</v>
      </c>
      <c r="F151" t="str">
        <v>Yeeto</v>
      </c>
    </row>
    <row r="152" spans="1:6" ht="15.75" customHeight="1" x14ac:dyDescent="0.2">
      <c r="A152" s="276">
        <v>3</v>
      </c>
      <c r="B152" s="17">
        <v>1</v>
      </c>
      <c r="C152" s="17">
        <v>2</v>
      </c>
      <c r="D152" s="234" t="str">
        <v>Lost</v>
      </c>
      <c r="E152" s="17" t="str" cm="1">
        <f t="array" ref="E152">WhoGotTraded(CJ31,CJ15,CI15,CI31,CI47,CI63,CI79,$B$12,$B$28,$B$44,$B$60,$B$76)</f>
        <v>N/A</v>
      </c>
    </row>
    <row r="153" spans="1:6" ht="15.75" customHeight="1" x14ac:dyDescent="0.2">
      <c r="A153" s="276">
        <v>4</v>
      </c>
      <c r="B153" s="17">
        <v>0</v>
      </c>
      <c r="C153" s="17">
        <v>6</v>
      </c>
      <c r="D153" s="234" t="str">
        <v>Lost</v>
      </c>
      <c r="E153" s="17" t="str" cm="1">
        <f t="array" ref="E153">WhoGotTraded(CJ32,CJ16,CI16,CI32,CI48,CI64,CI80,$B$12,$B$28,$B$44,$B$60,$B$76)</f>
        <v>Ploudy</v>
      </c>
    </row>
    <row r="154" spans="1:6" ht="15.75" customHeight="1" x14ac:dyDescent="0.2">
      <c r="A154" s="276">
        <v>5</v>
      </c>
      <c r="B154" s="17">
        <v>0</v>
      </c>
      <c r="C154" s="17">
        <v>4</v>
      </c>
      <c r="D154" s="234" t="str">
        <v>Lost</v>
      </c>
      <c r="E154" s="17" t="str" cm="1">
        <f t="array" ref="E154">WhoGotTraded(CJ33,CJ17,CI17,CI33,CI49,CI65,CI81,$B$12,$B$28,$B$44,$B$60,$B$76)</f>
        <v>Fin</v>
      </c>
    </row>
    <row r="155" spans="1:6" ht="15.75" customHeight="1" x14ac:dyDescent="0.2">
      <c r="A155" s="276">
        <v>6</v>
      </c>
      <c r="B155" s="17">
        <v>0</v>
      </c>
      <c r="C155" s="17">
        <v>1</v>
      </c>
      <c r="D155" s="234" t="str">
        <v>Won</v>
      </c>
      <c r="E155" s="17" t="str" cm="1">
        <f t="array" ref="E155">WhoGotTraded(CJ34,CJ18,CI18,CI34,CI50,CI66,CI82,$B$12,$B$28,$B$44,$B$60,$B$76)</f>
        <v>N/A</v>
      </c>
    </row>
    <row r="156" spans="1:6" ht="15.75" customHeight="1" x14ac:dyDescent="0.2">
      <c r="A156" s="276">
        <v>7</v>
      </c>
      <c r="B156" s="17" t="b">
        <v>0</v>
      </c>
      <c r="C156" s="17" t="b">
        <v>0</v>
      </c>
      <c r="D156" s="234" t="str">
        <v>Lost</v>
      </c>
      <c r="E156" s="17" t="str" cm="1">
        <f t="array" ref="E156">WhoGotTraded(CJ35,CJ19,CI19,CI35,CI51,CI67,CI83,$B$12,$B$28,$B$44,$B$60,$B$76)</f>
        <v>N/A</v>
      </c>
    </row>
    <row r="157" spans="1:6" ht="15.75" customHeight="1" x14ac:dyDescent="0.2">
      <c r="A157" s="276">
        <v>8</v>
      </c>
      <c r="B157" s="17" t="b">
        <v>0</v>
      </c>
      <c r="C157" s="17" t="b">
        <v>0</v>
      </c>
      <c r="D157" s="234" t="str">
        <v>Lost</v>
      </c>
      <c r="E157" s="17" t="str" cm="1">
        <f t="array" ref="E157">WhoGotTraded(CJ36,CJ20,CI20,CI36,CI52,CI68,CI84,$B$12,$B$28,$B$44,$B$60,$B$76)</f>
        <v>N/A</v>
      </c>
    </row>
    <row r="158" spans="1:6" ht="15.75" customHeight="1" x14ac:dyDescent="0.2">
      <c r="A158" s="276">
        <v>9</v>
      </c>
      <c r="B158" s="17" t="b">
        <v>0</v>
      </c>
      <c r="C158" s="17" t="b">
        <v>0</v>
      </c>
      <c r="D158" s="234" t="str">
        <v>Lost</v>
      </c>
      <c r="E158" s="17" t="str" cm="1">
        <f t="array" ref="E158">WhoGotTraded(CJ37,CJ21,CI21,CI37,CI53,CI69,CI85,$B$12,$B$28,$B$44,$B$60,$B$76)</f>
        <v>Perseus</v>
      </c>
    </row>
    <row r="159" spans="1:6" ht="15.75" customHeight="1" x14ac:dyDescent="0.2">
      <c r="A159" s="276">
        <v>10</v>
      </c>
      <c r="B159" s="17" t="b">
        <v>0</v>
      </c>
      <c r="C159" s="17" t="b">
        <v>0</v>
      </c>
      <c r="D159" s="234" t="str">
        <v>Not Played</v>
      </c>
      <c r="E159" s="17" t="str" cm="1">
        <f t="array" ref="E159">WhoGotTraded(CJ38,CJ22,CI22,CI38,CI54,CI70,CI86,$B$12,$B$28,$B$44,$B$60,$B$76)</f>
        <v>N/A</v>
      </c>
    </row>
    <row r="160" spans="1:6" ht="15.75" customHeight="1" x14ac:dyDescent="0.2">
      <c r="A160" s="276">
        <v>11</v>
      </c>
      <c r="B160" s="17" t="b">
        <v>0</v>
      </c>
      <c r="C160" s="17" t="b">
        <v>0</v>
      </c>
      <c r="D160" s="234" t="str">
        <v>Not Played</v>
      </c>
      <c r="E160" s="17" t="str" cm="1">
        <f t="array" ref="E160">WhoGotTraded(CJ39,CJ23,CI23,CI39,CI55,CI71,CI87,$B$12,$B$28,$B$44,$B$60,$B$76)</f>
        <v>N/A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Not Played</v>
      </c>
      <c r="E161" s="17" t="str" cm="1">
        <f t="array" ref="E161">WhoGotTraded(CJ40,CJ24,CI24,CI40,CI56,CI72,CI88,$B$12,$B$28,$B$44,$B$60,$B$76)</f>
        <v>N/A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125" priority="16" operator="equal">
      <formula>TRUE</formula>
    </cfRule>
  </conditionalFormatting>
  <conditionalFormatting sqref="E118:E132">
    <cfRule type="containsText" dxfId="124" priority="13" operator="containsText" text="FALSE">
      <formula>NOT(ISERROR(SEARCH("FALSE",E118)))</formula>
    </cfRule>
    <cfRule type="containsText" dxfId="123" priority="14" operator="containsText" text="TRUE">
      <formula>NOT(ISERROR(SEARCH("TRUE",E118)))</formula>
    </cfRule>
    <cfRule type="containsText" dxfId="122" priority="15" operator="containsText" text="NO OP">
      <formula>NOT(ISERROR(SEARCH("NO OP",E118)))</formula>
    </cfRule>
  </conditionalFormatting>
  <conditionalFormatting sqref="F118:F132">
    <cfRule type="cellIs" dxfId="121" priority="11" operator="equal">
      <formula>"LOST"</formula>
    </cfRule>
    <cfRule type="cellIs" dxfId="120" priority="12" operator="equal">
      <formula>"WON"</formula>
    </cfRule>
  </conditionalFormatting>
  <conditionalFormatting sqref="G118:G132">
    <cfRule type="cellIs" dxfId="119" priority="7" operator="equal">
      <formula>"NO KILL"</formula>
    </cfRule>
    <cfRule type="cellIs" dxfId="118" priority="8" operator="equal">
      <formula>FALSE</formula>
    </cfRule>
    <cfRule type="cellIs" dxfId="117" priority="9" operator="greaterThan">
      <formula>0.0001157</formula>
    </cfRule>
    <cfRule type="cellIs" dxfId="116" priority="10" operator="lessThan">
      <formula>0.000115</formula>
    </cfRule>
  </conditionalFormatting>
  <conditionalFormatting sqref="C134:C148">
    <cfRule type="cellIs" dxfId="115" priority="6" operator="equal">
      <formula>TRUE</formula>
    </cfRule>
  </conditionalFormatting>
  <conditionalFormatting sqref="D134:D148">
    <cfRule type="cellIs" dxfId="114" priority="4" operator="equal">
      <formula>"LOST"</formula>
    </cfRule>
    <cfRule type="cellIs" dxfId="113" priority="5" operator="equal">
      <formula>"WON"</formula>
    </cfRule>
  </conditionalFormatting>
  <conditionalFormatting sqref="E134:E148">
    <cfRule type="cellIs" dxfId="112" priority="3" operator="equal">
      <formula>TRUE</formula>
    </cfRule>
  </conditionalFormatting>
  <conditionalFormatting sqref="B134:B148">
    <cfRule type="cellIs" dxfId="111" priority="2" operator="equal">
      <formula>TRUE</formula>
    </cfRule>
  </conditionalFormatting>
  <conditionalFormatting sqref="X122">
    <cfRule type="cellIs" dxfId="110" priority="1" operator="equal">
      <formula>0</formula>
    </cfRule>
  </conditionalFormatting>
  <dataValidations count="13">
    <dataValidation type="list" allowBlank="1" showInputMessage="1" showErrorMessage="1" sqref="AQ13:AQ27" xr:uid="{B1CA929E-A0CC-454A-95FE-028BECD7562C}">
      <formula1>"High,Low"</formula1>
    </dataValidation>
    <dataValidation type="list" allowBlank="1" showInputMessage="1" showErrorMessage="1" sqref="AL14:AL27" xr:uid="{0C05CC89-03F5-40C9-82B2-46B4AE214F1A}">
      <formula1>$A$111:$A$114</formula1>
    </dataValidation>
    <dataValidation type="list" allowBlank="1" showInputMessage="1" showErrorMessage="1" sqref="AL13" xr:uid="{5158253E-9822-4B0C-B1C1-89550195F59C}">
      <formula1>A111:A114</formula1>
    </dataValidation>
    <dataValidation type="list" allowBlank="1" showInputMessage="1" showErrorMessage="1" sqref="AF13:AF27 AF29:AF43 AF45:AF59 AF61:AF75 AF77:AF91 AF93:AF107" xr:uid="{4C241194-43C4-47BC-BE9D-BA7986A579F3}">
      <formula1>"PP,False"</formula1>
    </dataValidation>
    <dataValidation type="list" allowBlank="1" showInputMessage="1" showErrorMessage="1" sqref="AD13:AD27 AD29:AD43 AD45:AD59 AD61:AD75 AD77:AD91 AD93:AD107" xr:uid="{AE6DDE2A-BEC9-43B4-B044-50533849DF35}">
      <formula1>"Prep,PP,False"</formula1>
    </dataValidation>
    <dataValidation type="list" allowBlank="1" showInputMessage="1" showErrorMessage="1" sqref="K93:K107 AZ13:BA27 BE13:BF27 BJ13:BK27 K13:K27 K77:K91 K29:K43 K45:K59 K61:K75 BO13:BP27 AU13:AV27" xr:uid="{EF48CEB3-F718-4102-AB06-187F6D5CFF50}">
      <formula1>"TRUE,FALSE"</formula1>
    </dataValidation>
    <dataValidation type="list" allowBlank="1" sqref="AN13:AN27" xr:uid="{602A47F0-62F1-4034-9020-FC955C8177BC}">
      <formula1>"Attack,Defence,Not Played"</formula1>
    </dataValidation>
    <dataValidation type="list" allowBlank="1" sqref="AO13:AO27" xr:uid="{3F69BDDC-750B-430B-B81F-46454F21ADDD}">
      <formula1>"Won,Lost,Not Played"</formula1>
    </dataValidation>
    <dataValidation type="list" allowBlank="1" showInputMessage="1" showErrorMessage="1" sqref="O13:O27 O29:O43 O45:O59 O61:O75 O77:O91 O93:O107 L93:L107" xr:uid="{F966ACAD-EFFC-4067-99E2-1651E7707B21}">
      <formula1>"True,False"</formula1>
    </dataValidation>
    <dataValidation type="list" allowBlank="1" showInputMessage="1" showErrorMessage="1" sqref="E2" xr:uid="{7AC73D65-EF66-4CA0-84DF-CC46453F488C}">
      <formula1>"True, False"</formula1>
    </dataValidation>
    <dataValidation type="list" allowBlank="1" showInputMessage="1" showErrorMessage="1" sqref="AJ13:AJ27" xr:uid="{A684C9A1-E884-4732-8262-F543466EDA13}">
      <formula1>"true,false"</formula1>
    </dataValidation>
    <dataValidation type="list" allowBlank="1" showInputMessage="1" showErrorMessage="1" sqref="AT13:AT27 AY13:AY27 BN13:BN27 BI13:BI27 BD13:BD27" xr:uid="{82831944-7A20-4FD4-9DA7-40CDB1893E46}">
      <formula1>"Gun, Utility"</formula1>
    </dataValidation>
    <dataValidation type="list" allowBlank="1" sqref="AS13:AS27 BH13:BH27 BC13:BC27 AX13:AX27 BM13:BM27" xr:uid="{45EEFE99-9E46-462B-A382-38DAE98F2A09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75854C55-CFFF-4755-8947-963902166DCF}">
          <x14:formula1>
            <xm:f>REF!E2:E20</xm:f>
          </x14:formula1>
          <xm:sqref>C2</xm:sqref>
        </x14:dataValidation>
        <x14:dataValidation type="list" allowBlank="1" showInputMessage="1" showErrorMessage="1" xr:uid="{E88F78DB-4A75-4EC7-9D70-15FA8B67084B}">
          <x14:formula1>
            <xm:f>REF!A1:A100</xm:f>
          </x14:formula1>
          <xm:sqref>AE2</xm:sqref>
        </x14:dataValidation>
        <x14:dataValidation type="list" allowBlank="1" showInputMessage="1" showErrorMessage="1" xr:uid="{A3DCD882-824F-47AF-A77B-CC0F8B54DFC0}">
          <x14:formula1>
            <xm:f>REF!A1:A100</xm:f>
          </x14:formula1>
          <xm:sqref>AD2</xm:sqref>
        </x14:dataValidation>
        <x14:dataValidation type="list" allowBlank="1" showInputMessage="1" showErrorMessage="1" xr:uid="{40B2B5C2-BFB0-46E8-9486-06E7B0E0143B}">
          <x14:formula1>
            <xm:f>REF!B1:B100</xm:f>
          </x14:formula1>
          <xm:sqref>AC2</xm:sqref>
        </x14:dataValidation>
        <x14:dataValidation type="list" allowBlank="1" showInputMessage="1" showErrorMessage="1" xr:uid="{ABA944BE-B426-44EA-A100-C12B9C1D4C83}">
          <x14:formula1>
            <xm:f>REF!B1:B100</xm:f>
          </x14:formula1>
          <xm:sqref>AB2</xm:sqref>
        </x14:dataValidation>
        <x14:dataValidation type="list" allowBlank="1" showInputMessage="1" showErrorMessage="1" xr:uid="{9B890E15-44F8-467F-B178-A4AAD0920BA7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70FDCAE7-BF4C-4C88-89B9-B467EEA5E45C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0E1D6AFB-588E-4168-B619-CD46E7C29CFE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5CDE73E4-3015-4F3F-ADF2-73150C4320EB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BE1CE8C7-6D5E-4947-9EC2-A8F2D529C644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A44D61BC-695C-4914-BBD2-A5DE9629BB46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40FC200B-96CB-441F-AEEA-1B076DFADF69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8D8678E1-B897-403E-B6FE-BF1A449BD7CF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339AFC1A-5E0F-4150-9B53-8048CBDDA853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58F64E9D-5D19-4F4F-962D-1E3ACB7DF509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ADDEAA00-2953-40BA-AF29-42D5F9BA7DBA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B9E796CB-3D8D-4827-AD8B-90CB886FE752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362BBF62-2A48-4AC1-A8DD-846FB8BB4718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8C1AA33A-9B4F-436A-AC22-BD1BAE880BFF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EC83C4EE-D4D1-4DF3-AEC9-CC34767012FB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D1205CC4-BC1A-4224-9296-175C55E23E6F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69454-B37D-4865-87FC-3E863C9BA6BF}">
  <sheetPr codeName="Sheet18">
    <outlinePr summaryBelow="0" summaryRight="0"/>
  </sheetPr>
  <dimension ref="A1:DG1000"/>
  <sheetViews>
    <sheetView topLeftCell="A22" zoomScale="70" zoomScaleNormal="70" workbookViewId="0">
      <selection activeCell="T22" sqref="T22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44713</v>
      </c>
      <c r="C2" s="113" t="s">
        <v>229</v>
      </c>
      <c r="D2" s="170" t="s">
        <v>543</v>
      </c>
      <c r="E2" s="238" t="b">
        <v>0</v>
      </c>
      <c r="F2" s="17">
        <f>I2+K2</f>
        <v>6</v>
      </c>
      <c r="G2" s="17">
        <f>J2+L2</f>
        <v>6</v>
      </c>
      <c r="H2" s="115">
        <f>COUNTIF(AO13:AO27,"Won")+COUNTIF(AO13:AO27,"Lost")</f>
        <v>12</v>
      </c>
      <c r="I2" s="211">
        <f>wonlost(AO13:AO27,"Attack","Won",AN13:AN27)</f>
        <v>2</v>
      </c>
      <c r="J2" s="115">
        <f>wonlost(AO13:AO27,"Attack","Lost",AN13:AN27)</f>
        <v>4</v>
      </c>
      <c r="K2" s="115">
        <f>wonlost(AO13:AO27,"Defence","Won",AN13:AN27)</f>
        <v>4</v>
      </c>
      <c r="L2" s="115">
        <f>wonlost(AO13:AO27,"Defence","Lost",AN13:AN27)</f>
        <v>2</v>
      </c>
      <c r="M2" s="115">
        <f>COUNTIF(CE14:CE27,TRUE)</f>
        <v>0</v>
      </c>
      <c r="N2" s="17">
        <f>COUNTIF(AJ13:AJ27,TRUE)</f>
        <v>3</v>
      </c>
      <c r="O2" s="115">
        <f>COUNTIF(BY13:BY27,TRUE)</f>
        <v>1</v>
      </c>
      <c r="P2" s="170">
        <f>AVERAGE(conversion(AP13:AP27,AO13:AO27))</f>
        <v>1</v>
      </c>
      <c r="Q2" s="170">
        <f>COUNTIF(CG13:CG27,TRUE)</f>
        <v>4</v>
      </c>
      <c r="R2" s="170">
        <f>AVERAGE(conversion(CG13:CG27,AO13:AO27))</f>
        <v>1</v>
      </c>
      <c r="S2" s="125">
        <f>TRUNC(AVERAGE(CJ13:CJ27),0)/(60*60*24)</f>
        <v>8.6805555555555551E-4</v>
      </c>
      <c r="T2" s="17">
        <f>SUM(T5:T10)</f>
        <v>1</v>
      </c>
      <c r="U2" s="17">
        <f>AVERAGE(Q13:Q27)</f>
        <v>0.66666666666666663</v>
      </c>
      <c r="V2" s="17">
        <f>AVERAGE(R13:R27)</f>
        <v>4.666666666666667</v>
      </c>
      <c r="W2" s="17">
        <f>AVERAGE(S13:S27)</f>
        <v>0.33333333333333331</v>
      </c>
      <c r="AB2" s="23" t="s">
        <v>165</v>
      </c>
      <c r="AC2" s="23" t="s">
        <v>184</v>
      </c>
      <c r="AD2" s="66" t="s">
        <v>166</v>
      </c>
      <c r="AE2" s="66" t="s">
        <v>191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1.3333333333333333</v>
      </c>
      <c r="C5" s="96">
        <f>SUM(CA13:CA27)</f>
        <v>8</v>
      </c>
      <c r="D5" s="112">
        <f>SUM(CB13:CB27)</f>
        <v>4</v>
      </c>
      <c r="E5" s="17">
        <f>COUNTIF(DC13:DC27,TRUE)</f>
        <v>1</v>
      </c>
      <c r="F5" s="96">
        <f>COUNTIF(CC13:CC27,TRUE)</f>
        <v>2</v>
      </c>
      <c r="G5" s="17">
        <f>SUM(DF13:DF27)</f>
        <v>0</v>
      </c>
      <c r="H5" s="99">
        <f>TRUNC(D5/(C5-G5),2)</f>
        <v>0.5</v>
      </c>
      <c r="I5" s="114">
        <f>COUNTIF(CH13:CH27,"&gt;0")</f>
        <v>6</v>
      </c>
      <c r="J5" s="115">
        <f>COUNTIF(M13:M27,TRUE)</f>
        <v>2</v>
      </c>
      <c r="K5" s="17">
        <f>COUNTIF(DB13:DB27,TRUE)</f>
        <v>1</v>
      </c>
      <c r="L5" s="111">
        <f>TRUNC((COUNTIF(CD13:CD27,TRUE)/H2),2)</f>
        <v>0.66</v>
      </c>
      <c r="M5" s="116">
        <f>C5/H2</f>
        <v>0.66666666666666663</v>
      </c>
      <c r="N5" s="122">
        <f>AVERAGE(CI13:CI27)/(60*60*24)</f>
        <v>1.2152777777777778E-3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0.41666666666666669</v>
      </c>
      <c r="V5" s="306">
        <f>SUM(CF13:CF27)</f>
        <v>1</v>
      </c>
      <c r="W5" s="28"/>
      <c r="X5" s="94"/>
      <c r="Y5" s="279">
        <f>COUNTIF(DE13:DE27,TRUE)</f>
        <v>2</v>
      </c>
      <c r="Z5" s="17">
        <f>COUNTIF(CA13:CA27,"&gt;1")</f>
        <v>2</v>
      </c>
      <c r="AB5" s="282" t="s">
        <v>390</v>
      </c>
      <c r="AC5" s="72">
        <f>SUM(CY13:CY27)</f>
        <v>2</v>
      </c>
      <c r="AD5" s="72">
        <f>COUNTIF(CW13:CW27,"&gt;0")</f>
        <v>4</v>
      </c>
      <c r="AE5" s="108">
        <f>TRUNC((COUNTIF(CU13:CU27,TRUE)/(I2+J2)),2)</f>
        <v>0.66</v>
      </c>
      <c r="AF5" s="121" t="e">
        <f>AVERAGE(CV13:CV27)/(60*60*24)</f>
        <v>#DIV/0!</v>
      </c>
      <c r="AG5" s="118">
        <f>AC5/(I2+J2)</f>
        <v>0.33333333333333331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0.33333333333333331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6</v>
      </c>
      <c r="AV5" s="23">
        <f>COUNTIF(CX13:CX27,"&gt;0")</f>
        <v>2</v>
      </c>
      <c r="AW5" s="109">
        <f>TRUNC((COUNTIF(CV13:CV27,TRUE)/($K$2+$L$2)),2)</f>
        <v>0.66</v>
      </c>
      <c r="AX5" s="120">
        <f>AVERAGE(CX13:CX27)/(60*60*24)</f>
        <v>1.0532407407407407E-3</v>
      </c>
      <c r="AY5" s="119">
        <f>AU5/(K2+L2)</f>
        <v>1</v>
      </c>
      <c r="AZ5" s="99">
        <f>COUNTIF(CZ13:CZ27, "&gt;0")/(K2+L2)</f>
        <v>0.5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1.2222222222222223</v>
      </c>
      <c r="C6" s="96">
        <f>SUM(CA29:CA43)</f>
        <v>11</v>
      </c>
      <c r="D6" s="113">
        <f>SUM(CB29:CB43)</f>
        <v>5</v>
      </c>
      <c r="E6" s="17">
        <f>COUNTIF(DC29:DC43,TRUE)</f>
        <v>1</v>
      </c>
      <c r="F6" s="96">
        <f>COUNTIF(CC29:CC43,TRUE)</f>
        <v>3</v>
      </c>
      <c r="G6" s="17">
        <f>SUM(DF29:DF43)</f>
        <v>1</v>
      </c>
      <c r="H6" s="99">
        <f t="shared" ref="H6:H9" si="0">TRUNC(D6/(C6-G6),2)</f>
        <v>0.5</v>
      </c>
      <c r="I6" s="114">
        <f>COUNTIF(CH29:CH43,"&gt;0")</f>
        <v>9</v>
      </c>
      <c r="J6" s="115">
        <f>COUNTIF(M29:M43,TRUE)</f>
        <v>2</v>
      </c>
      <c r="K6" s="17">
        <f>COUNTIF(DB29:DB43,TRUE)</f>
        <v>5</v>
      </c>
      <c r="L6" s="111">
        <f>TRUNC(COUNTIF(CD29:CD43,TRUE)/H2,2)</f>
        <v>0.83</v>
      </c>
      <c r="M6" s="116">
        <f>C6/H2</f>
        <v>0.91666666666666663</v>
      </c>
      <c r="N6" s="122">
        <f>AVERAGE(CI29:CI43)/(60*60*24)</f>
        <v>9.7608024691358023E-4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0.58333333333333337</v>
      </c>
      <c r="V6" s="306">
        <f>SUM(CF29:CF43)</f>
        <v>0</v>
      </c>
      <c r="W6" s="28"/>
      <c r="X6" s="94"/>
      <c r="Y6" s="279">
        <f>COUNTIF(DE29:DE43,TRUE)</f>
        <v>0</v>
      </c>
      <c r="Z6" s="17">
        <f>COUNTIF(CA29:CA43,"&gt;1")</f>
        <v>3</v>
      </c>
      <c r="AB6" s="283" t="s">
        <v>65</v>
      </c>
      <c r="AC6" s="72">
        <f>SUM(CY29:CY43)</f>
        <v>7</v>
      </c>
      <c r="AD6" s="72">
        <f>COUNTIF(CW29:CW43,"&gt;0")</f>
        <v>4</v>
      </c>
      <c r="AE6" s="108">
        <f>TRUNC(COUNTIF(CU29:CU43,TRUE)/(I2+J2),2)</f>
        <v>0.83</v>
      </c>
      <c r="AF6" s="121" t="e">
        <f>AVERAGE(CV29:CV43)/(60*60*24)</f>
        <v>#DIV/0!</v>
      </c>
      <c r="AG6" s="118">
        <f>AC6/(I2+J2)</f>
        <v>1.1666666666666667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0.66666666666666663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4</v>
      </c>
      <c r="AV6" s="23">
        <f>COUNTIF(CX29:CX43,"&gt;0")</f>
        <v>5</v>
      </c>
      <c r="AW6" s="110">
        <f>TRUNC((COUNTIF(CV29:CV43,TRUE)/($K$2+$L$2)),2)</f>
        <v>0.83</v>
      </c>
      <c r="AX6" s="120">
        <f>AVERAGE(CX29:CX43)/(60*60*24)</f>
        <v>1.1851851851851852E-3</v>
      </c>
      <c r="AY6" s="119">
        <f>AU6/(K2+L2)</f>
        <v>0.66666666666666663</v>
      </c>
      <c r="AZ6" s="99">
        <f>COUNTIF(CZ29:CZ43, "&gt;0")/(K2+L2)</f>
        <v>0.5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0.77777777777777779</v>
      </c>
      <c r="C7" s="96">
        <f>SUM(CA45:CA59)</f>
        <v>7</v>
      </c>
      <c r="D7" s="113">
        <f>SUM(CB45:CB59)</f>
        <v>6</v>
      </c>
      <c r="E7" s="17">
        <f>COUNTIF(DC45:DC59,TRUE)</f>
        <v>2</v>
      </c>
      <c r="F7" s="96">
        <f>COUNTIF(CC45:CC59,TRUE)</f>
        <v>3</v>
      </c>
      <c r="G7" s="17">
        <f>SUM(DF45:DF59)</f>
        <v>0</v>
      </c>
      <c r="H7" s="99">
        <f t="shared" si="0"/>
        <v>0.85</v>
      </c>
      <c r="I7" s="114">
        <f>COUNTIF(CH45:CH59,"&gt;0")</f>
        <v>9</v>
      </c>
      <c r="J7" s="115">
        <f>COUNTIF(M45:M59,TRUE)</f>
        <v>1</v>
      </c>
      <c r="K7" s="17">
        <f>COUNTIF(DB45:DB59,TRUE)</f>
        <v>5</v>
      </c>
      <c r="L7" s="111">
        <f>TRUNC((COUNTIF(CD45:CD59,TRUE)/H2),2)</f>
        <v>0.66</v>
      </c>
      <c r="M7" s="116">
        <f>C7/H2</f>
        <v>0.58333333333333337</v>
      </c>
      <c r="N7" s="122">
        <f>AVERAGE(CI45:CI59)/(60*60*24)</f>
        <v>1.0198045267489713E-3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0.41666666666666669</v>
      </c>
      <c r="V7" s="306">
        <f>SUM(CF45:CF59)</f>
        <v>0</v>
      </c>
      <c r="W7" s="28"/>
      <c r="X7" s="94"/>
      <c r="Y7" s="279">
        <f>COUNTIF(DE45:DE59,TRUE)</f>
        <v>0</v>
      </c>
      <c r="Z7" s="17">
        <f>COUNTIF(CA45:CA59,"&gt;1")</f>
        <v>2</v>
      </c>
      <c r="AB7" s="284" t="s">
        <v>66</v>
      </c>
      <c r="AC7" s="72">
        <f>SUM(CY45:CY59)</f>
        <v>2</v>
      </c>
      <c r="AD7" s="72">
        <f>COUNTIF(CW45:CW59,"&gt;0")</f>
        <v>4</v>
      </c>
      <c r="AE7" s="108">
        <f>TRUNC((COUNTIF(CU45:CU59,TRUE)/(I2+J2)),2)</f>
        <v>0.66</v>
      </c>
      <c r="AF7" s="121" t="e">
        <f>AVERAGE(CV43:CV59)/(60*60*24)</f>
        <v>#DIV/0!</v>
      </c>
      <c r="AG7" s="118">
        <f>AC7/(I2+J2)</f>
        <v>0.33333333333333331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0.33333333333333331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5</v>
      </c>
      <c r="AV7" s="23">
        <f>COUNTIF(CX45:CX59,"&gt;0")</f>
        <v>5</v>
      </c>
      <c r="AW7" s="110">
        <f>TRUNC((COUNTIF(CV45:CV59,TRUE)/($K$2+$L$2)),2)</f>
        <v>0.66</v>
      </c>
      <c r="AX7" s="120">
        <f>AVERAGE(CX43:CX59)/(60*60*24)</f>
        <v>9.9768518518518522E-4</v>
      </c>
      <c r="AY7" s="119">
        <f>AU7/(K2+L2)</f>
        <v>0.83333333333333337</v>
      </c>
      <c r="AZ7" s="99">
        <f>COUNTIF(CZ45:CZ59, "&gt;0")/(K2+L2)</f>
        <v>0.5</v>
      </c>
      <c r="BA7" s="20"/>
    </row>
    <row r="8" spans="1:110" ht="15.75" customHeight="1" x14ac:dyDescent="0.2">
      <c r="A8" s="106" t="s">
        <v>355</v>
      </c>
      <c r="B8" s="165">
        <f>C8/I8</f>
        <v>0.72727272727272729</v>
      </c>
      <c r="C8" s="96">
        <f>SUM(CA61:CA75)</f>
        <v>8</v>
      </c>
      <c r="D8" s="113">
        <f>SUM(CB61:CB75)</f>
        <v>4</v>
      </c>
      <c r="E8" s="17">
        <f>COUNTIF(DC61:DC75,TRUE)</f>
        <v>0</v>
      </c>
      <c r="F8" s="96">
        <f>COUNTIF(CC61:CC75,TRUE)</f>
        <v>1</v>
      </c>
      <c r="G8" s="17">
        <f>SUM(DF61:DF75)</f>
        <v>1</v>
      </c>
      <c r="H8" s="99">
        <f t="shared" si="0"/>
        <v>0.56999999999999995</v>
      </c>
      <c r="I8" s="114">
        <f>COUNTIF(CH61:CH75,"&gt;0")</f>
        <v>11</v>
      </c>
      <c r="J8" s="115">
        <f>COUNTIF(M61:M75,TRUE)</f>
        <v>1</v>
      </c>
      <c r="K8" s="17">
        <f>COUNTIF(DB61:DB75,TRUE)</f>
        <v>2</v>
      </c>
      <c r="L8" s="111">
        <f>TRUNC((COUNTIF(CD61:CD75,TRUE)/H2),2)</f>
        <v>0.66</v>
      </c>
      <c r="M8" s="116">
        <f>C8/H2</f>
        <v>0.66666666666666663</v>
      </c>
      <c r="N8" s="122">
        <f>AVERAGE(CI61:CI75)/(60*60*24)</f>
        <v>1.1921296296296296E-3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0.5</v>
      </c>
      <c r="V8" s="306">
        <f>SUM(CF61:CF75)</f>
        <v>3</v>
      </c>
      <c r="W8" s="28"/>
      <c r="X8" s="94"/>
      <c r="Y8" s="279">
        <f>COUNTIF(DE61:DE75,TRUE)</f>
        <v>0</v>
      </c>
      <c r="Z8" s="17">
        <f>COUNTIF(CA61:CA75,"&gt;1")</f>
        <v>2</v>
      </c>
      <c r="AB8" s="285" t="s">
        <v>355</v>
      </c>
      <c r="AC8" s="72">
        <f>SUM(CY61:CY75)</f>
        <v>6</v>
      </c>
      <c r="AD8" s="72">
        <f>COUNTIF(CW61:CW75,"&gt;0")</f>
        <v>6</v>
      </c>
      <c r="AE8" s="108">
        <f>TRUNC((COUNTIF(CU61:CU75,TRUE)/(I2+J2)),2)</f>
        <v>0.66</v>
      </c>
      <c r="AF8" s="121" t="e">
        <f>AVERAGE(CV61:CV75)/(60*60*24)</f>
        <v>#DIV/0!</v>
      </c>
      <c r="AG8" s="118">
        <f>AC8/(I2+J2)</f>
        <v>1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0.66666666666666663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2</v>
      </c>
      <c r="AV8" s="23">
        <f>COUNTIF(CX61:CX75,"&gt;0")</f>
        <v>5</v>
      </c>
      <c r="AW8" s="110">
        <f>TRUNC((COUNTIF(CV61:CV75,TRUE)/($K$2+$L$2)),2)</f>
        <v>0.66</v>
      </c>
      <c r="AX8" s="120">
        <f>AVERAGE(CX61:CX75)/(60*60*24)</f>
        <v>1.1365740740740741E-3</v>
      </c>
      <c r="AY8" s="119">
        <f>AU8/(K2+L2)</f>
        <v>0.33333333333333331</v>
      </c>
      <c r="AZ8" s="99">
        <f>COUNTIF(CZ61:CZ75, "&gt;0")/(K2+L2)</f>
        <v>0.33333333333333331</v>
      </c>
      <c r="BA8" s="20"/>
    </row>
    <row r="9" spans="1:110" ht="15.75" customHeight="1" x14ac:dyDescent="0.2">
      <c r="A9" s="107" t="s">
        <v>67</v>
      </c>
      <c r="B9" s="165">
        <f>C9/I9</f>
        <v>1.375</v>
      </c>
      <c r="C9" s="96">
        <f>SUM(CA77:CA91)</f>
        <v>11</v>
      </c>
      <c r="D9" s="113">
        <f>SUM(CB77:CB91)</f>
        <v>4</v>
      </c>
      <c r="E9" s="17">
        <f>COUNTIF(DC77:DC91,TRUE)</f>
        <v>0</v>
      </c>
      <c r="F9" s="96">
        <f>COUNTIF(CC77:CC91,TRUE)</f>
        <v>2</v>
      </c>
      <c r="G9" s="17">
        <f>SUM(DF77:DF91)</f>
        <v>0</v>
      </c>
      <c r="H9" s="99">
        <f t="shared" si="0"/>
        <v>0.36</v>
      </c>
      <c r="I9" s="114">
        <f>COUNTIF(CH77:CH91,"&gt;0")</f>
        <v>8</v>
      </c>
      <c r="J9" s="115">
        <f>COUNTIF(M77:M91,TRUE )</f>
        <v>2</v>
      </c>
      <c r="K9" s="17">
        <f>COUNTIF(DB77:DB91,TRUE)</f>
        <v>0</v>
      </c>
      <c r="L9" s="111">
        <f>TRUNC((COUNTIF(CD77:CD91,TRUE)/H2),2)</f>
        <v>0.75</v>
      </c>
      <c r="M9" s="116">
        <f>C9/H2</f>
        <v>0.91666666666666663</v>
      </c>
      <c r="N9" s="122">
        <f>AVERAGE(CI77:CI91)/(60*60*24)</f>
        <v>1.2282986111111112E-3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1</v>
      </c>
      <c r="U9" s="111">
        <f>COUNTIF(CA77:CA91, "&gt;0")/H2</f>
        <v>0.66666666666666663</v>
      </c>
      <c r="V9" s="306">
        <f>SUM(CF77:CF91)</f>
        <v>2</v>
      </c>
      <c r="W9" s="28"/>
      <c r="X9" s="94"/>
      <c r="Y9" s="279">
        <f>COUNTIF(DE77:DE91,TRUE)</f>
        <v>0</v>
      </c>
      <c r="Z9" s="17">
        <f>COUNTIF(CA77:CA91,"&gt;1")</f>
        <v>2</v>
      </c>
      <c r="AB9" s="286" t="s">
        <v>67</v>
      </c>
      <c r="AC9" s="72">
        <f>SUM(CY77:CY91)</f>
        <v>5</v>
      </c>
      <c r="AD9" s="72">
        <f>COUNTIF(CW77:CW91,"&gt;0")</f>
        <v>4</v>
      </c>
      <c r="AE9" s="108">
        <f>TRUNC((COUNTIF(CU77:CU91,TRUE)/(I2+J2)),2)</f>
        <v>0.83</v>
      </c>
      <c r="AF9" s="121" t="e">
        <f>AVERAGE(CV77:CV91)/(60*60*24)</f>
        <v>#DIV/0!</v>
      </c>
      <c r="AG9" s="118">
        <f>AC9/(I2+J2)</f>
        <v>0.83333333333333337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0.66666666666666663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6</v>
      </c>
      <c r="AV9" s="23">
        <f>COUNTIF(CX77:CX91,"&gt;0")</f>
        <v>4</v>
      </c>
      <c r="AW9" s="110">
        <f>TRUNC((COUNTIF(CV77:CV91,TRUE)/($K$2+$L$2)),2)</f>
        <v>0.66</v>
      </c>
      <c r="AX9" s="120">
        <f>AVERAGE(CX77:CX91)/(60*60*24)</f>
        <v>1.1140046296296297E-3</v>
      </c>
      <c r="AY9" s="119">
        <f>AU9/(K2+L2)</f>
        <v>1</v>
      </c>
      <c r="AZ9" s="99">
        <f>COUNTIF(CZ77:CZ91, "&gt;0")/(K2+L2)</f>
        <v>0.66666666666666663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6_1 Oregon</v>
      </c>
      <c r="B13" s="4">
        <v>1</v>
      </c>
      <c r="C13" s="50"/>
      <c r="D13" s="51"/>
      <c r="E13" s="50"/>
      <c r="F13" s="87"/>
      <c r="G13" s="88"/>
      <c r="H13" s="89"/>
      <c r="I13" s="49"/>
      <c r="J13" s="300"/>
      <c r="K13" s="45" t="b">
        <v>0</v>
      </c>
      <c r="L13" s="46" t="b">
        <f>DB13</f>
        <v>0</v>
      </c>
      <c r="M13" s="47" t="b" cm="1">
        <f t="array" ref="M13">OpeningDeath(CG13,CI13,CI29,CI45,CI61,CI77,CI93)</f>
        <v>0</v>
      </c>
      <c r="N13" s="52" t="s">
        <v>236</v>
      </c>
      <c r="O13" s="69" t="b">
        <v>0</v>
      </c>
      <c r="Q13" s="17">
        <v>1</v>
      </c>
      <c r="R13" s="17">
        <v>8</v>
      </c>
      <c r="S13" s="17"/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231</v>
      </c>
      <c r="AM13" s="62" t="s">
        <v>512</v>
      </c>
      <c r="AN13" s="63" t="s">
        <v>381</v>
      </c>
      <c r="AO13" s="71" t="s">
        <v>392</v>
      </c>
      <c r="AP13" s="20" t="b">
        <f t="shared" ref="AP13:AP27" si="1">OR(O13,O29,O45,O61,O77,O93)</f>
        <v>0</v>
      </c>
      <c r="AQ13" s="17"/>
      <c r="AR13" s="190" t="s">
        <v>470</v>
      </c>
      <c r="AS13" s="54" t="s">
        <v>66</v>
      </c>
      <c r="AT13" s="55" t="s">
        <v>384</v>
      </c>
      <c r="AU13" s="55" t="b">
        <v>0</v>
      </c>
      <c r="AV13" s="55" t="b">
        <v>1</v>
      </c>
      <c r="AW13" s="64" t="s">
        <v>407</v>
      </c>
      <c r="AX13" s="65" t="s">
        <v>67</v>
      </c>
      <c r="AY13" s="66" t="s">
        <v>384</v>
      </c>
      <c r="AZ13" s="66" t="b">
        <v>0</v>
      </c>
      <c r="BA13" s="66" t="b">
        <v>1</v>
      </c>
      <c r="BB13" s="56" t="s">
        <v>520</v>
      </c>
      <c r="BC13" s="57" t="s">
        <v>67</v>
      </c>
      <c r="BD13" s="55" t="s">
        <v>384</v>
      </c>
      <c r="BE13" s="55" t="b">
        <v>0</v>
      </c>
      <c r="BF13" s="55" t="b">
        <v>0</v>
      </c>
      <c r="BG13" s="64" t="s">
        <v>516</v>
      </c>
      <c r="BH13" s="65" t="s">
        <v>65</v>
      </c>
      <c r="BI13" s="66" t="s">
        <v>384</v>
      </c>
      <c r="BJ13" s="66" t="b">
        <v>0</v>
      </c>
      <c r="BK13" s="66" t="b">
        <v>1</v>
      </c>
      <c r="BL13" s="56" t="s">
        <v>512</v>
      </c>
      <c r="BM13" s="57" t="s">
        <v>67</v>
      </c>
      <c r="BN13" s="55" t="s">
        <v>384</v>
      </c>
      <c r="BO13" s="55" t="b">
        <v>0</v>
      </c>
      <c r="BP13" s="55" t="b">
        <v>1</v>
      </c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0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1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0</v>
      </c>
      <c r="CH13" s="20" cm="1">
        <f t="array" ref="CH13">secandmin(J13)</f>
        <v>0</v>
      </c>
      <c r="CI13" s="20" t="b">
        <f t="shared" ref="CI13:CI27" si="4">IF(CH13=0,FALSE,(180+BT13-CH13))</f>
        <v>0</v>
      </c>
      <c r="CJ13" s="20" cm="1">
        <f t="array" ref="CJ13">IF(AR13="",FALSE,ROUND(IF(AU13=TRUE,((180-secandmin(AK13))+(45-AM13))-(secandmin(AR13)),(180-secandmin(AR13))),0))</f>
        <v>104</v>
      </c>
      <c r="CK13" s="20" cm="1">
        <f t="array" ref="CK13">IF(AW13="",FALSE,ROUND(IF(AZ13=TRUE,((180-secandmin(AK13))+(45-AM13))-(secandmin(AW13)),(180-secandmin(AW13))),0))</f>
        <v>143</v>
      </c>
      <c r="CL13" s="20" cm="1">
        <f t="array" ref="CL13">IF(BB13="",FALSE,ROUND(IF(BE13=TRUE,((180-secandmin(AK13))+(45-AM13))-(secandmin(BB13)),(180-secandmin(BB13))),0))</f>
        <v>153</v>
      </c>
      <c r="CM13" s="20" cm="1">
        <f t="array" ref="CM13">IF(BG13="",FALSE,ROUND(IF(BJ13=TRUE,((180-secandmin(AK13))+(45-AM13))-(secandmin(BG13)),(180-secandmin(BG13))),0))</f>
        <v>157</v>
      </c>
      <c r="CN13" s="20" cm="1">
        <f t="array" ref="CN13">IF(BL13="",FALSE,ROUND(IF(BO13=TRUE,((180-secandmin(AK13))+(45-AM13))-(secandmin(BL13)),(180-secandmin(BL13))),0))</f>
        <v>160</v>
      </c>
      <c r="CO13" s="30" cm="1">
        <f t="array" ref="CO13">roundlength(AJ13,secandmin(AM13),AO13,secandmin(AK13))</f>
        <v>160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1</v>
      </c>
      <c r="CV13" s="20" t="b" cm="1">
        <f t="array" ref="CV13:CV18">TRANSPOSE(sidesplit(CD13:CD27,AN13:AN27,"Defence"))</f>
        <v>1</v>
      </c>
      <c r="CW13" s="20" cm="1">
        <f t="array" ref="CW13:CW18">TRANSPOSE(sidesplit(CI13:CI27,AN13:AN27,"Attack"))</f>
        <v>167</v>
      </c>
      <c r="CX13" s="20" t="b" cm="1">
        <f t="array" ref="CX13:CX18">TRANSPOSE(sidesplit(CI13:CI27,AN13:AN27,"Defence"))</f>
        <v>0</v>
      </c>
      <c r="CY13" s="20" cm="1">
        <f t="array" ref="CY13:CY18">TRANSPOSE(sidesplit(CA13:CA27,AN13:AN27,"Attack"))</f>
        <v>0</v>
      </c>
      <c r="CZ13" s="20" cm="1">
        <f t="array" ref="CZ13:CZ18">TRANSPOSE(sidesplit(CA13:CA27,AN13:AN27,"Defence"))</f>
        <v>0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6_1 Oregon</v>
      </c>
      <c r="B14" s="4">
        <v>2</v>
      </c>
      <c r="C14" s="50"/>
      <c r="D14" s="51"/>
      <c r="E14" s="50"/>
      <c r="F14" s="87"/>
      <c r="G14" s="88"/>
      <c r="H14" s="89"/>
      <c r="I14" s="49"/>
      <c r="J14" s="300"/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200</v>
      </c>
      <c r="O14" s="69" t="b">
        <v>0</v>
      </c>
      <c r="Q14" s="17">
        <v>1</v>
      </c>
      <c r="R14" s="17">
        <v>3</v>
      </c>
      <c r="S14" s="17"/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230</v>
      </c>
      <c r="AM14" s="62" t="s">
        <v>480</v>
      </c>
      <c r="AN14" s="63" t="s">
        <v>381</v>
      </c>
      <c r="AO14" s="71" t="s">
        <v>392</v>
      </c>
      <c r="AP14" s="20" t="b">
        <f t="shared" si="1"/>
        <v>0</v>
      </c>
      <c r="AQ14" s="17"/>
      <c r="AR14" s="190" t="s">
        <v>422</v>
      </c>
      <c r="AS14" s="54" t="s">
        <v>66</v>
      </c>
      <c r="AT14" s="55" t="s">
        <v>384</v>
      </c>
      <c r="AU14" s="55" t="b">
        <v>0</v>
      </c>
      <c r="AV14" s="55" t="b">
        <v>1</v>
      </c>
      <c r="AW14" s="64" t="s">
        <v>521</v>
      </c>
      <c r="AX14" s="65" t="s">
        <v>66</v>
      </c>
      <c r="AY14" s="66" t="s">
        <v>384</v>
      </c>
      <c r="AZ14" s="66" t="b">
        <v>0</v>
      </c>
      <c r="BA14" s="66" t="b">
        <v>1</v>
      </c>
      <c r="BB14" s="56" t="s">
        <v>470</v>
      </c>
      <c r="BC14" s="57" t="s">
        <v>355</v>
      </c>
      <c r="BD14" s="55" t="s">
        <v>384</v>
      </c>
      <c r="BE14" s="55" t="b">
        <v>0</v>
      </c>
      <c r="BF14" s="55" t="b">
        <v>1</v>
      </c>
      <c r="BG14" s="64" t="s">
        <v>475</v>
      </c>
      <c r="BH14" s="65" t="s">
        <v>67</v>
      </c>
      <c r="BI14" s="66" t="s">
        <v>384</v>
      </c>
      <c r="BJ14" s="66" t="b">
        <v>0</v>
      </c>
      <c r="BK14" s="66" t="b">
        <v>0</v>
      </c>
      <c r="BL14" s="56" t="s">
        <v>480</v>
      </c>
      <c r="BM14" s="57" t="s">
        <v>390</v>
      </c>
      <c r="BN14" s="55" t="s">
        <v>384</v>
      </c>
      <c r="BO14" s="55" t="b">
        <v>0</v>
      </c>
      <c r="BP14" s="55" t="b">
        <v>0</v>
      </c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1</v>
      </c>
      <c r="CB14" s="20">
        <f>countkillshs(AS14,AV14,AX14,BA14,BC14,BF14,BH14,BK14,BM14,BP14,$B$12)</f>
        <v>0</v>
      </c>
      <c r="CC14" s="223" t="b">
        <f>opening(AS14,B12)</f>
        <v>0</v>
      </c>
      <c r="CD14" s="29" t="b" cm="1">
        <f t="array" ref="CD14">KOST(CA14,O14,secandmin(J14),L14, AN14)</f>
        <v>1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1</v>
      </c>
      <c r="CH14" s="20" cm="1">
        <f t="array" ref="CH14">secandmin(J14)</f>
        <v>0</v>
      </c>
      <c r="CI14" s="20" t="b">
        <f t="shared" si="4"/>
        <v>0</v>
      </c>
      <c r="CJ14" s="20" cm="1">
        <f t="array" ref="CJ14">IF(AR14="",FALSE,ROUND(IF(AU14=TRUE,((180-secandmin(AK14))+(45-AM14))-(secandmin(AR14)),(180-secandmin(AR14))),0))</f>
        <v>31</v>
      </c>
      <c r="CK14" s="20" cm="1">
        <f t="array" ref="CK14">IF(AW14="",FALSE,ROUND(IF(AZ14=TRUE,((180-secandmin(AK14))+(45-AM14))-(secandmin(AW14)),(180-secandmin(AW14))),0))</f>
        <v>61</v>
      </c>
      <c r="CL14" s="20" cm="1">
        <f t="array" ref="CL14">IF(BB14="",FALSE,ROUND(IF(BE14=TRUE,((180-secandmin(AK14))+(45-AM14))-(secandmin(BB14)),(180-secandmin(BB14))),0))</f>
        <v>104</v>
      </c>
      <c r="CM14" s="20" cm="1">
        <f t="array" ref="CM14">IF(BG14="",FALSE,ROUND(IF(BJ14=TRUE,((180-secandmin(AK14))+(45-AM14))-(secandmin(BG14)),(180-secandmin(BG14))),0))</f>
        <v>126</v>
      </c>
      <c r="CN14" s="20" cm="1">
        <f t="array" ref="CN14">IF(BL14="",FALSE,ROUND(IF(BO14=TRUE,((180-secandmin(AK14))+(45-AM14))-(secandmin(BL14)),(180-secandmin(BL14))),0))</f>
        <v>152</v>
      </c>
      <c r="CO14" s="30" cm="1">
        <f t="array" ref="CO14">roundlength(AJ14,secandmin(AM14),AO14,secandmin(AK14))</f>
        <v>152</v>
      </c>
      <c r="CP14" s="222">
        <f t="shared" si="5"/>
        <v>0</v>
      </c>
      <c r="CQ14" s="222">
        <f t="shared" si="6"/>
        <v>0</v>
      </c>
      <c r="CR14" s="17"/>
      <c r="CU14" s="20" t="b">
        <v>1</v>
      </c>
      <c r="CV14" s="20" t="b">
        <v>1</v>
      </c>
      <c r="CW14" s="20">
        <v>107</v>
      </c>
      <c r="CX14" s="20" t="b">
        <v>0</v>
      </c>
      <c r="CY14" s="20">
        <v>1</v>
      </c>
      <c r="CZ14" s="20">
        <v>1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1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6_1 Oregon</v>
      </c>
      <c r="B15" s="4">
        <v>3</v>
      </c>
      <c r="C15" s="50"/>
      <c r="D15" s="51"/>
      <c r="E15" s="50"/>
      <c r="F15" s="87"/>
      <c r="G15" s="88"/>
      <c r="H15" s="89"/>
      <c r="I15" s="49"/>
      <c r="J15" s="300"/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0</v>
      </c>
      <c r="N15" s="52" t="s">
        <v>202</v>
      </c>
      <c r="O15" s="69" t="b">
        <v>0</v>
      </c>
      <c r="Q15" s="17">
        <v>1</v>
      </c>
      <c r="R15" s="17">
        <v>4</v>
      </c>
      <c r="S15" s="17"/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1</v>
      </c>
      <c r="AK15" s="182" t="s">
        <v>429</v>
      </c>
      <c r="AL15" s="61" t="s">
        <v>232</v>
      </c>
      <c r="AM15" s="62" t="s">
        <v>409</v>
      </c>
      <c r="AN15" s="63" t="s">
        <v>381</v>
      </c>
      <c r="AO15" s="71" t="s">
        <v>392</v>
      </c>
      <c r="AP15" s="20" t="b">
        <f t="shared" si="1"/>
        <v>0</v>
      </c>
      <c r="AQ15" s="17"/>
      <c r="AR15" s="190" t="s">
        <v>521</v>
      </c>
      <c r="AS15" s="54" t="s">
        <v>390</v>
      </c>
      <c r="AT15" s="55" t="s">
        <v>384</v>
      </c>
      <c r="AU15" s="55" t="b">
        <v>0</v>
      </c>
      <c r="AV15" s="55" t="b">
        <v>1</v>
      </c>
      <c r="AW15" s="64" t="s">
        <v>501</v>
      </c>
      <c r="AX15" s="65" t="s">
        <v>355</v>
      </c>
      <c r="AY15" s="66" t="s">
        <v>384</v>
      </c>
      <c r="AZ15" s="66" t="b">
        <v>0</v>
      </c>
      <c r="BA15" s="66" t="b">
        <v>1</v>
      </c>
      <c r="BB15" s="56" t="s">
        <v>529</v>
      </c>
      <c r="BC15" s="57" t="s">
        <v>65</v>
      </c>
      <c r="BD15" s="55" t="s">
        <v>384</v>
      </c>
      <c r="BE15" s="55" t="b">
        <v>0</v>
      </c>
      <c r="BF15" s="55" t="b">
        <v>0</v>
      </c>
      <c r="BG15" s="64" t="s">
        <v>456</v>
      </c>
      <c r="BH15" s="65" t="s">
        <v>390</v>
      </c>
      <c r="BI15" s="66" t="s">
        <v>384</v>
      </c>
      <c r="BJ15" s="66" t="b">
        <v>1</v>
      </c>
      <c r="BK15" s="66" t="b">
        <v>0</v>
      </c>
      <c r="BL15" s="56" t="s">
        <v>452</v>
      </c>
      <c r="BM15" s="57" t="s">
        <v>390</v>
      </c>
      <c r="BN15" s="55" t="s">
        <v>384</v>
      </c>
      <c r="BO15" s="55" t="b">
        <v>1</v>
      </c>
      <c r="BP15" s="55" t="b">
        <v>0</v>
      </c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3</v>
      </c>
      <c r="CB15" s="20">
        <f>countkillshs(AS15,AV15,AX15,BA15,BC15,BF15,BH15,BK15,BM15,BP15,$B$12)</f>
        <v>1</v>
      </c>
      <c r="CC15" s="223" t="b">
        <f>opening(AS15,B12)</f>
        <v>1</v>
      </c>
      <c r="CD15" s="29" t="b" cm="1">
        <f t="array" ref="CD15">KOST(CA15,O15,secandmin(J15),L15, AN15)</f>
        <v>1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0</v>
      </c>
      <c r="CH15" s="20" cm="1">
        <f t="array" ref="CH15">secandmin(J15)</f>
        <v>0</v>
      </c>
      <c r="CI15" s="20" t="b">
        <f t="shared" si="4"/>
        <v>0</v>
      </c>
      <c r="CJ15" s="20" cm="1">
        <f t="array" ref="CJ15">IF(AR15="",FALSE,ROUND(IF(AU15=TRUE,((180-secandmin(AK15))+(45-AM15))-(secandmin(AR15)),(180-secandmin(AR15))),0))</f>
        <v>61</v>
      </c>
      <c r="CK15" s="20" cm="1">
        <f t="array" ref="CK15">IF(AW15="",FALSE,ROUND(IF(AZ15=TRUE,((180-secandmin(AK15))+(45-AM15))-(secandmin(AW15)),(180-secandmin(AW15))),0))</f>
        <v>66</v>
      </c>
      <c r="CL15" s="20" cm="1">
        <f t="array" ref="CL15">IF(BB15="",FALSE,ROUND(IF(BE15=TRUE,((180-secandmin(AK15))+(45-AM15))-(secandmin(BB15)),(180-secandmin(BB15))),0))</f>
        <v>90</v>
      </c>
      <c r="CM15" s="20" cm="1">
        <f t="array" ref="CM15">IF(BG15="",FALSE,ROUND(IF(BJ15=TRUE,((180-secandmin(AK15))+(45-AM15))-(secandmin(BG15)),(180-secandmin(BG15))),0))</f>
        <v>140</v>
      </c>
      <c r="CN15" s="20" cm="1">
        <f t="array" ref="CN15">IF(BL15="",FALSE,ROUND(IF(BO15=TRUE,((180-secandmin(AK15))+(45-AM15))-(secandmin(BL15)),(180-secandmin(BL15))),0))</f>
        <v>141</v>
      </c>
      <c r="CO15" s="30" cm="1">
        <f t="array" ref="CO15">roundlength(AJ15,secandmin(AM15),AO15,secandmin(AK15))</f>
        <v>151</v>
      </c>
      <c r="CP15" s="222">
        <f t="shared" si="5"/>
        <v>0</v>
      </c>
      <c r="CQ15" s="222">
        <f t="shared" si="6"/>
        <v>0</v>
      </c>
      <c r="CR15" s="17"/>
      <c r="CU15" s="20" t="b">
        <v>1</v>
      </c>
      <c r="CV15" s="20" t="b">
        <v>1</v>
      </c>
      <c r="CW15" s="20" t="b">
        <v>0</v>
      </c>
      <c r="CX15" s="20" t="b">
        <v>0</v>
      </c>
      <c r="CY15" s="20">
        <v>0</v>
      </c>
      <c r="CZ15" s="20">
        <v>3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cm="1">
        <f t="array" ref="DD15">IF(AK15=0,FALSE,(180-secandmin(AK15)))</f>
        <v>139</v>
      </c>
      <c r="DE15" s="20" t="b" cm="1">
        <f t="array" ref="DE15">OnevX(CH15,CH31,CH47,CH63,CH79,AO15)</f>
        <v>1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6_1 Oregon</v>
      </c>
      <c r="B16" s="4">
        <v>4</v>
      </c>
      <c r="C16" s="50"/>
      <c r="D16" s="51"/>
      <c r="E16" s="50"/>
      <c r="F16" s="87"/>
      <c r="G16" s="88"/>
      <c r="H16" s="89"/>
      <c r="I16" s="49"/>
      <c r="J16" s="48" t="s">
        <v>499</v>
      </c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1</v>
      </c>
      <c r="N16" s="52" t="s">
        <v>236</v>
      </c>
      <c r="O16" s="69" t="b">
        <v>0</v>
      </c>
      <c r="Q16" s="17">
        <v>0</v>
      </c>
      <c r="R16" s="17">
        <v>7</v>
      </c>
      <c r="S16" s="17"/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231</v>
      </c>
      <c r="AM16" s="62" t="s">
        <v>447</v>
      </c>
      <c r="AN16" s="63" t="s">
        <v>381</v>
      </c>
      <c r="AO16" s="71" t="s">
        <v>404</v>
      </c>
      <c r="AP16" s="20" t="b">
        <f t="shared" si="1"/>
        <v>0</v>
      </c>
      <c r="AQ16" s="17"/>
      <c r="AR16" s="190" t="s">
        <v>493</v>
      </c>
      <c r="AS16" s="54" t="s">
        <v>65</v>
      </c>
      <c r="AT16" s="55" t="s">
        <v>384</v>
      </c>
      <c r="AU16" s="55" t="b">
        <v>0</v>
      </c>
      <c r="AV16" s="55" t="b">
        <v>0</v>
      </c>
      <c r="AW16" s="64" t="s">
        <v>452</v>
      </c>
      <c r="AX16" s="65" t="s">
        <v>65</v>
      </c>
      <c r="AY16" s="66" t="s">
        <v>384</v>
      </c>
      <c r="AZ16" s="66" t="b">
        <v>0</v>
      </c>
      <c r="BA16" s="66" t="b">
        <v>1</v>
      </c>
      <c r="BB16" s="56" t="s">
        <v>483</v>
      </c>
      <c r="BC16" s="57" t="s">
        <v>67</v>
      </c>
      <c r="BD16" s="55" t="s">
        <v>384</v>
      </c>
      <c r="BE16" s="55" t="b">
        <v>0</v>
      </c>
      <c r="BF16" s="55" t="b">
        <v>0</v>
      </c>
      <c r="BG16" s="64"/>
      <c r="BH16" s="65"/>
      <c r="BI16" s="66"/>
      <c r="BJ16" s="66" t="b">
        <v>0</v>
      </c>
      <c r="BK16" s="66"/>
      <c r="BL16" s="56"/>
      <c r="BM16" s="57"/>
      <c r="BN16" s="55"/>
      <c r="BO16" s="55" t="b">
        <v>0</v>
      </c>
      <c r="BP16" s="55"/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0</v>
      </c>
      <c r="CB16" s="20">
        <f t="shared" ref="CB16:CB27" si="9">countkillshs(AS16,AV16,AX16,BA16,BC16,BF16,BH16,BK16,BM16,BP16,$B$12)</f>
        <v>0</v>
      </c>
      <c r="CC16" s="223" t="b">
        <f>opening(AS16,B12)</f>
        <v>0</v>
      </c>
      <c r="CD16" s="29" t="b" cm="1">
        <f t="array" ref="CD16">KOST(CA16,O16,secandmin(J16),L16, AN16)</f>
        <v>0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0</v>
      </c>
      <c r="CH16" s="20" cm="1">
        <f t="array" ref="CH16">secandmin(J16)</f>
        <v>64</v>
      </c>
      <c r="CI16" s="20">
        <f t="shared" si="4"/>
        <v>116</v>
      </c>
      <c r="CJ16" s="20" cm="1">
        <f t="array" ref="CJ16">IF(AR16="",FALSE,ROUND(IF(AU16=TRUE,((180-secandmin(AK16))+(45-AM16))-(secandmin(AR16)),(180-secandmin(AR16))),0))</f>
        <v>133</v>
      </c>
      <c r="CK16" s="20" cm="1">
        <f t="array" ref="CK16">IF(AW16="",FALSE,ROUND(IF(AZ16=TRUE,((180-secandmin(AK16))+(45-AM16))-(secandmin(AW16)),(180-secandmin(AW16))),0))</f>
        <v>137</v>
      </c>
      <c r="CL16" s="20" cm="1">
        <f t="array" ref="CL16">IF(BB16="",FALSE,ROUND(IF(BE16=TRUE,((180-secandmin(AK16))+(45-AM16))-(secandmin(BB16)),(180-secandmin(BB16))),0))</f>
        <v>142</v>
      </c>
      <c r="CM16" s="20" t="b" cm="1">
        <f t="array" ref="CM16">IF(BG16="",FALSE,ROUND(IF(BJ16=TRUE,((180-secandmin(AK16))+(45-AM16))-(secandmin(BG16)),(180-secandmin(BG16))),0))</f>
        <v>0</v>
      </c>
      <c r="CN16" s="20" t="b" cm="1">
        <f t="array" ref="CN16">IF(BL16="",FALSE,ROUND(IF(BO16=TRUE,((180-secandmin(AK16))+(45-AM16))-(secandmin(BL16)),(180-secandmin(BL16))),0))</f>
        <v>0</v>
      </c>
      <c r="CO16" s="30" cm="1">
        <f t="array" ref="CO16">roundlength(AJ16,secandmin(AM16),AO16,secandmin(AK16))</f>
        <v>150</v>
      </c>
      <c r="CP16" s="222">
        <f t="shared" si="5"/>
        <v>0</v>
      </c>
      <c r="CQ16" s="222">
        <f t="shared" si="6"/>
        <v>0</v>
      </c>
      <c r="CR16" s="17"/>
      <c r="CU16" s="20" t="b">
        <v>0</v>
      </c>
      <c r="CV16" s="20" t="b">
        <v>0</v>
      </c>
      <c r="CW16" s="20">
        <v>100</v>
      </c>
      <c r="CX16" s="20">
        <v>116</v>
      </c>
      <c r="CY16" s="20">
        <v>0</v>
      </c>
      <c r="CZ16" s="20">
        <v>0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6_1 Oregon</v>
      </c>
      <c r="B17" s="4">
        <v>5</v>
      </c>
      <c r="C17" s="50"/>
      <c r="D17" s="51"/>
      <c r="E17" s="50"/>
      <c r="F17" s="87"/>
      <c r="G17" s="88"/>
      <c r="H17" s="89"/>
      <c r="I17" s="49"/>
      <c r="J17" s="300"/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 t="s">
        <v>236</v>
      </c>
      <c r="O17" s="69" t="b">
        <v>0</v>
      </c>
      <c r="Q17" s="17">
        <v>1</v>
      </c>
      <c r="R17" s="17">
        <v>3</v>
      </c>
      <c r="S17" s="17"/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 t="s">
        <v>230</v>
      </c>
      <c r="AM17" s="62" t="s">
        <v>442</v>
      </c>
      <c r="AN17" s="63" t="s">
        <v>381</v>
      </c>
      <c r="AO17" s="71" t="s">
        <v>392</v>
      </c>
      <c r="AP17" s="20" t="b">
        <f t="shared" si="1"/>
        <v>0</v>
      </c>
      <c r="AQ17" s="17"/>
      <c r="AR17" s="190" t="s">
        <v>427</v>
      </c>
      <c r="AS17" s="54" t="s">
        <v>66</v>
      </c>
      <c r="AT17" s="55" t="s">
        <v>434</v>
      </c>
      <c r="AU17" s="55" t="b">
        <v>0</v>
      </c>
      <c r="AV17" s="55" t="b">
        <v>0</v>
      </c>
      <c r="AW17" s="64" t="s">
        <v>399</v>
      </c>
      <c r="AX17" s="65" t="s">
        <v>66</v>
      </c>
      <c r="AY17" s="66" t="s">
        <v>384</v>
      </c>
      <c r="AZ17" s="66" t="b">
        <v>0</v>
      </c>
      <c r="BA17" s="66" t="b">
        <v>1</v>
      </c>
      <c r="BB17" s="56" t="s">
        <v>443</v>
      </c>
      <c r="BC17" s="57" t="s">
        <v>390</v>
      </c>
      <c r="BD17" s="55" t="s">
        <v>384</v>
      </c>
      <c r="BE17" s="55" t="b">
        <v>0</v>
      </c>
      <c r="BF17" s="55" t="b">
        <v>1</v>
      </c>
      <c r="BG17" s="64" t="s">
        <v>498</v>
      </c>
      <c r="BH17" s="65" t="s">
        <v>67</v>
      </c>
      <c r="BI17" s="66" t="s">
        <v>384</v>
      </c>
      <c r="BJ17" s="66" t="b">
        <v>0</v>
      </c>
      <c r="BK17" s="66" t="b">
        <v>0</v>
      </c>
      <c r="BL17" s="56" t="s">
        <v>442</v>
      </c>
      <c r="BM17" s="57" t="s">
        <v>390</v>
      </c>
      <c r="BN17" s="55" t="s">
        <v>384</v>
      </c>
      <c r="BO17" s="55" t="b">
        <v>0</v>
      </c>
      <c r="BP17" s="55" t="b">
        <v>0</v>
      </c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2</v>
      </c>
      <c r="CB17" s="20">
        <f t="shared" si="9"/>
        <v>1</v>
      </c>
      <c r="CC17" s="223" t="b">
        <f>opening(AS17,B12)</f>
        <v>0</v>
      </c>
      <c r="CD17" s="29" t="b" cm="1">
        <f t="array" ref="CD17">KOST(CA17,O17,secandmin(J17),L17, AN17)</f>
        <v>1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1</v>
      </c>
      <c r="CH17" s="20" cm="1">
        <f t="array" ref="CH17">secandmin(J17)</f>
        <v>0</v>
      </c>
      <c r="CI17" s="20" t="b">
        <f t="shared" si="4"/>
        <v>0</v>
      </c>
      <c r="CJ17" s="20" cm="1">
        <f t="array" ref="CJ17">IF(AR17="",FALSE,ROUND(IF(AU17=TRUE,((180-secandmin(AK17))+(45-AM17))-(secandmin(AR17)),(180-secandmin(AR17))),0))</f>
        <v>40</v>
      </c>
      <c r="CK17" s="20" cm="1">
        <f t="array" ref="CK17">IF(AW17="",FALSE,ROUND(IF(AZ17=TRUE,((180-secandmin(AK17))+(45-AM17))-(secandmin(AW17)),(180-secandmin(AW17))),0))</f>
        <v>85</v>
      </c>
      <c r="CL17" s="20" cm="1">
        <f t="array" ref="CL17">IF(BB17="",FALSE,ROUND(IF(BE17=TRUE,((180-secandmin(AK17))+(45-AM17))-(secandmin(BB17)),(180-secandmin(BB17))),0))</f>
        <v>86</v>
      </c>
      <c r="CM17" s="20" cm="1">
        <f t="array" ref="CM17">IF(BG17="",FALSE,ROUND(IF(BJ17=TRUE,((180-secandmin(AK17))+(45-AM17))-(secandmin(BG17)),(180-secandmin(BG17))),0))</f>
        <v>114</v>
      </c>
      <c r="CN17" s="20" cm="1">
        <f t="array" ref="CN17">IF(BL17="",FALSE,ROUND(IF(BO17=TRUE,((180-secandmin(AK17))+(45-AM17))-(secandmin(BL17)),(180-secandmin(BL17))),0))</f>
        <v>118</v>
      </c>
      <c r="CO17" s="30" cm="1">
        <f t="array" ref="CO17">roundlength(AJ17,secandmin(AM17),AO17,secandmin(AK17))</f>
        <v>118</v>
      </c>
      <c r="CP17" s="222">
        <f t="shared" si="5"/>
        <v>0</v>
      </c>
      <c r="CQ17" s="222">
        <f t="shared" si="6"/>
        <v>0</v>
      </c>
      <c r="CR17" s="17"/>
      <c r="CU17" s="20" t="b">
        <v>1</v>
      </c>
      <c r="CV17" s="20" t="b">
        <v>1</v>
      </c>
      <c r="CW17" s="20" t="b">
        <v>0</v>
      </c>
      <c r="CX17" s="20" t="b">
        <v>0</v>
      </c>
      <c r="CY17" s="20">
        <v>1</v>
      </c>
      <c r="CZ17" s="20">
        <v>2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6_1 Oregon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501</v>
      </c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 t="s">
        <v>236</v>
      </c>
      <c r="O18" s="69" t="b">
        <v>0</v>
      </c>
      <c r="Q18" s="17">
        <v>0</v>
      </c>
      <c r="R18" s="17">
        <v>3</v>
      </c>
      <c r="S18" s="17"/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1</v>
      </c>
      <c r="AK18" s="60" t="s">
        <v>396</v>
      </c>
      <c r="AL18" s="61" t="s">
        <v>231</v>
      </c>
      <c r="AM18" s="62" t="s">
        <v>452</v>
      </c>
      <c r="AN18" s="63" t="s">
        <v>381</v>
      </c>
      <c r="AO18" s="71" t="s">
        <v>404</v>
      </c>
      <c r="AP18" s="20" t="b">
        <f t="shared" si="1"/>
        <v>0</v>
      </c>
      <c r="AQ18" s="17"/>
      <c r="AR18" s="308"/>
      <c r="AS18" s="54"/>
      <c r="AT18" s="55"/>
      <c r="AU18" s="55" t="b">
        <v>0</v>
      </c>
      <c r="AV18" s="55"/>
      <c r="AW18" s="64"/>
      <c r="AX18" s="65"/>
      <c r="AY18" s="66"/>
      <c r="AZ18" s="66" t="b">
        <v>0</v>
      </c>
      <c r="BA18" s="66"/>
      <c r="BB18" s="56"/>
      <c r="BC18" s="57"/>
      <c r="BD18" s="55"/>
      <c r="BE18" s="55" t="b">
        <v>0</v>
      </c>
      <c r="BF18" s="55"/>
      <c r="BG18" s="64"/>
      <c r="BH18" s="65"/>
      <c r="BI18" s="66"/>
      <c r="BJ18" s="66" t="b">
        <v>0</v>
      </c>
      <c r="BK18" s="66"/>
      <c r="BL18" s="56"/>
      <c r="BM18" s="57"/>
      <c r="BN18" s="55"/>
      <c r="BO18" s="55" t="b">
        <v>0</v>
      </c>
      <c r="BP18" s="55"/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b" cm="1">
        <f t="array" ref="CD18">KOST(CA18,O18,secandmin(J18),L18, AN18)</f>
        <v>0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0</v>
      </c>
      <c r="CH18" s="20" cm="1">
        <f t="array" ref="CH18">secandmin(J18)</f>
        <v>114</v>
      </c>
      <c r="CI18" s="20">
        <f t="shared" si="4"/>
        <v>66</v>
      </c>
      <c r="CJ18" s="20" t="b" cm="1">
        <f t="array" ref="CJ18">IF(AR18="",FALSE,ROUND(IF(AU18=TRUE,((180-secandmin(AK18))+(45-AM18))-(secandmin(AR18)),(180-secandmin(AR18))),0))</f>
        <v>0</v>
      </c>
      <c r="CK18" s="20" t="b" cm="1">
        <f t="array" ref="CK18">IF(AW18="",FALSE,ROUND(IF(AZ18=TRUE,((180-secandmin(AK18))+(45-AM18))-(secandmin(AW18)),(180-secandmin(AW18))),0))</f>
        <v>0</v>
      </c>
      <c r="CL18" s="20" t="b" cm="1">
        <f t="array" ref="CL18">IF(BB18="",FALSE,ROUND(IF(BE18=TRUE,((180-secandmin(AK18))+(45-AM18))-(secandmin(BB18)),(180-secandmin(BB18))),0))</f>
        <v>0</v>
      </c>
      <c r="CM18" s="20" t="b" cm="1">
        <f t="array" ref="CM18">IF(BG18="",FALSE,ROUND(IF(BJ18=TRUE,((180-secandmin(AK18))+(45-AM18))-(secandmin(BG18)),(180-secandmin(BG18))),0))</f>
        <v>0</v>
      </c>
      <c r="CN18" s="20" t="b" cm="1">
        <f t="array" ref="CN18">IF(BL18="",FALSE,ROUND(IF(BO18=TRUE,((180-secandmin(AK18))+(45-AM18))-(secandmin(BL18)),(180-secandmin(BL18))),0))</f>
        <v>0</v>
      </c>
      <c r="CO18" s="30" cm="1">
        <f t="array" ref="CO18">roundlength(AJ18,secandmin(AM18),AO18,secandmin(AK18))</f>
        <v>85</v>
      </c>
      <c r="CP18" s="222">
        <f t="shared" si="5"/>
        <v>0</v>
      </c>
      <c r="CQ18" s="222">
        <f t="shared" si="6"/>
        <v>0</v>
      </c>
      <c r="CR18" s="17"/>
      <c r="CU18" s="20" t="b">
        <v>0</v>
      </c>
      <c r="CV18" s="20" t="b">
        <v>0</v>
      </c>
      <c r="CW18" s="20">
        <v>74</v>
      </c>
      <c r="CX18" s="20">
        <v>66</v>
      </c>
      <c r="CY18" s="20">
        <v>0</v>
      </c>
      <c r="CZ18" s="20">
        <v>0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cm="1">
        <f t="array" ref="DD18">IF(AK18=0,FALSE,(180-secandmin(AK18)))</f>
        <v>83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6_1 Oregon</v>
      </c>
      <c r="B19" s="4">
        <v>7</v>
      </c>
      <c r="C19" s="50"/>
      <c r="D19" s="51"/>
      <c r="E19" s="50"/>
      <c r="F19" s="87"/>
      <c r="G19" s="88"/>
      <c r="H19" s="89"/>
      <c r="I19" s="49"/>
      <c r="J19" s="48" t="s">
        <v>528</v>
      </c>
      <c r="K19" s="45" t="b">
        <v>0</v>
      </c>
      <c r="L19" s="46" t="b">
        <f t="shared" si="7"/>
        <v>1</v>
      </c>
      <c r="M19" s="47" t="b" cm="1">
        <f t="array" ref="M19">OpeningDeath(CG19,CI19,CI35,CI51,CI67,CI83,CI99)</f>
        <v>0</v>
      </c>
      <c r="N19" s="52" t="s">
        <v>189</v>
      </c>
      <c r="O19" s="69" t="b">
        <v>0</v>
      </c>
      <c r="Q19" s="17"/>
      <c r="R19" s="17"/>
      <c r="S19" s="17">
        <v>0</v>
      </c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231</v>
      </c>
      <c r="AM19" s="62" t="s">
        <v>533</v>
      </c>
      <c r="AN19" s="63" t="s">
        <v>382</v>
      </c>
      <c r="AO19" s="71" t="s">
        <v>404</v>
      </c>
      <c r="AP19" s="20" t="b">
        <f t="shared" si="1"/>
        <v>0</v>
      </c>
      <c r="AQ19" s="17"/>
      <c r="AR19" s="190" t="s">
        <v>459</v>
      </c>
      <c r="AS19" s="54" t="s">
        <v>65</v>
      </c>
      <c r="AT19" s="224" t="s">
        <v>384</v>
      </c>
      <c r="AU19" s="55" t="b">
        <v>0</v>
      </c>
      <c r="AV19" s="55" t="b">
        <v>1</v>
      </c>
      <c r="AW19" s="64" t="s">
        <v>413</v>
      </c>
      <c r="AX19" s="65" t="s">
        <v>66</v>
      </c>
      <c r="AY19" s="164" t="s">
        <v>384</v>
      </c>
      <c r="AZ19" s="66" t="b">
        <v>0</v>
      </c>
      <c r="BA19" s="66" t="b">
        <v>1</v>
      </c>
      <c r="BB19" s="56" t="s">
        <v>432</v>
      </c>
      <c r="BC19" s="57" t="s">
        <v>355</v>
      </c>
      <c r="BD19" s="224" t="s">
        <v>384</v>
      </c>
      <c r="BE19" s="55" t="b">
        <v>0</v>
      </c>
      <c r="BF19" s="55" t="b">
        <v>0</v>
      </c>
      <c r="BG19" s="64"/>
      <c r="BH19" s="65"/>
      <c r="BI19" s="66"/>
      <c r="BJ19" s="66" t="b">
        <v>0</v>
      </c>
      <c r="BK19" s="66"/>
      <c r="BL19" s="56"/>
      <c r="BM19" s="57"/>
      <c r="BN19" s="55"/>
      <c r="BO19" s="55" t="b">
        <v>0</v>
      </c>
      <c r="BP19" s="55"/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0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1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0</v>
      </c>
      <c r="CH19" s="20" cm="1">
        <f t="array" ref="CH19">secandmin(J19)</f>
        <v>13</v>
      </c>
      <c r="CI19" s="20">
        <f t="shared" si="4"/>
        <v>167</v>
      </c>
      <c r="CJ19" s="20" cm="1">
        <f t="array" ref="CJ19">IF(AR19="",FALSE,ROUND(IF(AU19=TRUE,((180-secandmin(AK19))+(45-AM19))-(secandmin(AR19)),(180-secandmin(AR19))),0))</f>
        <v>69</v>
      </c>
      <c r="CK19" s="20" cm="1">
        <f t="array" ref="CK19">IF(AW19="",FALSE,ROUND(IF(AZ19=TRUE,((180-secandmin(AK19))+(45-AM19))-(secandmin(AW19)),(180-secandmin(AW19))),0))</f>
        <v>170</v>
      </c>
      <c r="CL19" s="20" cm="1">
        <f t="array" ref="CL19">IF(BB19="",FALSE,ROUND(IF(BE19=TRUE,((180-secandmin(AK19))+(45-AM19))-(secandmin(BB19)),(180-secandmin(BB19))),0))</f>
        <v>174</v>
      </c>
      <c r="CM19" s="20" t="b" cm="1">
        <f t="array" ref="CM19">IF(BG19="",FALSE,ROUND(IF(BJ19=TRUE,((180-secandmin(AK19))+(45-AM19))-(secandmin(BG19)),(180-secandmin(BG19))),0))</f>
        <v>0</v>
      </c>
      <c r="CN19" s="20" t="b" cm="1">
        <f t="array" ref="CN19">IF(BL19="",FALSE,ROUND(IF(BO19=TRUE,((180-secandmin(AK19))+(45-AM19))-(secandmin(BL19)),(180-secandmin(BL19))),0))</f>
        <v>0</v>
      </c>
      <c r="CO19" s="30" cm="1">
        <f t="array" ref="CO19">roundlength(AJ19,secandmin(AM19),AO19,secandmin(AK19))</f>
        <v>175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1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6_1 Oregon</v>
      </c>
      <c r="B20" s="4">
        <v>8</v>
      </c>
      <c r="C20" s="50"/>
      <c r="D20" s="51"/>
      <c r="E20" s="50"/>
      <c r="F20" s="87"/>
      <c r="G20" s="88"/>
      <c r="H20" s="89"/>
      <c r="I20" s="49"/>
      <c r="J20" s="48" t="s">
        <v>487</v>
      </c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171" t="s">
        <v>189</v>
      </c>
      <c r="O20" s="69" t="b">
        <v>0</v>
      </c>
      <c r="Q20" s="17"/>
      <c r="R20" s="17"/>
      <c r="S20" s="17">
        <v>1</v>
      </c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0</v>
      </c>
      <c r="AK20" s="182"/>
      <c r="AL20" s="61" t="s">
        <v>230</v>
      </c>
      <c r="AM20" s="62" t="s">
        <v>487</v>
      </c>
      <c r="AN20" s="63" t="s">
        <v>382</v>
      </c>
      <c r="AO20" s="71" t="s">
        <v>404</v>
      </c>
      <c r="AP20" s="20" t="b">
        <f t="shared" si="1"/>
        <v>0</v>
      </c>
      <c r="AQ20" s="17"/>
      <c r="AR20" s="190" t="s">
        <v>540</v>
      </c>
      <c r="AS20" s="54" t="s">
        <v>67</v>
      </c>
      <c r="AT20" s="224" t="s">
        <v>384</v>
      </c>
      <c r="AU20" s="55" t="b">
        <v>0</v>
      </c>
      <c r="AV20" s="55" t="b">
        <v>0</v>
      </c>
      <c r="AW20" s="64" t="s">
        <v>449</v>
      </c>
      <c r="AX20" s="65" t="s">
        <v>67</v>
      </c>
      <c r="AY20" s="164" t="s">
        <v>384</v>
      </c>
      <c r="AZ20" s="66" t="b">
        <v>0</v>
      </c>
      <c r="BA20" s="66" t="b">
        <v>1</v>
      </c>
      <c r="BB20" s="56" t="s">
        <v>440</v>
      </c>
      <c r="BC20" s="57" t="s">
        <v>390</v>
      </c>
      <c r="BD20" s="224" t="s">
        <v>384</v>
      </c>
      <c r="BE20" s="55" t="b">
        <v>0</v>
      </c>
      <c r="BF20" s="55" t="b">
        <v>1</v>
      </c>
      <c r="BG20" s="64"/>
      <c r="BH20" s="65"/>
      <c r="BI20" s="164"/>
      <c r="BJ20" s="66" t="b">
        <v>0</v>
      </c>
      <c r="BK20" s="66"/>
      <c r="BL20" s="56"/>
      <c r="BM20" s="57"/>
      <c r="BN20" s="224"/>
      <c r="BO20" s="55" t="b">
        <v>0</v>
      </c>
      <c r="BP20" s="55"/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1</v>
      </c>
      <c r="CB20" s="20">
        <f t="shared" si="9"/>
        <v>1</v>
      </c>
      <c r="CC20" s="223" t="b">
        <f>opening(AS20,B12)</f>
        <v>0</v>
      </c>
      <c r="CD20" s="29" t="b" cm="1">
        <f t="array" ref="CD20">KOST(CA20,O20,secandmin(J20),L20, AN20)</f>
        <v>1</v>
      </c>
      <c r="CE20" s="196"/>
      <c r="CF20" s="20" cm="1">
        <f t="array" ref="CF20">exitfrags(CI20,CI36,CI52,CI68,CI84,AS20,CJ20,AX20,CK20,BC20,CL20,BH20,CM20,BM20,CN20,AO20,$B$12)</f>
        <v>1</v>
      </c>
      <c r="CG20" s="27" t="b" cm="1">
        <f t="array" ref="CG20">openingpick(CJ20,CI20,CI36,CI52,CI68,CI84,CI100,$E$2)</f>
        <v>0</v>
      </c>
      <c r="CH20" s="20" cm="1">
        <f t="array" ref="CH20">secandmin(J20)</f>
        <v>73</v>
      </c>
      <c r="CI20" s="20">
        <f t="shared" si="4"/>
        <v>107</v>
      </c>
      <c r="CJ20" s="20" cm="1">
        <f t="array" ref="CJ20">IF(AR20="",FALSE,ROUND(IF(AU20=TRUE,((180-secandmin(AK20))+(45-AM20))-(secandmin(AR20)),(180-secandmin(AR20))),0))</f>
        <v>42</v>
      </c>
      <c r="CK20" s="20" cm="1">
        <f t="array" ref="CK20">IF(AW20="",FALSE,ROUND(IF(AZ20=TRUE,((180-secandmin(AK20))+(45-AM20))-(secandmin(AW20)),(180-secandmin(AW20))),0))</f>
        <v>56</v>
      </c>
      <c r="CL20" s="20" cm="1">
        <f t="array" ref="CL20">IF(BB20="",FALSE,ROUND(IF(BE20=TRUE,((180-secandmin(AK20))+(45-AM20))-(secandmin(BB20)),(180-secandmin(BB20))),0))</f>
        <v>68</v>
      </c>
      <c r="CM20" s="20" t="b" cm="1">
        <f t="array" ref="CM20">IF(BG20="",FALSE,ROUND(IF(BJ20=TRUE,((180-secandmin(AK20))+(45-AM20))-(secandmin(BG20)),(180-secandmin(BG20))),0))</f>
        <v>0</v>
      </c>
      <c r="CN20" s="20" t="b" cm="1">
        <f t="array" ref="CN20">IF(BL20="",FALSE,ROUND(IF(BO20=TRUE,((180-secandmin(AK20))+(45-AM20))-(secandmin(BL20)),(180-secandmin(BL20))),0))</f>
        <v>0</v>
      </c>
      <c r="CO20" s="30" cm="1">
        <f t="array" ref="CO20">roundlength(AJ20,secandmin(AM20),AO20,secandmin(AK20))</f>
        <v>107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6_1 Oregon</v>
      </c>
      <c r="B21" s="4">
        <v>9</v>
      </c>
      <c r="C21" s="50"/>
      <c r="D21" s="51"/>
      <c r="E21" s="50"/>
      <c r="F21" s="87"/>
      <c r="G21" s="88"/>
      <c r="H21" s="89"/>
      <c r="I21" s="49"/>
      <c r="J21" s="300"/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211</v>
      </c>
      <c r="O21" s="69" t="b">
        <v>0</v>
      </c>
      <c r="Q21" s="17"/>
      <c r="R21" s="17"/>
      <c r="S21" s="17">
        <v>0</v>
      </c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1</v>
      </c>
      <c r="AK21" s="182" t="s">
        <v>462</v>
      </c>
      <c r="AL21" s="61" t="s">
        <v>232</v>
      </c>
      <c r="AM21" s="62" t="s">
        <v>482</v>
      </c>
      <c r="AN21" s="63" t="s">
        <v>382</v>
      </c>
      <c r="AO21" s="71" t="s">
        <v>392</v>
      </c>
      <c r="AP21" s="20" t="b">
        <f t="shared" si="1"/>
        <v>1</v>
      </c>
      <c r="AQ21" s="17"/>
      <c r="AR21" s="190" t="s">
        <v>501</v>
      </c>
      <c r="AS21" s="54" t="s">
        <v>65</v>
      </c>
      <c r="AT21" s="224" t="s">
        <v>384</v>
      </c>
      <c r="AU21" s="55" t="b">
        <v>0</v>
      </c>
      <c r="AV21" s="55" t="b">
        <v>1</v>
      </c>
      <c r="AW21" s="64" t="s">
        <v>440</v>
      </c>
      <c r="AX21" s="65" t="s">
        <v>65</v>
      </c>
      <c r="AY21" s="164" t="s">
        <v>384</v>
      </c>
      <c r="AZ21" s="66" t="b">
        <v>0</v>
      </c>
      <c r="BA21" s="66" t="b">
        <v>0</v>
      </c>
      <c r="BB21" s="56" t="s">
        <v>485</v>
      </c>
      <c r="BC21" s="57" t="s">
        <v>66</v>
      </c>
      <c r="BD21" s="224" t="s">
        <v>384</v>
      </c>
      <c r="BE21" s="55" t="b">
        <v>0</v>
      </c>
      <c r="BF21" s="55" t="b">
        <v>1</v>
      </c>
      <c r="BG21" s="64" t="s">
        <v>462</v>
      </c>
      <c r="BH21" s="65" t="s">
        <v>65</v>
      </c>
      <c r="BI21" s="164" t="s">
        <v>384</v>
      </c>
      <c r="BJ21" s="66" t="b">
        <v>0</v>
      </c>
      <c r="BK21" s="66" t="b">
        <v>0</v>
      </c>
      <c r="BL21" s="56" t="s">
        <v>482</v>
      </c>
      <c r="BM21" s="57" t="s">
        <v>67</v>
      </c>
      <c r="BN21" s="224" t="s">
        <v>384</v>
      </c>
      <c r="BO21" s="55" t="b">
        <v>1</v>
      </c>
      <c r="BP21" s="55" t="b">
        <v>0</v>
      </c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1</v>
      </c>
      <c r="BZ21" s="20" t="b" cm="1">
        <f t="array" ref="BZ21">objlosecheck(O21,secandmin(AM21),AN21,AO21)</f>
        <v>0</v>
      </c>
      <c r="CA21" s="29">
        <f>countkills(AS21,AX21,BC21,BH21,BM21,B12)</f>
        <v>0</v>
      </c>
      <c r="CB21" s="20">
        <f t="shared" si="9"/>
        <v>0</v>
      </c>
      <c r="CC21" s="223" t="b">
        <f>opening(AS21,B12)</f>
        <v>0</v>
      </c>
      <c r="CD21" s="29" t="b" cm="1">
        <f t="array" ref="CD21">KOST(CA21,O21,secandmin(J21),L21, AN21)</f>
        <v>1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1</v>
      </c>
      <c r="CH21" s="20" cm="1">
        <f t="array" ref="CH21">secandmin(J21)</f>
        <v>0</v>
      </c>
      <c r="CI21" s="20" t="b">
        <f t="shared" si="4"/>
        <v>0</v>
      </c>
      <c r="CJ21" s="20" cm="1">
        <f t="array" ref="CJ21">IF(AR21="",FALSE,ROUND(IF(AU21=TRUE,((180-secandmin(AK21))+(45-AM21))-(secandmin(AR21)),(180-secandmin(AR21))),0))</f>
        <v>66</v>
      </c>
      <c r="CK21" s="20" cm="1">
        <f t="array" ref="CK21">IF(AW21="",FALSE,ROUND(IF(AZ21=TRUE,((180-secandmin(AK21))+(45-AM21))-(secandmin(AW21)),(180-secandmin(AW21))),0))</f>
        <v>68</v>
      </c>
      <c r="CL21" s="20" cm="1">
        <f t="array" ref="CL21">IF(BB21="",FALSE,ROUND(IF(BE21=TRUE,((180-secandmin(AK21))+(45-AM21))-(secandmin(BB21)),(180-secandmin(BB21))),0))</f>
        <v>113</v>
      </c>
      <c r="CM21" s="20" cm="1">
        <f t="array" ref="CM21">IF(BG21="",FALSE,ROUND(IF(BJ21=TRUE,((180-secandmin(AK21))+(45-AM21))-(secandmin(BG21)),(180-secandmin(BG21))),0))</f>
        <v>115</v>
      </c>
      <c r="CN21" s="20" cm="1">
        <f t="array" ref="CN21">IF(BL21="",FALSE,ROUND(IF(BO21=TRUE,((180-secandmin(AK21))+(45-AM21))-(secandmin(BL21)),(180-secandmin(BL21))),0))</f>
        <v>118</v>
      </c>
      <c r="CO21" s="30" cm="1">
        <f t="array" ref="CO21">roundlength(AJ21,secandmin(AM21),AO21,secandmin(AK21))</f>
        <v>118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cm="1">
        <f t="array" ref="DD21">IF(AK21=0,FALSE,(180-secandmin(AK21)))</f>
        <v>115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6_1 Oregon</v>
      </c>
      <c r="B22" s="4">
        <v>10</v>
      </c>
      <c r="C22" s="50"/>
      <c r="D22" s="51"/>
      <c r="E22" s="50"/>
      <c r="F22" s="87"/>
      <c r="G22" s="88"/>
      <c r="H22" s="89"/>
      <c r="I22" s="49"/>
      <c r="J22" s="48" t="s">
        <v>402</v>
      </c>
      <c r="K22" s="45" t="b">
        <v>0</v>
      </c>
      <c r="L22" s="46" t="b">
        <f t="shared" si="7"/>
        <v>0</v>
      </c>
      <c r="M22" s="47" t="b" cm="1">
        <f t="array" ref="M22">OpeningDeath(CG22,CI22,CI38,CI54,CI70,CI86,CI102)</f>
        <v>0</v>
      </c>
      <c r="N22" s="171" t="s">
        <v>189</v>
      </c>
      <c r="O22" s="69" t="b">
        <v>0</v>
      </c>
      <c r="Q22" s="17"/>
      <c r="R22" s="17"/>
      <c r="S22" s="17">
        <v>1</v>
      </c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231</v>
      </c>
      <c r="AM22" s="62" t="s">
        <v>492</v>
      </c>
      <c r="AN22" s="63" t="s">
        <v>382</v>
      </c>
      <c r="AO22" s="71" t="s">
        <v>404</v>
      </c>
      <c r="AP22" s="20" t="b">
        <f t="shared" si="1"/>
        <v>0</v>
      </c>
      <c r="AQ22" s="17"/>
      <c r="AR22" s="190" t="s">
        <v>544</v>
      </c>
      <c r="AS22" s="54" t="s">
        <v>67</v>
      </c>
      <c r="AT22" s="224" t="s">
        <v>384</v>
      </c>
      <c r="AU22" s="55" t="b">
        <v>0</v>
      </c>
      <c r="AV22" s="55" t="b">
        <v>0</v>
      </c>
      <c r="AW22" s="64" t="s">
        <v>465</v>
      </c>
      <c r="AX22" s="65" t="s">
        <v>355</v>
      </c>
      <c r="AY22" s="164" t="s">
        <v>384</v>
      </c>
      <c r="AZ22" s="66" t="b">
        <v>0</v>
      </c>
      <c r="BA22" s="66" t="b">
        <v>1</v>
      </c>
      <c r="BB22" s="56" t="s">
        <v>538</v>
      </c>
      <c r="BC22" s="57" t="s">
        <v>355</v>
      </c>
      <c r="BD22" s="224" t="s">
        <v>384</v>
      </c>
      <c r="BE22" s="55" t="b">
        <v>0</v>
      </c>
      <c r="BF22" s="55" t="b">
        <v>0</v>
      </c>
      <c r="BG22" s="64"/>
      <c r="BH22" s="65"/>
      <c r="BI22" s="164"/>
      <c r="BJ22" s="66" t="b">
        <v>0</v>
      </c>
      <c r="BK22" s="66"/>
      <c r="BL22" s="56"/>
      <c r="BM22" s="57"/>
      <c r="BN22" s="55"/>
      <c r="BO22" s="55" t="b">
        <v>0</v>
      </c>
      <c r="BP22" s="55"/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0</v>
      </c>
      <c r="CB22" s="20">
        <f t="shared" si="9"/>
        <v>0</v>
      </c>
      <c r="CC22" s="223" t="b">
        <f>opening(AS22,B12)</f>
        <v>0</v>
      </c>
      <c r="CD22" s="29" t="b" cm="1">
        <f t="array" ref="CD22">KOST(CA22,O22,secandmin(J22),L22, AN22)</f>
        <v>0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0</v>
      </c>
      <c r="CH22" s="20" cm="1">
        <f t="array" ref="CH22">secandmin(J22)</f>
        <v>80</v>
      </c>
      <c r="CI22" s="20">
        <f t="shared" si="4"/>
        <v>100</v>
      </c>
      <c r="CJ22" s="20" cm="1">
        <f t="array" ref="CJ22">IF(AR22="",FALSE,ROUND(IF(AU22=TRUE,((180-secandmin(AK22))+(45-AM22))-(secandmin(AR22)),(180-secandmin(AR22))),0))</f>
        <v>112</v>
      </c>
      <c r="CK22" s="20" cm="1">
        <f t="array" ref="CK22">IF(AW22="",FALSE,ROUND(IF(AZ22=TRUE,((180-secandmin(AK22))+(45-AM22))-(secandmin(AW22)),(180-secandmin(AW22))),0))</f>
        <v>119</v>
      </c>
      <c r="CL22" s="20" cm="1">
        <f t="array" ref="CL22">IF(BB22="",FALSE,ROUND(IF(BE22=TRUE,((180-secandmin(AK22))+(45-AM22))-(secandmin(BB22)),(180-secandmin(BB22))),0))</f>
        <v>129</v>
      </c>
      <c r="CM22" s="20" t="b" cm="1">
        <f t="array" ref="CM22">IF(BG22="",FALSE,ROUND(IF(BJ22=TRUE,((180-secandmin(AK22))+(45-AM22))-(secandmin(BG22)),(180-secandmin(BG22))),0))</f>
        <v>0</v>
      </c>
      <c r="CN22" s="20" t="b" cm="1">
        <f t="array" ref="CN22">IF(BL22="",FALSE,ROUND(IF(BO22=TRUE,((180-secandmin(AK22))+(45-AM22))-(secandmin(BL22)),(180-secandmin(BL22))),0))</f>
        <v>0</v>
      </c>
      <c r="CO22" s="30" cm="1">
        <f t="array" ref="CO22">roundlength(AJ22,secandmin(AM22),AO22,secandmin(AK22))</f>
        <v>131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6_1 Oregon</v>
      </c>
      <c r="B23" s="4">
        <v>11</v>
      </c>
      <c r="C23" s="50"/>
      <c r="D23" s="51"/>
      <c r="E23" s="50"/>
      <c r="F23" s="87"/>
      <c r="G23" s="88"/>
      <c r="H23" s="89"/>
      <c r="I23" s="49"/>
      <c r="J23" s="300"/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 t="s">
        <v>211</v>
      </c>
      <c r="O23" s="69" t="b">
        <v>0</v>
      </c>
      <c r="Q23" s="17"/>
      <c r="R23" s="17"/>
      <c r="S23" s="17">
        <v>0</v>
      </c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 t="s">
        <v>230</v>
      </c>
      <c r="AM23" s="62" t="s">
        <v>386</v>
      </c>
      <c r="AN23" s="63" t="s">
        <v>382</v>
      </c>
      <c r="AO23" s="71" t="s">
        <v>392</v>
      </c>
      <c r="AP23" s="20" t="b">
        <f t="shared" si="1"/>
        <v>0</v>
      </c>
      <c r="AQ23" s="17"/>
      <c r="AR23" s="190" t="s">
        <v>463</v>
      </c>
      <c r="AS23" s="54" t="s">
        <v>390</v>
      </c>
      <c r="AT23" s="224" t="s">
        <v>384</v>
      </c>
      <c r="AU23" s="55" t="b">
        <v>0</v>
      </c>
      <c r="AV23" s="55" t="b">
        <v>1</v>
      </c>
      <c r="AW23" s="64" t="s">
        <v>437</v>
      </c>
      <c r="AX23" s="65" t="s">
        <v>355</v>
      </c>
      <c r="AY23" s="164" t="s">
        <v>434</v>
      </c>
      <c r="AZ23" s="66" t="b">
        <v>0</v>
      </c>
      <c r="BA23" s="66" t="b">
        <v>0</v>
      </c>
      <c r="BB23" s="56" t="s">
        <v>441</v>
      </c>
      <c r="BC23" s="57" t="s">
        <v>65</v>
      </c>
      <c r="BD23" s="224" t="s">
        <v>384</v>
      </c>
      <c r="BE23" s="55" t="b">
        <v>0</v>
      </c>
      <c r="BF23" s="55" t="b">
        <v>1</v>
      </c>
      <c r="BG23" s="64" t="s">
        <v>536</v>
      </c>
      <c r="BH23" s="65" t="s">
        <v>355</v>
      </c>
      <c r="BI23" s="164" t="s">
        <v>384</v>
      </c>
      <c r="BJ23" s="66" t="b">
        <v>0</v>
      </c>
      <c r="BK23" s="66" t="b">
        <v>0</v>
      </c>
      <c r="BL23" s="56" t="s">
        <v>386</v>
      </c>
      <c r="BM23" s="57" t="s">
        <v>65</v>
      </c>
      <c r="BN23" s="224" t="s">
        <v>384</v>
      </c>
      <c r="BO23" s="55" t="b">
        <v>0</v>
      </c>
      <c r="BP23" s="55" t="b">
        <v>0</v>
      </c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1</v>
      </c>
      <c r="CB23" s="20">
        <f t="shared" si="9"/>
        <v>1</v>
      </c>
      <c r="CC23" s="223" t="b">
        <f>opening(AS23,B12)</f>
        <v>1</v>
      </c>
      <c r="CD23" s="29" t="b" cm="1">
        <f t="array" ref="CD23">KOST(CA23,O23,secandmin(J23),L23, AN23)</f>
        <v>1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1</v>
      </c>
      <c r="CH23" s="20" cm="1">
        <f t="array" ref="CH23">secandmin(J23)</f>
        <v>0</v>
      </c>
      <c r="CI23" s="20" t="b">
        <f t="shared" si="4"/>
        <v>0</v>
      </c>
      <c r="CJ23" s="20" cm="1">
        <f t="array" ref="CJ23">IF(AR23="",FALSE,ROUND(IF(AU23=TRUE,((180-secandmin(AK23))+(45-AM23))-(secandmin(AR23)),(180-secandmin(AR23))),0))</f>
        <v>70</v>
      </c>
      <c r="CK23" s="20" cm="1">
        <f t="array" ref="CK23">IF(AW23="",FALSE,ROUND(IF(AZ23=TRUE,((180-secandmin(AK23))+(45-AM23))-(secandmin(AW23)),(180-secandmin(AW23))),0))</f>
        <v>81</v>
      </c>
      <c r="CL23" s="20" cm="1">
        <f t="array" ref="CL23">IF(BB23="",FALSE,ROUND(IF(BE23=TRUE,((180-secandmin(AK23))+(45-AM23))-(secandmin(BB23)),(180-secandmin(BB23))),0))</f>
        <v>88</v>
      </c>
      <c r="CM23" s="20" cm="1">
        <f t="array" ref="CM23">IF(BG23="",FALSE,ROUND(IF(BJ23=TRUE,((180-secandmin(AK23))+(45-AM23))-(secandmin(BG23)),(180-secandmin(BG23))),0))</f>
        <v>91</v>
      </c>
      <c r="CN23" s="20" cm="1">
        <f t="array" ref="CN23">IF(BL23="",FALSE,ROUND(IF(BO23=TRUE,((180-secandmin(AK23))+(45-AM23))-(secandmin(BL23)),(180-secandmin(BL23))),0))</f>
        <v>94</v>
      </c>
      <c r="CO23" s="30" cm="1">
        <f t="array" ref="CO23">roundlength(AJ23,secandmin(AM23),AO23,secandmin(AK23))</f>
        <v>94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0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1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6_1 Oregon</v>
      </c>
      <c r="B24" s="4">
        <v>12</v>
      </c>
      <c r="C24" s="50"/>
      <c r="D24" s="51"/>
      <c r="E24" s="50"/>
      <c r="F24" s="87"/>
      <c r="G24" s="88"/>
      <c r="H24" s="89"/>
      <c r="I24" s="49"/>
      <c r="J24" s="48" t="s">
        <v>433</v>
      </c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1</v>
      </c>
      <c r="N24" s="171" t="s">
        <v>211</v>
      </c>
      <c r="O24" s="69" t="b">
        <v>0</v>
      </c>
      <c r="Q24" s="17"/>
      <c r="R24" s="17"/>
      <c r="S24" s="17">
        <v>0</v>
      </c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 t="s">
        <v>230</v>
      </c>
      <c r="AM24" s="62" t="s">
        <v>492</v>
      </c>
      <c r="AN24" s="63" t="s">
        <v>382</v>
      </c>
      <c r="AO24" s="71" t="s">
        <v>404</v>
      </c>
      <c r="AP24" s="20" t="b">
        <f t="shared" si="1"/>
        <v>0</v>
      </c>
      <c r="AQ24" s="17"/>
      <c r="AR24" s="190" t="s">
        <v>401</v>
      </c>
      <c r="AS24" s="54" t="s">
        <v>355</v>
      </c>
      <c r="AT24" s="224" t="s">
        <v>384</v>
      </c>
      <c r="AU24" s="55" t="b">
        <v>0</v>
      </c>
      <c r="AV24" s="55" t="b">
        <v>1</v>
      </c>
      <c r="AW24" s="64" t="s">
        <v>485</v>
      </c>
      <c r="AX24" s="65" t="s">
        <v>65</v>
      </c>
      <c r="AY24" s="164" t="s">
        <v>434</v>
      </c>
      <c r="AZ24" s="66" t="b">
        <v>0</v>
      </c>
      <c r="BA24" s="66" t="b">
        <v>0</v>
      </c>
      <c r="BB24" s="56" t="s">
        <v>462</v>
      </c>
      <c r="BC24" s="57" t="s">
        <v>67</v>
      </c>
      <c r="BD24" s="224" t="s">
        <v>384</v>
      </c>
      <c r="BE24" s="55" t="b">
        <v>0</v>
      </c>
      <c r="BF24" s="55" t="b">
        <v>1</v>
      </c>
      <c r="BG24" s="64"/>
      <c r="BH24" s="65"/>
      <c r="BI24" s="66"/>
      <c r="BJ24" s="66" t="b">
        <v>0</v>
      </c>
      <c r="BK24" s="66"/>
      <c r="BL24" s="56"/>
      <c r="BM24" s="57"/>
      <c r="BN24" s="55"/>
      <c r="BO24" s="55" t="b">
        <v>0</v>
      </c>
      <c r="BP24" s="55"/>
      <c r="BR24" s="20" t="str">
        <v/>
      </c>
      <c r="BS24" s="20">
        <f t="shared" si="2"/>
        <v>0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>
        <f t="shared" si="3"/>
        <v>0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0</v>
      </c>
      <c r="CB24" s="20">
        <f t="shared" si="9"/>
        <v>0</v>
      </c>
      <c r="CC24" s="223" t="b">
        <f>opening(AS24,B12)</f>
        <v>0</v>
      </c>
      <c r="CD24" s="29" t="b" cm="1">
        <f t="array" ref="CD24">KOST(CA24,O24,secandmin(J24),L24, AN24)</f>
        <v>0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0</v>
      </c>
      <c r="CH24" s="20" cm="1">
        <f t="array" ref="CH24">secandmin(J24)</f>
        <v>106</v>
      </c>
      <c r="CI24" s="20">
        <f t="shared" si="4"/>
        <v>74</v>
      </c>
      <c r="CJ24" s="20" cm="1">
        <f t="array" ref="CJ24">IF(AR24="",FALSE,ROUND(IF(AU24=TRUE,((180-secandmin(AK24))+(45-AM24))-(secandmin(AR24)),(180-secandmin(AR24))),0))</f>
        <v>99</v>
      </c>
      <c r="CK24" s="20" cm="1">
        <f t="array" ref="CK24">IF(AW24="",FALSE,ROUND(IF(AZ24=TRUE,((180-secandmin(AK24))+(45-AM24))-(secandmin(AW24)),(180-secandmin(AW24))),0))</f>
        <v>113</v>
      </c>
      <c r="CL24" s="20" cm="1">
        <f t="array" ref="CL24">IF(BB24="",FALSE,ROUND(IF(BE24=TRUE,((180-secandmin(AK24))+(45-AM24))-(secandmin(BB24)),(180-secandmin(BB24))),0))</f>
        <v>115</v>
      </c>
      <c r="CM24" s="20" t="b" cm="1">
        <f t="array" ref="CM24">IF(BG24="",FALSE,ROUND(IF(BJ24=TRUE,((180-secandmin(AK24))+(45-AM24))-(secandmin(BG24)),(180-secandmin(BG24))),0))</f>
        <v>0</v>
      </c>
      <c r="CN24" s="20" t="b" cm="1">
        <f t="array" ref="CN24">IF(BL24="",FALSE,ROUND(IF(BO24=TRUE,((180-secandmin(AK24))+(45-AM24))-(secandmin(BL24)),(180-secandmin(BL24))),0))</f>
        <v>0</v>
      </c>
      <c r="CO24" s="30" cm="1">
        <f t="array" ref="CO24">roundlength(AJ24,secandmin(AM24),AO24,secandmin(AK24))</f>
        <v>131</v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b" cm="1">
        <f t="array" ref="DA24">FiveVThreeThrown(CJ24,CK24,CI24,CI40,CI56,CI72,CI88,AO24)</f>
        <v>0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6_1 Oregon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6_1 Oregon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6_1 Oregon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6_1 Oregon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6_1 Oregon</v>
      </c>
      <c r="B29" s="5">
        <v>1</v>
      </c>
      <c r="C29" s="50"/>
      <c r="D29" s="51"/>
      <c r="E29" s="50"/>
      <c r="F29" s="87"/>
      <c r="G29" s="58"/>
      <c r="H29" s="90"/>
      <c r="I29" s="49"/>
      <c r="J29" s="300"/>
      <c r="K29" s="45" t="b">
        <v>0</v>
      </c>
      <c r="L29" s="46" t="b">
        <f>DB29</f>
        <v>0</v>
      </c>
      <c r="M29" s="47" t="b" cm="1">
        <f t="array" ref="M29">OpeningDeath(CG13,CI29,CI13,CI45,CI61,CI77,CI93)</f>
        <v>0</v>
      </c>
      <c r="N29" s="52" t="s">
        <v>182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1</v>
      </c>
      <c r="CB29" s="20">
        <f>countkillshs(AS13,AV13,AX13,BA13,BC13,BF13,BH13,BK13,BM13,BP13,$B$28)</f>
        <v>1</v>
      </c>
      <c r="CC29" s="82" t="b">
        <f>opening(AS13,B28)</f>
        <v>0</v>
      </c>
      <c r="CD29" s="5" t="b">
        <f>KOST(CA29,O29,secandmin(J29),L29,AN13)</f>
        <v>1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0</v>
      </c>
      <c r="CI29" s="20" t="b">
        <f t="shared" ref="CI29:CI43" si="12">IF(CH29=0,FALSE,(180+BT29-CH29))</f>
        <v>0</v>
      </c>
      <c r="CJ29" s="20" t="b" cm="1">
        <f t="array" ref="CJ29">OpenRefragged(CJ13,CI13,CI29,CI45,CI61,CI77)</f>
        <v>0</v>
      </c>
      <c r="CK29" s="20" t="b" cm="1">
        <f t="array" ref="CK29">OpenRefragged(CK13,CI13,CI29,CI45,CI61,CI77)</f>
        <v>0</v>
      </c>
      <c r="CL29" s="20" t="b" cm="1">
        <f t="array" ref="CL29">OpenRefragged(CL13,CI13,CI29,CI45,CI61,CI77)</f>
        <v>0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1</v>
      </c>
      <c r="CV29" s="20" t="b" cm="1">
        <f t="array" ref="CV29:CV34">TRANSPOSE(sidesplit(CD29:CD43,AN13:AN27,"Defence"))</f>
        <v>1</v>
      </c>
      <c r="CW29" s="20" cm="1">
        <f t="array" ref="CW29:CW34">TRANSPOSE(sidesplit(CI29:CI43,AN13:AN27,"Attack"))</f>
        <v>68</v>
      </c>
      <c r="CX29" s="20" t="b" cm="1">
        <f t="array" ref="CX29:CX34">TRANSPOSE(sidesplit(CI29:CI43,AN13:AN27,"Defence"))</f>
        <v>0</v>
      </c>
      <c r="CY29" s="20" cm="1">
        <f t="array" ref="CY29:CY34">TRANSPOSE(sidesplit(CA29:CA43,AN13:AN27,"Attack"))</f>
        <v>1</v>
      </c>
      <c r="CZ29" s="20" cm="1">
        <f t="array" ref="CZ29:CZ34">TRANSPOSE(sidesplit(CA29:CA43,AN13:AN27,"Defence"))</f>
        <v>1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6_1 Oregon</v>
      </c>
      <c r="B30" s="5">
        <v>2</v>
      </c>
      <c r="C30" s="50"/>
      <c r="D30" s="51"/>
      <c r="E30" s="50"/>
      <c r="F30" s="87"/>
      <c r="G30" s="58"/>
      <c r="H30" s="90"/>
      <c r="I30" s="49"/>
      <c r="J30" s="48" t="s">
        <v>469</v>
      </c>
      <c r="K30" s="45" t="b">
        <v>0</v>
      </c>
      <c r="L30" s="46" t="b">
        <f t="shared" ref="L30:L43" si="15">DB30</f>
        <v>1</v>
      </c>
      <c r="M30" s="47" t="b" cm="1">
        <f t="array" ref="M30">OpeningDeath(CG14,CI30,CI14,CI46,CI62,CI78,CI94)</f>
        <v>0</v>
      </c>
      <c r="N30" s="52" t="s">
        <v>182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0</v>
      </c>
      <c r="CB30" s="20">
        <f>countkillshs(AS14,AV14,AX14,BA14,BC14,BF14,BH14,BK14,BM14,BP14,$B$28)</f>
        <v>0</v>
      </c>
      <c r="CC30" s="82" t="b">
        <f>opening(AS14,B28)</f>
        <v>0</v>
      </c>
      <c r="CD30" s="5" t="b">
        <f>KOST(CA30,O30,secandmin(J30),L30,AN14)</f>
        <v>1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77</v>
      </c>
      <c r="CI30" s="20">
        <f t="shared" si="12"/>
        <v>103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0</v>
      </c>
      <c r="CL30" s="20" t="b" cm="1">
        <f t="array" ref="CL30">OpenRefragged(CL14,CI14,CI30,CI46,CI62,CI78)</f>
        <v>0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1</v>
      </c>
      <c r="CV30" s="20" t="b">
        <v>1</v>
      </c>
      <c r="CW30" s="20">
        <v>40</v>
      </c>
      <c r="CX30" s="20">
        <v>103</v>
      </c>
      <c r="CY30" s="20">
        <v>0</v>
      </c>
      <c r="CZ30" s="20">
        <v>0</v>
      </c>
      <c r="DA30" s="76"/>
      <c r="DB30" s="20" t="b" cm="1">
        <f t="array" ref="DB30">DeathRefragged(CI30,CJ14,CK14,CL14,CM14,CN14)</f>
        <v>1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6_1 Oregon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445</v>
      </c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0</v>
      </c>
      <c r="N31" s="52" t="s">
        <v>200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1</v>
      </c>
      <c r="CB31" s="20">
        <f>countkillshs(AS15,AV15,AX15,BA15,BC15,BF15,BH15,BK15,BM15,BP15,$B$28)</f>
        <v>0</v>
      </c>
      <c r="CC31" s="82" t="b">
        <f>opening(AS15,B28)</f>
        <v>0</v>
      </c>
      <c r="CD31" s="5" t="b">
        <f>KOST(CA31,O31,secandmin(J31),L31,AN15)</f>
        <v>1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82</v>
      </c>
      <c r="CI31" s="20">
        <f t="shared" si="12"/>
        <v>98</v>
      </c>
      <c r="CJ31" s="20" t="b" cm="1">
        <f t="array" ref="CJ31">OpenRefragged(CJ15,CI15,CI31,CI47,CI63,CI79)</f>
        <v>0</v>
      </c>
      <c r="CK31" s="20" t="b" cm="1">
        <f t="array" ref="CK31">OpenRefragged(CK15,CI15,CI31,CI47,CI63,CI79)</f>
        <v>0</v>
      </c>
      <c r="CL31" s="20" t="b" cm="1">
        <f t="array" ref="CL31">OpenRefragged(CL15,CI15,CI31,CI47,CI63,CI79)</f>
        <v>1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1</v>
      </c>
      <c r="CV31" s="20" t="b">
        <v>1</v>
      </c>
      <c r="CW31" s="20" t="b">
        <v>0</v>
      </c>
      <c r="CX31" s="20">
        <v>98</v>
      </c>
      <c r="CY31" s="20">
        <v>3</v>
      </c>
      <c r="CZ31" s="20">
        <v>1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6_1 Oregon</v>
      </c>
      <c r="B32" s="5">
        <v>4</v>
      </c>
      <c r="C32" s="50"/>
      <c r="D32" s="51"/>
      <c r="E32" s="50"/>
      <c r="F32" s="87"/>
      <c r="G32" s="58"/>
      <c r="H32" s="90"/>
      <c r="I32" s="49"/>
      <c r="J32" s="48" t="s">
        <v>429</v>
      </c>
      <c r="K32" s="45" t="b">
        <v>0</v>
      </c>
      <c r="L32" s="46" t="b">
        <f t="shared" si="15"/>
        <v>1</v>
      </c>
      <c r="M32" s="47" t="b" cm="1">
        <f t="array" ref="M32">OpeningDeath(CG16,CI32,CI16,CI48,CI64,CI80,CI96)</f>
        <v>0</v>
      </c>
      <c r="N32" s="52" t="s">
        <v>182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2</v>
      </c>
      <c r="CB32" s="20">
        <f t="shared" ref="CB32:CB43" si="17">countkillshs(AS16,AV16,AX16,BA16,BC16,BF16,BH16,BK16,BM16,BP16,$B$28)</f>
        <v>1</v>
      </c>
      <c r="CC32" s="82" t="b">
        <f>opening(AS16,B28)</f>
        <v>1</v>
      </c>
      <c r="CD32" s="5" t="b">
        <f>KOST(CA32,O32,secandmin(J32),L32,AN16)</f>
        <v>1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41</v>
      </c>
      <c r="CI32" s="20">
        <f t="shared" si="12"/>
        <v>139</v>
      </c>
      <c r="CJ32" s="20" t="b" cm="1">
        <f t="array" ref="CJ32">OpenRefragged(CJ16,CI16,CI32,CI48,CI64,CI80)</f>
        <v>1</v>
      </c>
      <c r="CK32" s="20" t="b" cm="1">
        <f t="array" ref="CK32">OpenRefragged(CK16,CI16,CI32,CI48,CI64,CI80)</f>
        <v>1</v>
      </c>
      <c r="CL32" s="20" t="b" cm="1">
        <f t="array" ref="CL32">OpenRefragged(CL16,CI16,CI32,CI48,CI64,CI80)</f>
        <v>1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0</v>
      </c>
      <c r="CV32" s="20" t="b">
        <v>1</v>
      </c>
      <c r="CW32" s="20">
        <v>56</v>
      </c>
      <c r="CX32" s="20">
        <v>139</v>
      </c>
      <c r="CY32" s="20">
        <v>0</v>
      </c>
      <c r="CZ32" s="20">
        <v>2</v>
      </c>
      <c r="DA32" s="76"/>
      <c r="DB32" s="20" t="b" cm="1">
        <f t="array" ref="DB32">DeathRefragged(CI32,CJ16,CK16,CL16,CM16,CN16)</f>
        <v>1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6_1 Oregon</v>
      </c>
      <c r="B33" s="5">
        <v>5</v>
      </c>
      <c r="C33" s="50"/>
      <c r="D33" s="51"/>
      <c r="E33" s="50"/>
      <c r="F33" s="87"/>
      <c r="G33" s="58"/>
      <c r="H33" s="90"/>
      <c r="I33" s="49"/>
      <c r="J33" s="48" t="s">
        <v>544</v>
      </c>
      <c r="K33" s="45" t="b">
        <v>0</v>
      </c>
      <c r="L33" s="46" t="b">
        <f t="shared" si="15"/>
        <v>1</v>
      </c>
      <c r="M33" s="47" t="b" cm="1">
        <f t="array" ref="M33">OpeningDeath(CG17,CI33,CI17,CI49,CI65,CI81,CI97)</f>
        <v>0</v>
      </c>
      <c r="N33" s="52" t="s">
        <v>182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0</v>
      </c>
      <c r="CB33" s="20">
        <f t="shared" si="17"/>
        <v>0</v>
      </c>
      <c r="CC33" s="82" t="b">
        <f>opening(AS17,B28)</f>
        <v>0</v>
      </c>
      <c r="CD33" s="5" t="b">
        <f>KOST(CA33,O33,secandmin(J33),L33,AN17)</f>
        <v>1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68</v>
      </c>
      <c r="CI33" s="20">
        <f t="shared" si="12"/>
        <v>112</v>
      </c>
      <c r="CJ33" s="20" t="b" cm="1">
        <f t="array" ref="CJ33">OpenRefragged(CJ17,CI17,CI33,CI49,CI65,CI81)</f>
        <v>0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0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1</v>
      </c>
      <c r="CV33" s="20" t="b">
        <v>1</v>
      </c>
      <c r="CW33" s="20" t="b">
        <v>0</v>
      </c>
      <c r="CX33" s="20">
        <v>112</v>
      </c>
      <c r="CY33" s="20">
        <v>2</v>
      </c>
      <c r="CZ33" s="20">
        <v>0</v>
      </c>
      <c r="DA33" s="76"/>
      <c r="DB33" s="20" t="b" cm="1">
        <f t="array" ref="DB33">DeathRefragged(CI33,CJ17,CK17,CL17,CM17,CN17)</f>
        <v>1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6_1 Oregon</v>
      </c>
      <c r="B34" s="5">
        <v>6</v>
      </c>
      <c r="C34" s="50"/>
      <c r="D34" s="51"/>
      <c r="E34" s="50"/>
      <c r="F34" s="87"/>
      <c r="G34" s="58"/>
      <c r="H34" s="90"/>
      <c r="I34" s="49"/>
      <c r="J34" s="48" t="s">
        <v>490</v>
      </c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182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0</v>
      </c>
      <c r="CB34" s="20">
        <f t="shared" si="17"/>
        <v>0</v>
      </c>
      <c r="CC34" s="82" t="b">
        <f>opening(AS18,B28)</f>
        <v>0</v>
      </c>
      <c r="CD34" s="5" t="b">
        <f>KOST(CA34,O34,secandmin(J34),L34,AN18)</f>
        <v>0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120</v>
      </c>
      <c r="CI34" s="20">
        <f t="shared" si="12"/>
        <v>60</v>
      </c>
      <c r="CJ34" s="20" t="b" cm="1">
        <f t="array" ref="CJ34">OpenRefragged(CJ18,CI18,CI34,CI50,CI66,CI82)</f>
        <v>0</v>
      </c>
      <c r="CK34" s="20" t="b" cm="1">
        <f t="array" ref="CK34">OpenRefragged(CK18,CI18,CI34,CI50,CI66,CI82)</f>
        <v>0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1</v>
      </c>
      <c r="CV34" s="20" t="b">
        <v>0</v>
      </c>
      <c r="CW34" s="20">
        <v>83</v>
      </c>
      <c r="CX34" s="20">
        <v>60</v>
      </c>
      <c r="CY34" s="20">
        <v>1</v>
      </c>
      <c r="CZ34" s="20">
        <v>0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6_1 Oregon</v>
      </c>
      <c r="B35" s="5">
        <v>7</v>
      </c>
      <c r="C35" s="50"/>
      <c r="D35" s="51"/>
      <c r="E35" s="50"/>
      <c r="F35" s="87"/>
      <c r="G35" s="58"/>
      <c r="H35" s="90"/>
      <c r="I35" s="49"/>
      <c r="J35" s="48" t="s">
        <v>440</v>
      </c>
      <c r="K35" s="45" t="b">
        <v>0</v>
      </c>
      <c r="L35" s="46" t="b">
        <f t="shared" si="15"/>
        <v>1</v>
      </c>
      <c r="M35" s="47" t="b" cm="1">
        <f t="array" ref="M35">OpeningDeath(CG19,CI35,CI19,CI51,CI67,CI83,CI99)</f>
        <v>1</v>
      </c>
      <c r="N35" s="52" t="s">
        <v>173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1</v>
      </c>
      <c r="CB35" s="20">
        <f t="shared" si="17"/>
        <v>1</v>
      </c>
      <c r="CC35" s="82" t="b">
        <f>opening(AS19,B28)</f>
        <v>1</v>
      </c>
      <c r="CD35" s="5" t="b">
        <f>KOST(CA35,O35,secandmin(J35),L35,AN19)</f>
        <v>1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112</v>
      </c>
      <c r="CI35" s="20">
        <f t="shared" si="12"/>
        <v>68</v>
      </c>
      <c r="CJ35" s="20" t="b" cm="1">
        <f t="array" ref="CJ35">OpenRefragged(CJ19,CI19,CI35,CI51,CI67,CI83)</f>
        <v>0</v>
      </c>
      <c r="CK35" s="20" t="b" cm="1">
        <f t="array" ref="CK35">OpenRefragged(CK19,CI19,CI35,CI51,CI67,CI83)</f>
        <v>1</v>
      </c>
      <c r="CL35" s="20" t="b" cm="1">
        <f t="array" ref="CL35">OpenRefragged(CL19,CI19,CI35,CI51,CI67,CI83)</f>
        <v>1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1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6_1 Oregon</v>
      </c>
      <c r="B36" s="5">
        <v>8</v>
      </c>
      <c r="C36" s="50"/>
      <c r="D36" s="51"/>
      <c r="E36" s="50"/>
      <c r="F36" s="87"/>
      <c r="G36" s="58"/>
      <c r="H36" s="90"/>
      <c r="I36" s="49"/>
      <c r="J36" s="48" t="s">
        <v>427</v>
      </c>
      <c r="K36" s="45" t="b">
        <v>0</v>
      </c>
      <c r="L36" s="46" t="b">
        <f t="shared" si="15"/>
        <v>1</v>
      </c>
      <c r="M36" s="47" t="b" cm="1">
        <f t="array" ref="M36">OpeningDeath(CG20,CI36,CI20,CI52,CI68,CI84,CI100)</f>
        <v>0</v>
      </c>
      <c r="N36" s="171" t="s">
        <v>173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0</v>
      </c>
      <c r="CB36" s="20">
        <f t="shared" si="17"/>
        <v>0</v>
      </c>
      <c r="CC36" s="82" t="b">
        <f>opening(AS20,B28)</f>
        <v>0</v>
      </c>
      <c r="CD36" s="5" t="b">
        <f>KOST(CA36,O36,secandmin(J36),L36,AN20)</f>
        <v>1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140</v>
      </c>
      <c r="CI36" s="20">
        <f t="shared" si="12"/>
        <v>40</v>
      </c>
      <c r="CJ36" s="20" t="b" cm="1">
        <f t="array" ref="CJ36">OpenRefragged(CJ20,CI20,CI36,CI52,CI68,CI84)</f>
        <v>0</v>
      </c>
      <c r="CK36" s="20" t="b" cm="1">
        <f t="array" ref="CK36">OpenRefragged(CK20,CI20,CI36,CI52,CI68,CI84)</f>
        <v>1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1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6_1 Oregon</v>
      </c>
      <c r="B37" s="5">
        <v>9</v>
      </c>
      <c r="C37" s="50"/>
      <c r="D37" s="51"/>
      <c r="E37" s="50"/>
      <c r="F37" s="87"/>
      <c r="G37" s="58"/>
      <c r="H37" s="90"/>
      <c r="I37" s="49"/>
      <c r="J37" s="300"/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179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3</v>
      </c>
      <c r="CB37" s="20">
        <f t="shared" si="17"/>
        <v>1</v>
      </c>
      <c r="CC37" s="82" t="b">
        <f>opening(AS21,B28)</f>
        <v>1</v>
      </c>
      <c r="CD37" s="5" t="b">
        <f>KOST(CA37,O37,secandmin(J37),L37,AN21)</f>
        <v>1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0</v>
      </c>
      <c r="CI37" s="20" t="b">
        <f t="shared" si="12"/>
        <v>0</v>
      </c>
      <c r="CJ37" s="20" t="b" cm="1">
        <f t="array" ref="CJ37">OpenRefragged(CJ21,CI21,CI37,CI53,CI69,CI85)</f>
        <v>0</v>
      </c>
      <c r="CK37" s="20" t="b" cm="1">
        <f t="array" ref="CK37">OpenRefragged(CK21,CI21,CI37,CI53,CI69,CI85)</f>
        <v>0</v>
      </c>
      <c r="CL37" s="20" t="b" cm="1">
        <f t="array" ref="CL37">OpenRefragged(CL21,CI21,CI37,CI53,CI69,CI85)</f>
        <v>0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1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6_1 Oregon</v>
      </c>
      <c r="B38" s="5">
        <v>10</v>
      </c>
      <c r="C38" s="50"/>
      <c r="D38" s="51"/>
      <c r="E38" s="50"/>
      <c r="F38" s="87"/>
      <c r="G38" s="58"/>
      <c r="H38" s="90"/>
      <c r="I38" s="49"/>
      <c r="J38" s="48" t="s">
        <v>449</v>
      </c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1</v>
      </c>
      <c r="N38" s="171" t="s">
        <v>173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0</v>
      </c>
      <c r="CB38" s="20">
        <f t="shared" si="17"/>
        <v>0</v>
      </c>
      <c r="CC38" s="82" t="b">
        <f>opening(AS22,B28)</f>
        <v>0</v>
      </c>
      <c r="CD38" s="5" t="b">
        <f>KOST(CA38,O38,secandmin(J38),L38,AN22)</f>
        <v>0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124</v>
      </c>
      <c r="CI38" s="20">
        <f t="shared" si="12"/>
        <v>56</v>
      </c>
      <c r="CJ38" s="20" t="b" cm="1">
        <f t="array" ref="CJ38">OpenRefragged(CJ22,CI22,CI38,CI54,CI70,CI86)</f>
        <v>1</v>
      </c>
      <c r="CK38" s="20" t="b" cm="1">
        <f t="array" ref="CK38">OpenRefragged(CK22,CI22,CI38,CI54,CI70,CI86)</f>
        <v>0</v>
      </c>
      <c r="CL38" s="20" t="b" cm="1">
        <f t="array" ref="CL38">OpenRefragged(CL22,CI22,CI38,CI54,CI70,CI86)</f>
        <v>1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6_1 Oregon</v>
      </c>
      <c r="B39" s="5">
        <v>11</v>
      </c>
      <c r="C39" s="50"/>
      <c r="D39" s="51"/>
      <c r="E39" s="50"/>
      <c r="F39" s="87"/>
      <c r="G39" s="58"/>
      <c r="H39" s="90"/>
      <c r="I39" s="49"/>
      <c r="J39" s="300"/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 t="s">
        <v>237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2</v>
      </c>
      <c r="CB39" s="20">
        <f t="shared" si="17"/>
        <v>1</v>
      </c>
      <c r="CC39" s="82" t="b">
        <f>opening(AS23,B28)</f>
        <v>0</v>
      </c>
      <c r="CD39" s="5" t="b">
        <f>KOST(CA39,O39,secandmin(J39),L39,AN23)</f>
        <v>1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0</v>
      </c>
      <c r="CI39" s="20" t="b">
        <f t="shared" si="12"/>
        <v>0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0</v>
      </c>
      <c r="CL39" s="20" t="b" cm="1">
        <f t="array" ref="CL39">OpenRefragged(CL23,CI23,CI39,CI55,CI71,CI87)</f>
        <v>1</v>
      </c>
      <c r="CM39" s="20" t="b" cm="1">
        <f t="array" ref="CM39">OpenRefragged(CM23,CI23,CI39,CI55,CI71,CI87)</f>
        <v>1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0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6_1 Oregon</v>
      </c>
      <c r="B40" s="5">
        <v>12</v>
      </c>
      <c r="C40" s="50"/>
      <c r="D40" s="51"/>
      <c r="E40" s="50"/>
      <c r="F40" s="87"/>
      <c r="G40" s="58"/>
      <c r="H40" s="90"/>
      <c r="I40" s="49"/>
      <c r="J40" s="48" t="s">
        <v>396</v>
      </c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0</v>
      </c>
      <c r="N40" s="171" t="s">
        <v>237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>
        <f t="shared" si="10"/>
        <v>0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>
        <f t="shared" si="11"/>
        <v>0</v>
      </c>
      <c r="BY40" s="18"/>
      <c r="BZ40" s="36"/>
      <c r="CA40" s="29">
        <f>countkills(AS24,AX24,BC24,BH24,BM24,B28)</f>
        <v>1</v>
      </c>
      <c r="CB40" s="20">
        <f t="shared" si="17"/>
        <v>0</v>
      </c>
      <c r="CC40" s="82" t="b">
        <f>opening(AS24,B28)</f>
        <v>0</v>
      </c>
      <c r="CD40" s="5" t="b">
        <f>KOST(CA40,O40,secandmin(J40),L40,AN24)</f>
        <v>1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97</v>
      </c>
      <c r="CI40" s="20">
        <f t="shared" si="12"/>
        <v>83</v>
      </c>
      <c r="CJ40" s="20" t="b" cm="1">
        <f t="array" ref="CJ40">OpenRefragged(CJ24,CI24,CI40,CI56,CI72,CI88)</f>
        <v>1</v>
      </c>
      <c r="CK40" s="20" t="b" cm="1">
        <f t="array" ref="CK40">OpenRefragged(CK24,CI24,CI40,CI56,CI72,CI88)</f>
        <v>0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1</v>
      </c>
    </row>
    <row r="41" spans="1:110" ht="15.75" customHeight="1" x14ac:dyDescent="0.2">
      <c r="A41" s="152" t="str" cm="1">
        <f t="array" aca="1" ref="A41" ca="1">MID(CELL("filename",A30),FIND("]",CELL("filename",A30))+1,255)</f>
        <v>6_1 Oregon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6_1 Oregon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6_1 Oregon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6_1 Oregon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6_1 Oregon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469</v>
      </c>
      <c r="K45" s="45" t="b">
        <v>0</v>
      </c>
      <c r="L45" s="46" t="b">
        <f>DB45</f>
        <v>1</v>
      </c>
      <c r="M45" s="47" t="b" cm="1">
        <f t="array" ref="M45">OpeningDeath(CG13,CI45,CI13,CI29,CI61,CI77,CI93)</f>
        <v>1</v>
      </c>
      <c r="N45" s="52" t="s">
        <v>180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1</v>
      </c>
      <c r="CB45" s="20">
        <f>countkillshs(AS13,AV13,AX13,BA13,BC13,BF13,BH13,BK13,BM13,BP13,$B$44)</f>
        <v>1</v>
      </c>
      <c r="CC45" s="82" t="b">
        <f>opening(AS13,B44)</f>
        <v>1</v>
      </c>
      <c r="CD45" s="5" t="b">
        <f>KOST(CA45,O45,secandmin(J45),L45,AN13)</f>
        <v>1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77</v>
      </c>
      <c r="CI45" s="20">
        <f t="shared" ref="CI45:CI59" si="20">IF(CH45=0,FALSE,(180+BT45-CH45))</f>
        <v>103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1</v>
      </c>
      <c r="CV45" s="20" t="b" cm="1">
        <f t="array" ref="CV45:CV50">TRANSPOSE(sidesplit(CD45:CD59,AN13:AN27,"Defence"))</f>
        <v>1</v>
      </c>
      <c r="CW45" s="20" cm="1">
        <f t="array" ref="CW45:CW50">TRANSPOSE(sidesplit(CI45:CI59,AN13:AN27,"Attack"))</f>
        <v>171</v>
      </c>
      <c r="CX45" s="20" cm="1">
        <f t="array" ref="CX45:CX50">TRANSPOSE(sidesplit(CI45:CI59,AN13:AN27,"Defence"))</f>
        <v>103</v>
      </c>
      <c r="CY45" s="20" cm="1">
        <f t="array" ref="CY45:CY50">TRANSPOSE(sidesplit(CA45:CA59,AN13:AN27,"Attack"))</f>
        <v>1</v>
      </c>
      <c r="CZ45" s="20" cm="1">
        <f t="array" ref="CZ45:CZ50">TRANSPOSE(sidesplit(CA45:CA59,AN13:AN27,"Defence"))</f>
        <v>1</v>
      </c>
      <c r="DA45" s="76"/>
      <c r="DB45" s="20" t="b" cm="1">
        <f t="array" ref="DB45">DeathRefragged(CI45,CJ13,CK13,CL13,CM13,CN13)</f>
        <v>1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6_1 Oregon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490</v>
      </c>
      <c r="K46" s="45" t="b">
        <v>0</v>
      </c>
      <c r="L46" s="46" t="b">
        <f t="shared" ref="L46:L59" si="23">DB46</f>
        <v>1</v>
      </c>
      <c r="M46" s="47" t="b" cm="1">
        <f t="array" ref="M46">OpeningDeath(CG14,CI46,CI14,CI30,CI62,CI78,CI94)</f>
        <v>0</v>
      </c>
      <c r="N46" s="52" t="s">
        <v>235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2</v>
      </c>
      <c r="CB46" s="20">
        <f>countkillshs(AS14,AV14,AX14,BA14,BC14,BF14,BH14,BK14,BM14,BP14,$B$44)</f>
        <v>2</v>
      </c>
      <c r="CC46" s="82" t="b">
        <f>opening(AS14,B44)</f>
        <v>1</v>
      </c>
      <c r="CD46" s="5" t="b">
        <f>KOST(CA46,O46,secandmin(J46),L46,AN14)</f>
        <v>1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120</v>
      </c>
      <c r="CI46" s="20">
        <f t="shared" si="20"/>
        <v>60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1</v>
      </c>
      <c r="CV46" s="20" t="b">
        <v>1</v>
      </c>
      <c r="CW46" s="20">
        <v>41</v>
      </c>
      <c r="CX46" s="20">
        <v>60</v>
      </c>
      <c r="CY46" s="20">
        <v>0</v>
      </c>
      <c r="CZ46" s="20">
        <v>2</v>
      </c>
      <c r="DA46" s="76"/>
      <c r="DB46" s="20" t="b" cm="1">
        <f t="array" ref="DB46">DeathRefragged(CI46,CJ14,CK14,CL14,CM14,CN14)</f>
        <v>1</v>
      </c>
      <c r="DC46" s="20" t="b" cm="1">
        <f t="array" ref="DC46">OpeningKill(CJ14,AS14,$B$44,CI14,CI30,CI46,CI62,CI78)</f>
        <v>1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6_1 Oregon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453</v>
      </c>
      <c r="K47" s="45" t="b">
        <v>0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 t="s">
        <v>178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0</v>
      </c>
      <c r="CB47" s="20">
        <f>countkillshs(AS15,AV15,AX15,BA15,BC15,BF15,BH15,BK15,BM15,BP15,$B$44)</f>
        <v>0</v>
      </c>
      <c r="CC47" s="82" t="b">
        <f>opening(AS15,B44)</f>
        <v>0</v>
      </c>
      <c r="CD47" s="5" t="b">
        <f>KOST(CA47,O47,secandmin(J47),L47,AN15)</f>
        <v>0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125</v>
      </c>
      <c r="CI47" s="20">
        <f t="shared" si="20"/>
        <v>55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1</v>
      </c>
      <c r="CV47" s="20" t="b">
        <v>0</v>
      </c>
      <c r="CW47" s="20" t="b">
        <v>0</v>
      </c>
      <c r="CX47" s="20">
        <v>55</v>
      </c>
      <c r="CY47" s="20">
        <v>1</v>
      </c>
      <c r="CZ47" s="20">
        <v>0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6_1 Oregon</v>
      </c>
      <c r="B48" s="12">
        <v>4</v>
      </c>
      <c r="C48" s="50"/>
      <c r="D48" s="51"/>
      <c r="E48" s="50"/>
      <c r="F48" s="91"/>
      <c r="G48" s="58"/>
      <c r="H48" s="90"/>
      <c r="I48" s="49"/>
      <c r="J48" s="48" t="s">
        <v>502</v>
      </c>
      <c r="K48" s="45" t="b">
        <v>0</v>
      </c>
      <c r="L48" s="46" t="b">
        <f t="shared" si="23"/>
        <v>1</v>
      </c>
      <c r="M48" s="47" t="b" cm="1">
        <f t="array" ref="M48">OpeningDeath(CG16,CI48,CI16,CI32,CI64,CI80,CI96)</f>
        <v>0</v>
      </c>
      <c r="N48" s="52" t="s">
        <v>180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0</v>
      </c>
      <c r="CB48" s="20">
        <f t="shared" ref="CB48:CB59" si="25">countkillshs(AS16,AV16,AX16,BA16,BC16,BF16,BH16,BK16,BM16,BP16,$B$44)</f>
        <v>0</v>
      </c>
      <c r="CC48" s="82" t="b">
        <f>opening(AS16,B44)</f>
        <v>0</v>
      </c>
      <c r="CD48" s="5" t="b">
        <f>KOST(CA48,O48,secandmin(J48),L48,AN16)</f>
        <v>1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50</v>
      </c>
      <c r="CI48" s="20">
        <f t="shared" si="20"/>
        <v>130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0</v>
      </c>
      <c r="CV48" s="20" t="b">
        <v>1</v>
      </c>
      <c r="CW48" s="20">
        <v>57</v>
      </c>
      <c r="CX48" s="20">
        <v>130</v>
      </c>
      <c r="CY48" s="20">
        <v>0</v>
      </c>
      <c r="CZ48" s="20">
        <v>0</v>
      </c>
      <c r="DA48" s="76"/>
      <c r="DB48" s="20" t="b" cm="1">
        <f t="array" ref="DB48">DeathRefragged(CI48,CJ16,CK16,CL16,CM16,CN16)</f>
        <v>1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6_1 Oregon</v>
      </c>
      <c r="B49" s="12">
        <v>5</v>
      </c>
      <c r="C49" s="50"/>
      <c r="D49" s="51"/>
      <c r="E49" s="50"/>
      <c r="F49" s="91"/>
      <c r="G49" s="58"/>
      <c r="H49" s="90"/>
      <c r="I49" s="49"/>
      <c r="J49" s="300"/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235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2</v>
      </c>
      <c r="CB49" s="20">
        <f t="shared" si="25"/>
        <v>1</v>
      </c>
      <c r="CC49" s="82" t="b">
        <f>opening(AS17,B44)</f>
        <v>1</v>
      </c>
      <c r="CD49" s="5" t="b">
        <f>KOST(CA49,O49,secandmin(J49),L49,AN17)</f>
        <v>1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0</v>
      </c>
      <c r="CI49" s="20" t="b">
        <f t="shared" si="20"/>
        <v>0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1</v>
      </c>
      <c r="CV49" s="20" t="b">
        <v>1</v>
      </c>
      <c r="CW49" s="20" t="b">
        <v>0</v>
      </c>
      <c r="CX49" s="20" t="b">
        <v>0</v>
      </c>
      <c r="CY49" s="20">
        <v>0</v>
      </c>
      <c r="CZ49" s="20">
        <v>2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1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6_1 Oregon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396</v>
      </c>
      <c r="K50" s="45" t="b">
        <v>0</v>
      </c>
      <c r="L50" s="46" t="b">
        <f t="shared" si="23"/>
        <v>0</v>
      </c>
      <c r="M50" s="47" t="b" cm="1">
        <f t="array" ref="M50">OpeningDeath(CG18,CI50,CI18,CI34,CI66,CI82,CI98)</f>
        <v>0</v>
      </c>
      <c r="N50" s="52" t="s">
        <v>180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0</v>
      </c>
      <c r="CB50" s="20">
        <f t="shared" si="25"/>
        <v>0</v>
      </c>
      <c r="CC50" s="82" t="b">
        <f>opening(AS18,B44)</f>
        <v>0</v>
      </c>
      <c r="CD50" s="5" t="b">
        <f>KOST(CA50,O50,secandmin(J50),L50,AN18)</f>
        <v>0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97</v>
      </c>
      <c r="CI50" s="20">
        <f t="shared" si="20"/>
        <v>83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0</v>
      </c>
      <c r="CV50" s="20" t="b">
        <v>0</v>
      </c>
      <c r="CW50" s="20">
        <v>93</v>
      </c>
      <c r="CX50" s="20">
        <v>83</v>
      </c>
      <c r="CY50" s="20">
        <v>0</v>
      </c>
      <c r="CZ50" s="20">
        <v>0</v>
      </c>
      <c r="DA50" s="76"/>
      <c r="DB50" s="20" t="b" cm="1">
        <f t="array" ref="DB50">DeathRefragged(CI50,CJ18,CK18,CL18,CM18,CN18)</f>
        <v>0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6_1 Oregon</v>
      </c>
      <c r="B51" s="12">
        <v>7</v>
      </c>
      <c r="C51" s="50"/>
      <c r="D51" s="51"/>
      <c r="E51" s="50"/>
      <c r="F51" s="91"/>
      <c r="G51" s="58"/>
      <c r="H51" s="90"/>
      <c r="I51" s="49"/>
      <c r="J51" s="309" t="s">
        <v>523</v>
      </c>
      <c r="K51" s="45" t="b">
        <v>0</v>
      </c>
      <c r="L51" s="46" t="b">
        <f t="shared" si="23"/>
        <v>1</v>
      </c>
      <c r="M51" s="47" t="b" cm="1">
        <f t="array" ref="M51">OpeningDeath(CG19,CI51,CI19,CI35,CI67,CI83,CI99)</f>
        <v>0</v>
      </c>
      <c r="N51" s="52" t="s">
        <v>176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1</v>
      </c>
      <c r="CB51" s="20">
        <f t="shared" si="25"/>
        <v>1</v>
      </c>
      <c r="CC51" s="82" t="b">
        <f>opening(AS19,B44)</f>
        <v>0</v>
      </c>
      <c r="CD51" s="5" t="b">
        <f>KOST(CA51,O51,secandmin(J51),L51,AN19)</f>
        <v>1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9</v>
      </c>
      <c r="CI51" s="20">
        <f t="shared" si="20"/>
        <v>171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1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6_1 Oregon</v>
      </c>
      <c r="B52" s="12">
        <v>8</v>
      </c>
      <c r="C52" s="50"/>
      <c r="D52" s="51"/>
      <c r="E52" s="50"/>
      <c r="F52" s="91"/>
      <c r="G52" s="58"/>
      <c r="H52" s="90"/>
      <c r="I52" s="49"/>
      <c r="J52" s="48" t="s">
        <v>426</v>
      </c>
      <c r="K52" s="45" t="b">
        <v>0</v>
      </c>
      <c r="L52" s="46" t="b">
        <f t="shared" si="23"/>
        <v>1</v>
      </c>
      <c r="M52" s="47" t="b" cm="1">
        <f t="array" ref="M52">OpeningDeath(CG20,CI52,CI20,CI36,CI68,CI84,CI100)</f>
        <v>0</v>
      </c>
      <c r="N52" s="171" t="s">
        <v>176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0</v>
      </c>
      <c r="CB52" s="20">
        <f t="shared" si="25"/>
        <v>0</v>
      </c>
      <c r="CC52" s="82" t="b">
        <f>opening(AS20,B44)</f>
        <v>0</v>
      </c>
      <c r="CD52" s="5" t="b">
        <f>KOST(CA52,O52,secandmin(J52),L52,AN20)</f>
        <v>1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139</v>
      </c>
      <c r="CI52" s="20">
        <f t="shared" si="20"/>
        <v>41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1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6_1 Oregon</v>
      </c>
      <c r="B53" s="12">
        <v>9</v>
      </c>
      <c r="C53" s="50"/>
      <c r="D53" s="51"/>
      <c r="E53" s="50"/>
      <c r="F53" s="91"/>
      <c r="G53" s="58"/>
      <c r="H53" s="90"/>
      <c r="I53" s="49"/>
      <c r="J53" s="300"/>
      <c r="K53" s="45" t="b">
        <v>0</v>
      </c>
      <c r="L53" s="46" t="b">
        <f t="shared" si="23"/>
        <v>0</v>
      </c>
      <c r="M53" s="47" t="b" cm="1">
        <f t="array" ref="M53">OpeningDeath(CG21,CI53,CI21,CI37,CI69,CI85,CI101)</f>
        <v>0</v>
      </c>
      <c r="N53" s="171" t="s">
        <v>176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1</v>
      </c>
      <c r="CB53" s="20">
        <f t="shared" si="25"/>
        <v>1</v>
      </c>
      <c r="CC53" s="82" t="b">
        <f>opening(AS21,B44)</f>
        <v>0</v>
      </c>
      <c r="CD53" s="5" t="b">
        <f>KOST(CA53,O53,secandmin(J53),L53,AN21)</f>
        <v>1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0</v>
      </c>
      <c r="CI53" s="20" t="b">
        <f t="shared" si="20"/>
        <v>0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6_1 Oregon</v>
      </c>
      <c r="B54" s="12">
        <v>10</v>
      </c>
      <c r="C54" s="50"/>
      <c r="D54" s="51"/>
      <c r="E54" s="50"/>
      <c r="F54" s="91"/>
      <c r="G54" s="58"/>
      <c r="H54" s="90"/>
      <c r="I54" s="49"/>
      <c r="J54" s="48" t="s">
        <v>503</v>
      </c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 t="s">
        <v>201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0</v>
      </c>
      <c r="CB54" s="20">
        <f t="shared" si="25"/>
        <v>0</v>
      </c>
      <c r="CC54" s="82" t="b">
        <f>opening(AS22,B44)</f>
        <v>0</v>
      </c>
      <c r="CD54" s="5" t="b">
        <f>KOST(CA54,O54,secandmin(J54),L54,AN22)</f>
        <v>0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123</v>
      </c>
      <c r="CI54" s="20">
        <f t="shared" si="20"/>
        <v>57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6_1 Oregon</v>
      </c>
      <c r="B55" s="12">
        <v>11</v>
      </c>
      <c r="C55" s="50"/>
      <c r="D55" s="51"/>
      <c r="E55" s="50"/>
      <c r="F55" s="91"/>
      <c r="G55" s="58"/>
      <c r="H55" s="90"/>
      <c r="I55" s="49"/>
      <c r="J55" s="300"/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 t="s">
        <v>173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0</v>
      </c>
      <c r="CB55" s="20">
        <f t="shared" si="25"/>
        <v>0</v>
      </c>
      <c r="CC55" s="82" t="b">
        <f>opening(AS23,B44)</f>
        <v>0</v>
      </c>
      <c r="CD55" s="5" t="b">
        <f>KOST(CA55,O55,secandmin(J55),L55,AN23)</f>
        <v>1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0</v>
      </c>
      <c r="CI55" s="20" t="b">
        <f t="shared" si="20"/>
        <v>0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6_1 Oregon</v>
      </c>
      <c r="B56" s="12">
        <v>12</v>
      </c>
      <c r="C56" s="50"/>
      <c r="D56" s="51"/>
      <c r="E56" s="50"/>
      <c r="F56" s="91"/>
      <c r="G56" s="58"/>
      <c r="H56" s="90"/>
      <c r="I56" s="49"/>
      <c r="J56" s="48" t="s">
        <v>525</v>
      </c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0</v>
      </c>
      <c r="N56" s="171" t="s">
        <v>173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>
        <f t="shared" si="18"/>
        <v>0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>
        <f t="shared" si="19"/>
        <v>0</v>
      </c>
      <c r="BY56" s="18"/>
      <c r="BZ56" s="36"/>
      <c r="CA56" s="29">
        <f>countkills(AS24,AX24,BC24,BH24,BM24,B44)</f>
        <v>0</v>
      </c>
      <c r="CB56" s="20">
        <f t="shared" si="25"/>
        <v>0</v>
      </c>
      <c r="CC56" s="82" t="b">
        <f>opening(AS24,B44)</f>
        <v>0</v>
      </c>
      <c r="CD56" s="5" t="b">
        <f>KOST(CA56,O56,secandmin(J56),L56,AN24)</f>
        <v>0</v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87</v>
      </c>
      <c r="CI56" s="20">
        <f t="shared" si="20"/>
        <v>93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6_1 Oregon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6_1 Oregon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6_1 Oregon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6_1 Oregon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6_1 Oregon</v>
      </c>
      <c r="B61" s="13">
        <v>1</v>
      </c>
      <c r="C61" s="50"/>
      <c r="D61" s="51"/>
      <c r="E61" s="50"/>
      <c r="F61" s="91"/>
      <c r="G61" s="58"/>
      <c r="H61" s="90"/>
      <c r="I61" s="49"/>
      <c r="J61" s="300"/>
      <c r="K61" s="45" t="b">
        <v>0</v>
      </c>
      <c r="L61" s="46" t="b">
        <f>DB61</f>
        <v>0</v>
      </c>
      <c r="M61" s="47" t="b" cm="1">
        <f t="array" ref="M61">OpeningDeath(CG13,CI61,CI13,CI29,CI45,CI77,CI93)</f>
        <v>0</v>
      </c>
      <c r="N61" s="52" t="s">
        <v>178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0</v>
      </c>
      <c r="CB61" s="20">
        <f>countkillshs(AS13,AV13,AX13,BA13,BC13,BF13,BH13,BK13,BM13,BP13,$B$60)</f>
        <v>0</v>
      </c>
      <c r="CC61" s="82" t="b">
        <f>opening(AS13,B60)</f>
        <v>0</v>
      </c>
      <c r="CD61" s="5" t="b">
        <f>KOST(CA61,O61,secandmin(J61),L61,AN13)</f>
        <v>1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0</v>
      </c>
      <c r="CI61" s="20" t="b">
        <f t="shared" ref="CI61:CI75" si="28">IF(CH61=0,FALSE,(180+BT61-CH61))</f>
        <v>0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1</v>
      </c>
      <c r="CV61" s="20" t="b" cm="1">
        <f t="array" ref="CV61:CV66">TRANSPOSE(sidesplit(CD61:CD75,AN13:AN27,"Defence"))</f>
        <v>1</v>
      </c>
      <c r="CW61" s="20" cm="1">
        <f t="array" ref="CW61:CW66">TRANSPOSE(sidesplit(CI61:CI75,AN13:AN27,"Attack"))</f>
        <v>175</v>
      </c>
      <c r="CX61" s="20" t="b" cm="1">
        <f t="array" ref="CX61:CX66">TRANSPOSE(sidesplit(CI61:CI75,AN13:AN27,"Defence"))</f>
        <v>0</v>
      </c>
      <c r="CY61" s="20" cm="1">
        <f t="array" ref="CY61:CY66">TRANSPOSE(sidesplit(CA61:CA75,AN13:AN27,"Attack"))</f>
        <v>1</v>
      </c>
      <c r="CZ61" s="20" cm="1">
        <f t="array" ref="CZ61:CZ66">TRANSPOSE(sidesplit(CA61:CA75,AN13:AN27,"Defence"))</f>
        <v>0</v>
      </c>
      <c r="DA61" s="76"/>
      <c r="DB61" s="20" t="b" cm="1">
        <f t="array" ref="DB61">DeathRefragged(CI61,CJ13,CK13,CL13,CM13,CN13)</f>
        <v>0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6_1 Oregon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466</v>
      </c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0</v>
      </c>
      <c r="N62" s="52" t="s">
        <v>188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1</v>
      </c>
      <c r="CB62" s="20">
        <f>countkillshs(AS14,AV14,AX14,BA14,BC14,BF14,BH14,BK14,BM14,BP14,$B$60)</f>
        <v>1</v>
      </c>
      <c r="CC62" s="82" t="b">
        <f>opening(AS14,B60)</f>
        <v>0</v>
      </c>
      <c r="CD62" s="5" t="b">
        <f>KOST(CA62,O62,secandmin(J62),L62,AN14)</f>
        <v>1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60</v>
      </c>
      <c r="CI62" s="20">
        <f t="shared" si="28"/>
        <v>120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0</v>
      </c>
      <c r="CV62" s="20" t="b">
        <v>1</v>
      </c>
      <c r="CW62" s="20">
        <v>36</v>
      </c>
      <c r="CX62" s="20">
        <v>120</v>
      </c>
      <c r="CY62" s="20">
        <v>0</v>
      </c>
      <c r="CZ62" s="20">
        <v>1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6_1 Oregon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402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180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1</v>
      </c>
      <c r="CB63" s="20">
        <f>countkillshs(AS15,AV15,AX15,BA15,BC15,BF15,BH15,BK15,BM15,BP15,$B$60)</f>
        <v>1</v>
      </c>
      <c r="CC63" s="82" t="b">
        <f>opening(AS15,B60)</f>
        <v>0</v>
      </c>
      <c r="CD63" s="5" t="b">
        <f>KOST(CA63,O63,secandmin(J63),L63,AN15)</f>
        <v>1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80</v>
      </c>
      <c r="CI63" s="20">
        <f t="shared" si="28"/>
        <v>100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0</v>
      </c>
      <c r="CV63" s="20" t="b">
        <v>1</v>
      </c>
      <c r="CW63" s="20">
        <v>107</v>
      </c>
      <c r="CX63" s="20">
        <v>100</v>
      </c>
      <c r="CY63" s="20">
        <v>0</v>
      </c>
      <c r="CZ63" s="20">
        <v>1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6_1 Oregon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456</v>
      </c>
      <c r="K64" s="45" t="b">
        <v>0</v>
      </c>
      <c r="L64" s="46" t="b">
        <f t="shared" si="31"/>
        <v>1</v>
      </c>
      <c r="M64" s="47" t="b" cm="1">
        <f t="array" ref="M64">OpeningDeath(CG16,CI64,CI16,CI32,CI48,CI80,CI96)</f>
        <v>0</v>
      </c>
      <c r="N64" s="52" t="s">
        <v>178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0</v>
      </c>
      <c r="CB64" s="20">
        <f t="shared" ref="CB64:CB75" si="33">countkillshs(AS16,AV16,AX16,BA16,BC16,BF16,BH16,BK16,BM16,BP16,$B$60)</f>
        <v>0</v>
      </c>
      <c r="CC64" s="82" t="b">
        <f>opening(AS16,B60)</f>
        <v>0</v>
      </c>
      <c r="CD64" s="5" t="b">
        <f>KOST(CA64,O64,secandmin(J64),L64,AN16)</f>
        <v>1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44</v>
      </c>
      <c r="CI64" s="20">
        <f t="shared" si="28"/>
        <v>136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1</v>
      </c>
      <c r="CV64" s="20" t="b">
        <v>1</v>
      </c>
      <c r="CW64" s="20">
        <v>131</v>
      </c>
      <c r="CX64" s="20">
        <v>136</v>
      </c>
      <c r="CY64" s="20">
        <v>2</v>
      </c>
      <c r="CZ64" s="20">
        <v>0</v>
      </c>
      <c r="DA64" s="76"/>
      <c r="DB64" s="20" t="b" cm="1">
        <f t="array" ref="DB64">DeathRefragged(CI64,CJ16,CK16,CL16,CM16,CN16)</f>
        <v>1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6_1 Oregon</v>
      </c>
      <c r="B65" s="13">
        <v>5</v>
      </c>
      <c r="C65" s="50"/>
      <c r="D65" s="51"/>
      <c r="E65" s="50"/>
      <c r="F65" s="91"/>
      <c r="G65" s="58"/>
      <c r="H65" s="90"/>
      <c r="I65" s="49"/>
      <c r="J65" s="48" t="s">
        <v>534</v>
      </c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0</v>
      </c>
      <c r="N65" s="52" t="s">
        <v>188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0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130</v>
      </c>
      <c r="CI65" s="20">
        <f t="shared" si="28"/>
        <v>50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1</v>
      </c>
      <c r="CV65" s="20" t="b">
        <v>0</v>
      </c>
      <c r="CW65" s="20">
        <v>93</v>
      </c>
      <c r="CX65" s="20">
        <v>50</v>
      </c>
      <c r="CY65" s="20">
        <v>2</v>
      </c>
      <c r="CZ65" s="20">
        <v>0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6_1 Oregon</v>
      </c>
      <c r="B66" s="13">
        <v>6</v>
      </c>
      <c r="C66" s="50"/>
      <c r="D66" s="51"/>
      <c r="E66" s="50"/>
      <c r="F66" s="91"/>
      <c r="G66" s="58"/>
      <c r="H66" s="90"/>
      <c r="I66" s="49"/>
      <c r="J66" s="48" t="s">
        <v>452</v>
      </c>
      <c r="K66" s="45" t="b">
        <v>1</v>
      </c>
      <c r="L66" s="46" t="b">
        <f t="shared" si="31"/>
        <v>0</v>
      </c>
      <c r="M66" s="47" t="b" cm="1">
        <f t="array" ref="M66">OpeningDeath(CG18,CI66,CI18,CI34,CI50,CI82,CI98)</f>
        <v>0</v>
      </c>
      <c r="N66" s="52" t="s">
        <v>178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-52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0</v>
      </c>
      <c r="CB66" s="20">
        <f t="shared" si="33"/>
        <v>0</v>
      </c>
      <c r="CC66" s="82" t="b">
        <f>opening(AS18,B60)</f>
        <v>0</v>
      </c>
      <c r="CD66" s="5" t="b">
        <f>KOST(CA66,O66,secandmin(J66),L66,AN18)</f>
        <v>0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43</v>
      </c>
      <c r="CI66" s="20">
        <f t="shared" si="28"/>
        <v>85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1</v>
      </c>
      <c r="CV66" s="20" t="b">
        <v>0</v>
      </c>
      <c r="CW66" s="20">
        <v>100</v>
      </c>
      <c r="CX66" s="20">
        <v>85</v>
      </c>
      <c r="CY66" s="20">
        <v>1</v>
      </c>
      <c r="CZ66" s="20">
        <v>0</v>
      </c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6_1 Oregon</v>
      </c>
      <c r="B67" s="13">
        <v>7</v>
      </c>
      <c r="C67" s="50"/>
      <c r="D67" s="51"/>
      <c r="E67" s="50"/>
      <c r="F67" s="91"/>
      <c r="G67" s="58"/>
      <c r="H67" s="90"/>
      <c r="I67" s="49"/>
      <c r="J67" s="309" t="s">
        <v>533</v>
      </c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 t="s">
        <v>174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1</v>
      </c>
      <c r="CB67" s="20">
        <f t="shared" si="33"/>
        <v>0</v>
      </c>
      <c r="CC67" s="82" t="b">
        <f>opening(AS19,B60)</f>
        <v>0</v>
      </c>
      <c r="CD67" s="5" t="b">
        <f>KOST(CA67,O67,secandmin(J67),L67,AN19)</f>
        <v>1</v>
      </c>
      <c r="CE67" s="37"/>
      <c r="CF67" s="20" cm="1">
        <f t="array" ref="CF67">exitfrags(CI67,CI19,CI35,CI51,CI83,AS19,CJ19,AX19,CK19,BC19,CL19,BH19,CM19,BM19,CN19,AO19,$B$60)</f>
        <v>1</v>
      </c>
      <c r="CG67" s="40"/>
      <c r="CH67" s="20" cm="1">
        <f t="array" ref="CH67">secandmin(J67)</f>
        <v>5</v>
      </c>
      <c r="CI67" s="20">
        <f t="shared" si="28"/>
        <v>175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6_1 Oregon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388</v>
      </c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1</v>
      </c>
      <c r="N68" s="171" t="s">
        <v>174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0</v>
      </c>
      <c r="CB68" s="20">
        <f t="shared" si="33"/>
        <v>0</v>
      </c>
      <c r="CC68" s="82" t="b">
        <f>opening(AS20,B60)</f>
        <v>0</v>
      </c>
      <c r="CD68" s="5" t="b">
        <f>KOST(CA68,O68,secandmin(J68),L68,AN20)</f>
        <v>0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144</v>
      </c>
      <c r="CI68" s="20">
        <f t="shared" si="28"/>
        <v>36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6_1 Oregon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487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174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0</v>
      </c>
      <c r="CB69" s="20">
        <f t="shared" si="33"/>
        <v>0</v>
      </c>
      <c r="CC69" s="82" t="b">
        <f>opening(AS21,B60)</f>
        <v>0</v>
      </c>
      <c r="CD69" s="5" t="b">
        <f>KOST(CA69,O69,secandmin(J69),L69,AN21)</f>
        <v>0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73</v>
      </c>
      <c r="CI69" s="20">
        <f t="shared" si="28"/>
        <v>107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6_1 Oregon</v>
      </c>
      <c r="B70" s="13">
        <v>10</v>
      </c>
      <c r="C70" s="50"/>
      <c r="D70" s="51"/>
      <c r="E70" s="50"/>
      <c r="F70" s="91"/>
      <c r="G70" s="58"/>
      <c r="H70" s="90"/>
      <c r="I70" s="49"/>
      <c r="J70" s="48" t="s">
        <v>492</v>
      </c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0</v>
      </c>
      <c r="N70" s="171" t="s">
        <v>174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2</v>
      </c>
      <c r="CB70" s="20">
        <f t="shared" si="33"/>
        <v>1</v>
      </c>
      <c r="CC70" s="82" t="b">
        <f>opening(AS22,B60)</f>
        <v>0</v>
      </c>
      <c r="CD70" s="5" t="b">
        <f>KOST(CA70,O70,secandmin(J70),L70,AN22)</f>
        <v>1</v>
      </c>
      <c r="CE70" s="37"/>
      <c r="CF70" s="20" cm="1">
        <f t="array" ref="CF70">exitfrags(CI70,CI22,CI38,CI54,CI86,AS22,CJ22,AX22,CK22,BC22,CL22,BH22,CM22,BM22,CN22,AO22,$B$60)</f>
        <v>2</v>
      </c>
      <c r="CG70" s="40"/>
      <c r="CH70" s="20" cm="1">
        <f t="array" ref="CH70">secandmin(J70)</f>
        <v>49</v>
      </c>
      <c r="CI70" s="20">
        <f t="shared" si="28"/>
        <v>131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6_1 Oregon</v>
      </c>
      <c r="B71" s="13">
        <v>11</v>
      </c>
      <c r="C71" s="50"/>
      <c r="D71" s="51"/>
      <c r="E71" s="50"/>
      <c r="F71" s="91"/>
      <c r="G71" s="58"/>
      <c r="H71" s="90"/>
      <c r="I71" s="49"/>
      <c r="J71" s="48" t="s">
        <v>525</v>
      </c>
      <c r="K71" s="45" t="b">
        <v>0</v>
      </c>
      <c r="L71" s="46" t="b">
        <f t="shared" si="31"/>
        <v>1</v>
      </c>
      <c r="M71" s="47" t="b" cm="1">
        <f t="array" ref="M71">OpeningDeath(CG23,CI71,CI23,CI39,CI55,CI87,CI103)</f>
        <v>0</v>
      </c>
      <c r="N71" s="171" t="s">
        <v>176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2</v>
      </c>
      <c r="CB71" s="20">
        <f t="shared" si="33"/>
        <v>0</v>
      </c>
      <c r="CC71" s="82" t="b">
        <f>opening(AS23,B60)</f>
        <v>0</v>
      </c>
      <c r="CD71" s="5" t="b">
        <f>KOST(CA71,O71,secandmin(J71),L71,AN23)</f>
        <v>1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87</v>
      </c>
      <c r="CI71" s="20">
        <f t="shared" si="28"/>
        <v>93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1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1</v>
      </c>
    </row>
    <row r="72" spans="1:110" ht="15.75" customHeight="1" x14ac:dyDescent="0.2">
      <c r="A72" s="152" t="str" cm="1">
        <f t="array" aca="1" ref="A72" ca="1">MID(CELL("filename",A61),FIND("]",CELL("filename",A61))+1,255)</f>
        <v>6_1 Oregon</v>
      </c>
      <c r="B72" s="13">
        <v>12</v>
      </c>
      <c r="C72" s="50"/>
      <c r="D72" s="51"/>
      <c r="E72" s="50"/>
      <c r="F72" s="91"/>
      <c r="G72" s="58"/>
      <c r="H72" s="90"/>
      <c r="I72" s="49"/>
      <c r="J72" s="48" t="s">
        <v>402</v>
      </c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 t="s">
        <v>176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>
        <f t="shared" si="26"/>
        <v>0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>
        <f t="shared" si="27"/>
        <v>0</v>
      </c>
      <c r="BY72" s="18"/>
      <c r="BZ72" s="36"/>
      <c r="CA72" s="29">
        <f>countkills(AS24,AX24,BC24,BH24,BM24,B60)</f>
        <v>1</v>
      </c>
      <c r="CB72" s="20">
        <f t="shared" si="33"/>
        <v>1</v>
      </c>
      <c r="CC72" s="82" t="b">
        <f>opening(AS24,B60)</f>
        <v>1</v>
      </c>
      <c r="CD72" s="5" t="b">
        <f>KOST(CA72,O72,secandmin(J72),L72,AN24)</f>
        <v>1</v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80</v>
      </c>
      <c r="CI72" s="20">
        <f t="shared" si="28"/>
        <v>100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6_1 Oregon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6_1 Oregon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6_1 Oregon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6_1 Oregon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6_1 Oregon</v>
      </c>
      <c r="B77" s="6">
        <v>1</v>
      </c>
      <c r="C77" s="50"/>
      <c r="D77" s="51"/>
      <c r="E77" s="50"/>
      <c r="F77" s="91"/>
      <c r="G77" s="58"/>
      <c r="H77" s="90"/>
      <c r="I77" s="49"/>
      <c r="J77" s="300"/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188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3</v>
      </c>
      <c r="CB77" s="20">
        <f>countkillshs(AS13,AV13,AX13,BA13,BC13,BF13,BH13,BK13,BM13,BP13,$B$76)</f>
        <v>2</v>
      </c>
      <c r="CC77" s="82" t="b">
        <f>opening(AS13,B76)</f>
        <v>0</v>
      </c>
      <c r="CD77" s="5" t="b">
        <f>KOST(CA77,O77,secandmin(J77),L77,AN13)</f>
        <v>1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0</v>
      </c>
      <c r="CI77" s="20" t="b">
        <f t="shared" ref="CI77:CI91" si="36">IF(CH77=0,FALSE,(180+BT77-CH77))</f>
        <v>0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0</v>
      </c>
      <c r="CV77" s="20" t="b" cm="1">
        <f t="array" ref="CV77:CV82">TRANSPOSE(sidesplit(CD77:CD91,AN13:AN27,"Defence"))</f>
        <v>1</v>
      </c>
      <c r="CW77" s="20" cm="1">
        <f t="array" ref="CW77:CW82">TRANSPOSE(sidesplit(CI77:CI91,AN13:AN27,"Attack"))</f>
        <v>162</v>
      </c>
      <c r="CX77" s="20" t="b" cm="1">
        <f t="array" ref="CX77:CX82">TRANSPOSE(sidesplit(CI77:CI91,AN13:AN27,"Defence"))</f>
        <v>0</v>
      </c>
      <c r="CY77" s="20" cm="1">
        <f t="array" ref="CY77:CY82">TRANSPOSE(sidesplit(CA77:CA91,AN13:AN27,"Attack"))</f>
        <v>0</v>
      </c>
      <c r="CZ77" s="20" cm="1">
        <f t="array" ref="CZ77:CZ82">TRANSPOSE(sidesplit(CA77:CA91,AN13:AN27,"Defence"))</f>
        <v>3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6_1 Oregon</v>
      </c>
      <c r="B78" s="6">
        <v>2</v>
      </c>
      <c r="C78" s="50"/>
      <c r="D78" s="51"/>
      <c r="E78" s="50"/>
      <c r="F78" s="91"/>
      <c r="G78" s="58"/>
      <c r="H78" s="90"/>
      <c r="I78" s="49"/>
      <c r="J78" s="48" t="s">
        <v>418</v>
      </c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185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1</v>
      </c>
      <c r="CB78" s="20">
        <f>countkillshs(AS14,AV14,AX14,BA14,BC14,BF14,BH14,BK14,BM14,BP14,$B$76)</f>
        <v>0</v>
      </c>
      <c r="CC78" s="82" t="b">
        <f>opening(AS14,B76)</f>
        <v>0</v>
      </c>
      <c r="CD78" s="5" t="b">
        <f>KOST(CA78,O78,secandmin(J78),L78,AN14)</f>
        <v>1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39</v>
      </c>
      <c r="CI78" s="20">
        <f t="shared" si="36"/>
        <v>141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1</v>
      </c>
      <c r="CV78" s="20" t="b">
        <v>1</v>
      </c>
      <c r="CW78" s="20">
        <v>58</v>
      </c>
      <c r="CX78" s="20">
        <v>141</v>
      </c>
      <c r="CY78" s="20">
        <v>2</v>
      </c>
      <c r="CZ78" s="20">
        <v>1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6_1 Oregon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426</v>
      </c>
      <c r="K79" s="45" t="b">
        <v>0</v>
      </c>
      <c r="L79" s="46" t="b">
        <f t="shared" si="39"/>
        <v>0</v>
      </c>
      <c r="M79" s="47" t="b" cm="1">
        <f t="array" ref="M79">OpeningDeath(CG15,CI79,CI15,CI31,CI47,CI63,CI95)</f>
        <v>1</v>
      </c>
      <c r="N79" s="52" t="s">
        <v>185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0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0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139</v>
      </c>
      <c r="CI79" s="20">
        <f t="shared" si="36"/>
        <v>41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1</v>
      </c>
      <c r="CV79" s="20" t="b">
        <v>0</v>
      </c>
      <c r="CW79" s="20" t="b">
        <v>0</v>
      </c>
      <c r="CX79" s="20">
        <v>41</v>
      </c>
      <c r="CY79" s="20">
        <v>1</v>
      </c>
      <c r="CZ79" s="20">
        <v>0</v>
      </c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6_1 Oregon</v>
      </c>
      <c r="B80" s="6">
        <v>4</v>
      </c>
      <c r="C80" s="50"/>
      <c r="D80" s="51"/>
      <c r="E80" s="50"/>
      <c r="F80" s="91"/>
      <c r="G80" s="58"/>
      <c r="H80" s="90"/>
      <c r="I80" s="49"/>
      <c r="J80" s="48" t="s">
        <v>447</v>
      </c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188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1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b">
        <f>KOST(CA80,O80,secandmin(J80),L80,AN16)</f>
        <v>1</v>
      </c>
      <c r="CE80" s="37"/>
      <c r="CF80" s="20" cm="1">
        <f t="array" ref="CF80">exitfrags(CI80,CI16,CI32,CI48,CI64,AS16,CJ16,AX16,CK16,BC16,CL16,BH16,CM16,BM16,CN16,AO16,$B$76)</f>
        <v>1</v>
      </c>
      <c r="CG80" s="40"/>
      <c r="CH80" s="20" cm="1">
        <f t="array" ref="CH80">secandmin(J80)</f>
        <v>30</v>
      </c>
      <c r="CI80" s="20">
        <f t="shared" si="36"/>
        <v>150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1</v>
      </c>
      <c r="CV80" s="20" t="b">
        <v>1</v>
      </c>
      <c r="CW80" s="20">
        <v>113</v>
      </c>
      <c r="CX80" s="20">
        <v>150</v>
      </c>
      <c r="CY80" s="20">
        <v>1</v>
      </c>
      <c r="CZ80" s="20">
        <v>1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6_1 Oregon</v>
      </c>
      <c r="B81" s="6">
        <v>5</v>
      </c>
      <c r="C81" s="50"/>
      <c r="D81" s="51"/>
      <c r="E81" s="50"/>
      <c r="F81" s="91"/>
      <c r="G81" s="58"/>
      <c r="H81" s="90"/>
      <c r="I81" s="49"/>
      <c r="J81" s="300"/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 t="s">
        <v>185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1</v>
      </c>
      <c r="CB81" s="20">
        <f t="shared" si="41"/>
        <v>0</v>
      </c>
      <c r="CC81" s="82" t="b">
        <f>opening(AS17,B76)</f>
        <v>0</v>
      </c>
      <c r="CD81" s="5" t="b">
        <f>KOST(CA81,O81,secandmin(J81),L81,AN17)</f>
        <v>1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0</v>
      </c>
      <c r="CI81" s="20" t="b">
        <f t="shared" si="36"/>
        <v>0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1</v>
      </c>
      <c r="CV81" s="20" t="b">
        <v>1</v>
      </c>
      <c r="CW81" s="20" t="b">
        <v>0</v>
      </c>
      <c r="CX81" s="20" t="b">
        <v>0</v>
      </c>
      <c r="CY81" s="20">
        <v>0</v>
      </c>
      <c r="CZ81" s="20">
        <v>1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6_1 Oregon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545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1</v>
      </c>
      <c r="N82" s="52" t="s">
        <v>188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0</v>
      </c>
      <c r="CB82" s="20">
        <f t="shared" si="41"/>
        <v>0</v>
      </c>
      <c r="CC82" s="82" t="b">
        <f>opening(AS18,B76)</f>
        <v>0</v>
      </c>
      <c r="CD82" s="5" t="b">
        <f>KOST(CA82,O82,secandmin(J82),L82,AN18)</f>
        <v>0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127</v>
      </c>
      <c r="CI82" s="20">
        <f t="shared" si="36"/>
        <v>53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1</v>
      </c>
      <c r="CV82" s="20" t="b">
        <v>0</v>
      </c>
      <c r="CW82" s="20">
        <v>131</v>
      </c>
      <c r="CX82" s="20">
        <v>53</v>
      </c>
      <c r="CY82" s="20">
        <v>1</v>
      </c>
      <c r="CZ82" s="20">
        <v>0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6_1 Oregon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526</v>
      </c>
      <c r="K83" s="45" t="b">
        <v>0</v>
      </c>
      <c r="L83" s="46" t="b">
        <f t="shared" si="39"/>
        <v>0</v>
      </c>
      <c r="M83" s="47" t="b" cm="1">
        <f t="array" ref="M83">OpeningDeath(CG19,CI83,CI19,CI35,CI51,CI67,CI99)</f>
        <v>0</v>
      </c>
      <c r="N83" s="52" t="s">
        <v>290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0</v>
      </c>
      <c r="CB83" s="20">
        <f t="shared" si="41"/>
        <v>0</v>
      </c>
      <c r="CC83" s="82" t="b">
        <f>opening(AS19,B76)</f>
        <v>0</v>
      </c>
      <c r="CD83" s="5" t="b">
        <f>KOST(CA83,O83,secandmin(J83),L83,AN19)</f>
        <v>0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18</v>
      </c>
      <c r="CI83" s="20">
        <f t="shared" si="36"/>
        <v>162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0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6_1 Oregon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464</v>
      </c>
      <c r="K84" s="45" t="b">
        <v>0</v>
      </c>
      <c r="L84" s="46" t="b">
        <f t="shared" si="39"/>
        <v>0</v>
      </c>
      <c r="M84" s="47" t="b" cm="1">
        <f t="array" ref="M84">OpeningDeath(CG20,CI84,CI20,CI36,CI52,CI68,CI100)</f>
        <v>0</v>
      </c>
      <c r="N84" s="171" t="s">
        <v>207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2</v>
      </c>
      <c r="CB84" s="20">
        <f t="shared" si="41"/>
        <v>1</v>
      </c>
      <c r="CC84" s="82" t="b">
        <f>opening(AS20,B76)</f>
        <v>1</v>
      </c>
      <c r="CD84" s="5" t="b">
        <f>KOST(CA84,O84,secandmin(J84),L84,AN20)</f>
        <v>1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122</v>
      </c>
      <c r="CI84" s="20">
        <f t="shared" si="36"/>
        <v>58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0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6_1 Oregon</v>
      </c>
      <c r="B85" s="6">
        <v>9</v>
      </c>
      <c r="C85" s="50"/>
      <c r="D85" s="51"/>
      <c r="E85" s="50"/>
      <c r="F85" s="91"/>
      <c r="G85" s="58"/>
      <c r="H85" s="90"/>
      <c r="I85" s="49"/>
      <c r="J85" s="300"/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 t="s">
        <v>258</v>
      </c>
      <c r="O85" s="53" t="b">
        <v>1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1</v>
      </c>
      <c r="CB85" s="20">
        <f t="shared" si="41"/>
        <v>0</v>
      </c>
      <c r="CC85" s="82" t="b">
        <f>opening(AS21,B76)</f>
        <v>0</v>
      </c>
      <c r="CD85" s="5" t="b">
        <f>KOST(CA85,O85,secandmin(J85),L85,AN21)</f>
        <v>1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0</v>
      </c>
      <c r="CI85" s="20" t="b">
        <f t="shared" si="36"/>
        <v>0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6_1 Oregon</v>
      </c>
      <c r="B86" s="6">
        <v>10</v>
      </c>
      <c r="C86" s="50"/>
      <c r="D86" s="51"/>
      <c r="E86" s="50"/>
      <c r="F86" s="91"/>
      <c r="G86" s="58"/>
      <c r="H86" s="90"/>
      <c r="I86" s="49"/>
      <c r="J86" s="309" t="s">
        <v>485</v>
      </c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 t="s">
        <v>290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1</v>
      </c>
      <c r="CB86" s="20">
        <f t="shared" si="41"/>
        <v>0</v>
      </c>
      <c r="CC86" s="82" t="b">
        <f>opening(AS22,B76)</f>
        <v>1</v>
      </c>
      <c r="CD86" s="5" t="b">
        <f>KOST(CA86,O86,secandmin(J86),L86,AN22)</f>
        <v>1</v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67</v>
      </c>
      <c r="CI86" s="20">
        <f t="shared" si="36"/>
        <v>113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6_1 Oregon</v>
      </c>
      <c r="B87" s="6">
        <v>11</v>
      </c>
      <c r="C87" s="50"/>
      <c r="D87" s="51"/>
      <c r="E87" s="50"/>
      <c r="F87" s="91"/>
      <c r="G87" s="58"/>
      <c r="H87" s="90"/>
      <c r="I87" s="49"/>
      <c r="J87" s="300"/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209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0</v>
      </c>
      <c r="CB87" s="20">
        <f t="shared" si="41"/>
        <v>0</v>
      </c>
      <c r="CC87" s="82" t="b">
        <f>opening(AS23,B76)</f>
        <v>0</v>
      </c>
      <c r="CD87" s="5" t="b">
        <f>KOST(CA87,O87,secandmin(J87),L87,AN23)</f>
        <v>1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0</v>
      </c>
      <c r="CI87" s="20" t="b">
        <f t="shared" si="36"/>
        <v>0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6_1 Oregon</v>
      </c>
      <c r="B88" s="6">
        <v>12</v>
      </c>
      <c r="C88" s="50"/>
      <c r="D88" s="51"/>
      <c r="E88" s="50"/>
      <c r="F88" s="91"/>
      <c r="G88" s="58"/>
      <c r="H88" s="90"/>
      <c r="I88" s="49"/>
      <c r="J88" s="48" t="s">
        <v>492</v>
      </c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 t="s">
        <v>209</v>
      </c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>
        <f t="shared" si="34"/>
        <v>0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>
        <f t="shared" si="35"/>
        <v>0</v>
      </c>
      <c r="BY88" s="18"/>
      <c r="BZ88" s="9"/>
      <c r="CA88" s="29">
        <f>countkills(AS24,AX24,BC24,BH24,BM24,B76)</f>
        <v>1</v>
      </c>
      <c r="CB88" s="20">
        <f t="shared" si="41"/>
        <v>1</v>
      </c>
      <c r="CC88" s="82" t="b">
        <f>opening(AS24,B76)</f>
        <v>0</v>
      </c>
      <c r="CD88" s="5" t="b">
        <f>KOST(CA88,O88,secandmin(J88),L88,AN24)</f>
        <v>1</v>
      </c>
      <c r="CE88" s="37"/>
      <c r="CF88" s="20" cm="1">
        <f t="array" ref="CF88">exitfrags(CI88,CI24,CI40,CI56,CI72,AS24,CJ24,AX24,CK24,BC24,CL24,BH24,CM24,BM24,CN24,AO24,$B$76)</f>
        <v>1</v>
      </c>
      <c r="CG88" s="40"/>
      <c r="CH88" s="20" cm="1">
        <f t="array" ref="CH88">secandmin(J88)</f>
        <v>49</v>
      </c>
      <c r="CI88" s="20">
        <f t="shared" si="36"/>
        <v>131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6_1 Oregon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6_1 Oregon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6_1 Oregon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6_1 Oregon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6_1 Oregon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6_1 Oregon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6_1 Oregon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6_1 Oregon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6_1 Oregon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6_1 Oregon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6_1 Oregon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6_1 Oregon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6_1 Oregon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6_1 Oregon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6_1 Oregon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6_1 Oregon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6_1 Oregon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6_1 Oregon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6_1 Oregon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DormsKids</v>
      </c>
    </row>
    <row r="112" spans="1:111" ht="15.75" customHeight="1" x14ac:dyDescent="0.2">
      <c r="A112" s="20" t="str">
        <f ca="1"/>
        <v>KitchenDining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MeetingKitchen</v>
      </c>
      <c r="C113" s="316"/>
      <c r="D113" s="316"/>
      <c r="E113" s="316"/>
    </row>
    <row r="114" spans="1:27" ht="15.75" customHeight="1" thickBot="1" x14ac:dyDescent="0.25">
      <c r="A114" s="295" t="str">
        <f ca="1"/>
        <v>LaundrySupply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8.9120370370370373E-4</v>
      </c>
      <c r="C118" s="177" cm="1">
        <f t="array" ref="C118">secandmin(AR13)/(60*60*24)</f>
        <v>8.7962962962962962E-4</v>
      </c>
      <c r="D118" s="17" t="b">
        <f>CG13</f>
        <v>0</v>
      </c>
      <c r="E118" s="17" t="str">
        <f>IF(D118=TRUE,CJ29,"NO OP")</f>
        <v>NO OP</v>
      </c>
      <c r="F118" s="17" t="str">
        <f t="shared" ref="F118:F132" si="42">AO13</f>
        <v>Won</v>
      </c>
      <c r="G118" s="125">
        <f>IF((COUNTA(AR13)=1),IF(F118="Not Played",FALSE,IF(D118=FALSE,(B118-C118),FALSE)), "NO KILL")</f>
        <v>1.1574074074074112E-5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1.3888888888888889E-3</v>
      </c>
      <c r="C119" s="177" cm="1">
        <f t="array" ref="C119">secandmin(AR14)/(60*60*24)</f>
        <v>1.724537037037037E-3</v>
      </c>
      <c r="D119" s="17" t="b">
        <f t="shared" ref="D119:D132" si="44">CG14</f>
        <v>1</v>
      </c>
      <c r="E119" s="17" t="b">
        <f t="shared" ref="E119:E132" si="45">IF(D119=TRUE,CJ30,"NO OP")</f>
        <v>0</v>
      </c>
      <c r="F119" s="17" t="str">
        <f t="shared" si="42"/>
        <v>Won</v>
      </c>
      <c r="G119" s="125" t="b">
        <f t="shared" ref="G119:G132" si="46">IF((COUNTA(AR14)=1),IF(F119="Not Played",FALSE,IF(D119=FALSE,(B119-C119),FALSE)), "NO KILL")</f>
        <v>0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1.6087962962962963E-3</v>
      </c>
      <c r="C120" s="177" cm="1">
        <f t="array" ref="C120">secandmin(AR15)/(60*60*24)</f>
        <v>1.3773148148148147E-3</v>
      </c>
      <c r="D120" s="17" t="b">
        <f t="shared" si="44"/>
        <v>0</v>
      </c>
      <c r="E120" s="17" t="str">
        <f t="shared" si="45"/>
        <v>NO OP</v>
      </c>
      <c r="F120" s="17" t="str">
        <f t="shared" si="42"/>
        <v>Won</v>
      </c>
      <c r="G120" s="125">
        <f t="shared" si="46"/>
        <v>2.314814814814816E-4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7.407407407407407E-4</v>
      </c>
      <c r="C121" s="177" cm="1">
        <f t="array" ref="C121">secandmin(AR16)/(60*60*24)</f>
        <v>5.4398148148148144E-4</v>
      </c>
      <c r="D121" s="17" t="b">
        <f t="shared" si="44"/>
        <v>0</v>
      </c>
      <c r="E121" s="17" t="str">
        <f t="shared" si="45"/>
        <v>NO OP</v>
      </c>
      <c r="F121" s="17" t="str">
        <f t="shared" si="42"/>
        <v>Lost</v>
      </c>
      <c r="G121" s="125">
        <f t="shared" si="46"/>
        <v>1.9675925925925926E-4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1.5046296296296296E-3</v>
      </c>
      <c r="C122" s="177" cm="1">
        <f t="array" ref="C122">secandmin(AR17)/(60*60*24)</f>
        <v>1.6203703703703703E-3</v>
      </c>
      <c r="D122" s="17" t="b">
        <f t="shared" si="44"/>
        <v>1</v>
      </c>
      <c r="E122" s="17" t="b">
        <f t="shared" si="45"/>
        <v>0</v>
      </c>
      <c r="F122" s="17" t="str">
        <f t="shared" si="42"/>
        <v>Won</v>
      </c>
      <c r="G122" s="125" t="b">
        <f t="shared" si="46"/>
        <v>0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1.4699074074074074E-3</v>
      </c>
      <c r="C123" s="177" cm="1">
        <f t="array" ref="C123">secandmin(AR18)/(60*60*24)</f>
        <v>0</v>
      </c>
      <c r="D123" s="17" t="b">
        <f t="shared" si="44"/>
        <v>0</v>
      </c>
      <c r="E123" s="17" t="str">
        <f t="shared" si="45"/>
        <v>NO OP</v>
      </c>
      <c r="F123" s="17" t="str">
        <f t="shared" si="42"/>
        <v>Lost</v>
      </c>
      <c r="G123" s="125" t="str">
        <f t="shared" si="46"/>
        <v>NO KILL</v>
      </c>
    </row>
    <row r="124" spans="1:27" ht="15.75" customHeight="1" x14ac:dyDescent="0.2">
      <c r="A124" s="4">
        <v>7</v>
      </c>
      <c r="B124" s="125">
        <f t="shared" si="43"/>
        <v>1.2962962962962963E-3</v>
      </c>
      <c r="C124" s="177" cm="1">
        <f t="array" ref="C124">secandmin(AR19)/(60*60*24)</f>
        <v>1.2847222222222223E-3</v>
      </c>
      <c r="D124" s="17" t="b">
        <f t="shared" si="44"/>
        <v>0</v>
      </c>
      <c r="E124" s="17" t="str">
        <f t="shared" si="45"/>
        <v>NO OP</v>
      </c>
      <c r="F124" s="17" t="str">
        <f t="shared" si="42"/>
        <v>Lost</v>
      </c>
      <c r="G124" s="125">
        <f t="shared" si="46"/>
        <v>1.1574074074074004E-5</v>
      </c>
    </row>
    <row r="125" spans="1:27" ht="15.75" customHeight="1" x14ac:dyDescent="0.2">
      <c r="A125" s="4">
        <v>8</v>
      </c>
      <c r="B125" s="125">
        <f t="shared" si="43"/>
        <v>1.6666666666666668E-3</v>
      </c>
      <c r="C125" s="177" cm="1">
        <f t="array" ref="C125">secandmin(AR20)/(60*60*24)</f>
        <v>1.5972222222222223E-3</v>
      </c>
      <c r="D125" s="17" t="b">
        <f t="shared" si="44"/>
        <v>0</v>
      </c>
      <c r="E125" s="17" t="str">
        <f t="shared" si="45"/>
        <v>NO OP</v>
      </c>
      <c r="F125" s="17" t="str">
        <f t="shared" si="42"/>
        <v>Lost</v>
      </c>
      <c r="G125" s="125">
        <f t="shared" si="46"/>
        <v>6.9444444444444458E-5</v>
      </c>
    </row>
    <row r="126" spans="1:27" ht="15.75" customHeight="1" x14ac:dyDescent="0.2">
      <c r="A126" s="4">
        <v>9</v>
      </c>
      <c r="B126" s="125">
        <f t="shared" si="43"/>
        <v>8.4490740740740739E-4</v>
      </c>
      <c r="C126" s="177" cm="1">
        <f t="array" ref="C126">secandmin(AR21)/(60*60*24)</f>
        <v>1.3194444444444445E-3</v>
      </c>
      <c r="D126" s="17" t="b">
        <f t="shared" si="44"/>
        <v>1</v>
      </c>
      <c r="E126" s="17" t="b">
        <f t="shared" si="45"/>
        <v>0</v>
      </c>
      <c r="F126" s="17" t="str">
        <f t="shared" si="42"/>
        <v>Won</v>
      </c>
      <c r="G126" s="125" t="b">
        <f t="shared" si="46"/>
        <v>0</v>
      </c>
    </row>
    <row r="127" spans="1:27" ht="15.75" customHeight="1" x14ac:dyDescent="0.2">
      <c r="A127" s="4">
        <v>10</v>
      </c>
      <c r="B127" s="125">
        <f t="shared" si="43"/>
        <v>1.4351851851851852E-3</v>
      </c>
      <c r="C127" s="177" cm="1">
        <f t="array" ref="C127">secandmin(AR22)/(60*60*24)</f>
        <v>7.8703703703703705E-4</v>
      </c>
      <c r="D127" s="17" t="b">
        <f t="shared" si="44"/>
        <v>0</v>
      </c>
      <c r="E127" s="17" t="str">
        <f t="shared" si="45"/>
        <v>NO OP</v>
      </c>
      <c r="F127" s="17" t="str">
        <f t="shared" si="42"/>
        <v>Lost</v>
      </c>
      <c r="G127" s="125">
        <f t="shared" si="46"/>
        <v>6.4814814814814813E-4</v>
      </c>
    </row>
    <row r="128" spans="1:27" ht="15.75" customHeight="1" x14ac:dyDescent="0.2">
      <c r="A128" s="4">
        <v>11</v>
      </c>
      <c r="B128" s="125">
        <f t="shared" si="43"/>
        <v>1.0069444444444444E-3</v>
      </c>
      <c r="C128" s="177" cm="1">
        <f t="array" ref="C128">secandmin(AR23)/(60*60*24)</f>
        <v>1.2731481481481483E-3</v>
      </c>
      <c r="D128" s="17" t="b">
        <f t="shared" si="44"/>
        <v>1</v>
      </c>
      <c r="E128" s="17" t="b">
        <f t="shared" si="45"/>
        <v>0</v>
      </c>
      <c r="F128" s="17" t="str">
        <f t="shared" si="42"/>
        <v>Won</v>
      </c>
      <c r="G128" s="125" t="b">
        <f t="shared" si="46"/>
        <v>0</v>
      </c>
    </row>
    <row r="129" spans="1:9" ht="15.75" customHeight="1" x14ac:dyDescent="0.2">
      <c r="A129" s="4">
        <v>12</v>
      </c>
      <c r="B129" s="125">
        <f t="shared" si="43"/>
        <v>1.2268518518518518E-3</v>
      </c>
      <c r="C129" s="177" cm="1">
        <f t="array" ref="C129">secandmin(AR24)/(60*60*24)</f>
        <v>9.3749999999999997E-4</v>
      </c>
      <c r="D129" s="17" t="b">
        <f t="shared" si="44"/>
        <v>0</v>
      </c>
      <c r="E129" s="17" t="str">
        <f t="shared" si="45"/>
        <v>NO OP</v>
      </c>
      <c r="F129" s="17" t="str">
        <f t="shared" si="42"/>
        <v>Lost</v>
      </c>
      <c r="G129" s="125">
        <f t="shared" si="46"/>
        <v>2.8935185185185184E-4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0</v>
      </c>
      <c r="D134" s="17" t="str">
        <f>AO13</f>
        <v>Won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1</v>
      </c>
      <c r="D135" s="17" t="str">
        <f t="shared" ref="D135:D148" si="48">AO14</f>
        <v>Won</v>
      </c>
      <c r="E135" s="233" t="b">
        <f t="shared" ref="E135:E148" si="49">IF(OR(DE30=TRUE,DE78=TRUE,DE46=TRUE,DE62=TRUE,DE14=TRUE),TRUE,FALSE)</f>
        <v>1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0</v>
      </c>
      <c r="D136" s="17" t="str">
        <f t="shared" si="48"/>
        <v>Won</v>
      </c>
      <c r="E136" s="233" t="b">
        <f t="shared" si="49"/>
        <v>1</v>
      </c>
      <c r="F136" s="17" t="str" cm="1">
        <f t="array" ref="F136">IF(CG15=TRUE,WhoGotTraded(CJ31,CJ15,CI15,CI31,CI47,CI63,CI79,$B$12,$B$28,$B$44,$B$60,$B$76),"N/A")</f>
        <v>N/A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0</v>
      </c>
      <c r="D137" s="17" t="str">
        <f t="shared" si="48"/>
        <v>Lost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1</v>
      </c>
      <c r="D138" s="17" t="str">
        <f t="shared" si="48"/>
        <v>Won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0</v>
      </c>
      <c r="D139" s="17" t="str">
        <f t="shared" si="48"/>
        <v>Lost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0</v>
      </c>
      <c r="D140" s="17" t="str">
        <f t="shared" si="48"/>
        <v>Lost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0</v>
      </c>
      <c r="D141" s="17" t="str">
        <f t="shared" si="48"/>
        <v>Lost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1</v>
      </c>
      <c r="D142" s="17" t="str">
        <f t="shared" si="48"/>
        <v>Won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N/A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0</v>
      </c>
      <c r="D143" s="17" t="str">
        <f t="shared" si="48"/>
        <v>Lost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0</v>
      </c>
      <c r="C144" s="17" t="b">
        <f t="shared" si="47"/>
        <v>1</v>
      </c>
      <c r="D144" s="17" t="str">
        <f t="shared" si="48"/>
        <v>Won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6" ht="15.75" customHeight="1" x14ac:dyDescent="0.2">
      <c r="A145" s="276">
        <v>12</v>
      </c>
      <c r="B145" s="17" t="b">
        <v>0</v>
      </c>
      <c r="C145" s="17" t="b">
        <f t="shared" si="47"/>
        <v>0</v>
      </c>
      <c r="D145" s="17" t="str">
        <f t="shared" si="48"/>
        <v>Lost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N/A</v>
      </c>
    </row>
    <row r="146" spans="1:6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6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6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6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6" ht="15.75" customHeight="1" x14ac:dyDescent="0.2">
      <c r="A150" s="276">
        <v>1</v>
      </c>
      <c r="B150" s="17" cm="1">
        <f t="array" ref="B150:B164">IF(ISBLANK(Q13:Q27),FALSE,Q13:Q27)</f>
        <v>1</v>
      </c>
      <c r="C150" s="17" cm="1">
        <f t="array" ref="C150:C164">IF(ISBLANK(R13:R27),FALSE,R13:R27)</f>
        <v>8</v>
      </c>
      <c r="D150" s="234" t="str" cm="1">
        <f t="array" ref="D150:D164">AO13:AO27</f>
        <v>Won</v>
      </c>
      <c r="E150" s="17" t="str" cm="1">
        <f t="array" ref="E150">WhoGotTraded(CJ29,CJ13,CI13,CI29,CI45,CI61,CI77,$B$12,$B$28,$B$44,$B$60,$B$76)</f>
        <v>N/A</v>
      </c>
    </row>
    <row r="151" spans="1:6" ht="15.75" customHeight="1" x14ac:dyDescent="0.2">
      <c r="A151" s="276">
        <v>2</v>
      </c>
      <c r="B151" s="17">
        <v>1</v>
      </c>
      <c r="C151" s="17">
        <v>3</v>
      </c>
      <c r="D151" s="234" t="str">
        <v>Won</v>
      </c>
      <c r="E151" s="17" t="str" cm="1">
        <f t="array" ref="E151">WhoGotTraded(CJ30,CJ14,CI14,CI30,CI46,CI62,CI78,$B$12,$B$28,$B$44,$B$60,$B$76)</f>
        <v>N/A</v>
      </c>
    </row>
    <row r="152" spans="1:6" ht="15.75" customHeight="1" x14ac:dyDescent="0.2">
      <c r="A152" s="276">
        <v>3</v>
      </c>
      <c r="B152" s="17">
        <v>1</v>
      </c>
      <c r="C152" s="17">
        <v>4</v>
      </c>
      <c r="D152" s="234" t="str">
        <v>Won</v>
      </c>
      <c r="E152" s="17" t="str" cm="1">
        <f t="array" ref="E152">WhoGotTraded(CJ31,CJ15,CI15,CI31,CI47,CI63,CI79,$B$12,$B$28,$B$44,$B$60,$B$76)</f>
        <v>N/A</v>
      </c>
    </row>
    <row r="153" spans="1:6" ht="15.75" customHeight="1" x14ac:dyDescent="0.2">
      <c r="A153" s="276">
        <v>4</v>
      </c>
      <c r="B153" s="17">
        <v>0</v>
      </c>
      <c r="C153" s="17">
        <v>7</v>
      </c>
      <c r="D153" s="234" t="str">
        <v>Lost</v>
      </c>
      <c r="E153" s="17" t="str" cm="1">
        <f t="array" ref="E153:F153">WhoGotTraded(CJ32,CJ16,CI16,CI32,CI48,CI64,CI80,$B$12,$B$28,$B$44,$B$60,$B$76)</f>
        <v>Blue</v>
      </c>
      <c r="F153" t="str">
        <v>Yeeto</v>
      </c>
    </row>
    <row r="154" spans="1:6" ht="15.75" customHeight="1" x14ac:dyDescent="0.2">
      <c r="A154" s="276">
        <v>5</v>
      </c>
      <c r="B154" s="17">
        <v>1</v>
      </c>
      <c r="C154" s="17">
        <v>3</v>
      </c>
      <c r="D154" s="234" t="str">
        <v>Won</v>
      </c>
      <c r="E154" s="17" t="str" cm="1">
        <f t="array" ref="E154">WhoGotTraded(CJ33,CJ17,CI17,CI33,CI49,CI65,CI81,$B$12,$B$28,$B$44,$B$60,$B$76)</f>
        <v>N/A</v>
      </c>
    </row>
    <row r="155" spans="1:6" ht="15.75" customHeight="1" x14ac:dyDescent="0.2">
      <c r="A155" s="276">
        <v>6</v>
      </c>
      <c r="B155" s="17">
        <v>0</v>
      </c>
      <c r="C155" s="17">
        <v>3</v>
      </c>
      <c r="D155" s="234" t="str">
        <v>Lost</v>
      </c>
      <c r="E155" s="17" t="str" cm="1">
        <f t="array" ref="E155">WhoGotTraded(CJ34,CJ18,CI18,CI34,CI50,CI66,CI82,$B$12,$B$28,$B$44,$B$60,$B$76)</f>
        <v>N/A</v>
      </c>
    </row>
    <row r="156" spans="1:6" ht="15.75" customHeight="1" x14ac:dyDescent="0.2">
      <c r="A156" s="276">
        <v>7</v>
      </c>
      <c r="B156" s="17" t="b">
        <v>0</v>
      </c>
      <c r="C156" s="17" t="b">
        <v>0</v>
      </c>
      <c r="D156" s="234" t="str">
        <v>Lost</v>
      </c>
      <c r="E156" s="17" t="str" cm="1">
        <f t="array" ref="E156">WhoGotTraded(CJ35,CJ19,CI19,CI35,CI51,CI67,CI83,$B$12,$B$28,$B$44,$B$60,$B$76)</f>
        <v>N/A</v>
      </c>
    </row>
    <row r="157" spans="1:6" ht="15.75" customHeight="1" x14ac:dyDescent="0.2">
      <c r="A157" s="276">
        <v>8</v>
      </c>
      <c r="B157" s="17" t="b">
        <v>0</v>
      </c>
      <c r="C157" s="17" t="b">
        <v>0</v>
      </c>
      <c r="D157" s="234" t="str">
        <v>Lost</v>
      </c>
      <c r="E157" s="17" t="str" cm="1">
        <f t="array" ref="E157">WhoGotTraded(CJ36,CJ20,CI20,CI36,CI52,CI68,CI84,$B$12,$B$28,$B$44,$B$60,$B$76)</f>
        <v>N/A</v>
      </c>
    </row>
    <row r="158" spans="1:6" ht="15.75" customHeight="1" x14ac:dyDescent="0.2">
      <c r="A158" s="276">
        <v>9</v>
      </c>
      <c r="B158" s="17" t="b">
        <v>0</v>
      </c>
      <c r="C158" s="17" t="b">
        <v>0</v>
      </c>
      <c r="D158" s="234" t="str">
        <v>Won</v>
      </c>
      <c r="E158" s="17" t="str" cm="1">
        <f t="array" ref="E158">WhoGotTraded(CJ37,CJ21,CI21,CI37,CI53,CI69,CI85,$B$12,$B$28,$B$44,$B$60,$B$76)</f>
        <v>N/A</v>
      </c>
    </row>
    <row r="159" spans="1:6" ht="15.75" customHeight="1" x14ac:dyDescent="0.2">
      <c r="A159" s="276">
        <v>10</v>
      </c>
      <c r="B159" s="17" t="b">
        <v>0</v>
      </c>
      <c r="C159" s="17" t="b">
        <v>0</v>
      </c>
      <c r="D159" s="234" t="str">
        <v>Lost</v>
      </c>
      <c r="E159" s="17" t="str" cm="1">
        <f t="array" ref="E159">WhoGotTraded(CJ38,CJ22,CI22,CI38,CI54,CI70,CI86,$B$12,$B$28,$B$44,$B$60,$B$76)</f>
        <v>Fin</v>
      </c>
    </row>
    <row r="160" spans="1:6" ht="15.75" customHeight="1" x14ac:dyDescent="0.2">
      <c r="A160" s="276">
        <v>11</v>
      </c>
      <c r="B160" s="17" t="b">
        <v>0</v>
      </c>
      <c r="C160" s="17" t="b">
        <v>0</v>
      </c>
      <c r="D160" s="234" t="str">
        <v>Won</v>
      </c>
      <c r="E160" s="17" t="str" cm="1">
        <f t="array" ref="E160">WhoGotTraded(CJ39,CJ23,CI23,CI39,CI55,CI71,CI87,$B$12,$B$28,$B$44,$B$60,$B$76)</f>
        <v>N/A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Lost</v>
      </c>
      <c r="E161" s="17" t="str" cm="1">
        <f t="array" ref="E161">WhoGotTraded(CJ40,CJ24,CI24,CI40,CI56,CI72,CI88,$B$12,$B$28,$B$44,$B$60,$B$76)</f>
        <v>Yeeto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109" priority="16" operator="equal">
      <formula>TRUE</formula>
    </cfRule>
  </conditionalFormatting>
  <conditionalFormatting sqref="E118:E132">
    <cfRule type="containsText" dxfId="108" priority="13" operator="containsText" text="FALSE">
      <formula>NOT(ISERROR(SEARCH("FALSE",E118)))</formula>
    </cfRule>
    <cfRule type="containsText" dxfId="107" priority="14" operator="containsText" text="TRUE">
      <formula>NOT(ISERROR(SEARCH("TRUE",E118)))</formula>
    </cfRule>
    <cfRule type="containsText" dxfId="106" priority="15" operator="containsText" text="NO OP">
      <formula>NOT(ISERROR(SEARCH("NO OP",E118)))</formula>
    </cfRule>
  </conditionalFormatting>
  <conditionalFormatting sqref="F118:F132">
    <cfRule type="cellIs" dxfId="105" priority="11" operator="equal">
      <formula>"LOST"</formula>
    </cfRule>
    <cfRule type="cellIs" dxfId="104" priority="12" operator="equal">
      <formula>"WON"</formula>
    </cfRule>
  </conditionalFormatting>
  <conditionalFormatting sqref="G118:G132">
    <cfRule type="cellIs" dxfId="103" priority="7" operator="equal">
      <formula>"NO KILL"</formula>
    </cfRule>
    <cfRule type="cellIs" dxfId="102" priority="8" operator="equal">
      <formula>FALSE</formula>
    </cfRule>
    <cfRule type="cellIs" dxfId="101" priority="9" operator="greaterThan">
      <formula>0.0001157</formula>
    </cfRule>
    <cfRule type="cellIs" dxfId="100" priority="10" operator="lessThan">
      <formula>0.000115</formula>
    </cfRule>
  </conditionalFormatting>
  <conditionalFormatting sqref="C134:C148">
    <cfRule type="cellIs" dxfId="99" priority="6" operator="equal">
      <formula>TRUE</formula>
    </cfRule>
  </conditionalFormatting>
  <conditionalFormatting sqref="D134:D148">
    <cfRule type="cellIs" dxfId="98" priority="4" operator="equal">
      <formula>"LOST"</formula>
    </cfRule>
    <cfRule type="cellIs" dxfId="97" priority="5" operator="equal">
      <formula>"WON"</formula>
    </cfRule>
  </conditionalFormatting>
  <conditionalFormatting sqref="E134:E148">
    <cfRule type="cellIs" dxfId="96" priority="3" operator="equal">
      <formula>TRUE</formula>
    </cfRule>
  </conditionalFormatting>
  <conditionalFormatting sqref="B134:B148">
    <cfRule type="cellIs" dxfId="95" priority="2" operator="equal">
      <formula>TRUE</formula>
    </cfRule>
  </conditionalFormatting>
  <conditionalFormatting sqref="X122">
    <cfRule type="cellIs" dxfId="94" priority="1" operator="equal">
      <formula>0</formula>
    </cfRule>
  </conditionalFormatting>
  <dataValidations count="13">
    <dataValidation type="list" allowBlank="1" showInputMessage="1" showErrorMessage="1" sqref="AQ13:AQ27" xr:uid="{8FE44E9C-B71C-4EAA-89A1-DFCAE572289E}">
      <formula1>"High,Low"</formula1>
    </dataValidation>
    <dataValidation type="list" allowBlank="1" showInputMessage="1" showErrorMessage="1" sqref="AL14:AL27" xr:uid="{4B5AFDE4-D52C-407F-A9DC-2B7599C9404C}">
      <formula1>$A$111:$A$114</formula1>
    </dataValidation>
    <dataValidation type="list" allowBlank="1" showInputMessage="1" showErrorMessage="1" sqref="AL13" xr:uid="{3C1627E2-F340-4B78-9675-F1DB17687DE2}">
      <formula1>A111:A114</formula1>
    </dataValidation>
    <dataValidation type="list" allowBlank="1" showInputMessage="1" showErrorMessage="1" sqref="AF13:AF27 AF29:AF43 AF45:AF59 AF61:AF75 AF77:AF91 AF93:AF107" xr:uid="{D380F02D-D4FA-4989-B708-DF36D8C9D547}">
      <formula1>"PP,False"</formula1>
    </dataValidation>
    <dataValidation type="list" allowBlank="1" showInputMessage="1" showErrorMessage="1" sqref="AD13:AD27 AD29:AD43 AD45:AD59 AD61:AD75 AD77:AD91 AD93:AD107" xr:uid="{345117ED-F2FD-45EF-A5DF-CCEE51085A2A}">
      <formula1>"Prep,PP,False"</formula1>
    </dataValidation>
    <dataValidation type="list" allowBlank="1" showInputMessage="1" showErrorMessage="1" sqref="K93:K107 AZ13:BA27 BE13:BF27 BJ13:BK27 K13:K27 K77:K91 K29:K43 K45:K59 K61:K75 BO13:BP27 AU13:AV27" xr:uid="{5EEDCE5B-661D-4F8D-908E-3E6619DB60A2}">
      <formula1>"TRUE,FALSE"</formula1>
    </dataValidation>
    <dataValidation type="list" allowBlank="1" sqref="AN13:AN27" xr:uid="{FD4DA960-D891-4B87-90FE-D37DA4DCD4EB}">
      <formula1>"Attack,Defence,Not Played"</formula1>
    </dataValidation>
    <dataValidation type="list" allowBlank="1" sqref="AO13:AO27" xr:uid="{A50E65E1-0F74-431D-A4D4-9D65CFF1D089}">
      <formula1>"Won,Lost,Not Played"</formula1>
    </dataValidation>
    <dataValidation type="list" allowBlank="1" showInputMessage="1" showErrorMessage="1" sqref="O13:O27 O29:O43 O45:O59 O61:O75 O77:O91 O93:O107 L93:L107" xr:uid="{3BAD0400-6E4A-4DA4-9517-57A2756CD091}">
      <formula1>"True,False"</formula1>
    </dataValidation>
    <dataValidation type="list" allowBlank="1" showInputMessage="1" showErrorMessage="1" sqref="E2" xr:uid="{6825B289-7526-4CA0-B3DC-8687B2AA15D5}">
      <formula1>"True, False"</formula1>
    </dataValidation>
    <dataValidation type="list" allowBlank="1" showInputMessage="1" showErrorMessage="1" sqref="AJ13:AJ27" xr:uid="{3925481C-B26F-4D95-A445-2EA33FF45DBD}">
      <formula1>"true,false"</formula1>
    </dataValidation>
    <dataValidation type="list" allowBlank="1" showInputMessage="1" showErrorMessage="1" sqref="AT13:AT27 AY13:AY27 BN13:BN27 BI13:BI27 BD13:BD27" xr:uid="{A6BDDD0D-B191-4143-89CF-3E9040B4084C}">
      <formula1>"Gun, Utility"</formula1>
    </dataValidation>
    <dataValidation type="list" allowBlank="1" sqref="AS13:AS27 BH13:BH27 BC13:BC27 AX13:AX27 BM13:BM27" xr:uid="{81371D29-1654-499C-8FA0-C4FC1CB645C2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70F506B8-D0DA-44C3-ACE2-488C6DE9DD84}">
          <x14:formula1>
            <xm:f>REF!E2:E20</xm:f>
          </x14:formula1>
          <xm:sqref>C2</xm:sqref>
        </x14:dataValidation>
        <x14:dataValidation type="list" allowBlank="1" showInputMessage="1" showErrorMessage="1" xr:uid="{E7AE0C7E-DC1B-4D11-B973-DF2FA47E86A5}">
          <x14:formula1>
            <xm:f>REF!A1:A100</xm:f>
          </x14:formula1>
          <xm:sqref>AE2</xm:sqref>
        </x14:dataValidation>
        <x14:dataValidation type="list" allowBlank="1" showInputMessage="1" showErrorMessage="1" xr:uid="{FD54A2AA-13D8-447F-BB91-CB9C89D51BB1}">
          <x14:formula1>
            <xm:f>REF!A1:A100</xm:f>
          </x14:formula1>
          <xm:sqref>AD2</xm:sqref>
        </x14:dataValidation>
        <x14:dataValidation type="list" allowBlank="1" showInputMessage="1" showErrorMessage="1" xr:uid="{C38A04DE-B08D-4390-9F46-C22A1CDFC679}">
          <x14:formula1>
            <xm:f>REF!B1:B100</xm:f>
          </x14:formula1>
          <xm:sqref>AC2</xm:sqref>
        </x14:dataValidation>
        <x14:dataValidation type="list" allowBlank="1" showInputMessage="1" showErrorMessage="1" xr:uid="{76695497-D047-4C62-8EC7-747B895C5A5D}">
          <x14:formula1>
            <xm:f>REF!B1:B100</xm:f>
          </x14:formula1>
          <xm:sqref>AB2</xm:sqref>
        </x14:dataValidation>
        <x14:dataValidation type="list" allowBlank="1" showInputMessage="1" showErrorMessage="1" xr:uid="{EB3EC088-EFA4-457E-B677-4DF479B8E19E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607A582D-4352-4051-BA3A-43136002A99A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3B4B6058-B447-45B7-A2AA-202BF7002F29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A90EB02B-780C-46E9-9F75-0AAEC715B193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C6D34DB8-A16F-4ADA-BE21-1DBB29FC32BA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CEF28074-C952-4F7B-9464-116C8B003B1B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C16700EC-30CD-496C-B102-C41F6B6C825D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B88455D8-2997-4BBD-B3CA-EB7B89CE2163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833E7035-1E9A-41EE-A1A2-9473EE19E6BA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0F97E951-C835-4E9E-90D9-AA228D93D9F2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AE9D86DA-6256-4BB2-A4DC-42987C60781C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77BC7F26-20DA-44CD-A582-C40FC4AB52A8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0F007EA7-425A-455F-A48D-07BE963CFE0F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D19ED5FC-EC68-49AC-941A-4864F2A5F48F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75495652-9C47-4868-9A7B-E094D0D22579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7F28B331-04A1-40C1-8CF4-2766AA775672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97A4A-A446-412E-B6CF-909DB75F5C18}">
  <sheetPr codeName="Sheet17">
    <outlinePr summaryBelow="0" summaryRight="0"/>
  </sheetPr>
  <dimension ref="A1:DG1000"/>
  <sheetViews>
    <sheetView zoomScale="70" zoomScaleNormal="70" workbookViewId="0">
      <selection activeCell="BF16" sqref="BF16:BP18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44712</v>
      </c>
      <c r="C2" s="113" t="s">
        <v>266</v>
      </c>
      <c r="D2" s="170" t="s">
        <v>510</v>
      </c>
      <c r="E2" s="238" t="b">
        <v>0</v>
      </c>
      <c r="F2" s="17">
        <f>I2+K2</f>
        <v>7</v>
      </c>
      <c r="G2" s="17">
        <f>J2+L2</f>
        <v>5</v>
      </c>
      <c r="H2" s="115">
        <f>COUNTIF(AO13:AO27,"Won")+COUNTIF(AO13:AO27,"Lost")</f>
        <v>12</v>
      </c>
      <c r="I2" s="211">
        <f>wonlost(AO13:AO27,"Attack","Won",AN13:AN27)</f>
        <v>3</v>
      </c>
      <c r="J2" s="115">
        <f>wonlost(AO13:AO27,"Attack","Lost",AN13:AN27)</f>
        <v>3</v>
      </c>
      <c r="K2" s="115">
        <f>wonlost(AO13:AO27,"Defence","Won",AN13:AN27)</f>
        <v>4</v>
      </c>
      <c r="L2" s="115">
        <f>wonlost(AO13:AO27,"Defence","Lost",AN13:AN27)</f>
        <v>2</v>
      </c>
      <c r="M2" s="115">
        <f>COUNTIF(CE14:CE27,TRUE)</f>
        <v>0</v>
      </c>
      <c r="N2" s="17">
        <f>COUNTIF(AJ13:AJ27,TRUE)</f>
        <v>2</v>
      </c>
      <c r="O2" s="115">
        <f>COUNTIF(BY13:BY27,TRUE)</f>
        <v>2</v>
      </c>
      <c r="P2" s="170">
        <f>AVERAGE(conversion(AP13:AP27,AO13:AO27))</f>
        <v>1</v>
      </c>
      <c r="Q2" s="170">
        <f>COUNTIF(CG13:CG27,TRUE)</f>
        <v>4</v>
      </c>
      <c r="R2" s="170">
        <f>AVERAGE(conversion(CG13:CG27,AO13:AO27))</f>
        <v>0.75</v>
      </c>
      <c r="S2" s="125">
        <f>TRUNC(AVERAGE(CJ13:CJ27),0)/(60*60*24)</f>
        <v>8.2175925925925927E-4</v>
      </c>
      <c r="T2" s="17">
        <f>SUM(T5:T10)</f>
        <v>1</v>
      </c>
      <c r="U2" s="17">
        <f>AVERAGE(Q13:Q27)</f>
        <v>0.33333333333333331</v>
      </c>
      <c r="V2" s="17">
        <f>AVERAGE(R13:R27)</f>
        <v>4.5</v>
      </c>
      <c r="W2" s="17">
        <f>AVERAGE(S13:S27)</f>
        <v>1</v>
      </c>
      <c r="AB2" s="23" t="s">
        <v>165</v>
      </c>
      <c r="AC2" s="23" t="s">
        <v>199</v>
      </c>
      <c r="AD2" s="66" t="s">
        <v>191</v>
      </c>
      <c r="AE2" s="66" t="s">
        <v>182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0.5714285714285714</v>
      </c>
      <c r="C5" s="96">
        <f>SUM(CA13:CA27)</f>
        <v>4</v>
      </c>
      <c r="D5" s="112">
        <f>SUM(CB13:CB27)</f>
        <v>2</v>
      </c>
      <c r="E5" s="17">
        <f>COUNTIF(DC13:DC27,TRUE)</f>
        <v>0</v>
      </c>
      <c r="F5" s="96">
        <f>COUNTIF(CC13:CC27,TRUE)</f>
        <v>0</v>
      </c>
      <c r="G5" s="17">
        <f>SUM(DF13:DF27)</f>
        <v>0</v>
      </c>
      <c r="H5" s="99">
        <f>TRUNC(D5/(C5-G5),2)</f>
        <v>0.5</v>
      </c>
      <c r="I5" s="114">
        <f>COUNTIF(CH13:CH27,"&gt;0")</f>
        <v>7</v>
      </c>
      <c r="J5" s="115">
        <f>COUNTIF(M13:M27,TRUE)</f>
        <v>1</v>
      </c>
      <c r="K5" s="17">
        <f>COUNTIF(DB13:DB27,TRUE)</f>
        <v>1</v>
      </c>
      <c r="L5" s="111">
        <f>TRUNC((COUNTIF(CD13:CD27,TRUE)/H2),2)</f>
        <v>0.5</v>
      </c>
      <c r="M5" s="116">
        <f>C5/H2</f>
        <v>0.33333333333333331</v>
      </c>
      <c r="N5" s="122">
        <f>AVERAGE(CI13:CI27)/(60*60*24)</f>
        <v>1.3591269841269841E-3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0.25</v>
      </c>
      <c r="V5" s="306">
        <f>SUM(CF13:CF27)</f>
        <v>0</v>
      </c>
      <c r="W5" s="28"/>
      <c r="X5" s="94"/>
      <c r="Y5" s="279">
        <f>COUNTIF(DE13:DE27,TRUE)</f>
        <v>0</v>
      </c>
      <c r="Z5" s="17">
        <f>COUNTIF(CA13:CA27,"&gt;1")</f>
        <v>1</v>
      </c>
      <c r="AB5" s="282" t="s">
        <v>390</v>
      </c>
      <c r="AC5" s="72">
        <f>SUM(CY13:CY27)</f>
        <v>4</v>
      </c>
      <c r="AD5" s="72">
        <f>COUNTIF(CW13:CW27,"&gt;0")</f>
        <v>2</v>
      </c>
      <c r="AE5" s="108">
        <f>TRUNC((COUNTIF(CU13:CU27,TRUE)/(I2+J2)),2)</f>
        <v>0.66</v>
      </c>
      <c r="AF5" s="121" t="e">
        <f>AVERAGE(CV13:CV27)/(60*60*24)</f>
        <v>#DIV/0!</v>
      </c>
      <c r="AG5" s="118">
        <f>AC5/(I2+J2)</f>
        <v>0.66666666666666663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0.5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0</v>
      </c>
      <c r="AV5" s="23">
        <f>COUNTIF(CX13:CX27,"&gt;0")</f>
        <v>5</v>
      </c>
      <c r="AW5" s="109">
        <f>TRUNC((COUNTIF(CV13:CV27,TRUE)/($K$2+$L$2)),2)</f>
        <v>0.33</v>
      </c>
      <c r="AX5" s="120">
        <f>AVERAGE(CX13:CX27)/(60*60*24)</f>
        <v>1.4791666666666666E-3</v>
      </c>
      <c r="AY5" s="119">
        <f>AU5/(K2+L2)</f>
        <v>0</v>
      </c>
      <c r="AZ5" s="99">
        <f>COUNTIF(CZ13:CZ27, "&gt;0")/(K2+L2)</f>
        <v>0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1.8571428571428572</v>
      </c>
      <c r="C6" s="96">
        <f>SUM(CA29:CA43)</f>
        <v>13</v>
      </c>
      <c r="D6" s="113">
        <f>SUM(CB29:CB43)</f>
        <v>8</v>
      </c>
      <c r="E6" s="17">
        <f>COUNTIF(DC29:DC43,TRUE)</f>
        <v>1</v>
      </c>
      <c r="F6" s="96">
        <f>COUNTIF(CC29:CC43,TRUE)</f>
        <v>4</v>
      </c>
      <c r="G6" s="17">
        <f>SUM(DF29:DF43)</f>
        <v>0</v>
      </c>
      <c r="H6" s="99">
        <f t="shared" ref="H6:H9" si="0">TRUNC(D6/(C6-G6),2)</f>
        <v>0.61</v>
      </c>
      <c r="I6" s="114">
        <f>COUNTIF(CH29:CH43,"&gt;0")</f>
        <v>7</v>
      </c>
      <c r="J6" s="115">
        <f>COUNTIF(M29:M43,TRUE)</f>
        <v>3</v>
      </c>
      <c r="K6" s="17">
        <f>COUNTIF(DB29:DB43,TRUE)</f>
        <v>0</v>
      </c>
      <c r="L6" s="111">
        <f>TRUNC(COUNTIF(CD29:CD43,TRUE)/H2,2)</f>
        <v>0.66</v>
      </c>
      <c r="M6" s="116">
        <f>C6/H2</f>
        <v>1.0833333333333333</v>
      </c>
      <c r="N6" s="122">
        <f>AVERAGE(CI29:CI43)/(60*60*24)</f>
        <v>1.0267857142857142E-3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0.58333333333333337</v>
      </c>
      <c r="V6" s="306">
        <f>SUM(CF29:CF43)</f>
        <v>0</v>
      </c>
      <c r="W6" s="28"/>
      <c r="X6" s="94"/>
      <c r="Y6" s="279">
        <f>COUNTIF(DE29:DE43,TRUE)</f>
        <v>1</v>
      </c>
      <c r="Z6" s="17">
        <f>COUNTIF(CA29:CA43,"&gt;1")</f>
        <v>5</v>
      </c>
      <c r="AB6" s="283" t="s">
        <v>65</v>
      </c>
      <c r="AC6" s="72">
        <f>SUM(CY29:CY43)</f>
        <v>4</v>
      </c>
      <c r="AD6" s="72">
        <f>COUNTIF(CW29:CW43,"&gt;0")</f>
        <v>3</v>
      </c>
      <c r="AE6" s="108">
        <f>TRUNC(COUNTIF(CU29:CU43,TRUE)/(I2+J2),2)</f>
        <v>0.66</v>
      </c>
      <c r="AF6" s="121" t="e">
        <f>AVERAGE(CV29:CV43)/(60*60*24)</f>
        <v>#DIV/0!</v>
      </c>
      <c r="AG6" s="118">
        <f>AC6/(I2+J2)</f>
        <v>0.66666666666666663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0.5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9</v>
      </c>
      <c r="AV6" s="23">
        <f>COUNTIF(CX29:CX43,"&gt;0")</f>
        <v>4</v>
      </c>
      <c r="AW6" s="110">
        <f>TRUNC((COUNTIF(CV29:CV43,TRUE)/($K$2+$L$2)),2)</f>
        <v>0.66</v>
      </c>
      <c r="AX6" s="120">
        <f>AVERAGE(CX29:CX43)/(60*60*24)</f>
        <v>1.2326388888888888E-3</v>
      </c>
      <c r="AY6" s="119">
        <f>AU6/(K2+L2)</f>
        <v>1.5</v>
      </c>
      <c r="AZ6" s="99">
        <f>COUNTIF(CZ29:CZ43, "&gt;0")/(K2+L2)</f>
        <v>0.66666666666666663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1.25</v>
      </c>
      <c r="C7" s="96">
        <f>SUM(CA45:CA59)</f>
        <v>10</v>
      </c>
      <c r="D7" s="113">
        <f>SUM(CB45:CB59)</f>
        <v>6</v>
      </c>
      <c r="E7" s="17">
        <f>COUNTIF(DC45:DC59,TRUE)</f>
        <v>0</v>
      </c>
      <c r="F7" s="96">
        <f>COUNTIF(CC45:CC59,TRUE)</f>
        <v>2</v>
      </c>
      <c r="G7" s="17">
        <f>SUM(DF45:DF59)</f>
        <v>0</v>
      </c>
      <c r="H7" s="99">
        <f t="shared" si="0"/>
        <v>0.6</v>
      </c>
      <c r="I7" s="114">
        <f>COUNTIF(CH45:CH59,"&gt;0")</f>
        <v>8</v>
      </c>
      <c r="J7" s="115">
        <f>COUNTIF(M45:M59,TRUE)</f>
        <v>2</v>
      </c>
      <c r="K7" s="17">
        <f>COUNTIF(DB45:DB59,TRUE)</f>
        <v>1</v>
      </c>
      <c r="L7" s="111">
        <f>TRUNC((COUNTIF(CD45:CD59,TRUE)/H2),2)</f>
        <v>0.57999999999999996</v>
      </c>
      <c r="M7" s="116">
        <f>C7/H2</f>
        <v>0.83333333333333337</v>
      </c>
      <c r="N7" s="122">
        <f>AVERAGE(CI45:CI59)/(60*60*24)</f>
        <v>1.1429398148148147E-3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0.41666666666666669</v>
      </c>
      <c r="V7" s="306">
        <f>SUM(CF45:CF59)</f>
        <v>0</v>
      </c>
      <c r="W7" s="28"/>
      <c r="X7" s="94"/>
      <c r="Y7" s="279">
        <f>COUNTIF(DE45:DE59,TRUE)</f>
        <v>1</v>
      </c>
      <c r="Z7" s="17">
        <f>COUNTIF(CA45:CA59,"&gt;1")</f>
        <v>3</v>
      </c>
      <c r="AB7" s="284" t="s">
        <v>66</v>
      </c>
      <c r="AC7" s="72">
        <f>SUM(CY45:CY59)</f>
        <v>3</v>
      </c>
      <c r="AD7" s="72">
        <f>COUNTIF(CW45:CW59,"&gt;0")</f>
        <v>4</v>
      </c>
      <c r="AE7" s="108">
        <f>TRUNC((COUNTIF(CU45:CU59,TRUE)/(I2+J2)),2)</f>
        <v>0.5</v>
      </c>
      <c r="AF7" s="121" t="e">
        <f>AVERAGE(CV43:CV59)/(60*60*24)</f>
        <v>#DIV/0!</v>
      </c>
      <c r="AG7" s="118">
        <f>AC7/(I2+J2)</f>
        <v>0.5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0.33333333333333331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7</v>
      </c>
      <c r="AV7" s="23">
        <f>COUNTIF(CX45:CX59,"&gt;0")</f>
        <v>4</v>
      </c>
      <c r="AW7" s="110">
        <f>TRUNC((COUNTIF(CV45:CV59,TRUE)/($K$2+$L$2)),2)</f>
        <v>0.66</v>
      </c>
      <c r="AX7" s="120">
        <f>AVERAGE(CX43:CX59)/(60*60*24)</f>
        <v>1.1458333333333333E-3</v>
      </c>
      <c r="AY7" s="119">
        <f>AU7/(K2+L2)</f>
        <v>1.1666666666666667</v>
      </c>
      <c r="AZ7" s="99">
        <f>COUNTIF(CZ45:CZ59, "&gt;0")/(K2+L2)</f>
        <v>0.5</v>
      </c>
      <c r="BA7" s="20"/>
    </row>
    <row r="8" spans="1:110" ht="15.75" customHeight="1" x14ac:dyDescent="0.2">
      <c r="A8" s="106" t="s">
        <v>355</v>
      </c>
      <c r="B8" s="165">
        <f>C8/I8</f>
        <v>1</v>
      </c>
      <c r="C8" s="96">
        <f>SUM(CA61:CA75)</f>
        <v>9</v>
      </c>
      <c r="D8" s="113">
        <f>SUM(CB61:CB75)</f>
        <v>5</v>
      </c>
      <c r="E8" s="17">
        <f>COUNTIF(DC61:DC75,TRUE)</f>
        <v>3</v>
      </c>
      <c r="F8" s="96">
        <f>COUNTIF(CC61:CC75,TRUE)</f>
        <v>3</v>
      </c>
      <c r="G8" s="17">
        <f>SUM(DF61:DF75)</f>
        <v>0</v>
      </c>
      <c r="H8" s="99">
        <f t="shared" si="0"/>
        <v>0.55000000000000004</v>
      </c>
      <c r="I8" s="114">
        <f>COUNTIF(CH61:CH75,"&gt;0")</f>
        <v>9</v>
      </c>
      <c r="J8" s="115">
        <f>COUNTIF(M61:M75,TRUE)</f>
        <v>1</v>
      </c>
      <c r="K8" s="17">
        <f>COUNTIF(DB61:DB75,TRUE)</f>
        <v>1</v>
      </c>
      <c r="L8" s="111">
        <f>TRUNC((COUNTIF(CD61:CD75,TRUE)/H2),2)</f>
        <v>0.66</v>
      </c>
      <c r="M8" s="116">
        <f>C8/H2</f>
        <v>0.75</v>
      </c>
      <c r="N8" s="122">
        <f>AVERAGE(CI61:CI75)/(60*60*24)</f>
        <v>1.3541666666666667E-3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0.5</v>
      </c>
      <c r="V8" s="306">
        <f>SUM(CF61:CF75)</f>
        <v>0</v>
      </c>
      <c r="W8" s="28"/>
      <c r="X8" s="94"/>
      <c r="Y8" s="279">
        <f>COUNTIF(DE61:DE75,TRUE)</f>
        <v>0</v>
      </c>
      <c r="Z8" s="17">
        <f>COUNTIF(CA61:CA75,"&gt;1")</f>
        <v>2</v>
      </c>
      <c r="AB8" s="285" t="s">
        <v>355</v>
      </c>
      <c r="AC8" s="72">
        <f>SUM(CY61:CY75)</f>
        <v>8</v>
      </c>
      <c r="AD8" s="72">
        <f>COUNTIF(CW61:CW75,"&gt;0")</f>
        <v>4</v>
      </c>
      <c r="AE8" s="108">
        <f>TRUNC((COUNTIF(CU61:CU75,TRUE)/(I2+J2)),2)</f>
        <v>0.83</v>
      </c>
      <c r="AF8" s="121" t="e">
        <f>AVERAGE(CV61:CV75)/(60*60*24)</f>
        <v>#DIV/0!</v>
      </c>
      <c r="AG8" s="118">
        <f>AC8/(I2+J2)</f>
        <v>1.3333333333333333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0.83333333333333337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1</v>
      </c>
      <c r="AV8" s="23">
        <f>COUNTIF(CX61:CX75,"&gt;0")</f>
        <v>5</v>
      </c>
      <c r="AW8" s="110">
        <f>TRUNC((COUNTIF(CV61:CV75,TRUE)/($K$2+$L$2)),2)</f>
        <v>0.5</v>
      </c>
      <c r="AX8" s="120">
        <f>AVERAGE(CX61:CX75)/(60*60*24)</f>
        <v>1.2870370370370371E-3</v>
      </c>
      <c r="AY8" s="119">
        <f>AU8/(K2+L2)</f>
        <v>0.16666666666666666</v>
      </c>
      <c r="AZ8" s="99">
        <f>COUNTIF(CZ61:CZ75, "&gt;0")/(K2+L2)</f>
        <v>0.16666666666666666</v>
      </c>
      <c r="BA8" s="20"/>
    </row>
    <row r="9" spans="1:110" ht="15.75" customHeight="1" x14ac:dyDescent="0.2">
      <c r="A9" s="107" t="s">
        <v>67</v>
      </c>
      <c r="B9" s="165">
        <f>C9/I9</f>
        <v>0.875</v>
      </c>
      <c r="C9" s="96">
        <f>SUM(CA77:CA91)</f>
        <v>7</v>
      </c>
      <c r="D9" s="113">
        <f>SUM(CB77:CB91)</f>
        <v>5</v>
      </c>
      <c r="E9" s="17">
        <f>COUNTIF(DC77:DC91,TRUE)</f>
        <v>0</v>
      </c>
      <c r="F9" s="96">
        <f>COUNTIF(CC77:CC91,TRUE)</f>
        <v>3</v>
      </c>
      <c r="G9" s="17">
        <f>SUM(DF77:DF91)</f>
        <v>0</v>
      </c>
      <c r="H9" s="99">
        <f t="shared" si="0"/>
        <v>0.71</v>
      </c>
      <c r="I9" s="114">
        <f>COUNTIF(CH77:CH91,"&gt;0")</f>
        <v>8</v>
      </c>
      <c r="J9" s="115">
        <f>COUNTIF(M77:M91,TRUE )</f>
        <v>1</v>
      </c>
      <c r="K9" s="17">
        <f>COUNTIF(DB77:DB91,TRUE)</f>
        <v>0</v>
      </c>
      <c r="L9" s="111">
        <f>TRUNC((COUNTIF(CD77:CD91,TRUE)/H2),2)</f>
        <v>0.5</v>
      </c>
      <c r="M9" s="116">
        <f>C9/H2</f>
        <v>0.58333333333333337</v>
      </c>
      <c r="N9" s="122">
        <f>AVERAGE(CI77:CI91)/(60*60*24)</f>
        <v>1.6391782407407407E-3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1</v>
      </c>
      <c r="U9" s="111">
        <f>COUNTIF(CA77:CA91, "&gt;0")/H2</f>
        <v>0.33333333333333331</v>
      </c>
      <c r="V9" s="306">
        <f>SUM(CF77:CF91)</f>
        <v>0</v>
      </c>
      <c r="W9" s="28"/>
      <c r="X9" s="94"/>
      <c r="Y9" s="279">
        <f>COUNTIF(DE77:DE91,TRUE)</f>
        <v>0</v>
      </c>
      <c r="Z9" s="17">
        <f>COUNTIF(CA77:CA91,"&gt;1")</f>
        <v>2</v>
      </c>
      <c r="AB9" s="286" t="s">
        <v>67</v>
      </c>
      <c r="AC9" s="72">
        <f>SUM(CY77:CY91)</f>
        <v>1</v>
      </c>
      <c r="AD9" s="72">
        <f>COUNTIF(CW77:CW91,"&gt;0")</f>
        <v>4</v>
      </c>
      <c r="AE9" s="108">
        <f>TRUNC((COUNTIF(CU77:CU91,TRUE)/(I2+J2)),2)</f>
        <v>0.33</v>
      </c>
      <c r="AF9" s="121" t="e">
        <f>AVERAGE(CV77:CV91)/(60*60*24)</f>
        <v>#DIV/0!</v>
      </c>
      <c r="AG9" s="118">
        <f>AC9/(I2+J2)</f>
        <v>0.16666666666666666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0.16666666666666666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6</v>
      </c>
      <c r="AV9" s="23">
        <f>COUNTIF(CX77:CX91,"&gt;0")</f>
        <v>4</v>
      </c>
      <c r="AW9" s="110">
        <f>TRUNC((COUNTIF(CV77:CV91,TRUE)/($K$2+$L$2)),2)</f>
        <v>0.66</v>
      </c>
      <c r="AX9" s="120">
        <f>AVERAGE(CX77:CX91)/(60*60*24)</f>
        <v>1.9386574074074074E-3</v>
      </c>
      <c r="AY9" s="119">
        <f>AU9/(K2+L2)</f>
        <v>1</v>
      </c>
      <c r="AZ9" s="99">
        <f>COUNTIF(CZ77:CZ91, "&gt;0")/(K2+L2)</f>
        <v>0.5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5_31 Chalet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454</v>
      </c>
      <c r="K13" s="45" t="b">
        <v>0</v>
      </c>
      <c r="L13" s="46" t="b">
        <f>DB13</f>
        <v>1</v>
      </c>
      <c r="M13" s="47" t="b" cm="1">
        <f t="array" ref="M13">OpeningDeath(CG13,CI13,CI29,CI45,CI61,CI77,CI93)</f>
        <v>0</v>
      </c>
      <c r="N13" s="52" t="s">
        <v>200</v>
      </c>
      <c r="O13" s="69" t="b">
        <v>0</v>
      </c>
      <c r="Q13" s="17">
        <v>0</v>
      </c>
      <c r="R13" s="17">
        <v>6</v>
      </c>
      <c r="S13" s="17"/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280</v>
      </c>
      <c r="AM13" s="62" t="s">
        <v>532</v>
      </c>
      <c r="AN13" s="63" t="s">
        <v>381</v>
      </c>
      <c r="AO13" s="71" t="s">
        <v>392</v>
      </c>
      <c r="AP13" s="20" t="b">
        <f t="shared" ref="AP13:AP27" si="1">OR(O13,O29,O45,O61,O77,O93)</f>
        <v>0</v>
      </c>
      <c r="AQ13" s="17"/>
      <c r="AR13" s="190" t="s">
        <v>536</v>
      </c>
      <c r="AS13" s="54" t="s">
        <v>67</v>
      </c>
      <c r="AT13" s="55" t="s">
        <v>384</v>
      </c>
      <c r="AU13" s="55" t="b">
        <v>0</v>
      </c>
      <c r="AV13" s="55" t="b">
        <v>1</v>
      </c>
      <c r="AW13" s="64" t="s">
        <v>445</v>
      </c>
      <c r="AX13" s="65" t="s">
        <v>65</v>
      </c>
      <c r="AY13" s="66" t="s">
        <v>384</v>
      </c>
      <c r="AZ13" s="66" t="b">
        <v>0</v>
      </c>
      <c r="BA13" s="66" t="b">
        <v>0</v>
      </c>
      <c r="BB13" s="56" t="s">
        <v>537</v>
      </c>
      <c r="BC13" s="57" t="s">
        <v>65</v>
      </c>
      <c r="BD13" s="55" t="s">
        <v>384</v>
      </c>
      <c r="BE13" s="55" t="b">
        <v>0</v>
      </c>
      <c r="BF13" s="55" t="b">
        <v>1</v>
      </c>
      <c r="BG13" s="64" t="s">
        <v>533</v>
      </c>
      <c r="BH13" s="65" t="s">
        <v>67</v>
      </c>
      <c r="BI13" s="66" t="s">
        <v>384</v>
      </c>
      <c r="BJ13" s="66" t="b">
        <v>0</v>
      </c>
      <c r="BK13" s="66" t="b">
        <v>1</v>
      </c>
      <c r="BL13" s="56" t="s">
        <v>532</v>
      </c>
      <c r="BM13" s="57" t="s">
        <v>67</v>
      </c>
      <c r="BN13" s="55" t="s">
        <v>384</v>
      </c>
      <c r="BO13" s="55" t="b">
        <v>0</v>
      </c>
      <c r="BP13" s="55" t="b">
        <v>1</v>
      </c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0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1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0</v>
      </c>
      <c r="CH13" s="20" cm="1">
        <f t="array" ref="CH13">secandmin(J13)</f>
        <v>83</v>
      </c>
      <c r="CI13" s="20">
        <f t="shared" ref="CI13:CI27" si="4">IF(CH13=0,FALSE,(180+BT13-CH13))</f>
        <v>97</v>
      </c>
      <c r="CJ13" s="20" cm="1">
        <f t="array" ref="CJ13">IF(AR13="",FALSE,ROUND(IF(AU13=TRUE,((180-secandmin(AK13))+(45-AM13))-(secandmin(AR13)),(180-secandmin(AR13))),0))</f>
        <v>91</v>
      </c>
      <c r="CK13" s="20" cm="1">
        <f t="array" ref="CK13">IF(AW13="",FALSE,ROUND(IF(AZ13=TRUE,((180-secandmin(AK13))+(45-AM13))-(secandmin(AW13)),(180-secandmin(AW13))),0))</f>
        <v>98</v>
      </c>
      <c r="CL13" s="20" cm="1">
        <f t="array" ref="CL13">IF(BB13="",FALSE,ROUND(IF(BE13=TRUE,((180-secandmin(AK13))+(45-AM13))-(secandmin(BB13)),(180-secandmin(BB13))),0))</f>
        <v>102</v>
      </c>
      <c r="CM13" s="20" cm="1">
        <f t="array" ref="CM13">IF(BG13="",FALSE,ROUND(IF(BJ13=TRUE,((180-secandmin(AK13))+(45-AM13))-(secandmin(BG13)),(180-secandmin(BG13))),0))</f>
        <v>175</v>
      </c>
      <c r="CN13" s="20" cm="1">
        <f t="array" ref="CN13">IF(BL13="",FALSE,ROUND(IF(BO13=TRUE,((180-secandmin(AK13))+(45-AM13))-(secandmin(BL13)),(180-secandmin(BL13))),0))</f>
        <v>176</v>
      </c>
      <c r="CO13" s="30" cm="1">
        <f t="array" ref="CO13">roundlength(AJ13,secandmin(AM13),AO13,secandmin(AK13))</f>
        <v>176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1</v>
      </c>
      <c r="CV13" s="20" t="b" cm="1">
        <f t="array" ref="CV13:CV18">TRANSPOSE(sidesplit(CD13:CD27,AN13:AN27,"Defence"))</f>
        <v>1</v>
      </c>
      <c r="CW13" s="20" t="b" cm="1">
        <f t="array" ref="CW13:CW18">TRANSPOSE(sidesplit(CI13:CI27,AN13:AN27,"Attack"))</f>
        <v>0</v>
      </c>
      <c r="CX13" s="20" cm="1">
        <f t="array" ref="CX13:CX18">TRANSPOSE(sidesplit(CI13:CI27,AN13:AN27,"Defence"))</f>
        <v>97</v>
      </c>
      <c r="CY13" s="20" cm="1">
        <f t="array" ref="CY13:CY18">TRANSPOSE(sidesplit(CA13:CA27,AN13:AN27,"Attack"))</f>
        <v>2</v>
      </c>
      <c r="CZ13" s="20" cm="1">
        <f t="array" ref="CZ13:CZ18">TRANSPOSE(sidesplit(CA13:CA27,AN13:AN27,"Defence"))</f>
        <v>0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1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5_31 Chalet</v>
      </c>
      <c r="B14" s="4">
        <v>2</v>
      </c>
      <c r="C14" s="50"/>
      <c r="D14" s="51"/>
      <c r="E14" s="50"/>
      <c r="F14" s="87"/>
      <c r="G14" s="88"/>
      <c r="H14" s="89"/>
      <c r="I14" s="49"/>
      <c r="J14" s="48" t="s">
        <v>490</v>
      </c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200</v>
      </c>
      <c r="O14" s="69" t="b">
        <v>0</v>
      </c>
      <c r="Q14" s="17">
        <v>1</v>
      </c>
      <c r="R14" s="17">
        <v>7</v>
      </c>
      <c r="S14" s="17"/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1</v>
      </c>
      <c r="AK14" s="60" t="s">
        <v>435</v>
      </c>
      <c r="AL14" s="61" t="s">
        <v>280</v>
      </c>
      <c r="AM14" s="62" t="s">
        <v>516</v>
      </c>
      <c r="AN14" s="63" t="s">
        <v>381</v>
      </c>
      <c r="AO14" s="71" t="s">
        <v>392</v>
      </c>
      <c r="AP14" s="20" t="b">
        <f t="shared" si="1"/>
        <v>0</v>
      </c>
      <c r="AQ14" s="17"/>
      <c r="AR14" s="190" t="s">
        <v>451</v>
      </c>
      <c r="AS14" s="54" t="s">
        <v>67</v>
      </c>
      <c r="AT14" s="55" t="s">
        <v>384</v>
      </c>
      <c r="AU14" s="55" t="b">
        <v>0</v>
      </c>
      <c r="AV14" s="55" t="b">
        <v>1</v>
      </c>
      <c r="AW14" s="64" t="s">
        <v>395</v>
      </c>
      <c r="AX14" s="65" t="s">
        <v>67</v>
      </c>
      <c r="AY14" s="66" t="s">
        <v>384</v>
      </c>
      <c r="AZ14" s="66" t="b">
        <v>0</v>
      </c>
      <c r="BA14" s="66" t="b">
        <v>1</v>
      </c>
      <c r="BB14" s="56" t="s">
        <v>401</v>
      </c>
      <c r="BC14" s="57" t="s">
        <v>66</v>
      </c>
      <c r="BD14" s="55" t="s">
        <v>384</v>
      </c>
      <c r="BE14" s="55" t="b">
        <v>0</v>
      </c>
      <c r="BF14" s="55" t="b">
        <v>1</v>
      </c>
      <c r="BG14" s="64" t="s">
        <v>511</v>
      </c>
      <c r="BH14" s="65" t="s">
        <v>66</v>
      </c>
      <c r="BI14" s="66" t="s">
        <v>384</v>
      </c>
      <c r="BJ14" s="66" t="b">
        <v>0</v>
      </c>
      <c r="BK14" s="66" t="b">
        <v>1</v>
      </c>
      <c r="BL14" s="56" t="s">
        <v>447</v>
      </c>
      <c r="BM14" s="57" t="s">
        <v>66</v>
      </c>
      <c r="BN14" s="55" t="s">
        <v>384</v>
      </c>
      <c r="BO14" s="55" t="b">
        <v>1</v>
      </c>
      <c r="BP14" s="55" t="b">
        <v>0</v>
      </c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0</v>
      </c>
      <c r="CB14" s="20">
        <f>countkillshs(AS14,AV14,AX14,BA14,BC14,BF14,BH14,BK14,BM14,BP14,$B$12)</f>
        <v>0</v>
      </c>
      <c r="CC14" s="223" t="b">
        <f>opening(AS14,B12)</f>
        <v>0</v>
      </c>
      <c r="CD14" s="29" t="b" cm="1">
        <f t="array" ref="CD14">KOST(CA14,O14,secandmin(J14),L14, AN14)</f>
        <v>0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0</v>
      </c>
      <c r="CH14" s="20" cm="1">
        <f t="array" ref="CH14">secandmin(J14)</f>
        <v>120</v>
      </c>
      <c r="CI14" s="20">
        <f t="shared" si="4"/>
        <v>60</v>
      </c>
      <c r="CJ14" s="20" cm="1">
        <f t="array" ref="CJ14">IF(AR14="",FALSE,ROUND(IF(AU14=TRUE,((180-secandmin(AK14))+(45-AM14))-(secandmin(AR14)),(180-secandmin(AR14))),0))</f>
        <v>75</v>
      </c>
      <c r="CK14" s="20" cm="1">
        <f t="array" ref="CK14">IF(AW14="",FALSE,ROUND(IF(AZ14=TRUE,((180-secandmin(AK14))+(45-AM14))-(secandmin(AW14)),(180-secandmin(AW14))),0))</f>
        <v>82</v>
      </c>
      <c r="CL14" s="20" cm="1">
        <f t="array" ref="CL14">IF(BB14="",FALSE,ROUND(IF(BE14=TRUE,((180-secandmin(AK14))+(45-AM14))-(secandmin(BB14)),(180-secandmin(BB14))),0))</f>
        <v>99</v>
      </c>
      <c r="CM14" s="20" cm="1">
        <f t="array" ref="CM14">IF(BG14="",FALSE,ROUND(IF(BJ14=TRUE,((180-secandmin(AK14))+(45-AM14))-(secandmin(BG14)),(180-secandmin(BG14))),0))</f>
        <v>151</v>
      </c>
      <c r="CN14" s="20" cm="1">
        <f t="array" ref="CN14">IF(BL14="",FALSE,ROUND(IF(BO14=TRUE,((180-secandmin(AK14))+(45-AM14))-(secandmin(BL14)),(180-secandmin(BL14))),0))</f>
        <v>195</v>
      </c>
      <c r="CO14" s="30" cm="1">
        <f t="array" ref="CO14">roundlength(AJ14,secandmin(AM14),AO14,secandmin(AK14))</f>
        <v>202</v>
      </c>
      <c r="CP14" s="222">
        <f t="shared" si="5"/>
        <v>0</v>
      </c>
      <c r="CQ14" s="222">
        <f t="shared" si="6"/>
        <v>0</v>
      </c>
      <c r="CR14" s="17"/>
      <c r="CU14" s="20" t="b">
        <v>1</v>
      </c>
      <c r="CV14" s="20" t="b">
        <v>0</v>
      </c>
      <c r="CW14" s="20" t="b">
        <v>0</v>
      </c>
      <c r="CX14" s="20">
        <v>60</v>
      </c>
      <c r="CY14" s="20">
        <v>0</v>
      </c>
      <c r="CZ14" s="20">
        <v>0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cm="1">
        <f t="array" ref="DD14">IF(AK14=0,FALSE,(180-secandmin(AK14)))</f>
        <v>180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5_31 Chalet</v>
      </c>
      <c r="B15" s="4">
        <v>3</v>
      </c>
      <c r="C15" s="50"/>
      <c r="D15" s="51"/>
      <c r="E15" s="50"/>
      <c r="F15" s="87"/>
      <c r="G15" s="88"/>
      <c r="H15" s="89"/>
      <c r="I15" s="49"/>
      <c r="J15" s="300"/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0</v>
      </c>
      <c r="N15" s="52" t="s">
        <v>192</v>
      </c>
      <c r="O15" s="69" t="b">
        <v>0</v>
      </c>
      <c r="Q15" s="17">
        <v>0</v>
      </c>
      <c r="R15" s="17">
        <v>2</v>
      </c>
      <c r="S15" s="17"/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0</v>
      </c>
      <c r="AK15" s="182"/>
      <c r="AL15" s="61" t="s">
        <v>284</v>
      </c>
      <c r="AM15" s="62" t="s">
        <v>488</v>
      </c>
      <c r="AN15" s="63" t="s">
        <v>381</v>
      </c>
      <c r="AO15" s="71" t="s">
        <v>392</v>
      </c>
      <c r="AP15" s="20" t="b">
        <f t="shared" si="1"/>
        <v>0</v>
      </c>
      <c r="AQ15" s="17"/>
      <c r="AR15" s="190" t="s">
        <v>423</v>
      </c>
      <c r="AS15" s="54" t="s">
        <v>65</v>
      </c>
      <c r="AT15" s="55" t="s">
        <v>384</v>
      </c>
      <c r="AU15" s="55" t="b">
        <v>0</v>
      </c>
      <c r="AV15" s="55" t="b">
        <v>1</v>
      </c>
      <c r="AW15" s="64" t="s">
        <v>449</v>
      </c>
      <c r="AX15" s="65" t="s">
        <v>66</v>
      </c>
      <c r="AY15" s="66" t="s">
        <v>384</v>
      </c>
      <c r="AZ15" s="66" t="b">
        <v>0</v>
      </c>
      <c r="BA15" s="66" t="b">
        <v>0</v>
      </c>
      <c r="BB15" s="56" t="s">
        <v>420</v>
      </c>
      <c r="BC15" s="57" t="s">
        <v>66</v>
      </c>
      <c r="BD15" s="55" t="s">
        <v>384</v>
      </c>
      <c r="BE15" s="55" t="b">
        <v>0</v>
      </c>
      <c r="BF15" s="55" t="b">
        <v>1</v>
      </c>
      <c r="BG15" s="64" t="s">
        <v>408</v>
      </c>
      <c r="BH15" s="65" t="s">
        <v>66</v>
      </c>
      <c r="BI15" s="66" t="s">
        <v>384</v>
      </c>
      <c r="BJ15" s="66" t="b">
        <v>0</v>
      </c>
      <c r="BK15" s="66" t="b">
        <v>1</v>
      </c>
      <c r="BL15" s="56" t="s">
        <v>488</v>
      </c>
      <c r="BM15" s="57" t="s">
        <v>65</v>
      </c>
      <c r="BN15" s="55" t="s">
        <v>384</v>
      </c>
      <c r="BO15" s="55" t="b">
        <v>0</v>
      </c>
      <c r="BP15" s="55" t="b">
        <v>1</v>
      </c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0</v>
      </c>
      <c r="CB15" s="20">
        <f>countkillshs(AS15,AV15,AX15,BA15,BC15,BF15,BH15,BK15,BM15,BP15,$B$12)</f>
        <v>0</v>
      </c>
      <c r="CC15" s="223" t="b">
        <f>opening(AS15,B12)</f>
        <v>0</v>
      </c>
      <c r="CD15" s="29" t="b" cm="1">
        <f t="array" ref="CD15">KOST(CA15,O15,secandmin(J15),L15, AN15)</f>
        <v>1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1</v>
      </c>
      <c r="CH15" s="20" cm="1">
        <f t="array" ref="CH15">secandmin(J15)</f>
        <v>0</v>
      </c>
      <c r="CI15" s="20" t="b">
        <f t="shared" si="4"/>
        <v>0</v>
      </c>
      <c r="CJ15" s="20" cm="1">
        <f t="array" ref="CJ15">IF(AR15="",FALSE,ROUND(IF(AU15=TRUE,((180-secandmin(AK15))+(45-AM15))-(secandmin(AR15)),(180-secandmin(AR15))),0))</f>
        <v>39</v>
      </c>
      <c r="CK15" s="20" cm="1">
        <f t="array" ref="CK15">IF(AW15="",FALSE,ROUND(IF(AZ15=TRUE,((180-secandmin(AK15))+(45-AM15))-(secandmin(AW15)),(180-secandmin(AW15))),0))</f>
        <v>56</v>
      </c>
      <c r="CL15" s="20" cm="1">
        <f t="array" ref="CL15">IF(BB15="",FALSE,ROUND(IF(BE15=TRUE,((180-secandmin(AK15))+(45-AM15))-(secandmin(BB15)),(180-secandmin(BB15))),0))</f>
        <v>77</v>
      </c>
      <c r="CM15" s="20" cm="1">
        <f t="array" ref="CM15">IF(BG15="",FALSE,ROUND(IF(BJ15=TRUE,((180-secandmin(AK15))+(45-AM15))-(secandmin(BG15)),(180-secandmin(BG15))),0))</f>
        <v>123</v>
      </c>
      <c r="CN15" s="20" cm="1">
        <f t="array" ref="CN15">IF(BL15="",FALSE,ROUND(IF(BO15=TRUE,((180-secandmin(AK15))+(45-AM15))-(secandmin(BL15)),(180-secandmin(BL15))),0))</f>
        <v>125</v>
      </c>
      <c r="CO15" s="30" cm="1">
        <f t="array" ref="CO15">roundlength(AJ15,secandmin(AM15),AO15,secandmin(AK15))</f>
        <v>125</v>
      </c>
      <c r="CP15" s="222">
        <f t="shared" si="5"/>
        <v>0</v>
      </c>
      <c r="CQ15" s="222">
        <f t="shared" si="6"/>
        <v>0</v>
      </c>
      <c r="CR15" s="17"/>
      <c r="CU15" s="20" t="b">
        <v>0</v>
      </c>
      <c r="CV15" s="20" t="b">
        <v>1</v>
      </c>
      <c r="CW15" s="20">
        <v>153</v>
      </c>
      <c r="CX15" s="20" t="b">
        <v>0</v>
      </c>
      <c r="CY15" s="20">
        <v>0</v>
      </c>
      <c r="CZ15" s="20">
        <v>0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t="b" cm="1">
        <f t="array" ref="DD15">IF(AK15=0,FALSE,(180-secandmin(AK15)))</f>
        <v>0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5_31 Chalet</v>
      </c>
      <c r="B16" s="4">
        <v>4</v>
      </c>
      <c r="C16" s="50"/>
      <c r="D16" s="51"/>
      <c r="E16" s="50"/>
      <c r="F16" s="87"/>
      <c r="G16" s="88"/>
      <c r="H16" s="89"/>
      <c r="I16" s="49"/>
      <c r="J16" s="48" t="s">
        <v>488</v>
      </c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192</v>
      </c>
      <c r="O16" s="69" t="b">
        <v>0</v>
      </c>
      <c r="Q16" s="17">
        <v>0</v>
      </c>
      <c r="R16" s="17">
        <v>5</v>
      </c>
      <c r="S16" s="17"/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284</v>
      </c>
      <c r="AM16" s="62" t="s">
        <v>432</v>
      </c>
      <c r="AN16" s="63" t="s">
        <v>381</v>
      </c>
      <c r="AO16" s="71" t="s">
        <v>404</v>
      </c>
      <c r="AP16" s="20" t="b">
        <f t="shared" si="1"/>
        <v>0</v>
      </c>
      <c r="AQ16" s="17"/>
      <c r="AR16" s="190" t="s">
        <v>498</v>
      </c>
      <c r="AS16" s="54" t="s">
        <v>65</v>
      </c>
      <c r="AT16" s="55" t="s">
        <v>384</v>
      </c>
      <c r="AU16" s="55" t="b">
        <v>0</v>
      </c>
      <c r="AV16" s="55" t="b">
        <v>1</v>
      </c>
      <c r="AW16" s="64" t="s">
        <v>538</v>
      </c>
      <c r="AX16" s="65" t="s">
        <v>355</v>
      </c>
      <c r="AY16" s="66" t="s">
        <v>384</v>
      </c>
      <c r="AZ16" s="66" t="b">
        <v>0</v>
      </c>
      <c r="BA16" s="66" t="b">
        <v>1</v>
      </c>
      <c r="BB16" s="56" t="s">
        <v>413</v>
      </c>
      <c r="BC16" s="57" t="s">
        <v>65</v>
      </c>
      <c r="BD16" s="55" t="s">
        <v>384</v>
      </c>
      <c r="BE16" s="55" t="b">
        <v>0</v>
      </c>
      <c r="BF16" s="55" t="b">
        <v>1</v>
      </c>
      <c r="BG16" s="64"/>
      <c r="BH16" s="65"/>
      <c r="BI16" s="66"/>
      <c r="BJ16" s="66" t="b">
        <v>0</v>
      </c>
      <c r="BK16" s="66"/>
      <c r="BL16" s="56"/>
      <c r="BM16" s="57"/>
      <c r="BN16" s="55"/>
      <c r="BO16" s="55" t="b">
        <v>0</v>
      </c>
      <c r="BP16" s="55"/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0</v>
      </c>
      <c r="CB16" s="20">
        <f t="shared" ref="CB16:CB27" si="9">countkillshs(AS16,AV16,AX16,BA16,BC16,BF16,BH16,BK16,BM16,BP16,$B$12)</f>
        <v>0</v>
      </c>
      <c r="CC16" s="223" t="b">
        <f>opening(AS16,B12)</f>
        <v>0</v>
      </c>
      <c r="CD16" s="29" t="b" cm="1">
        <f t="array" ref="CD16">KOST(CA16,O16,secandmin(J16),L16, AN16)</f>
        <v>0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0</v>
      </c>
      <c r="CH16" s="20" cm="1">
        <f t="array" ref="CH16">secandmin(J16)</f>
        <v>55</v>
      </c>
      <c r="CI16" s="20">
        <f t="shared" si="4"/>
        <v>125</v>
      </c>
      <c r="CJ16" s="20" cm="1">
        <f t="array" ref="CJ16">IF(AR16="",FALSE,ROUND(IF(AU16=TRUE,((180-secandmin(AK16))+(45-AM16))-(secandmin(AR16)),(180-secandmin(AR16))),0))</f>
        <v>114</v>
      </c>
      <c r="CK16" s="20" cm="1">
        <f t="array" ref="CK16">IF(AW16="",FALSE,ROUND(IF(AZ16=TRUE,((180-secandmin(AK16))+(45-AM16))-(secandmin(AW16)),(180-secandmin(AW16))),0))</f>
        <v>129</v>
      </c>
      <c r="CL16" s="20" cm="1">
        <f t="array" ref="CL16">IF(BB16="",FALSE,ROUND(IF(BE16=TRUE,((180-secandmin(AK16))+(45-AM16))-(secandmin(BB16)),(180-secandmin(BB16))),0))</f>
        <v>170</v>
      </c>
      <c r="CM16" s="20" t="b" cm="1">
        <f t="array" ref="CM16">IF(BG16="",FALSE,ROUND(IF(BJ16=TRUE,((180-secandmin(AK16))+(45-AM16))-(secandmin(BG16)),(180-secandmin(BG16))),0))</f>
        <v>0</v>
      </c>
      <c r="CN16" s="20" t="b" cm="1">
        <f t="array" ref="CN16">IF(BL16="",FALSE,ROUND(IF(BO16=TRUE,((180-secandmin(AK16))+(45-AM16))-(secandmin(BL16)),(180-secandmin(BL16))),0))</f>
        <v>0</v>
      </c>
      <c r="CO16" s="30" cm="1">
        <f t="array" ref="CO16">roundlength(AJ16,secandmin(AM16),AO16,secandmin(AK16))</f>
        <v>174</v>
      </c>
      <c r="CP16" s="222">
        <f t="shared" si="5"/>
        <v>0</v>
      </c>
      <c r="CQ16" s="222">
        <f t="shared" si="6"/>
        <v>0</v>
      </c>
      <c r="CR16" s="17"/>
      <c r="CU16" s="20" t="b">
        <v>0</v>
      </c>
      <c r="CV16" s="20" t="b">
        <v>0</v>
      </c>
      <c r="CW16" s="20">
        <v>30</v>
      </c>
      <c r="CX16" s="20">
        <v>125</v>
      </c>
      <c r="CY16" s="20">
        <v>0</v>
      </c>
      <c r="CZ16" s="20">
        <v>0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5_31 Chalet</v>
      </c>
      <c r="B17" s="4">
        <v>5</v>
      </c>
      <c r="C17" s="50"/>
      <c r="D17" s="51"/>
      <c r="E17" s="50"/>
      <c r="F17" s="87"/>
      <c r="G17" s="88"/>
      <c r="H17" s="89"/>
      <c r="I17" s="49"/>
      <c r="J17" s="48" t="s">
        <v>539</v>
      </c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 t="s">
        <v>188</v>
      </c>
      <c r="O17" s="69" t="b">
        <v>0</v>
      </c>
      <c r="Q17" s="17">
        <v>1</v>
      </c>
      <c r="R17" s="17">
        <v>4</v>
      </c>
      <c r="S17" s="17"/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 t="s">
        <v>233</v>
      </c>
      <c r="AM17" s="62" t="s">
        <v>435</v>
      </c>
      <c r="AN17" s="63" t="s">
        <v>381</v>
      </c>
      <c r="AO17" s="71" t="s">
        <v>392</v>
      </c>
      <c r="AP17" s="20" t="b">
        <f t="shared" si="1"/>
        <v>0</v>
      </c>
      <c r="AQ17" s="17"/>
      <c r="AR17" s="190" t="s">
        <v>498</v>
      </c>
      <c r="AS17" s="54" t="s">
        <v>67</v>
      </c>
      <c r="AT17" s="55" t="s">
        <v>384</v>
      </c>
      <c r="AU17" s="55" t="b">
        <v>0</v>
      </c>
      <c r="AV17" s="55" t="b">
        <v>0</v>
      </c>
      <c r="AW17" s="64" t="s">
        <v>475</v>
      </c>
      <c r="AX17" s="65" t="s">
        <v>65</v>
      </c>
      <c r="AY17" s="66" t="s">
        <v>384</v>
      </c>
      <c r="AZ17" s="66" t="b">
        <v>0</v>
      </c>
      <c r="BA17" s="66" t="b">
        <v>1</v>
      </c>
      <c r="BB17" s="56" t="s">
        <v>523</v>
      </c>
      <c r="BC17" s="57" t="s">
        <v>65</v>
      </c>
      <c r="BD17" s="55" t="s">
        <v>384</v>
      </c>
      <c r="BE17" s="55" t="b">
        <v>0</v>
      </c>
      <c r="BF17" s="55" t="b">
        <v>0</v>
      </c>
      <c r="BG17" s="64" t="s">
        <v>530</v>
      </c>
      <c r="BH17" s="65" t="s">
        <v>65</v>
      </c>
      <c r="BI17" s="66" t="s">
        <v>384</v>
      </c>
      <c r="BJ17" s="66" t="b">
        <v>0</v>
      </c>
      <c r="BK17" s="66" t="b">
        <v>0</v>
      </c>
      <c r="BL17" s="56"/>
      <c r="BM17" s="57"/>
      <c r="BN17" s="55"/>
      <c r="BO17" s="55" t="b">
        <v>0</v>
      </c>
      <c r="BP17" s="55"/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1</v>
      </c>
      <c r="BZ17" s="20" t="b" cm="1">
        <f t="array" ref="BZ17">objlosecheck(O17,secandmin(AM17),AN17,AO17)</f>
        <v>0</v>
      </c>
      <c r="CA17" s="29">
        <f>countkills(AS17,AX17,BC17,BH17,BM17,B12)</f>
        <v>0</v>
      </c>
      <c r="CB17" s="20">
        <f t="shared" si="9"/>
        <v>0</v>
      </c>
      <c r="CC17" s="223" t="b">
        <f>opening(AS17,B12)</f>
        <v>0</v>
      </c>
      <c r="CD17" s="29" t="b" cm="1">
        <f t="array" ref="CD17">KOST(CA17,O17,secandmin(J17),L17, AN17)</f>
        <v>0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0</v>
      </c>
      <c r="CH17" s="20" cm="1">
        <f t="array" ref="CH17">secandmin(J17)</f>
        <v>2</v>
      </c>
      <c r="CI17" s="20">
        <f t="shared" si="4"/>
        <v>178</v>
      </c>
      <c r="CJ17" s="20" cm="1">
        <f t="array" ref="CJ17">IF(AR17="",FALSE,ROUND(IF(AU17=TRUE,((180-secandmin(AK17))+(45-AM17))-(secandmin(AR17)),(180-secandmin(AR17))),0))</f>
        <v>114</v>
      </c>
      <c r="CK17" s="20" cm="1">
        <f t="array" ref="CK17">IF(AW17="",FALSE,ROUND(IF(AZ17=TRUE,((180-secandmin(AK17))+(45-AM17))-(secandmin(AW17)),(180-secandmin(AW17))),0))</f>
        <v>126</v>
      </c>
      <c r="CL17" s="20" cm="1">
        <f t="array" ref="CL17">IF(BB17="",FALSE,ROUND(IF(BE17=TRUE,((180-secandmin(AK17))+(45-AM17))-(secandmin(BB17)),(180-secandmin(BB17))),0))</f>
        <v>171</v>
      </c>
      <c r="CM17" s="20" cm="1">
        <f t="array" ref="CM17">IF(BG17="",FALSE,ROUND(IF(BJ17=TRUE,((180-secandmin(AK17))+(45-AM17))-(secandmin(BG17)),(180-secandmin(BG17))),0))</f>
        <v>177</v>
      </c>
      <c r="CN17" s="20" t="b" cm="1">
        <f t="array" ref="CN17">IF(BL17="",FALSE,ROUND(IF(BO17=TRUE,((180-secandmin(AK17))+(45-AM17))-(secandmin(BL17)),(180-secandmin(BL17))),0))</f>
        <v>0</v>
      </c>
      <c r="CO17" s="30" cm="1">
        <f t="array" ref="CO17">roundlength(AJ17,secandmin(AM17),AO17,secandmin(AK17))</f>
        <v>180</v>
      </c>
      <c r="CP17" s="222">
        <f t="shared" si="5"/>
        <v>0</v>
      </c>
      <c r="CQ17" s="222">
        <f t="shared" si="6"/>
        <v>0</v>
      </c>
      <c r="CR17" s="17"/>
      <c r="CU17" s="20" t="b">
        <v>1</v>
      </c>
      <c r="CV17" s="20" t="b">
        <v>0</v>
      </c>
      <c r="CW17" s="20" t="b">
        <v>0</v>
      </c>
      <c r="CX17" s="20">
        <v>178</v>
      </c>
      <c r="CY17" s="20">
        <v>1</v>
      </c>
      <c r="CZ17" s="20">
        <v>0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5_31 Chalet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505</v>
      </c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 t="s">
        <v>188</v>
      </c>
      <c r="O18" s="69" t="b">
        <v>0</v>
      </c>
      <c r="Q18" s="17">
        <v>0</v>
      </c>
      <c r="R18" s="17">
        <v>3</v>
      </c>
      <c r="S18" s="17"/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233</v>
      </c>
      <c r="AM18" s="62" t="s">
        <v>505</v>
      </c>
      <c r="AN18" s="63" t="s">
        <v>381</v>
      </c>
      <c r="AO18" s="71" t="s">
        <v>404</v>
      </c>
      <c r="AP18" s="20" t="b">
        <f t="shared" si="1"/>
        <v>0</v>
      </c>
      <c r="AQ18" s="17"/>
      <c r="AR18" s="190" t="s">
        <v>538</v>
      </c>
      <c r="AS18" s="54" t="s">
        <v>66</v>
      </c>
      <c r="AT18" s="55" t="s">
        <v>384</v>
      </c>
      <c r="AU18" s="55" t="b">
        <v>0</v>
      </c>
      <c r="AV18" s="55" t="b">
        <v>1</v>
      </c>
      <c r="AW18" s="64"/>
      <c r="AX18" s="65"/>
      <c r="AY18" s="66"/>
      <c r="AZ18" s="66" t="b">
        <v>0</v>
      </c>
      <c r="BA18" s="66"/>
      <c r="BB18" s="56"/>
      <c r="BC18" s="57"/>
      <c r="BD18" s="55"/>
      <c r="BE18" s="55" t="b">
        <v>0</v>
      </c>
      <c r="BF18" s="55"/>
      <c r="BG18" s="64"/>
      <c r="BH18" s="65"/>
      <c r="BI18" s="66"/>
      <c r="BJ18" s="66" t="b">
        <v>0</v>
      </c>
      <c r="BK18" s="66"/>
      <c r="BL18" s="56"/>
      <c r="BM18" s="57"/>
      <c r="BN18" s="55"/>
      <c r="BO18" s="55" t="b">
        <v>0</v>
      </c>
      <c r="BP18" s="55"/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b" cm="1">
        <f t="array" ref="CD18">KOST(CA18,O18,secandmin(J18),L18, AN18)</f>
        <v>0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0</v>
      </c>
      <c r="CH18" s="20" cm="1">
        <f t="array" ref="CH18">secandmin(J18)</f>
        <v>1</v>
      </c>
      <c r="CI18" s="20">
        <f t="shared" si="4"/>
        <v>179</v>
      </c>
      <c r="CJ18" s="20" cm="1">
        <f t="array" ref="CJ18">IF(AR18="",FALSE,ROUND(IF(AU18=TRUE,((180-secandmin(AK18))+(45-AM18))-(secandmin(AR18)),(180-secandmin(AR18))),0))</f>
        <v>129</v>
      </c>
      <c r="CK18" s="20" t="b" cm="1">
        <f t="array" ref="CK18">IF(AW18="",FALSE,ROUND(IF(AZ18=TRUE,((180-secandmin(AK18))+(45-AM18))-(secandmin(AW18)),(180-secandmin(AW18))),0))</f>
        <v>0</v>
      </c>
      <c r="CL18" s="20" t="b" cm="1">
        <f t="array" ref="CL18">IF(BB18="",FALSE,ROUND(IF(BE18=TRUE,((180-secandmin(AK18))+(45-AM18))-(secandmin(BB18)),(180-secandmin(BB18))),0))</f>
        <v>0</v>
      </c>
      <c r="CM18" s="20" t="b" cm="1">
        <f t="array" ref="CM18">IF(BG18="",FALSE,ROUND(IF(BJ18=TRUE,((180-secandmin(AK18))+(45-AM18))-(secandmin(BG18)),(180-secandmin(BG18))),0))</f>
        <v>0</v>
      </c>
      <c r="CN18" s="20" t="b" cm="1">
        <f t="array" ref="CN18">IF(BL18="",FALSE,ROUND(IF(BO18=TRUE,((180-secandmin(AK18))+(45-AM18))-(secandmin(BL18)),(180-secandmin(BL18))),0))</f>
        <v>0</v>
      </c>
      <c r="CO18" s="30" cm="1">
        <f t="array" ref="CO18">roundlength(AJ18,secandmin(AM18),AO18,secandmin(AK18))</f>
        <v>179</v>
      </c>
      <c r="CP18" s="222">
        <f t="shared" si="5"/>
        <v>0</v>
      </c>
      <c r="CQ18" s="222">
        <f t="shared" si="6"/>
        <v>0</v>
      </c>
      <c r="CR18" s="17"/>
      <c r="CU18" s="20" t="b">
        <v>1</v>
      </c>
      <c r="CV18" s="20" t="b">
        <v>0</v>
      </c>
      <c r="CW18" s="20" t="b">
        <v>0</v>
      </c>
      <c r="CX18" s="20">
        <v>179</v>
      </c>
      <c r="CY18" s="20">
        <v>1</v>
      </c>
      <c r="CZ18" s="20">
        <v>0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5_31 Chalet</v>
      </c>
      <c r="B19" s="4">
        <v>7</v>
      </c>
      <c r="C19" s="50"/>
      <c r="D19" s="51"/>
      <c r="E19" s="50"/>
      <c r="F19" s="87"/>
      <c r="G19" s="88"/>
      <c r="H19" s="89"/>
      <c r="I19" s="49"/>
      <c r="J19" s="300"/>
      <c r="K19" s="45" t="b">
        <v>0</v>
      </c>
      <c r="L19" s="46" t="b">
        <f t="shared" si="7"/>
        <v>0</v>
      </c>
      <c r="M19" s="47" t="b" cm="1">
        <f t="array" ref="M19">OpeningDeath(CG19,CI19,CI35,CI51,CI67,CI83,CI99)</f>
        <v>0</v>
      </c>
      <c r="N19" s="52" t="s">
        <v>265</v>
      </c>
      <c r="O19" s="69" t="b">
        <v>0</v>
      </c>
      <c r="Q19" s="17"/>
      <c r="R19" s="17"/>
      <c r="S19" s="17">
        <v>3</v>
      </c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277</v>
      </c>
      <c r="AM19" s="62" t="s">
        <v>523</v>
      </c>
      <c r="AN19" s="63" t="s">
        <v>382</v>
      </c>
      <c r="AO19" s="71" t="s">
        <v>392</v>
      </c>
      <c r="AP19" s="20" t="b">
        <f t="shared" si="1"/>
        <v>0</v>
      </c>
      <c r="AQ19" s="17"/>
      <c r="AR19" s="190" t="s">
        <v>536</v>
      </c>
      <c r="AS19" s="54" t="s">
        <v>65</v>
      </c>
      <c r="AT19" s="55" t="s">
        <v>384</v>
      </c>
      <c r="AU19" s="55" t="b">
        <v>0</v>
      </c>
      <c r="AV19" s="55" t="b">
        <v>1</v>
      </c>
      <c r="AW19" s="64" t="s">
        <v>445</v>
      </c>
      <c r="AX19" s="65" t="s">
        <v>355</v>
      </c>
      <c r="AY19" s="66" t="s">
        <v>384</v>
      </c>
      <c r="AZ19" s="66" t="b">
        <v>0</v>
      </c>
      <c r="BA19" s="66" t="b">
        <v>1</v>
      </c>
      <c r="BB19" s="56" t="s">
        <v>402</v>
      </c>
      <c r="BC19" s="57" t="s">
        <v>65</v>
      </c>
      <c r="BD19" s="55" t="s">
        <v>384</v>
      </c>
      <c r="BE19" s="55" t="b">
        <v>0</v>
      </c>
      <c r="BF19" s="55" t="b">
        <v>1</v>
      </c>
      <c r="BG19" s="64" t="s">
        <v>498</v>
      </c>
      <c r="BH19" s="65" t="s">
        <v>390</v>
      </c>
      <c r="BI19" s="66" t="s">
        <v>384</v>
      </c>
      <c r="BJ19" s="66" t="b">
        <v>0</v>
      </c>
      <c r="BK19" s="66" t="b">
        <v>0</v>
      </c>
      <c r="BL19" s="56" t="s">
        <v>447</v>
      </c>
      <c r="BM19" s="57" t="s">
        <v>390</v>
      </c>
      <c r="BN19" s="55" t="s">
        <v>384</v>
      </c>
      <c r="BO19" s="55" t="b">
        <v>0</v>
      </c>
      <c r="BP19" s="55" t="b">
        <v>1</v>
      </c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2</v>
      </c>
      <c r="CB19" s="20">
        <f t="shared" si="9"/>
        <v>1</v>
      </c>
      <c r="CC19" s="223" t="b">
        <f>opening(AS19,B12)</f>
        <v>0</v>
      </c>
      <c r="CD19" s="29" t="b" cm="1">
        <f t="array" ref="CD19">KOST(CA19,O19,secandmin(J19),L19, AN19)</f>
        <v>1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0</v>
      </c>
      <c r="CH19" s="20" cm="1">
        <f t="array" ref="CH19">secandmin(J19)</f>
        <v>0</v>
      </c>
      <c r="CI19" s="20" t="b">
        <f t="shared" si="4"/>
        <v>0</v>
      </c>
      <c r="CJ19" s="20" cm="1">
        <f t="array" ref="CJ19">IF(AR19="",FALSE,ROUND(IF(AU19=TRUE,((180-secandmin(AK19))+(45-AM19))-(secandmin(AR19)),(180-secandmin(AR19))),0))</f>
        <v>91</v>
      </c>
      <c r="CK19" s="20" cm="1">
        <f t="array" ref="CK19">IF(AW19="",FALSE,ROUND(IF(AZ19=TRUE,((180-secandmin(AK19))+(45-AM19))-(secandmin(AW19)),(180-secandmin(AW19))),0))</f>
        <v>98</v>
      </c>
      <c r="CL19" s="20" cm="1">
        <f t="array" ref="CL19">IF(BB19="",FALSE,ROUND(IF(BE19=TRUE,((180-secandmin(AK19))+(45-AM19))-(secandmin(BB19)),(180-secandmin(BB19))),0))</f>
        <v>100</v>
      </c>
      <c r="CM19" s="20" cm="1">
        <f t="array" ref="CM19">IF(BG19="",FALSE,ROUND(IF(BJ19=TRUE,((180-secandmin(AK19))+(45-AM19))-(secandmin(BG19)),(180-secandmin(BG19))),0))</f>
        <v>114</v>
      </c>
      <c r="CN19" s="20" cm="1">
        <f t="array" ref="CN19">IF(BL19="",FALSE,ROUND(IF(BO19=TRUE,((180-secandmin(AK19))+(45-AM19))-(secandmin(BL19)),(180-secandmin(BL19))),0))</f>
        <v>150</v>
      </c>
      <c r="CO19" s="30" cm="1">
        <f t="array" ref="CO19">roundlength(AJ19,secandmin(AM19),AO19,secandmin(AK19))</f>
        <v>171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5_31 Chalet</v>
      </c>
      <c r="B20" s="4">
        <v>8</v>
      </c>
      <c r="C20" s="50"/>
      <c r="D20" s="51"/>
      <c r="E20" s="50"/>
      <c r="F20" s="87"/>
      <c r="G20" s="88"/>
      <c r="H20" s="89"/>
      <c r="I20" s="49"/>
      <c r="J20" s="300"/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 t="s">
        <v>265</v>
      </c>
      <c r="O20" s="69" t="b">
        <v>0</v>
      </c>
      <c r="Q20" s="17"/>
      <c r="R20" s="17"/>
      <c r="S20" s="17">
        <v>0</v>
      </c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1</v>
      </c>
      <c r="AK20" s="182" t="s">
        <v>459</v>
      </c>
      <c r="AL20" s="61" t="s">
        <v>277</v>
      </c>
      <c r="AM20" s="62" t="s">
        <v>519</v>
      </c>
      <c r="AN20" s="63" t="s">
        <v>382</v>
      </c>
      <c r="AO20" s="71" t="s">
        <v>392</v>
      </c>
      <c r="AP20" s="20" t="b">
        <f t="shared" si="1"/>
        <v>1</v>
      </c>
      <c r="AQ20" s="17"/>
      <c r="AR20" s="190" t="s">
        <v>383</v>
      </c>
      <c r="AS20" s="54" t="s">
        <v>355</v>
      </c>
      <c r="AT20" s="55" t="s">
        <v>384</v>
      </c>
      <c r="AU20" s="55" t="b">
        <v>0</v>
      </c>
      <c r="AV20" s="55" t="b">
        <v>0</v>
      </c>
      <c r="AW20" s="64" t="s">
        <v>449</v>
      </c>
      <c r="AX20" s="65" t="s">
        <v>65</v>
      </c>
      <c r="AY20" s="66" t="s">
        <v>384</v>
      </c>
      <c r="AZ20" s="66" t="b">
        <v>0</v>
      </c>
      <c r="BA20" s="66" t="b">
        <v>0</v>
      </c>
      <c r="BB20" s="56" t="s">
        <v>521</v>
      </c>
      <c r="BC20" s="57" t="s">
        <v>67</v>
      </c>
      <c r="BD20" s="224" t="s">
        <v>384</v>
      </c>
      <c r="BE20" s="55" t="b">
        <v>0</v>
      </c>
      <c r="BF20" s="55" t="b">
        <v>0</v>
      </c>
      <c r="BG20" s="64" t="s">
        <v>459</v>
      </c>
      <c r="BH20" s="65" t="s">
        <v>355</v>
      </c>
      <c r="BI20" s="164" t="s">
        <v>384</v>
      </c>
      <c r="BJ20" s="66" t="b">
        <v>0</v>
      </c>
      <c r="BK20" s="66" t="b">
        <v>0</v>
      </c>
      <c r="BL20" s="56" t="s">
        <v>519</v>
      </c>
      <c r="BM20" s="57" t="s">
        <v>355</v>
      </c>
      <c r="BN20" s="224" t="s">
        <v>384</v>
      </c>
      <c r="BO20" s="55" t="b">
        <v>1</v>
      </c>
      <c r="BP20" s="55" t="b">
        <v>0</v>
      </c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1</v>
      </c>
      <c r="BZ20" s="20" t="b" cm="1">
        <f t="array" ref="BZ20">objlosecheck(O20,secandmin(AM20),AN20,AO20)</f>
        <v>0</v>
      </c>
      <c r="CA20" s="29">
        <f>countkills(AS20,AX20,BC20,BH20,BM20,B12)</f>
        <v>0</v>
      </c>
      <c r="CB20" s="20">
        <f t="shared" si="9"/>
        <v>0</v>
      </c>
      <c r="CC20" s="223" t="b">
        <f>opening(AS20,B12)</f>
        <v>0</v>
      </c>
      <c r="CD20" s="29" t="b" cm="1">
        <f t="array" ref="CD20">KOST(CA20,O20,secandmin(J20),L20, AN20)</f>
        <v>1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1</v>
      </c>
      <c r="CH20" s="20" cm="1">
        <f t="array" ref="CH20">secandmin(J20)</f>
        <v>0</v>
      </c>
      <c r="CI20" s="20" t="b">
        <f t="shared" si="4"/>
        <v>0</v>
      </c>
      <c r="CJ20" s="20" cm="1">
        <f t="array" ref="CJ20">IF(AR20="",FALSE,ROUND(IF(AU20=TRUE,((180-secandmin(AK20))+(45-AM20))-(secandmin(AR20)),(180-secandmin(AR20))),0))</f>
        <v>33</v>
      </c>
      <c r="CK20" s="20" cm="1">
        <f t="array" ref="CK20">IF(AW20="",FALSE,ROUND(IF(AZ20=TRUE,((180-secandmin(AK20))+(45-AM20))-(secandmin(AW20)),(180-secandmin(AW20))),0))</f>
        <v>56</v>
      </c>
      <c r="CL20" s="20" cm="1">
        <f t="array" ref="CL20">IF(BB20="",FALSE,ROUND(IF(BE20=TRUE,((180-secandmin(AK20))+(45-AM20))-(secandmin(BB20)),(180-secandmin(BB20))),0))</f>
        <v>61</v>
      </c>
      <c r="CM20" s="20" cm="1">
        <f t="array" ref="CM20">IF(BG20="",FALSE,ROUND(IF(BJ20=TRUE,((180-secandmin(AK20))+(45-AM20))-(secandmin(BG20)),(180-secandmin(BG20))),0))</f>
        <v>69</v>
      </c>
      <c r="CN20" s="20" cm="1">
        <f t="array" ref="CN20">IF(BL20="",FALSE,ROUND(IF(BO20=TRUE,((180-secandmin(AK20))+(45-AM20))-(secandmin(BL20)),(180-secandmin(BL20))),0))</f>
        <v>83</v>
      </c>
      <c r="CO20" s="30" cm="1">
        <f t="array" ref="CO20">roundlength(AJ20,secandmin(AM20),AO20,secandmin(AK20))</f>
        <v>83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cm="1">
        <f t="array" ref="DD20">IF(AK20=0,FALSE,(180-secandmin(AK20)))</f>
        <v>69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5_31 Chalet</v>
      </c>
      <c r="B21" s="4">
        <v>9</v>
      </c>
      <c r="C21" s="50"/>
      <c r="D21" s="51"/>
      <c r="E21" s="50"/>
      <c r="F21" s="87"/>
      <c r="G21" s="88"/>
      <c r="H21" s="89"/>
      <c r="I21" s="49"/>
      <c r="J21" s="48" t="s">
        <v>520</v>
      </c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265</v>
      </c>
      <c r="O21" s="69" t="b">
        <v>0</v>
      </c>
      <c r="Q21" s="17"/>
      <c r="R21" s="17"/>
      <c r="S21" s="17">
        <v>1</v>
      </c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 t="s">
        <v>280</v>
      </c>
      <c r="AM21" s="62" t="s">
        <v>520</v>
      </c>
      <c r="AN21" s="63" t="s">
        <v>382</v>
      </c>
      <c r="AO21" s="71" t="s">
        <v>404</v>
      </c>
      <c r="AP21" s="20" t="b">
        <f t="shared" si="1"/>
        <v>0</v>
      </c>
      <c r="AQ21" s="17"/>
      <c r="AR21" s="190" t="s">
        <v>428</v>
      </c>
      <c r="AS21" s="54" t="s">
        <v>355</v>
      </c>
      <c r="AT21" s="224" t="s">
        <v>384</v>
      </c>
      <c r="AU21" s="55" t="b">
        <v>0</v>
      </c>
      <c r="AV21" s="55" t="b">
        <v>1</v>
      </c>
      <c r="AW21" s="64"/>
      <c r="AX21" s="65"/>
      <c r="AY21" s="164"/>
      <c r="AZ21" s="66" t="b">
        <v>0</v>
      </c>
      <c r="BA21" s="66"/>
      <c r="BB21" s="56"/>
      <c r="BC21" s="57"/>
      <c r="BD21" s="224"/>
      <c r="BE21" s="55" t="b">
        <v>0</v>
      </c>
      <c r="BF21" s="55"/>
      <c r="BG21" s="64"/>
      <c r="BH21" s="65"/>
      <c r="BI21" s="164"/>
      <c r="BJ21" s="66" t="b">
        <v>0</v>
      </c>
      <c r="BK21" s="66"/>
      <c r="BL21" s="56"/>
      <c r="BM21" s="57"/>
      <c r="BN21" s="55"/>
      <c r="BO21" s="55" t="b">
        <v>0</v>
      </c>
      <c r="BP21" s="55"/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0</v>
      </c>
      <c r="CB21" s="20">
        <f t="shared" si="9"/>
        <v>0</v>
      </c>
      <c r="CC21" s="223" t="b">
        <f>opening(AS21,B12)</f>
        <v>0</v>
      </c>
      <c r="CD21" s="29" t="b" cm="1">
        <f t="array" ref="CD21">KOST(CA21,O21,secandmin(J21),L21, AN21)</f>
        <v>0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1</v>
      </c>
      <c r="CH21" s="20" cm="1">
        <f t="array" ref="CH21">secandmin(J21)</f>
        <v>27</v>
      </c>
      <c r="CI21" s="20">
        <f t="shared" si="4"/>
        <v>153</v>
      </c>
      <c r="CJ21" s="20" cm="1">
        <f t="array" ref="CJ21">IF(AR21="",FALSE,ROUND(IF(AU21=TRUE,((180-secandmin(AK21))+(45-AM21))-(secandmin(AR21)),(180-secandmin(AR21))),0))</f>
        <v>48</v>
      </c>
      <c r="CK21" s="20" t="b" cm="1">
        <f t="array" ref="CK21">IF(AW21="",FALSE,ROUND(IF(AZ21=TRUE,((180-secandmin(AK21))+(45-AM21))-(secandmin(AW21)),(180-secandmin(AW21))),0))</f>
        <v>0</v>
      </c>
      <c r="CL21" s="20" t="b" cm="1">
        <f t="array" ref="CL21">IF(BB21="",FALSE,ROUND(IF(BE21=TRUE,((180-secandmin(AK21))+(45-AM21))-(secandmin(BB21)),(180-secandmin(BB21))),0))</f>
        <v>0</v>
      </c>
      <c r="CM21" s="20" t="b" cm="1">
        <f t="array" ref="CM21">IF(BG21="",FALSE,ROUND(IF(BJ21=TRUE,((180-secandmin(AK21))+(45-AM21))-(secandmin(BG21)),(180-secandmin(BG21))),0))</f>
        <v>0</v>
      </c>
      <c r="CN21" s="20" t="b" cm="1">
        <f t="array" ref="CN21">IF(BL21="",FALSE,ROUND(IF(BO21=TRUE,((180-secandmin(AK21))+(45-AM21))-(secandmin(BL21)),(180-secandmin(BL21))),0))</f>
        <v>0</v>
      </c>
      <c r="CO21" s="30" cm="1">
        <f t="array" ref="CO21">roundlength(AJ21,secandmin(AM21),AO21,secandmin(AK21))</f>
        <v>153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5_31 Chalet</v>
      </c>
      <c r="B22" s="4">
        <v>10</v>
      </c>
      <c r="C22" s="50"/>
      <c r="D22" s="51"/>
      <c r="E22" s="50"/>
      <c r="F22" s="87"/>
      <c r="G22" s="88"/>
      <c r="H22" s="89"/>
      <c r="I22" s="49"/>
      <c r="J22" s="48" t="s">
        <v>517</v>
      </c>
      <c r="K22" s="45" t="b">
        <v>0</v>
      </c>
      <c r="L22" s="46" t="b">
        <f t="shared" si="7"/>
        <v>0</v>
      </c>
      <c r="M22" s="47" t="b" cm="1">
        <f t="array" ref="M22">OpeningDeath(CG22,CI22,CI38,CI54,CI70,CI86,CI102)</f>
        <v>1</v>
      </c>
      <c r="N22" s="171" t="s">
        <v>265</v>
      </c>
      <c r="O22" s="69" t="b">
        <v>0</v>
      </c>
      <c r="Q22" s="17"/>
      <c r="R22" s="17"/>
      <c r="S22" s="17">
        <v>0</v>
      </c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280</v>
      </c>
      <c r="AM22" s="62" t="s">
        <v>481</v>
      </c>
      <c r="AN22" s="63" t="s">
        <v>382</v>
      </c>
      <c r="AO22" s="71" t="s">
        <v>404</v>
      </c>
      <c r="AP22" s="20" t="b">
        <f t="shared" si="1"/>
        <v>0</v>
      </c>
      <c r="AQ22" s="17"/>
      <c r="AR22" s="190" t="s">
        <v>535</v>
      </c>
      <c r="AS22" s="54" t="s">
        <v>65</v>
      </c>
      <c r="AT22" s="55" t="s">
        <v>384</v>
      </c>
      <c r="AU22" s="55" t="b">
        <v>0</v>
      </c>
      <c r="AV22" s="55" t="b">
        <v>0</v>
      </c>
      <c r="AW22" s="64" t="s">
        <v>457</v>
      </c>
      <c r="AX22" s="65" t="s">
        <v>355</v>
      </c>
      <c r="AY22" s="164" t="s">
        <v>384</v>
      </c>
      <c r="AZ22" s="66" t="b">
        <v>0</v>
      </c>
      <c r="BA22" s="66" t="b">
        <v>1</v>
      </c>
      <c r="BB22" s="56"/>
      <c r="BC22" s="57"/>
      <c r="BD22" s="224"/>
      <c r="BE22" s="55" t="b">
        <v>0</v>
      </c>
      <c r="BF22" s="55"/>
      <c r="BG22" s="64"/>
      <c r="BH22" s="65"/>
      <c r="BI22" s="164"/>
      <c r="BJ22" s="66" t="b">
        <v>0</v>
      </c>
      <c r="BK22" s="66"/>
      <c r="BL22" s="56"/>
      <c r="BM22" s="57"/>
      <c r="BN22" s="55"/>
      <c r="BO22" s="55" t="b">
        <v>0</v>
      </c>
      <c r="BP22" s="55"/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0</v>
      </c>
      <c r="CB22" s="20">
        <f t="shared" si="9"/>
        <v>0</v>
      </c>
      <c r="CC22" s="223" t="b">
        <f>opening(AS22,B12)</f>
        <v>0</v>
      </c>
      <c r="CD22" s="29" t="b" cm="1">
        <f t="array" ref="CD22">KOST(CA22,O22,secandmin(J22),L22, AN22)</f>
        <v>0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0</v>
      </c>
      <c r="CH22" s="20" cm="1">
        <f t="array" ref="CH22">secandmin(J22)</f>
        <v>150</v>
      </c>
      <c r="CI22" s="20">
        <f t="shared" si="4"/>
        <v>30</v>
      </c>
      <c r="CJ22" s="20" cm="1">
        <f t="array" ref="CJ22">IF(AR22="",FALSE,ROUND(IF(AU22=TRUE,((180-secandmin(AK22))+(45-AM22))-(secandmin(AR22)),(180-secandmin(AR22))),0))</f>
        <v>38</v>
      </c>
      <c r="CK22" s="20" cm="1">
        <f t="array" ref="CK22">IF(AW22="",FALSE,ROUND(IF(AZ22=TRUE,((180-secandmin(AK22))+(45-AM22))-(secandmin(AW22)),(180-secandmin(AW22))),0))</f>
        <v>146</v>
      </c>
      <c r="CL22" s="20" t="b" cm="1">
        <f t="array" ref="CL22">IF(BB22="",FALSE,ROUND(IF(BE22=TRUE,((180-secandmin(AK22))+(45-AM22))-(secandmin(BB22)),(180-secandmin(BB22))),0))</f>
        <v>0</v>
      </c>
      <c r="CM22" s="20" t="b" cm="1">
        <f t="array" ref="CM22">IF(BG22="",FALSE,ROUND(IF(BJ22=TRUE,((180-secandmin(AK22))+(45-AM22))-(secandmin(BG22)),(180-secandmin(BG22))),0))</f>
        <v>0</v>
      </c>
      <c r="CN22" s="20" t="b" cm="1">
        <f t="array" ref="CN22">IF(BL22="",FALSE,ROUND(IF(BO22=TRUE,((180-secandmin(AK22))+(45-AM22))-(secandmin(BL22)),(180-secandmin(BL22))),0))</f>
        <v>0</v>
      </c>
      <c r="CO22" s="30" cm="1">
        <f t="array" ref="CO22">roundlength(AJ22,secandmin(AM22),AO22,secandmin(AK22))</f>
        <v>155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5_31 Chalet</v>
      </c>
      <c r="B23" s="4">
        <v>11</v>
      </c>
      <c r="C23" s="50"/>
      <c r="D23" s="51"/>
      <c r="E23" s="50"/>
      <c r="F23" s="87"/>
      <c r="G23" s="88"/>
      <c r="H23" s="89"/>
      <c r="I23" s="49"/>
      <c r="J23" s="301"/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 t="s">
        <v>265</v>
      </c>
      <c r="O23" s="69" t="b">
        <v>0</v>
      </c>
      <c r="Q23" s="17"/>
      <c r="R23" s="17"/>
      <c r="S23" s="17">
        <v>2</v>
      </c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 t="s">
        <v>233</v>
      </c>
      <c r="AM23" s="62" t="s">
        <v>435</v>
      </c>
      <c r="AN23" s="63" t="s">
        <v>382</v>
      </c>
      <c r="AO23" s="71" t="s">
        <v>404</v>
      </c>
      <c r="AP23" s="20" t="b">
        <f t="shared" si="1"/>
        <v>0</v>
      </c>
      <c r="AQ23" s="17"/>
      <c r="AR23" s="190" t="s">
        <v>449</v>
      </c>
      <c r="AS23" s="54" t="s">
        <v>66</v>
      </c>
      <c r="AT23" s="55" t="s">
        <v>384</v>
      </c>
      <c r="AU23" s="55" t="b">
        <v>0</v>
      </c>
      <c r="AV23" s="55" t="b">
        <v>1</v>
      </c>
      <c r="AW23" s="64" t="s">
        <v>473</v>
      </c>
      <c r="AX23" s="65" t="s">
        <v>66</v>
      </c>
      <c r="AY23" s="66" t="s">
        <v>434</v>
      </c>
      <c r="AZ23" s="66" t="b">
        <v>0</v>
      </c>
      <c r="BA23" s="66" t="b">
        <v>0</v>
      </c>
      <c r="BB23" s="56" t="s">
        <v>504</v>
      </c>
      <c r="BC23" s="57" t="s">
        <v>390</v>
      </c>
      <c r="BD23" s="55" t="s">
        <v>384</v>
      </c>
      <c r="BE23" s="55" t="b">
        <v>0</v>
      </c>
      <c r="BF23" s="55" t="b">
        <v>1</v>
      </c>
      <c r="BG23" s="64"/>
      <c r="BH23" s="65"/>
      <c r="BI23" s="66"/>
      <c r="BJ23" s="66" t="b">
        <v>0</v>
      </c>
      <c r="BK23" s="66"/>
      <c r="BL23" s="56"/>
      <c r="BM23" s="57"/>
      <c r="BN23" s="55"/>
      <c r="BO23" s="55" t="b">
        <v>0</v>
      </c>
      <c r="BP23" s="55"/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1</v>
      </c>
      <c r="CA23" s="29">
        <f>countkills(AS23,AX23,BC23,BH23,BM23,B12)</f>
        <v>1</v>
      </c>
      <c r="CB23" s="20">
        <f t="shared" si="9"/>
        <v>1</v>
      </c>
      <c r="CC23" s="223" t="b">
        <f>opening(AS23,B12)</f>
        <v>0</v>
      </c>
      <c r="CD23" s="29" t="b" cm="1">
        <f t="array" ref="CD23">KOST(CA23,O23,secandmin(J23),L23, AN23)</f>
        <v>1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0</v>
      </c>
      <c r="CH23" s="20" cm="1">
        <f t="array" ref="CH23">secandmin(J23)</f>
        <v>0</v>
      </c>
      <c r="CI23" s="20" t="b">
        <f t="shared" si="4"/>
        <v>0</v>
      </c>
      <c r="CJ23" s="20" cm="1">
        <f t="array" ref="CJ23">IF(AR23="",FALSE,ROUND(IF(AU23=TRUE,((180-secandmin(AK23))+(45-AM23))-(secandmin(AR23)),(180-secandmin(AR23))),0))</f>
        <v>56</v>
      </c>
      <c r="CK23" s="20" cm="1">
        <f t="array" ref="CK23">IF(AW23="",FALSE,ROUND(IF(AZ23=TRUE,((180-secandmin(AK23))+(45-AM23))-(secandmin(AW23)),(180-secandmin(AW23))),0))</f>
        <v>72</v>
      </c>
      <c r="CL23" s="20" cm="1">
        <f t="array" ref="CL23">IF(BB23="",FALSE,ROUND(IF(BE23=TRUE,((180-secandmin(AK23))+(45-AM23))-(secandmin(BB23)),(180-secandmin(BB23))),0))</f>
        <v>145</v>
      </c>
      <c r="CM23" s="20" t="b" cm="1">
        <f t="array" ref="CM23">IF(BG23="",FALSE,ROUND(IF(BJ23=TRUE,((180-secandmin(AK23))+(45-AM23))-(secandmin(BG23)),(180-secandmin(BG23))),0))</f>
        <v>0</v>
      </c>
      <c r="CN23" s="20" t="b" cm="1">
        <f t="array" ref="CN23">IF(BL23="",FALSE,ROUND(IF(BO23=TRUE,((180-secandmin(AK23))+(45-AM23))-(secandmin(BL23)),(180-secandmin(BL23))),0))</f>
        <v>0</v>
      </c>
      <c r="CO23" s="30" cm="1">
        <f t="array" ref="CO23">roundlength(AJ23,secandmin(AM23),AO23,secandmin(AK23))</f>
        <v>180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0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5_31 Chalet</v>
      </c>
      <c r="B24" s="4">
        <v>12</v>
      </c>
      <c r="C24" s="50"/>
      <c r="D24" s="51"/>
      <c r="E24" s="50"/>
      <c r="F24" s="87"/>
      <c r="G24" s="88"/>
      <c r="H24" s="89"/>
      <c r="I24" s="49"/>
      <c r="J24" s="300"/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 t="s">
        <v>265</v>
      </c>
      <c r="O24" s="69" t="b">
        <v>0</v>
      </c>
      <c r="Q24" s="17"/>
      <c r="R24" s="17"/>
      <c r="S24" s="17">
        <v>0</v>
      </c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 t="s">
        <v>233</v>
      </c>
      <c r="AM24" s="62" t="s">
        <v>397</v>
      </c>
      <c r="AN24" s="63" t="s">
        <v>382</v>
      </c>
      <c r="AO24" s="71" t="s">
        <v>392</v>
      </c>
      <c r="AP24" s="20" t="b">
        <f t="shared" si="1"/>
        <v>0</v>
      </c>
      <c r="AQ24" s="17"/>
      <c r="AR24" s="190" t="s">
        <v>479</v>
      </c>
      <c r="AS24" s="54" t="s">
        <v>355</v>
      </c>
      <c r="AT24" s="224" t="s">
        <v>384</v>
      </c>
      <c r="AU24" s="55" t="b">
        <v>0</v>
      </c>
      <c r="AV24" s="55" t="b">
        <v>0</v>
      </c>
      <c r="AW24" s="301"/>
      <c r="AX24" s="307"/>
      <c r="AY24" s="20"/>
      <c r="AZ24" s="20" t="b">
        <v>0</v>
      </c>
      <c r="BA24" s="20"/>
      <c r="BB24" s="56" t="s">
        <v>459</v>
      </c>
      <c r="BC24" s="57" t="s">
        <v>355</v>
      </c>
      <c r="BD24" s="55" t="s">
        <v>384</v>
      </c>
      <c r="BE24" s="55" t="b">
        <v>0</v>
      </c>
      <c r="BF24" s="55" t="b">
        <v>1</v>
      </c>
      <c r="BG24" s="64" t="s">
        <v>437</v>
      </c>
      <c r="BH24" s="65" t="s">
        <v>66</v>
      </c>
      <c r="BI24" s="66" t="s">
        <v>384</v>
      </c>
      <c r="BJ24" s="66" t="b">
        <v>0</v>
      </c>
      <c r="BK24" s="66" t="b">
        <v>0</v>
      </c>
      <c r="BL24" s="56" t="s">
        <v>397</v>
      </c>
      <c r="BM24" s="57" t="s">
        <v>390</v>
      </c>
      <c r="BN24" s="55" t="s">
        <v>384</v>
      </c>
      <c r="BO24" s="55" t="b">
        <v>0</v>
      </c>
      <c r="BP24" s="55" t="b">
        <v>0</v>
      </c>
      <c r="BR24" s="20" t="str">
        <v/>
      </c>
      <c r="BS24" s="20">
        <f t="shared" si="2"/>
        <v>0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>
        <f t="shared" si="3"/>
        <v>0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1</v>
      </c>
      <c r="CB24" s="20">
        <f t="shared" si="9"/>
        <v>0</v>
      </c>
      <c r="CC24" s="223" t="b">
        <f>opening(AS24,B12)</f>
        <v>0</v>
      </c>
      <c r="CD24" s="29" t="b" cm="1">
        <f t="array" ref="CD24">KOST(CA24,O24,secandmin(J24),L24, AN24)</f>
        <v>1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1</v>
      </c>
      <c r="CH24" s="20" cm="1">
        <f t="array" ref="CH24">secandmin(J24)</f>
        <v>0</v>
      </c>
      <c r="CI24" s="20" t="b">
        <f t="shared" si="4"/>
        <v>0</v>
      </c>
      <c r="CJ24" s="20" cm="1">
        <f t="array" ref="CJ24">IF(AR24="",FALSE,ROUND(IF(AU24=TRUE,((180-secandmin(AK24))+(45-AM24))-(secandmin(AR24)),(180-secandmin(AR24))),0))</f>
        <v>29</v>
      </c>
      <c r="CK24" s="20" t="b" cm="1">
        <f t="array" ref="CK24">IF(AW24="",FALSE,ROUND(IF(AZ24=TRUE,((180-secandmin(AK24))+(45-AM24))-(secandmin(AW24)),(180-secandmin(AW24))),0))</f>
        <v>0</v>
      </c>
      <c r="CL24" s="20" cm="1">
        <f t="array" ref="CL24">IF(BB24="",FALSE,ROUND(IF(BE24=TRUE,((180-secandmin(AK24))+(45-AM24))-(secandmin(BB24)),(180-secandmin(BB24))),0))</f>
        <v>69</v>
      </c>
      <c r="CM24" s="20" cm="1">
        <f t="array" ref="CM24">IF(BG24="",FALSE,ROUND(IF(BJ24=TRUE,((180-secandmin(AK24))+(45-AM24))-(secandmin(BG24)),(180-secandmin(BG24))),0))</f>
        <v>81</v>
      </c>
      <c r="CN24" s="20" cm="1">
        <f t="array" ref="CN24">IF(BL24="",FALSE,ROUND(IF(BO24=TRUE,((180-secandmin(AK24))+(45-AM24))-(secandmin(BL24)),(180-secandmin(BL24))),0))</f>
        <v>84</v>
      </c>
      <c r="CO24" s="30" cm="1">
        <f t="array" ref="CO24">roundlength(AJ24,secandmin(AM24),AO24,secandmin(AK24))</f>
        <v>84</v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b" cm="1">
        <f t="array" ref="DA24">FiveVThreeThrown(CJ24,CK24,CI24,CI40,CI56,CI72,CI88,AO24)</f>
        <v>0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5_31 Chalet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5_31 Chalet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5_31 Chalet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5_31 Chalet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5_31 Chalet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516</v>
      </c>
      <c r="K29" s="45" t="b">
        <v>0</v>
      </c>
      <c r="L29" s="46" t="b">
        <f>DB29</f>
        <v>0</v>
      </c>
      <c r="M29" s="47" t="b" cm="1">
        <f t="array" ref="M29">OpeningDeath(CG13,CI29,CI13,CI45,CI61,CI77,CI93)</f>
        <v>0</v>
      </c>
      <c r="N29" s="52" t="s">
        <v>236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2</v>
      </c>
      <c r="CB29" s="20">
        <f>countkillshs(AS13,AV13,AX13,BA13,BC13,BF13,BH13,BK13,BM13,BP13,$B$28)</f>
        <v>1</v>
      </c>
      <c r="CC29" s="82" t="b">
        <f>opening(AS13,B28)</f>
        <v>0</v>
      </c>
      <c r="CD29" s="5" t="b">
        <f>KOST(CA29,O29,secandmin(J29),L29,AN13)</f>
        <v>1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23</v>
      </c>
      <c r="CI29" s="20">
        <f t="shared" ref="CI29:CI43" si="12">IF(CH29=0,FALSE,(180+BT29-CH29))</f>
        <v>157</v>
      </c>
      <c r="CJ29" s="20" t="b" cm="1">
        <f t="array" ref="CJ29">OpenRefragged(CJ13,CI13,CI29,CI45,CI61,CI77)</f>
        <v>1</v>
      </c>
      <c r="CK29" s="20" t="b" cm="1">
        <f t="array" ref="CK29">OpenRefragged(CK13,CI13,CI29,CI45,CI61,CI77)</f>
        <v>0</v>
      </c>
      <c r="CL29" s="20" t="b" cm="1">
        <f t="array" ref="CL29">OpenRefragged(CL13,CI13,CI29,CI45,CI61,CI77)</f>
        <v>0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1</v>
      </c>
      <c r="CV29" s="20" t="b" cm="1">
        <f t="array" ref="CV29:CV34">TRANSPOSE(sidesplit(CD29:CD43,AN13:AN27,"Defence"))</f>
        <v>1</v>
      </c>
      <c r="CW29" s="20" t="b" cm="1">
        <f t="array" ref="CW29:CW34">TRANSPOSE(sidesplit(CI29:CI43,AN13:AN27,"Attack"))</f>
        <v>0</v>
      </c>
      <c r="CX29" s="20" cm="1">
        <f t="array" ref="CX29:CX34">TRANSPOSE(sidesplit(CI29:CI43,AN13:AN27,"Defence"))</f>
        <v>157</v>
      </c>
      <c r="CY29" s="20" cm="1">
        <f t="array" ref="CY29:CY34">TRANSPOSE(sidesplit(CA29:CA43,AN13:AN27,"Attack"))</f>
        <v>2</v>
      </c>
      <c r="CZ29" s="20" cm="1">
        <f t="array" ref="CZ29:CZ34">TRANSPOSE(sidesplit(CA29:CA43,AN13:AN27,"Defence"))</f>
        <v>2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5_31 Chalet</v>
      </c>
      <c r="B30" s="5">
        <v>2</v>
      </c>
      <c r="C30" s="50"/>
      <c r="D30" s="51"/>
      <c r="E30" s="50"/>
      <c r="F30" s="87"/>
      <c r="G30" s="58"/>
      <c r="H30" s="90"/>
      <c r="I30" s="49"/>
      <c r="J30" s="48" t="s">
        <v>449</v>
      </c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1</v>
      </c>
      <c r="N30" s="52" t="s">
        <v>236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0</v>
      </c>
      <c r="CB30" s="20">
        <f>countkillshs(AS14,AV14,AX14,BA14,BC14,BF14,BH14,BK14,BM14,BP14,$B$28)</f>
        <v>0</v>
      </c>
      <c r="CC30" s="82" t="b">
        <f>opening(AS14,B28)</f>
        <v>0</v>
      </c>
      <c r="CD30" s="5" t="b">
        <f>KOST(CA30,O30,secandmin(J30),L30,AN14)</f>
        <v>0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124</v>
      </c>
      <c r="CI30" s="20">
        <f t="shared" si="12"/>
        <v>56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0</v>
      </c>
      <c r="CL30" s="20" t="b" cm="1">
        <f t="array" ref="CL30">OpenRefragged(CL14,CI14,CI30,CI46,CI62,CI78)</f>
        <v>0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1</v>
      </c>
      <c r="CV30" s="20" t="b">
        <v>0</v>
      </c>
      <c r="CW30" s="20" t="b">
        <v>0</v>
      </c>
      <c r="CX30" s="20">
        <v>56</v>
      </c>
      <c r="CY30" s="20">
        <v>1</v>
      </c>
      <c r="CZ30" s="20">
        <v>0</v>
      </c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5_31 Chalet</v>
      </c>
      <c r="B31" s="5">
        <v>3</v>
      </c>
      <c r="C31" s="50"/>
      <c r="D31" s="51"/>
      <c r="E31" s="50"/>
      <c r="F31" s="87"/>
      <c r="G31" s="58"/>
      <c r="H31" s="90"/>
      <c r="I31" s="49"/>
      <c r="J31" s="300"/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0</v>
      </c>
      <c r="N31" s="52" t="s">
        <v>167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2</v>
      </c>
      <c r="CB31" s="20">
        <f>countkillshs(AS15,AV15,AX15,BA15,BC15,BF15,BH15,BK15,BM15,BP15,$B$28)</f>
        <v>2</v>
      </c>
      <c r="CC31" s="82" t="b">
        <f>opening(AS15,B28)</f>
        <v>1</v>
      </c>
      <c r="CD31" s="5" t="b">
        <f>KOST(CA31,O31,secandmin(J31),L31,AN15)</f>
        <v>1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0</v>
      </c>
      <c r="CI31" s="20" t="b">
        <f t="shared" si="12"/>
        <v>0</v>
      </c>
      <c r="CJ31" s="20" t="b" cm="1">
        <f t="array" ref="CJ31">OpenRefragged(CJ15,CI15,CI31,CI47,CI63,CI79)</f>
        <v>0</v>
      </c>
      <c r="CK31" s="20" t="b" cm="1">
        <f t="array" ref="CK31">OpenRefragged(CK15,CI15,CI31,CI47,CI63,CI79)</f>
        <v>0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1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0</v>
      </c>
      <c r="CV31" s="20" t="b">
        <v>1</v>
      </c>
      <c r="CW31" s="20">
        <v>100</v>
      </c>
      <c r="CX31" s="20" t="b">
        <v>0</v>
      </c>
      <c r="CY31" s="20">
        <v>0</v>
      </c>
      <c r="CZ31" s="20">
        <v>2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1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5_31 Chalet</v>
      </c>
      <c r="B32" s="5">
        <v>4</v>
      </c>
      <c r="C32" s="50"/>
      <c r="D32" s="51"/>
      <c r="E32" s="50"/>
      <c r="F32" s="87"/>
      <c r="G32" s="58"/>
      <c r="H32" s="90"/>
      <c r="I32" s="49"/>
      <c r="J32" s="48" t="s">
        <v>523</v>
      </c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0</v>
      </c>
      <c r="N32" s="52" t="s">
        <v>167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2</v>
      </c>
      <c r="CB32" s="20">
        <f t="shared" ref="CB32:CB43" si="17">countkillshs(AS16,AV16,AX16,BA16,BC16,BF16,BH16,BK16,BM16,BP16,$B$28)</f>
        <v>2</v>
      </c>
      <c r="CC32" s="82" t="b">
        <f>opening(AS16,B28)</f>
        <v>1</v>
      </c>
      <c r="CD32" s="5" t="b">
        <f>KOST(CA32,O32,secandmin(J32),L32,AN16)</f>
        <v>1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9</v>
      </c>
      <c r="CI32" s="20">
        <f t="shared" si="12"/>
        <v>171</v>
      </c>
      <c r="CJ32" s="20" t="b" cm="1">
        <f t="array" ref="CJ32">OpenRefragged(CJ16,CI16,CI32,CI48,CI64,CI80)</f>
        <v>0</v>
      </c>
      <c r="CK32" s="20" t="b" cm="1">
        <f t="array" ref="CK32">OpenRefragged(CK16,CI16,CI32,CI48,CI64,CI80)</f>
        <v>1</v>
      </c>
      <c r="CL32" s="20" t="b" cm="1">
        <f t="array" ref="CL32">OpenRefragged(CL16,CI16,CI32,CI48,CI64,CI80)</f>
        <v>1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1</v>
      </c>
      <c r="CV32" s="20" t="b">
        <v>1</v>
      </c>
      <c r="CW32" s="20">
        <v>48</v>
      </c>
      <c r="CX32" s="20">
        <v>171</v>
      </c>
      <c r="CY32" s="20">
        <v>1</v>
      </c>
      <c r="CZ32" s="20">
        <v>2</v>
      </c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5_31 Chalet</v>
      </c>
      <c r="B33" s="5">
        <v>5</v>
      </c>
      <c r="C33" s="50"/>
      <c r="D33" s="51"/>
      <c r="E33" s="50"/>
      <c r="F33" s="87"/>
      <c r="G33" s="58"/>
      <c r="H33" s="90"/>
      <c r="I33" s="49"/>
      <c r="J33" s="300"/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 t="s">
        <v>257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3</v>
      </c>
      <c r="CB33" s="20">
        <f t="shared" si="17"/>
        <v>1</v>
      </c>
      <c r="CC33" s="82" t="b">
        <f>opening(AS17,B28)</f>
        <v>0</v>
      </c>
      <c r="CD33" s="5" t="b">
        <f>KOST(CA33,O33,secandmin(J33),L33,AN17)</f>
        <v>1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0</v>
      </c>
      <c r="CI33" s="20" t="b">
        <f t="shared" si="12"/>
        <v>0</v>
      </c>
      <c r="CJ33" s="20" t="b" cm="1">
        <f t="array" ref="CJ33">OpenRefragged(CJ17,CI17,CI33,CI49,CI65,CI81)</f>
        <v>0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1</v>
      </c>
      <c r="CM33" s="20" t="b" cm="1">
        <f t="array" ref="CM33">OpenRefragged(CM17,CI17,CI33,CI49,CI65,CI81)</f>
        <v>1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0</v>
      </c>
      <c r="CV33" s="20" t="b">
        <v>1</v>
      </c>
      <c r="CW33" s="20">
        <v>47</v>
      </c>
      <c r="CX33" s="20" t="b">
        <v>0</v>
      </c>
      <c r="CY33" s="20">
        <v>0</v>
      </c>
      <c r="CZ33" s="20">
        <v>3</v>
      </c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1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5_31 Chalet</v>
      </c>
      <c r="B34" s="5">
        <v>6</v>
      </c>
      <c r="C34" s="50"/>
      <c r="D34" s="51"/>
      <c r="E34" s="50"/>
      <c r="F34" s="87"/>
      <c r="G34" s="58"/>
      <c r="H34" s="90"/>
      <c r="I34" s="49"/>
      <c r="J34" s="48" t="s">
        <v>540</v>
      </c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1</v>
      </c>
      <c r="N34" s="52" t="s">
        <v>257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0</v>
      </c>
      <c r="CB34" s="20">
        <f t="shared" si="17"/>
        <v>0</v>
      </c>
      <c r="CC34" s="82" t="b">
        <f>opening(AS18,B28)</f>
        <v>0</v>
      </c>
      <c r="CD34" s="5" t="b">
        <f>KOST(CA34,O34,secandmin(J34),L34,AN18)</f>
        <v>0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138</v>
      </c>
      <c r="CI34" s="20">
        <f t="shared" si="12"/>
        <v>42</v>
      </c>
      <c r="CJ34" s="20" t="b" cm="1">
        <f t="array" ref="CJ34">OpenRefragged(CJ18,CI18,CI34,CI50,CI66,CI82)</f>
        <v>0</v>
      </c>
      <c r="CK34" s="20" t="b" cm="1">
        <f t="array" ref="CK34">OpenRefragged(CK18,CI18,CI34,CI50,CI66,CI82)</f>
        <v>0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1</v>
      </c>
      <c r="CV34" s="20" t="b">
        <v>0</v>
      </c>
      <c r="CW34" s="20" t="b">
        <v>0</v>
      </c>
      <c r="CX34" s="20">
        <v>42</v>
      </c>
      <c r="CY34" s="20">
        <v>0</v>
      </c>
      <c r="CZ34" s="20">
        <v>0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5_31 Chalet</v>
      </c>
      <c r="B35" s="5">
        <v>7</v>
      </c>
      <c r="C35" s="50"/>
      <c r="D35" s="51"/>
      <c r="E35" s="50"/>
      <c r="F35" s="87"/>
      <c r="G35" s="58"/>
      <c r="H35" s="90"/>
      <c r="I35" s="49"/>
      <c r="J35" s="300"/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173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2</v>
      </c>
      <c r="CB35" s="20">
        <f t="shared" si="17"/>
        <v>2</v>
      </c>
      <c r="CC35" s="82" t="b">
        <f>opening(AS19,B28)</f>
        <v>1</v>
      </c>
      <c r="CD35" s="5" t="b">
        <f>KOST(CA35,O35,secandmin(J35),L35,AN19)</f>
        <v>1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0</v>
      </c>
      <c r="CI35" s="20" t="b">
        <f t="shared" si="12"/>
        <v>0</v>
      </c>
      <c r="CJ35" s="20" t="b" cm="1">
        <f t="array" ref="CJ35">OpenRefragged(CJ19,CI19,CI35,CI51,CI67,CI83)</f>
        <v>0</v>
      </c>
      <c r="CK35" s="20" t="b" cm="1">
        <f t="array" ref="CK35">OpenRefragged(CK19,CI19,CI35,CI51,CI67,CI83)</f>
        <v>0</v>
      </c>
      <c r="CL35" s="20" t="b" cm="1">
        <f t="array" ref="CL35">OpenRefragged(CL19,CI19,CI35,CI51,CI67,CI83)</f>
        <v>0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5_31 Chalet</v>
      </c>
      <c r="B36" s="5">
        <v>8</v>
      </c>
      <c r="C36" s="50"/>
      <c r="D36" s="51"/>
      <c r="E36" s="50"/>
      <c r="F36" s="87"/>
      <c r="G36" s="58"/>
      <c r="H36" s="90"/>
      <c r="I36" s="49"/>
      <c r="J36" s="300"/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0</v>
      </c>
      <c r="N36" s="52" t="s">
        <v>179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1</v>
      </c>
      <c r="CB36" s="20">
        <f t="shared" si="17"/>
        <v>0</v>
      </c>
      <c r="CC36" s="82" t="b">
        <f>opening(AS20,B28)</f>
        <v>0</v>
      </c>
      <c r="CD36" s="5" t="b">
        <f>KOST(CA36,O36,secandmin(J36),L36,AN20)</f>
        <v>1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0</v>
      </c>
      <c r="CI36" s="20" t="b">
        <f t="shared" si="12"/>
        <v>0</v>
      </c>
      <c r="CJ36" s="20" t="b" cm="1">
        <f t="array" ref="CJ36">OpenRefragged(CJ20,CI20,CI36,CI52,CI68,CI84)</f>
        <v>0</v>
      </c>
      <c r="CK36" s="20" t="b" cm="1">
        <f t="array" ref="CK36">OpenRefragged(CK20,CI20,CI36,CI52,CI68,CI84)</f>
        <v>0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5_31 Chalet</v>
      </c>
      <c r="B37" s="5">
        <v>9</v>
      </c>
      <c r="C37" s="50"/>
      <c r="D37" s="51"/>
      <c r="E37" s="50"/>
      <c r="F37" s="87"/>
      <c r="G37" s="58"/>
      <c r="H37" s="90"/>
      <c r="I37" s="49"/>
      <c r="J37" s="48" t="s">
        <v>402</v>
      </c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173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0</v>
      </c>
      <c r="CB37" s="20">
        <f t="shared" si="17"/>
        <v>0</v>
      </c>
      <c r="CC37" s="82" t="b">
        <f>opening(AS21,B28)</f>
        <v>0</v>
      </c>
      <c r="CD37" s="5" t="b">
        <f>KOST(CA37,O37,secandmin(J37),L37,AN21)</f>
        <v>0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80</v>
      </c>
      <c r="CI37" s="20">
        <f t="shared" si="12"/>
        <v>100</v>
      </c>
      <c r="CJ37" s="20" t="b" cm="1">
        <f t="array" ref="CJ37">OpenRefragged(CJ21,CI21,CI37,CI53,CI69,CI85)</f>
        <v>0</v>
      </c>
      <c r="CK37" s="20" t="b" cm="1">
        <f t="array" ref="CK37">OpenRefragged(CK21,CI21,CI37,CI53,CI69,CI85)</f>
        <v>0</v>
      </c>
      <c r="CL37" s="20" t="b" cm="1">
        <f t="array" ref="CL37">OpenRefragged(CL21,CI21,CI37,CI53,CI69,CI85)</f>
        <v>0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5_31 Chalet</v>
      </c>
      <c r="B38" s="5">
        <v>10</v>
      </c>
      <c r="C38" s="50"/>
      <c r="D38" s="51"/>
      <c r="E38" s="50"/>
      <c r="F38" s="87"/>
      <c r="G38" s="58"/>
      <c r="H38" s="90"/>
      <c r="I38" s="49"/>
      <c r="J38" s="48" t="s">
        <v>428</v>
      </c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 t="s">
        <v>173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1</v>
      </c>
      <c r="CB38" s="20">
        <f t="shared" si="17"/>
        <v>0</v>
      </c>
      <c r="CC38" s="82" t="b">
        <f>opening(AS22,B28)</f>
        <v>1</v>
      </c>
      <c r="CD38" s="5" t="b">
        <f>KOST(CA38,O38,secandmin(J38),L38,AN22)</f>
        <v>1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132</v>
      </c>
      <c r="CI38" s="20">
        <f t="shared" si="12"/>
        <v>48</v>
      </c>
      <c r="CJ38" s="20" t="b" cm="1">
        <f t="array" ref="CJ38">OpenRefragged(CJ22,CI22,CI38,CI54,CI70,CI86)</f>
        <v>0</v>
      </c>
      <c r="CK38" s="20" t="b" cm="1">
        <f t="array" ref="CK38">OpenRefragged(CK22,CI22,CI38,CI54,CI70,CI86)</f>
        <v>1</v>
      </c>
      <c r="CL38" s="20" t="b" cm="1">
        <f t="array" ref="CL38">OpenRefragged(CL22,CI22,CI38,CI54,CI70,CI86)</f>
        <v>0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5_31 Chalet</v>
      </c>
      <c r="B39" s="5">
        <v>11</v>
      </c>
      <c r="C39" s="50"/>
      <c r="D39" s="51"/>
      <c r="E39" s="50"/>
      <c r="F39" s="87"/>
      <c r="G39" s="58"/>
      <c r="H39" s="90"/>
      <c r="I39" s="49"/>
      <c r="J39" s="48" t="s">
        <v>467</v>
      </c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1</v>
      </c>
      <c r="N39" s="171" t="s">
        <v>173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0</v>
      </c>
      <c r="CB39" s="20">
        <f t="shared" si="17"/>
        <v>0</v>
      </c>
      <c r="CC39" s="82" t="b">
        <f>opening(AS23,B28)</f>
        <v>0</v>
      </c>
      <c r="CD39" s="5" t="b">
        <f>KOST(CA39,O39,secandmin(J39),L39,AN23)</f>
        <v>0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133</v>
      </c>
      <c r="CI39" s="20">
        <f t="shared" si="12"/>
        <v>47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0</v>
      </c>
      <c r="CL39" s="20" t="b" cm="1">
        <f t="array" ref="CL39">OpenRefragged(CL23,CI23,CI39,CI55,CI71,CI87)</f>
        <v>0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0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5_31 Chalet</v>
      </c>
      <c r="B40" s="5">
        <v>12</v>
      </c>
      <c r="C40" s="50"/>
      <c r="D40" s="51"/>
      <c r="E40" s="50"/>
      <c r="F40" s="87"/>
      <c r="G40" s="58"/>
      <c r="H40" s="90"/>
      <c r="I40" s="49"/>
      <c r="J40" s="300"/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0</v>
      </c>
      <c r="N40" s="171" t="s">
        <v>173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>
        <f t="shared" si="10"/>
        <v>0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>
        <f t="shared" si="11"/>
        <v>0</v>
      </c>
      <c r="BY40" s="18"/>
      <c r="BZ40" s="36"/>
      <c r="CA40" s="29">
        <f>countkills(AS24,AX24,BC24,BH24,BM24,B28)</f>
        <v>0</v>
      </c>
      <c r="CB40" s="20">
        <f t="shared" si="17"/>
        <v>0</v>
      </c>
      <c r="CC40" s="82" t="b">
        <f>opening(AS24,B28)</f>
        <v>0</v>
      </c>
      <c r="CD40" s="5" t="b">
        <f>KOST(CA40,O40,secandmin(J40),L40,AN24)</f>
        <v>1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0</v>
      </c>
      <c r="CI40" s="20" t="b">
        <f t="shared" si="12"/>
        <v>0</v>
      </c>
      <c r="CJ40" s="20" t="b" cm="1">
        <f t="array" ref="CJ40">OpenRefragged(CJ24,CI24,CI40,CI56,CI72,CI88)</f>
        <v>0</v>
      </c>
      <c r="CK40" s="20" t="b" cm="1">
        <f t="array" ref="CK40">OpenRefragged(CK24,CI24,CI40,CI56,CI72,CI88)</f>
        <v>0</v>
      </c>
      <c r="CL40" s="20" t="b" cm="1">
        <f t="array" ref="CL40">OpenRefragged(CL24,CI24,CI40,CI56,CI72,CI88)</f>
        <v>1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5_31 Chalet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5_31 Chalet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5_31 Chalet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5_31 Chalet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5_31 Chalet</v>
      </c>
      <c r="B45" s="12">
        <v>1</v>
      </c>
      <c r="C45" s="50"/>
      <c r="D45" s="51"/>
      <c r="E45" s="50"/>
      <c r="F45" s="91"/>
      <c r="G45" s="58"/>
      <c r="H45" s="90"/>
      <c r="I45" s="49"/>
      <c r="J45" s="300"/>
      <c r="K45" s="45" t="b">
        <v>0</v>
      </c>
      <c r="L45" s="46" t="b">
        <f>DB45</f>
        <v>0</v>
      </c>
      <c r="M45" s="47" t="b" cm="1">
        <f t="array" ref="M45">OpeningDeath(CG13,CI45,CI13,CI29,CI61,CI77,CI93)</f>
        <v>0</v>
      </c>
      <c r="N45" s="52" t="s">
        <v>180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0</v>
      </c>
      <c r="CB45" s="20">
        <f>countkillshs(AS13,AV13,AX13,BA13,BC13,BF13,BH13,BK13,BM13,BP13,$B$44)</f>
        <v>0</v>
      </c>
      <c r="CC45" s="82" t="b">
        <f>opening(AS13,B44)</f>
        <v>0</v>
      </c>
      <c r="CD45" s="5" t="b">
        <f>KOST(CA45,O45,secandmin(J45),L45,AN13)</f>
        <v>1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0</v>
      </c>
      <c r="CI45" s="20" t="b">
        <f t="shared" ref="CI45:CI59" si="20">IF(CH45=0,FALSE,(180+BT45-CH45))</f>
        <v>0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0</v>
      </c>
      <c r="CV45" s="20" t="b" cm="1">
        <f t="array" ref="CV45:CV50">TRANSPOSE(sidesplit(CD45:CD59,AN13:AN27,"Defence"))</f>
        <v>1</v>
      </c>
      <c r="CW45" s="20" cm="1">
        <f t="array" ref="CW45:CW50">TRANSPOSE(sidesplit(CI45:CI59,AN13:AN27,"Attack"))</f>
        <v>56</v>
      </c>
      <c r="CX45" s="20" t="b" cm="1">
        <f t="array" ref="CX45:CX50">TRANSPOSE(sidesplit(CI45:CI59,AN13:AN27,"Defence"))</f>
        <v>0</v>
      </c>
      <c r="CY45" s="20" cm="1">
        <f t="array" ref="CY45:CY50">TRANSPOSE(sidesplit(CA45:CA59,AN13:AN27,"Attack"))</f>
        <v>0</v>
      </c>
      <c r="CZ45" s="20" cm="1">
        <f t="array" ref="CZ45:CZ50">TRANSPOSE(sidesplit(CA45:CA59,AN13:AN27,"Defence"))</f>
        <v>0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5_31 Chalet</v>
      </c>
      <c r="B46" s="12">
        <v>2</v>
      </c>
      <c r="C46" s="50"/>
      <c r="D46" s="51"/>
      <c r="E46" s="50"/>
      <c r="F46" s="91"/>
      <c r="G46" s="58"/>
      <c r="H46" s="90"/>
      <c r="I46" s="49"/>
      <c r="J46" s="300"/>
      <c r="K46" s="45" t="b">
        <v>0</v>
      </c>
      <c r="L46" s="46" t="b">
        <f t="shared" ref="L46:L59" si="23">DB46</f>
        <v>0</v>
      </c>
      <c r="M46" s="47" t="b" cm="1">
        <f t="array" ref="M46">OpeningDeath(CG14,CI46,CI14,CI30,CI62,CI78,CI94)</f>
        <v>0</v>
      </c>
      <c r="N46" s="52" t="s">
        <v>180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3</v>
      </c>
      <c r="CB46" s="20">
        <f>countkillshs(AS14,AV14,AX14,BA14,BC14,BF14,BH14,BK14,BM14,BP14,$B$44)</f>
        <v>2</v>
      </c>
      <c r="CC46" s="82" t="b">
        <f>opening(AS14,B44)</f>
        <v>0</v>
      </c>
      <c r="CD46" s="5" t="b">
        <f>KOST(CA46,O46,secandmin(J46),L46,AN14)</f>
        <v>1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0</v>
      </c>
      <c r="CI46" s="20" t="b">
        <f t="shared" si="20"/>
        <v>0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1</v>
      </c>
      <c r="CV46" s="20" t="b">
        <v>1</v>
      </c>
      <c r="CW46" s="20" t="b">
        <v>0</v>
      </c>
      <c r="CX46" s="20" t="b">
        <v>0</v>
      </c>
      <c r="CY46" s="20">
        <v>0</v>
      </c>
      <c r="CZ46" s="20">
        <v>3</v>
      </c>
      <c r="DA46" s="76"/>
      <c r="DB46" s="20" t="b" cm="1">
        <f t="array" ref="DB46">DeathRefragged(CI46,CJ14,CK14,CL14,CM14,CN14)</f>
        <v>0</v>
      </c>
      <c r="DC46" s="20" t="b" cm="1">
        <f t="array" ref="DC46">OpeningKill(CJ14,AS14,$B$44,CI14,CI30,CI46,CI62,CI78)</f>
        <v>0</v>
      </c>
      <c r="DD46" s="76"/>
      <c r="DE46" s="20" t="b" cm="1">
        <f t="array" ref="DE46">OnevX(CH46,CH14,CH30,CH62,CH78,AO14)</f>
        <v>1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5_31 Chalet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389</v>
      </c>
      <c r="K47" s="45" t="b">
        <v>0</v>
      </c>
      <c r="L47" s="46" t="b">
        <f t="shared" si="23"/>
        <v>1</v>
      </c>
      <c r="M47" s="47" t="b" cm="1">
        <f t="array" ref="M47">OpeningDeath(CG15,CI47,CI15,CI31,CI63,CI79,CI95)</f>
        <v>0</v>
      </c>
      <c r="N47" s="52" t="s">
        <v>178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3</v>
      </c>
      <c r="CB47" s="20">
        <f>countkillshs(AS15,AV15,AX15,BA15,BC15,BF15,BH15,BK15,BM15,BP15,$B$44)</f>
        <v>2</v>
      </c>
      <c r="CC47" s="82" t="b">
        <f>opening(AS15,B44)</f>
        <v>0</v>
      </c>
      <c r="CD47" s="5" t="b">
        <f>KOST(CA47,O47,secandmin(J47),L47,AN15)</f>
        <v>1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56</v>
      </c>
      <c r="CI47" s="20">
        <f t="shared" si="20"/>
        <v>124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0</v>
      </c>
      <c r="CV47" s="20" t="b">
        <v>1</v>
      </c>
      <c r="CW47" s="20">
        <v>99</v>
      </c>
      <c r="CX47" s="20">
        <v>124</v>
      </c>
      <c r="CY47" s="20">
        <v>0</v>
      </c>
      <c r="CZ47" s="20">
        <v>3</v>
      </c>
      <c r="DA47" s="76"/>
      <c r="DB47" s="20" t="b" cm="1">
        <f t="array" ref="DB47">DeathRefragged(CI47,CJ15,CK15,CL15,CM15,CN15)</f>
        <v>1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5_31 Chalet</v>
      </c>
      <c r="B48" s="12">
        <v>4</v>
      </c>
      <c r="C48" s="50"/>
      <c r="D48" s="51"/>
      <c r="E48" s="50"/>
      <c r="F48" s="91"/>
      <c r="G48" s="58"/>
      <c r="H48" s="90"/>
      <c r="I48" s="49"/>
      <c r="J48" s="48" t="s">
        <v>490</v>
      </c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1</v>
      </c>
      <c r="N48" s="52" t="s">
        <v>178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0</v>
      </c>
      <c r="CB48" s="20">
        <f t="shared" ref="CB48:CB59" si="25">countkillshs(AS16,AV16,AX16,BA16,BC16,BF16,BH16,BK16,BM16,BP16,$B$44)</f>
        <v>0</v>
      </c>
      <c r="CC48" s="82" t="b">
        <f>opening(AS16,B44)</f>
        <v>0</v>
      </c>
      <c r="CD48" s="5" t="b">
        <f>KOST(CA48,O48,secandmin(J48),L48,AN16)</f>
        <v>0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120</v>
      </c>
      <c r="CI48" s="20">
        <f t="shared" si="20"/>
        <v>60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0</v>
      </c>
      <c r="CV48" s="20" t="b">
        <v>0</v>
      </c>
      <c r="CW48" s="20">
        <v>141</v>
      </c>
      <c r="CX48" s="20">
        <v>60</v>
      </c>
      <c r="CY48" s="20">
        <v>0</v>
      </c>
      <c r="CZ48" s="20">
        <v>0</v>
      </c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5_31 Chalet</v>
      </c>
      <c r="B49" s="12">
        <v>5</v>
      </c>
      <c r="C49" s="50"/>
      <c r="D49" s="51"/>
      <c r="E49" s="50"/>
      <c r="F49" s="91"/>
      <c r="G49" s="58"/>
      <c r="H49" s="90"/>
      <c r="I49" s="49"/>
      <c r="J49" s="48" t="s">
        <v>423</v>
      </c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1</v>
      </c>
      <c r="N49" s="52" t="s">
        <v>178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0</v>
      </c>
      <c r="CB49" s="20">
        <f t="shared" si="25"/>
        <v>0</v>
      </c>
      <c r="CC49" s="82" t="b">
        <f>opening(AS17,B44)</f>
        <v>0</v>
      </c>
      <c r="CD49" s="5" t="b">
        <f>KOST(CA49,O49,secandmin(J49),L49,AN17)</f>
        <v>0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141</v>
      </c>
      <c r="CI49" s="20">
        <f t="shared" si="20"/>
        <v>39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1</v>
      </c>
      <c r="CV49" s="20" t="b">
        <v>0</v>
      </c>
      <c r="CW49" s="20">
        <v>98</v>
      </c>
      <c r="CX49" s="20">
        <v>39</v>
      </c>
      <c r="CY49" s="20">
        <v>2</v>
      </c>
      <c r="CZ49" s="20">
        <v>0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5_31 Chalet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414</v>
      </c>
      <c r="K50" s="45" t="b">
        <v>0</v>
      </c>
      <c r="L50" s="46" t="b">
        <f t="shared" si="23"/>
        <v>0</v>
      </c>
      <c r="M50" s="47" t="b" cm="1">
        <f t="array" ref="M50">OpeningDeath(CG18,CI50,CI18,CI34,CI66,CI82,CI98)</f>
        <v>0</v>
      </c>
      <c r="N50" s="52" t="s">
        <v>178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1</v>
      </c>
      <c r="CB50" s="20">
        <f t="shared" si="25"/>
        <v>1</v>
      </c>
      <c r="CC50" s="82" t="b">
        <f>opening(AS18,B44)</f>
        <v>1</v>
      </c>
      <c r="CD50" s="5" t="b">
        <f>KOST(CA50,O50,secandmin(J50),L50,AN18)</f>
        <v>1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7</v>
      </c>
      <c r="CI50" s="20">
        <f t="shared" si="20"/>
        <v>173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1</v>
      </c>
      <c r="CV50" s="20" t="b">
        <v>1</v>
      </c>
      <c r="CW50" s="20" t="b">
        <v>0</v>
      </c>
      <c r="CX50" s="20">
        <v>173</v>
      </c>
      <c r="CY50" s="20">
        <v>1</v>
      </c>
      <c r="CZ50" s="20">
        <v>1</v>
      </c>
      <c r="DA50" s="76"/>
      <c r="DB50" s="20" t="b" cm="1">
        <f t="array" ref="DB50">DeathRefragged(CI50,CJ18,CK18,CL18,CM18,CN18)</f>
        <v>0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5_31 Chalet</v>
      </c>
      <c r="B51" s="12">
        <v>7</v>
      </c>
      <c r="C51" s="50"/>
      <c r="D51" s="51"/>
      <c r="E51" s="50"/>
      <c r="F51" s="91"/>
      <c r="G51" s="58"/>
      <c r="H51" s="90"/>
      <c r="I51" s="49"/>
      <c r="J51" s="92" t="s">
        <v>449</v>
      </c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0</v>
      </c>
      <c r="N51" s="52" t="s">
        <v>184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0</v>
      </c>
      <c r="CB51" s="20">
        <f t="shared" si="25"/>
        <v>0</v>
      </c>
      <c r="CC51" s="82" t="b">
        <f>opening(AS19,B44)</f>
        <v>0</v>
      </c>
      <c r="CD51" s="5" t="b">
        <f>KOST(CA51,O51,secandmin(J51),L51,AN19)</f>
        <v>0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124</v>
      </c>
      <c r="CI51" s="20">
        <f t="shared" si="20"/>
        <v>56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5_31 Chalet</v>
      </c>
      <c r="B52" s="12">
        <v>8</v>
      </c>
      <c r="C52" s="50"/>
      <c r="D52" s="51"/>
      <c r="E52" s="50"/>
      <c r="F52" s="91"/>
      <c r="G52" s="58"/>
      <c r="H52" s="90"/>
      <c r="I52" s="49"/>
      <c r="J52" s="300"/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 t="s">
        <v>184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0</v>
      </c>
      <c r="CB52" s="20">
        <f t="shared" si="25"/>
        <v>0</v>
      </c>
      <c r="CC52" s="82" t="b">
        <f>opening(AS20,B44)</f>
        <v>0</v>
      </c>
      <c r="CD52" s="5" t="b">
        <f>KOST(CA52,O52,secandmin(J52),L52,AN20)</f>
        <v>1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0</v>
      </c>
      <c r="CI52" s="20" t="b">
        <f t="shared" si="20"/>
        <v>0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5_31 Chalet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401</v>
      </c>
      <c r="K53" s="45" t="b">
        <v>0</v>
      </c>
      <c r="L53" s="46" t="b">
        <f t="shared" si="23"/>
        <v>0</v>
      </c>
      <c r="M53" s="47" t="b" cm="1">
        <f t="array" ref="M53">OpeningDeath(CG21,CI53,CI21,CI37,CI69,CI85,CI101)</f>
        <v>0</v>
      </c>
      <c r="N53" s="171" t="s">
        <v>184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0</v>
      </c>
      <c r="CB53" s="20">
        <f t="shared" si="25"/>
        <v>0</v>
      </c>
      <c r="CC53" s="82" t="b">
        <f>opening(AS21,B44)</f>
        <v>0</v>
      </c>
      <c r="CD53" s="5" t="b">
        <f>KOST(CA53,O53,secandmin(J53),L53,AN21)</f>
        <v>0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81</v>
      </c>
      <c r="CI53" s="20">
        <f t="shared" si="20"/>
        <v>99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5_31 Chalet</v>
      </c>
      <c r="B54" s="12">
        <v>10</v>
      </c>
      <c r="C54" s="50"/>
      <c r="D54" s="51"/>
      <c r="E54" s="50"/>
      <c r="F54" s="91"/>
      <c r="G54" s="58"/>
      <c r="H54" s="90"/>
      <c r="I54" s="49"/>
      <c r="J54" s="48" t="s">
        <v>418</v>
      </c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 t="s">
        <v>184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0</v>
      </c>
      <c r="CB54" s="20">
        <f t="shared" si="25"/>
        <v>0</v>
      </c>
      <c r="CC54" s="82" t="b">
        <f>opening(AS22,B44)</f>
        <v>0</v>
      </c>
      <c r="CD54" s="5" t="b">
        <f>KOST(CA54,O54,secandmin(J54),L54,AN22)</f>
        <v>0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39</v>
      </c>
      <c r="CI54" s="20">
        <f t="shared" si="20"/>
        <v>141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5_31 Chalet</v>
      </c>
      <c r="B55" s="12">
        <v>11</v>
      </c>
      <c r="C55" s="50"/>
      <c r="D55" s="51"/>
      <c r="E55" s="50"/>
      <c r="F55" s="91"/>
      <c r="G55" s="58"/>
      <c r="H55" s="90"/>
      <c r="I55" s="49"/>
      <c r="J55" s="48" t="s">
        <v>445</v>
      </c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 t="s">
        <v>184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2</v>
      </c>
      <c r="CB55" s="20">
        <f t="shared" si="25"/>
        <v>1</v>
      </c>
      <c r="CC55" s="82" t="b">
        <f>opening(AS23,B44)</f>
        <v>1</v>
      </c>
      <c r="CD55" s="5" t="b">
        <f>KOST(CA55,O55,secandmin(J55),L55,AN23)</f>
        <v>1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82</v>
      </c>
      <c r="CI55" s="20">
        <f t="shared" si="20"/>
        <v>98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5_31 Chalet</v>
      </c>
      <c r="B56" s="12">
        <v>12</v>
      </c>
      <c r="C56" s="50"/>
      <c r="D56" s="51"/>
      <c r="E56" s="50"/>
      <c r="F56" s="91"/>
      <c r="G56" s="58"/>
      <c r="H56" s="90"/>
      <c r="I56" s="49"/>
      <c r="J56" s="300"/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0</v>
      </c>
      <c r="N56" s="171" t="s">
        <v>184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>
        <f t="shared" si="18"/>
        <v>0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>
        <f t="shared" si="19"/>
        <v>0</v>
      </c>
      <c r="BY56" s="18"/>
      <c r="BZ56" s="36"/>
      <c r="CA56" s="29">
        <f>countkills(AS24,AX24,BC24,BH24,BM24,B44)</f>
        <v>1</v>
      </c>
      <c r="CB56" s="20">
        <f t="shared" si="25"/>
        <v>0</v>
      </c>
      <c r="CC56" s="82" t="b">
        <f>opening(AS24,B44)</f>
        <v>0</v>
      </c>
      <c r="CD56" s="5" t="b">
        <f>KOST(CA56,O56,secandmin(J56),L56,AN24)</f>
        <v>1</v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0</v>
      </c>
      <c r="CI56" s="20" t="b">
        <f t="shared" si="20"/>
        <v>0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5_31 Chalet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5_31 Chalet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5_31 Chalet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5_31 Chalet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5_31 Chalet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439</v>
      </c>
      <c r="K61" s="45" t="b">
        <v>0</v>
      </c>
      <c r="L61" s="46" t="b">
        <f>DB61</f>
        <v>0</v>
      </c>
      <c r="M61" s="47" t="b" cm="1">
        <f t="array" ref="M61">OpeningDeath(CG13,CI61,CI13,CI29,CI45,CI77,CI93)</f>
        <v>1</v>
      </c>
      <c r="N61" s="52" t="s">
        <v>257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0</v>
      </c>
      <c r="CB61" s="20">
        <f>countkillshs(AS13,AV13,AX13,BA13,BC13,BF13,BH13,BK13,BM13,BP13,$B$60)</f>
        <v>0</v>
      </c>
      <c r="CC61" s="82" t="b">
        <f>opening(AS13,B60)</f>
        <v>0</v>
      </c>
      <c r="CD61" s="5" t="b">
        <f>KOST(CA61,O61,secandmin(J61),L61,AN13)</f>
        <v>0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113</v>
      </c>
      <c r="CI61" s="20">
        <f t="shared" ref="CI61:CI75" si="28">IF(CH61=0,FALSE,(180+BT61-CH61))</f>
        <v>67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1</v>
      </c>
      <c r="CV61" s="20" t="b" cm="1">
        <f t="array" ref="CV61:CV66">TRANSPOSE(sidesplit(CD61:CD75,AN13:AN27,"Defence"))</f>
        <v>0</v>
      </c>
      <c r="CW61" s="20" t="b" cm="1">
        <f t="array" ref="CW61:CW66">TRANSPOSE(sidesplit(CI61:CI75,AN13:AN27,"Attack"))</f>
        <v>0</v>
      </c>
      <c r="CX61" s="20" cm="1">
        <f t="array" ref="CX61:CX66">TRANSPOSE(sidesplit(CI61:CI75,AN13:AN27,"Defence"))</f>
        <v>67</v>
      </c>
      <c r="CY61" s="20" cm="1">
        <f t="array" ref="CY61:CY66">TRANSPOSE(sidesplit(CA61:CA75,AN13:AN27,"Attack"))</f>
        <v>1</v>
      </c>
      <c r="CZ61" s="20" cm="1">
        <f t="array" ref="CZ61:CZ66">TRANSPOSE(sidesplit(CA61:CA75,AN13:AN27,"Defence"))</f>
        <v>0</v>
      </c>
      <c r="DA61" s="76"/>
      <c r="DB61" s="20" t="b" cm="1">
        <f t="array" ref="DB61">DeathRefragged(CI61,CJ13,CK13,CL13,CM13,CN13)</f>
        <v>0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5_31 Chalet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454</v>
      </c>
      <c r="K62" s="45" t="b">
        <v>0</v>
      </c>
      <c r="L62" s="46" t="b">
        <f t="shared" ref="L62:L75" si="31">DB62</f>
        <v>1</v>
      </c>
      <c r="M62" s="47" t="b" cm="1">
        <f t="array" ref="M62">OpeningDeath(CG14,CI62,CI14,CI30,CI46,CI78,CI94)</f>
        <v>0</v>
      </c>
      <c r="N62" s="52" t="s">
        <v>257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0</v>
      </c>
      <c r="CB62" s="20">
        <f>countkillshs(AS14,AV14,AX14,BA14,BC14,BF14,BH14,BK14,BM14,BP14,$B$60)</f>
        <v>0</v>
      </c>
      <c r="CC62" s="82" t="b">
        <f>opening(AS14,B60)</f>
        <v>0</v>
      </c>
      <c r="CD62" s="5" t="b">
        <f>KOST(CA62,O62,secandmin(J62),L62,AN14)</f>
        <v>1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83</v>
      </c>
      <c r="CI62" s="20">
        <f t="shared" si="28"/>
        <v>97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1</v>
      </c>
      <c r="CV62" s="20" t="b">
        <v>1</v>
      </c>
      <c r="CW62" s="20" t="b">
        <v>0</v>
      </c>
      <c r="CX62" s="20">
        <v>97</v>
      </c>
      <c r="CY62" s="20">
        <v>3</v>
      </c>
      <c r="CZ62" s="20">
        <v>0</v>
      </c>
      <c r="DA62" s="76"/>
      <c r="DB62" s="20" t="b" cm="1">
        <f t="array" ref="DB62">DeathRefragged(CI62,CJ14,CK14,CL14,CM14,CN14)</f>
        <v>1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5_31 Chalet</v>
      </c>
      <c r="B63" s="13">
        <v>3</v>
      </c>
      <c r="C63" s="50"/>
      <c r="D63" s="51"/>
      <c r="E63" s="50"/>
      <c r="F63" s="91"/>
      <c r="G63" s="58"/>
      <c r="H63" s="90"/>
      <c r="I63" s="49"/>
      <c r="J63" s="300"/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185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0</v>
      </c>
      <c r="CB63" s="20">
        <f>countkillshs(AS15,AV15,AX15,BA15,BC15,BF15,BH15,BK15,BM15,BP15,$B$60)</f>
        <v>0</v>
      </c>
      <c r="CC63" s="82" t="b">
        <f>opening(AS15,B60)</f>
        <v>0</v>
      </c>
      <c r="CD63" s="5" t="b">
        <f>KOST(CA63,O63,secandmin(J63),L63,AN15)</f>
        <v>1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0</v>
      </c>
      <c r="CI63" s="20" t="b">
        <f t="shared" si="28"/>
        <v>0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1</v>
      </c>
      <c r="CV63" s="20" t="b">
        <v>1</v>
      </c>
      <c r="CW63" s="20">
        <v>149</v>
      </c>
      <c r="CX63" s="20" t="b">
        <v>0</v>
      </c>
      <c r="CY63" s="20">
        <v>1</v>
      </c>
      <c r="CZ63" s="20">
        <v>0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5_31 Chalet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421</v>
      </c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0</v>
      </c>
      <c r="N64" s="52" t="s">
        <v>185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1</v>
      </c>
      <c r="CB64" s="20">
        <f t="shared" ref="CB64:CB75" si="33">countkillshs(AS16,AV16,AX16,BA16,BC16,BF16,BH16,BK16,BM16,BP16,$B$60)</f>
        <v>1</v>
      </c>
      <c r="CC64" s="82" t="b">
        <f>opening(AS16,B60)</f>
        <v>0</v>
      </c>
      <c r="CD64" s="5" t="b">
        <f>KOST(CA64,O64,secandmin(J64),L64,AN16)</f>
        <v>1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46</v>
      </c>
      <c r="CI64" s="20">
        <f t="shared" si="28"/>
        <v>134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1</v>
      </c>
      <c r="CV64" s="20" t="b">
        <v>1</v>
      </c>
      <c r="CW64" s="20">
        <v>148</v>
      </c>
      <c r="CX64" s="20">
        <v>134</v>
      </c>
      <c r="CY64" s="20">
        <v>1</v>
      </c>
      <c r="CZ64" s="20">
        <v>1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5_31 Chalet</v>
      </c>
      <c r="B65" s="13">
        <v>5</v>
      </c>
      <c r="C65" s="50"/>
      <c r="D65" s="51"/>
      <c r="E65" s="50"/>
      <c r="F65" s="91"/>
      <c r="G65" s="58"/>
      <c r="H65" s="90"/>
      <c r="I65" s="49"/>
      <c r="J65" s="48" t="s">
        <v>512</v>
      </c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0</v>
      </c>
      <c r="N65" s="52" t="s">
        <v>200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0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20</v>
      </c>
      <c r="CI65" s="20">
        <f t="shared" si="28"/>
        <v>160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0</v>
      </c>
      <c r="CV65" s="20" t="b">
        <v>0</v>
      </c>
      <c r="CW65" s="20">
        <v>124</v>
      </c>
      <c r="CX65" s="20">
        <v>160</v>
      </c>
      <c r="CY65" s="20">
        <v>0</v>
      </c>
      <c r="CZ65" s="20">
        <v>0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5_31 Chalet</v>
      </c>
      <c r="B66" s="13">
        <v>6</v>
      </c>
      <c r="C66" s="50"/>
      <c r="D66" s="51"/>
      <c r="E66" s="50"/>
      <c r="F66" s="91"/>
      <c r="G66" s="58"/>
      <c r="H66" s="90"/>
      <c r="I66" s="49"/>
      <c r="J66" s="48" t="s">
        <v>445</v>
      </c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0</v>
      </c>
      <c r="N66" s="52" t="s">
        <v>185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0</v>
      </c>
      <c r="CB66" s="20">
        <f t="shared" si="33"/>
        <v>0</v>
      </c>
      <c r="CC66" s="82" t="b">
        <f>opening(AS18,B60)</f>
        <v>0</v>
      </c>
      <c r="CD66" s="5" t="b">
        <f>KOST(CA66,O66,secandmin(J66),L66,AN18)</f>
        <v>0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82</v>
      </c>
      <c r="CI66" s="20">
        <f t="shared" si="28"/>
        <v>98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1</v>
      </c>
      <c r="CV66" s="20" t="b">
        <v>0</v>
      </c>
      <c r="CW66" s="20">
        <v>76</v>
      </c>
      <c r="CX66" s="20">
        <v>98</v>
      </c>
      <c r="CY66" s="20">
        <v>2</v>
      </c>
      <c r="CZ66" s="20">
        <v>0</v>
      </c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5_31 Chalet</v>
      </c>
      <c r="B67" s="13">
        <v>7</v>
      </c>
      <c r="C67" s="50"/>
      <c r="D67" s="51"/>
      <c r="E67" s="50"/>
      <c r="F67" s="91"/>
      <c r="G67" s="58"/>
      <c r="H67" s="90"/>
      <c r="I67" s="49"/>
      <c r="J67" s="302"/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 t="s">
        <v>174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1</v>
      </c>
      <c r="CB67" s="20">
        <f t="shared" si="33"/>
        <v>1</v>
      </c>
      <c r="CC67" s="82" t="b">
        <f>opening(AS19,B60)</f>
        <v>0</v>
      </c>
      <c r="CD67" s="5" t="b">
        <f>KOST(CA67,O67,secandmin(J67),L67,AN19)</f>
        <v>1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0</v>
      </c>
      <c r="CI67" s="20" t="b">
        <f t="shared" si="28"/>
        <v>0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5_31 Chalet</v>
      </c>
      <c r="B68" s="13">
        <v>8</v>
      </c>
      <c r="C68" s="50"/>
      <c r="D68" s="51"/>
      <c r="E68" s="50"/>
      <c r="F68" s="91"/>
      <c r="G68" s="58"/>
      <c r="H68" s="90"/>
      <c r="I68" s="49"/>
      <c r="J68" s="300"/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0</v>
      </c>
      <c r="N68" s="52" t="s">
        <v>174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3</v>
      </c>
      <c r="CB68" s="20">
        <f t="shared" si="33"/>
        <v>0</v>
      </c>
      <c r="CC68" s="82" t="b">
        <f>opening(AS20,B60)</f>
        <v>1</v>
      </c>
      <c r="CD68" s="5" t="b">
        <f>KOST(CA68,O68,secandmin(J68),L68,AN20)</f>
        <v>1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0</v>
      </c>
      <c r="CI68" s="20" t="b">
        <f t="shared" si="28"/>
        <v>0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1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5_31 Chalet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519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174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1</v>
      </c>
      <c r="CB69" s="20">
        <f t="shared" si="33"/>
        <v>1</v>
      </c>
      <c r="CC69" s="82" t="b">
        <f>opening(AS21,B60)</f>
        <v>1</v>
      </c>
      <c r="CD69" s="5" t="b">
        <f>KOST(CA69,O69,secandmin(J69),L69,AN21)</f>
        <v>1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31</v>
      </c>
      <c r="CI69" s="20">
        <f t="shared" si="28"/>
        <v>149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1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5_31 Chalet</v>
      </c>
      <c r="B70" s="13">
        <v>10</v>
      </c>
      <c r="C70" s="50"/>
      <c r="D70" s="51"/>
      <c r="E70" s="50"/>
      <c r="F70" s="91"/>
      <c r="G70" s="58"/>
      <c r="H70" s="90"/>
      <c r="I70" s="49"/>
      <c r="J70" s="48" t="s">
        <v>514</v>
      </c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0</v>
      </c>
      <c r="N70" s="171" t="s">
        <v>174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1</v>
      </c>
      <c r="CB70" s="20">
        <f t="shared" si="33"/>
        <v>1</v>
      </c>
      <c r="CC70" s="82" t="b">
        <f>opening(AS22,B60)</f>
        <v>0</v>
      </c>
      <c r="CD70" s="5" t="b">
        <f>KOST(CA70,O70,secandmin(J70),L70,AN22)</f>
        <v>1</v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32</v>
      </c>
      <c r="CI70" s="20">
        <f t="shared" si="28"/>
        <v>148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5_31 Chalet</v>
      </c>
      <c r="B71" s="13">
        <v>11</v>
      </c>
      <c r="C71" s="50"/>
      <c r="D71" s="51"/>
      <c r="E71" s="50"/>
      <c r="F71" s="91"/>
      <c r="G71" s="58"/>
      <c r="H71" s="90"/>
      <c r="I71" s="49"/>
      <c r="J71" s="48" t="s">
        <v>389</v>
      </c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 t="s">
        <v>174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0</v>
      </c>
      <c r="CB71" s="20">
        <f t="shared" si="33"/>
        <v>0</v>
      </c>
      <c r="CC71" s="82" t="b">
        <f>opening(AS23,B60)</f>
        <v>0</v>
      </c>
      <c r="CD71" s="5" t="b">
        <f>KOST(CA71,O71,secandmin(J71),L71,AN23)</f>
        <v>0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56</v>
      </c>
      <c r="CI71" s="20">
        <f t="shared" si="28"/>
        <v>124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5_31 Chalet</v>
      </c>
      <c r="B72" s="13">
        <v>12</v>
      </c>
      <c r="C72" s="50"/>
      <c r="D72" s="51"/>
      <c r="E72" s="50"/>
      <c r="F72" s="91"/>
      <c r="G72" s="58"/>
      <c r="H72" s="90"/>
      <c r="I72" s="49"/>
      <c r="J72" s="48" t="s">
        <v>419</v>
      </c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 t="s">
        <v>174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>
        <f t="shared" si="26"/>
        <v>0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>
        <f t="shared" si="27"/>
        <v>0</v>
      </c>
      <c r="BY72" s="18"/>
      <c r="BZ72" s="36"/>
      <c r="CA72" s="29">
        <f>countkills(AS24,AX24,BC24,BH24,BM24,B60)</f>
        <v>2</v>
      </c>
      <c r="CB72" s="20">
        <f t="shared" si="33"/>
        <v>1</v>
      </c>
      <c r="CC72" s="82" t="b">
        <f>opening(AS24,B60)</f>
        <v>1</v>
      </c>
      <c r="CD72" s="5" t="b">
        <f>KOST(CA72,O72,secandmin(J72),L72,AN24)</f>
        <v>1</v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104</v>
      </c>
      <c r="CI72" s="20">
        <f t="shared" si="28"/>
        <v>76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1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5_31 Chalet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5_31 Chalet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5_31 Chalet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5_31 Chalet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5_31 Chalet</v>
      </c>
      <c r="B77" s="6">
        <v>1</v>
      </c>
      <c r="C77" s="50"/>
      <c r="D77" s="51"/>
      <c r="E77" s="50"/>
      <c r="F77" s="91"/>
      <c r="G77" s="58"/>
      <c r="H77" s="90"/>
      <c r="I77" s="49"/>
      <c r="J77" s="300"/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192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3</v>
      </c>
      <c r="CB77" s="20">
        <f>countkillshs(AS13,AV13,AX13,BA13,BC13,BF13,BH13,BK13,BM13,BP13,$B$76)</f>
        <v>3</v>
      </c>
      <c r="CC77" s="82" t="b">
        <f>opening(AS13,B76)</f>
        <v>1</v>
      </c>
      <c r="CD77" s="5" t="b">
        <f>KOST(CA77,O77,secandmin(J77),L77,AN13)</f>
        <v>1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0</v>
      </c>
      <c r="CI77" s="20" t="b">
        <f t="shared" ref="CI77:CI91" si="36">IF(CH77=0,FALSE,(180+BT77-CH77))</f>
        <v>0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0</v>
      </c>
      <c r="CV77" s="20" t="b" cm="1">
        <f t="array" ref="CV77:CV82">TRANSPOSE(sidesplit(CD77:CD91,AN13:AN27,"Defence"))</f>
        <v>1</v>
      </c>
      <c r="CW77" s="20" cm="1">
        <f t="array" ref="CW77:CW82">TRANSPOSE(sidesplit(CI77:CI91,AN13:AN27,"Attack"))</f>
        <v>54</v>
      </c>
      <c r="CX77" s="20" t="b" cm="1">
        <f t="array" ref="CX77:CX82">TRANSPOSE(sidesplit(CI77:CI91,AN13:AN27,"Defence"))</f>
        <v>0</v>
      </c>
      <c r="CY77" s="20" cm="1">
        <f t="array" ref="CY77:CY82">TRANSPOSE(sidesplit(CA77:CA91,AN13:AN27,"Attack"))</f>
        <v>0</v>
      </c>
      <c r="CZ77" s="20" cm="1">
        <f t="array" ref="CZ77:CZ82">TRANSPOSE(sidesplit(CA77:CA91,AN13:AN27,"Defence"))</f>
        <v>3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5_31 Chalet</v>
      </c>
      <c r="B78" s="6">
        <v>2</v>
      </c>
      <c r="C78" s="50"/>
      <c r="D78" s="51"/>
      <c r="E78" s="50"/>
      <c r="F78" s="91"/>
      <c r="G78" s="58"/>
      <c r="H78" s="90"/>
      <c r="I78" s="49"/>
      <c r="J78" s="48" t="s">
        <v>452</v>
      </c>
      <c r="K78" s="45" t="b">
        <v>1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192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45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2</v>
      </c>
      <c r="CB78" s="20">
        <f>countkillshs(AS14,AV14,AX14,BA14,BC14,BF14,BH14,BK14,BM14,BP14,$B$76)</f>
        <v>2</v>
      </c>
      <c r="CC78" s="82" t="b">
        <f>opening(AS14,B76)</f>
        <v>1</v>
      </c>
      <c r="CD78" s="5" t="b">
        <f>KOST(CA78,O78,secandmin(J78),L78,AN14)</f>
        <v>1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43</v>
      </c>
      <c r="CI78" s="20">
        <f t="shared" si="36"/>
        <v>182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1</v>
      </c>
      <c r="CV78" s="20" t="b">
        <v>1</v>
      </c>
      <c r="CW78" s="20" t="b">
        <v>0</v>
      </c>
      <c r="CX78" s="20">
        <v>182</v>
      </c>
      <c r="CY78" s="20">
        <v>1</v>
      </c>
      <c r="CZ78" s="20">
        <v>2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5_31 Chalet</v>
      </c>
      <c r="B79" s="6">
        <v>3</v>
      </c>
      <c r="C79" s="50"/>
      <c r="D79" s="51"/>
      <c r="E79" s="50"/>
      <c r="F79" s="91"/>
      <c r="G79" s="58"/>
      <c r="H79" s="90"/>
      <c r="I79" s="49"/>
      <c r="J79" s="300"/>
      <c r="K79" s="45" t="b">
        <v>0</v>
      </c>
      <c r="L79" s="46" t="b">
        <f t="shared" si="39"/>
        <v>0</v>
      </c>
      <c r="M79" s="47" t="b" cm="1">
        <f t="array" ref="M79">OpeningDeath(CG15,CI79,CI15,CI31,CI47,CI63,CI95)</f>
        <v>0</v>
      </c>
      <c r="N79" s="52" t="s">
        <v>188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0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1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0</v>
      </c>
      <c r="CI79" s="20" t="b">
        <f t="shared" si="36"/>
        <v>0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0</v>
      </c>
      <c r="CV79" s="20" t="b">
        <v>1</v>
      </c>
      <c r="CW79" s="20">
        <v>94</v>
      </c>
      <c r="CX79" s="20" t="b">
        <v>0</v>
      </c>
      <c r="CY79" s="20">
        <v>0</v>
      </c>
      <c r="CZ79" s="20">
        <v>0</v>
      </c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5_31 Chalet</v>
      </c>
      <c r="B80" s="6">
        <v>4</v>
      </c>
      <c r="C80" s="50"/>
      <c r="D80" s="51"/>
      <c r="E80" s="50"/>
      <c r="F80" s="91"/>
      <c r="G80" s="58"/>
      <c r="H80" s="90"/>
      <c r="I80" s="49"/>
      <c r="J80" s="48" t="s">
        <v>432</v>
      </c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188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0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b">
        <f>KOST(CA80,O80,secandmin(J80),L80,AN16)</f>
        <v>0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6</v>
      </c>
      <c r="CI80" s="20">
        <f t="shared" si="36"/>
        <v>174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0</v>
      </c>
      <c r="CV80" s="20" t="b">
        <v>0</v>
      </c>
      <c r="CW80" s="20">
        <v>155</v>
      </c>
      <c r="CX80" s="20">
        <v>174</v>
      </c>
      <c r="CY80" s="20">
        <v>0</v>
      </c>
      <c r="CZ80" s="20">
        <v>0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5_31 Chalet</v>
      </c>
      <c r="B81" s="6">
        <v>5</v>
      </c>
      <c r="C81" s="50"/>
      <c r="D81" s="51"/>
      <c r="E81" s="50"/>
      <c r="F81" s="91"/>
      <c r="G81" s="58"/>
      <c r="H81" s="90"/>
      <c r="I81" s="49"/>
      <c r="J81" s="48" t="s">
        <v>483</v>
      </c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 t="s">
        <v>202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1</v>
      </c>
      <c r="CB81" s="20">
        <f t="shared" si="41"/>
        <v>0</v>
      </c>
      <c r="CC81" s="82" t="b">
        <f>opening(AS17,B76)</f>
        <v>1</v>
      </c>
      <c r="CD81" s="5" t="b">
        <f>KOST(CA81,O81,secandmin(J81),L81,AN17)</f>
        <v>1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38</v>
      </c>
      <c r="CI81" s="20">
        <f t="shared" si="36"/>
        <v>142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0</v>
      </c>
      <c r="CV81" s="20" t="b">
        <v>1</v>
      </c>
      <c r="CW81" s="20">
        <v>160</v>
      </c>
      <c r="CX81" s="20">
        <v>142</v>
      </c>
      <c r="CY81" s="20">
        <v>0</v>
      </c>
      <c r="CZ81" s="20">
        <v>1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5_31 Chalet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524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202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0</v>
      </c>
      <c r="CB82" s="20">
        <f t="shared" si="41"/>
        <v>0</v>
      </c>
      <c r="CC82" s="82" t="b">
        <f>opening(AS18,B76)</f>
        <v>0</v>
      </c>
      <c r="CD82" s="5" t="b">
        <f>KOST(CA82,O82,secandmin(J82),L82,AN18)</f>
        <v>0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8</v>
      </c>
      <c r="CI82" s="20">
        <f t="shared" si="36"/>
        <v>172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1</v>
      </c>
      <c r="CV82" s="20" t="b">
        <v>0</v>
      </c>
      <c r="CW82" s="20" t="b">
        <v>0</v>
      </c>
      <c r="CX82" s="20">
        <v>172</v>
      </c>
      <c r="CY82" s="20">
        <v>0</v>
      </c>
      <c r="CZ82" s="20">
        <v>0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5_31 Chalet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500</v>
      </c>
      <c r="K83" s="45" t="b">
        <v>0</v>
      </c>
      <c r="L83" s="46" t="b">
        <f t="shared" si="39"/>
        <v>0</v>
      </c>
      <c r="M83" s="47" t="b" cm="1">
        <f t="array" ref="M83">OpeningDeath(CG19,CI83,CI19,CI35,CI51,CI67,CI99)</f>
        <v>1</v>
      </c>
      <c r="N83" s="52" t="s">
        <v>164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0</v>
      </c>
      <c r="CB83" s="20">
        <f t="shared" si="41"/>
        <v>0</v>
      </c>
      <c r="CC83" s="82" t="b">
        <f>opening(AS19,B76)</f>
        <v>0</v>
      </c>
      <c r="CD83" s="5" t="b">
        <f>KOST(CA83,O83,secandmin(J83),L83,AN19)</f>
        <v>0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126</v>
      </c>
      <c r="CI83" s="20">
        <f t="shared" si="36"/>
        <v>54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0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5_31 Chalet</v>
      </c>
      <c r="B84" s="6">
        <v>8</v>
      </c>
      <c r="C84" s="50"/>
      <c r="D84" s="51"/>
      <c r="E84" s="50"/>
      <c r="F84" s="91"/>
      <c r="G84" s="58"/>
      <c r="H84" s="90"/>
      <c r="I84" s="49"/>
      <c r="J84" s="300"/>
      <c r="K84" s="45" t="b">
        <v>0</v>
      </c>
      <c r="L84" s="46" t="b">
        <f t="shared" si="39"/>
        <v>0</v>
      </c>
      <c r="M84" s="47" t="b" cm="1">
        <f t="array" ref="M84">OpeningDeath(CG20,CI84,CI20,CI36,CI52,CI68,CI100)</f>
        <v>0</v>
      </c>
      <c r="N84" s="52" t="s">
        <v>164</v>
      </c>
      <c r="O84" s="53" t="b">
        <v>1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1</v>
      </c>
      <c r="CB84" s="20">
        <f t="shared" si="41"/>
        <v>0</v>
      </c>
      <c r="CC84" s="82" t="b">
        <f>opening(AS20,B76)</f>
        <v>0</v>
      </c>
      <c r="CD84" s="5" t="b">
        <f>KOST(CA84,O84,secandmin(J84),L84,AN20)</f>
        <v>1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0</v>
      </c>
      <c r="CI84" s="20" t="b">
        <f t="shared" si="36"/>
        <v>0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0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5_31 Chalet</v>
      </c>
      <c r="B85" s="6">
        <v>9</v>
      </c>
      <c r="C85" s="50"/>
      <c r="D85" s="51"/>
      <c r="E85" s="50"/>
      <c r="F85" s="91"/>
      <c r="G85" s="58"/>
      <c r="H85" s="90"/>
      <c r="I85" s="49"/>
      <c r="J85" s="48" t="s">
        <v>386</v>
      </c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 t="s">
        <v>164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0</v>
      </c>
      <c r="CB85" s="20">
        <f t="shared" si="41"/>
        <v>0</v>
      </c>
      <c r="CC85" s="82" t="b">
        <f>opening(AS21,B76)</f>
        <v>0</v>
      </c>
      <c r="CD85" s="5" t="b">
        <f>KOST(CA85,O85,secandmin(J85),L85,AN21)</f>
        <v>0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86</v>
      </c>
      <c r="CI85" s="20">
        <f t="shared" si="36"/>
        <v>94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5_31 Chalet</v>
      </c>
      <c r="B86" s="6">
        <v>10</v>
      </c>
      <c r="C86" s="50"/>
      <c r="D86" s="51"/>
      <c r="E86" s="50"/>
      <c r="F86" s="91"/>
      <c r="G86" s="58"/>
      <c r="H86" s="90"/>
      <c r="I86" s="49"/>
      <c r="J86" s="92" t="s">
        <v>481</v>
      </c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 t="s">
        <v>164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0</v>
      </c>
      <c r="CB86" s="20">
        <f t="shared" si="41"/>
        <v>0</v>
      </c>
      <c r="CC86" s="82" t="b">
        <f>opening(AS22,B76)</f>
        <v>0</v>
      </c>
      <c r="CD86" s="5" t="b">
        <f>KOST(CA86,O86,secandmin(J86),L86,AN22)</f>
        <v>0</v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25</v>
      </c>
      <c r="CI86" s="20">
        <f t="shared" si="36"/>
        <v>155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5_31 Chalet</v>
      </c>
      <c r="B87" s="6">
        <v>11</v>
      </c>
      <c r="C87" s="50"/>
      <c r="D87" s="51"/>
      <c r="E87" s="50"/>
      <c r="F87" s="91"/>
      <c r="G87" s="58"/>
      <c r="H87" s="90"/>
      <c r="I87" s="49"/>
      <c r="J87" s="48" t="s">
        <v>512</v>
      </c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186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0</v>
      </c>
      <c r="CB87" s="20">
        <f t="shared" si="41"/>
        <v>0</v>
      </c>
      <c r="CC87" s="82" t="b">
        <f>opening(AS23,B76)</f>
        <v>0</v>
      </c>
      <c r="CD87" s="5" t="b">
        <f>KOST(CA87,O87,secandmin(J87),L87,AN23)</f>
        <v>0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20</v>
      </c>
      <c r="CI87" s="20">
        <f t="shared" si="36"/>
        <v>160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5_31 Chalet</v>
      </c>
      <c r="B88" s="6">
        <v>12</v>
      </c>
      <c r="C88" s="50"/>
      <c r="D88" s="51"/>
      <c r="E88" s="50"/>
      <c r="F88" s="91"/>
      <c r="G88" s="58"/>
      <c r="H88" s="90"/>
      <c r="I88" s="49"/>
      <c r="J88" s="300"/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 t="s">
        <v>186</v>
      </c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>
        <f t="shared" si="34"/>
        <v>0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>
        <f t="shared" si="35"/>
        <v>0</v>
      </c>
      <c r="BY88" s="18"/>
      <c r="BZ88" s="9"/>
      <c r="CA88" s="29">
        <f>countkills(AS24,AX24,BC24,BH24,BM24,B76)</f>
        <v>0</v>
      </c>
      <c r="CB88" s="20">
        <f t="shared" si="41"/>
        <v>0</v>
      </c>
      <c r="CC88" s="82" t="b">
        <f>opening(AS24,B76)</f>
        <v>0</v>
      </c>
      <c r="CD88" s="5" t="b">
        <f>KOST(CA88,O88,secandmin(J88),L88,AN24)</f>
        <v>1</v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0</v>
      </c>
      <c r="CI88" s="20" t="b">
        <f t="shared" si="36"/>
        <v>0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5_31 Chalet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5_31 Chalet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5_31 Chalet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5_31 Chalet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5_31 Chalet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5_31 Chalet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5_31 Chalet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5_31 Chalet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5_31 Chalet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5_31 Chalet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5_31 Chalet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5_31 Chalet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5_31 Chalet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5_31 Chalet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5_31 Chalet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5_31 Chalet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5_31 Chalet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5_31 Chalet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5_31 Chalet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OfficeMaster</v>
      </c>
    </row>
    <row r="112" spans="1:111" ht="15.75" customHeight="1" x14ac:dyDescent="0.2">
      <c r="A112" s="20" t="str">
        <f ca="1"/>
        <v>BarGaming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KitchenDining</v>
      </c>
      <c r="C113" s="316"/>
      <c r="D113" s="316"/>
      <c r="E113" s="316"/>
    </row>
    <row r="114" spans="1:27" ht="15.75" customHeight="1" thickBot="1" x14ac:dyDescent="0.25">
      <c r="A114" s="295" t="str">
        <f ca="1"/>
        <v>WineSnowmobile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1.3078703703703703E-3</v>
      </c>
      <c r="C118" s="177" cm="1">
        <f t="array" ref="C118">secandmin(AR13)/(60*60*24)</f>
        <v>1.0300925925925926E-3</v>
      </c>
      <c r="D118" s="17" t="b">
        <f>CG13</f>
        <v>0</v>
      </c>
      <c r="E118" s="17" t="str">
        <f>IF(D118=TRUE,CJ29,"NO OP")</f>
        <v>NO OP</v>
      </c>
      <c r="F118" s="17" t="str">
        <f t="shared" ref="F118:F132" si="42">AO13</f>
        <v>Won</v>
      </c>
      <c r="G118" s="125">
        <f>IF((COUNTA(AR13)=1),IF(F118="Not Played",FALSE,IF(D118=FALSE,(B118-C118),FALSE)), "NO KILL")</f>
        <v>2.7777777777777761E-4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1.4351851851851852E-3</v>
      </c>
      <c r="C119" s="177" cm="1">
        <f t="array" ref="C119">secandmin(AR14)/(60*60*24)</f>
        <v>1.2152777777777778E-3</v>
      </c>
      <c r="D119" s="17" t="b">
        <f t="shared" ref="D119:D132" si="44">CG14</f>
        <v>0</v>
      </c>
      <c r="E119" s="17" t="str">
        <f t="shared" ref="E119:E132" si="45">IF(D119=TRUE,CJ30,"NO OP")</f>
        <v>NO OP</v>
      </c>
      <c r="F119" s="17" t="str">
        <f t="shared" si="42"/>
        <v>Won</v>
      </c>
      <c r="G119" s="125">
        <f t="shared" ref="G119:G132" si="46">IF((COUNTA(AR14)=1),IF(F119="Not Played",FALSE,IF(D119=FALSE,(B119-C119),FALSE)), "NO KILL")</f>
        <v>2.1990740740740738E-4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6.4814814814814813E-4</v>
      </c>
      <c r="C120" s="177" cm="1">
        <f t="array" ref="C120">secandmin(AR15)/(60*60*24)</f>
        <v>1.6319444444444445E-3</v>
      </c>
      <c r="D120" s="17" t="b">
        <f t="shared" si="44"/>
        <v>1</v>
      </c>
      <c r="E120" s="17" t="b">
        <f t="shared" si="45"/>
        <v>0</v>
      </c>
      <c r="F120" s="17" t="str">
        <f t="shared" si="42"/>
        <v>Won</v>
      </c>
      <c r="G120" s="125" t="b">
        <f t="shared" si="46"/>
        <v>0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1.3888888888888889E-3</v>
      </c>
      <c r="C121" s="177" cm="1">
        <f t="array" ref="C121">secandmin(AR16)/(60*60*24)</f>
        <v>7.6388888888888893E-4</v>
      </c>
      <c r="D121" s="17" t="b">
        <f t="shared" si="44"/>
        <v>0</v>
      </c>
      <c r="E121" s="17" t="str">
        <f t="shared" si="45"/>
        <v>NO OP</v>
      </c>
      <c r="F121" s="17" t="str">
        <f t="shared" si="42"/>
        <v>Lost</v>
      </c>
      <c r="G121" s="125">
        <f t="shared" si="46"/>
        <v>6.2500000000000001E-4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1.6319444444444445E-3</v>
      </c>
      <c r="C122" s="177" cm="1">
        <f t="array" ref="C122">secandmin(AR17)/(60*60*24)</f>
        <v>7.6388888888888893E-4</v>
      </c>
      <c r="D122" s="17" t="b">
        <f t="shared" si="44"/>
        <v>0</v>
      </c>
      <c r="E122" s="17" t="str">
        <f t="shared" si="45"/>
        <v>NO OP</v>
      </c>
      <c r="F122" s="17" t="str">
        <f t="shared" si="42"/>
        <v>Won</v>
      </c>
      <c r="G122" s="125">
        <f t="shared" si="46"/>
        <v>8.6805555555555562E-4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1.5972222222222223E-3</v>
      </c>
      <c r="C123" s="177" cm="1">
        <f t="array" ref="C123">secandmin(AR18)/(60*60*24)</f>
        <v>5.9027777777777778E-4</v>
      </c>
      <c r="D123" s="17" t="b">
        <f t="shared" si="44"/>
        <v>0</v>
      </c>
      <c r="E123" s="17" t="str">
        <f t="shared" si="45"/>
        <v>NO OP</v>
      </c>
      <c r="F123" s="17" t="str">
        <f t="shared" si="42"/>
        <v>Lost</v>
      </c>
      <c r="G123" s="125">
        <f t="shared" si="46"/>
        <v>1.0069444444444444E-3</v>
      </c>
    </row>
    <row r="124" spans="1:27" ht="15.75" customHeight="1" x14ac:dyDescent="0.2">
      <c r="A124" s="4">
        <v>7</v>
      </c>
      <c r="B124" s="125">
        <f t="shared" si="43"/>
        <v>1.4583333333333334E-3</v>
      </c>
      <c r="C124" s="177" cm="1">
        <f t="array" ref="C124">secandmin(AR19)/(60*60*24)</f>
        <v>1.0300925925925926E-3</v>
      </c>
      <c r="D124" s="17" t="b">
        <f t="shared" si="44"/>
        <v>0</v>
      </c>
      <c r="E124" s="17" t="str">
        <f t="shared" si="45"/>
        <v>NO OP</v>
      </c>
      <c r="F124" s="17" t="str">
        <f t="shared" si="42"/>
        <v>Won</v>
      </c>
      <c r="G124" s="125">
        <f t="shared" si="46"/>
        <v>4.2824074074074075E-4</v>
      </c>
    </row>
    <row r="125" spans="1:27" ht="15.75" customHeight="1" x14ac:dyDescent="0.2">
      <c r="A125" s="4">
        <v>8</v>
      </c>
      <c r="B125" s="125">
        <f t="shared" si="43"/>
        <v>0</v>
      </c>
      <c r="C125" s="177" cm="1">
        <f t="array" ref="C125">secandmin(AR20)/(60*60*24)</f>
        <v>1.7013888888888888E-3</v>
      </c>
      <c r="D125" s="17" t="b">
        <f t="shared" si="44"/>
        <v>1</v>
      </c>
      <c r="E125" s="17" t="b">
        <f t="shared" si="45"/>
        <v>0</v>
      </c>
      <c r="F125" s="17" t="str">
        <f t="shared" si="42"/>
        <v>Won</v>
      </c>
      <c r="G125" s="125" t="b">
        <f t="shared" si="46"/>
        <v>0</v>
      </c>
    </row>
    <row r="126" spans="1:27" ht="15.75" customHeight="1" x14ac:dyDescent="0.2">
      <c r="A126" s="4">
        <v>9</v>
      </c>
      <c r="B126" s="125">
        <f t="shared" si="43"/>
        <v>9.9537037037037042E-4</v>
      </c>
      <c r="C126" s="177" cm="1">
        <f t="array" ref="C126">secandmin(AR21)/(60*60*24)</f>
        <v>1.5277777777777779E-3</v>
      </c>
      <c r="D126" s="17" t="b">
        <f t="shared" si="44"/>
        <v>1</v>
      </c>
      <c r="E126" s="17" t="b">
        <f t="shared" si="45"/>
        <v>0</v>
      </c>
      <c r="F126" s="17" t="str">
        <f t="shared" si="42"/>
        <v>Lost</v>
      </c>
      <c r="G126" s="125" t="b">
        <f t="shared" si="46"/>
        <v>0</v>
      </c>
    </row>
    <row r="127" spans="1:27" ht="15.75" customHeight="1" x14ac:dyDescent="0.2">
      <c r="A127" s="4">
        <v>10</v>
      </c>
      <c r="B127" s="125">
        <f t="shared" si="43"/>
        <v>1.736111111111111E-3</v>
      </c>
      <c r="C127" s="177" cm="1">
        <f t="array" ref="C127">secandmin(AR22)/(60*60*24)</f>
        <v>1.6435185185185185E-3</v>
      </c>
      <c r="D127" s="17" t="b">
        <f t="shared" si="44"/>
        <v>0</v>
      </c>
      <c r="E127" s="17" t="str">
        <f t="shared" si="45"/>
        <v>NO OP</v>
      </c>
      <c r="F127" s="17" t="str">
        <f t="shared" si="42"/>
        <v>Lost</v>
      </c>
      <c r="G127" s="125">
        <f t="shared" si="46"/>
        <v>9.2592592592592466E-5</v>
      </c>
    </row>
    <row r="128" spans="1:27" ht="15.75" customHeight="1" x14ac:dyDescent="0.2">
      <c r="A128" s="4">
        <v>11</v>
      </c>
      <c r="B128" s="125">
        <f t="shared" si="43"/>
        <v>1.5393518518518519E-3</v>
      </c>
      <c r="C128" s="177" cm="1">
        <f t="array" ref="C128">secandmin(AR23)/(60*60*24)</f>
        <v>1.4351851851851852E-3</v>
      </c>
      <c r="D128" s="17" t="b">
        <f t="shared" si="44"/>
        <v>0</v>
      </c>
      <c r="E128" s="17" t="str">
        <f t="shared" si="45"/>
        <v>NO OP</v>
      </c>
      <c r="F128" s="17" t="str">
        <f t="shared" si="42"/>
        <v>Lost</v>
      </c>
      <c r="G128" s="125">
        <f t="shared" si="46"/>
        <v>1.0416666666666669E-4</v>
      </c>
    </row>
    <row r="129" spans="1:9" ht="15.75" customHeight="1" x14ac:dyDescent="0.2">
      <c r="A129" s="4">
        <v>12</v>
      </c>
      <c r="B129" s="125">
        <f t="shared" si="43"/>
        <v>1.2037037037037038E-3</v>
      </c>
      <c r="C129" s="177" cm="1">
        <f t="array" ref="C129">secandmin(AR24)/(60*60*24)</f>
        <v>1.7476851851851852E-3</v>
      </c>
      <c r="D129" s="17" t="b">
        <f t="shared" si="44"/>
        <v>1</v>
      </c>
      <c r="E129" s="17" t="b">
        <f t="shared" si="45"/>
        <v>0</v>
      </c>
      <c r="F129" s="17" t="str">
        <f t="shared" si="42"/>
        <v>Won</v>
      </c>
      <c r="G129" s="125" t="b">
        <f t="shared" si="46"/>
        <v>0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0</v>
      </c>
      <c r="D134" s="17" t="str">
        <f>AO13</f>
        <v>Won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0</v>
      </c>
      <c r="D135" s="17" t="str">
        <f t="shared" ref="D135:D148" si="48">AO14</f>
        <v>Won</v>
      </c>
      <c r="E135" s="233" t="b">
        <f t="shared" ref="E135:E148" si="49">IF(OR(DE30=TRUE,DE78=TRUE,DE46=TRUE,DE62=TRUE,DE14=TRUE),TRUE,FALSE)</f>
        <v>1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1</v>
      </c>
      <c r="D136" s="17" t="str">
        <f t="shared" si="48"/>
        <v>Won</v>
      </c>
      <c r="E136" s="233" t="b">
        <f t="shared" si="49"/>
        <v>0</v>
      </c>
      <c r="F136" s="17" t="str" cm="1">
        <f t="array" ref="F136">IF(CG15=TRUE,WhoGotTraded(CJ31,CJ15,CI15,CI31,CI47,CI63,CI79,$B$12,$B$28,$B$44,$B$60,$B$76),"N/A")</f>
        <v>N/A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0</v>
      </c>
      <c r="D137" s="17" t="str">
        <f t="shared" si="48"/>
        <v>Lost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0</v>
      </c>
      <c r="D138" s="17" t="str">
        <f t="shared" si="48"/>
        <v>Won</v>
      </c>
      <c r="E138" s="233" t="b">
        <f t="shared" si="49"/>
        <v>1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0</v>
      </c>
      <c r="D139" s="17" t="str">
        <f t="shared" si="48"/>
        <v>Lost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0</v>
      </c>
      <c r="D140" s="17" t="str">
        <f t="shared" si="48"/>
        <v>Won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1</v>
      </c>
      <c r="D141" s="17" t="str">
        <f t="shared" si="48"/>
        <v>Won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1</v>
      </c>
      <c r="D142" s="17" t="str">
        <f t="shared" si="48"/>
        <v>Lost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N/A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0</v>
      </c>
      <c r="D143" s="17" t="str">
        <f t="shared" si="48"/>
        <v>Lost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0</v>
      </c>
      <c r="C144" s="17" t="b">
        <f t="shared" si="47"/>
        <v>0</v>
      </c>
      <c r="D144" s="17" t="str">
        <f t="shared" si="48"/>
        <v>Lost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6" ht="15.75" customHeight="1" x14ac:dyDescent="0.2">
      <c r="A145" s="276">
        <v>12</v>
      </c>
      <c r="B145" s="17" t="b">
        <v>0</v>
      </c>
      <c r="C145" s="17" t="b">
        <f t="shared" si="47"/>
        <v>1</v>
      </c>
      <c r="D145" s="17" t="str">
        <f t="shared" si="48"/>
        <v>Won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N/A</v>
      </c>
    </row>
    <row r="146" spans="1:6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6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6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6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6" ht="15.75" customHeight="1" x14ac:dyDescent="0.2">
      <c r="A150" s="276">
        <v>1</v>
      </c>
      <c r="B150" s="17" cm="1">
        <f t="array" ref="B150:B164">IF(ISBLANK(Q13:Q27),FALSE,Q13:Q27)</f>
        <v>0</v>
      </c>
      <c r="C150" s="17" cm="1">
        <f t="array" ref="C150:C164">IF(ISBLANK(R13:R27),FALSE,R13:R27)</f>
        <v>6</v>
      </c>
      <c r="D150" s="234" t="str" cm="1">
        <f t="array" ref="D150:D164">AO13:AO27</f>
        <v>Won</v>
      </c>
      <c r="E150" s="17" t="str" cm="1">
        <f t="array" ref="E150">WhoGotTraded(CJ29,CJ13,CI13,CI29,CI45,CI61,CI77,$B$12,$B$28,$B$44,$B$60,$B$76)</f>
        <v>Ploudy</v>
      </c>
    </row>
    <row r="151" spans="1:6" ht="15.75" customHeight="1" x14ac:dyDescent="0.2">
      <c r="A151" s="276">
        <v>2</v>
      </c>
      <c r="B151" s="17">
        <v>1</v>
      </c>
      <c r="C151" s="17">
        <v>7</v>
      </c>
      <c r="D151" s="234" t="str">
        <v>Won</v>
      </c>
      <c r="E151" s="17" t="str" cm="1">
        <f t="array" ref="E151">WhoGotTraded(CJ30,CJ14,CI14,CI30,CI46,CI62,CI78,$B$12,$B$28,$B$44,$B$60,$B$76)</f>
        <v>N/A</v>
      </c>
    </row>
    <row r="152" spans="1:6" ht="15.75" customHeight="1" x14ac:dyDescent="0.2">
      <c r="A152" s="276">
        <v>3</v>
      </c>
      <c r="B152" s="17">
        <v>0</v>
      </c>
      <c r="C152" s="17">
        <v>2</v>
      </c>
      <c r="D152" s="234" t="str">
        <v>Won</v>
      </c>
      <c r="E152" s="17" t="str" cm="1">
        <f t="array" ref="E152">WhoGotTraded(CJ31,CJ15,CI15,CI31,CI47,CI63,CI79,$B$12,$B$28,$B$44,$B$60,$B$76)</f>
        <v>N/A</v>
      </c>
    </row>
    <row r="153" spans="1:6" ht="15.75" customHeight="1" x14ac:dyDescent="0.2">
      <c r="A153" s="276">
        <v>4</v>
      </c>
      <c r="B153" s="17">
        <v>0</v>
      </c>
      <c r="C153" s="17">
        <v>5</v>
      </c>
      <c r="D153" s="234" t="str">
        <v>Lost</v>
      </c>
      <c r="E153" s="17" t="str" cm="1">
        <f t="array" ref="E153">WhoGotTraded(CJ32,CJ16,CI16,CI32,CI48,CI64,CI80,$B$12,$B$28,$B$44,$B$60,$B$76)</f>
        <v>N/A</v>
      </c>
    </row>
    <row r="154" spans="1:6" ht="15.75" customHeight="1" x14ac:dyDescent="0.2">
      <c r="A154" s="276">
        <v>5</v>
      </c>
      <c r="B154" s="17">
        <v>1</v>
      </c>
      <c r="C154" s="17">
        <v>4</v>
      </c>
      <c r="D154" s="234" t="str">
        <v>Won</v>
      </c>
      <c r="E154" s="17" t="str" cm="1">
        <f t="array" ref="E154">WhoGotTraded(CJ33,CJ17,CI17,CI33,CI49,CI65,CI81,$B$12,$B$28,$B$44,$B$60,$B$76)</f>
        <v>N/A</v>
      </c>
    </row>
    <row r="155" spans="1:6" ht="15.75" customHeight="1" x14ac:dyDescent="0.2">
      <c r="A155" s="276">
        <v>6</v>
      </c>
      <c r="B155" s="17">
        <v>0</v>
      </c>
      <c r="C155" s="17">
        <v>3</v>
      </c>
      <c r="D155" s="234" t="str">
        <v>Lost</v>
      </c>
      <c r="E155" s="17" t="str" cm="1">
        <f t="array" ref="E155">WhoGotTraded(CJ34,CJ18,CI18,CI34,CI50,CI66,CI82,$B$12,$B$28,$B$44,$B$60,$B$76)</f>
        <v>N/A</v>
      </c>
    </row>
    <row r="156" spans="1:6" ht="15.75" customHeight="1" x14ac:dyDescent="0.2">
      <c r="A156" s="276">
        <v>7</v>
      </c>
      <c r="B156" s="17" t="b">
        <v>0</v>
      </c>
      <c r="C156" s="17" t="b">
        <v>0</v>
      </c>
      <c r="D156" s="234" t="str">
        <v>Won</v>
      </c>
      <c r="E156" s="17" t="str" cm="1">
        <f t="array" ref="E156">WhoGotTraded(CJ35,CJ19,CI19,CI35,CI51,CI67,CI83,$B$12,$B$28,$B$44,$B$60,$B$76)</f>
        <v>N/A</v>
      </c>
    </row>
    <row r="157" spans="1:6" ht="15.75" customHeight="1" x14ac:dyDescent="0.2">
      <c r="A157" s="276">
        <v>8</v>
      </c>
      <c r="B157" s="17" t="b">
        <v>0</v>
      </c>
      <c r="C157" s="17" t="b">
        <v>0</v>
      </c>
      <c r="D157" s="234" t="str">
        <v>Won</v>
      </c>
      <c r="E157" s="17" t="str" cm="1">
        <f t="array" ref="E157">WhoGotTraded(CJ36,CJ20,CI20,CI36,CI52,CI68,CI84,$B$12,$B$28,$B$44,$B$60,$B$76)</f>
        <v>N/A</v>
      </c>
    </row>
    <row r="158" spans="1:6" ht="15.75" customHeight="1" x14ac:dyDescent="0.2">
      <c r="A158" s="276">
        <v>9</v>
      </c>
      <c r="B158" s="17" t="b">
        <v>0</v>
      </c>
      <c r="C158" s="17" t="b">
        <v>0</v>
      </c>
      <c r="D158" s="234" t="str">
        <v>Lost</v>
      </c>
      <c r="E158" s="17" t="str" cm="1">
        <f t="array" ref="E158">WhoGotTraded(CJ37,CJ21,CI21,CI37,CI53,CI69,CI85,$B$12,$B$28,$B$44,$B$60,$B$76)</f>
        <v>N/A</v>
      </c>
    </row>
    <row r="159" spans="1:6" ht="15.75" customHeight="1" x14ac:dyDescent="0.2">
      <c r="A159" s="276">
        <v>10</v>
      </c>
      <c r="B159" s="17" t="b">
        <v>0</v>
      </c>
      <c r="C159" s="17" t="b">
        <v>0</v>
      </c>
      <c r="D159" s="234" t="str">
        <v>Lost</v>
      </c>
      <c r="E159" s="17" t="str" cm="1">
        <f t="array" ref="E159">WhoGotTraded(CJ38,CJ22,CI22,CI38,CI54,CI70,CI86,$B$12,$B$28,$B$44,$B$60,$B$76)</f>
        <v>N/A</v>
      </c>
    </row>
    <row r="160" spans="1:6" ht="15.75" customHeight="1" x14ac:dyDescent="0.2">
      <c r="A160" s="276">
        <v>11</v>
      </c>
      <c r="B160" s="17" t="b">
        <v>0</v>
      </c>
      <c r="C160" s="17" t="b">
        <v>0</v>
      </c>
      <c r="D160" s="234" t="str">
        <v>Lost</v>
      </c>
      <c r="E160" s="17" t="str" cm="1">
        <f t="array" ref="E160">WhoGotTraded(CJ39,CJ23,CI23,CI39,CI55,CI71,CI87,$B$12,$B$28,$B$44,$B$60,$B$76)</f>
        <v>N/A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Won</v>
      </c>
      <c r="E161" s="17" t="str" cm="1">
        <f t="array" ref="E161">WhoGotTraded(CJ40,CJ24,CI24,CI40,CI56,CI72,CI88,$B$12,$B$28,$B$44,$B$60,$B$76)</f>
        <v>N/A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93" priority="16" operator="equal">
      <formula>TRUE</formula>
    </cfRule>
  </conditionalFormatting>
  <conditionalFormatting sqref="E118:E132">
    <cfRule type="containsText" dxfId="92" priority="13" operator="containsText" text="FALSE">
      <formula>NOT(ISERROR(SEARCH("FALSE",E118)))</formula>
    </cfRule>
    <cfRule type="containsText" dxfId="91" priority="14" operator="containsText" text="TRUE">
      <formula>NOT(ISERROR(SEARCH("TRUE",E118)))</formula>
    </cfRule>
    <cfRule type="containsText" dxfId="90" priority="15" operator="containsText" text="NO OP">
      <formula>NOT(ISERROR(SEARCH("NO OP",E118)))</formula>
    </cfRule>
  </conditionalFormatting>
  <conditionalFormatting sqref="F118:F132">
    <cfRule type="cellIs" dxfId="89" priority="11" operator="equal">
      <formula>"LOST"</formula>
    </cfRule>
    <cfRule type="cellIs" dxfId="88" priority="12" operator="equal">
      <formula>"WON"</formula>
    </cfRule>
  </conditionalFormatting>
  <conditionalFormatting sqref="G118:G132">
    <cfRule type="cellIs" dxfId="87" priority="7" operator="equal">
      <formula>"NO KILL"</formula>
    </cfRule>
    <cfRule type="cellIs" dxfId="86" priority="8" operator="equal">
      <formula>FALSE</formula>
    </cfRule>
    <cfRule type="cellIs" dxfId="85" priority="9" operator="greaterThan">
      <formula>0.0001157</formula>
    </cfRule>
    <cfRule type="cellIs" dxfId="84" priority="10" operator="lessThan">
      <formula>0.000115</formula>
    </cfRule>
  </conditionalFormatting>
  <conditionalFormatting sqref="C134:C148">
    <cfRule type="cellIs" dxfId="83" priority="6" operator="equal">
      <formula>TRUE</formula>
    </cfRule>
  </conditionalFormatting>
  <conditionalFormatting sqref="D134:D148">
    <cfRule type="cellIs" dxfId="82" priority="4" operator="equal">
      <formula>"LOST"</formula>
    </cfRule>
    <cfRule type="cellIs" dxfId="81" priority="5" operator="equal">
      <formula>"WON"</formula>
    </cfRule>
  </conditionalFormatting>
  <conditionalFormatting sqref="E134:E148">
    <cfRule type="cellIs" dxfId="80" priority="3" operator="equal">
      <formula>TRUE</formula>
    </cfRule>
  </conditionalFormatting>
  <conditionalFormatting sqref="B134:B148">
    <cfRule type="cellIs" dxfId="79" priority="2" operator="equal">
      <formula>TRUE</formula>
    </cfRule>
  </conditionalFormatting>
  <conditionalFormatting sqref="X122">
    <cfRule type="cellIs" dxfId="78" priority="1" operator="equal">
      <formula>0</formula>
    </cfRule>
  </conditionalFormatting>
  <dataValidations count="13">
    <dataValidation type="list" allowBlank="1" showInputMessage="1" showErrorMessage="1" sqref="AQ13:AQ27" xr:uid="{6754DC0B-6012-49C0-96A0-ECD6FB23C647}">
      <formula1>"High,Low"</formula1>
    </dataValidation>
    <dataValidation type="list" allowBlank="1" showInputMessage="1" showErrorMessage="1" sqref="AL14:AL27" xr:uid="{0BD8C888-F7B4-4AB3-8004-9E7347D58C53}">
      <formula1>$A$111:$A$114</formula1>
    </dataValidation>
    <dataValidation type="list" allowBlank="1" showInputMessage="1" showErrorMessage="1" sqref="AL13" xr:uid="{D63001B2-783D-4509-AC19-767318107642}">
      <formula1>A111:A114</formula1>
    </dataValidation>
    <dataValidation type="list" allowBlank="1" showInputMessage="1" showErrorMessage="1" sqref="AF13:AF27 AF29:AF43 AF45:AF59 AF61:AF75 AF77:AF91 AF93:AF107" xr:uid="{F324BBDD-6C8D-4F79-BD6B-405533F19A12}">
      <formula1>"PP,False"</formula1>
    </dataValidation>
    <dataValidation type="list" allowBlank="1" showInputMessage="1" showErrorMessage="1" sqref="AD13:AD27 AD29:AD43 AD45:AD59 AD61:AD75 AD77:AD91 AD93:AD107" xr:uid="{31C8DB21-4F07-41E4-AF3B-6D2375D3F6DA}">
      <formula1>"Prep,PP,False"</formula1>
    </dataValidation>
    <dataValidation type="list" allowBlank="1" showInputMessage="1" showErrorMessage="1" sqref="K93:K107 AZ13:BA27 BE13:BF27 BJ13:BK27 K13:K27 K77:K91 K29:K43 K45:K59 K61:K75 BO13:BP27 AU13:AV27" xr:uid="{D541662B-C26A-4FDF-B5BB-F6383F0795D5}">
      <formula1>"TRUE,FALSE"</formula1>
    </dataValidation>
    <dataValidation type="list" allowBlank="1" sqref="AN13:AN27" xr:uid="{C215ECD4-53FC-4F40-8434-CAE379E8C367}">
      <formula1>"Attack,Defence,Not Played"</formula1>
    </dataValidation>
    <dataValidation type="list" allowBlank="1" sqref="AO13:AO27" xr:uid="{74D13FBD-2CF1-466C-BE0A-76AB32C2B3FC}">
      <formula1>"Won,Lost,Not Played"</formula1>
    </dataValidation>
    <dataValidation type="list" allowBlank="1" showInputMessage="1" showErrorMessage="1" sqref="O13:O27 O29:O43 O45:O59 O61:O75 O77:O91 O93:O107 L93:L107" xr:uid="{43034D80-F771-4959-8967-BB93C89C1893}">
      <formula1>"True,False"</formula1>
    </dataValidation>
    <dataValidation type="list" allowBlank="1" showInputMessage="1" showErrorMessage="1" sqref="E2" xr:uid="{62B49448-6326-4F9B-B71E-2044BD3378AA}">
      <formula1>"True, False"</formula1>
    </dataValidation>
    <dataValidation type="list" allowBlank="1" showInputMessage="1" showErrorMessage="1" sqref="AJ13:AJ27" xr:uid="{CABF1603-08DA-4DC8-84F3-230CB626E0F0}">
      <formula1>"true,false"</formula1>
    </dataValidation>
    <dataValidation type="list" allowBlank="1" showInputMessage="1" showErrorMessage="1" sqref="AT13:AT27 AY13:AY27 BN13:BN27 BI13:BI27 BD13:BD27" xr:uid="{FEDD75DE-20BA-4B7F-948F-5BF2F67EDFEC}">
      <formula1>"Gun, Utility"</formula1>
    </dataValidation>
    <dataValidation type="list" allowBlank="1" sqref="AS13:AS27 BH13:BH27 BC13:BC27 AX13:AX27 BM13:BM27" xr:uid="{009EF440-7C21-48A0-A8C3-72D916F45241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73776C65-20CD-4670-B8AD-BD266F3C6E3C}">
          <x14:formula1>
            <xm:f>REF!E2:E20</xm:f>
          </x14:formula1>
          <xm:sqref>C2</xm:sqref>
        </x14:dataValidation>
        <x14:dataValidation type="list" allowBlank="1" showInputMessage="1" showErrorMessage="1" xr:uid="{EA3A9266-7D84-4EAE-831B-3290C5E38ECC}">
          <x14:formula1>
            <xm:f>REF!A1:A100</xm:f>
          </x14:formula1>
          <xm:sqref>AE2</xm:sqref>
        </x14:dataValidation>
        <x14:dataValidation type="list" allowBlank="1" showInputMessage="1" showErrorMessage="1" xr:uid="{5A869574-BA22-4EB2-AA0E-9E5813D825C8}">
          <x14:formula1>
            <xm:f>REF!A1:A100</xm:f>
          </x14:formula1>
          <xm:sqref>AD2</xm:sqref>
        </x14:dataValidation>
        <x14:dataValidation type="list" allowBlank="1" showInputMessage="1" showErrorMessage="1" xr:uid="{425C80C3-2181-4599-813D-C2DBA6DE337F}">
          <x14:formula1>
            <xm:f>REF!B1:B100</xm:f>
          </x14:formula1>
          <xm:sqref>AC2</xm:sqref>
        </x14:dataValidation>
        <x14:dataValidation type="list" allowBlank="1" showInputMessage="1" showErrorMessage="1" xr:uid="{BFC9DECE-93A2-40B7-9C46-DC4F5A6580C9}">
          <x14:formula1>
            <xm:f>REF!B1:B100</xm:f>
          </x14:formula1>
          <xm:sqref>AB2</xm:sqref>
        </x14:dataValidation>
        <x14:dataValidation type="list" allowBlank="1" showInputMessage="1" showErrorMessage="1" xr:uid="{C696ED0F-7532-40D9-A97A-8A32C5781EEC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9C2C4F17-B76C-4A95-BE2E-2F58DA5E1EE9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152090E2-B874-4E96-9299-C74EEDF566EE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EBFE8F71-4C05-479B-A8AE-9C970CD70FEB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FE38B80B-0990-444B-BD88-B1471D199A21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DA200193-7ECE-4809-96CF-D57897458E19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12FBFC90-7C5F-4F3B-B549-D41B06A51872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94ED60E8-2501-4F3A-A0B9-BE9993EC379D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59B3420E-0E42-4236-92D8-3C9E2D4CE345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2FA9C3C9-B9DC-48B1-B38B-73D8CF89787A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2EF902C1-D4FC-4795-A65E-5A29C2832CF1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112C71EE-66C5-470F-85CA-8540AB3B6891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C38F7983-2565-4C44-9FE5-901309CDF255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5F61EF58-E415-453F-86D2-8C04CF9DFD78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C4B2746E-840D-477D-BC80-3341CB6FCCCA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23FACE41-5E08-41B5-A5CA-C92AD05C3E21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F03E2-681C-4979-BC98-C7F35AF56BC0}">
  <sheetPr codeName="Sheet16">
    <outlinePr summaryBelow="0" summaryRight="0"/>
  </sheetPr>
  <dimension ref="A1:DG1000"/>
  <sheetViews>
    <sheetView zoomScale="70" zoomScaleNormal="70" workbookViewId="0">
      <selection activeCell="N6" sqref="N6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44712</v>
      </c>
      <c r="C2" s="113" t="s">
        <v>229</v>
      </c>
      <c r="D2" s="170" t="s">
        <v>510</v>
      </c>
      <c r="E2" s="238" t="b">
        <v>0</v>
      </c>
      <c r="F2" s="17">
        <f>I2+K2</f>
        <v>4</v>
      </c>
      <c r="G2" s="17">
        <f>J2+L2</f>
        <v>8</v>
      </c>
      <c r="H2" s="115">
        <f>COUNTIF(AO13:AO27,"Won")+COUNTIF(AO13:AO27,"Lost")</f>
        <v>12</v>
      </c>
      <c r="I2" s="211">
        <f>wonlost(AO13:AO27,"Attack","Won",AN13:AN27)</f>
        <v>2</v>
      </c>
      <c r="J2" s="115">
        <f>wonlost(AO13:AO27,"Attack","Lost",AN13:AN27)</f>
        <v>4</v>
      </c>
      <c r="K2" s="115">
        <f>wonlost(AO13:AO27,"Defence","Won",AN13:AN27)</f>
        <v>2</v>
      </c>
      <c r="L2" s="115">
        <f>wonlost(AO13:AO27,"Defence","Lost",AN13:AN27)</f>
        <v>4</v>
      </c>
      <c r="M2" s="115">
        <f>COUNTIF(CE14:CE27,TRUE)</f>
        <v>0</v>
      </c>
      <c r="N2" s="17">
        <f>COUNTIF(AJ13:AJ27,TRUE)</f>
        <v>0</v>
      </c>
      <c r="O2" s="115">
        <f>COUNTIF(BY13:BY27,TRUE)</f>
        <v>0</v>
      </c>
      <c r="P2" s="170" t="e">
        <f>AVERAGE(conversion(AP13:AP27,AO13:AO27))</f>
        <v>#VALUE!</v>
      </c>
      <c r="Q2" s="170">
        <f>COUNTIF(CG13:CG27,TRUE)</f>
        <v>6</v>
      </c>
      <c r="R2" s="170">
        <f>AVERAGE(conversion(CG13:CG27,AO13:AO27))</f>
        <v>0.5</v>
      </c>
      <c r="S2" s="125">
        <f>TRUNC(AVERAGE(CJ13:CJ27),0)/(60*60*24)</f>
        <v>7.407407407407407E-4</v>
      </c>
      <c r="T2" s="17">
        <f>SUM(T5:T10)</f>
        <v>0</v>
      </c>
      <c r="U2" s="17">
        <f>AVERAGE(Q13:Q27)</f>
        <v>0.83333333333333337</v>
      </c>
      <c r="V2" s="17">
        <f>AVERAGE(R13:R27)</f>
        <v>5</v>
      </c>
      <c r="W2" s="17">
        <f>AVERAGE(S13:S27)</f>
        <v>1.8333333333333333</v>
      </c>
      <c r="AB2" s="23" t="s">
        <v>165</v>
      </c>
      <c r="AC2" s="23" t="s">
        <v>199</v>
      </c>
      <c r="AD2" s="66" t="s">
        <v>191</v>
      </c>
      <c r="AE2" s="66" t="s">
        <v>166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0.36363636363636365</v>
      </c>
      <c r="C5" s="96">
        <f>SUM(CA13:CA27)</f>
        <v>4</v>
      </c>
      <c r="D5" s="112">
        <f>SUM(CB13:CB27)</f>
        <v>2</v>
      </c>
      <c r="E5" s="17">
        <f>COUNTIF(DC13:DC27,TRUE)</f>
        <v>0</v>
      </c>
      <c r="F5" s="96">
        <f>COUNTIF(CC13:CC27,TRUE)</f>
        <v>0</v>
      </c>
      <c r="G5" s="17">
        <f>SUM(DF13:DF27)</f>
        <v>0</v>
      </c>
      <c r="H5" s="99">
        <f>TRUNC(D5/(C5-G5),2)</f>
        <v>0.5</v>
      </c>
      <c r="I5" s="114">
        <f>COUNTIF(CH13:CH27,"&gt;0")</f>
        <v>11</v>
      </c>
      <c r="J5" s="115">
        <f>COUNTIF(M13:M27,TRUE)</f>
        <v>2</v>
      </c>
      <c r="K5" s="17">
        <f>COUNTIF(DB13:DB27,TRUE)</f>
        <v>2</v>
      </c>
      <c r="L5" s="111">
        <f>TRUNC((COUNTIF(CD13:CD27,TRUE)/H2),2)</f>
        <v>0.5</v>
      </c>
      <c r="M5" s="116">
        <f>C5/H2</f>
        <v>0.33333333333333331</v>
      </c>
      <c r="N5" s="122">
        <f>AVERAGE(CI13:CI27)/(60*60*24)</f>
        <v>1.4288720538720538E-3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0.25</v>
      </c>
      <c r="V5" s="306">
        <f>SUM(CF13:CF27)</f>
        <v>1</v>
      </c>
      <c r="W5" s="28"/>
      <c r="X5" s="94"/>
      <c r="Y5" s="279">
        <f>COUNTIF(DE13:DE27,TRUE)</f>
        <v>0</v>
      </c>
      <c r="Z5" s="17">
        <f>COUNTIF(CA13:CA27,"&gt;1")</f>
        <v>1</v>
      </c>
      <c r="AB5" s="282" t="s">
        <v>390</v>
      </c>
      <c r="AC5" s="72">
        <f>SUM(CY13:CY27)</f>
        <v>0</v>
      </c>
      <c r="AD5" s="72">
        <f>COUNTIF(CW13:CW27,"&gt;0")</f>
        <v>5</v>
      </c>
      <c r="AE5" s="108">
        <f>TRUNC((COUNTIF(CU13:CU27,TRUE)/(I2+J2)),2)</f>
        <v>0.33</v>
      </c>
      <c r="AF5" s="121" t="e">
        <f>AVERAGE(CV13:CV27)/(60*60*24)</f>
        <v>#DIV/0!</v>
      </c>
      <c r="AG5" s="118">
        <f>AC5/(I2+J2)</f>
        <v>0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4</v>
      </c>
      <c r="AV5" s="23">
        <f>COUNTIF(CX13:CX27,"&gt;0")</f>
        <v>6</v>
      </c>
      <c r="AW5" s="109">
        <f>TRUNC((COUNTIF(CV13:CV27,TRUE)/($K$2+$L$2)),2)</f>
        <v>0.66</v>
      </c>
      <c r="AX5" s="120">
        <f>AVERAGE(CX13:CX27)/(60*60*24)</f>
        <v>1.7052469135802469E-3</v>
      </c>
      <c r="AY5" s="119">
        <f>AU5/(K2+L2)</f>
        <v>0.66666666666666663</v>
      </c>
      <c r="AZ5" s="99">
        <f>COUNTIF(CZ13:CZ27, "&gt;0")/(K2+L2)</f>
        <v>0.5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0.88888888888888884</v>
      </c>
      <c r="C6" s="96">
        <f>SUM(CA29:CA43)</f>
        <v>8</v>
      </c>
      <c r="D6" s="113">
        <f>SUM(CB29:CB43)</f>
        <v>4</v>
      </c>
      <c r="E6" s="17">
        <f>COUNTIF(DC29:DC43,TRUE)</f>
        <v>3</v>
      </c>
      <c r="F6" s="96">
        <f>COUNTIF(CC29:CC43,TRUE)</f>
        <v>3</v>
      </c>
      <c r="G6" s="17">
        <f>SUM(DF29:DF43)</f>
        <v>0</v>
      </c>
      <c r="H6" s="99">
        <f t="shared" ref="H6:H9" si="0">TRUNC(D6/(C6-G6),2)</f>
        <v>0.5</v>
      </c>
      <c r="I6" s="114">
        <f>COUNTIF(CH29:CH43,"&gt;0")</f>
        <v>9</v>
      </c>
      <c r="J6" s="115">
        <f>COUNTIF(M29:M43,TRUE)</f>
        <v>0</v>
      </c>
      <c r="K6" s="17">
        <f>COUNTIF(DB29:DB43,TRUE)</f>
        <v>2</v>
      </c>
      <c r="L6" s="111">
        <f>TRUNC(COUNTIF(CD29:CD43,TRUE)/H2,2)</f>
        <v>0.57999999999999996</v>
      </c>
      <c r="M6" s="116">
        <f>C6/H2</f>
        <v>0.66666666666666663</v>
      </c>
      <c r="N6" s="122">
        <f>AVERAGE(CI29:CI43)/(60*60*24)</f>
        <v>1.5239197530864197E-3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0.5</v>
      </c>
      <c r="V6" s="306">
        <f>SUM(CF29:CF43)</f>
        <v>0</v>
      </c>
      <c r="W6" s="28"/>
      <c r="X6" s="94"/>
      <c r="Y6" s="279">
        <f>COUNTIF(DE29:DE43,TRUE)</f>
        <v>0</v>
      </c>
      <c r="Z6" s="17">
        <f>COUNTIF(CA29:CA43,"&gt;1")</f>
        <v>2</v>
      </c>
      <c r="AB6" s="283" t="s">
        <v>65</v>
      </c>
      <c r="AC6" s="72">
        <f>SUM(CY29:CY43)</f>
        <v>5</v>
      </c>
      <c r="AD6" s="72">
        <f>COUNTIF(CW29:CW43,"&gt;0")</f>
        <v>4</v>
      </c>
      <c r="AE6" s="108">
        <f>TRUNC(COUNTIF(CU29:CU43,TRUE)/(I2+J2),2)</f>
        <v>0.66</v>
      </c>
      <c r="AF6" s="121" t="e">
        <f>AVERAGE(CV29:CV43)/(60*60*24)</f>
        <v>#DIV/0!</v>
      </c>
      <c r="AG6" s="118">
        <f>AC6/(I2+J2)</f>
        <v>0.83333333333333337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0.66666666666666663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3</v>
      </c>
      <c r="AV6" s="23">
        <f>COUNTIF(CX29:CX43,"&gt;0")</f>
        <v>5</v>
      </c>
      <c r="AW6" s="110">
        <f>TRUNC((COUNTIF(CV29:CV43,TRUE)/($K$2+$L$2)),2)</f>
        <v>0.5</v>
      </c>
      <c r="AX6" s="120">
        <f>AVERAGE(CX29:CX43)/(60*60*24)</f>
        <v>1.5671296296296297E-3</v>
      </c>
      <c r="AY6" s="119">
        <f>AU6/(K2+L2)</f>
        <v>0.5</v>
      </c>
      <c r="AZ6" s="99">
        <f>COUNTIF(CZ29:CZ43, "&gt;0")/(K2+L2)</f>
        <v>0.33333333333333331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0.54545454545454541</v>
      </c>
      <c r="C7" s="96">
        <f>SUM(CA45:CA59)</f>
        <v>6</v>
      </c>
      <c r="D7" s="113">
        <f>SUM(CB45:CB59)</f>
        <v>2</v>
      </c>
      <c r="E7" s="17">
        <f>COUNTIF(DC45:DC59,TRUE)</f>
        <v>2</v>
      </c>
      <c r="F7" s="96">
        <f>COUNTIF(CC45:CC59,TRUE)</f>
        <v>4</v>
      </c>
      <c r="G7" s="17">
        <f>SUM(DF45:DF59)</f>
        <v>0</v>
      </c>
      <c r="H7" s="99">
        <f t="shared" si="0"/>
        <v>0.33</v>
      </c>
      <c r="I7" s="114">
        <f>COUNTIF(CH45:CH59,"&gt;0")</f>
        <v>11</v>
      </c>
      <c r="J7" s="115">
        <f>COUNTIF(M45:M59,TRUE)</f>
        <v>2</v>
      </c>
      <c r="K7" s="17">
        <f>COUNTIF(DB45:DB59,TRUE)</f>
        <v>4</v>
      </c>
      <c r="L7" s="111">
        <f>TRUNC((COUNTIF(CD45:CD59,TRUE)/H2),2)</f>
        <v>0.5</v>
      </c>
      <c r="M7" s="116">
        <f>C7/H2</f>
        <v>0.5</v>
      </c>
      <c r="N7" s="122">
        <f>AVERAGE(CI45:CI59)/(60*60*24)</f>
        <v>1.2636784511784512E-3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0.41666666666666669</v>
      </c>
      <c r="V7" s="306">
        <f>SUM(CF45:CF59)</f>
        <v>0</v>
      </c>
      <c r="W7" s="28"/>
      <c r="X7" s="94"/>
      <c r="Y7" s="279">
        <f>COUNTIF(DE45:DE59,TRUE)</f>
        <v>0</v>
      </c>
      <c r="Z7" s="17">
        <f>COUNTIF(CA45:CA59,"&gt;1")</f>
        <v>1</v>
      </c>
      <c r="AB7" s="284" t="s">
        <v>66</v>
      </c>
      <c r="AC7" s="72">
        <f>SUM(CY45:CY59)</f>
        <v>4</v>
      </c>
      <c r="AD7" s="72">
        <f>COUNTIF(CW45:CW59,"&gt;0")</f>
        <v>5</v>
      </c>
      <c r="AE7" s="108">
        <f>TRUNC((COUNTIF(CU45:CU59,TRUE)/(I2+J2)),2)</f>
        <v>0.66</v>
      </c>
      <c r="AF7" s="121" t="e">
        <f>AVERAGE(CV43:CV59)/(60*60*24)</f>
        <v>#DIV/0!</v>
      </c>
      <c r="AG7" s="118">
        <f>AC7/(I2+J2)</f>
        <v>0.66666666666666663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0.5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2</v>
      </c>
      <c r="AV7" s="23">
        <f>COUNTIF(CX45:CX59,"&gt;0")</f>
        <v>6</v>
      </c>
      <c r="AW7" s="110">
        <f>TRUNC((COUNTIF(CV45:CV59,TRUE)/($K$2+$L$2)),2)</f>
        <v>0.33</v>
      </c>
      <c r="AX7" s="120">
        <f>AVERAGE(CX43:CX59)/(60*60*24)</f>
        <v>1.4506172839506173E-3</v>
      </c>
      <c r="AY7" s="119">
        <f>AU7/(K2+L2)</f>
        <v>0.33333333333333331</v>
      </c>
      <c r="AZ7" s="99">
        <f>COUNTIF(CZ45:CZ59, "&gt;0")/(K2+L2)</f>
        <v>0.33333333333333331</v>
      </c>
      <c r="BA7" s="20"/>
    </row>
    <row r="8" spans="1:110" ht="15.75" customHeight="1" x14ac:dyDescent="0.2">
      <c r="A8" s="106" t="s">
        <v>355</v>
      </c>
      <c r="B8" s="165">
        <f>C8/I8</f>
        <v>0.63636363636363635</v>
      </c>
      <c r="C8" s="96">
        <f>SUM(CA61:CA75)</f>
        <v>7</v>
      </c>
      <c r="D8" s="113">
        <f>SUM(CB61:CB75)</f>
        <v>2</v>
      </c>
      <c r="E8" s="17">
        <f>COUNTIF(DC61:DC75,TRUE)</f>
        <v>1</v>
      </c>
      <c r="F8" s="96">
        <f>COUNTIF(CC61:CC75,TRUE)</f>
        <v>3</v>
      </c>
      <c r="G8" s="17">
        <f>SUM(DF61:DF75)</f>
        <v>0</v>
      </c>
      <c r="H8" s="99">
        <f t="shared" si="0"/>
        <v>0.28000000000000003</v>
      </c>
      <c r="I8" s="114">
        <f>COUNTIF(CH61:CH75,"&gt;0")</f>
        <v>11</v>
      </c>
      <c r="J8" s="115">
        <f>COUNTIF(M61:M75,TRUE)</f>
        <v>1</v>
      </c>
      <c r="K8" s="17">
        <f>COUNTIF(DB61:DB75,TRUE)</f>
        <v>1</v>
      </c>
      <c r="L8" s="111">
        <f>TRUNC((COUNTIF(CD61:CD75,TRUE)/H2),2)</f>
        <v>0.5</v>
      </c>
      <c r="M8" s="116">
        <f>C8/H2</f>
        <v>0.58333333333333337</v>
      </c>
      <c r="N8" s="122">
        <f>AVERAGE(CI61:CI75)/(60*60*24)</f>
        <v>1.3457491582491582E-3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0.41666666666666669</v>
      </c>
      <c r="V8" s="306">
        <f>SUM(CF61:CF75)</f>
        <v>2</v>
      </c>
      <c r="W8" s="28"/>
      <c r="X8" s="94"/>
      <c r="Y8" s="279">
        <f>COUNTIF(DE61:DE75,TRUE)</f>
        <v>0</v>
      </c>
      <c r="Z8" s="17">
        <f>COUNTIF(CA61:CA75,"&gt;1")</f>
        <v>2</v>
      </c>
      <c r="AB8" s="285" t="s">
        <v>355</v>
      </c>
      <c r="AC8" s="72">
        <f>SUM(CY61:CY75)</f>
        <v>5</v>
      </c>
      <c r="AD8" s="72">
        <f>COUNTIF(CW61:CW75,"&gt;0")</f>
        <v>6</v>
      </c>
      <c r="AE8" s="108">
        <f>TRUNC((COUNTIF(CU61:CU75,TRUE)/(I2+J2)),2)</f>
        <v>0.5</v>
      </c>
      <c r="AF8" s="121" t="e">
        <f>AVERAGE(CV61:CV75)/(60*60*24)</f>
        <v>#DIV/0!</v>
      </c>
      <c r="AG8" s="118">
        <f>AC8/(I2+J2)</f>
        <v>0.83333333333333337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0.5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2</v>
      </c>
      <c r="AV8" s="23">
        <f>COUNTIF(CX61:CX75,"&gt;0")</f>
        <v>5</v>
      </c>
      <c r="AW8" s="110">
        <f>TRUNC((COUNTIF(CV61:CV75,TRUE)/($K$2+$L$2)),2)</f>
        <v>0.5</v>
      </c>
      <c r="AX8" s="120">
        <f>AVERAGE(CX61:CX75)/(60*60*24)</f>
        <v>1.5555555555555557E-3</v>
      </c>
      <c r="AY8" s="119">
        <f>AU8/(K2+L2)</f>
        <v>0.33333333333333331</v>
      </c>
      <c r="AZ8" s="99">
        <f>COUNTIF(CZ61:CZ75, "&gt;0")/(K2+L2)</f>
        <v>0.33333333333333331</v>
      </c>
      <c r="BA8" s="20"/>
    </row>
    <row r="9" spans="1:110" ht="15.75" customHeight="1" x14ac:dyDescent="0.2">
      <c r="A9" s="107" t="s">
        <v>67</v>
      </c>
      <c r="B9" s="165">
        <f>C9/I9</f>
        <v>1.3333333333333333</v>
      </c>
      <c r="C9" s="96">
        <f>SUM(CA77:CA91)</f>
        <v>12</v>
      </c>
      <c r="D9" s="113">
        <f>SUM(CB77:CB91)</f>
        <v>5</v>
      </c>
      <c r="E9" s="17">
        <f>COUNTIF(DC77:DC91,TRUE)</f>
        <v>0</v>
      </c>
      <c r="F9" s="96">
        <f>COUNTIF(CC77:CC91,TRUE)</f>
        <v>2</v>
      </c>
      <c r="G9" s="17">
        <f>SUM(DF77:DF91)</f>
        <v>1</v>
      </c>
      <c r="H9" s="99">
        <f t="shared" si="0"/>
        <v>0.45</v>
      </c>
      <c r="I9" s="114">
        <f>COUNTIF(CH77:CH91,"&gt;0")</f>
        <v>9</v>
      </c>
      <c r="J9" s="115">
        <f>COUNTIF(M77:M91,TRUE )</f>
        <v>1</v>
      </c>
      <c r="K9" s="17">
        <f>COUNTIF(DB77:DB91,TRUE)</f>
        <v>1</v>
      </c>
      <c r="L9" s="111">
        <f>TRUNC((COUNTIF(CD77:CD91,TRUE)/H2),2)</f>
        <v>0.66</v>
      </c>
      <c r="M9" s="116">
        <f>C9/H2</f>
        <v>1</v>
      </c>
      <c r="N9" s="122">
        <f>AVERAGE(CI77:CI91)/(60*60*24)</f>
        <v>1.3528806584362139E-3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0</v>
      </c>
      <c r="U9" s="111">
        <f>COUNTIF(CA77:CA91, "&gt;0")/H2</f>
        <v>0.58333333333333337</v>
      </c>
      <c r="V9" s="306">
        <f>SUM(CF77:CF91)</f>
        <v>0</v>
      </c>
      <c r="W9" s="28"/>
      <c r="X9" s="94"/>
      <c r="Y9" s="279">
        <f>COUNTIF(DE77:DE91,TRUE)</f>
        <v>1</v>
      </c>
      <c r="Z9" s="17">
        <f>COUNTIF(CA77:CA91,"&gt;1")</f>
        <v>4</v>
      </c>
      <c r="AB9" s="286" t="s">
        <v>67</v>
      </c>
      <c r="AC9" s="72">
        <f>SUM(CY77:CY91)</f>
        <v>5</v>
      </c>
      <c r="AD9" s="72">
        <f>COUNTIF(CW77:CW91,"&gt;0")</f>
        <v>5</v>
      </c>
      <c r="AE9" s="108">
        <f>TRUNC((COUNTIF(CU77:CU91,TRUE)/(I2+J2)),2)</f>
        <v>0.66</v>
      </c>
      <c r="AF9" s="121" t="e">
        <f>AVERAGE(CV77:CV91)/(60*60*24)</f>
        <v>#DIV/0!</v>
      </c>
      <c r="AG9" s="118">
        <f>AC9/(I2+J2)</f>
        <v>0.83333333333333337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0.5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7</v>
      </c>
      <c r="AV9" s="23">
        <f>COUNTIF(CX77:CX91,"&gt;0")</f>
        <v>4</v>
      </c>
      <c r="AW9" s="110">
        <f>TRUNC((COUNTIF(CV77:CV91,TRUE)/($K$2+$L$2)),2)</f>
        <v>0.66</v>
      </c>
      <c r="AX9" s="120">
        <f>AVERAGE(CX77:CX91)/(60*60*24)</f>
        <v>1.3859953703703703E-3</v>
      </c>
      <c r="AY9" s="119">
        <f>AU9/(K2+L2)</f>
        <v>1.1666666666666667</v>
      </c>
      <c r="AZ9" s="99">
        <f>COUNTIF(CZ77:CZ91, "&gt;0")/(K2+L2)</f>
        <v>0.66666666666666663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5_31 Oregon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414</v>
      </c>
      <c r="K13" s="45" t="b">
        <v>0</v>
      </c>
      <c r="L13" s="46" t="b">
        <f>DB13</f>
        <v>0</v>
      </c>
      <c r="M13" s="47" t="b" cm="1">
        <f t="array" ref="M13">OpeningDeath(CG13,CI13,CI29,CI45,CI61,CI77,CI93)</f>
        <v>0</v>
      </c>
      <c r="N13" s="52" t="s">
        <v>236</v>
      </c>
      <c r="O13" s="69" t="b">
        <v>0</v>
      </c>
      <c r="Q13" s="17">
        <v>2</v>
      </c>
      <c r="R13" s="17">
        <v>7</v>
      </c>
      <c r="S13" s="17"/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231</v>
      </c>
      <c r="AM13" s="62" t="s">
        <v>414</v>
      </c>
      <c r="AN13" s="63" t="s">
        <v>381</v>
      </c>
      <c r="AO13" s="71" t="s">
        <v>404</v>
      </c>
      <c r="AP13" s="20" t="b">
        <f t="shared" ref="AP13:AP27" si="1">OR(O13,O29,O45,O61,O77,O93)</f>
        <v>0</v>
      </c>
      <c r="AQ13" s="17"/>
      <c r="AR13" s="190" t="s">
        <v>436</v>
      </c>
      <c r="AS13" s="54" t="s">
        <v>65</v>
      </c>
      <c r="AT13" s="55" t="s">
        <v>384</v>
      </c>
      <c r="AU13" s="55" t="b">
        <v>0</v>
      </c>
      <c r="AV13" s="55" t="b">
        <v>1</v>
      </c>
      <c r="AW13" s="64" t="s">
        <v>513</v>
      </c>
      <c r="AX13" s="65" t="s">
        <v>390</v>
      </c>
      <c r="AY13" s="66" t="s">
        <v>384</v>
      </c>
      <c r="AZ13" s="66" t="b">
        <v>0</v>
      </c>
      <c r="BA13" s="66" t="b">
        <v>0</v>
      </c>
      <c r="BB13" s="56" t="s">
        <v>471</v>
      </c>
      <c r="BC13" s="57" t="s">
        <v>390</v>
      </c>
      <c r="BD13" s="55" t="s">
        <v>384</v>
      </c>
      <c r="BE13" s="55" t="b">
        <v>0</v>
      </c>
      <c r="BF13" s="55" t="b">
        <v>0</v>
      </c>
      <c r="BG13" s="64"/>
      <c r="BH13" s="65"/>
      <c r="BI13" s="66"/>
      <c r="BJ13" s="66" t="b">
        <v>0</v>
      </c>
      <c r="BK13" s="66"/>
      <c r="BL13" s="56"/>
      <c r="BM13" s="57"/>
      <c r="BN13" s="55"/>
      <c r="BO13" s="55" t="b">
        <v>0</v>
      </c>
      <c r="BP13" s="55"/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2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1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1</v>
      </c>
      <c r="CH13" s="20" cm="1">
        <f t="array" ref="CH13">secandmin(J13)</f>
        <v>7</v>
      </c>
      <c r="CI13" s="20">
        <f t="shared" ref="CI13:CI27" si="4">IF(CH13=0,FALSE,(180+BT13-CH13))</f>
        <v>173</v>
      </c>
      <c r="CJ13" s="20" cm="1">
        <f t="array" ref="CJ13">IF(AR13="",FALSE,ROUND(IF(AU13=TRUE,((180-secandmin(AK13))+(45-AM13))-(secandmin(AR13)),(180-secandmin(AR13))),0))</f>
        <v>79</v>
      </c>
      <c r="CK13" s="20" cm="1">
        <f t="array" ref="CK13">IF(AW13="",FALSE,ROUND(IF(AZ13=TRUE,((180-secandmin(AK13))+(45-AM13))-(secandmin(AW13)),(180-secandmin(AW13))),0))</f>
        <v>161</v>
      </c>
      <c r="CL13" s="20" cm="1">
        <f t="array" ref="CL13">IF(BB13="",FALSE,ROUND(IF(BE13=TRUE,((180-secandmin(AK13))+(45-AM13))-(secandmin(BB13)),(180-secandmin(BB13))),0))</f>
        <v>163</v>
      </c>
      <c r="CM13" s="20" t="b" cm="1">
        <f t="array" ref="CM13">IF(BG13="",FALSE,ROUND(IF(BJ13=TRUE,((180-secandmin(AK13))+(45-AM13))-(secandmin(BG13)),(180-secandmin(BG13))),0))</f>
        <v>0</v>
      </c>
      <c r="CN13" s="20" t="b" cm="1">
        <f t="array" ref="CN13">IF(BL13="",FALSE,ROUND(IF(BO13=TRUE,((180-secandmin(AK13))+(45-AM13))-(secandmin(BL13)),(180-secandmin(BL13))),0))</f>
        <v>0</v>
      </c>
      <c r="CO13" s="30" cm="1">
        <f t="array" ref="CO13">roundlength(AJ13,secandmin(AM13),AO13,secandmin(AK13))</f>
        <v>173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1</v>
      </c>
      <c r="CV13" s="20" t="b" cm="1">
        <f t="array" ref="CV13:CV18">TRANSPOSE(sidesplit(CD13:CD27,AN13:AN27,"Defence"))</f>
        <v>1</v>
      </c>
      <c r="CW13" s="20" t="b" cm="1">
        <f t="array" ref="CW13:CW18">TRANSPOSE(sidesplit(CI13:CI27,AN13:AN27,"Attack"))</f>
        <v>0</v>
      </c>
      <c r="CX13" s="20" cm="1">
        <f t="array" ref="CX13:CX18">TRANSPOSE(sidesplit(CI13:CI27,AN13:AN27,"Defence"))</f>
        <v>173</v>
      </c>
      <c r="CY13" s="20" cm="1">
        <f t="array" ref="CY13:CY18">TRANSPOSE(sidesplit(CA13:CA27,AN13:AN27,"Attack"))</f>
        <v>0</v>
      </c>
      <c r="CZ13" s="20" cm="1">
        <f t="array" ref="CZ13:CZ18">TRANSPOSE(sidesplit(CA13:CA27,AN13:AN27,"Defence"))</f>
        <v>2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5_31 Oregon</v>
      </c>
      <c r="B14" s="4">
        <v>2</v>
      </c>
      <c r="C14" s="50"/>
      <c r="D14" s="51"/>
      <c r="E14" s="50"/>
      <c r="F14" s="87"/>
      <c r="G14" s="88"/>
      <c r="H14" s="89"/>
      <c r="I14" s="49"/>
      <c r="J14" s="48" t="s">
        <v>516</v>
      </c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236</v>
      </c>
      <c r="O14" s="69" t="b">
        <v>0</v>
      </c>
      <c r="Q14" s="17">
        <v>1</v>
      </c>
      <c r="R14" s="17">
        <v>5</v>
      </c>
      <c r="S14" s="17"/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231</v>
      </c>
      <c r="AM14" s="62" t="s">
        <v>516</v>
      </c>
      <c r="AN14" s="63" t="s">
        <v>381</v>
      </c>
      <c r="AO14" s="71" t="s">
        <v>404</v>
      </c>
      <c r="AP14" s="20" t="b">
        <f t="shared" si="1"/>
        <v>0</v>
      </c>
      <c r="AQ14" s="17"/>
      <c r="AR14" s="190" t="s">
        <v>492</v>
      </c>
      <c r="AS14" s="54" t="s">
        <v>355</v>
      </c>
      <c r="AT14" s="55" t="s">
        <v>384</v>
      </c>
      <c r="AU14" s="55" t="b">
        <v>0</v>
      </c>
      <c r="AV14" s="55" t="b">
        <v>0</v>
      </c>
      <c r="AW14" s="64"/>
      <c r="AX14" s="65"/>
      <c r="AY14" s="66"/>
      <c r="AZ14" s="66" t="b">
        <v>0</v>
      </c>
      <c r="BA14" s="66"/>
      <c r="BB14" s="56"/>
      <c r="BC14" s="57"/>
      <c r="BD14" s="55"/>
      <c r="BE14" s="55" t="b">
        <v>0</v>
      </c>
      <c r="BF14" s="55"/>
      <c r="BG14" s="64"/>
      <c r="BH14" s="65"/>
      <c r="BI14" s="66"/>
      <c r="BJ14" s="66" t="b">
        <v>0</v>
      </c>
      <c r="BK14" s="66"/>
      <c r="BL14" s="56"/>
      <c r="BM14" s="57"/>
      <c r="BN14" s="55"/>
      <c r="BO14" s="55" t="b">
        <v>0</v>
      </c>
      <c r="BP14" s="55"/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0</v>
      </c>
      <c r="CB14" s="20">
        <f>countkillshs(AS14,AV14,AX14,BA14,BC14,BF14,BH14,BK14,BM14,BP14,$B$12)</f>
        <v>0</v>
      </c>
      <c r="CC14" s="223" t="b">
        <f>opening(AS14,B12)</f>
        <v>0</v>
      </c>
      <c r="CD14" s="29" t="b" cm="1">
        <f t="array" ref="CD14">KOST(CA14,O14,secandmin(J14),L14, AN14)</f>
        <v>0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0</v>
      </c>
      <c r="CH14" s="20" cm="1">
        <f t="array" ref="CH14">secandmin(J14)</f>
        <v>23</v>
      </c>
      <c r="CI14" s="20">
        <f t="shared" si="4"/>
        <v>157</v>
      </c>
      <c r="CJ14" s="20" cm="1">
        <f t="array" ref="CJ14">IF(AR14="",FALSE,ROUND(IF(AU14=TRUE,((180-secandmin(AK14))+(45-AM14))-(secandmin(AR14)),(180-secandmin(AR14))),0))</f>
        <v>131</v>
      </c>
      <c r="CK14" s="20" t="b" cm="1">
        <f t="array" ref="CK14">IF(AW14="",FALSE,ROUND(IF(AZ14=TRUE,((180-secandmin(AK14))+(45-AM14))-(secandmin(AW14)),(180-secandmin(AW14))),0))</f>
        <v>0</v>
      </c>
      <c r="CL14" s="20" t="b" cm="1">
        <f t="array" ref="CL14">IF(BB14="",FALSE,ROUND(IF(BE14=TRUE,((180-secandmin(AK14))+(45-AM14))-(secandmin(BB14)),(180-secandmin(BB14))),0))</f>
        <v>0</v>
      </c>
      <c r="CM14" s="20" t="b" cm="1">
        <f t="array" ref="CM14">IF(BG14="",FALSE,ROUND(IF(BJ14=TRUE,((180-secandmin(AK14))+(45-AM14))-(secandmin(BG14)),(180-secandmin(BG14))),0))</f>
        <v>0</v>
      </c>
      <c r="CN14" s="20" t="b" cm="1">
        <f t="array" ref="CN14">IF(BL14="",FALSE,ROUND(IF(BO14=TRUE,((180-secandmin(AK14))+(45-AM14))-(secandmin(BL14)),(180-secandmin(BL14))),0))</f>
        <v>0</v>
      </c>
      <c r="CO14" s="30" cm="1">
        <f t="array" ref="CO14">roundlength(AJ14,secandmin(AM14),AO14,secandmin(AK14))</f>
        <v>157</v>
      </c>
      <c r="CP14" s="222">
        <f t="shared" si="5"/>
        <v>0</v>
      </c>
      <c r="CQ14" s="222">
        <f t="shared" si="6"/>
        <v>0</v>
      </c>
      <c r="CR14" s="17"/>
      <c r="CU14" s="20" t="b">
        <v>0</v>
      </c>
      <c r="CV14" s="20" t="b">
        <v>0</v>
      </c>
      <c r="CW14" s="20">
        <v>41</v>
      </c>
      <c r="CX14" s="20">
        <v>157</v>
      </c>
      <c r="CY14" s="20">
        <v>0</v>
      </c>
      <c r="CZ14" s="20">
        <v>0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5_31 Oregon</v>
      </c>
      <c r="B15" s="4">
        <v>3</v>
      </c>
      <c r="C15" s="50"/>
      <c r="D15" s="51"/>
      <c r="E15" s="50"/>
      <c r="F15" s="87"/>
      <c r="G15" s="88"/>
      <c r="H15" s="89"/>
      <c r="I15" s="49"/>
      <c r="J15" s="48" t="s">
        <v>520</v>
      </c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0</v>
      </c>
      <c r="N15" s="52" t="s">
        <v>200</v>
      </c>
      <c r="O15" s="69" t="b">
        <v>0</v>
      </c>
      <c r="Q15" s="17">
        <v>0</v>
      </c>
      <c r="R15" s="17">
        <v>4</v>
      </c>
      <c r="S15" s="17"/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0</v>
      </c>
      <c r="AK15" s="182"/>
      <c r="AL15" s="61" t="s">
        <v>230</v>
      </c>
      <c r="AM15" s="62" t="s">
        <v>410</v>
      </c>
      <c r="AN15" s="63" t="s">
        <v>381</v>
      </c>
      <c r="AO15" s="71" t="s">
        <v>392</v>
      </c>
      <c r="AP15" s="20" t="b">
        <f t="shared" si="1"/>
        <v>0</v>
      </c>
      <c r="AQ15" s="17"/>
      <c r="AR15" s="190" t="s">
        <v>517</v>
      </c>
      <c r="AS15" s="54" t="s">
        <v>66</v>
      </c>
      <c r="AT15" s="55" t="s">
        <v>384</v>
      </c>
      <c r="AU15" s="55" t="b">
        <v>0</v>
      </c>
      <c r="AV15" s="55" t="b">
        <v>1</v>
      </c>
      <c r="AW15" s="64" t="s">
        <v>518</v>
      </c>
      <c r="AX15" s="65" t="s">
        <v>390</v>
      </c>
      <c r="AY15" s="66" t="s">
        <v>384</v>
      </c>
      <c r="AZ15" s="66" t="b">
        <v>0</v>
      </c>
      <c r="BA15" s="66" t="b">
        <v>1</v>
      </c>
      <c r="BB15" s="56" t="s">
        <v>491</v>
      </c>
      <c r="BC15" s="57" t="s">
        <v>67</v>
      </c>
      <c r="BD15" s="55" t="s">
        <v>384</v>
      </c>
      <c r="BE15" s="55" t="b">
        <v>0</v>
      </c>
      <c r="BF15" s="55" t="b">
        <v>0</v>
      </c>
      <c r="BG15" s="64" t="s">
        <v>519</v>
      </c>
      <c r="BH15" s="65" t="s">
        <v>67</v>
      </c>
      <c r="BI15" s="66" t="s">
        <v>384</v>
      </c>
      <c r="BJ15" s="66" t="b">
        <v>0</v>
      </c>
      <c r="BK15" s="66" t="b">
        <v>0</v>
      </c>
      <c r="BL15" s="56" t="s">
        <v>410</v>
      </c>
      <c r="BM15" s="57" t="s">
        <v>67</v>
      </c>
      <c r="BN15" s="55" t="s">
        <v>384</v>
      </c>
      <c r="BO15" s="55" t="b">
        <v>0</v>
      </c>
      <c r="BP15" s="55" t="b">
        <v>1</v>
      </c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1</v>
      </c>
      <c r="CB15" s="20">
        <f>countkillshs(AS15,AV15,AX15,BA15,BC15,BF15,BH15,BK15,BM15,BP15,$B$12)</f>
        <v>1</v>
      </c>
      <c r="CC15" s="223" t="b">
        <f>opening(AS15,B12)</f>
        <v>0</v>
      </c>
      <c r="CD15" s="29" t="b" cm="1">
        <f t="array" ref="CD15">KOST(CA15,O15,secandmin(J15),L15, AN15)</f>
        <v>1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1</v>
      </c>
      <c r="CH15" s="20" cm="1">
        <f t="array" ref="CH15">secandmin(J15)</f>
        <v>27</v>
      </c>
      <c r="CI15" s="20">
        <f t="shared" si="4"/>
        <v>153</v>
      </c>
      <c r="CJ15" s="20" cm="1">
        <f t="array" ref="CJ15">IF(AR15="",FALSE,ROUND(IF(AU15=TRUE,((180-secandmin(AK15))+(45-AM15))-(secandmin(AR15)),(180-secandmin(AR15))),0))</f>
        <v>30</v>
      </c>
      <c r="CK15" s="20" cm="1">
        <f t="array" ref="CK15">IF(AW15="",FALSE,ROUND(IF(AZ15=TRUE,((180-secandmin(AK15))+(45-AM15))-(secandmin(AW15)),(180-secandmin(AW15))),0))</f>
        <v>105</v>
      </c>
      <c r="CL15" s="20" cm="1">
        <f t="array" ref="CL15">IF(BB15="",FALSE,ROUND(IF(BE15=TRUE,((180-secandmin(AK15))+(45-AM15))-(secandmin(BB15)),(180-secandmin(BB15))),0))</f>
        <v>121</v>
      </c>
      <c r="CM15" s="20" cm="1">
        <f t="array" ref="CM15">IF(BG15="",FALSE,ROUND(IF(BJ15=TRUE,((180-secandmin(AK15))+(45-AM15))-(secandmin(BG15)),(180-secandmin(BG15))),0))</f>
        <v>149</v>
      </c>
      <c r="CN15" s="20" cm="1">
        <f t="array" ref="CN15">IF(BL15="",FALSE,ROUND(IF(BO15=TRUE,((180-secandmin(AK15))+(45-AM15))-(secandmin(BL15)),(180-secandmin(BL15))),0))</f>
        <v>158</v>
      </c>
      <c r="CO15" s="30" cm="1">
        <f t="array" ref="CO15">roundlength(AJ15,secandmin(AM15),AO15,secandmin(AK15))</f>
        <v>158</v>
      </c>
      <c r="CP15" s="222">
        <f t="shared" si="5"/>
        <v>0</v>
      </c>
      <c r="CQ15" s="222">
        <f t="shared" si="6"/>
        <v>0</v>
      </c>
      <c r="CR15" s="17"/>
      <c r="CU15" s="20" t="b">
        <v>0</v>
      </c>
      <c r="CV15" s="20" t="b">
        <v>1</v>
      </c>
      <c r="CW15" s="20">
        <v>101</v>
      </c>
      <c r="CX15" s="20">
        <v>153</v>
      </c>
      <c r="CY15" s="20">
        <v>0</v>
      </c>
      <c r="CZ15" s="20">
        <v>1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t="b" cm="1">
        <f t="array" ref="DD15">IF(AK15=0,FALSE,(180-secandmin(AK15)))</f>
        <v>0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5_31 Oregon</v>
      </c>
      <c r="B16" s="4">
        <v>4</v>
      </c>
      <c r="C16" s="50"/>
      <c r="D16" s="51"/>
      <c r="E16" s="50"/>
      <c r="F16" s="87"/>
      <c r="G16" s="88"/>
      <c r="H16" s="89"/>
      <c r="I16" s="49"/>
      <c r="J16" s="48" t="s">
        <v>524</v>
      </c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200</v>
      </c>
      <c r="O16" s="69" t="b">
        <v>0</v>
      </c>
      <c r="Q16" s="17">
        <v>1</v>
      </c>
      <c r="R16" s="17">
        <v>5</v>
      </c>
      <c r="S16" s="17"/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230</v>
      </c>
      <c r="AM16" s="62" t="s">
        <v>524</v>
      </c>
      <c r="AN16" s="63" t="s">
        <v>381</v>
      </c>
      <c r="AO16" s="71" t="s">
        <v>404</v>
      </c>
      <c r="AP16" s="20" t="b">
        <f t="shared" si="1"/>
        <v>0</v>
      </c>
      <c r="AQ16" s="17"/>
      <c r="AR16" s="190" t="s">
        <v>419</v>
      </c>
      <c r="AS16" s="54" t="s">
        <v>355</v>
      </c>
      <c r="AT16" s="55" t="s">
        <v>384</v>
      </c>
      <c r="AU16" s="55" t="b">
        <v>0</v>
      </c>
      <c r="AV16" s="55" t="b">
        <v>0</v>
      </c>
      <c r="AW16" s="64" t="s">
        <v>396</v>
      </c>
      <c r="AX16" s="65" t="s">
        <v>67</v>
      </c>
      <c r="AY16" s="66" t="s">
        <v>384</v>
      </c>
      <c r="AZ16" s="66" t="b">
        <v>0</v>
      </c>
      <c r="BA16" s="66" t="b">
        <v>1</v>
      </c>
      <c r="BB16" s="56" t="s">
        <v>523</v>
      </c>
      <c r="BC16" s="57" t="s">
        <v>390</v>
      </c>
      <c r="BD16" s="55" t="s">
        <v>384</v>
      </c>
      <c r="BE16" s="55" t="b">
        <v>0</v>
      </c>
      <c r="BF16" s="55" t="b">
        <v>1</v>
      </c>
      <c r="BG16" s="64"/>
      <c r="BH16" s="65"/>
      <c r="BI16" s="66"/>
      <c r="BJ16" s="66" t="b">
        <v>0</v>
      </c>
      <c r="BK16" s="66"/>
      <c r="BL16" s="56"/>
      <c r="BM16" s="57"/>
      <c r="BN16" s="55"/>
      <c r="BO16" s="55" t="b">
        <v>0</v>
      </c>
      <c r="BP16" s="55"/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1</v>
      </c>
      <c r="CB16" s="20">
        <f t="shared" ref="CB16:CB27" si="9">countkillshs(AS16,AV16,AX16,BA16,BC16,BF16,BH16,BK16,BM16,BP16,$B$12)</f>
        <v>1</v>
      </c>
      <c r="CC16" s="223" t="b">
        <f>opening(AS16,B12)</f>
        <v>0</v>
      </c>
      <c r="CD16" s="29" t="b" cm="1">
        <f t="array" ref="CD16">KOST(CA16,O16,secandmin(J16),L16, AN16)</f>
        <v>1</v>
      </c>
      <c r="CE16" s="196"/>
      <c r="CF16" s="20" cm="1">
        <f t="array" ref="CF16">exitfrags(CI16,CI32,CI48,CI64,CI80,AS16,CJ16,AX16,CK16,BC16,CL16,BH16,CM16,BM16,CN16,AO16,$B$12)</f>
        <v>1</v>
      </c>
      <c r="CG16" s="27" t="b" cm="1">
        <f t="array" ref="CG16">openingpick(CJ16,CI16,CI32,CI48,CI64,CI80,CI96,$E$2)</f>
        <v>0</v>
      </c>
      <c r="CH16" s="20" cm="1">
        <f t="array" ref="CH16">secandmin(J16)</f>
        <v>8</v>
      </c>
      <c r="CI16" s="20">
        <f t="shared" si="4"/>
        <v>172</v>
      </c>
      <c r="CJ16" s="20" cm="1">
        <f t="array" ref="CJ16">IF(AR16="",FALSE,ROUND(IF(AU16=TRUE,((180-secandmin(AK16))+(45-AM16))-(secandmin(AR16)),(180-secandmin(AR16))),0))</f>
        <v>76</v>
      </c>
      <c r="CK16" s="20" cm="1">
        <f t="array" ref="CK16">IF(AW16="",FALSE,ROUND(IF(AZ16=TRUE,((180-secandmin(AK16))+(45-AM16))-(secandmin(AW16)),(180-secandmin(AW16))),0))</f>
        <v>83</v>
      </c>
      <c r="CL16" s="20" cm="1">
        <f t="array" ref="CL16">IF(BB16="",FALSE,ROUND(IF(BE16=TRUE,((180-secandmin(AK16))+(45-AM16))-(secandmin(BB16)),(180-secandmin(BB16))),0))</f>
        <v>171</v>
      </c>
      <c r="CM16" s="20" t="b" cm="1">
        <f t="array" ref="CM16">IF(BG16="",FALSE,ROUND(IF(BJ16=TRUE,((180-secandmin(AK16))+(45-AM16))-(secandmin(BG16)),(180-secandmin(BG16))),0))</f>
        <v>0</v>
      </c>
      <c r="CN16" s="20" t="b" cm="1">
        <f t="array" ref="CN16">IF(BL16="",FALSE,ROUND(IF(BO16=TRUE,((180-secandmin(AK16))+(45-AM16))-(secandmin(BL16)),(180-secandmin(BL16))),0))</f>
        <v>0</v>
      </c>
      <c r="CO16" s="30" cm="1">
        <f t="array" ref="CO16">roundlength(AJ16,secandmin(AM16),AO16,secandmin(AK16))</f>
        <v>172</v>
      </c>
      <c r="CP16" s="222">
        <f t="shared" si="5"/>
        <v>0</v>
      </c>
      <c r="CQ16" s="222">
        <f t="shared" si="6"/>
        <v>0</v>
      </c>
      <c r="CR16" s="17"/>
      <c r="CU16" s="20" t="b">
        <v>1</v>
      </c>
      <c r="CV16" s="20" t="b">
        <v>1</v>
      </c>
      <c r="CW16" s="20">
        <v>163</v>
      </c>
      <c r="CX16" s="20">
        <v>172</v>
      </c>
      <c r="CY16" s="20">
        <v>0</v>
      </c>
      <c r="CZ16" s="20">
        <v>1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5_31 Oregon</v>
      </c>
      <c r="B17" s="4">
        <v>5</v>
      </c>
      <c r="C17" s="50"/>
      <c r="D17" s="51"/>
      <c r="E17" s="50"/>
      <c r="F17" s="87"/>
      <c r="G17" s="88"/>
      <c r="H17" s="89"/>
      <c r="I17" s="49"/>
      <c r="J17" s="48" t="s">
        <v>501</v>
      </c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1</v>
      </c>
      <c r="N17" s="52" t="s">
        <v>202</v>
      </c>
      <c r="O17" s="69" t="b">
        <v>0</v>
      </c>
      <c r="Q17" s="17">
        <v>0</v>
      </c>
      <c r="R17" s="17">
        <v>4</v>
      </c>
      <c r="S17" s="17"/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 t="s">
        <v>233</v>
      </c>
      <c r="AM17" s="62" t="s">
        <v>452</v>
      </c>
      <c r="AN17" s="63" t="s">
        <v>381</v>
      </c>
      <c r="AO17" s="71" t="s">
        <v>404</v>
      </c>
      <c r="AP17" s="20" t="b">
        <f t="shared" si="1"/>
        <v>0</v>
      </c>
      <c r="AQ17" s="17"/>
      <c r="AR17" s="190" t="s">
        <v>525</v>
      </c>
      <c r="AS17" s="54" t="s">
        <v>67</v>
      </c>
      <c r="AT17" s="55" t="s">
        <v>384</v>
      </c>
      <c r="AU17" s="55" t="b">
        <v>0</v>
      </c>
      <c r="AV17" s="55" t="b">
        <v>0</v>
      </c>
      <c r="AW17" s="64"/>
      <c r="AX17" s="65"/>
      <c r="AY17" s="66"/>
      <c r="AZ17" s="66" t="b">
        <v>0</v>
      </c>
      <c r="BA17" s="66"/>
      <c r="BB17" s="56"/>
      <c r="BC17" s="57"/>
      <c r="BD17" s="55"/>
      <c r="BE17" s="55" t="b">
        <v>0</v>
      </c>
      <c r="BF17" s="55"/>
      <c r="BG17" s="64"/>
      <c r="BH17" s="65"/>
      <c r="BI17" s="66"/>
      <c r="BJ17" s="66" t="b">
        <v>0</v>
      </c>
      <c r="BK17" s="66"/>
      <c r="BL17" s="56"/>
      <c r="BM17" s="57"/>
      <c r="BN17" s="55"/>
      <c r="BO17" s="55" t="b">
        <v>0</v>
      </c>
      <c r="BP17" s="55"/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0</v>
      </c>
      <c r="CB17" s="20">
        <f t="shared" si="9"/>
        <v>0</v>
      </c>
      <c r="CC17" s="223" t="b">
        <f>opening(AS17,B12)</f>
        <v>0</v>
      </c>
      <c r="CD17" s="29" t="b" cm="1">
        <f t="array" ref="CD17">KOST(CA17,O17,secandmin(J17),L17, AN17)</f>
        <v>0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0</v>
      </c>
      <c r="CH17" s="20" cm="1">
        <f t="array" ref="CH17">secandmin(J17)</f>
        <v>114</v>
      </c>
      <c r="CI17" s="20">
        <f t="shared" si="4"/>
        <v>66</v>
      </c>
      <c r="CJ17" s="20" cm="1">
        <f t="array" ref="CJ17">IF(AR17="",FALSE,ROUND(IF(AU17=TRUE,((180-secandmin(AK17))+(45-AM17))-(secandmin(AR17)),(180-secandmin(AR17))),0))</f>
        <v>93</v>
      </c>
      <c r="CK17" s="20" t="b" cm="1">
        <f t="array" ref="CK17">IF(AW17="",FALSE,ROUND(IF(AZ17=TRUE,((180-secandmin(AK17))+(45-AM17))-(secandmin(AW17)),(180-secandmin(AW17))),0))</f>
        <v>0</v>
      </c>
      <c r="CL17" s="20" t="b" cm="1">
        <f t="array" ref="CL17">IF(BB17="",FALSE,ROUND(IF(BE17=TRUE,((180-secandmin(AK17))+(45-AM17))-(secandmin(BB17)),(180-secandmin(BB17))),0))</f>
        <v>0</v>
      </c>
      <c r="CM17" s="20" t="b" cm="1">
        <f t="array" ref="CM17">IF(BG17="",FALSE,ROUND(IF(BJ17=TRUE,((180-secandmin(AK17))+(45-AM17))-(secandmin(BG17)),(180-secandmin(BG17))),0))</f>
        <v>0</v>
      </c>
      <c r="CN17" s="20" t="b" cm="1">
        <f t="array" ref="CN17">IF(BL17="",FALSE,ROUND(IF(BO17=TRUE,((180-secandmin(AK17))+(45-AM17))-(secandmin(BL17)),(180-secandmin(BL17))),0))</f>
        <v>0</v>
      </c>
      <c r="CO17" s="30" cm="1">
        <f t="array" ref="CO17">roundlength(AJ17,secandmin(AM17),AO17,secandmin(AK17))</f>
        <v>137</v>
      </c>
      <c r="CP17" s="222">
        <f t="shared" si="5"/>
        <v>0</v>
      </c>
      <c r="CQ17" s="222">
        <f t="shared" si="6"/>
        <v>0</v>
      </c>
      <c r="CR17" s="17"/>
      <c r="CU17" s="20" t="b">
        <v>0</v>
      </c>
      <c r="CV17" s="20" t="b">
        <v>0</v>
      </c>
      <c r="CW17" s="20">
        <v>52</v>
      </c>
      <c r="CX17" s="20">
        <v>66</v>
      </c>
      <c r="CY17" s="20">
        <v>0</v>
      </c>
      <c r="CZ17" s="20">
        <v>0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5_31 Oregon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471</v>
      </c>
      <c r="K18" s="45" t="b">
        <v>0</v>
      </c>
      <c r="L18" s="46" t="b">
        <f t="shared" si="7"/>
        <v>1</v>
      </c>
      <c r="M18" s="47" t="b" cm="1">
        <f t="array" ref="M18">OpeningDeath(CG18,CI18,CI34,CI50,CI66,CI82,CI98)</f>
        <v>0</v>
      </c>
      <c r="N18" s="52" t="s">
        <v>236</v>
      </c>
      <c r="O18" s="69" t="b">
        <v>0</v>
      </c>
      <c r="Q18" s="17">
        <v>1</v>
      </c>
      <c r="R18" s="17">
        <v>5</v>
      </c>
      <c r="S18" s="17"/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231</v>
      </c>
      <c r="AM18" s="62" t="s">
        <v>412</v>
      </c>
      <c r="AN18" s="63" t="s">
        <v>381</v>
      </c>
      <c r="AO18" s="71" t="s">
        <v>392</v>
      </c>
      <c r="AP18" s="20" t="b">
        <f t="shared" si="1"/>
        <v>0</v>
      </c>
      <c r="AQ18" s="17"/>
      <c r="AR18" s="190" t="s">
        <v>500</v>
      </c>
      <c r="AS18" s="54" t="s">
        <v>66</v>
      </c>
      <c r="AT18" s="55" t="s">
        <v>384</v>
      </c>
      <c r="AU18" s="55" t="b">
        <v>0</v>
      </c>
      <c r="AV18" s="55" t="b">
        <v>1</v>
      </c>
      <c r="AW18" s="64" t="s">
        <v>490</v>
      </c>
      <c r="AX18" s="65" t="s">
        <v>65</v>
      </c>
      <c r="AY18" s="66" t="s">
        <v>384</v>
      </c>
      <c r="AZ18" s="66" t="b">
        <v>0</v>
      </c>
      <c r="BA18" s="66" t="b">
        <v>1</v>
      </c>
      <c r="BB18" s="56" t="s">
        <v>527</v>
      </c>
      <c r="BC18" s="57" t="s">
        <v>67</v>
      </c>
      <c r="BD18" s="55" t="s">
        <v>434</v>
      </c>
      <c r="BE18" s="55" t="b">
        <v>0</v>
      </c>
      <c r="BF18" s="55" t="b">
        <v>0</v>
      </c>
      <c r="BG18" s="64" t="s">
        <v>528</v>
      </c>
      <c r="BH18" s="65" t="s">
        <v>65</v>
      </c>
      <c r="BI18" s="66" t="s">
        <v>384</v>
      </c>
      <c r="BJ18" s="66" t="b">
        <v>0</v>
      </c>
      <c r="BK18" s="66" t="b">
        <v>0</v>
      </c>
      <c r="BL18" s="56" t="s">
        <v>412</v>
      </c>
      <c r="BM18" s="57" t="s">
        <v>67</v>
      </c>
      <c r="BN18" s="55" t="s">
        <v>384</v>
      </c>
      <c r="BO18" s="55" t="b">
        <v>0</v>
      </c>
      <c r="BP18" s="55" t="b">
        <v>1</v>
      </c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b" cm="1">
        <f t="array" ref="CD18">KOST(CA18,O18,secandmin(J18),L18, AN18)</f>
        <v>1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1</v>
      </c>
      <c r="CH18" s="20" cm="1">
        <f t="array" ref="CH18">secandmin(J18)</f>
        <v>17</v>
      </c>
      <c r="CI18" s="20">
        <f t="shared" si="4"/>
        <v>163</v>
      </c>
      <c r="CJ18" s="20" cm="1">
        <f t="array" ref="CJ18">IF(AR18="",FALSE,ROUND(IF(AU18=TRUE,((180-secandmin(AK18))+(45-AM18))-(secandmin(AR18)),(180-secandmin(AR18))),0))</f>
        <v>54</v>
      </c>
      <c r="CK18" s="20" cm="1">
        <f t="array" ref="CK18">IF(AW18="",FALSE,ROUND(IF(AZ18=TRUE,((180-secandmin(AK18))+(45-AM18))-(secandmin(AW18)),(180-secandmin(AW18))),0))</f>
        <v>60</v>
      </c>
      <c r="CL18" s="20" cm="1">
        <f t="array" ref="CL18">IF(BB18="",FALSE,ROUND(IF(BE18=TRUE,((180-secandmin(AK18))+(45-AM18))-(secandmin(BB18)),(180-secandmin(BB18))),0))</f>
        <v>164</v>
      </c>
      <c r="CM18" s="20" cm="1">
        <f t="array" ref="CM18">IF(BG18="",FALSE,ROUND(IF(BJ18=TRUE,((180-secandmin(AK18))+(45-AM18))-(secandmin(BG18)),(180-secandmin(BG18))),0))</f>
        <v>167</v>
      </c>
      <c r="CN18" s="20" cm="1">
        <f t="array" ref="CN18">IF(BL18="",FALSE,ROUND(IF(BO18=TRUE,((180-secandmin(AK18))+(45-AM18))-(secandmin(BL18)),(180-secandmin(BL18))),0))</f>
        <v>168</v>
      </c>
      <c r="CO18" s="30" cm="1">
        <f t="array" ref="CO18">roundlength(AJ18,secandmin(AM18),AO18,secandmin(AK18))</f>
        <v>168</v>
      </c>
      <c r="CP18" s="222">
        <f t="shared" si="5"/>
        <v>0</v>
      </c>
      <c r="CQ18" s="222">
        <f t="shared" si="6"/>
        <v>0</v>
      </c>
      <c r="CR18" s="17"/>
      <c r="CU18" s="20" t="b">
        <v>0</v>
      </c>
      <c r="CV18" s="20" t="b">
        <v>1</v>
      </c>
      <c r="CW18" s="20">
        <v>117</v>
      </c>
      <c r="CX18" s="20">
        <v>163</v>
      </c>
      <c r="CY18" s="20">
        <v>0</v>
      </c>
      <c r="CZ18" s="20">
        <v>0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1</v>
      </c>
      <c r="DC18" s="20" t="b" cm="1">
        <f t="array" ref="DC18">OpeningKill(CJ18,AS18,$B$12,CI18,CI34,CI50,CI66,CI82)</f>
        <v>0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5_31 Oregon</v>
      </c>
      <c r="B19" s="4">
        <v>7</v>
      </c>
      <c r="C19" s="50"/>
      <c r="D19" s="51"/>
      <c r="E19" s="50"/>
      <c r="F19" s="87"/>
      <c r="G19" s="88"/>
      <c r="H19" s="89"/>
      <c r="I19" s="49"/>
      <c r="J19" s="300"/>
      <c r="K19" s="45" t="b">
        <v>0</v>
      </c>
      <c r="L19" s="46" t="b">
        <f t="shared" si="7"/>
        <v>0</v>
      </c>
      <c r="M19" s="47" t="b" cm="1">
        <f t="array" ref="M19">OpeningDeath(CG19,CI19,CI35,CI51,CI67,CI83,CI99)</f>
        <v>0</v>
      </c>
      <c r="N19" s="52" t="s">
        <v>189</v>
      </c>
      <c r="O19" s="69" t="b">
        <v>0</v>
      </c>
      <c r="Q19" s="17"/>
      <c r="R19" s="17"/>
      <c r="S19" s="17">
        <v>2</v>
      </c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230</v>
      </c>
      <c r="AM19" s="62" t="s">
        <v>387</v>
      </c>
      <c r="AN19" s="63" t="s">
        <v>382</v>
      </c>
      <c r="AO19" s="71" t="s">
        <v>392</v>
      </c>
      <c r="AP19" s="20" t="b">
        <f t="shared" si="1"/>
        <v>0</v>
      </c>
      <c r="AQ19" s="17"/>
      <c r="AR19" s="190" t="s">
        <v>426</v>
      </c>
      <c r="AS19" s="54" t="s">
        <v>355</v>
      </c>
      <c r="AT19" s="55" t="s">
        <v>384</v>
      </c>
      <c r="AU19" s="55" t="b">
        <v>0</v>
      </c>
      <c r="AV19" s="55" t="b">
        <v>1</v>
      </c>
      <c r="AW19" s="64" t="s">
        <v>415</v>
      </c>
      <c r="AX19" s="65" t="s">
        <v>355</v>
      </c>
      <c r="AY19" s="66" t="s">
        <v>384</v>
      </c>
      <c r="AZ19" s="66" t="b">
        <v>0</v>
      </c>
      <c r="BA19" s="66" t="b">
        <v>0</v>
      </c>
      <c r="BB19" s="56" t="s">
        <v>436</v>
      </c>
      <c r="BC19" s="57" t="s">
        <v>65</v>
      </c>
      <c r="BD19" s="55" t="s">
        <v>384</v>
      </c>
      <c r="BE19" s="55" t="b">
        <v>0</v>
      </c>
      <c r="BF19" s="55" t="b">
        <v>0</v>
      </c>
      <c r="BG19" s="64" t="s">
        <v>395</v>
      </c>
      <c r="BH19" s="65" t="s">
        <v>66</v>
      </c>
      <c r="BI19" s="66" t="s">
        <v>384</v>
      </c>
      <c r="BJ19" s="66" t="b">
        <v>0</v>
      </c>
      <c r="BK19" s="66" t="b">
        <v>0</v>
      </c>
      <c r="BL19" s="56" t="s">
        <v>387</v>
      </c>
      <c r="BM19" s="57" t="s">
        <v>66</v>
      </c>
      <c r="BN19" s="55" t="s">
        <v>384</v>
      </c>
      <c r="BO19" s="55" t="b">
        <v>0</v>
      </c>
      <c r="BP19" s="55" t="b">
        <v>0</v>
      </c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0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1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1</v>
      </c>
      <c r="CH19" s="20" cm="1">
        <f t="array" ref="CH19">secandmin(J19)</f>
        <v>0</v>
      </c>
      <c r="CI19" s="20" t="b">
        <f t="shared" si="4"/>
        <v>0</v>
      </c>
      <c r="CJ19" s="20" cm="1">
        <f t="array" ref="CJ19">IF(AR19="",FALSE,ROUND(IF(AU19=TRUE,((180-secandmin(AK19))+(45-AM19))-(secandmin(AR19)),(180-secandmin(AR19))),0))</f>
        <v>41</v>
      </c>
      <c r="CK19" s="20" cm="1">
        <f t="array" ref="CK19">IF(AW19="",FALSE,ROUND(IF(AZ19=TRUE,((180-secandmin(AK19))+(45-AM19))-(secandmin(AW19)),(180-secandmin(AW19))),0))</f>
        <v>73</v>
      </c>
      <c r="CL19" s="20" cm="1">
        <f t="array" ref="CL19">IF(BB19="",FALSE,ROUND(IF(BE19=TRUE,((180-secandmin(AK19))+(45-AM19))-(secandmin(BB19)),(180-secandmin(BB19))),0))</f>
        <v>79</v>
      </c>
      <c r="CM19" s="20" cm="1">
        <f t="array" ref="CM19">IF(BG19="",FALSE,ROUND(IF(BJ19=TRUE,((180-secandmin(AK19))+(45-AM19))-(secandmin(BG19)),(180-secandmin(BG19))),0))</f>
        <v>82</v>
      </c>
      <c r="CN19" s="20" cm="1">
        <f t="array" ref="CN19">IF(BL19="",FALSE,ROUND(IF(BO19=TRUE,((180-secandmin(AK19))+(45-AM19))-(secandmin(BL19)),(180-secandmin(BL19))),0))</f>
        <v>96</v>
      </c>
      <c r="CO19" s="30" cm="1">
        <f t="array" ref="CO19">roundlength(AJ19,secandmin(AM19),AO19,secandmin(AK19))</f>
        <v>96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5_31 Oregon</v>
      </c>
      <c r="B20" s="4">
        <v>8</v>
      </c>
      <c r="C20" s="50"/>
      <c r="D20" s="51"/>
      <c r="E20" s="50"/>
      <c r="F20" s="87"/>
      <c r="G20" s="88"/>
      <c r="H20" s="89"/>
      <c r="I20" s="49"/>
      <c r="J20" s="48" t="s">
        <v>426</v>
      </c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1</v>
      </c>
      <c r="N20" s="52" t="s">
        <v>176</v>
      </c>
      <c r="O20" s="69" t="b">
        <v>0</v>
      </c>
      <c r="Q20" s="17"/>
      <c r="R20" s="17"/>
      <c r="S20" s="17">
        <v>2</v>
      </c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0</v>
      </c>
      <c r="AK20" s="182"/>
      <c r="AL20" s="61" t="s">
        <v>230</v>
      </c>
      <c r="AM20" s="62" t="s">
        <v>461</v>
      </c>
      <c r="AN20" s="63" t="s">
        <v>382</v>
      </c>
      <c r="AO20" s="71" t="s">
        <v>404</v>
      </c>
      <c r="AP20" s="20" t="b">
        <f t="shared" si="1"/>
        <v>0</v>
      </c>
      <c r="AQ20" s="17"/>
      <c r="AR20" s="190" t="s">
        <v>463</v>
      </c>
      <c r="AS20" s="54" t="s">
        <v>66</v>
      </c>
      <c r="AT20" s="55" t="s">
        <v>384</v>
      </c>
      <c r="AU20" s="55" t="b">
        <v>0</v>
      </c>
      <c r="AV20" s="55" t="b">
        <v>0</v>
      </c>
      <c r="AW20" s="64"/>
      <c r="AX20" s="65"/>
      <c r="AY20" s="66"/>
      <c r="AZ20" s="66" t="b">
        <v>0</v>
      </c>
      <c r="BA20" s="66"/>
      <c r="BB20" s="56"/>
      <c r="BC20" s="57"/>
      <c r="BD20" s="224"/>
      <c r="BE20" s="55" t="b">
        <v>0</v>
      </c>
      <c r="BF20" s="55"/>
      <c r="BG20" s="64"/>
      <c r="BH20" s="65"/>
      <c r="BI20" s="164"/>
      <c r="BJ20" s="66" t="b">
        <v>0</v>
      </c>
      <c r="BK20" s="66"/>
      <c r="BL20" s="56"/>
      <c r="BM20" s="57"/>
      <c r="BN20" s="224"/>
      <c r="BO20" s="55" t="b">
        <v>0</v>
      </c>
      <c r="BP20" s="55"/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0</v>
      </c>
      <c r="CB20" s="20">
        <f t="shared" si="9"/>
        <v>0</v>
      </c>
      <c r="CC20" s="223" t="b">
        <f>opening(AS20,B12)</f>
        <v>0</v>
      </c>
      <c r="CD20" s="29" t="b" cm="1">
        <f t="array" ref="CD20">KOST(CA20,O20,secandmin(J20),L20, AN20)</f>
        <v>0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0</v>
      </c>
      <c r="CH20" s="20" cm="1">
        <f t="array" ref="CH20">secandmin(J20)</f>
        <v>139</v>
      </c>
      <c r="CI20" s="20">
        <f t="shared" si="4"/>
        <v>41</v>
      </c>
      <c r="CJ20" s="20" cm="1">
        <f t="array" ref="CJ20">IF(AR20="",FALSE,ROUND(IF(AU20=TRUE,((180-secandmin(AK20))+(45-AM20))-(secandmin(AR20)),(180-secandmin(AR20))),0))</f>
        <v>70</v>
      </c>
      <c r="CK20" s="20" t="b" cm="1">
        <f t="array" ref="CK20">IF(AW20="",FALSE,ROUND(IF(AZ20=TRUE,((180-secandmin(AK20))+(45-AM20))-(secandmin(AW20)),(180-secandmin(AW20))),0))</f>
        <v>0</v>
      </c>
      <c r="CL20" s="20" t="b" cm="1">
        <f t="array" ref="CL20">IF(BB20="",FALSE,ROUND(IF(BE20=TRUE,((180-secandmin(AK20))+(45-AM20))-(secandmin(BB20)),(180-secandmin(BB20))),0))</f>
        <v>0</v>
      </c>
      <c r="CM20" s="20" t="b" cm="1">
        <f t="array" ref="CM20">IF(BG20="",FALSE,ROUND(IF(BJ20=TRUE,((180-secandmin(AK20))+(45-AM20))-(secandmin(BG20)),(180-secandmin(BG20))),0))</f>
        <v>0</v>
      </c>
      <c r="CN20" s="20" t="b" cm="1">
        <f t="array" ref="CN20">IF(BL20="",FALSE,ROUND(IF(BO20=TRUE,((180-secandmin(AK20))+(45-AM20))-(secandmin(BL20)),(180-secandmin(BL20))),0))</f>
        <v>0</v>
      </c>
      <c r="CO20" s="30" cm="1">
        <f t="array" ref="CO20">roundlength(AJ20,secandmin(AM20),AO20,secandmin(AK20))</f>
        <v>111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5_31 Oregon</v>
      </c>
      <c r="B21" s="4">
        <v>9</v>
      </c>
      <c r="C21" s="50"/>
      <c r="D21" s="51"/>
      <c r="E21" s="50"/>
      <c r="F21" s="87"/>
      <c r="G21" s="88"/>
      <c r="H21" s="89"/>
      <c r="I21" s="49"/>
      <c r="J21" s="48" t="s">
        <v>468</v>
      </c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189</v>
      </c>
      <c r="O21" s="69" t="b">
        <v>0</v>
      </c>
      <c r="Q21" s="17"/>
      <c r="R21" s="17"/>
      <c r="S21" s="17">
        <v>2</v>
      </c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 t="s">
        <v>231</v>
      </c>
      <c r="AM21" s="62" t="s">
        <v>523</v>
      </c>
      <c r="AN21" s="63" t="s">
        <v>382</v>
      </c>
      <c r="AO21" s="71" t="s">
        <v>404</v>
      </c>
      <c r="AP21" s="20" t="b">
        <f t="shared" si="1"/>
        <v>0</v>
      </c>
      <c r="AQ21" s="17"/>
      <c r="AR21" s="190" t="s">
        <v>490</v>
      </c>
      <c r="AS21" s="54" t="s">
        <v>65</v>
      </c>
      <c r="AT21" s="224" t="s">
        <v>384</v>
      </c>
      <c r="AU21" s="55" t="b">
        <v>0</v>
      </c>
      <c r="AV21" s="55" t="b">
        <v>1</v>
      </c>
      <c r="AW21" s="64" t="s">
        <v>445</v>
      </c>
      <c r="AX21" s="65" t="s">
        <v>67</v>
      </c>
      <c r="AY21" s="164" t="s">
        <v>384</v>
      </c>
      <c r="AZ21" s="66" t="b">
        <v>0</v>
      </c>
      <c r="BA21" s="66" t="b">
        <v>1</v>
      </c>
      <c r="BB21" s="56" t="s">
        <v>412</v>
      </c>
      <c r="BC21" s="57" t="s">
        <v>355</v>
      </c>
      <c r="BD21" s="224" t="s">
        <v>384</v>
      </c>
      <c r="BE21" s="55" t="b">
        <v>0</v>
      </c>
      <c r="BF21" s="55" t="b">
        <v>1</v>
      </c>
      <c r="BG21" s="64"/>
      <c r="BH21" s="65"/>
      <c r="BI21" s="164"/>
      <c r="BJ21" s="66" t="b">
        <v>0</v>
      </c>
      <c r="BK21" s="66"/>
      <c r="BL21" s="56"/>
      <c r="BM21" s="57"/>
      <c r="BN21" s="55"/>
      <c r="BO21" s="55" t="b">
        <v>0</v>
      </c>
      <c r="BP21" s="55"/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0</v>
      </c>
      <c r="CB21" s="20">
        <f t="shared" si="9"/>
        <v>0</v>
      </c>
      <c r="CC21" s="223" t="b">
        <f>opening(AS21,B12)</f>
        <v>0</v>
      </c>
      <c r="CD21" s="29" t="b" cm="1">
        <f t="array" ref="CD21">KOST(CA21,O21,secandmin(J21),L21, AN21)</f>
        <v>0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1</v>
      </c>
      <c r="CH21" s="20" cm="1">
        <f t="array" ref="CH21">secandmin(J21)</f>
        <v>79</v>
      </c>
      <c r="CI21" s="20">
        <f t="shared" si="4"/>
        <v>101</v>
      </c>
      <c r="CJ21" s="20" cm="1">
        <f t="array" ref="CJ21">IF(AR21="",FALSE,ROUND(IF(AU21=TRUE,((180-secandmin(AK21))+(45-AM21))-(secandmin(AR21)),(180-secandmin(AR21))),0))</f>
        <v>60</v>
      </c>
      <c r="CK21" s="20" cm="1">
        <f t="array" ref="CK21">IF(AW21="",FALSE,ROUND(IF(AZ21=TRUE,((180-secandmin(AK21))+(45-AM21))-(secandmin(AW21)),(180-secandmin(AW21))),0))</f>
        <v>98</v>
      </c>
      <c r="CL21" s="20" cm="1">
        <f t="array" ref="CL21">IF(BB21="",FALSE,ROUND(IF(BE21=TRUE,((180-secandmin(AK21))+(45-AM21))-(secandmin(BB21)),(180-secandmin(BB21))),0))</f>
        <v>168</v>
      </c>
      <c r="CM21" s="20" t="b" cm="1">
        <f t="array" ref="CM21">IF(BG21="",FALSE,ROUND(IF(BJ21=TRUE,((180-secandmin(AK21))+(45-AM21))-(secandmin(BG21)),(180-secandmin(BG21))),0))</f>
        <v>0</v>
      </c>
      <c r="CN21" s="20" t="b" cm="1">
        <f t="array" ref="CN21">IF(BL21="",FALSE,ROUND(IF(BO21=TRUE,((180-secandmin(AK21))+(45-AM21))-(secandmin(BL21)),(180-secandmin(BL21))),0))</f>
        <v>0</v>
      </c>
      <c r="CO21" s="30" cm="1">
        <f t="array" ref="CO21">roundlength(AJ21,secandmin(AM21),AO21,secandmin(AK21))</f>
        <v>171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5_31 Oregon</v>
      </c>
      <c r="B22" s="4">
        <v>10</v>
      </c>
      <c r="C22" s="50"/>
      <c r="D22" s="51"/>
      <c r="E22" s="50"/>
      <c r="F22" s="87"/>
      <c r="G22" s="88"/>
      <c r="H22" s="89"/>
      <c r="I22" s="49"/>
      <c r="J22" s="48" t="s">
        <v>471</v>
      </c>
      <c r="K22" s="45" t="b">
        <v>0</v>
      </c>
      <c r="L22" s="46" t="b">
        <f t="shared" si="7"/>
        <v>1</v>
      </c>
      <c r="M22" s="47" t="b" cm="1">
        <f t="array" ref="M22">OpeningDeath(CG22,CI22,CI38,CI54,CI70,CI86,CI102)</f>
        <v>0</v>
      </c>
      <c r="N22" s="171" t="s">
        <v>189</v>
      </c>
      <c r="O22" s="69" t="b">
        <v>0</v>
      </c>
      <c r="Q22" s="17"/>
      <c r="R22" s="17"/>
      <c r="S22" s="17">
        <v>2</v>
      </c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231</v>
      </c>
      <c r="AM22" s="62" t="s">
        <v>532</v>
      </c>
      <c r="AN22" s="63" t="s">
        <v>382</v>
      </c>
      <c r="AO22" s="71" t="s">
        <v>392</v>
      </c>
      <c r="AP22" s="20" t="b">
        <f t="shared" si="1"/>
        <v>0</v>
      </c>
      <c r="AQ22" s="17"/>
      <c r="AR22" s="190" t="s">
        <v>385</v>
      </c>
      <c r="AS22" s="54" t="s">
        <v>66</v>
      </c>
      <c r="AT22" s="55" t="s">
        <v>384</v>
      </c>
      <c r="AU22" s="55" t="b">
        <v>0</v>
      </c>
      <c r="AV22" s="55" t="b">
        <v>0</v>
      </c>
      <c r="AW22" s="64" t="s">
        <v>411</v>
      </c>
      <c r="AX22" s="65" t="s">
        <v>67</v>
      </c>
      <c r="AY22" s="164" t="s">
        <v>384</v>
      </c>
      <c r="AZ22" s="66" t="b">
        <v>0</v>
      </c>
      <c r="BA22" s="66" t="b">
        <v>0</v>
      </c>
      <c r="BB22" s="56" t="s">
        <v>522</v>
      </c>
      <c r="BC22" s="57" t="s">
        <v>65</v>
      </c>
      <c r="BD22" s="224" t="s">
        <v>384</v>
      </c>
      <c r="BE22" s="55" t="b">
        <v>0</v>
      </c>
      <c r="BF22" s="55" t="b">
        <v>0</v>
      </c>
      <c r="BG22" s="64" t="s">
        <v>531</v>
      </c>
      <c r="BH22" s="65" t="s">
        <v>65</v>
      </c>
      <c r="BI22" s="164" t="s">
        <v>384</v>
      </c>
      <c r="BJ22" s="66" t="b">
        <v>0</v>
      </c>
      <c r="BK22" s="66" t="b">
        <v>1</v>
      </c>
      <c r="BL22" s="56" t="s">
        <v>532</v>
      </c>
      <c r="BM22" s="57" t="s">
        <v>67</v>
      </c>
      <c r="BN22" s="55" t="s">
        <v>384</v>
      </c>
      <c r="BO22" s="55" t="b">
        <v>0</v>
      </c>
      <c r="BP22" s="55" t="b">
        <v>0</v>
      </c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0</v>
      </c>
      <c r="CB22" s="20">
        <f t="shared" si="9"/>
        <v>0</v>
      </c>
      <c r="CC22" s="223" t="b">
        <f>opening(AS22,B12)</f>
        <v>0</v>
      </c>
      <c r="CD22" s="29" t="b" cm="1">
        <f t="array" ref="CD22">KOST(CA22,O22,secandmin(J22),L22, AN22)</f>
        <v>1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0</v>
      </c>
      <c r="CH22" s="20" cm="1">
        <f t="array" ref="CH22">secandmin(J22)</f>
        <v>17</v>
      </c>
      <c r="CI22" s="20">
        <f t="shared" si="4"/>
        <v>163</v>
      </c>
      <c r="CJ22" s="20" cm="1">
        <f t="array" ref="CJ22">IF(AR22="",FALSE,ROUND(IF(AU22=TRUE,((180-secandmin(AK22))+(45-AM22))-(secandmin(AR22)),(180-secandmin(AR22))),0))</f>
        <v>51</v>
      </c>
      <c r="CK22" s="20" cm="1">
        <f t="array" ref="CK22">IF(AW22="",FALSE,ROUND(IF(AZ22=TRUE,((180-secandmin(AK22))+(45-AM22))-(secandmin(AW22)),(180-secandmin(AW22))),0))</f>
        <v>159</v>
      </c>
      <c r="CL22" s="20" cm="1">
        <f t="array" ref="CL22">IF(BB22="",FALSE,ROUND(IF(BE22=TRUE,((180-secandmin(AK22))+(45-AM22))-(secandmin(BB22)),(180-secandmin(BB22))),0))</f>
        <v>165</v>
      </c>
      <c r="CM22" s="20" cm="1">
        <f t="array" ref="CM22">IF(BG22="",FALSE,ROUND(IF(BJ22=TRUE,((180-secandmin(AK22))+(45-AM22))-(secandmin(BG22)),(180-secandmin(BG22))),0))</f>
        <v>166</v>
      </c>
      <c r="CN22" s="20" cm="1">
        <f t="array" ref="CN22">IF(BL22="",FALSE,ROUND(IF(BO22=TRUE,((180-secandmin(AK22))+(45-AM22))-(secandmin(BL22)),(180-secandmin(BL22))),0))</f>
        <v>176</v>
      </c>
      <c r="CO22" s="30" cm="1">
        <f t="array" ref="CO22">roundlength(AJ22,secandmin(AM22),AO22,secandmin(AK22))</f>
        <v>176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1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5_31 Oregon</v>
      </c>
      <c r="B23" s="4">
        <v>11</v>
      </c>
      <c r="C23" s="50"/>
      <c r="D23" s="51"/>
      <c r="E23" s="50"/>
      <c r="F23" s="87"/>
      <c r="G23" s="88"/>
      <c r="H23" s="89"/>
      <c r="I23" s="49"/>
      <c r="J23" s="48" t="s">
        <v>472</v>
      </c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 t="s">
        <v>189</v>
      </c>
      <c r="O23" s="69" t="b">
        <v>0</v>
      </c>
      <c r="Q23" s="17"/>
      <c r="R23" s="17"/>
      <c r="S23" s="17">
        <v>2</v>
      </c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 t="s">
        <v>232</v>
      </c>
      <c r="AM23" s="62" t="s">
        <v>494</v>
      </c>
      <c r="AN23" s="63" t="s">
        <v>382</v>
      </c>
      <c r="AO23" s="71" t="s">
        <v>404</v>
      </c>
      <c r="AP23" s="20" t="b">
        <f t="shared" si="1"/>
        <v>0</v>
      </c>
      <c r="AQ23" s="17"/>
      <c r="AR23" s="190" t="s">
        <v>449</v>
      </c>
      <c r="AS23" s="54" t="s">
        <v>67</v>
      </c>
      <c r="AT23" s="55" t="s">
        <v>384</v>
      </c>
      <c r="AU23" s="55" t="b">
        <v>0</v>
      </c>
      <c r="AV23" s="55" t="b">
        <v>1</v>
      </c>
      <c r="AW23" s="64" t="s">
        <v>503</v>
      </c>
      <c r="AX23" s="65" t="s">
        <v>67</v>
      </c>
      <c r="AY23" s="66" t="s">
        <v>384</v>
      </c>
      <c r="AZ23" s="66" t="b">
        <v>0</v>
      </c>
      <c r="BA23" s="66" t="b">
        <v>0</v>
      </c>
      <c r="BB23" s="56"/>
      <c r="BC23" s="57"/>
      <c r="BD23" s="55"/>
      <c r="BE23" s="55" t="b">
        <v>0</v>
      </c>
      <c r="BF23" s="55"/>
      <c r="BG23" s="64"/>
      <c r="BH23" s="65"/>
      <c r="BI23" s="66"/>
      <c r="BJ23" s="66" t="b">
        <v>0</v>
      </c>
      <c r="BK23" s="66"/>
      <c r="BL23" s="56"/>
      <c r="BM23" s="57"/>
      <c r="BN23" s="55"/>
      <c r="BO23" s="55" t="b">
        <v>0</v>
      </c>
      <c r="BP23" s="55"/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b" cm="1">
        <f t="array" ref="CD23">KOST(CA23,O23,secandmin(J23),L23, AN23)</f>
        <v>0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0</v>
      </c>
      <c r="CH23" s="20" cm="1">
        <f t="array" ref="CH23">secandmin(J23)</f>
        <v>128</v>
      </c>
      <c r="CI23" s="20">
        <f t="shared" si="4"/>
        <v>52</v>
      </c>
      <c r="CJ23" s="20" cm="1">
        <f t="array" ref="CJ23">IF(AR23="",FALSE,ROUND(IF(AU23=TRUE,((180-secandmin(AK23))+(45-AM23))-(secandmin(AR23)),(180-secandmin(AR23))),0))</f>
        <v>56</v>
      </c>
      <c r="CK23" s="20" cm="1">
        <f t="array" ref="CK23">IF(AW23="",FALSE,ROUND(IF(AZ23=TRUE,((180-secandmin(AK23))+(45-AM23))-(secandmin(AW23)),(180-secandmin(AW23))),0))</f>
        <v>57</v>
      </c>
      <c r="CL23" s="20" t="b" cm="1">
        <f t="array" ref="CL23">IF(BB23="",FALSE,ROUND(IF(BE23=TRUE,((180-secandmin(AK23))+(45-AM23))-(secandmin(BB23)),(180-secandmin(BB23))),0))</f>
        <v>0</v>
      </c>
      <c r="CM23" s="20" t="b" cm="1">
        <f t="array" ref="CM23">IF(BG23="",FALSE,ROUND(IF(BJ23=TRUE,((180-secandmin(AK23))+(45-AM23))-(secandmin(BG23)),(180-secandmin(BG23))),0))</f>
        <v>0</v>
      </c>
      <c r="CN23" s="20" t="b" cm="1">
        <f t="array" ref="CN23">IF(BL23="",FALSE,ROUND(IF(BO23=TRUE,((180-secandmin(AK23))+(45-AM23))-(secandmin(BL23)),(180-secandmin(BL23))),0))</f>
        <v>0</v>
      </c>
      <c r="CO23" s="30" cm="1">
        <f t="array" ref="CO23">roundlength(AJ23,secandmin(AM23),AO23,secandmin(AK23))</f>
        <v>128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0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5_31 Oregon</v>
      </c>
      <c r="B24" s="4">
        <v>12</v>
      </c>
      <c r="C24" s="50"/>
      <c r="D24" s="51"/>
      <c r="E24" s="50"/>
      <c r="F24" s="87"/>
      <c r="G24" s="88"/>
      <c r="H24" s="89"/>
      <c r="I24" s="49"/>
      <c r="J24" s="48" t="s">
        <v>515</v>
      </c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 t="s">
        <v>189</v>
      </c>
      <c r="O24" s="69" t="b">
        <v>0</v>
      </c>
      <c r="Q24" s="17"/>
      <c r="R24" s="17"/>
      <c r="S24" s="17">
        <v>1</v>
      </c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 t="s">
        <v>232</v>
      </c>
      <c r="AM24" s="62" t="s">
        <v>524</v>
      </c>
      <c r="AN24" s="63" t="s">
        <v>382</v>
      </c>
      <c r="AO24" s="71" t="s">
        <v>404</v>
      </c>
      <c r="AP24" s="20" t="b">
        <f t="shared" si="1"/>
        <v>0</v>
      </c>
      <c r="AQ24" s="17"/>
      <c r="AR24" s="190" t="s">
        <v>535</v>
      </c>
      <c r="AS24" s="54" t="s">
        <v>65</v>
      </c>
      <c r="AT24" s="224" t="s">
        <v>384</v>
      </c>
      <c r="AU24" s="55" t="b">
        <v>0</v>
      </c>
      <c r="AV24" s="55" t="b">
        <v>0</v>
      </c>
      <c r="AW24" s="64" t="s">
        <v>534</v>
      </c>
      <c r="AX24" s="65" t="s">
        <v>355</v>
      </c>
      <c r="AY24" s="66" t="s">
        <v>384</v>
      </c>
      <c r="AZ24" s="66" t="b">
        <v>0</v>
      </c>
      <c r="BA24" s="66" t="b">
        <v>0</v>
      </c>
      <c r="BB24" s="56" t="s">
        <v>511</v>
      </c>
      <c r="BC24" s="57" t="s">
        <v>355</v>
      </c>
      <c r="BD24" s="55" t="s">
        <v>384</v>
      </c>
      <c r="BE24" s="55" t="b">
        <v>0</v>
      </c>
      <c r="BF24" s="55" t="b">
        <v>0</v>
      </c>
      <c r="BG24" s="64"/>
      <c r="BH24" s="65"/>
      <c r="BI24" s="66"/>
      <c r="BJ24" s="66" t="b">
        <v>0</v>
      </c>
      <c r="BK24" s="66"/>
      <c r="BL24" s="56"/>
      <c r="BM24" s="57"/>
      <c r="BN24" s="55"/>
      <c r="BO24" s="55" t="b">
        <v>0</v>
      </c>
      <c r="BP24" s="55"/>
      <c r="BR24" s="20" t="str">
        <v/>
      </c>
      <c r="BS24" s="20">
        <f t="shared" si="2"/>
        <v>0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>
        <f t="shared" si="3"/>
        <v>0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0</v>
      </c>
      <c r="CB24" s="20">
        <f t="shared" si="9"/>
        <v>0</v>
      </c>
      <c r="CC24" s="223" t="b">
        <f>opening(AS24,B12)</f>
        <v>0</v>
      </c>
      <c r="CD24" s="29" t="b" cm="1">
        <f t="array" ref="CD24">KOST(CA24,O24,secandmin(J24),L24, AN24)</f>
        <v>0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1</v>
      </c>
      <c r="CH24" s="20" cm="1">
        <f t="array" ref="CH24">secandmin(J24)</f>
        <v>63</v>
      </c>
      <c r="CI24" s="20">
        <f t="shared" si="4"/>
        <v>117</v>
      </c>
      <c r="CJ24" s="20" cm="1">
        <f t="array" ref="CJ24">IF(AR24="",FALSE,ROUND(IF(AU24=TRUE,((180-secandmin(AK24))+(45-AM24))-(secandmin(AR24)),(180-secandmin(AR24))),0))</f>
        <v>38</v>
      </c>
      <c r="CK24" s="20" cm="1">
        <f t="array" ref="CK24">IF(AW24="",FALSE,ROUND(IF(AZ24=TRUE,((180-secandmin(AK24))+(45-AM24))-(secandmin(AW24)),(180-secandmin(AW24))),0))</f>
        <v>50</v>
      </c>
      <c r="CL24" s="20" cm="1">
        <f t="array" ref="CL24">IF(BB24="",FALSE,ROUND(IF(BE24=TRUE,((180-secandmin(AK24))+(45-AM24))-(secandmin(BB24)),(180-secandmin(BB24))),0))</f>
        <v>151</v>
      </c>
      <c r="CM24" s="20" t="b" cm="1">
        <f t="array" ref="CM24">IF(BG24="",FALSE,ROUND(IF(BJ24=TRUE,((180-secandmin(AK24))+(45-AM24))-(secandmin(BG24)),(180-secandmin(BG24))),0))</f>
        <v>0</v>
      </c>
      <c r="CN24" s="20" t="b" cm="1">
        <f t="array" ref="CN24">IF(BL24="",FALSE,ROUND(IF(BO24=TRUE,((180-secandmin(AK24))+(45-AM24))-(secandmin(BL24)),(180-secandmin(BL24))),0))</f>
        <v>0</v>
      </c>
      <c r="CO24" s="30" cm="1">
        <f t="array" ref="CO24">roundlength(AJ24,secandmin(AM24),AO24,secandmin(AK24))</f>
        <v>172</v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b" cm="1">
        <f t="array" ref="DA24">FiveVThreeThrown(CJ24,CK24,CI24,CI40,CI56,CI72,CI88,AO24)</f>
        <v>0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5_31 Oregon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5_31 Oregon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5_31 Oregon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5_31 Oregon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5_31 Oregon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512</v>
      </c>
      <c r="K29" s="45" t="b">
        <v>0</v>
      </c>
      <c r="L29" s="46" t="b">
        <f>DB29</f>
        <v>1</v>
      </c>
      <c r="M29" s="47" t="b" cm="1">
        <f t="array" ref="M29">OpeningDeath(CG13,CI29,CI13,CI45,CI61,CI77,CI93)</f>
        <v>0</v>
      </c>
      <c r="N29" s="52" t="s">
        <v>182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1</v>
      </c>
      <c r="CB29" s="20">
        <f>countkillshs(AS13,AV13,AX13,BA13,BC13,BF13,BH13,BK13,BM13,BP13,$B$28)</f>
        <v>1</v>
      </c>
      <c r="CC29" s="82" t="b">
        <f>opening(AS13,B28)</f>
        <v>1</v>
      </c>
      <c r="CD29" s="5" t="b">
        <f>KOST(CA29,O29,secandmin(J29),L29,AN13)</f>
        <v>1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20</v>
      </c>
      <c r="CI29" s="20">
        <f t="shared" ref="CI29:CI43" si="12">IF(CH29=0,FALSE,(180+BT29-CH29))</f>
        <v>160</v>
      </c>
      <c r="CJ29" s="20" t="b" cm="1">
        <f t="array" ref="CJ29">OpenRefragged(CJ13,CI13,CI29,CI45,CI61,CI77)</f>
        <v>1</v>
      </c>
      <c r="CK29" s="20" t="b" cm="1">
        <f t="array" ref="CK29">OpenRefragged(CK13,CI13,CI29,CI45,CI61,CI77)</f>
        <v>1</v>
      </c>
      <c r="CL29" s="20" t="b" cm="1">
        <f t="array" ref="CL29">OpenRefragged(CL13,CI13,CI29,CI45,CI61,CI77)</f>
        <v>1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1</v>
      </c>
      <c r="CV29" s="20" t="b" cm="1">
        <f t="array" ref="CV29:CV34">TRANSPOSE(sidesplit(CD29:CD43,AN13:AN27,"Defence"))</f>
        <v>1</v>
      </c>
      <c r="CW29" s="20" t="b" cm="1">
        <f t="array" ref="CW29:CW34">TRANSPOSE(sidesplit(CI29:CI43,AN13:AN27,"Attack"))</f>
        <v>0</v>
      </c>
      <c r="CX29" s="20" cm="1">
        <f t="array" ref="CX29:CX34">TRANSPOSE(sidesplit(CI29:CI43,AN13:AN27,"Defence"))</f>
        <v>160</v>
      </c>
      <c r="CY29" s="20" cm="1">
        <f t="array" ref="CY29:CY34">TRANSPOSE(sidesplit(CA29:CA43,AN13:AN27,"Attack"))</f>
        <v>1</v>
      </c>
      <c r="CZ29" s="20" cm="1">
        <f t="array" ref="CZ29:CZ34">TRANSPOSE(sidesplit(CA29:CA43,AN13:AN27,"Defence"))</f>
        <v>1</v>
      </c>
      <c r="DA29" s="76"/>
      <c r="DB29" s="20" t="b" cm="1">
        <f t="array" ref="DB29">DeathRefragged(CI29,CJ13,CK13,CL13,CM13,CN13)</f>
        <v>1</v>
      </c>
      <c r="DC29" s="20" t="b" cm="1">
        <f t="array" ref="DC29">OpeningKill(CJ13,AS13,$B$28,CI13,CI29,CI45,CI61,CI77)</f>
        <v>1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5_31 Oregon</v>
      </c>
      <c r="B30" s="5">
        <v>2</v>
      </c>
      <c r="C30" s="50"/>
      <c r="D30" s="51"/>
      <c r="E30" s="50"/>
      <c r="F30" s="87"/>
      <c r="G30" s="58"/>
      <c r="H30" s="90"/>
      <c r="I30" s="49"/>
      <c r="J30" s="48" t="s">
        <v>511</v>
      </c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0</v>
      </c>
      <c r="N30" s="52" t="s">
        <v>182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0</v>
      </c>
      <c r="CB30" s="20">
        <f>countkillshs(AS14,AV14,AX14,BA14,BC14,BF14,BH14,BK14,BM14,BP14,$B$28)</f>
        <v>0</v>
      </c>
      <c r="CC30" s="82" t="b">
        <f>opening(AS14,B28)</f>
        <v>0</v>
      </c>
      <c r="CD30" s="5" t="b">
        <f>KOST(CA30,O30,secandmin(J30),L30,AN14)</f>
        <v>0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29</v>
      </c>
      <c r="CI30" s="20">
        <f t="shared" si="12"/>
        <v>151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0</v>
      </c>
      <c r="CL30" s="20" t="b" cm="1">
        <f t="array" ref="CL30">OpenRefragged(CL14,CI14,CI30,CI46,CI62,CI78)</f>
        <v>0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0</v>
      </c>
      <c r="CV30" s="20" t="b">
        <v>0</v>
      </c>
      <c r="CW30" s="20">
        <v>111</v>
      </c>
      <c r="CX30" s="20">
        <v>151</v>
      </c>
      <c r="CY30" s="20">
        <v>0</v>
      </c>
      <c r="CZ30" s="20">
        <v>0</v>
      </c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5_31 Oregon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458</v>
      </c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0</v>
      </c>
      <c r="N31" s="52" t="s">
        <v>182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0</v>
      </c>
      <c r="CB31" s="20">
        <f>countkillshs(AS15,AV15,AX15,BA15,BC15,BF15,BH15,BK15,BM15,BP15,$B$28)</f>
        <v>0</v>
      </c>
      <c r="CC31" s="82" t="b">
        <f>opening(AS15,B28)</f>
        <v>0</v>
      </c>
      <c r="CD31" s="5" t="b">
        <f>KOST(CA31,O31,secandmin(J31),L31,AN15)</f>
        <v>0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118</v>
      </c>
      <c r="CI31" s="20">
        <f t="shared" si="12"/>
        <v>62</v>
      </c>
      <c r="CJ31" s="20" t="b" cm="1">
        <f t="array" ref="CJ31">OpenRefragged(CJ15,CI15,CI31,CI47,CI63,CI79)</f>
        <v>0</v>
      </c>
      <c r="CK31" s="20" t="b" cm="1">
        <f t="array" ref="CK31">OpenRefragged(CK15,CI15,CI31,CI47,CI63,CI79)</f>
        <v>0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1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1</v>
      </c>
      <c r="CV31" s="20" t="b">
        <v>0</v>
      </c>
      <c r="CW31" s="20">
        <v>164</v>
      </c>
      <c r="CX31" s="20">
        <v>62</v>
      </c>
      <c r="CY31" s="20">
        <v>1</v>
      </c>
      <c r="CZ31" s="20">
        <v>0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5_31 Oregon</v>
      </c>
      <c r="B32" s="5">
        <v>4</v>
      </c>
      <c r="C32" s="50"/>
      <c r="D32" s="51"/>
      <c r="E32" s="50"/>
      <c r="F32" s="87"/>
      <c r="G32" s="58"/>
      <c r="H32" s="90"/>
      <c r="I32" s="49"/>
      <c r="J32" s="48" t="s">
        <v>413</v>
      </c>
      <c r="K32" s="45" t="b">
        <v>0</v>
      </c>
      <c r="L32" s="46" t="b">
        <f t="shared" si="15"/>
        <v>1</v>
      </c>
      <c r="M32" s="47" t="b" cm="1">
        <f t="array" ref="M32">OpeningDeath(CG16,CI32,CI16,CI48,CI64,CI80,CI96)</f>
        <v>0</v>
      </c>
      <c r="N32" s="52" t="s">
        <v>182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0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b">
        <f>KOST(CA32,O32,secandmin(J32),L32,AN16)</f>
        <v>1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10</v>
      </c>
      <c r="CI32" s="20">
        <f t="shared" si="12"/>
        <v>170</v>
      </c>
      <c r="CJ32" s="20" t="b" cm="1">
        <f t="array" ref="CJ32">OpenRefragged(CJ16,CI16,CI32,CI48,CI64,CI80)</f>
        <v>0</v>
      </c>
      <c r="CK32" s="20" t="b" cm="1">
        <f t="array" ref="CK32">OpenRefragged(CK16,CI16,CI32,CI48,CI64,CI80)</f>
        <v>1</v>
      </c>
      <c r="CL32" s="20" t="b" cm="1">
        <f t="array" ref="CL32">OpenRefragged(CL16,CI16,CI32,CI48,CI64,CI80)</f>
        <v>1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1</v>
      </c>
      <c r="CV32" s="20" t="b">
        <v>1</v>
      </c>
      <c r="CW32" s="20" t="b">
        <v>0</v>
      </c>
      <c r="CX32" s="20">
        <v>170</v>
      </c>
      <c r="CY32" s="20">
        <v>2</v>
      </c>
      <c r="CZ32" s="20">
        <v>0</v>
      </c>
      <c r="DA32" s="76"/>
      <c r="DB32" s="20" t="b" cm="1">
        <f t="array" ref="DB32">DeathRefragged(CI32,CJ16,CK16,CL16,CM16,CN16)</f>
        <v>1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5_31 Oregon</v>
      </c>
      <c r="B33" s="5">
        <v>5</v>
      </c>
      <c r="C33" s="50"/>
      <c r="D33" s="51"/>
      <c r="E33" s="50"/>
      <c r="F33" s="87"/>
      <c r="G33" s="58"/>
      <c r="H33" s="90"/>
      <c r="I33" s="49"/>
      <c r="J33" s="48" t="s">
        <v>421</v>
      </c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 t="s">
        <v>200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0</v>
      </c>
      <c r="CB33" s="20">
        <f t="shared" si="17"/>
        <v>0</v>
      </c>
      <c r="CC33" s="82" t="b">
        <f>opening(AS17,B28)</f>
        <v>0</v>
      </c>
      <c r="CD33" s="5" t="b">
        <f>KOST(CA33,O33,secandmin(J33),L33,AN17)</f>
        <v>0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46</v>
      </c>
      <c r="CI33" s="20">
        <f t="shared" si="12"/>
        <v>134</v>
      </c>
      <c r="CJ33" s="20" t="b" cm="1">
        <f t="array" ref="CJ33">OpenRefragged(CJ17,CI17,CI33,CI49,CI65,CI81)</f>
        <v>0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0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0</v>
      </c>
      <c r="CV33" s="20" t="b">
        <v>0</v>
      </c>
      <c r="CW33" s="20">
        <v>128</v>
      </c>
      <c r="CX33" s="20">
        <v>134</v>
      </c>
      <c r="CY33" s="20">
        <v>0</v>
      </c>
      <c r="CZ33" s="20">
        <v>0</v>
      </c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5_31 Oregon</v>
      </c>
      <c r="B34" s="5">
        <v>6</v>
      </c>
      <c r="C34" s="50"/>
      <c r="D34" s="51"/>
      <c r="E34" s="50"/>
      <c r="F34" s="87"/>
      <c r="G34" s="58"/>
      <c r="H34" s="90"/>
      <c r="I34" s="49"/>
      <c r="J34" s="300"/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182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2</v>
      </c>
      <c r="CB34" s="20">
        <f t="shared" si="17"/>
        <v>1</v>
      </c>
      <c r="CC34" s="82" t="b">
        <f>opening(AS18,B28)</f>
        <v>0</v>
      </c>
      <c r="CD34" s="5" t="b">
        <f>KOST(CA34,O34,secandmin(J34),L34,AN18)</f>
        <v>1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0</v>
      </c>
      <c r="CI34" s="20" t="b">
        <f t="shared" si="12"/>
        <v>0</v>
      </c>
      <c r="CJ34" s="20" t="b" cm="1">
        <f t="array" ref="CJ34">OpenRefragged(CJ18,CI18,CI34,CI50,CI66,CI82)</f>
        <v>0</v>
      </c>
      <c r="CK34" s="20" t="b" cm="1">
        <f t="array" ref="CK34">OpenRefragged(CK18,CI18,CI34,CI50,CI66,CI82)</f>
        <v>0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1</v>
      </c>
      <c r="CV34" s="20" t="b">
        <v>1</v>
      </c>
      <c r="CW34" s="20">
        <v>105</v>
      </c>
      <c r="CX34" s="20" t="b">
        <v>0</v>
      </c>
      <c r="CY34" s="20">
        <v>1</v>
      </c>
      <c r="CZ34" s="20">
        <v>2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5_31 Oregon</v>
      </c>
      <c r="B35" s="5">
        <v>7</v>
      </c>
      <c r="C35" s="50"/>
      <c r="D35" s="51"/>
      <c r="E35" s="50"/>
      <c r="F35" s="87"/>
      <c r="G35" s="58"/>
      <c r="H35" s="90"/>
      <c r="I35" s="49"/>
      <c r="J35" s="300"/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237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1</v>
      </c>
      <c r="CB35" s="20">
        <f t="shared" si="17"/>
        <v>0</v>
      </c>
      <c r="CC35" s="82" t="b">
        <f>opening(AS19,B28)</f>
        <v>0</v>
      </c>
      <c r="CD35" s="5" t="b">
        <f>KOST(CA35,O35,secandmin(J35),L35,AN19)</f>
        <v>1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0</v>
      </c>
      <c r="CI35" s="20" t="b">
        <f t="shared" si="12"/>
        <v>0</v>
      </c>
      <c r="CJ35" s="20" t="b" cm="1">
        <f t="array" ref="CJ35">OpenRefragged(CJ19,CI19,CI35,CI51,CI67,CI83)</f>
        <v>0</v>
      </c>
      <c r="CK35" s="20" t="b" cm="1">
        <f t="array" ref="CK35">OpenRefragged(CK19,CI19,CI35,CI51,CI67,CI83)</f>
        <v>1</v>
      </c>
      <c r="CL35" s="20" t="b" cm="1">
        <f t="array" ref="CL35">OpenRefragged(CL19,CI19,CI35,CI51,CI67,CI83)</f>
        <v>0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5_31 Oregon</v>
      </c>
      <c r="B36" s="5">
        <v>8</v>
      </c>
      <c r="C36" s="50"/>
      <c r="D36" s="51"/>
      <c r="E36" s="50"/>
      <c r="F36" s="87"/>
      <c r="G36" s="58"/>
      <c r="H36" s="90"/>
      <c r="I36" s="49"/>
      <c r="J36" s="48" t="s">
        <v>461</v>
      </c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0</v>
      </c>
      <c r="N36" s="52" t="s">
        <v>237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0</v>
      </c>
      <c r="CB36" s="20">
        <f t="shared" si="17"/>
        <v>0</v>
      </c>
      <c r="CC36" s="82" t="b">
        <f>opening(AS20,B28)</f>
        <v>0</v>
      </c>
      <c r="CD36" s="5" t="b">
        <f>KOST(CA36,O36,secandmin(J36),L36,AN20)</f>
        <v>0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69</v>
      </c>
      <c r="CI36" s="20">
        <f t="shared" si="12"/>
        <v>111</v>
      </c>
      <c r="CJ36" s="20" t="b" cm="1">
        <f t="array" ref="CJ36">OpenRefragged(CJ20,CI20,CI36,CI52,CI68,CI84)</f>
        <v>0</v>
      </c>
      <c r="CK36" s="20" t="b" cm="1">
        <f t="array" ref="CK36">OpenRefragged(CK20,CI20,CI36,CI52,CI68,CI84)</f>
        <v>0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5_31 Oregon</v>
      </c>
      <c r="B37" s="5">
        <v>9</v>
      </c>
      <c r="C37" s="50"/>
      <c r="D37" s="51"/>
      <c r="E37" s="50"/>
      <c r="F37" s="87"/>
      <c r="G37" s="58"/>
      <c r="H37" s="90"/>
      <c r="I37" s="49"/>
      <c r="J37" s="48" t="s">
        <v>527</v>
      </c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237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1</v>
      </c>
      <c r="CB37" s="20">
        <f t="shared" si="17"/>
        <v>1</v>
      </c>
      <c r="CC37" s="82" t="b">
        <f>opening(AS21,B28)</f>
        <v>1</v>
      </c>
      <c r="CD37" s="5" t="b">
        <f>KOST(CA37,O37,secandmin(J37),L37,AN21)</f>
        <v>1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16</v>
      </c>
      <c r="CI37" s="20">
        <f t="shared" si="12"/>
        <v>164</v>
      </c>
      <c r="CJ37" s="20" t="b" cm="1">
        <f t="array" ref="CJ37">OpenRefragged(CJ21,CI21,CI37,CI53,CI69,CI85)</f>
        <v>0</v>
      </c>
      <c r="CK37" s="20" t="b" cm="1">
        <f t="array" ref="CK37">OpenRefragged(CK21,CI21,CI37,CI53,CI69,CI85)</f>
        <v>1</v>
      </c>
      <c r="CL37" s="20" t="b" cm="1">
        <f t="array" ref="CL37">OpenRefragged(CL21,CI21,CI37,CI53,CI69,CI85)</f>
        <v>1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1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5_31 Oregon</v>
      </c>
      <c r="B38" s="5">
        <v>10</v>
      </c>
      <c r="C38" s="50"/>
      <c r="D38" s="51"/>
      <c r="E38" s="50"/>
      <c r="F38" s="87"/>
      <c r="G38" s="58"/>
      <c r="H38" s="90"/>
      <c r="I38" s="49"/>
      <c r="J38" s="300"/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 t="s">
        <v>237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2</v>
      </c>
      <c r="CB38" s="20">
        <f t="shared" si="17"/>
        <v>1</v>
      </c>
      <c r="CC38" s="82" t="b">
        <f>opening(AS22,B28)</f>
        <v>0</v>
      </c>
      <c r="CD38" s="5" t="b">
        <f>KOST(CA38,O38,secandmin(J38),L38,AN22)</f>
        <v>1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0</v>
      </c>
      <c r="CI38" s="20" t="b">
        <f t="shared" si="12"/>
        <v>0</v>
      </c>
      <c r="CJ38" s="20" t="b" cm="1">
        <f t="array" ref="CJ38">OpenRefragged(CJ22,CI22,CI38,CI54,CI70,CI86)</f>
        <v>0</v>
      </c>
      <c r="CK38" s="20" t="b" cm="1">
        <f t="array" ref="CK38">OpenRefragged(CK22,CI22,CI38,CI54,CI70,CI86)</f>
        <v>1</v>
      </c>
      <c r="CL38" s="20" t="b" cm="1">
        <f t="array" ref="CL38">OpenRefragged(CL22,CI22,CI38,CI54,CI70,CI86)</f>
        <v>0</v>
      </c>
      <c r="CM38" s="20" t="b" cm="1">
        <f t="array" ref="CM38">OpenRefragged(CM22,CI22,CI38,CI54,CI70,CI86)</f>
        <v>1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5_31 Oregon</v>
      </c>
      <c r="B39" s="5">
        <v>11</v>
      </c>
      <c r="C39" s="50"/>
      <c r="D39" s="51"/>
      <c r="E39" s="50"/>
      <c r="F39" s="87"/>
      <c r="G39" s="58"/>
      <c r="H39" s="90"/>
      <c r="I39" s="49"/>
      <c r="J39" s="48" t="s">
        <v>494</v>
      </c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 t="s">
        <v>237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0</v>
      </c>
      <c r="CB39" s="20">
        <f t="shared" si="17"/>
        <v>0</v>
      </c>
      <c r="CC39" s="82" t="b">
        <f>opening(AS23,B28)</f>
        <v>0</v>
      </c>
      <c r="CD39" s="5" t="b">
        <f>KOST(CA39,O39,secandmin(J39),L39,AN23)</f>
        <v>0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52</v>
      </c>
      <c r="CI39" s="20">
        <f t="shared" si="12"/>
        <v>128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0</v>
      </c>
      <c r="CL39" s="20" t="b" cm="1">
        <f t="array" ref="CL39">OpenRefragged(CL23,CI23,CI39,CI55,CI71,CI87)</f>
        <v>0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0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5_31 Oregon</v>
      </c>
      <c r="B40" s="5">
        <v>12</v>
      </c>
      <c r="C40" s="50"/>
      <c r="D40" s="51"/>
      <c r="E40" s="50"/>
      <c r="F40" s="87"/>
      <c r="G40" s="58"/>
      <c r="H40" s="90"/>
      <c r="I40" s="49"/>
      <c r="J40" s="48" t="s">
        <v>518</v>
      </c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0</v>
      </c>
      <c r="N40" s="171" t="s">
        <v>176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>
        <f t="shared" si="10"/>
        <v>0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>
        <f t="shared" si="11"/>
        <v>0</v>
      </c>
      <c r="BY40" s="18"/>
      <c r="BZ40" s="36"/>
      <c r="CA40" s="29">
        <f>countkills(AS24,AX24,BC24,BH24,BM24,B28)</f>
        <v>1</v>
      </c>
      <c r="CB40" s="20">
        <f t="shared" si="17"/>
        <v>0</v>
      </c>
      <c r="CC40" s="82" t="b">
        <f>opening(AS24,B28)</f>
        <v>1</v>
      </c>
      <c r="CD40" s="5" t="b">
        <f>KOST(CA40,O40,secandmin(J40),L40,AN24)</f>
        <v>1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75</v>
      </c>
      <c r="CI40" s="20">
        <f t="shared" si="12"/>
        <v>105</v>
      </c>
      <c r="CJ40" s="20" t="b" cm="1">
        <f t="array" ref="CJ40">OpenRefragged(CJ24,CI24,CI40,CI56,CI72,CI88)</f>
        <v>1</v>
      </c>
      <c r="CK40" s="20" t="b" cm="1">
        <f t="array" ref="CK40">OpenRefragged(CK24,CI24,CI40,CI56,CI72,CI88)</f>
        <v>0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1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5_31 Oregon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5_31 Oregon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5_31 Oregon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5_31 Oregon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5_31 Oregon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437</v>
      </c>
      <c r="K45" s="45" t="b">
        <v>0</v>
      </c>
      <c r="L45" s="46" t="b">
        <f>DB45</f>
        <v>0</v>
      </c>
      <c r="M45" s="47" t="b" cm="1">
        <f t="array" ref="M45">OpeningDeath(CG13,CI45,CI13,CI29,CI61,CI77,CI93)</f>
        <v>0</v>
      </c>
      <c r="N45" s="52" t="s">
        <v>180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0</v>
      </c>
      <c r="CB45" s="20">
        <f>countkillshs(AS13,AV13,AX13,BA13,BC13,BF13,BH13,BK13,BM13,BP13,$B$44)</f>
        <v>0</v>
      </c>
      <c r="CC45" s="82" t="b">
        <f>opening(AS13,B44)</f>
        <v>0</v>
      </c>
      <c r="CD45" s="5" t="b">
        <f>KOST(CA45,O45,secandmin(J45),L45,AN13)</f>
        <v>0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99</v>
      </c>
      <c r="CI45" s="20">
        <f t="shared" ref="CI45:CI59" si="20">IF(CH45=0,FALSE,(180+BT45-CH45))</f>
        <v>81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1</v>
      </c>
      <c r="CV45" s="20" t="b" cm="1">
        <f t="array" ref="CV45:CV50">TRANSPOSE(sidesplit(CD45:CD59,AN13:AN27,"Defence"))</f>
        <v>0</v>
      </c>
      <c r="CW45" s="20" t="b" cm="1">
        <f t="array" ref="CW45:CW50">TRANSPOSE(sidesplit(CI45:CI59,AN13:AN27,"Attack"))</f>
        <v>0</v>
      </c>
      <c r="CX45" s="20" cm="1">
        <f t="array" ref="CX45:CX50">TRANSPOSE(sidesplit(CI45:CI59,AN13:AN27,"Defence"))</f>
        <v>81</v>
      </c>
      <c r="CY45" s="20" cm="1">
        <f t="array" ref="CY45:CY50">TRANSPOSE(sidesplit(CA45:CA59,AN13:AN27,"Attack"))</f>
        <v>2</v>
      </c>
      <c r="CZ45" s="20" cm="1">
        <f t="array" ref="CZ45:CZ50">TRANSPOSE(sidesplit(CA45:CA59,AN13:AN27,"Defence"))</f>
        <v>0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5_31 Oregon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431</v>
      </c>
      <c r="K46" s="45" t="b">
        <v>0</v>
      </c>
      <c r="L46" s="46" t="b">
        <f t="shared" ref="L46:L59" si="23">DB46</f>
        <v>0</v>
      </c>
      <c r="M46" s="47" t="b" cm="1">
        <f t="array" ref="M46">OpeningDeath(CG14,CI46,CI14,CI30,CI62,CI78,CI94)</f>
        <v>0</v>
      </c>
      <c r="N46" s="52" t="s">
        <v>180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0</v>
      </c>
      <c r="CB46" s="20">
        <f>countkillshs(AS14,AV14,AX14,BA14,BC14,BF14,BH14,BK14,BM14,BP14,$B$44)</f>
        <v>0</v>
      </c>
      <c r="CC46" s="82" t="b">
        <f>opening(AS14,B44)</f>
        <v>0</v>
      </c>
      <c r="CD46" s="5" t="b">
        <f>KOST(CA46,O46,secandmin(J46),L46,AN14)</f>
        <v>0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24</v>
      </c>
      <c r="CI46" s="20">
        <f t="shared" si="20"/>
        <v>156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1</v>
      </c>
      <c r="CV46" s="20" t="b">
        <v>0</v>
      </c>
      <c r="CW46" s="20">
        <v>85</v>
      </c>
      <c r="CX46" s="20">
        <v>156</v>
      </c>
      <c r="CY46" s="20">
        <v>1</v>
      </c>
      <c r="CZ46" s="20">
        <v>0</v>
      </c>
      <c r="DA46" s="76"/>
      <c r="DB46" s="20" t="b" cm="1">
        <f t="array" ref="DB46">DeathRefragged(CI46,CJ14,CK14,CL14,CM14,CN14)</f>
        <v>0</v>
      </c>
      <c r="DC46" s="20" t="b" cm="1">
        <f t="array" ref="DC46">OpeningKill(CJ14,AS14,$B$44,CI14,CI30,CI46,CI62,CI78)</f>
        <v>0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5_31 Oregon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481</v>
      </c>
      <c r="K47" s="45" t="b">
        <v>0</v>
      </c>
      <c r="L47" s="46" t="b">
        <f t="shared" si="23"/>
        <v>1</v>
      </c>
      <c r="M47" s="47" t="b" cm="1">
        <f t="array" ref="M47">OpeningDeath(CG15,CI47,CI15,CI31,CI63,CI79,CI95)</f>
        <v>0</v>
      </c>
      <c r="N47" s="52" t="s">
        <v>235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1</v>
      </c>
      <c r="CB47" s="20">
        <f>countkillshs(AS15,AV15,AX15,BA15,BC15,BF15,BH15,BK15,BM15,BP15,$B$44)</f>
        <v>1</v>
      </c>
      <c r="CC47" s="82" t="b">
        <f>opening(AS15,B44)</f>
        <v>1</v>
      </c>
      <c r="CD47" s="5" t="b">
        <f>KOST(CA47,O47,secandmin(J47),L47,AN15)</f>
        <v>1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25</v>
      </c>
      <c r="CI47" s="20">
        <f t="shared" si="20"/>
        <v>155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0</v>
      </c>
      <c r="CV47" s="20" t="b">
        <v>1</v>
      </c>
      <c r="CW47" s="20">
        <v>93</v>
      </c>
      <c r="CX47" s="20">
        <v>155</v>
      </c>
      <c r="CY47" s="20">
        <v>0</v>
      </c>
      <c r="CZ47" s="20">
        <v>1</v>
      </c>
      <c r="DA47" s="76"/>
      <c r="DB47" s="20" t="b" cm="1">
        <f t="array" ref="DB47">DeathRefragged(CI47,CJ15,CK15,CL15,CM15,CN15)</f>
        <v>1</v>
      </c>
      <c r="DC47" s="20" t="b" cm="1">
        <f t="array" ref="DC47">OpeningKill(CJ15,AS15,$B$44,CI15,CI31,CI47,CI63,CI79)</f>
        <v>1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5_31 Oregon</v>
      </c>
      <c r="B48" s="12">
        <v>4</v>
      </c>
      <c r="C48" s="50"/>
      <c r="D48" s="51"/>
      <c r="E48" s="50"/>
      <c r="F48" s="91"/>
      <c r="G48" s="58"/>
      <c r="H48" s="90"/>
      <c r="I48" s="49"/>
      <c r="J48" s="48" t="s">
        <v>521</v>
      </c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1</v>
      </c>
      <c r="N48" s="52" t="s">
        <v>235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0</v>
      </c>
      <c r="CB48" s="20">
        <f t="shared" ref="CB48:CB59" si="25">countkillshs(AS16,AV16,AX16,BA16,BC16,BF16,BH16,BK16,BM16,BP16,$B$44)</f>
        <v>0</v>
      </c>
      <c r="CC48" s="82" t="b">
        <f>opening(AS16,B44)</f>
        <v>0</v>
      </c>
      <c r="CD48" s="5" t="b">
        <f>KOST(CA48,O48,secandmin(J48),L48,AN16)</f>
        <v>0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119</v>
      </c>
      <c r="CI48" s="20">
        <f t="shared" si="20"/>
        <v>61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1</v>
      </c>
      <c r="CV48" s="20" t="b">
        <v>0</v>
      </c>
      <c r="CW48" s="20">
        <v>175</v>
      </c>
      <c r="CX48" s="20">
        <v>61</v>
      </c>
      <c r="CY48" s="20">
        <v>1</v>
      </c>
      <c r="CZ48" s="20">
        <v>0</v>
      </c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5_31 Oregon</v>
      </c>
      <c r="B49" s="12">
        <v>5</v>
      </c>
      <c r="C49" s="50"/>
      <c r="D49" s="51"/>
      <c r="E49" s="50"/>
      <c r="F49" s="91"/>
      <c r="G49" s="58"/>
      <c r="H49" s="90"/>
      <c r="I49" s="49"/>
      <c r="J49" s="48" t="s">
        <v>452</v>
      </c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178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0</v>
      </c>
      <c r="CB49" s="20">
        <f t="shared" si="25"/>
        <v>0</v>
      </c>
      <c r="CC49" s="82" t="b">
        <f>opening(AS17,B44)</f>
        <v>0</v>
      </c>
      <c r="CD49" s="5" t="b">
        <f>KOST(CA49,O49,secandmin(J49),L49,AN17)</f>
        <v>0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43</v>
      </c>
      <c r="CI49" s="20">
        <f t="shared" si="20"/>
        <v>137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0</v>
      </c>
      <c r="CV49" s="20" t="b">
        <v>0</v>
      </c>
      <c r="CW49" s="20">
        <v>49</v>
      </c>
      <c r="CX49" s="20">
        <v>137</v>
      </c>
      <c r="CY49" s="20">
        <v>0</v>
      </c>
      <c r="CZ49" s="20">
        <v>0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5_31 Oregon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526</v>
      </c>
      <c r="K50" s="45" t="b">
        <v>0</v>
      </c>
      <c r="L50" s="46" t="b">
        <f t="shared" si="23"/>
        <v>1</v>
      </c>
      <c r="M50" s="47" t="b" cm="1">
        <f t="array" ref="M50">OpeningDeath(CG18,CI50,CI18,CI34,CI66,CI82,CI98)</f>
        <v>0</v>
      </c>
      <c r="N50" s="52" t="s">
        <v>180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1</v>
      </c>
      <c r="CB50" s="20">
        <f t="shared" si="25"/>
        <v>1</v>
      </c>
      <c r="CC50" s="82" t="b">
        <f>opening(AS18,B44)</f>
        <v>1</v>
      </c>
      <c r="CD50" s="5" t="b">
        <f>KOST(CA50,O50,secandmin(J50),L50,AN18)</f>
        <v>1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18</v>
      </c>
      <c r="CI50" s="20">
        <f t="shared" si="20"/>
        <v>162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1</v>
      </c>
      <c r="CV50" s="20" t="b">
        <v>1</v>
      </c>
      <c r="CW50" s="20">
        <v>47</v>
      </c>
      <c r="CX50" s="20">
        <v>162</v>
      </c>
      <c r="CY50" s="20">
        <v>0</v>
      </c>
      <c r="CZ50" s="20">
        <v>1</v>
      </c>
      <c r="DA50" s="76"/>
      <c r="DB50" s="20" t="b" cm="1">
        <f t="array" ref="DB50">DeathRefragged(CI50,CJ18,CK18,CL18,CM18,CN18)</f>
        <v>1</v>
      </c>
      <c r="DC50" s="20" t="b" cm="1">
        <f t="array" ref="DC50">OpeningKill(CJ18,AS18,$B$44,CI18,CI34,CI50,CI66,CI82)</f>
        <v>1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5_31 Oregon</v>
      </c>
      <c r="B51" s="12">
        <v>7</v>
      </c>
      <c r="C51" s="50"/>
      <c r="D51" s="51"/>
      <c r="E51" s="50"/>
      <c r="F51" s="91"/>
      <c r="G51" s="58"/>
      <c r="H51" s="90"/>
      <c r="I51" s="49"/>
      <c r="J51" s="302"/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0</v>
      </c>
      <c r="N51" s="52" t="s">
        <v>184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2</v>
      </c>
      <c r="CB51" s="20">
        <f t="shared" si="25"/>
        <v>0</v>
      </c>
      <c r="CC51" s="82" t="b">
        <f>opening(AS19,B44)</f>
        <v>0</v>
      </c>
      <c r="CD51" s="5" t="b">
        <f>KOST(CA51,O51,secandmin(J51),L51,AN19)</f>
        <v>1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0</v>
      </c>
      <c r="CI51" s="20" t="b">
        <f t="shared" si="20"/>
        <v>0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5_31 Oregon</v>
      </c>
      <c r="B52" s="12">
        <v>8</v>
      </c>
      <c r="C52" s="50"/>
      <c r="D52" s="51"/>
      <c r="E52" s="50"/>
      <c r="F52" s="91"/>
      <c r="G52" s="58"/>
      <c r="H52" s="90"/>
      <c r="I52" s="49"/>
      <c r="J52" s="48" t="s">
        <v>399</v>
      </c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 t="s">
        <v>184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1</v>
      </c>
      <c r="CB52" s="20">
        <f t="shared" si="25"/>
        <v>0</v>
      </c>
      <c r="CC52" s="82" t="b">
        <f>opening(AS20,B44)</f>
        <v>1</v>
      </c>
      <c r="CD52" s="5" t="b">
        <f>KOST(CA52,O52,secandmin(J52),L52,AN20)</f>
        <v>1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95</v>
      </c>
      <c r="CI52" s="20">
        <f t="shared" si="20"/>
        <v>85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5_31 Oregon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525</v>
      </c>
      <c r="K53" s="45" t="b">
        <v>0</v>
      </c>
      <c r="L53" s="46" t="b">
        <f t="shared" si="23"/>
        <v>0</v>
      </c>
      <c r="M53" s="47" t="b" cm="1">
        <f t="array" ref="M53">OpeningDeath(CG21,CI53,CI21,CI37,CI69,CI85,CI101)</f>
        <v>0</v>
      </c>
      <c r="N53" s="171" t="s">
        <v>184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0</v>
      </c>
      <c r="CB53" s="20">
        <f t="shared" si="25"/>
        <v>0</v>
      </c>
      <c r="CC53" s="82" t="b">
        <f>opening(AS21,B44)</f>
        <v>0</v>
      </c>
      <c r="CD53" s="5" t="b">
        <f>KOST(CA53,O53,secandmin(J53),L53,AN21)</f>
        <v>0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87</v>
      </c>
      <c r="CI53" s="20">
        <f t="shared" si="20"/>
        <v>93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5_31 Oregon</v>
      </c>
      <c r="B54" s="12">
        <v>10</v>
      </c>
      <c r="C54" s="50"/>
      <c r="D54" s="51"/>
      <c r="E54" s="50"/>
      <c r="F54" s="91"/>
      <c r="G54" s="58"/>
      <c r="H54" s="90"/>
      <c r="I54" s="49"/>
      <c r="J54" s="48" t="s">
        <v>533</v>
      </c>
      <c r="K54" s="45" t="b">
        <v>0</v>
      </c>
      <c r="L54" s="46" t="b">
        <f t="shared" si="23"/>
        <v>1</v>
      </c>
      <c r="M54" s="47" t="b" cm="1">
        <f t="array" ref="M54">OpeningDeath(CG22,CI54,CI22,CI38,CI70,CI86,CI102)</f>
        <v>0</v>
      </c>
      <c r="N54" s="171" t="s">
        <v>184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1</v>
      </c>
      <c r="CB54" s="20">
        <f t="shared" si="25"/>
        <v>0</v>
      </c>
      <c r="CC54" s="82" t="b">
        <f>opening(AS22,B44)</f>
        <v>1</v>
      </c>
      <c r="CD54" s="5" t="b">
        <f>KOST(CA54,O54,secandmin(J54),L54,AN22)</f>
        <v>1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5</v>
      </c>
      <c r="CI54" s="20">
        <f t="shared" si="20"/>
        <v>175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1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5_31 Oregon</v>
      </c>
      <c r="B55" s="12">
        <v>11</v>
      </c>
      <c r="C55" s="50"/>
      <c r="D55" s="51"/>
      <c r="E55" s="50"/>
      <c r="F55" s="91"/>
      <c r="G55" s="58"/>
      <c r="H55" s="90"/>
      <c r="I55" s="49"/>
      <c r="J55" s="48" t="s">
        <v>394</v>
      </c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1</v>
      </c>
      <c r="N55" s="171" t="s">
        <v>184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0</v>
      </c>
      <c r="CB55" s="20">
        <f t="shared" si="25"/>
        <v>0</v>
      </c>
      <c r="CC55" s="82" t="b">
        <f>opening(AS23,B44)</f>
        <v>0</v>
      </c>
      <c r="CD55" s="5" t="b">
        <f>KOST(CA55,O55,secandmin(J55),L55,AN23)</f>
        <v>0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131</v>
      </c>
      <c r="CI55" s="20">
        <f t="shared" si="20"/>
        <v>49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5_31 Oregon</v>
      </c>
      <c r="B56" s="12">
        <v>12</v>
      </c>
      <c r="C56" s="50"/>
      <c r="D56" s="51"/>
      <c r="E56" s="50"/>
      <c r="F56" s="91"/>
      <c r="G56" s="58"/>
      <c r="H56" s="90"/>
      <c r="I56" s="49"/>
      <c r="J56" s="48" t="s">
        <v>467</v>
      </c>
      <c r="K56" s="45" t="b">
        <v>0</v>
      </c>
      <c r="L56" s="46" t="b">
        <f t="shared" si="23"/>
        <v>1</v>
      </c>
      <c r="M56" s="47" t="b" cm="1">
        <f t="array" ref="M56">OpeningDeath(CG24,CI56,CI24,CI40,CI72,CI88,CI104)</f>
        <v>0</v>
      </c>
      <c r="N56" s="171" t="s">
        <v>184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>
        <f t="shared" si="18"/>
        <v>0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>
        <f t="shared" si="19"/>
        <v>0</v>
      </c>
      <c r="BY56" s="18"/>
      <c r="BZ56" s="36"/>
      <c r="CA56" s="29">
        <f>countkills(AS24,AX24,BC24,BH24,BM24,B44)</f>
        <v>0</v>
      </c>
      <c r="CB56" s="20">
        <f t="shared" si="25"/>
        <v>0</v>
      </c>
      <c r="CC56" s="82" t="b">
        <f>opening(AS24,B44)</f>
        <v>0</v>
      </c>
      <c r="CD56" s="5" t="b">
        <f>KOST(CA56,O56,secandmin(J56),L56,AN24)</f>
        <v>1</v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133</v>
      </c>
      <c r="CI56" s="20">
        <f t="shared" si="20"/>
        <v>47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1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5_31 Oregon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5_31 Oregon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5_31 Oregon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5_31 Oregon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5_31 Oregon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412</v>
      </c>
      <c r="K61" s="45" t="b">
        <v>0</v>
      </c>
      <c r="L61" s="46" t="b">
        <f>DB61</f>
        <v>0</v>
      </c>
      <c r="M61" s="47" t="b" cm="1">
        <f t="array" ref="M61">OpeningDeath(CG13,CI61,CI13,CI29,CI45,CI77,CI93)</f>
        <v>0</v>
      </c>
      <c r="N61" s="52" t="s">
        <v>178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0</v>
      </c>
      <c r="CB61" s="20">
        <f>countkillshs(AS13,AV13,AX13,BA13,BC13,BF13,BH13,BK13,BM13,BP13,$B$60)</f>
        <v>0</v>
      </c>
      <c r="CC61" s="82" t="b">
        <f>opening(AS13,B60)</f>
        <v>0</v>
      </c>
      <c r="CD61" s="5" t="b">
        <f>KOST(CA61,O61,secandmin(J61),L61,AN13)</f>
        <v>0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12</v>
      </c>
      <c r="CI61" s="20">
        <f t="shared" ref="CI61:CI75" si="28">IF(CH61=0,FALSE,(180+BT61-CH61))</f>
        <v>168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1</v>
      </c>
      <c r="CV61" s="20" t="b" cm="1">
        <f t="array" ref="CV61:CV66">TRANSPOSE(sidesplit(CD61:CD75,AN13:AN27,"Defence"))</f>
        <v>0</v>
      </c>
      <c r="CW61" s="20" cm="1">
        <f t="array" ref="CW61:CW66">TRANSPOSE(sidesplit(CI61:CI75,AN13:AN27,"Attack"))</f>
        <v>77</v>
      </c>
      <c r="CX61" s="20" cm="1">
        <f t="array" ref="CX61:CX66">TRANSPOSE(sidesplit(CI61:CI75,AN13:AN27,"Defence"))</f>
        <v>168</v>
      </c>
      <c r="CY61" s="20" cm="1">
        <f t="array" ref="CY61:CY66">TRANSPOSE(sidesplit(CA61:CA75,AN13:AN27,"Attack"))</f>
        <v>2</v>
      </c>
      <c r="CZ61" s="20" cm="1">
        <f t="array" ref="CZ61:CZ66">TRANSPOSE(sidesplit(CA61:CA75,AN13:AN27,"Defence"))</f>
        <v>0</v>
      </c>
      <c r="DA61" s="76"/>
      <c r="DB61" s="20" t="b" cm="1">
        <f t="array" ref="DB61">DeathRefragged(CI61,CJ13,CK13,CL13,CM13,CN13)</f>
        <v>0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5_31 Oregon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409</v>
      </c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0</v>
      </c>
      <c r="N62" s="52" t="s">
        <v>178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1</v>
      </c>
      <c r="CB62" s="20">
        <f>countkillshs(AS14,AV14,AX14,BA14,BC14,BF14,BH14,BK14,BM14,BP14,$B$60)</f>
        <v>0</v>
      </c>
      <c r="CC62" s="82" t="b">
        <f>opening(AS14,B60)</f>
        <v>1</v>
      </c>
      <c r="CD62" s="5" t="b">
        <f>KOST(CA62,O62,secandmin(J62),L62,AN14)</f>
        <v>1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33</v>
      </c>
      <c r="CI62" s="20">
        <f t="shared" si="28"/>
        <v>147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0</v>
      </c>
      <c r="CV62" s="20" t="b">
        <v>1</v>
      </c>
      <c r="CW62" s="20">
        <v>90</v>
      </c>
      <c r="CX62" s="20">
        <v>147</v>
      </c>
      <c r="CY62" s="20">
        <v>0</v>
      </c>
      <c r="CZ62" s="20">
        <v>1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5_31 Oregon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490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188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0</v>
      </c>
      <c r="CB63" s="20">
        <f>countkillshs(AS15,AV15,AX15,BA15,BC15,BF15,BH15,BK15,BM15,BP15,$B$60)</f>
        <v>0</v>
      </c>
      <c r="CC63" s="82" t="b">
        <f>opening(AS15,B60)</f>
        <v>0</v>
      </c>
      <c r="CD63" s="5" t="b">
        <f>KOST(CA63,O63,secandmin(J63),L63,AN15)</f>
        <v>0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120</v>
      </c>
      <c r="CI63" s="20">
        <f t="shared" si="28"/>
        <v>60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1</v>
      </c>
      <c r="CV63" s="20" t="b">
        <v>0</v>
      </c>
      <c r="CW63" s="20">
        <v>171</v>
      </c>
      <c r="CX63" s="20">
        <v>60</v>
      </c>
      <c r="CY63" s="20">
        <v>1</v>
      </c>
      <c r="CZ63" s="20">
        <v>0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5_31 Oregon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522</v>
      </c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0</v>
      </c>
      <c r="N64" s="52" t="s">
        <v>188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1</v>
      </c>
      <c r="CB64" s="20">
        <f t="shared" ref="CB64:CB75" si="33">countkillshs(AS16,AV16,AX16,BA16,BC16,BF16,BH16,BK16,BM16,BP16,$B$60)</f>
        <v>0</v>
      </c>
      <c r="CC64" s="82" t="b">
        <f>opening(AS16,B60)</f>
        <v>1</v>
      </c>
      <c r="CD64" s="5" t="b">
        <f>KOST(CA64,O64,secandmin(J64),L64,AN16)</f>
        <v>1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15</v>
      </c>
      <c r="CI64" s="20">
        <f t="shared" si="28"/>
        <v>165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0</v>
      </c>
      <c r="CV64" s="20" t="b">
        <v>1</v>
      </c>
      <c r="CW64" s="20">
        <v>46</v>
      </c>
      <c r="CX64" s="20">
        <v>165</v>
      </c>
      <c r="CY64" s="20">
        <v>0</v>
      </c>
      <c r="CZ64" s="20">
        <v>1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5_31 Oregon</v>
      </c>
      <c r="B65" s="13">
        <v>5</v>
      </c>
      <c r="C65" s="50"/>
      <c r="D65" s="51"/>
      <c r="E65" s="50"/>
      <c r="F65" s="91"/>
      <c r="G65" s="58"/>
      <c r="H65" s="90"/>
      <c r="I65" s="49"/>
      <c r="J65" s="48" t="s">
        <v>391</v>
      </c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0</v>
      </c>
      <c r="N65" s="52" t="s">
        <v>180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0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48</v>
      </c>
      <c r="CI65" s="20">
        <f t="shared" si="28"/>
        <v>132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0</v>
      </c>
      <c r="CV65" s="20" t="b">
        <v>0</v>
      </c>
      <c r="CW65" s="20">
        <v>51</v>
      </c>
      <c r="CX65" s="20">
        <v>132</v>
      </c>
      <c r="CY65" s="20">
        <v>0</v>
      </c>
      <c r="CZ65" s="20">
        <v>0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5_31 Oregon</v>
      </c>
      <c r="B66" s="13">
        <v>6</v>
      </c>
      <c r="C66" s="50"/>
      <c r="D66" s="51"/>
      <c r="E66" s="50"/>
      <c r="F66" s="91"/>
      <c r="G66" s="58"/>
      <c r="H66" s="90"/>
      <c r="I66" s="49"/>
      <c r="J66" s="300"/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0</v>
      </c>
      <c r="N66" s="52" t="s">
        <v>178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0</v>
      </c>
      <c r="CB66" s="20">
        <f t="shared" si="33"/>
        <v>0</v>
      </c>
      <c r="CC66" s="82" t="b">
        <f>opening(AS18,B60)</f>
        <v>0</v>
      </c>
      <c r="CD66" s="5" t="b">
        <f>KOST(CA66,O66,secandmin(J66),L66,AN18)</f>
        <v>1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0</v>
      </c>
      <c r="CI66" s="20" t="b">
        <f t="shared" si="28"/>
        <v>0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1</v>
      </c>
      <c r="CV66" s="20" t="b">
        <v>1</v>
      </c>
      <c r="CW66" s="20">
        <v>172</v>
      </c>
      <c r="CX66" s="20" t="b">
        <v>0</v>
      </c>
      <c r="CY66" s="20">
        <v>2</v>
      </c>
      <c r="CZ66" s="20">
        <v>0</v>
      </c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5_31 Oregon</v>
      </c>
      <c r="B67" s="13">
        <v>7</v>
      </c>
      <c r="C67" s="50"/>
      <c r="D67" s="51"/>
      <c r="E67" s="50"/>
      <c r="F67" s="91"/>
      <c r="G67" s="58"/>
      <c r="H67" s="90"/>
      <c r="I67" s="49"/>
      <c r="J67" s="92" t="s">
        <v>420</v>
      </c>
      <c r="K67" s="45" t="b">
        <v>0</v>
      </c>
      <c r="L67" s="46" t="b">
        <f t="shared" si="31"/>
        <v>1</v>
      </c>
      <c r="M67" s="47" t="b" cm="1">
        <f t="array" ref="M67">OpeningDeath(CG19,CI67,CI19,CI35,CI51,CI83,CI99)</f>
        <v>0</v>
      </c>
      <c r="N67" s="52" t="s">
        <v>174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2</v>
      </c>
      <c r="CB67" s="20">
        <f t="shared" si="33"/>
        <v>1</v>
      </c>
      <c r="CC67" s="82" t="b">
        <f>opening(AS19,B60)</f>
        <v>1</v>
      </c>
      <c r="CD67" s="5" t="b">
        <f>KOST(CA67,O67,secandmin(J67),L67,AN19)</f>
        <v>1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103</v>
      </c>
      <c r="CI67" s="20">
        <f t="shared" si="28"/>
        <v>77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1</v>
      </c>
      <c r="DC67" s="20" t="b" cm="1">
        <f t="array" ref="DC67">OpeningKill(CJ19,AS19,$B$60,CI19,CI35,CI51,CI67,CI83)</f>
        <v>1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5_31 Oregon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529</v>
      </c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0</v>
      </c>
      <c r="N68" s="52" t="s">
        <v>174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0</v>
      </c>
      <c r="CB68" s="20">
        <f t="shared" si="33"/>
        <v>0</v>
      </c>
      <c r="CC68" s="82" t="b">
        <f>opening(AS20,B60)</f>
        <v>0</v>
      </c>
      <c r="CD68" s="5" t="b">
        <f>KOST(CA68,O68,secandmin(J68),L68,AN20)</f>
        <v>0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90</v>
      </c>
      <c r="CI68" s="20">
        <f t="shared" si="28"/>
        <v>90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5_31 Oregon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523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174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1</v>
      </c>
      <c r="CB69" s="20">
        <f t="shared" si="33"/>
        <v>1</v>
      </c>
      <c r="CC69" s="82" t="b">
        <f>opening(AS21,B60)</f>
        <v>0</v>
      </c>
      <c r="CD69" s="5" t="b">
        <f>KOST(CA69,O69,secandmin(J69),L69,AN21)</f>
        <v>1</v>
      </c>
      <c r="CE69" s="37"/>
      <c r="CF69" s="20" cm="1">
        <f t="array" ref="CF69">exitfrags(CI69,CI21,CI37,CI53,CI85,AS21,CJ21,AX21,CK21,BC21,CL21,BH21,CM21,BM21,CN21,AO21,$B$60)</f>
        <v>1</v>
      </c>
      <c r="CG69" s="40"/>
      <c r="CH69" s="20" cm="1">
        <f t="array" ref="CH69">secandmin(J69)</f>
        <v>9</v>
      </c>
      <c r="CI69" s="20">
        <f t="shared" si="28"/>
        <v>171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5_31 Oregon</v>
      </c>
      <c r="B70" s="13">
        <v>10</v>
      </c>
      <c r="C70" s="50"/>
      <c r="D70" s="51"/>
      <c r="E70" s="50"/>
      <c r="F70" s="91"/>
      <c r="G70" s="58"/>
      <c r="H70" s="90"/>
      <c r="I70" s="49"/>
      <c r="J70" s="48" t="s">
        <v>478</v>
      </c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1</v>
      </c>
      <c r="N70" s="171" t="s">
        <v>174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0</v>
      </c>
      <c r="CB70" s="20">
        <f t="shared" si="33"/>
        <v>0</v>
      </c>
      <c r="CC70" s="82" t="b">
        <f>opening(AS22,B60)</f>
        <v>0</v>
      </c>
      <c r="CD70" s="5" t="b">
        <f>KOST(CA70,O70,secandmin(J70),L70,AN22)</f>
        <v>0</v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134</v>
      </c>
      <c r="CI70" s="20">
        <f t="shared" si="28"/>
        <v>46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5_31 Oregon</v>
      </c>
      <c r="B71" s="13">
        <v>11</v>
      </c>
      <c r="C71" s="50"/>
      <c r="D71" s="51"/>
      <c r="E71" s="50"/>
      <c r="F71" s="91"/>
      <c r="G71" s="58"/>
      <c r="H71" s="90"/>
      <c r="I71" s="49"/>
      <c r="J71" s="48" t="s">
        <v>385</v>
      </c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 t="s">
        <v>174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0</v>
      </c>
      <c r="CB71" s="20">
        <f t="shared" si="33"/>
        <v>0</v>
      </c>
      <c r="CC71" s="82" t="b">
        <f>opening(AS23,B60)</f>
        <v>0</v>
      </c>
      <c r="CD71" s="5" t="b">
        <f>KOST(CA71,O71,secandmin(J71),L71,AN23)</f>
        <v>0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129</v>
      </c>
      <c r="CI71" s="20">
        <f t="shared" si="28"/>
        <v>51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5_31 Oregon</v>
      </c>
      <c r="B72" s="13">
        <v>12</v>
      </c>
      <c r="C72" s="50"/>
      <c r="D72" s="51"/>
      <c r="E72" s="50"/>
      <c r="F72" s="91"/>
      <c r="G72" s="58"/>
      <c r="H72" s="90"/>
      <c r="I72" s="49"/>
      <c r="J72" s="48" t="s">
        <v>524</v>
      </c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 t="s">
        <v>174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>
        <f t="shared" si="26"/>
        <v>0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>
        <f t="shared" si="27"/>
        <v>0</v>
      </c>
      <c r="BY72" s="18"/>
      <c r="BZ72" s="36"/>
      <c r="CA72" s="29">
        <f>countkills(AS24,AX24,BC24,BH24,BM24,B60)</f>
        <v>2</v>
      </c>
      <c r="CB72" s="20">
        <f t="shared" si="33"/>
        <v>0</v>
      </c>
      <c r="CC72" s="82" t="b">
        <f>opening(AS24,B60)</f>
        <v>0</v>
      </c>
      <c r="CD72" s="5" t="b">
        <f>KOST(CA72,O72,secandmin(J72),L72,AN24)</f>
        <v>1</v>
      </c>
      <c r="CE72" s="37"/>
      <c r="CF72" s="20" cm="1">
        <f t="array" ref="CF72">exitfrags(CI72,CI24,CI40,CI56,CI88,AS24,CJ24,AX24,CK24,BC24,CL24,BH24,CM24,BM24,CN24,AO24,$B$60)</f>
        <v>1</v>
      </c>
      <c r="CG72" s="40"/>
      <c r="CH72" s="20" cm="1">
        <f t="array" ref="CH72">secandmin(J72)</f>
        <v>8</v>
      </c>
      <c r="CI72" s="20">
        <f t="shared" si="28"/>
        <v>172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5_31 Oregon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5_31 Oregon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5_31 Oregon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5_31 Oregon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5_31 Oregon</v>
      </c>
      <c r="B77" s="6">
        <v>1</v>
      </c>
      <c r="C77" s="50"/>
      <c r="D77" s="51"/>
      <c r="E77" s="50"/>
      <c r="F77" s="91"/>
      <c r="G77" s="58"/>
      <c r="H77" s="90"/>
      <c r="I77" s="49"/>
      <c r="J77" s="48" t="s">
        <v>511</v>
      </c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188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0</v>
      </c>
      <c r="CB77" s="20">
        <f>countkillshs(AS13,AV13,AX13,BA13,BC13,BF13,BH13,BK13,BM13,BP13,$B$76)</f>
        <v>0</v>
      </c>
      <c r="CC77" s="82" t="b">
        <f>opening(AS13,B76)</f>
        <v>0</v>
      </c>
      <c r="CD77" s="5" t="b">
        <f>KOST(CA77,O77,secandmin(J77),L77,AN13)</f>
        <v>0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29</v>
      </c>
      <c r="CI77" s="20">
        <f t="shared" ref="CI77:CI91" si="36">IF(CH77=0,FALSE,(180+BT77-CH77))</f>
        <v>151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1</v>
      </c>
      <c r="CV77" s="20" t="b" cm="1">
        <f t="array" ref="CV77:CV82">TRANSPOSE(sidesplit(CD77:CD91,AN13:AN27,"Defence"))</f>
        <v>0</v>
      </c>
      <c r="CW77" s="20" cm="1">
        <f t="array" ref="CW77:CW82">TRANSPOSE(sidesplit(CI77:CI91,AN13:AN27,"Attack"))</f>
        <v>95</v>
      </c>
      <c r="CX77" s="20" cm="1">
        <f t="array" ref="CX77:CX82">TRANSPOSE(sidesplit(CI77:CI91,AN13:AN27,"Defence"))</f>
        <v>151</v>
      </c>
      <c r="CY77" s="20" cm="1">
        <f t="array" ref="CY77:CY82">TRANSPOSE(sidesplit(CA77:CA91,AN13:AN27,"Attack"))</f>
        <v>0</v>
      </c>
      <c r="CZ77" s="20" cm="1">
        <f t="array" ref="CZ77:CZ82">TRANSPOSE(sidesplit(CA77:CA91,AN13:AN27,"Defence"))</f>
        <v>0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5_31 Oregon</v>
      </c>
      <c r="B78" s="6">
        <v>2</v>
      </c>
      <c r="C78" s="50"/>
      <c r="D78" s="51"/>
      <c r="E78" s="50"/>
      <c r="F78" s="91"/>
      <c r="G78" s="58"/>
      <c r="H78" s="90"/>
      <c r="I78" s="49"/>
      <c r="J78" s="48" t="s">
        <v>515</v>
      </c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1</v>
      </c>
      <c r="N78" s="52" t="s">
        <v>188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0</v>
      </c>
      <c r="CB78" s="20">
        <f>countkillshs(AS14,AV14,AX14,BA14,BC14,BF14,BH14,BK14,BM14,BP14,$B$76)</f>
        <v>0</v>
      </c>
      <c r="CC78" s="82" t="b">
        <f>opening(AS14,B76)</f>
        <v>0</v>
      </c>
      <c r="CD78" s="5" t="b">
        <f>KOST(CA78,O78,secandmin(J78),L78,AN14)</f>
        <v>0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63</v>
      </c>
      <c r="CI78" s="20">
        <f t="shared" si="36"/>
        <v>117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0</v>
      </c>
      <c r="CV78" s="20" t="b">
        <v>0</v>
      </c>
      <c r="CW78" s="20">
        <v>100</v>
      </c>
      <c r="CX78" s="20">
        <v>117</v>
      </c>
      <c r="CY78" s="20">
        <v>0</v>
      </c>
      <c r="CZ78" s="20">
        <v>0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5_31 Oregon</v>
      </c>
      <c r="B79" s="6">
        <v>3</v>
      </c>
      <c r="C79" s="50"/>
      <c r="D79" s="51"/>
      <c r="E79" s="50"/>
      <c r="F79" s="91"/>
      <c r="G79" s="58"/>
      <c r="H79" s="90"/>
      <c r="I79" s="49"/>
      <c r="J79" s="300"/>
      <c r="K79" s="45" t="b">
        <v>0</v>
      </c>
      <c r="L79" s="46" t="b">
        <f t="shared" si="39"/>
        <v>0</v>
      </c>
      <c r="M79" s="47" t="b" cm="1">
        <f t="array" ref="M79">OpeningDeath(CG15,CI79,CI15,CI31,CI47,CI63,CI95)</f>
        <v>0</v>
      </c>
      <c r="N79" s="52" t="s">
        <v>185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3</v>
      </c>
      <c r="CB79" s="20">
        <f>countkillshs(AS15,AV15,AX15,BA15,BC15,BF15,BH15,BK15,BM15,BP15,$B$76)</f>
        <v>1</v>
      </c>
      <c r="CC79" s="82" t="b">
        <f>opening(AS15,B76)</f>
        <v>0</v>
      </c>
      <c r="CD79" s="5" t="b">
        <f>KOST(CA79,O79,secandmin(J79),L79,AN15)</f>
        <v>1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0</v>
      </c>
      <c r="CI79" s="20" t="b">
        <f t="shared" si="36"/>
        <v>0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1</v>
      </c>
      <c r="CV79" s="20" t="b">
        <v>1</v>
      </c>
      <c r="CW79" s="20">
        <v>153</v>
      </c>
      <c r="CX79" s="20" t="b">
        <v>0</v>
      </c>
      <c r="CY79" s="20">
        <v>1</v>
      </c>
      <c r="CZ79" s="20">
        <v>3</v>
      </c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1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5_31 Oregon</v>
      </c>
      <c r="B80" s="6">
        <v>4</v>
      </c>
      <c r="C80" s="50"/>
      <c r="D80" s="51"/>
      <c r="E80" s="50"/>
      <c r="F80" s="91"/>
      <c r="G80" s="58"/>
      <c r="H80" s="90"/>
      <c r="I80" s="49"/>
      <c r="J80" s="48" t="s">
        <v>416</v>
      </c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185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1</v>
      </c>
      <c r="CB80" s="20">
        <f t="shared" ref="CB80:CB91" si="41">countkillshs(AS16,AV16,AX16,BA16,BC16,BF16,BH16,BK16,BM16,BP16,$B$76)</f>
        <v>1</v>
      </c>
      <c r="CC80" s="82" t="b">
        <f>opening(AS16,B76)</f>
        <v>0</v>
      </c>
      <c r="CD80" s="5" t="b">
        <f>KOST(CA80,O80,secandmin(J80),L80,AN16)</f>
        <v>1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91</v>
      </c>
      <c r="CI80" s="20">
        <f t="shared" si="36"/>
        <v>89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1</v>
      </c>
      <c r="CV80" s="20" t="b">
        <v>1</v>
      </c>
      <c r="CW80" s="20" t="b">
        <v>0</v>
      </c>
      <c r="CX80" s="20">
        <v>89</v>
      </c>
      <c r="CY80" s="20">
        <v>2</v>
      </c>
      <c r="CZ80" s="20">
        <v>1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5_31 Oregon</v>
      </c>
      <c r="B81" s="6">
        <v>5</v>
      </c>
      <c r="C81" s="50"/>
      <c r="D81" s="51"/>
      <c r="E81" s="50"/>
      <c r="F81" s="91"/>
      <c r="G81" s="58"/>
      <c r="H81" s="90"/>
      <c r="I81" s="49"/>
      <c r="J81" s="48" t="s">
        <v>417</v>
      </c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 t="s">
        <v>185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1</v>
      </c>
      <c r="CB81" s="20">
        <f t="shared" si="41"/>
        <v>0</v>
      </c>
      <c r="CC81" s="82" t="b">
        <f>opening(AS17,B76)</f>
        <v>1</v>
      </c>
      <c r="CD81" s="5" t="b">
        <f>KOST(CA81,O81,secandmin(J81),L81,AN17)</f>
        <v>1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58</v>
      </c>
      <c r="CI81" s="20">
        <f t="shared" si="36"/>
        <v>122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1</v>
      </c>
      <c r="CV81" s="20" t="b">
        <v>1</v>
      </c>
      <c r="CW81" s="20">
        <v>121</v>
      </c>
      <c r="CX81" s="20">
        <v>122</v>
      </c>
      <c r="CY81" s="20">
        <v>2</v>
      </c>
      <c r="CZ81" s="20">
        <v>1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5_31 Oregon</v>
      </c>
      <c r="B82" s="6">
        <v>6</v>
      </c>
      <c r="C82" s="50"/>
      <c r="D82" s="51"/>
      <c r="E82" s="50"/>
      <c r="F82" s="91"/>
      <c r="G82" s="58"/>
      <c r="H82" s="90"/>
      <c r="I82" s="49"/>
      <c r="J82" s="300"/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188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2</v>
      </c>
      <c r="CB82" s="20">
        <f t="shared" si="41"/>
        <v>1</v>
      </c>
      <c r="CC82" s="82" t="b">
        <f>opening(AS18,B76)</f>
        <v>0</v>
      </c>
      <c r="CD82" s="5" t="b">
        <f>KOST(CA82,O82,secandmin(J82),L82,AN18)</f>
        <v>1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0</v>
      </c>
      <c r="CI82" s="20" t="b">
        <f t="shared" si="36"/>
        <v>0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0</v>
      </c>
      <c r="CV82" s="20" t="b">
        <v>1</v>
      </c>
      <c r="CW82" s="20">
        <v>104</v>
      </c>
      <c r="CX82" s="20" t="b">
        <v>0</v>
      </c>
      <c r="CY82" s="20">
        <v>0</v>
      </c>
      <c r="CZ82" s="20">
        <v>2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1</v>
      </c>
    </row>
    <row r="83" spans="1:111" ht="15.75" customHeight="1" x14ac:dyDescent="0.2">
      <c r="A83" s="152" t="str" cm="1">
        <f t="array" aca="1" ref="A83" ca="1">MID(CELL("filename",A72),FIND("]",CELL("filename",A72))+1,255)</f>
        <v>5_31 Oregon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398</v>
      </c>
      <c r="K83" s="45" t="b">
        <v>0</v>
      </c>
      <c r="L83" s="46" t="b">
        <f t="shared" si="39"/>
        <v>1</v>
      </c>
      <c r="M83" s="47" t="b" cm="1">
        <f t="array" ref="M83">OpeningDeath(CG19,CI83,CI19,CI35,CI51,CI67,CI99)</f>
        <v>0</v>
      </c>
      <c r="N83" s="52" t="s">
        <v>164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0</v>
      </c>
      <c r="CB83" s="20">
        <f t="shared" si="41"/>
        <v>0</v>
      </c>
      <c r="CC83" s="82" t="b">
        <f>opening(AS19,B76)</f>
        <v>0</v>
      </c>
      <c r="CD83" s="5" t="b">
        <f>KOST(CA83,O83,secandmin(J83),L83,AN19)</f>
        <v>1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85</v>
      </c>
      <c r="CI83" s="20">
        <f t="shared" si="36"/>
        <v>95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1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5_31 Oregon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402</v>
      </c>
      <c r="K84" s="45" t="b">
        <v>0</v>
      </c>
      <c r="L84" s="46" t="b">
        <f t="shared" si="39"/>
        <v>0</v>
      </c>
      <c r="M84" s="47" t="b" cm="1">
        <f t="array" ref="M84">OpeningDeath(CG20,CI84,CI20,CI36,CI52,CI68,CI100)</f>
        <v>0</v>
      </c>
      <c r="N84" s="52" t="s">
        <v>164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0</v>
      </c>
      <c r="CB84" s="20">
        <f t="shared" si="41"/>
        <v>0</v>
      </c>
      <c r="CC84" s="82" t="b">
        <f>opening(AS20,B76)</f>
        <v>0</v>
      </c>
      <c r="CD84" s="5" t="b">
        <f>KOST(CA84,O84,secandmin(J84),L84,AN20)</f>
        <v>0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80</v>
      </c>
      <c r="CI84" s="20">
        <f t="shared" si="36"/>
        <v>100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0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5_31 Oregon</v>
      </c>
      <c r="B85" s="6">
        <v>9</v>
      </c>
      <c r="C85" s="50"/>
      <c r="D85" s="51"/>
      <c r="E85" s="50"/>
      <c r="F85" s="91"/>
      <c r="G85" s="58"/>
      <c r="H85" s="90"/>
      <c r="I85" s="49"/>
      <c r="J85" s="48" t="s">
        <v>520</v>
      </c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 t="s">
        <v>265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1</v>
      </c>
      <c r="CB85" s="20">
        <f t="shared" si="41"/>
        <v>1</v>
      </c>
      <c r="CC85" s="82" t="b">
        <f>opening(AS21,B76)</f>
        <v>0</v>
      </c>
      <c r="CD85" s="5" t="b">
        <f>KOST(CA85,O85,secandmin(J85),L85,AN21)</f>
        <v>1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27</v>
      </c>
      <c r="CI85" s="20">
        <f t="shared" si="36"/>
        <v>153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5_31 Oregon</v>
      </c>
      <c r="B86" s="6">
        <v>10</v>
      </c>
      <c r="C86" s="50"/>
      <c r="D86" s="51"/>
      <c r="E86" s="50"/>
      <c r="F86" s="91"/>
      <c r="G86" s="58"/>
      <c r="H86" s="90"/>
      <c r="I86" s="49"/>
      <c r="J86" s="302"/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 t="s">
        <v>265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2</v>
      </c>
      <c r="CB86" s="20">
        <f t="shared" si="41"/>
        <v>0</v>
      </c>
      <c r="CC86" s="82" t="b">
        <f>opening(AS22,B76)</f>
        <v>0</v>
      </c>
      <c r="CD86" s="5" t="b">
        <f>KOST(CA86,O86,secandmin(J86),L86,AN22)</f>
        <v>1</v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0</v>
      </c>
      <c r="CI86" s="20" t="b">
        <f t="shared" si="36"/>
        <v>0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5_31 Oregon</v>
      </c>
      <c r="B87" s="6">
        <v>11</v>
      </c>
      <c r="C87" s="50"/>
      <c r="D87" s="51"/>
      <c r="E87" s="50"/>
      <c r="F87" s="91"/>
      <c r="G87" s="58"/>
      <c r="H87" s="90"/>
      <c r="I87" s="49"/>
      <c r="J87" s="48" t="s">
        <v>491</v>
      </c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265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2</v>
      </c>
      <c r="CB87" s="20">
        <f t="shared" si="41"/>
        <v>1</v>
      </c>
      <c r="CC87" s="82" t="b">
        <f>opening(AS23,B76)</f>
        <v>1</v>
      </c>
      <c r="CD87" s="5" t="b">
        <f>KOST(CA87,O87,secandmin(J87),L87,AN23)</f>
        <v>1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59</v>
      </c>
      <c r="CI87" s="20">
        <f t="shared" si="36"/>
        <v>121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5_31 Oregon</v>
      </c>
      <c r="B88" s="6">
        <v>12</v>
      </c>
      <c r="C88" s="50"/>
      <c r="D88" s="51"/>
      <c r="E88" s="50"/>
      <c r="F88" s="91"/>
      <c r="G88" s="58"/>
      <c r="H88" s="90"/>
      <c r="I88" s="49"/>
      <c r="J88" s="48" t="s">
        <v>470</v>
      </c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 t="s">
        <v>186</v>
      </c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>
        <f t="shared" si="34"/>
        <v>0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>
        <f t="shared" si="35"/>
        <v>0</v>
      </c>
      <c r="BY88" s="18"/>
      <c r="BZ88" s="9"/>
      <c r="CA88" s="29">
        <f>countkills(AS24,AX24,BC24,BH24,BM24,B76)</f>
        <v>0</v>
      </c>
      <c r="CB88" s="20">
        <f t="shared" si="41"/>
        <v>0</v>
      </c>
      <c r="CC88" s="82" t="b">
        <f>opening(AS24,B76)</f>
        <v>0</v>
      </c>
      <c r="CD88" s="5" t="b">
        <f>KOST(CA88,O88,secandmin(J88),L88,AN24)</f>
        <v>0</v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76</v>
      </c>
      <c r="CI88" s="20">
        <f t="shared" si="36"/>
        <v>104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5_31 Oregon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5_31 Oregon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5_31 Oregon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5_31 Oregon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5_31 Oregon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5_31 Oregon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5_31 Oregon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5_31 Oregon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5_31 Oregon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5_31 Oregon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5_31 Oregon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5_31 Oregon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5_31 Oregon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5_31 Oregon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5_31 Oregon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5_31 Oregon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5_31 Oregon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5_31 Oregon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5_31 Oregon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DormsKids</v>
      </c>
    </row>
    <row r="112" spans="1:111" ht="15.75" customHeight="1" x14ac:dyDescent="0.2">
      <c r="A112" s="20" t="str">
        <f ca="1"/>
        <v>KitchenDining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MeetingKitchen</v>
      </c>
      <c r="C113" s="316"/>
      <c r="D113" s="316"/>
      <c r="E113" s="316"/>
    </row>
    <row r="114" spans="1:27" ht="15.75" customHeight="1" thickBot="1" x14ac:dyDescent="0.25">
      <c r="A114" s="295" t="str">
        <f ca="1"/>
        <v>LaundrySupply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1.1458333333333333E-3</v>
      </c>
      <c r="C118" s="177" cm="1">
        <f t="array" ref="C118">secandmin(AR13)/(60*60*24)</f>
        <v>1.1689814814814816E-3</v>
      </c>
      <c r="D118" s="17" t="b">
        <f>CG13</f>
        <v>1</v>
      </c>
      <c r="E118" s="17" t="b">
        <f>IF(D118=TRUE,CJ29,"NO OP")</f>
        <v>1</v>
      </c>
      <c r="F118" s="17" t="str">
        <f t="shared" ref="F118:F132" si="42">AO13</f>
        <v>Lost</v>
      </c>
      <c r="G118" s="125" t="b">
        <f>IF((COUNTA(AR13)=1),IF(F118="Not Played",FALSE,IF(D118=FALSE,(B118-C118),FALSE)), "NO KILL")</f>
        <v>0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7.291666666666667E-4</v>
      </c>
      <c r="C119" s="177" cm="1">
        <f t="array" ref="C119">secandmin(AR14)/(60*60*24)</f>
        <v>5.6712962962962967E-4</v>
      </c>
      <c r="D119" s="17" t="b">
        <f t="shared" ref="D119:D132" si="44">CG14</f>
        <v>0</v>
      </c>
      <c r="E119" s="17" t="str">
        <f t="shared" ref="E119:E132" si="45">IF(D119=TRUE,CJ30,"NO OP")</f>
        <v>NO OP</v>
      </c>
      <c r="F119" s="17" t="str">
        <f t="shared" si="42"/>
        <v>Lost</v>
      </c>
      <c r="G119" s="125">
        <f t="shared" ref="G119:G132" si="46">IF((COUNTA(AR14)=1),IF(F119="Not Played",FALSE,IF(D119=FALSE,(B119-C119),FALSE)), "NO KILL")</f>
        <v>1.6203703703703703E-4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1.3888888888888889E-3</v>
      </c>
      <c r="C120" s="177" cm="1">
        <f t="array" ref="C120">secandmin(AR15)/(60*60*24)</f>
        <v>1.736111111111111E-3</v>
      </c>
      <c r="D120" s="17" t="b">
        <f t="shared" si="44"/>
        <v>1</v>
      </c>
      <c r="E120" s="17" t="b">
        <f t="shared" si="45"/>
        <v>0</v>
      </c>
      <c r="F120" s="17" t="str">
        <f t="shared" si="42"/>
        <v>Won</v>
      </c>
      <c r="G120" s="125" t="b">
        <f t="shared" si="46"/>
        <v>0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1.3773148148148147E-3</v>
      </c>
      <c r="C121" s="177" cm="1">
        <f t="array" ref="C121">secandmin(AR16)/(60*60*24)</f>
        <v>1.2037037037037038E-3</v>
      </c>
      <c r="D121" s="17" t="b">
        <f t="shared" si="44"/>
        <v>0</v>
      </c>
      <c r="E121" s="17" t="str">
        <f t="shared" si="45"/>
        <v>NO OP</v>
      </c>
      <c r="F121" s="17" t="str">
        <f t="shared" si="42"/>
        <v>Lost</v>
      </c>
      <c r="G121" s="125">
        <f t="shared" si="46"/>
        <v>1.7361111111111093E-4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1.3194444444444445E-3</v>
      </c>
      <c r="C122" s="177" cm="1">
        <f t="array" ref="C122">secandmin(AR17)/(60*60*24)</f>
        <v>1.0069444444444444E-3</v>
      </c>
      <c r="D122" s="17" t="b">
        <f t="shared" si="44"/>
        <v>0</v>
      </c>
      <c r="E122" s="17" t="str">
        <f t="shared" si="45"/>
        <v>NO OP</v>
      </c>
      <c r="F122" s="17" t="str">
        <f t="shared" si="42"/>
        <v>Lost</v>
      </c>
      <c r="G122" s="125">
        <f t="shared" si="46"/>
        <v>3.1250000000000006E-4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2.0833333333333335E-4</v>
      </c>
      <c r="C123" s="177" cm="1">
        <f t="array" ref="C123">secandmin(AR18)/(60*60*24)</f>
        <v>1.4583333333333334E-3</v>
      </c>
      <c r="D123" s="17" t="b">
        <f t="shared" si="44"/>
        <v>1</v>
      </c>
      <c r="E123" s="17" t="b">
        <f t="shared" si="45"/>
        <v>0</v>
      </c>
      <c r="F123" s="17" t="str">
        <f t="shared" si="42"/>
        <v>Won</v>
      </c>
      <c r="G123" s="125" t="b">
        <f t="shared" si="46"/>
        <v>0</v>
      </c>
    </row>
    <row r="124" spans="1:27" ht="15.75" customHeight="1" x14ac:dyDescent="0.2">
      <c r="A124" s="4">
        <v>7</v>
      </c>
      <c r="B124" s="125">
        <f t="shared" si="43"/>
        <v>1.1921296296296296E-3</v>
      </c>
      <c r="C124" s="177" cm="1">
        <f t="array" ref="C124">secandmin(AR19)/(60*60*24)</f>
        <v>1.6087962962962963E-3</v>
      </c>
      <c r="D124" s="17" t="b">
        <f t="shared" si="44"/>
        <v>1</v>
      </c>
      <c r="E124" s="17" t="b">
        <f t="shared" si="45"/>
        <v>0</v>
      </c>
      <c r="F124" s="17" t="str">
        <f t="shared" si="42"/>
        <v>Won</v>
      </c>
      <c r="G124" s="125" t="b">
        <f t="shared" si="46"/>
        <v>0</v>
      </c>
    </row>
    <row r="125" spans="1:27" ht="15.75" customHeight="1" x14ac:dyDescent="0.2">
      <c r="A125" s="4">
        <v>8</v>
      </c>
      <c r="B125" s="125">
        <f t="shared" si="43"/>
        <v>1.6087962962962963E-3</v>
      </c>
      <c r="C125" s="177" cm="1">
        <f t="array" ref="C125">secandmin(AR20)/(60*60*24)</f>
        <v>1.2731481481481483E-3</v>
      </c>
      <c r="D125" s="17" t="b">
        <f t="shared" si="44"/>
        <v>0</v>
      </c>
      <c r="E125" s="17" t="str">
        <f t="shared" si="45"/>
        <v>NO OP</v>
      </c>
      <c r="F125" s="17" t="str">
        <f t="shared" si="42"/>
        <v>Lost</v>
      </c>
      <c r="G125" s="125">
        <f t="shared" si="46"/>
        <v>3.3564814814814807E-4</v>
      </c>
    </row>
    <row r="126" spans="1:27" ht="15.75" customHeight="1" x14ac:dyDescent="0.2">
      <c r="A126" s="4">
        <v>9</v>
      </c>
      <c r="B126" s="125">
        <f t="shared" si="43"/>
        <v>1.0069444444444444E-3</v>
      </c>
      <c r="C126" s="177" cm="1">
        <f t="array" ref="C126">secandmin(AR21)/(60*60*24)</f>
        <v>1.3888888888888889E-3</v>
      </c>
      <c r="D126" s="17" t="b">
        <f t="shared" si="44"/>
        <v>1</v>
      </c>
      <c r="E126" s="17" t="b">
        <f t="shared" si="45"/>
        <v>0</v>
      </c>
      <c r="F126" s="17" t="str">
        <f t="shared" si="42"/>
        <v>Lost</v>
      </c>
      <c r="G126" s="125" t="b">
        <f t="shared" si="46"/>
        <v>0</v>
      </c>
    </row>
    <row r="127" spans="1:27" ht="15.75" customHeight="1" x14ac:dyDescent="0.2">
      <c r="A127" s="4">
        <v>10</v>
      </c>
      <c r="B127" s="125">
        <f t="shared" si="43"/>
        <v>1.5509259259259259E-3</v>
      </c>
      <c r="C127" s="177" cm="1">
        <f t="array" ref="C127">secandmin(AR22)/(60*60*24)</f>
        <v>1.4930555555555556E-3</v>
      </c>
      <c r="D127" s="17" t="b">
        <f t="shared" si="44"/>
        <v>0</v>
      </c>
      <c r="E127" s="17" t="str">
        <f t="shared" si="45"/>
        <v>NO OP</v>
      </c>
      <c r="F127" s="17" t="str">
        <f t="shared" si="42"/>
        <v>Won</v>
      </c>
      <c r="G127" s="125">
        <f t="shared" si="46"/>
        <v>5.7870370370370237E-5</v>
      </c>
    </row>
    <row r="128" spans="1:27" ht="15.75" customHeight="1" x14ac:dyDescent="0.2">
      <c r="A128" s="4">
        <v>11</v>
      </c>
      <c r="B128" s="125">
        <f t="shared" si="43"/>
        <v>1.5162037037037036E-3</v>
      </c>
      <c r="C128" s="177" cm="1">
        <f t="array" ref="C128">secandmin(AR23)/(60*60*24)</f>
        <v>1.4351851851851852E-3</v>
      </c>
      <c r="D128" s="17" t="b">
        <f t="shared" si="44"/>
        <v>0</v>
      </c>
      <c r="E128" s="17" t="str">
        <f t="shared" si="45"/>
        <v>NO OP</v>
      </c>
      <c r="F128" s="17" t="str">
        <f t="shared" si="42"/>
        <v>Lost</v>
      </c>
      <c r="G128" s="125">
        <f t="shared" si="46"/>
        <v>8.1018518518518462E-5</v>
      </c>
    </row>
    <row r="129" spans="1:9" ht="15.75" customHeight="1" x14ac:dyDescent="0.2">
      <c r="A129" s="4">
        <v>12</v>
      </c>
      <c r="B129" s="125">
        <f t="shared" si="43"/>
        <v>1.5393518518518519E-3</v>
      </c>
      <c r="C129" s="177" cm="1">
        <f t="array" ref="C129">secandmin(AR24)/(60*60*24)</f>
        <v>1.6435185185185185E-3</v>
      </c>
      <c r="D129" s="17" t="b">
        <f t="shared" si="44"/>
        <v>1</v>
      </c>
      <c r="E129" s="17" t="b">
        <f t="shared" si="45"/>
        <v>1</v>
      </c>
      <c r="F129" s="17" t="str">
        <f t="shared" si="42"/>
        <v>Lost</v>
      </c>
      <c r="G129" s="125" t="b">
        <f t="shared" si="46"/>
        <v>0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1</v>
      </c>
      <c r="D134" s="17" t="str">
        <f>AO13</f>
        <v>Lost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Perseus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0</v>
      </c>
      <c r="D135" s="17" t="str">
        <f t="shared" ref="D135:D148" si="48">AO14</f>
        <v>Lost</v>
      </c>
      <c r="E135" s="233" t="b">
        <f t="shared" ref="E135:E148" si="49">IF(OR(DE30=TRUE,DE78=TRUE,DE46=TRUE,DE62=TRUE,DE14=TRUE),TRUE,FALSE)</f>
        <v>0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1</v>
      </c>
      <c r="D136" s="17" t="str">
        <f t="shared" si="48"/>
        <v>Won</v>
      </c>
      <c r="E136" s="233" t="b">
        <f t="shared" si="49"/>
        <v>1</v>
      </c>
      <c r="F136" s="17" t="str" cm="1">
        <f t="array" ref="F136">IF(CG15=TRUE,WhoGotTraded(CJ31,CJ15,CI15,CI31,CI47,CI63,CI79,$B$12,$B$28,$B$44,$B$60,$B$76),"N/A")</f>
        <v>N/A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0</v>
      </c>
      <c r="D137" s="17" t="str">
        <f t="shared" si="48"/>
        <v>Lost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0</v>
      </c>
      <c r="D138" s="17" t="str">
        <f t="shared" si="48"/>
        <v>Lost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1</v>
      </c>
      <c r="D139" s="17" t="str">
        <f t="shared" si="48"/>
        <v>Won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1</v>
      </c>
      <c r="D140" s="17" t="str">
        <f t="shared" si="48"/>
        <v>Won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0</v>
      </c>
      <c r="D141" s="17" t="str">
        <f t="shared" si="48"/>
        <v>Lost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1</v>
      </c>
      <c r="D142" s="17" t="str">
        <f t="shared" si="48"/>
        <v>Lost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N/A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0</v>
      </c>
      <c r="D143" s="17" t="str">
        <f t="shared" si="48"/>
        <v>Won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0</v>
      </c>
      <c r="C144" s="17" t="b">
        <f t="shared" si="47"/>
        <v>0</v>
      </c>
      <c r="D144" s="17" t="str">
        <f t="shared" si="48"/>
        <v>Lost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6" ht="15.75" customHeight="1" x14ac:dyDescent="0.2">
      <c r="A145" s="276">
        <v>12</v>
      </c>
      <c r="B145" s="17" t="b">
        <v>0</v>
      </c>
      <c r="C145" s="17" t="b">
        <f t="shared" si="47"/>
        <v>1</v>
      </c>
      <c r="D145" s="17" t="str">
        <f t="shared" si="48"/>
        <v>Lost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Perseus</v>
      </c>
    </row>
    <row r="146" spans="1:6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6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6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6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6" ht="15.75" customHeight="1" x14ac:dyDescent="0.2">
      <c r="A150" s="276">
        <v>1</v>
      </c>
      <c r="B150" s="17" cm="1">
        <f t="array" ref="B150:B164">IF(ISBLANK(Q13:Q27),FALSE,Q13:Q27)</f>
        <v>2</v>
      </c>
      <c r="C150" s="17" cm="1">
        <f t="array" ref="C150:C164">IF(ISBLANK(R13:R27),FALSE,R13:R27)</f>
        <v>7</v>
      </c>
      <c r="D150" s="234" t="str" cm="1">
        <f t="array" ref="D150:D164">AO13:AO27</f>
        <v>Lost</v>
      </c>
      <c r="E150" s="17" t="str" cm="1">
        <f t="array" ref="E150">WhoGotTraded(CJ29,CJ13,CI13,CI29,CI45,CI61,CI77,$B$12,$B$28,$B$44,$B$60,$B$76)</f>
        <v>Perseus</v>
      </c>
    </row>
    <row r="151" spans="1:6" ht="15.75" customHeight="1" x14ac:dyDescent="0.2">
      <c r="A151" s="276">
        <v>2</v>
      </c>
      <c r="B151" s="17">
        <v>1</v>
      </c>
      <c r="C151" s="17">
        <v>5</v>
      </c>
      <c r="D151" s="234" t="str">
        <v>Lost</v>
      </c>
      <c r="E151" s="17" t="str" cm="1">
        <f t="array" ref="E151">WhoGotTraded(CJ30,CJ14,CI14,CI30,CI46,CI62,CI78,$B$12,$B$28,$B$44,$B$60,$B$76)</f>
        <v>N/A</v>
      </c>
    </row>
    <row r="152" spans="1:6" ht="15.75" customHeight="1" x14ac:dyDescent="0.2">
      <c r="A152" s="276">
        <v>3</v>
      </c>
      <c r="B152" s="17">
        <v>0</v>
      </c>
      <c r="C152" s="17">
        <v>4</v>
      </c>
      <c r="D152" s="234" t="str">
        <v>Won</v>
      </c>
      <c r="E152" s="17" t="str" cm="1">
        <f t="array" ref="E152">WhoGotTraded(CJ31,CJ15,CI15,CI31,CI47,CI63,CI79,$B$12,$B$28,$B$44,$B$60,$B$76)</f>
        <v>N/A</v>
      </c>
    </row>
    <row r="153" spans="1:6" ht="15.75" customHeight="1" x14ac:dyDescent="0.2">
      <c r="A153" s="276">
        <v>4</v>
      </c>
      <c r="B153" s="17">
        <v>1</v>
      </c>
      <c r="C153" s="17">
        <v>5</v>
      </c>
      <c r="D153" s="234" t="str">
        <v>Lost</v>
      </c>
      <c r="E153" s="17" t="str" cm="1">
        <f t="array" ref="E153">WhoGotTraded(CJ32,CJ16,CI16,CI32,CI48,CI64,CI80,$B$12,$B$28,$B$44,$B$60,$B$76)</f>
        <v>N/A</v>
      </c>
    </row>
    <row r="154" spans="1:6" ht="15.75" customHeight="1" x14ac:dyDescent="0.2">
      <c r="A154" s="276">
        <v>5</v>
      </c>
      <c r="B154" s="17">
        <v>0</v>
      </c>
      <c r="C154" s="17">
        <v>4</v>
      </c>
      <c r="D154" s="234" t="str">
        <v>Lost</v>
      </c>
      <c r="E154" s="17" t="str" cm="1">
        <f t="array" ref="E154">WhoGotTraded(CJ33,CJ17,CI17,CI33,CI49,CI65,CI81,$B$12,$B$28,$B$44,$B$60,$B$76)</f>
        <v>N/A</v>
      </c>
    </row>
    <row r="155" spans="1:6" ht="15.75" customHeight="1" x14ac:dyDescent="0.2">
      <c r="A155" s="276">
        <v>6</v>
      </c>
      <c r="B155" s="17">
        <v>1</v>
      </c>
      <c r="C155" s="17">
        <v>5</v>
      </c>
      <c r="D155" s="234" t="str">
        <v>Won</v>
      </c>
      <c r="E155" s="17" t="str" cm="1">
        <f t="array" ref="E155">WhoGotTraded(CJ34,CJ18,CI18,CI34,CI50,CI66,CI82,$B$12,$B$28,$B$44,$B$60,$B$76)</f>
        <v>N/A</v>
      </c>
    </row>
    <row r="156" spans="1:6" ht="15.75" customHeight="1" x14ac:dyDescent="0.2">
      <c r="A156" s="276">
        <v>7</v>
      </c>
      <c r="B156" s="17" t="b">
        <v>0</v>
      </c>
      <c r="C156" s="17" t="b">
        <v>0</v>
      </c>
      <c r="D156" s="234" t="str">
        <v>Won</v>
      </c>
      <c r="E156" s="17" t="str" cm="1">
        <f t="array" ref="E156">WhoGotTraded(CJ35,CJ19,CI19,CI35,CI51,CI67,CI83,$B$12,$B$28,$B$44,$B$60,$B$76)</f>
        <v>N/A</v>
      </c>
    </row>
    <row r="157" spans="1:6" ht="15.75" customHeight="1" x14ac:dyDescent="0.2">
      <c r="A157" s="276">
        <v>8</v>
      </c>
      <c r="B157" s="17" t="b">
        <v>0</v>
      </c>
      <c r="C157" s="17" t="b">
        <v>0</v>
      </c>
      <c r="D157" s="234" t="str">
        <v>Lost</v>
      </c>
      <c r="E157" s="17" t="str" cm="1">
        <f t="array" ref="E157">WhoGotTraded(CJ36,CJ20,CI20,CI36,CI52,CI68,CI84,$B$12,$B$28,$B$44,$B$60,$B$76)</f>
        <v>N/A</v>
      </c>
    </row>
    <row r="158" spans="1:6" ht="15.75" customHeight="1" x14ac:dyDescent="0.2">
      <c r="A158" s="276">
        <v>9</v>
      </c>
      <c r="B158" s="17" t="b">
        <v>0</v>
      </c>
      <c r="C158" s="17" t="b">
        <v>0</v>
      </c>
      <c r="D158" s="234" t="str">
        <v>Lost</v>
      </c>
      <c r="E158" s="17" t="str" cm="1">
        <f t="array" ref="E158">WhoGotTraded(CJ37,CJ21,CI21,CI37,CI53,CI69,CI85,$B$12,$B$28,$B$44,$B$60,$B$76)</f>
        <v>N/A</v>
      </c>
    </row>
    <row r="159" spans="1:6" ht="15.75" customHeight="1" x14ac:dyDescent="0.2">
      <c r="A159" s="276">
        <v>10</v>
      </c>
      <c r="B159" s="17" t="b">
        <v>0</v>
      </c>
      <c r="C159" s="17" t="b">
        <v>0</v>
      </c>
      <c r="D159" s="234" t="str">
        <v>Won</v>
      </c>
      <c r="E159" s="17" t="str" cm="1">
        <f t="array" ref="E159">WhoGotTraded(CJ38,CJ22,CI22,CI38,CI54,CI70,CI86,$B$12,$B$28,$B$44,$B$60,$B$76)</f>
        <v>N/A</v>
      </c>
    </row>
    <row r="160" spans="1:6" ht="15.75" customHeight="1" x14ac:dyDescent="0.2">
      <c r="A160" s="276">
        <v>11</v>
      </c>
      <c r="B160" s="17" t="b">
        <v>0</v>
      </c>
      <c r="C160" s="17" t="b">
        <v>0</v>
      </c>
      <c r="D160" s="234" t="str">
        <v>Lost</v>
      </c>
      <c r="E160" s="17" t="str" cm="1">
        <f t="array" ref="E160">WhoGotTraded(CJ39,CJ23,CI23,CI39,CI55,CI71,CI87,$B$12,$B$28,$B$44,$B$60,$B$76)</f>
        <v>N/A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Lost</v>
      </c>
      <c r="E161" s="17" t="str" cm="1">
        <f t="array" ref="E161">WhoGotTraded(CJ40,CJ24,CI24,CI40,CI56,CI72,CI88,$B$12,$B$28,$B$44,$B$60,$B$76)</f>
        <v>Perseus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77" priority="16" operator="equal">
      <formula>TRUE</formula>
    </cfRule>
  </conditionalFormatting>
  <conditionalFormatting sqref="E118:E132">
    <cfRule type="containsText" dxfId="76" priority="13" operator="containsText" text="FALSE">
      <formula>NOT(ISERROR(SEARCH("FALSE",E118)))</formula>
    </cfRule>
    <cfRule type="containsText" dxfId="75" priority="14" operator="containsText" text="TRUE">
      <formula>NOT(ISERROR(SEARCH("TRUE",E118)))</formula>
    </cfRule>
    <cfRule type="containsText" dxfId="74" priority="15" operator="containsText" text="NO OP">
      <formula>NOT(ISERROR(SEARCH("NO OP",E118)))</formula>
    </cfRule>
  </conditionalFormatting>
  <conditionalFormatting sqref="F118:F132">
    <cfRule type="cellIs" dxfId="73" priority="11" operator="equal">
      <formula>"LOST"</formula>
    </cfRule>
    <cfRule type="cellIs" dxfId="72" priority="12" operator="equal">
      <formula>"WON"</formula>
    </cfRule>
  </conditionalFormatting>
  <conditionalFormatting sqref="G118:G132">
    <cfRule type="cellIs" dxfId="71" priority="7" operator="equal">
      <formula>"NO KILL"</formula>
    </cfRule>
    <cfRule type="cellIs" dxfId="70" priority="8" operator="equal">
      <formula>FALSE</formula>
    </cfRule>
    <cfRule type="cellIs" dxfId="69" priority="9" operator="greaterThan">
      <formula>0.0001157</formula>
    </cfRule>
    <cfRule type="cellIs" dxfId="68" priority="10" operator="lessThan">
      <formula>0.000115</formula>
    </cfRule>
  </conditionalFormatting>
  <conditionalFormatting sqref="C134:C148">
    <cfRule type="cellIs" dxfId="67" priority="6" operator="equal">
      <formula>TRUE</formula>
    </cfRule>
  </conditionalFormatting>
  <conditionalFormatting sqref="D134:D148">
    <cfRule type="cellIs" dxfId="66" priority="4" operator="equal">
      <formula>"LOST"</formula>
    </cfRule>
    <cfRule type="cellIs" dxfId="65" priority="5" operator="equal">
      <formula>"WON"</formula>
    </cfRule>
  </conditionalFormatting>
  <conditionalFormatting sqref="E134:E148">
    <cfRule type="cellIs" dxfId="64" priority="3" operator="equal">
      <formula>TRUE</formula>
    </cfRule>
  </conditionalFormatting>
  <conditionalFormatting sqref="B134:B148">
    <cfRule type="cellIs" dxfId="63" priority="2" operator="equal">
      <formula>TRUE</formula>
    </cfRule>
  </conditionalFormatting>
  <conditionalFormatting sqref="X122">
    <cfRule type="cellIs" dxfId="62" priority="1" operator="equal">
      <formula>0</formula>
    </cfRule>
  </conditionalFormatting>
  <dataValidations count="13">
    <dataValidation type="list" allowBlank="1" showInputMessage="1" showErrorMessage="1" sqref="AQ13:AQ27" xr:uid="{839BFE2B-22E1-477A-8367-4777B6647A67}">
      <formula1>"High,Low"</formula1>
    </dataValidation>
    <dataValidation type="list" allowBlank="1" showInputMessage="1" showErrorMessage="1" sqref="AL14:AL27" xr:uid="{541ADFD0-9C53-42EB-9CC1-934FD2168EA5}">
      <formula1>$A$111:$A$114</formula1>
    </dataValidation>
    <dataValidation type="list" allowBlank="1" showInputMessage="1" showErrorMessage="1" sqref="AL13" xr:uid="{02FCE6F5-19FB-4F19-9B14-1C78ABED462B}">
      <formula1>A111:A114</formula1>
    </dataValidation>
    <dataValidation type="list" allowBlank="1" showInputMessage="1" showErrorMessage="1" sqref="AF13:AF27 AF29:AF43 AF45:AF59 AF61:AF75 AF77:AF91 AF93:AF107" xr:uid="{91ABD16F-6E4B-4094-80AA-51119C1F792C}">
      <formula1>"PP,False"</formula1>
    </dataValidation>
    <dataValidation type="list" allowBlank="1" showInputMessage="1" showErrorMessage="1" sqref="AD13:AD27 AD29:AD43 AD45:AD59 AD61:AD75 AD77:AD91 AD93:AD107" xr:uid="{BC839AC9-7390-4C4D-A4A1-3753E48E8BD7}">
      <formula1>"Prep,PP,False"</formula1>
    </dataValidation>
    <dataValidation type="list" allowBlank="1" showInputMessage="1" showErrorMessage="1" sqref="K93:K107 AZ13:BA27 BE13:BF27 BJ13:BK27 K13:K27 K77:K91 K29:K43 K45:K59 K61:K75 BO13:BP27 AU13:AV27" xr:uid="{A27D59A4-0D24-4F83-A084-DA213B46FC6E}">
      <formula1>"TRUE,FALSE"</formula1>
    </dataValidation>
    <dataValidation type="list" allowBlank="1" sqref="AN13:AN27" xr:uid="{E46E8F4E-25FC-432D-A2A0-A3D8E2F9EAAD}">
      <formula1>"Attack,Defence,Not Played"</formula1>
    </dataValidation>
    <dataValidation type="list" allowBlank="1" sqref="AO13:AO27" xr:uid="{40B69C81-D2B0-40A6-AA5F-B0E19C533B18}">
      <formula1>"Won,Lost,Not Played"</formula1>
    </dataValidation>
    <dataValidation type="list" allowBlank="1" showInputMessage="1" showErrorMessage="1" sqref="O13:O27 O29:O43 O45:O59 O61:O75 O77:O91 O93:O107 L93:L107" xr:uid="{B1DB8A04-1DAC-46C3-9D0C-C193707D3250}">
      <formula1>"True,False"</formula1>
    </dataValidation>
    <dataValidation type="list" allowBlank="1" showInputMessage="1" showErrorMessage="1" sqref="E2" xr:uid="{AC2F60B0-E45E-4E4A-B414-8A6B2560581A}">
      <formula1>"True, False"</formula1>
    </dataValidation>
    <dataValidation type="list" allowBlank="1" showInputMessage="1" showErrorMessage="1" sqref="AJ13:AJ27" xr:uid="{9D87D426-C0B8-45C3-8FE5-D42DE338D838}">
      <formula1>"true,false"</formula1>
    </dataValidation>
    <dataValidation type="list" allowBlank="1" showInputMessage="1" showErrorMessage="1" sqref="AT13:AT27 AY13:AY27 BN13:BN27 BI13:BI27 BD13:BD27" xr:uid="{7326862B-90C3-474C-9658-2FBEB21BCD03}">
      <formula1>"Gun, Utility"</formula1>
    </dataValidation>
    <dataValidation type="list" allowBlank="1" sqref="AS13:AS27 BH13:BH27 BC13:BC27 AX13:AX27 BM13:BM27" xr:uid="{0B6E335F-C536-466F-8E4C-0FCD451CB447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76771A51-516A-4A97-A3B6-3344E7E15A78}">
          <x14:formula1>
            <xm:f>REF!E2:E20</xm:f>
          </x14:formula1>
          <xm:sqref>C2</xm:sqref>
        </x14:dataValidation>
        <x14:dataValidation type="list" allowBlank="1" showInputMessage="1" showErrorMessage="1" xr:uid="{63A868AF-4CA6-4F8E-A988-3921F2B6DD0A}">
          <x14:formula1>
            <xm:f>REF!A1:A100</xm:f>
          </x14:formula1>
          <xm:sqref>AE2</xm:sqref>
        </x14:dataValidation>
        <x14:dataValidation type="list" allowBlank="1" showInputMessage="1" showErrorMessage="1" xr:uid="{658C897D-85BE-4CCF-A589-42A045BF4972}">
          <x14:formula1>
            <xm:f>REF!A1:A100</xm:f>
          </x14:formula1>
          <xm:sqref>AD2</xm:sqref>
        </x14:dataValidation>
        <x14:dataValidation type="list" allowBlank="1" showInputMessage="1" showErrorMessage="1" xr:uid="{826F5F45-CDFA-408B-B594-5AA0D6B8AD1B}">
          <x14:formula1>
            <xm:f>REF!B1:B100</xm:f>
          </x14:formula1>
          <xm:sqref>AC2</xm:sqref>
        </x14:dataValidation>
        <x14:dataValidation type="list" allowBlank="1" showInputMessage="1" showErrorMessage="1" xr:uid="{00812FDE-7E11-415A-9140-A1147A4F7819}">
          <x14:formula1>
            <xm:f>REF!B1:B100</xm:f>
          </x14:formula1>
          <xm:sqref>AB2</xm:sqref>
        </x14:dataValidation>
        <x14:dataValidation type="list" allowBlank="1" showInputMessage="1" showErrorMessage="1" xr:uid="{6FFDCE54-79AB-464E-853E-B1EFB82F3FCD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E664A340-FF92-4A35-B9B5-E215020E8FA0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85713AB9-CCC9-49E4-A775-E1DD5E9C3816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A522BB71-E38A-485F-90D7-9BDDE565AF53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78F4AAD1-D0C5-4328-947E-F655A1A26351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5EEF805D-0FAB-4180-B4E2-044B645B60D0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4E065AE2-5C6B-46C6-8B13-36C6282BB131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0CF73384-CE2D-4345-91D7-EF6458AEAAF7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DBDAE351-D5FE-40E9-853B-018DF26A795B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0B21C756-461E-4DB9-B5A8-1F22919C2C31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B3527E0F-5E6F-4F8D-B53F-06980442943E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624411CF-1A65-49E2-91A0-174F0E77A013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8BAA8220-CCD0-41E3-A788-AEF1E888BAB8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A4DAC13D-D6D2-41F3-BC19-9EC5153F29D4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89CB536D-1606-4063-B856-C1AED02334F7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407100B8-2071-40F3-B4B6-8F8370B17829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658E5-0E6D-4A41-AC25-EC1A0C26D85F}">
  <sheetPr codeName="Sheet15">
    <outlinePr summaryBelow="0" summaryRight="0"/>
  </sheetPr>
  <dimension ref="A1:DG1000"/>
  <sheetViews>
    <sheetView zoomScale="70" zoomScaleNormal="70" workbookViewId="0">
      <selection activeCell="F1" sqref="F1:G2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44711</v>
      </c>
      <c r="C2" s="113" t="s">
        <v>266</v>
      </c>
      <c r="D2" s="170" t="s">
        <v>393</v>
      </c>
      <c r="E2" s="238" t="b">
        <v>0</v>
      </c>
      <c r="F2" s="17">
        <f>I2+K2</f>
        <v>3</v>
      </c>
      <c r="G2" s="17">
        <f>J2+L2</f>
        <v>9</v>
      </c>
      <c r="H2" s="115">
        <f>COUNTIF(AO13:AO27,"Won")+COUNTIF(AO13:AO27,"Lost")</f>
        <v>12</v>
      </c>
      <c r="I2" s="211">
        <f>wonlost(AO13:AO27,"Attack","Won",AN13:AN27)</f>
        <v>2</v>
      </c>
      <c r="J2" s="115">
        <f>wonlost(AO13:AO27,"Attack","Lost",AN13:AN27)</f>
        <v>4</v>
      </c>
      <c r="K2" s="115">
        <f>wonlost(AO13:AO27,"Defence","Won",AN13:AN27)</f>
        <v>1</v>
      </c>
      <c r="L2" s="115">
        <f>wonlost(AO13:AO27,"Defence","Lost",AN13:AN27)</f>
        <v>5</v>
      </c>
      <c r="M2" s="115">
        <f>COUNTIF(CE14:CE27,TRUE)</f>
        <v>0</v>
      </c>
      <c r="N2" s="17">
        <f>COUNTIF(AJ13:AJ27,TRUE)</f>
        <v>2</v>
      </c>
      <c r="O2" s="115">
        <f>COUNTIF(BY13:BY27,TRUE)</f>
        <v>0</v>
      </c>
      <c r="P2" s="170" t="e">
        <f>AVERAGE(conversion(AP13:AP27,AO13:AO27))</f>
        <v>#VALUE!</v>
      </c>
      <c r="Q2" s="170">
        <f>COUNTIF(CG13:CG27,TRUE)</f>
        <v>5</v>
      </c>
      <c r="R2" s="170">
        <f>AVERAGE(conversion(CG13:CG27,AO13:AO27))</f>
        <v>0.6</v>
      </c>
      <c r="S2" s="125">
        <f>TRUNC(AVERAGE(CJ13:CJ27),0)/(60*60*24)</f>
        <v>6.4814814814814813E-4</v>
      </c>
      <c r="T2" s="17">
        <f>SUM(T5:T10)</f>
        <v>0</v>
      </c>
      <c r="U2" s="17">
        <f>AVERAGE(Q13:Q27)</f>
        <v>0.33333333333333331</v>
      </c>
      <c r="V2" s="17">
        <f>AVERAGE(R13:R27)</f>
        <v>2.3333333333333335</v>
      </c>
      <c r="W2" s="17">
        <f>AVERAGE(S13:S27)</f>
        <v>1.3333333333333333</v>
      </c>
      <c r="AB2" s="23" t="s">
        <v>165</v>
      </c>
      <c r="AC2" s="23" t="s">
        <v>164</v>
      </c>
      <c r="AD2" s="66" t="s">
        <v>191</v>
      </c>
      <c r="AE2" s="66" t="s">
        <v>166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0.63636363636363635</v>
      </c>
      <c r="C5" s="96">
        <f>SUM(CA13:CA27)</f>
        <v>7</v>
      </c>
      <c r="D5" s="112">
        <f>SUM(CB13:CB27)</f>
        <v>3</v>
      </c>
      <c r="E5" s="17">
        <f>COUNTIF(DC13:DC27,TRUE)</f>
        <v>0</v>
      </c>
      <c r="F5" s="96">
        <f>COUNTIF(CC13:CC27,TRUE)</f>
        <v>0</v>
      </c>
      <c r="G5" s="17">
        <f>SUM(DF13:DF27)</f>
        <v>0</v>
      </c>
      <c r="H5" s="99">
        <f>TRUNC(D5/(C5-G5),2)</f>
        <v>0.42</v>
      </c>
      <c r="I5" s="114">
        <f>COUNTIF(CH13:CH27,"&gt;0")</f>
        <v>11</v>
      </c>
      <c r="J5" s="115">
        <f>COUNTIF(M13:M27,TRUE)</f>
        <v>1</v>
      </c>
      <c r="K5" s="17">
        <f>COUNTIF(DB13:DB27,TRUE)</f>
        <v>1</v>
      </c>
      <c r="L5" s="111">
        <f>TRUNC((COUNTIF(CD13:CD27,TRUE)/H2),2)</f>
        <v>0.5</v>
      </c>
      <c r="M5" s="116">
        <f>C5/H2</f>
        <v>0.58333333333333337</v>
      </c>
      <c r="N5" s="122">
        <f>AVERAGE(CI13:CI27)/(60*60*24)</f>
        <v>1.2794612794612794E-3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0.41666666666666669</v>
      </c>
      <c r="V5" s="306">
        <f>SUM(CF13:CF27)</f>
        <v>0</v>
      </c>
      <c r="W5" s="28"/>
      <c r="X5" s="94"/>
      <c r="Y5" s="279">
        <f>COUNTIF(DE13:DE27,TRUE)</f>
        <v>0</v>
      </c>
      <c r="Z5" s="17">
        <f>COUNTIF(CA13:CA27,"&gt;1")</f>
        <v>2</v>
      </c>
      <c r="AB5" s="282" t="s">
        <v>390</v>
      </c>
      <c r="AC5" s="72">
        <f>SUM(CY13:CY27)</f>
        <v>5</v>
      </c>
      <c r="AD5" s="72">
        <f>COUNTIF(CW13:CW27,"&gt;0")</f>
        <v>5</v>
      </c>
      <c r="AE5" s="108">
        <f>TRUNC((COUNTIF(CU13:CU27,TRUE)/(I2+J2)),2)</f>
        <v>0.66</v>
      </c>
      <c r="AF5" s="121" t="e">
        <f>AVERAGE(CV13:CV27)/(60*60*24)</f>
        <v>#DIV/0!</v>
      </c>
      <c r="AG5" s="118">
        <f>AC5/(I2+J2)</f>
        <v>0.83333333333333337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0.5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2</v>
      </c>
      <c r="AV5" s="23">
        <f>COUNTIF(CX13:CX27,"&gt;0")</f>
        <v>6</v>
      </c>
      <c r="AW5" s="109">
        <f>TRUNC((COUNTIF(CV13:CV27,TRUE)/($K$2+$L$2)),2)</f>
        <v>0.33</v>
      </c>
      <c r="AX5" s="120">
        <f>AVERAGE(CX13:CX27)/(60*60*24)</f>
        <v>1.267361111111111E-3</v>
      </c>
      <c r="AY5" s="119">
        <f>AU5/(K2+L2)</f>
        <v>0.33333333333333331</v>
      </c>
      <c r="AZ5" s="99">
        <f>COUNTIF(CZ13:CZ27, "&gt;0")/(K2+L2)</f>
        <v>0.33333333333333331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0.45454545454545453</v>
      </c>
      <c r="C6" s="96">
        <f>SUM(CA29:CA43)</f>
        <v>5</v>
      </c>
      <c r="D6" s="113">
        <f>SUM(CB29:CB43)</f>
        <v>4</v>
      </c>
      <c r="E6" s="17">
        <f>COUNTIF(DC29:DC43,TRUE)</f>
        <v>0</v>
      </c>
      <c r="F6" s="96">
        <f>COUNTIF(CC29:CC43,TRUE)</f>
        <v>3</v>
      </c>
      <c r="G6" s="17">
        <f>SUM(DF29:DF43)</f>
        <v>0</v>
      </c>
      <c r="H6" s="99">
        <f t="shared" ref="H6:H9" si="0">TRUNC(D6/(C6-G6),2)</f>
        <v>0.8</v>
      </c>
      <c r="I6" s="114">
        <f>COUNTIF(CH29:CH43,"&gt;0")</f>
        <v>11</v>
      </c>
      <c r="J6" s="115">
        <f>COUNTIF(M29:M43,TRUE)</f>
        <v>4</v>
      </c>
      <c r="K6" s="17">
        <f>COUNTIF(DB29:DB43,TRUE)</f>
        <v>0</v>
      </c>
      <c r="L6" s="111">
        <f>TRUNC(COUNTIF(CD29:CD43,TRUE)/H2,2)</f>
        <v>0.41</v>
      </c>
      <c r="M6" s="116">
        <f>C6/H2</f>
        <v>0.41666666666666669</v>
      </c>
      <c r="N6" s="122">
        <f>AVERAGE(CI29:CI43)/(60*60*24)</f>
        <v>9.70117845117845E-4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0.33333333333333331</v>
      </c>
      <c r="V6" s="306">
        <f>SUM(CF29:CF43)</f>
        <v>1</v>
      </c>
      <c r="W6" s="28"/>
      <c r="X6" s="94"/>
      <c r="Y6" s="279">
        <f>COUNTIF(DE29:DE43,TRUE)</f>
        <v>0</v>
      </c>
      <c r="Z6" s="17">
        <f>COUNTIF(CA29:CA43,"&gt;1")</f>
        <v>1</v>
      </c>
      <c r="AB6" s="283" t="s">
        <v>65</v>
      </c>
      <c r="AC6" s="72">
        <f>SUM(CY29:CY43)</f>
        <v>3</v>
      </c>
      <c r="AD6" s="72">
        <f>COUNTIF(CW29:CW43,"&gt;0")</f>
        <v>5</v>
      </c>
      <c r="AE6" s="108">
        <f>TRUNC(COUNTIF(CU29:CU43,TRUE)/(I2+J2),2)</f>
        <v>0.5</v>
      </c>
      <c r="AF6" s="121" t="e">
        <f>AVERAGE(CV29:CV43)/(60*60*24)</f>
        <v>#DIV/0!</v>
      </c>
      <c r="AG6" s="118">
        <f>AC6/(I2+J2)</f>
        <v>0.5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0.33333333333333331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2</v>
      </c>
      <c r="AV6" s="23">
        <f>COUNTIF(CX29:CX43,"&gt;0")</f>
        <v>6</v>
      </c>
      <c r="AW6" s="110">
        <f>TRUNC((COUNTIF(CV29:CV43,TRUE)/($K$2+$L$2)),2)</f>
        <v>0.33</v>
      </c>
      <c r="AX6" s="120">
        <f>AVERAGE(CX29:CX43)/(60*60*24)</f>
        <v>1.114969135802469E-3</v>
      </c>
      <c r="AY6" s="119">
        <f>AU6/(K2+L2)</f>
        <v>0.33333333333333331</v>
      </c>
      <c r="AZ6" s="99">
        <f>COUNTIF(CZ29:CZ43, "&gt;0")/(K2+L2)</f>
        <v>0.33333333333333331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0.8</v>
      </c>
      <c r="C7" s="96">
        <f>SUM(CA45:CA59)</f>
        <v>8</v>
      </c>
      <c r="D7" s="113">
        <f>SUM(CB45:CB59)</f>
        <v>5</v>
      </c>
      <c r="E7" s="17">
        <f>COUNTIF(DC45:DC59,TRUE)</f>
        <v>2</v>
      </c>
      <c r="F7" s="96">
        <f>COUNTIF(CC45:CC59,TRUE)</f>
        <v>3</v>
      </c>
      <c r="G7" s="17">
        <f>SUM(DF45:DF59)</f>
        <v>0</v>
      </c>
      <c r="H7" s="99">
        <f t="shared" si="0"/>
        <v>0.62</v>
      </c>
      <c r="I7" s="114">
        <f>COUNTIF(CH45:CH59,"&gt;0")</f>
        <v>10</v>
      </c>
      <c r="J7" s="115">
        <f>COUNTIF(M45:M59,TRUE)</f>
        <v>1</v>
      </c>
      <c r="K7" s="17">
        <f>COUNTIF(DB45:DB59,TRUE)</f>
        <v>0</v>
      </c>
      <c r="L7" s="111">
        <f>TRUNC((COUNTIF(CD45:CD59,TRUE)/H2),2)</f>
        <v>0.5</v>
      </c>
      <c r="M7" s="116">
        <f>C7/H2</f>
        <v>0.66666666666666663</v>
      </c>
      <c r="N7" s="122">
        <f>AVERAGE(CI45:CI59)/(60*60*24)</f>
        <v>1.1493055555555555E-3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0.5</v>
      </c>
      <c r="V7" s="306">
        <f>SUM(CF45:CF59)</f>
        <v>0</v>
      </c>
      <c r="W7" s="28"/>
      <c r="X7" s="94"/>
      <c r="Y7" s="279">
        <f>COUNTIF(DE45:DE59,TRUE)</f>
        <v>1</v>
      </c>
      <c r="Z7" s="17">
        <f>COUNTIF(CA45:CA59,"&gt;1")</f>
        <v>1</v>
      </c>
      <c r="AB7" s="284" t="s">
        <v>66</v>
      </c>
      <c r="AC7" s="72">
        <f>SUM(CY45:CY59)</f>
        <v>5</v>
      </c>
      <c r="AD7" s="72">
        <f>COUNTIF(CW45:CW59,"&gt;0")</f>
        <v>4</v>
      </c>
      <c r="AE7" s="108">
        <f>TRUNC((COUNTIF(CU45:CU59,TRUE)/(I2+J2)),2)</f>
        <v>0.5</v>
      </c>
      <c r="AF7" s="121" t="e">
        <f>AVERAGE(CV43:CV59)/(60*60*24)</f>
        <v>#DIV/0!</v>
      </c>
      <c r="AG7" s="118">
        <f>AC7/(I2+J2)</f>
        <v>0.83333333333333337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0.5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3</v>
      </c>
      <c r="AV7" s="23">
        <f>COUNTIF(CX45:CX59,"&gt;0")</f>
        <v>6</v>
      </c>
      <c r="AW7" s="110">
        <f>TRUNC((COUNTIF(CV45:CV59,TRUE)/($K$2+$L$2)),2)</f>
        <v>0.5</v>
      </c>
      <c r="AX7" s="120">
        <f>AVERAGE(CX43:CX59)/(60*60*24)</f>
        <v>1.242283950617284E-3</v>
      </c>
      <c r="AY7" s="119">
        <f>AU7/(K2+L2)</f>
        <v>0.5</v>
      </c>
      <c r="AZ7" s="99">
        <f>COUNTIF(CZ45:CZ59, "&gt;0")/(K2+L2)</f>
        <v>0.5</v>
      </c>
      <c r="BA7" s="20"/>
    </row>
    <row r="8" spans="1:110" ht="15.75" customHeight="1" x14ac:dyDescent="0.2">
      <c r="A8" s="106" t="s">
        <v>355</v>
      </c>
      <c r="B8" s="165">
        <f>C8/I8</f>
        <v>0.5</v>
      </c>
      <c r="C8" s="96">
        <f>SUM(CA61:CA75)</f>
        <v>6</v>
      </c>
      <c r="D8" s="113">
        <f>SUM(CB61:CB75)</f>
        <v>3</v>
      </c>
      <c r="E8" s="17">
        <f>COUNTIF(DC61:DC75,TRUE)</f>
        <v>3</v>
      </c>
      <c r="F8" s="96">
        <f>COUNTIF(CC61:CC75,TRUE)</f>
        <v>5</v>
      </c>
      <c r="G8" s="17">
        <f>SUM(DF61:DF75)</f>
        <v>0</v>
      </c>
      <c r="H8" s="99">
        <f t="shared" si="0"/>
        <v>0.5</v>
      </c>
      <c r="I8" s="114">
        <f>COUNTIF(CH61:CH75,"&gt;0")</f>
        <v>12</v>
      </c>
      <c r="J8" s="115">
        <f>COUNTIF(M61:M75,TRUE)</f>
        <v>1</v>
      </c>
      <c r="K8" s="17">
        <f>COUNTIF(DB61:DB75,TRUE)</f>
        <v>3</v>
      </c>
      <c r="L8" s="111">
        <f>TRUNC((COUNTIF(CD61:CD75,TRUE)/H2),2)</f>
        <v>0.57999999999999996</v>
      </c>
      <c r="M8" s="116">
        <f>C8/H2</f>
        <v>0.5</v>
      </c>
      <c r="N8" s="122">
        <f>AVERAGE(CI61:CI75)/(60*60*24)</f>
        <v>1.0426311728395062E-3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0.5</v>
      </c>
      <c r="V8" s="306">
        <f>SUM(CF61:CF75)</f>
        <v>0</v>
      </c>
      <c r="W8" s="28"/>
      <c r="X8" s="94"/>
      <c r="Y8" s="279">
        <f>COUNTIF(DE61:DE75,TRUE)</f>
        <v>0</v>
      </c>
      <c r="Z8" s="17">
        <f>COUNTIF(CA61:CA75,"&gt;1")</f>
        <v>0</v>
      </c>
      <c r="AB8" s="285" t="s">
        <v>355</v>
      </c>
      <c r="AC8" s="72">
        <f>SUM(CY61:CY75)</f>
        <v>4</v>
      </c>
      <c r="AD8" s="72">
        <f>COUNTIF(CW61:CW75,"&gt;0")</f>
        <v>6</v>
      </c>
      <c r="AE8" s="108">
        <f>TRUNC((COUNTIF(CU61:CU75,TRUE)/(I2+J2)),2)</f>
        <v>0.83</v>
      </c>
      <c r="AF8" s="121" t="e">
        <f>AVERAGE(CV61:CV75)/(60*60*24)</f>
        <v>#DIV/0!</v>
      </c>
      <c r="AG8" s="118">
        <f>AC8/(I2+J2)</f>
        <v>0.66666666666666663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0.66666666666666663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2</v>
      </c>
      <c r="AV8" s="23">
        <f>COUNTIF(CX61:CX75,"&gt;0")</f>
        <v>6</v>
      </c>
      <c r="AW8" s="110">
        <f>TRUNC((COUNTIF(CV61:CV75,TRUE)/($K$2+$L$2)),2)</f>
        <v>0.33</v>
      </c>
      <c r="AX8" s="120">
        <f>AVERAGE(CX61:CX75)/(60*60*24)</f>
        <v>9.6450617283950612E-4</v>
      </c>
      <c r="AY8" s="119">
        <f>AU8/(K2+L2)</f>
        <v>0.33333333333333331</v>
      </c>
      <c r="AZ8" s="99">
        <f>COUNTIF(CZ61:CZ75, "&gt;0")/(K2+L2)</f>
        <v>0.33333333333333331</v>
      </c>
      <c r="BA8" s="20"/>
    </row>
    <row r="9" spans="1:110" ht="15.75" customHeight="1" x14ac:dyDescent="0.2">
      <c r="A9" s="107" t="s">
        <v>67</v>
      </c>
      <c r="B9" s="165">
        <f>C9/I9</f>
        <v>0.4</v>
      </c>
      <c r="C9" s="96">
        <f>SUM(CA77:CA91)</f>
        <v>4</v>
      </c>
      <c r="D9" s="113">
        <f>SUM(CB77:CB91)</f>
        <v>1</v>
      </c>
      <c r="E9" s="17">
        <f>COUNTIF(DC77:DC91,TRUE)</f>
        <v>0</v>
      </c>
      <c r="F9" s="96">
        <f>COUNTIF(CC77:CC91,TRUE)</f>
        <v>0</v>
      </c>
      <c r="G9" s="17">
        <f>SUM(DF77:DF91)</f>
        <v>0</v>
      </c>
      <c r="H9" s="99">
        <f t="shared" si="0"/>
        <v>0.25</v>
      </c>
      <c r="I9" s="114">
        <f>COUNTIF(CH77:CH91,"&gt;0")</f>
        <v>10</v>
      </c>
      <c r="J9" s="115">
        <f>COUNTIF(M77:M91,TRUE )</f>
        <v>0</v>
      </c>
      <c r="K9" s="17">
        <f>COUNTIF(DB77:DB91,TRUE)</f>
        <v>1</v>
      </c>
      <c r="L9" s="111">
        <f>TRUNC((COUNTIF(CD77:CD91,TRUE)/H2),2)</f>
        <v>0.33</v>
      </c>
      <c r="M9" s="116">
        <f>C9/H2</f>
        <v>0.33333333333333331</v>
      </c>
      <c r="N9" s="122">
        <f>AVERAGE(CI77:CI91)/(60*60*24)</f>
        <v>1.0624999999999999E-3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0</v>
      </c>
      <c r="U9" s="111">
        <f>COUNTIF(CA77:CA91, "&gt;0")/H2</f>
        <v>0.25</v>
      </c>
      <c r="V9" s="306">
        <f>SUM(CF77:CF91)</f>
        <v>0</v>
      </c>
      <c r="W9" s="28"/>
      <c r="X9" s="94"/>
      <c r="Y9" s="279">
        <f>COUNTIF(DE77:DE91,TRUE)</f>
        <v>1</v>
      </c>
      <c r="Z9" s="17">
        <f>COUNTIF(CA77:CA91,"&gt;1")</f>
        <v>1</v>
      </c>
      <c r="AB9" s="286" t="s">
        <v>67</v>
      </c>
      <c r="AC9" s="72">
        <f>SUM(CY77:CY91)</f>
        <v>1</v>
      </c>
      <c r="AD9" s="72">
        <f>COUNTIF(CW77:CW91,"&gt;0")</f>
        <v>5</v>
      </c>
      <c r="AE9" s="108">
        <f>TRUNC((COUNTIF(CU77:CU91,TRUE)/(I2+J2)),2)</f>
        <v>0.33</v>
      </c>
      <c r="AF9" s="121" t="e">
        <f>AVERAGE(CV77:CV91)/(60*60*24)</f>
        <v>#DIV/0!</v>
      </c>
      <c r="AG9" s="118">
        <f>AC9/(I2+J2)</f>
        <v>0.16666666666666666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0.16666666666666666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3</v>
      </c>
      <c r="AV9" s="23">
        <f>COUNTIF(CX77:CX91,"&gt;0")</f>
        <v>5</v>
      </c>
      <c r="AW9" s="110">
        <f>TRUNC((COUNTIF(CV77:CV91,TRUE)/($K$2+$L$2)),2)</f>
        <v>0.33</v>
      </c>
      <c r="AX9" s="120">
        <f>AVERAGE(CX77:CX91)/(60*60*24)</f>
        <v>1.1898148148148148E-3</v>
      </c>
      <c r="AY9" s="119">
        <f>AU9/(K2+L2)</f>
        <v>0.5</v>
      </c>
      <c r="AZ9" s="99">
        <f>COUNTIF(CZ77:CZ91, "&gt;0")/(K2+L2)</f>
        <v>0.33333333333333331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5_30 Chalet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485</v>
      </c>
      <c r="K13" s="45" t="b">
        <v>0</v>
      </c>
      <c r="L13" s="46" t="b">
        <f>DB13</f>
        <v>0</v>
      </c>
      <c r="M13" s="47" t="b" cm="1">
        <f t="array" ref="M13">OpeningDeath(CG13,CI13,CI29,CI45,CI61,CI77,CI93)</f>
        <v>0</v>
      </c>
      <c r="N13" s="52" t="s">
        <v>200</v>
      </c>
      <c r="O13" s="69" t="b">
        <v>0</v>
      </c>
      <c r="Q13" s="17">
        <v>1</v>
      </c>
      <c r="R13" s="17">
        <v>3</v>
      </c>
      <c r="S13" s="17"/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280</v>
      </c>
      <c r="AM13" s="62" t="s">
        <v>412</v>
      </c>
      <c r="AN13" s="63" t="s">
        <v>381</v>
      </c>
      <c r="AO13" s="71" t="s">
        <v>392</v>
      </c>
      <c r="AP13" s="20" t="b">
        <f t="shared" ref="AP13:AP27" si="1">OR(O13,O29,O45,O61,O77,O93)</f>
        <v>0</v>
      </c>
      <c r="AQ13" s="17"/>
      <c r="AR13" s="190" t="s">
        <v>477</v>
      </c>
      <c r="AS13" s="54" t="s">
        <v>66</v>
      </c>
      <c r="AT13" s="55" t="s">
        <v>384</v>
      </c>
      <c r="AU13" s="55" t="b">
        <v>0</v>
      </c>
      <c r="AV13" s="55" t="b">
        <v>1</v>
      </c>
      <c r="AW13" s="64" t="s">
        <v>474</v>
      </c>
      <c r="AX13" s="65" t="s">
        <v>390</v>
      </c>
      <c r="AY13" s="66" t="s">
        <v>384</v>
      </c>
      <c r="AZ13" s="66" t="b">
        <v>0</v>
      </c>
      <c r="BA13" s="66" t="b">
        <v>0</v>
      </c>
      <c r="BB13" s="56" t="s">
        <v>456</v>
      </c>
      <c r="BC13" s="57" t="s">
        <v>355</v>
      </c>
      <c r="BD13" s="55" t="s">
        <v>384</v>
      </c>
      <c r="BE13" s="55" t="b">
        <v>0</v>
      </c>
      <c r="BF13" s="55" t="b">
        <v>1</v>
      </c>
      <c r="BG13" s="64" t="s">
        <v>486</v>
      </c>
      <c r="BH13" s="65" t="s">
        <v>67</v>
      </c>
      <c r="BI13" s="66" t="s">
        <v>384</v>
      </c>
      <c r="BJ13" s="66" t="b">
        <v>0</v>
      </c>
      <c r="BK13" s="66" t="b">
        <v>1</v>
      </c>
      <c r="BL13" s="56" t="s">
        <v>412</v>
      </c>
      <c r="BM13" s="57" t="s">
        <v>67</v>
      </c>
      <c r="BN13" s="55" t="s">
        <v>384</v>
      </c>
      <c r="BO13" s="55" t="b">
        <v>0</v>
      </c>
      <c r="BP13" s="55" t="b">
        <v>0</v>
      </c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1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1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1</v>
      </c>
      <c r="CH13" s="20" cm="1">
        <f t="array" ref="CH13">secandmin(J13)</f>
        <v>67</v>
      </c>
      <c r="CI13" s="20">
        <f t="shared" ref="CI13:CI27" si="4">IF(CH13=0,FALSE,(180+BT13-CH13))</f>
        <v>113</v>
      </c>
      <c r="CJ13" s="20" cm="1">
        <f t="array" ref="CJ13">IF(AR13="",FALSE,ROUND(IF(AU13=TRUE,((180-secandmin(AK13))+(45-AM13))-(secandmin(AR13)),(180-secandmin(AR13))),0))</f>
        <v>32</v>
      </c>
      <c r="CK13" s="20" cm="1">
        <f t="array" ref="CK13">IF(AW13="",FALSE,ROUND(IF(AZ13=TRUE,((180-secandmin(AK13))+(45-AM13))-(secandmin(AW13)),(180-secandmin(AW13))),0))</f>
        <v>78</v>
      </c>
      <c r="CL13" s="20" cm="1">
        <f t="array" ref="CL13">IF(BB13="",FALSE,ROUND(IF(BE13=TRUE,((180-secandmin(AK13))+(45-AM13))-(secandmin(BB13)),(180-secandmin(BB13))),0))</f>
        <v>136</v>
      </c>
      <c r="CM13" s="20" cm="1">
        <f t="array" ref="CM13">IF(BG13="",FALSE,ROUND(IF(BJ13=TRUE,((180-secandmin(AK13))+(45-AM13))-(secandmin(BG13)),(180-secandmin(BG13))),0))</f>
        <v>154</v>
      </c>
      <c r="CN13" s="20" cm="1">
        <f t="array" ref="CN13">IF(BL13="",FALSE,ROUND(IF(BO13=TRUE,((180-secandmin(AK13))+(45-AM13))-(secandmin(BL13)),(180-secandmin(BL13))),0))</f>
        <v>168</v>
      </c>
      <c r="CO13" s="30" cm="1">
        <f t="array" ref="CO13">roundlength(AJ13,secandmin(AM13),AO13,secandmin(AK13))</f>
        <v>168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1</v>
      </c>
      <c r="CV13" s="20" t="b" cm="1">
        <f t="array" ref="CV13:CV18">TRANSPOSE(sidesplit(CD13:CD27,AN13:AN27,"Defence"))</f>
        <v>1</v>
      </c>
      <c r="CW13" s="20" cm="1">
        <f t="array" ref="CW13:CW18">TRANSPOSE(sidesplit(CI13:CI27,AN13:AN27,"Attack"))</f>
        <v>116</v>
      </c>
      <c r="CX13" s="20" cm="1">
        <f t="array" ref="CX13:CX18">TRANSPOSE(sidesplit(CI13:CI27,AN13:AN27,"Defence"))</f>
        <v>113</v>
      </c>
      <c r="CY13" s="20" cm="1">
        <f t="array" ref="CY13:CY18">TRANSPOSE(sidesplit(CA13:CA27,AN13:AN27,"Attack"))</f>
        <v>1</v>
      </c>
      <c r="CZ13" s="20" cm="1">
        <f t="array" ref="CZ13:CZ18">TRANSPOSE(sidesplit(CA13:CA27,AN13:AN27,"Defence"))</f>
        <v>1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5_30 Chalet</v>
      </c>
      <c r="B14" s="4">
        <v>2</v>
      </c>
      <c r="C14" s="50"/>
      <c r="D14" s="51"/>
      <c r="E14" s="50"/>
      <c r="F14" s="87"/>
      <c r="G14" s="88"/>
      <c r="H14" s="89"/>
      <c r="I14" s="49"/>
      <c r="J14" s="48" t="s">
        <v>489</v>
      </c>
      <c r="K14" s="45" t="b">
        <v>1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200</v>
      </c>
      <c r="O14" s="69" t="b">
        <v>0</v>
      </c>
      <c r="Q14" s="17">
        <v>0</v>
      </c>
      <c r="R14" s="17">
        <v>2</v>
      </c>
      <c r="S14" s="17"/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1</v>
      </c>
      <c r="AK14" s="60" t="s">
        <v>488</v>
      </c>
      <c r="AL14" s="61" t="s">
        <v>280</v>
      </c>
      <c r="AM14" s="62" t="s">
        <v>452</v>
      </c>
      <c r="AN14" s="63" t="s">
        <v>381</v>
      </c>
      <c r="AO14" s="71" t="s">
        <v>404</v>
      </c>
      <c r="AP14" s="20" t="b">
        <f t="shared" si="1"/>
        <v>0</v>
      </c>
      <c r="AQ14" s="17"/>
      <c r="AR14" s="190" t="s">
        <v>463</v>
      </c>
      <c r="AS14" s="54" t="s">
        <v>65</v>
      </c>
      <c r="AT14" s="55" t="s">
        <v>384</v>
      </c>
      <c r="AU14" s="55" t="b">
        <v>0</v>
      </c>
      <c r="AV14" s="55" t="b">
        <v>1</v>
      </c>
      <c r="AW14" s="64" t="s">
        <v>401</v>
      </c>
      <c r="AX14" s="65" t="s">
        <v>390</v>
      </c>
      <c r="AY14" s="66" t="s">
        <v>384</v>
      </c>
      <c r="AZ14" s="66" t="b">
        <v>0</v>
      </c>
      <c r="BA14" s="66" t="b">
        <v>0</v>
      </c>
      <c r="BB14" s="56" t="s">
        <v>487</v>
      </c>
      <c r="BC14" s="57" t="s">
        <v>67</v>
      </c>
      <c r="BD14" s="55" t="s">
        <v>384</v>
      </c>
      <c r="BE14" s="55" t="b">
        <v>0</v>
      </c>
      <c r="BF14" s="55" t="b">
        <v>0</v>
      </c>
      <c r="BG14" s="64"/>
      <c r="BH14" s="65"/>
      <c r="BI14" s="66"/>
      <c r="BJ14" s="66" t="b">
        <v>0</v>
      </c>
      <c r="BK14" s="66"/>
      <c r="BL14" s="56"/>
      <c r="BM14" s="57"/>
      <c r="BN14" s="55"/>
      <c r="BO14" s="55" t="b">
        <v>0</v>
      </c>
      <c r="BP14" s="55"/>
      <c r="BR14" s="20" t="str">
        <v/>
      </c>
      <c r="BS14" s="20">
        <f t="shared" si="2"/>
        <v>0</v>
      </c>
      <c r="BT14" s="222" cm="1">
        <f t="array" ref="BT14">IF(K14=TRUE,45-secandmin(AK14),0)</f>
        <v>-10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1</v>
      </c>
      <c r="CB14" s="20">
        <f>countkillshs(AS14,AV14,AX14,BA14,BC14,BF14,BH14,BK14,BM14,BP14,$B$12)</f>
        <v>0</v>
      </c>
      <c r="CC14" s="223" t="b">
        <f>opening(AS14,B12)</f>
        <v>0</v>
      </c>
      <c r="CD14" s="29" t="b" cm="1">
        <f t="array" ref="CD14">KOST(CA14,O14,secandmin(J14),L14, AN14)</f>
        <v>1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0</v>
      </c>
      <c r="CH14" s="20" cm="1">
        <f t="array" ref="CH14">secandmin(J14)</f>
        <v>53</v>
      </c>
      <c r="CI14" s="20">
        <f t="shared" si="4"/>
        <v>117</v>
      </c>
      <c r="CJ14" s="20" cm="1">
        <f t="array" ref="CJ14">IF(AR14="",FALSE,ROUND(IF(AU14=TRUE,((180-secandmin(AK14))+(45-AM14))-(secandmin(AR14)),(180-secandmin(AR14))),0))</f>
        <v>70</v>
      </c>
      <c r="CK14" s="20" cm="1">
        <f t="array" ref="CK14">IF(AW14="",FALSE,ROUND(IF(AZ14=TRUE,((180-secandmin(AK14))+(45-AM14))-(secandmin(AW14)),(180-secandmin(AW14))),0))</f>
        <v>99</v>
      </c>
      <c r="CL14" s="20" cm="1">
        <f t="array" ref="CL14">IF(BB14="",FALSE,ROUND(IF(BE14=TRUE,((180-secandmin(AK14))+(45-AM14))-(secandmin(BB14)),(180-secandmin(BB14))),0))</f>
        <v>107</v>
      </c>
      <c r="CM14" s="20" t="b" cm="1">
        <f t="array" ref="CM14">IF(BG14="",FALSE,ROUND(IF(BJ14=TRUE,((180-secandmin(AK14))+(45-AM14))-(secandmin(BG14)),(180-secandmin(BG14))),0))</f>
        <v>0</v>
      </c>
      <c r="CN14" s="20" t="b" cm="1">
        <f t="array" ref="CN14">IF(BL14="",FALSE,ROUND(IF(BO14=TRUE,((180-secandmin(AK14))+(45-AM14))-(secandmin(BL14)),(180-secandmin(BL14))),0))</f>
        <v>0</v>
      </c>
      <c r="CO14" s="30" cm="1">
        <f t="array" ref="CO14">roundlength(AJ14,secandmin(AM14),AO14,secandmin(AK14))</f>
        <v>127</v>
      </c>
      <c r="CP14" s="222">
        <f t="shared" si="5"/>
        <v>0</v>
      </c>
      <c r="CQ14" s="222">
        <f t="shared" si="6"/>
        <v>0</v>
      </c>
      <c r="CR14" s="17"/>
      <c r="CU14" s="20" t="b">
        <v>1</v>
      </c>
      <c r="CV14" s="20" t="b">
        <v>1</v>
      </c>
      <c r="CW14" s="20">
        <v>128</v>
      </c>
      <c r="CX14" s="20">
        <v>117</v>
      </c>
      <c r="CY14" s="20">
        <v>0</v>
      </c>
      <c r="CZ14" s="20">
        <v>1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cm="1">
        <f t="array" ref="DD14">IF(AK14=0,FALSE,(180-secandmin(AK14)))</f>
        <v>125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5_30 Chalet</v>
      </c>
      <c r="B15" s="4">
        <v>3</v>
      </c>
      <c r="C15" s="50"/>
      <c r="D15" s="51"/>
      <c r="E15" s="50"/>
      <c r="F15" s="87"/>
      <c r="G15" s="88"/>
      <c r="H15" s="89"/>
      <c r="I15" s="49"/>
      <c r="J15" s="48" t="s">
        <v>490</v>
      </c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1</v>
      </c>
      <c r="N15" s="52" t="s">
        <v>192</v>
      </c>
      <c r="O15" s="69" t="b">
        <v>0</v>
      </c>
      <c r="Q15" s="17">
        <v>0</v>
      </c>
      <c r="R15" s="17">
        <v>3</v>
      </c>
      <c r="S15" s="17"/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0</v>
      </c>
      <c r="AK15" s="182"/>
      <c r="AL15" s="61" t="s">
        <v>284</v>
      </c>
      <c r="AM15" s="62" t="s">
        <v>493</v>
      </c>
      <c r="AN15" s="63" t="s">
        <v>381</v>
      </c>
      <c r="AO15" s="71" t="s">
        <v>404</v>
      </c>
      <c r="AP15" s="20" t="b">
        <f t="shared" si="1"/>
        <v>0</v>
      </c>
      <c r="AQ15" s="17"/>
      <c r="AR15" s="190" t="s">
        <v>492</v>
      </c>
      <c r="AS15" s="54" t="s">
        <v>65</v>
      </c>
      <c r="AT15" s="55" t="s">
        <v>384</v>
      </c>
      <c r="AU15" s="55" t="b">
        <v>0</v>
      </c>
      <c r="AV15" s="55" t="b">
        <v>1</v>
      </c>
      <c r="AW15" s="64"/>
      <c r="AX15" s="65"/>
      <c r="AY15" s="66"/>
      <c r="AZ15" s="66" t="b">
        <v>0</v>
      </c>
      <c r="BA15" s="66"/>
      <c r="BB15" s="56"/>
      <c r="BC15" s="57"/>
      <c r="BD15" s="55"/>
      <c r="BE15" s="55" t="b">
        <v>0</v>
      </c>
      <c r="BF15" s="55"/>
      <c r="BG15" s="64"/>
      <c r="BH15" s="65"/>
      <c r="BI15" s="66"/>
      <c r="BJ15" s="66" t="b">
        <v>0</v>
      </c>
      <c r="BK15" s="66"/>
      <c r="BL15" s="56"/>
      <c r="BM15" s="57"/>
      <c r="BN15" s="55"/>
      <c r="BO15" s="55" t="b">
        <v>0</v>
      </c>
      <c r="BP15" s="55"/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0</v>
      </c>
      <c r="CB15" s="20">
        <f>countkillshs(AS15,AV15,AX15,BA15,BC15,BF15,BH15,BK15,BM15,BP15,$B$12)</f>
        <v>0</v>
      </c>
      <c r="CC15" s="223" t="b">
        <f>opening(AS15,B12)</f>
        <v>0</v>
      </c>
      <c r="CD15" s="29" t="b" cm="1">
        <f t="array" ref="CD15">KOST(CA15,O15,secandmin(J15),L15, AN15)</f>
        <v>0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0</v>
      </c>
      <c r="CH15" s="20" cm="1">
        <f t="array" ref="CH15">secandmin(J15)</f>
        <v>120</v>
      </c>
      <c r="CI15" s="20">
        <f t="shared" si="4"/>
        <v>60</v>
      </c>
      <c r="CJ15" s="20" cm="1">
        <f t="array" ref="CJ15">IF(AR15="",FALSE,ROUND(IF(AU15=TRUE,((180-secandmin(AK15))+(45-AM15))-(secandmin(AR15)),(180-secandmin(AR15))),0))</f>
        <v>131</v>
      </c>
      <c r="CK15" s="20" t="b" cm="1">
        <f t="array" ref="CK15">IF(AW15="",FALSE,ROUND(IF(AZ15=TRUE,((180-secandmin(AK15))+(45-AM15))-(secandmin(AW15)),(180-secandmin(AW15))),0))</f>
        <v>0</v>
      </c>
      <c r="CL15" s="20" t="b" cm="1">
        <f t="array" ref="CL15">IF(BB15="",FALSE,ROUND(IF(BE15=TRUE,((180-secandmin(AK15))+(45-AM15))-(secandmin(BB15)),(180-secandmin(BB15))),0))</f>
        <v>0</v>
      </c>
      <c r="CM15" s="20" t="b" cm="1">
        <f t="array" ref="CM15">IF(BG15="",FALSE,ROUND(IF(BJ15=TRUE,((180-secandmin(AK15))+(45-AM15))-(secandmin(BG15)),(180-secandmin(BG15))),0))</f>
        <v>0</v>
      </c>
      <c r="CN15" s="20" t="b" cm="1">
        <f t="array" ref="CN15">IF(BL15="",FALSE,ROUND(IF(BO15=TRUE,((180-secandmin(AK15))+(45-AM15))-(secandmin(BL15)),(180-secandmin(BL15))),0))</f>
        <v>0</v>
      </c>
      <c r="CO15" s="30" cm="1">
        <f t="array" ref="CO15">roundlength(AJ15,secandmin(AM15),AO15,secandmin(AK15))</f>
        <v>133</v>
      </c>
      <c r="CP15" s="222">
        <f t="shared" si="5"/>
        <v>0</v>
      </c>
      <c r="CQ15" s="222">
        <f t="shared" si="6"/>
        <v>0</v>
      </c>
      <c r="CR15" s="17"/>
      <c r="CU15" s="20" t="b">
        <v>0</v>
      </c>
      <c r="CV15" s="20" t="b">
        <v>0</v>
      </c>
      <c r="CW15" s="20">
        <v>65</v>
      </c>
      <c r="CX15" s="20">
        <v>60</v>
      </c>
      <c r="CY15" s="20">
        <v>0</v>
      </c>
      <c r="CZ15" s="20">
        <v>0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t="b" cm="1">
        <f t="array" ref="DD15">IF(AK15=0,FALSE,(180-secandmin(AK15)))</f>
        <v>0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5_30 Chalet</v>
      </c>
      <c r="B16" s="4">
        <v>4</v>
      </c>
      <c r="C16" s="50"/>
      <c r="D16" s="51"/>
      <c r="E16" s="50"/>
      <c r="F16" s="87"/>
      <c r="G16" s="88"/>
      <c r="H16" s="89"/>
      <c r="I16" s="49"/>
      <c r="J16" s="48" t="s">
        <v>391</v>
      </c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192</v>
      </c>
      <c r="O16" s="69" t="b">
        <v>0</v>
      </c>
      <c r="Q16" s="17">
        <v>0</v>
      </c>
      <c r="R16" s="17">
        <v>3</v>
      </c>
      <c r="S16" s="17"/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284</v>
      </c>
      <c r="AM16" s="62" t="s">
        <v>391</v>
      </c>
      <c r="AN16" s="63" t="s">
        <v>381</v>
      </c>
      <c r="AO16" s="71" t="s">
        <v>404</v>
      </c>
      <c r="AP16" s="20" t="b">
        <f t="shared" si="1"/>
        <v>0</v>
      </c>
      <c r="AQ16" s="17"/>
      <c r="AR16" s="304"/>
      <c r="AS16" s="54"/>
      <c r="AT16" s="55"/>
      <c r="AU16" s="55" t="b">
        <v>0</v>
      </c>
      <c r="AV16" s="55"/>
      <c r="AW16" s="64"/>
      <c r="AX16" s="65"/>
      <c r="AY16" s="66"/>
      <c r="AZ16" s="66" t="b">
        <v>0</v>
      </c>
      <c r="BA16" s="66"/>
      <c r="BB16" s="56"/>
      <c r="BC16" s="57"/>
      <c r="BD16" s="55"/>
      <c r="BE16" s="55" t="b">
        <v>0</v>
      </c>
      <c r="BF16" s="55"/>
      <c r="BG16" s="64"/>
      <c r="BH16" s="65"/>
      <c r="BI16" s="66"/>
      <c r="BJ16" s="66" t="b">
        <v>0</v>
      </c>
      <c r="BK16" s="66"/>
      <c r="BL16" s="56"/>
      <c r="BM16" s="57"/>
      <c r="BN16" s="55"/>
      <c r="BO16" s="55" t="b">
        <v>0</v>
      </c>
      <c r="BP16" s="55"/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0</v>
      </c>
      <c r="CB16" s="20">
        <f t="shared" ref="CB16:CB27" si="9">countkillshs(AS16,AV16,AX16,BA16,BC16,BF16,BH16,BK16,BM16,BP16,$B$12)</f>
        <v>0</v>
      </c>
      <c r="CC16" s="223" t="b">
        <f>opening(AS16,B12)</f>
        <v>0</v>
      </c>
      <c r="CD16" s="29" t="b" cm="1">
        <f t="array" ref="CD16">KOST(CA16,O16,secandmin(J16),L16, AN16)</f>
        <v>0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0</v>
      </c>
      <c r="CH16" s="20" cm="1">
        <f t="array" ref="CH16">secandmin(J16)</f>
        <v>48</v>
      </c>
      <c r="CI16" s="20">
        <f t="shared" si="4"/>
        <v>132</v>
      </c>
      <c r="CJ16" s="20" t="b" cm="1">
        <f t="array" ref="CJ16">IF(AR16="",FALSE,ROUND(IF(AU16=TRUE,((180-secandmin(AK16))+(45-AM16))-(secandmin(AR16)),(180-secandmin(AR16))),0))</f>
        <v>0</v>
      </c>
      <c r="CK16" s="20" t="b" cm="1">
        <f t="array" ref="CK16">IF(AW16="",FALSE,ROUND(IF(AZ16=TRUE,((180-secandmin(AK16))+(45-AM16))-(secandmin(AW16)),(180-secandmin(AW16))),0))</f>
        <v>0</v>
      </c>
      <c r="CL16" s="20" t="b" cm="1">
        <f t="array" ref="CL16">IF(BB16="",FALSE,ROUND(IF(BE16=TRUE,((180-secandmin(AK16))+(45-AM16))-(secandmin(BB16)),(180-secandmin(BB16))),0))</f>
        <v>0</v>
      </c>
      <c r="CM16" s="20" t="b" cm="1">
        <f t="array" ref="CM16">IF(BG16="",FALSE,ROUND(IF(BJ16=TRUE,((180-secandmin(AK16))+(45-AM16))-(secandmin(BG16)),(180-secandmin(BG16))),0))</f>
        <v>0</v>
      </c>
      <c r="CN16" s="20" t="b" cm="1">
        <f t="array" ref="CN16">IF(BL16="",FALSE,ROUND(IF(BO16=TRUE,((180-secandmin(AK16))+(45-AM16))-(secandmin(BL16)),(180-secandmin(BL16))),0))</f>
        <v>0</v>
      </c>
      <c r="CO16" s="30" cm="1">
        <f t="array" ref="CO16">roundlength(AJ16,secandmin(AM16),AO16,secandmin(AK16))</f>
        <v>132</v>
      </c>
      <c r="CP16" s="222">
        <f t="shared" si="5"/>
        <v>0</v>
      </c>
      <c r="CQ16" s="222">
        <f t="shared" si="6"/>
        <v>0</v>
      </c>
      <c r="CR16" s="17"/>
      <c r="CU16" s="20" t="b">
        <v>1</v>
      </c>
      <c r="CV16" s="20" t="b">
        <v>0</v>
      </c>
      <c r="CW16" s="20" t="b">
        <v>0</v>
      </c>
      <c r="CX16" s="20">
        <v>132</v>
      </c>
      <c r="CY16" s="20">
        <v>2</v>
      </c>
      <c r="CZ16" s="20">
        <v>0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5_30 Chalet</v>
      </c>
      <c r="B17" s="4">
        <v>5</v>
      </c>
      <c r="C17" s="50"/>
      <c r="D17" s="51"/>
      <c r="E17" s="50"/>
      <c r="F17" s="87"/>
      <c r="G17" s="88"/>
      <c r="H17" s="89"/>
      <c r="I17" s="49"/>
      <c r="J17" s="48" t="s">
        <v>445</v>
      </c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 t="s">
        <v>257</v>
      </c>
      <c r="O17" s="69" t="b">
        <v>0</v>
      </c>
      <c r="Q17" s="17">
        <v>0</v>
      </c>
      <c r="R17" s="17">
        <v>0</v>
      </c>
      <c r="S17" s="17"/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1</v>
      </c>
      <c r="AK17" s="60" t="s">
        <v>401</v>
      </c>
      <c r="AL17" s="61" t="s">
        <v>233</v>
      </c>
      <c r="AM17" s="62" t="s">
        <v>452</v>
      </c>
      <c r="AN17" s="63" t="s">
        <v>381</v>
      </c>
      <c r="AO17" s="71" t="s">
        <v>404</v>
      </c>
      <c r="AP17" s="20" t="b">
        <f t="shared" si="1"/>
        <v>0</v>
      </c>
      <c r="AQ17" s="17"/>
      <c r="AR17" s="190" t="s">
        <v>424</v>
      </c>
      <c r="AS17" s="54" t="s">
        <v>66</v>
      </c>
      <c r="AT17" s="55" t="s">
        <v>384</v>
      </c>
      <c r="AU17" s="55" t="b">
        <v>0</v>
      </c>
      <c r="AV17" s="55" t="b">
        <v>0</v>
      </c>
      <c r="AW17" s="64"/>
      <c r="AX17" s="65"/>
      <c r="AY17" s="66"/>
      <c r="AZ17" s="66" t="b">
        <v>0</v>
      </c>
      <c r="BA17" s="66"/>
      <c r="BB17" s="56"/>
      <c r="BC17" s="57"/>
      <c r="BD17" s="55"/>
      <c r="BE17" s="55" t="b">
        <v>0</v>
      </c>
      <c r="BF17" s="55"/>
      <c r="BG17" s="64"/>
      <c r="BH17" s="65"/>
      <c r="BI17" s="66"/>
      <c r="BJ17" s="66" t="b">
        <v>0</v>
      </c>
      <c r="BK17" s="66"/>
      <c r="BL17" s="56"/>
      <c r="BM17" s="57"/>
      <c r="BN17" s="55"/>
      <c r="BO17" s="55" t="b">
        <v>0</v>
      </c>
      <c r="BP17" s="55"/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0</v>
      </c>
      <c r="CB17" s="20">
        <f t="shared" si="9"/>
        <v>0</v>
      </c>
      <c r="CC17" s="223" t="b">
        <f>opening(AS17,B12)</f>
        <v>0</v>
      </c>
      <c r="CD17" s="29" t="b" cm="1">
        <f t="array" ref="CD17">KOST(CA17,O17,secandmin(J17),L17, AN17)</f>
        <v>0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1</v>
      </c>
      <c r="CH17" s="20" cm="1">
        <f t="array" ref="CH17">secandmin(J17)</f>
        <v>82</v>
      </c>
      <c r="CI17" s="20">
        <f t="shared" si="4"/>
        <v>98</v>
      </c>
      <c r="CJ17" s="20" cm="1">
        <f t="array" ref="CJ17">IF(AR17="",FALSE,ROUND(IF(AU17=TRUE,((180-secandmin(AK17))+(45-AM17))-(secandmin(AR17)),(180-secandmin(AR17))),0))</f>
        <v>43</v>
      </c>
      <c r="CK17" s="20" t="b" cm="1">
        <f t="array" ref="CK17">IF(AW17="",FALSE,ROUND(IF(AZ17=TRUE,((180-secandmin(AK17))+(45-AM17))-(secandmin(AW17)),(180-secandmin(AW17))),0))</f>
        <v>0</v>
      </c>
      <c r="CL17" s="20" t="b" cm="1">
        <f t="array" ref="CL17">IF(BB17="",FALSE,ROUND(IF(BE17=TRUE,((180-secandmin(AK17))+(45-AM17))-(secandmin(BB17)),(180-secandmin(BB17))),0))</f>
        <v>0</v>
      </c>
      <c r="CM17" s="20" t="b" cm="1">
        <f t="array" ref="CM17">IF(BG17="",FALSE,ROUND(IF(BJ17=TRUE,((180-secandmin(AK17))+(45-AM17))-(secandmin(BG17)),(180-secandmin(BG17))),0))</f>
        <v>0</v>
      </c>
      <c r="CN17" s="20" t="b" cm="1">
        <f t="array" ref="CN17">IF(BL17="",FALSE,ROUND(IF(BO17=TRUE,((180-secandmin(AK17))+(45-AM17))-(secandmin(BL17)),(180-secandmin(BL17))),0))</f>
        <v>0</v>
      </c>
      <c r="CO17" s="30" cm="1">
        <f t="array" ref="CO17">roundlength(AJ17,secandmin(AM17),AO17,secandmin(AK17))</f>
        <v>101</v>
      </c>
      <c r="CP17" s="222">
        <f t="shared" si="5"/>
        <v>0</v>
      </c>
      <c r="CQ17" s="222">
        <f t="shared" si="6"/>
        <v>0</v>
      </c>
      <c r="CR17" s="17"/>
      <c r="CU17" s="20" t="b">
        <v>1</v>
      </c>
      <c r="CV17" s="20" t="b">
        <v>0</v>
      </c>
      <c r="CW17" s="20">
        <v>179</v>
      </c>
      <c r="CX17" s="20">
        <v>98</v>
      </c>
      <c r="CY17" s="20">
        <v>2</v>
      </c>
      <c r="CZ17" s="20">
        <v>0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cm="1">
        <f t="array" ref="DD17">IF(AK17=0,FALSE,(180-secandmin(AK17)))</f>
        <v>99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5_30 Chalet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452</v>
      </c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 t="s">
        <v>257</v>
      </c>
      <c r="O18" s="69" t="b">
        <v>0</v>
      </c>
      <c r="Q18" s="17">
        <v>1</v>
      </c>
      <c r="R18" s="17">
        <v>3</v>
      </c>
      <c r="S18" s="17"/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233</v>
      </c>
      <c r="AM18" s="62" t="s">
        <v>452</v>
      </c>
      <c r="AN18" s="63" t="s">
        <v>381</v>
      </c>
      <c r="AO18" s="71" t="s">
        <v>404</v>
      </c>
      <c r="AP18" s="20" t="b">
        <f t="shared" si="1"/>
        <v>0</v>
      </c>
      <c r="AQ18" s="17"/>
      <c r="AR18" s="190" t="s">
        <v>495</v>
      </c>
      <c r="AS18" s="54" t="s">
        <v>355</v>
      </c>
      <c r="AT18" s="55" t="s">
        <v>384</v>
      </c>
      <c r="AU18" s="55" t="b">
        <v>0</v>
      </c>
      <c r="AV18" s="55" t="b">
        <v>1</v>
      </c>
      <c r="AW18" s="64" t="s">
        <v>487</v>
      </c>
      <c r="AX18" s="65" t="s">
        <v>66</v>
      </c>
      <c r="AY18" s="66" t="s">
        <v>384</v>
      </c>
      <c r="AZ18" s="66" t="b">
        <v>0</v>
      </c>
      <c r="BA18" s="66" t="b">
        <v>0</v>
      </c>
      <c r="BB18" s="56"/>
      <c r="BC18" s="57"/>
      <c r="BD18" s="55"/>
      <c r="BE18" s="55" t="b">
        <v>0</v>
      </c>
      <c r="BF18" s="55"/>
      <c r="BG18" s="64"/>
      <c r="BH18" s="65"/>
      <c r="BI18" s="66"/>
      <c r="BJ18" s="66" t="b">
        <v>0</v>
      </c>
      <c r="BK18" s="66"/>
      <c r="BL18" s="56"/>
      <c r="BM18" s="57"/>
      <c r="BN18" s="55"/>
      <c r="BO18" s="55" t="b">
        <v>0</v>
      </c>
      <c r="BP18" s="55"/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b" cm="1">
        <f t="array" ref="CD18">KOST(CA18,O18,secandmin(J18),L18, AN18)</f>
        <v>0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1</v>
      </c>
      <c r="CH18" s="20" cm="1">
        <f t="array" ref="CH18">secandmin(J18)</f>
        <v>43</v>
      </c>
      <c r="CI18" s="20">
        <f t="shared" si="4"/>
        <v>137</v>
      </c>
      <c r="CJ18" s="20" cm="1">
        <f t="array" ref="CJ18">IF(AR18="",FALSE,ROUND(IF(AU18=TRUE,((180-secandmin(AK18))+(45-AM18))-(secandmin(AR18)),(180-secandmin(AR18))),0))</f>
        <v>15</v>
      </c>
      <c r="CK18" s="20" cm="1">
        <f t="array" ref="CK18">IF(AW18="",FALSE,ROUND(IF(AZ18=TRUE,((180-secandmin(AK18))+(45-AM18))-(secandmin(AW18)),(180-secandmin(AW18))),0))</f>
        <v>107</v>
      </c>
      <c r="CL18" s="20" t="b" cm="1">
        <f t="array" ref="CL18">IF(BB18="",FALSE,ROUND(IF(BE18=TRUE,((180-secandmin(AK18))+(45-AM18))-(secandmin(BB18)),(180-secandmin(BB18))),0))</f>
        <v>0</v>
      </c>
      <c r="CM18" s="20" t="b" cm="1">
        <f t="array" ref="CM18">IF(BG18="",FALSE,ROUND(IF(BJ18=TRUE,((180-secandmin(AK18))+(45-AM18))-(secandmin(BG18)),(180-secandmin(BG18))),0))</f>
        <v>0</v>
      </c>
      <c r="CN18" s="20" t="b" cm="1">
        <f t="array" ref="CN18">IF(BL18="",FALSE,ROUND(IF(BO18=TRUE,((180-secandmin(AK18))+(45-AM18))-(secandmin(BL18)),(180-secandmin(BL18))),0))</f>
        <v>0</v>
      </c>
      <c r="CO18" s="30" cm="1">
        <f t="array" ref="CO18">roundlength(AJ18,secandmin(AM18),AO18,secandmin(AK18))</f>
        <v>137</v>
      </c>
      <c r="CP18" s="222">
        <f t="shared" si="5"/>
        <v>0</v>
      </c>
      <c r="CQ18" s="222">
        <f t="shared" si="6"/>
        <v>0</v>
      </c>
      <c r="CR18" s="17"/>
      <c r="CU18" s="20" t="b">
        <v>0</v>
      </c>
      <c r="CV18" s="20" t="b">
        <v>0</v>
      </c>
      <c r="CW18" s="20">
        <v>71</v>
      </c>
      <c r="CX18" s="20">
        <v>137</v>
      </c>
      <c r="CY18" s="20">
        <v>0</v>
      </c>
      <c r="CZ18" s="20">
        <v>0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5_30 Chalet</v>
      </c>
      <c r="B19" s="4">
        <v>7</v>
      </c>
      <c r="C19" s="50"/>
      <c r="D19" s="51"/>
      <c r="E19" s="50"/>
      <c r="F19" s="87"/>
      <c r="G19" s="88"/>
      <c r="H19" s="89"/>
      <c r="I19" s="49"/>
      <c r="J19" s="48" t="s">
        <v>499</v>
      </c>
      <c r="K19" s="45" t="b">
        <v>0</v>
      </c>
      <c r="L19" s="46" t="b">
        <f t="shared" si="7"/>
        <v>0</v>
      </c>
      <c r="M19" s="47" t="b" cm="1">
        <f t="array" ref="M19">OpeningDeath(CG19,CI19,CI35,CI51,CI67,CI83,CI99)</f>
        <v>0</v>
      </c>
      <c r="N19" s="52" t="s">
        <v>211</v>
      </c>
      <c r="O19" s="69" t="b">
        <v>0</v>
      </c>
      <c r="Q19" s="17"/>
      <c r="R19" s="17"/>
      <c r="S19" s="17">
        <v>0</v>
      </c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280</v>
      </c>
      <c r="AM19" s="62" t="s">
        <v>429</v>
      </c>
      <c r="AN19" s="63" t="s">
        <v>382</v>
      </c>
      <c r="AO19" s="71" t="s">
        <v>404</v>
      </c>
      <c r="AP19" s="20" t="b">
        <f t="shared" si="1"/>
        <v>0</v>
      </c>
      <c r="AQ19" s="17"/>
      <c r="AR19" s="190" t="s">
        <v>423</v>
      </c>
      <c r="AS19" s="54" t="s">
        <v>65</v>
      </c>
      <c r="AT19" s="55" t="s">
        <v>384</v>
      </c>
      <c r="AU19" s="55" t="b">
        <v>0</v>
      </c>
      <c r="AV19" s="55" t="b">
        <v>1</v>
      </c>
      <c r="AW19" s="64" t="s">
        <v>385</v>
      </c>
      <c r="AX19" s="65" t="s">
        <v>390</v>
      </c>
      <c r="AY19" s="66" t="s">
        <v>384</v>
      </c>
      <c r="AZ19" s="66" t="b">
        <v>0</v>
      </c>
      <c r="BA19" s="66" t="b">
        <v>1</v>
      </c>
      <c r="BB19" s="56" t="s">
        <v>460</v>
      </c>
      <c r="BC19" s="57" t="s">
        <v>65</v>
      </c>
      <c r="BD19" s="55" t="s">
        <v>384</v>
      </c>
      <c r="BE19" s="55" t="b">
        <v>0</v>
      </c>
      <c r="BF19" s="55" t="b">
        <v>1</v>
      </c>
      <c r="BG19" s="64"/>
      <c r="BH19" s="65"/>
      <c r="BI19" s="66"/>
      <c r="BJ19" s="66" t="b">
        <v>0</v>
      </c>
      <c r="BK19" s="66"/>
      <c r="BL19" s="56"/>
      <c r="BM19" s="57"/>
      <c r="BN19" s="55"/>
      <c r="BO19" s="55" t="b">
        <v>0</v>
      </c>
      <c r="BP19" s="55"/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1</v>
      </c>
      <c r="CB19" s="20">
        <f t="shared" si="9"/>
        <v>1</v>
      </c>
      <c r="CC19" s="223" t="b">
        <f>opening(AS19,B12)</f>
        <v>0</v>
      </c>
      <c r="CD19" s="29" t="b" cm="1">
        <f t="array" ref="CD19">KOST(CA19,O19,secandmin(J19),L19, AN19)</f>
        <v>1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0</v>
      </c>
      <c r="CH19" s="20" cm="1">
        <f t="array" ref="CH19">secandmin(J19)</f>
        <v>64</v>
      </c>
      <c r="CI19" s="20">
        <f t="shared" si="4"/>
        <v>116</v>
      </c>
      <c r="CJ19" s="20" cm="1">
        <f t="array" ref="CJ19">IF(AR19="",FALSE,ROUND(IF(AU19=TRUE,((180-secandmin(AK19))+(45-AM19))-(secandmin(AR19)),(180-secandmin(AR19))),0))</f>
        <v>39</v>
      </c>
      <c r="CK19" s="20" cm="1">
        <f t="array" ref="CK19">IF(AW19="",FALSE,ROUND(IF(AZ19=TRUE,((180-secandmin(AK19))+(45-AM19))-(secandmin(AW19)),(180-secandmin(AW19))),0))</f>
        <v>51</v>
      </c>
      <c r="CL19" s="20" cm="1">
        <f t="array" ref="CL19">IF(BB19="",FALSE,ROUND(IF(BE19=TRUE,((180-secandmin(AK19))+(45-AM19))-(secandmin(BB19)),(180-secandmin(BB19))),0))</f>
        <v>110</v>
      </c>
      <c r="CM19" s="20" t="b" cm="1">
        <f t="array" ref="CM19">IF(BG19="",FALSE,ROUND(IF(BJ19=TRUE,((180-secandmin(AK19))+(45-AM19))-(secandmin(BG19)),(180-secandmin(BG19))),0))</f>
        <v>0</v>
      </c>
      <c r="CN19" s="20" t="b" cm="1">
        <f t="array" ref="CN19">IF(BL19="",FALSE,ROUND(IF(BO19=TRUE,((180-secandmin(AK19))+(45-AM19))-(secandmin(BL19)),(180-secandmin(BL19))),0))</f>
        <v>0</v>
      </c>
      <c r="CO19" s="30" cm="1">
        <f t="array" ref="CO19">roundlength(AJ19,secandmin(AM19),AO19,secandmin(AK19))</f>
        <v>139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5_30 Chalet</v>
      </c>
      <c r="B20" s="4">
        <v>8</v>
      </c>
      <c r="C20" s="50"/>
      <c r="D20" s="51"/>
      <c r="E20" s="50"/>
      <c r="F20" s="87"/>
      <c r="G20" s="88"/>
      <c r="H20" s="89"/>
      <c r="I20" s="49"/>
      <c r="J20" s="48" t="s">
        <v>494</v>
      </c>
      <c r="K20" s="45" t="b">
        <v>0</v>
      </c>
      <c r="L20" s="46" t="b">
        <f t="shared" si="7"/>
        <v>1</v>
      </c>
      <c r="M20" s="47" t="b" cm="1">
        <f t="array" ref="M20">OpeningDeath(CG20,CI20,CI36,CI52,CI68,CI84,CI100)</f>
        <v>0</v>
      </c>
      <c r="N20" s="52" t="s">
        <v>211</v>
      </c>
      <c r="O20" s="69" t="b">
        <v>0</v>
      </c>
      <c r="Q20" s="17"/>
      <c r="R20" s="17"/>
      <c r="S20" s="17">
        <v>1</v>
      </c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0</v>
      </c>
      <c r="AK20" s="182"/>
      <c r="AL20" s="61" t="s">
        <v>233</v>
      </c>
      <c r="AM20" s="62" t="s">
        <v>482</v>
      </c>
      <c r="AN20" s="63" t="s">
        <v>382</v>
      </c>
      <c r="AO20" s="71" t="s">
        <v>392</v>
      </c>
      <c r="AP20" s="20" t="b">
        <f t="shared" si="1"/>
        <v>0</v>
      </c>
      <c r="AQ20" s="17"/>
      <c r="AR20" s="190" t="s">
        <v>425</v>
      </c>
      <c r="AS20" s="54" t="s">
        <v>355</v>
      </c>
      <c r="AT20" s="55" t="s">
        <v>384</v>
      </c>
      <c r="AU20" s="55" t="b">
        <v>0</v>
      </c>
      <c r="AV20" s="55" t="b">
        <v>0</v>
      </c>
      <c r="AW20" s="64" t="s">
        <v>428</v>
      </c>
      <c r="AX20" s="65" t="s">
        <v>65</v>
      </c>
      <c r="AY20" s="66" t="s">
        <v>384</v>
      </c>
      <c r="AZ20" s="66" t="b">
        <v>0</v>
      </c>
      <c r="BA20" s="66" t="b">
        <v>0</v>
      </c>
      <c r="BB20" s="56" t="s">
        <v>502</v>
      </c>
      <c r="BC20" s="57" t="s">
        <v>66</v>
      </c>
      <c r="BD20" s="224" t="s">
        <v>384</v>
      </c>
      <c r="BE20" s="55" t="b">
        <v>0</v>
      </c>
      <c r="BF20" s="55" t="b">
        <v>1</v>
      </c>
      <c r="BG20" s="64" t="s">
        <v>421</v>
      </c>
      <c r="BH20" s="65" t="s">
        <v>66</v>
      </c>
      <c r="BI20" s="164" t="s">
        <v>384</v>
      </c>
      <c r="BJ20" s="66" t="b">
        <v>0</v>
      </c>
      <c r="BK20" s="66" t="b">
        <v>1</v>
      </c>
      <c r="BL20" s="56" t="s">
        <v>482</v>
      </c>
      <c r="BM20" s="57" t="s">
        <v>66</v>
      </c>
      <c r="BN20" s="224" t="s">
        <v>384</v>
      </c>
      <c r="BO20" s="55" t="b">
        <v>0</v>
      </c>
      <c r="BP20" s="55" t="b">
        <v>1</v>
      </c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0</v>
      </c>
      <c r="CB20" s="20">
        <f t="shared" si="9"/>
        <v>0</v>
      </c>
      <c r="CC20" s="223" t="b">
        <f>opening(AS20,B12)</f>
        <v>0</v>
      </c>
      <c r="CD20" s="29" t="b" cm="1">
        <f t="array" ref="CD20">KOST(CA20,O20,secandmin(J20),L20, AN20)</f>
        <v>1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1</v>
      </c>
      <c r="CH20" s="20" cm="1">
        <f t="array" ref="CH20">secandmin(J20)</f>
        <v>52</v>
      </c>
      <c r="CI20" s="20">
        <f t="shared" si="4"/>
        <v>128</v>
      </c>
      <c r="CJ20" s="20" cm="1">
        <f t="array" ref="CJ20">IF(AR20="",FALSE,ROUND(IF(AU20=TRUE,((180-secandmin(AK20))+(45-AM20))-(secandmin(AR20)),(180-secandmin(AR20))),0))</f>
        <v>44</v>
      </c>
      <c r="CK20" s="20" cm="1">
        <f t="array" ref="CK20">IF(AW20="",FALSE,ROUND(IF(AZ20=TRUE,((180-secandmin(AK20))+(45-AM20))-(secandmin(AW20)),(180-secandmin(AW20))),0))</f>
        <v>48</v>
      </c>
      <c r="CL20" s="20" cm="1">
        <f t="array" ref="CL20">IF(BB20="",FALSE,ROUND(IF(BE20=TRUE,((180-secandmin(AK20))+(45-AM20))-(secandmin(BB20)),(180-secandmin(BB20))),0))</f>
        <v>130</v>
      </c>
      <c r="CM20" s="20" cm="1">
        <f t="array" ref="CM20">IF(BG20="",FALSE,ROUND(IF(BJ20=TRUE,((180-secandmin(AK20))+(45-AM20))-(secandmin(BG20)),(180-secandmin(BG20))),0))</f>
        <v>134</v>
      </c>
      <c r="CN20" s="20" cm="1">
        <f t="array" ref="CN20">IF(BL20="",FALSE,ROUND(IF(BO20=TRUE,((180-secandmin(AK20))+(45-AM20))-(secandmin(BL20)),(180-secandmin(BL20))),0))</f>
        <v>138</v>
      </c>
      <c r="CO20" s="30" cm="1">
        <f t="array" ref="CO20">roundlength(AJ20,secandmin(AM20),AO20,secandmin(AK20))</f>
        <v>138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1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5_30 Chalet</v>
      </c>
      <c r="B21" s="4">
        <v>9</v>
      </c>
      <c r="C21" s="50"/>
      <c r="D21" s="51"/>
      <c r="E21" s="50"/>
      <c r="F21" s="87"/>
      <c r="G21" s="88"/>
      <c r="H21" s="89"/>
      <c r="I21" s="49"/>
      <c r="J21" s="48" t="s">
        <v>400</v>
      </c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176</v>
      </c>
      <c r="O21" s="69" t="b">
        <v>0</v>
      </c>
      <c r="Q21" s="17"/>
      <c r="R21" s="17"/>
      <c r="S21" s="17">
        <v>3</v>
      </c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 t="s">
        <v>233</v>
      </c>
      <c r="AM21" s="62" t="s">
        <v>460</v>
      </c>
      <c r="AN21" s="63" t="s">
        <v>382</v>
      </c>
      <c r="AO21" s="71" t="s">
        <v>404</v>
      </c>
      <c r="AP21" s="20" t="b">
        <f t="shared" si="1"/>
        <v>0</v>
      </c>
      <c r="AQ21" s="17"/>
      <c r="AR21" s="190" t="s">
        <v>450</v>
      </c>
      <c r="AS21" s="54" t="s">
        <v>355</v>
      </c>
      <c r="AT21" s="224" t="s">
        <v>384</v>
      </c>
      <c r="AU21" s="55" t="b">
        <v>0</v>
      </c>
      <c r="AV21" s="55" t="b">
        <v>1</v>
      </c>
      <c r="AW21" s="64"/>
      <c r="AX21" s="65"/>
      <c r="AY21" s="164"/>
      <c r="AZ21" s="66" t="b">
        <v>0</v>
      </c>
      <c r="BA21" s="66"/>
      <c r="BB21" s="56"/>
      <c r="BC21" s="57"/>
      <c r="BD21" s="224"/>
      <c r="BE21" s="55" t="b">
        <v>0</v>
      </c>
      <c r="BF21" s="55"/>
      <c r="BG21" s="64"/>
      <c r="BH21" s="65"/>
      <c r="BI21" s="164"/>
      <c r="BJ21" s="66" t="b">
        <v>0</v>
      </c>
      <c r="BK21" s="66"/>
      <c r="BL21" s="56"/>
      <c r="BM21" s="57"/>
      <c r="BN21" s="55"/>
      <c r="BO21" s="55" t="b">
        <v>0</v>
      </c>
      <c r="BP21" s="55"/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0</v>
      </c>
      <c r="CB21" s="20">
        <f t="shared" si="9"/>
        <v>0</v>
      </c>
      <c r="CC21" s="223" t="b">
        <f>opening(AS21,B12)</f>
        <v>0</v>
      </c>
      <c r="CD21" s="29" t="b" cm="1">
        <f t="array" ref="CD21">KOST(CA21,O21,secandmin(J21),L21, AN21)</f>
        <v>0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0</v>
      </c>
      <c r="CH21" s="20" cm="1">
        <f t="array" ref="CH21">secandmin(J21)</f>
        <v>115</v>
      </c>
      <c r="CI21" s="20">
        <f t="shared" si="4"/>
        <v>65</v>
      </c>
      <c r="CJ21" s="20" cm="1">
        <f t="array" ref="CJ21">IF(AR21="",FALSE,ROUND(IF(AU21=TRUE,((180-secandmin(AK21))+(45-AM21))-(secandmin(AR21)),(180-secandmin(AR21))),0))</f>
        <v>63</v>
      </c>
      <c r="CK21" s="20" t="b" cm="1">
        <f t="array" ref="CK21">IF(AW21="",FALSE,ROUND(IF(AZ21=TRUE,((180-secandmin(AK21))+(45-AM21))-(secandmin(AW21)),(180-secandmin(AW21))),0))</f>
        <v>0</v>
      </c>
      <c r="CL21" s="20" t="b" cm="1">
        <f t="array" ref="CL21">IF(BB21="",FALSE,ROUND(IF(BE21=TRUE,((180-secandmin(AK21))+(45-AM21))-(secandmin(BB21)),(180-secandmin(BB21))),0))</f>
        <v>0</v>
      </c>
      <c r="CM21" s="20" t="b" cm="1">
        <f t="array" ref="CM21">IF(BG21="",FALSE,ROUND(IF(BJ21=TRUE,((180-secandmin(AK21))+(45-AM21))-(secandmin(BG21)),(180-secandmin(BG21))),0))</f>
        <v>0</v>
      </c>
      <c r="CN21" s="20" t="b" cm="1">
        <f t="array" ref="CN21">IF(BL21="",FALSE,ROUND(IF(BO21=TRUE,((180-secandmin(AK21))+(45-AM21))-(secandmin(BL21)),(180-secandmin(BL21))),0))</f>
        <v>0</v>
      </c>
      <c r="CO21" s="30" cm="1">
        <f t="array" ref="CO21">roundlength(AJ21,secandmin(AM21),AO21,secandmin(AK21))</f>
        <v>110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5_30 Chalet</v>
      </c>
      <c r="B22" s="4">
        <v>10</v>
      </c>
      <c r="C22" s="50"/>
      <c r="D22" s="51"/>
      <c r="E22" s="50"/>
      <c r="F22" s="87"/>
      <c r="G22" s="88"/>
      <c r="H22" s="89"/>
      <c r="I22" s="49"/>
      <c r="J22" s="300"/>
      <c r="K22" s="45" t="b">
        <v>0</v>
      </c>
      <c r="L22" s="46" t="b">
        <f t="shared" si="7"/>
        <v>0</v>
      </c>
      <c r="M22" s="47" t="b" cm="1">
        <f t="array" ref="M22">OpeningDeath(CG22,CI22,CI38,CI54,CI70,CI86,CI102)</f>
        <v>0</v>
      </c>
      <c r="N22" s="171" t="s">
        <v>211</v>
      </c>
      <c r="O22" s="69" t="b">
        <v>0</v>
      </c>
      <c r="Q22" s="17"/>
      <c r="R22" s="17"/>
      <c r="S22" s="17">
        <v>1</v>
      </c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284</v>
      </c>
      <c r="AM22" s="62" t="s">
        <v>406</v>
      </c>
      <c r="AN22" s="63" t="s">
        <v>382</v>
      </c>
      <c r="AO22" s="71" t="s">
        <v>392</v>
      </c>
      <c r="AP22" s="20" t="b">
        <f t="shared" si="1"/>
        <v>0</v>
      </c>
      <c r="AQ22" s="17"/>
      <c r="AR22" s="190" t="s">
        <v>428</v>
      </c>
      <c r="AS22" s="54" t="s">
        <v>355</v>
      </c>
      <c r="AT22" s="224" t="s">
        <v>384</v>
      </c>
      <c r="AU22" s="55" t="b">
        <v>0</v>
      </c>
      <c r="AV22" s="55" t="b">
        <v>0</v>
      </c>
      <c r="AW22" s="64" t="s">
        <v>385</v>
      </c>
      <c r="AX22" s="65" t="s">
        <v>67</v>
      </c>
      <c r="AY22" s="164" t="s">
        <v>384</v>
      </c>
      <c r="AZ22" s="66" t="b">
        <v>0</v>
      </c>
      <c r="BA22" s="66" t="b">
        <v>0</v>
      </c>
      <c r="BB22" s="56" t="s">
        <v>503</v>
      </c>
      <c r="BC22" s="57" t="s">
        <v>390</v>
      </c>
      <c r="BD22" s="224" t="s">
        <v>384</v>
      </c>
      <c r="BE22" s="55" t="b">
        <v>0</v>
      </c>
      <c r="BF22" s="55" t="b">
        <v>0</v>
      </c>
      <c r="BG22" s="64" t="s">
        <v>501</v>
      </c>
      <c r="BH22" s="65" t="s">
        <v>390</v>
      </c>
      <c r="BI22" s="164" t="s">
        <v>384</v>
      </c>
      <c r="BJ22" s="66" t="b">
        <v>0</v>
      </c>
      <c r="BK22" s="66" t="b">
        <v>0</v>
      </c>
      <c r="BL22" s="56" t="s">
        <v>406</v>
      </c>
      <c r="BM22" s="57" t="s">
        <v>66</v>
      </c>
      <c r="BN22" s="224" t="s">
        <v>384</v>
      </c>
      <c r="BO22" s="55" t="b">
        <v>0</v>
      </c>
      <c r="BP22" s="55" t="b">
        <v>0</v>
      </c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2</v>
      </c>
      <c r="CB22" s="20">
        <f t="shared" si="9"/>
        <v>0</v>
      </c>
      <c r="CC22" s="223" t="b">
        <f>opening(AS22,B12)</f>
        <v>0</v>
      </c>
      <c r="CD22" s="29" t="b" cm="1">
        <f t="array" ref="CD22">KOST(CA22,O22,secandmin(J22),L22, AN22)</f>
        <v>1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1</v>
      </c>
      <c r="CH22" s="20" cm="1">
        <f t="array" ref="CH22">secandmin(J22)</f>
        <v>0</v>
      </c>
      <c r="CI22" s="20" t="b">
        <f t="shared" si="4"/>
        <v>0</v>
      </c>
      <c r="CJ22" s="20" cm="1">
        <f t="array" ref="CJ22">IF(AR22="",FALSE,ROUND(IF(AU22=TRUE,((180-secandmin(AK22))+(45-AM22))-(secandmin(AR22)),(180-secandmin(AR22))),0))</f>
        <v>48</v>
      </c>
      <c r="CK22" s="20" cm="1">
        <f t="array" ref="CK22">IF(AW22="",FALSE,ROUND(IF(AZ22=TRUE,((180-secandmin(AK22))+(45-AM22))-(secandmin(AW22)),(180-secandmin(AW22))),0))</f>
        <v>51</v>
      </c>
      <c r="CL22" s="20" cm="1">
        <f t="array" ref="CL22">IF(BB22="",FALSE,ROUND(IF(BE22=TRUE,((180-secandmin(AK22))+(45-AM22))-(secandmin(BB22)),(180-secandmin(BB22))),0))</f>
        <v>57</v>
      </c>
      <c r="CM22" s="20" cm="1">
        <f t="array" ref="CM22">IF(BG22="",FALSE,ROUND(IF(BJ22=TRUE,((180-secandmin(AK22))+(45-AM22))-(secandmin(BG22)),(180-secandmin(BG22))),0))</f>
        <v>66</v>
      </c>
      <c r="CN22" s="20" cm="1">
        <f t="array" ref="CN22">IF(BL22="",FALSE,ROUND(IF(BO22=TRUE,((180-secandmin(AK22))+(45-AM22))-(secandmin(BL22)),(180-secandmin(BL22))),0))</f>
        <v>71</v>
      </c>
      <c r="CO22" s="30" cm="1">
        <f t="array" ref="CO22">roundlength(AJ22,secandmin(AM22),AO22,secandmin(AK22))</f>
        <v>71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5_30 Chalet</v>
      </c>
      <c r="B23" s="4">
        <v>11</v>
      </c>
      <c r="C23" s="50"/>
      <c r="D23" s="51"/>
      <c r="E23" s="50"/>
      <c r="F23" s="87"/>
      <c r="G23" s="88"/>
      <c r="H23" s="89"/>
      <c r="I23" s="49"/>
      <c r="J23" s="48" t="s">
        <v>505</v>
      </c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171" t="s">
        <v>265</v>
      </c>
      <c r="O23" s="69" t="b">
        <v>0</v>
      </c>
      <c r="Q23" s="17"/>
      <c r="R23" s="17"/>
      <c r="S23" s="17">
        <v>1</v>
      </c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 t="s">
        <v>284</v>
      </c>
      <c r="AM23" s="62" t="s">
        <v>505</v>
      </c>
      <c r="AN23" s="63" t="s">
        <v>382</v>
      </c>
      <c r="AO23" s="71" t="s">
        <v>404</v>
      </c>
      <c r="AP23" s="20" t="b">
        <f t="shared" si="1"/>
        <v>0</v>
      </c>
      <c r="AQ23" s="17"/>
      <c r="AR23" s="190" t="s">
        <v>386</v>
      </c>
      <c r="AS23" s="54" t="s">
        <v>66</v>
      </c>
      <c r="AT23" s="224" t="s">
        <v>384</v>
      </c>
      <c r="AU23" s="55" t="b">
        <v>0</v>
      </c>
      <c r="AV23" s="55" t="b">
        <v>1</v>
      </c>
      <c r="AW23" s="64" t="s">
        <v>504</v>
      </c>
      <c r="AX23" s="65" t="s">
        <v>390</v>
      </c>
      <c r="AY23" s="164" t="s">
        <v>384</v>
      </c>
      <c r="AZ23" s="66" t="b">
        <v>0</v>
      </c>
      <c r="BA23" s="66" t="b">
        <v>1</v>
      </c>
      <c r="BB23" s="56" t="s">
        <v>413</v>
      </c>
      <c r="BC23" s="57" t="s">
        <v>390</v>
      </c>
      <c r="BD23" s="224" t="s">
        <v>384</v>
      </c>
      <c r="BE23" s="55" t="b">
        <v>0</v>
      </c>
      <c r="BF23" s="55" t="b">
        <v>1</v>
      </c>
      <c r="BG23" s="64"/>
      <c r="BH23" s="65"/>
      <c r="BI23" s="66"/>
      <c r="BJ23" s="66" t="b">
        <v>0</v>
      </c>
      <c r="BK23" s="66"/>
      <c r="BL23" s="56"/>
      <c r="BM23" s="57"/>
      <c r="BN23" s="55"/>
      <c r="BO23" s="55" t="b">
        <v>0</v>
      </c>
      <c r="BP23" s="55"/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2</v>
      </c>
      <c r="CB23" s="20">
        <f t="shared" si="9"/>
        <v>2</v>
      </c>
      <c r="CC23" s="223" t="b">
        <f>opening(AS23,B12)</f>
        <v>0</v>
      </c>
      <c r="CD23" s="29" t="b" cm="1">
        <f t="array" ref="CD23">KOST(CA23,O23,secandmin(J23),L23, AN23)</f>
        <v>1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0</v>
      </c>
      <c r="CH23" s="20" cm="1">
        <f t="array" ref="CH23">secandmin(J23)</f>
        <v>1</v>
      </c>
      <c r="CI23" s="20">
        <f t="shared" si="4"/>
        <v>179</v>
      </c>
      <c r="CJ23" s="20" cm="1">
        <f t="array" ref="CJ23">IF(AR23="",FALSE,ROUND(IF(AU23=TRUE,((180-secandmin(AK23))+(45-AM23))-(secandmin(AR23)),(180-secandmin(AR23))),0))</f>
        <v>94</v>
      </c>
      <c r="CK23" s="20" cm="1">
        <f t="array" ref="CK23">IF(AW23="",FALSE,ROUND(IF(AZ23=TRUE,((180-secandmin(AK23))+(45-AM23))-(secandmin(AW23)),(180-secandmin(AW23))),0))</f>
        <v>145</v>
      </c>
      <c r="CL23" s="20" cm="1">
        <f t="array" ref="CL23">IF(BB23="",FALSE,ROUND(IF(BE23=TRUE,((180-secandmin(AK23))+(45-AM23))-(secandmin(BB23)),(180-secandmin(BB23))),0))</f>
        <v>170</v>
      </c>
      <c r="CM23" s="20" t="b" cm="1">
        <f t="array" ref="CM23">IF(BG23="",FALSE,ROUND(IF(BJ23=TRUE,((180-secandmin(AK23))+(45-AM23))-(secandmin(BG23)),(180-secandmin(BG23))),0))</f>
        <v>0</v>
      </c>
      <c r="CN23" s="20" t="b" cm="1">
        <f t="array" ref="CN23">IF(BL23="",FALSE,ROUND(IF(BO23=TRUE,((180-secandmin(AK23))+(45-AM23))-(secandmin(BL23)),(180-secandmin(BL23))),0))</f>
        <v>0</v>
      </c>
      <c r="CO23" s="30" cm="1">
        <f t="array" ref="CO23">roundlength(AJ23,secandmin(AM23),AO23,secandmin(AK23))</f>
        <v>179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0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5_30 Chalet</v>
      </c>
      <c r="B24" s="4">
        <v>12</v>
      </c>
      <c r="C24" s="50"/>
      <c r="D24" s="51"/>
      <c r="E24" s="50"/>
      <c r="F24" s="87"/>
      <c r="G24" s="88"/>
      <c r="H24" s="89"/>
      <c r="I24" s="49"/>
      <c r="J24" s="48" t="s">
        <v>406</v>
      </c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 t="s">
        <v>265</v>
      </c>
      <c r="O24" s="69" t="b">
        <v>0</v>
      </c>
      <c r="Q24" s="17"/>
      <c r="R24" s="17"/>
      <c r="S24" s="17">
        <v>2</v>
      </c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 t="s">
        <v>280</v>
      </c>
      <c r="AM24" s="62" t="s">
        <v>406</v>
      </c>
      <c r="AN24" s="63" t="s">
        <v>382</v>
      </c>
      <c r="AO24" s="71" t="s">
        <v>404</v>
      </c>
      <c r="AP24" s="20" t="b">
        <f t="shared" si="1"/>
        <v>0</v>
      </c>
      <c r="AQ24" s="17"/>
      <c r="AR24" s="190" t="s">
        <v>424</v>
      </c>
      <c r="AS24" s="54" t="s">
        <v>355</v>
      </c>
      <c r="AT24" s="224" t="s">
        <v>384</v>
      </c>
      <c r="AU24" s="55" t="b">
        <v>0</v>
      </c>
      <c r="AV24" s="55" t="b">
        <v>0</v>
      </c>
      <c r="AW24" s="64"/>
      <c r="AX24" s="65"/>
      <c r="AY24" s="66"/>
      <c r="AZ24" s="66" t="b">
        <v>0</v>
      </c>
      <c r="BA24" s="66"/>
      <c r="BB24" s="56"/>
      <c r="BC24" s="57"/>
      <c r="BD24" s="55"/>
      <c r="BE24" s="55" t="b">
        <v>0</v>
      </c>
      <c r="BF24" s="55"/>
      <c r="BG24" s="64"/>
      <c r="BH24" s="65"/>
      <c r="BI24" s="66"/>
      <c r="BJ24" s="66" t="b">
        <v>0</v>
      </c>
      <c r="BK24" s="66"/>
      <c r="BL24" s="56"/>
      <c r="BM24" s="57"/>
      <c r="BN24" s="55"/>
      <c r="BO24" s="55" t="b">
        <v>0</v>
      </c>
      <c r="BP24" s="55"/>
      <c r="BR24" s="20" t="str">
        <v/>
      </c>
      <c r="BS24" s="20">
        <f t="shared" si="2"/>
        <v>0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>
        <f t="shared" si="3"/>
        <v>0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0</v>
      </c>
      <c r="CB24" s="20">
        <f t="shared" si="9"/>
        <v>0</v>
      </c>
      <c r="CC24" s="223" t="b">
        <f>opening(AS24,B12)</f>
        <v>0</v>
      </c>
      <c r="CD24" s="29" t="b" cm="1">
        <f t="array" ref="CD24">KOST(CA24,O24,secandmin(J24),L24, AN24)</f>
        <v>0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0</v>
      </c>
      <c r="CH24" s="20" cm="1">
        <f t="array" ref="CH24">secandmin(J24)</f>
        <v>109</v>
      </c>
      <c r="CI24" s="20">
        <f t="shared" si="4"/>
        <v>71</v>
      </c>
      <c r="CJ24" s="20" cm="1">
        <f t="array" ref="CJ24">IF(AR24="",FALSE,ROUND(IF(AU24=TRUE,((180-secandmin(AK24))+(45-AM24))-(secandmin(AR24)),(180-secandmin(AR24))),0))</f>
        <v>43</v>
      </c>
      <c r="CK24" s="20" t="b" cm="1">
        <f t="array" ref="CK24">IF(AW24="",FALSE,ROUND(IF(AZ24=TRUE,((180-secandmin(AK24))+(45-AM24))-(secandmin(AW24)),(180-secandmin(AW24))),0))</f>
        <v>0</v>
      </c>
      <c r="CL24" s="20" t="b" cm="1">
        <f t="array" ref="CL24">IF(BB24="",FALSE,ROUND(IF(BE24=TRUE,((180-secandmin(AK24))+(45-AM24))-(secandmin(BB24)),(180-secandmin(BB24))),0))</f>
        <v>0</v>
      </c>
      <c r="CM24" s="20" t="b" cm="1">
        <f t="array" ref="CM24">IF(BG24="",FALSE,ROUND(IF(BJ24=TRUE,((180-secandmin(AK24))+(45-AM24))-(secandmin(BG24)),(180-secandmin(BG24))),0))</f>
        <v>0</v>
      </c>
      <c r="CN24" s="20" t="b" cm="1">
        <f t="array" ref="CN24">IF(BL24="",FALSE,ROUND(IF(BO24=TRUE,((180-secandmin(AK24))+(45-AM24))-(secandmin(BL24)),(180-secandmin(BL24))),0))</f>
        <v>0</v>
      </c>
      <c r="CO24" s="30" cm="1">
        <f t="array" ref="CO24">roundlength(AJ24,secandmin(AM24),AO24,secandmin(AK24))</f>
        <v>71</v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b" cm="1">
        <f t="array" ref="DA24">FiveVThreeThrown(CJ24,CK24,CI24,CI40,CI56,CI72,CI88,AO24)</f>
        <v>0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5_30 Chalet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5_30 Chalet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5_30 Chalet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5_30 Chalet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5_30 Chalet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387</v>
      </c>
      <c r="K29" s="45" t="b">
        <v>0</v>
      </c>
      <c r="L29" s="46" t="b">
        <f>DB29</f>
        <v>0</v>
      </c>
      <c r="M29" s="47" t="b" cm="1">
        <f t="array" ref="M29">OpeningDeath(CG13,CI29,CI13,CI45,CI61,CI77,CI93)</f>
        <v>0</v>
      </c>
      <c r="N29" s="52" t="s">
        <v>257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0</v>
      </c>
      <c r="CB29" s="20">
        <f>countkillshs(AS13,AV13,AX13,BA13,BC13,BF13,BH13,BK13,BM13,BP13,$B$28)</f>
        <v>0</v>
      </c>
      <c r="CC29" s="82" t="b">
        <f>opening(AS13,B28)</f>
        <v>0</v>
      </c>
      <c r="CD29" s="5" t="b">
        <f>KOST(CA29,O29,secandmin(J29),L29,AN13)</f>
        <v>0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84</v>
      </c>
      <c r="CI29" s="20">
        <f t="shared" ref="CI29:CI43" si="12">IF(CH29=0,FALSE,(180+BT29-CH29))</f>
        <v>96</v>
      </c>
      <c r="CJ29" s="20" t="b" cm="1">
        <f t="array" ref="CJ29">OpenRefragged(CJ13,CI13,CI29,CI45,CI61,CI77)</f>
        <v>0</v>
      </c>
      <c r="CK29" s="20" t="b" cm="1">
        <f t="array" ref="CK29">OpenRefragged(CK13,CI13,CI29,CI45,CI61,CI77)</f>
        <v>0</v>
      </c>
      <c r="CL29" s="20" t="b" cm="1">
        <f t="array" ref="CL29">OpenRefragged(CL13,CI13,CI29,CI45,CI61,CI77)</f>
        <v>0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1</v>
      </c>
      <c r="CV29" s="20" t="b" cm="1">
        <f t="array" ref="CV29:CV34">TRANSPOSE(sidesplit(CD29:CD43,AN13:AN27,"Defence"))</f>
        <v>0</v>
      </c>
      <c r="CW29" s="20" cm="1">
        <f t="array" ref="CW29:CW34">TRANSPOSE(sidesplit(CI29:CI43,AN13:AN27,"Attack"))</f>
        <v>114</v>
      </c>
      <c r="CX29" s="20" cm="1">
        <f t="array" ref="CX29:CX34">TRANSPOSE(sidesplit(CI29:CI43,AN13:AN27,"Defence"))</f>
        <v>96</v>
      </c>
      <c r="CY29" s="20" cm="1">
        <f t="array" ref="CY29:CY34">TRANSPOSE(sidesplit(CA29:CA43,AN13:AN27,"Attack"))</f>
        <v>2</v>
      </c>
      <c r="CZ29" s="20" cm="1">
        <f t="array" ref="CZ29:CZ34">TRANSPOSE(sidesplit(CA29:CA43,AN13:AN27,"Defence"))</f>
        <v>0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5_30 Chalet</v>
      </c>
      <c r="B30" s="5">
        <v>2</v>
      </c>
      <c r="C30" s="50"/>
      <c r="D30" s="51"/>
      <c r="E30" s="50"/>
      <c r="F30" s="87"/>
      <c r="G30" s="58"/>
      <c r="H30" s="90"/>
      <c r="I30" s="49"/>
      <c r="J30" s="48" t="s">
        <v>416</v>
      </c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0</v>
      </c>
      <c r="N30" s="52" t="s">
        <v>257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1</v>
      </c>
      <c r="CB30" s="20">
        <f>countkillshs(AS14,AV14,AX14,BA14,BC14,BF14,BH14,BK14,BM14,BP14,$B$28)</f>
        <v>1</v>
      </c>
      <c r="CC30" s="82" t="b">
        <f>opening(AS14,B28)</f>
        <v>1</v>
      </c>
      <c r="CD30" s="5" t="b">
        <f>KOST(CA30,O30,secandmin(J30),L30,AN14)</f>
        <v>1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91</v>
      </c>
      <c r="CI30" s="20">
        <f t="shared" si="12"/>
        <v>89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0</v>
      </c>
      <c r="CL30" s="20" t="b" cm="1">
        <f t="array" ref="CL30">OpenRefragged(CL14,CI14,CI30,CI46,CI62,CI78)</f>
        <v>1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1</v>
      </c>
      <c r="CV30" s="20" t="b">
        <v>1</v>
      </c>
      <c r="CW30" s="20">
        <v>54</v>
      </c>
      <c r="CX30" s="20">
        <v>89</v>
      </c>
      <c r="CY30" s="20">
        <v>1</v>
      </c>
      <c r="CZ30" s="20">
        <v>1</v>
      </c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5_30 Chalet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493</v>
      </c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0</v>
      </c>
      <c r="N31" s="52" t="s">
        <v>167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1</v>
      </c>
      <c r="CB31" s="20">
        <f>countkillshs(AS15,AV15,AX15,BA15,BC15,BF15,BH15,BK15,BM15,BP15,$B$28)</f>
        <v>1</v>
      </c>
      <c r="CC31" s="82" t="b">
        <f>opening(AS15,B28)</f>
        <v>1</v>
      </c>
      <c r="CD31" s="5" t="b">
        <f>KOST(CA31,O31,secandmin(J31),L31,AN15)</f>
        <v>1</v>
      </c>
      <c r="CE31" s="10"/>
      <c r="CF31" s="20" cm="1">
        <f t="array" ref="CF31">exitfrags(CI31,CI15,CI47,CI63,CI79,AS15,CJ15,AX15,CK15,BC15,CL15,BH15,CM15,BM15,CN15,AO15,$B$28)</f>
        <v>1</v>
      </c>
      <c r="CG31" s="28"/>
      <c r="CH31" s="20" cm="1">
        <f t="array" ref="CH31">secandmin(J31)</f>
        <v>47</v>
      </c>
      <c r="CI31" s="20">
        <f t="shared" si="12"/>
        <v>133</v>
      </c>
      <c r="CJ31" s="20" t="b" cm="1">
        <f t="array" ref="CJ31">OpenRefragged(CJ15,CI15,CI31,CI47,CI63,CI79)</f>
        <v>1</v>
      </c>
      <c r="CK31" s="20" t="b" cm="1">
        <f t="array" ref="CK31">OpenRefragged(CK15,CI15,CI31,CI47,CI63,CI79)</f>
        <v>0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0</v>
      </c>
      <c r="CV31" s="20" t="b">
        <v>1</v>
      </c>
      <c r="CW31" s="20">
        <v>55</v>
      </c>
      <c r="CX31" s="20">
        <v>133</v>
      </c>
      <c r="CY31" s="20">
        <v>0</v>
      </c>
      <c r="CZ31" s="20">
        <v>1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5_30 Chalet</v>
      </c>
      <c r="B32" s="5">
        <v>4</v>
      </c>
      <c r="C32" s="50"/>
      <c r="D32" s="51"/>
      <c r="E32" s="50"/>
      <c r="F32" s="87"/>
      <c r="G32" s="58"/>
      <c r="H32" s="90"/>
      <c r="I32" s="49"/>
      <c r="J32" s="48" t="s">
        <v>490</v>
      </c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1</v>
      </c>
      <c r="N32" s="52" t="s">
        <v>167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0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b">
        <f>KOST(CA32,O32,secandmin(J32),L32,AN16)</f>
        <v>0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120</v>
      </c>
      <c r="CI32" s="20">
        <f t="shared" si="12"/>
        <v>60</v>
      </c>
      <c r="CJ32" s="20" t="b" cm="1">
        <f t="array" ref="CJ32">OpenRefragged(CJ16,CI16,CI32,CI48,CI64,CI80)</f>
        <v>0</v>
      </c>
      <c r="CK32" s="20" t="b" cm="1">
        <f t="array" ref="CK32">OpenRefragged(CK16,CI16,CI32,CI48,CI64,CI80)</f>
        <v>0</v>
      </c>
      <c r="CL32" s="20" t="b" cm="1">
        <f t="array" ref="CL32">OpenRefragged(CL16,CI16,CI32,CI48,CI64,CI80)</f>
        <v>0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1</v>
      </c>
      <c r="CV32" s="20" t="b">
        <v>0</v>
      </c>
      <c r="CW32" s="20" t="b">
        <v>0</v>
      </c>
      <c r="CX32" s="20">
        <v>60</v>
      </c>
      <c r="CY32" s="20">
        <v>0</v>
      </c>
      <c r="CZ32" s="20">
        <v>0</v>
      </c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5_30 Chalet</v>
      </c>
      <c r="B33" s="5">
        <v>5</v>
      </c>
      <c r="C33" s="50"/>
      <c r="D33" s="51"/>
      <c r="E33" s="50"/>
      <c r="F33" s="87"/>
      <c r="G33" s="58"/>
      <c r="H33" s="90"/>
      <c r="I33" s="49"/>
      <c r="J33" s="48" t="s">
        <v>416</v>
      </c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 t="s">
        <v>188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0</v>
      </c>
      <c r="CB33" s="20">
        <f t="shared" si="17"/>
        <v>0</v>
      </c>
      <c r="CC33" s="82" t="b">
        <f>opening(AS17,B28)</f>
        <v>0</v>
      </c>
      <c r="CD33" s="5" t="b">
        <f>KOST(CA33,O33,secandmin(J33),L33,AN17)</f>
        <v>0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91</v>
      </c>
      <c r="CI33" s="20">
        <f t="shared" si="12"/>
        <v>89</v>
      </c>
      <c r="CJ33" s="20" t="b" cm="1">
        <f t="array" ref="CJ33">OpenRefragged(CJ17,CI17,CI33,CI49,CI65,CI81)</f>
        <v>1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0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0</v>
      </c>
      <c r="CV33" s="20" t="b">
        <v>0</v>
      </c>
      <c r="CW33" s="20">
        <v>87</v>
      </c>
      <c r="CX33" s="20">
        <v>89</v>
      </c>
      <c r="CY33" s="20">
        <v>0</v>
      </c>
      <c r="CZ33" s="20">
        <v>0</v>
      </c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5_30 Chalet</v>
      </c>
      <c r="B34" s="5">
        <v>6</v>
      </c>
      <c r="C34" s="50"/>
      <c r="D34" s="51"/>
      <c r="E34" s="50"/>
      <c r="F34" s="87"/>
      <c r="G34" s="58"/>
      <c r="H34" s="90"/>
      <c r="I34" s="49"/>
      <c r="J34" s="48" t="s">
        <v>461</v>
      </c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188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0</v>
      </c>
      <c r="CB34" s="20">
        <f t="shared" si="17"/>
        <v>0</v>
      </c>
      <c r="CC34" s="82" t="b">
        <f>opening(AS18,B28)</f>
        <v>0</v>
      </c>
      <c r="CD34" s="5" t="b">
        <f>KOST(CA34,O34,secandmin(J34),L34,AN18)</f>
        <v>0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69</v>
      </c>
      <c r="CI34" s="20">
        <f t="shared" si="12"/>
        <v>111</v>
      </c>
      <c r="CJ34" s="20" t="b" cm="1">
        <f t="array" ref="CJ34">OpenRefragged(CJ18,CI18,CI34,CI50,CI66,CI82)</f>
        <v>1</v>
      </c>
      <c r="CK34" s="20" t="b" cm="1">
        <f t="array" ref="CK34">OpenRefragged(CK18,CI18,CI34,CI50,CI66,CI82)</f>
        <v>1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0</v>
      </c>
      <c r="CV34" s="20" t="b">
        <v>0</v>
      </c>
      <c r="CW34" s="20">
        <v>34</v>
      </c>
      <c r="CX34" s="20">
        <v>111</v>
      </c>
      <c r="CY34" s="20">
        <v>0</v>
      </c>
      <c r="CZ34" s="20">
        <v>0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5_30 Chalet</v>
      </c>
      <c r="B35" s="5">
        <v>7</v>
      </c>
      <c r="C35" s="50"/>
      <c r="D35" s="51"/>
      <c r="E35" s="50"/>
      <c r="F35" s="87"/>
      <c r="G35" s="58"/>
      <c r="H35" s="90"/>
      <c r="I35" s="49"/>
      <c r="J35" s="48" t="s">
        <v>498</v>
      </c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173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2</v>
      </c>
      <c r="CB35" s="20">
        <f t="shared" si="17"/>
        <v>2</v>
      </c>
      <c r="CC35" s="82" t="b">
        <f>opening(AS19,B28)</f>
        <v>1</v>
      </c>
      <c r="CD35" s="5" t="b">
        <f>KOST(CA35,O35,secandmin(J35),L35,AN19)</f>
        <v>1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66</v>
      </c>
      <c r="CI35" s="20">
        <f t="shared" si="12"/>
        <v>114</v>
      </c>
      <c r="CJ35" s="20" t="b" cm="1">
        <f t="array" ref="CJ35">OpenRefragged(CJ19,CI19,CI35,CI51,CI67,CI83)</f>
        <v>1</v>
      </c>
      <c r="CK35" s="20" t="b" cm="1">
        <f t="array" ref="CK35">OpenRefragged(CK19,CI19,CI35,CI51,CI67,CI83)</f>
        <v>0</v>
      </c>
      <c r="CL35" s="20" t="b" cm="1">
        <f t="array" ref="CL35">OpenRefragged(CL19,CI19,CI35,CI51,CI67,CI83)</f>
        <v>1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5_30 Chalet</v>
      </c>
      <c r="B36" s="5">
        <v>8</v>
      </c>
      <c r="C36" s="50"/>
      <c r="D36" s="51"/>
      <c r="E36" s="50"/>
      <c r="F36" s="87"/>
      <c r="G36" s="58"/>
      <c r="H36" s="90"/>
      <c r="I36" s="49"/>
      <c r="J36" s="48" t="s">
        <v>500</v>
      </c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0</v>
      </c>
      <c r="N36" s="52" t="s">
        <v>173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1</v>
      </c>
      <c r="CB36" s="20">
        <f t="shared" si="17"/>
        <v>0</v>
      </c>
      <c r="CC36" s="82" t="b">
        <f>opening(AS20,B28)</f>
        <v>0</v>
      </c>
      <c r="CD36" s="5" t="b">
        <f>KOST(CA36,O36,secandmin(J36),L36,AN20)</f>
        <v>1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126</v>
      </c>
      <c r="CI36" s="20">
        <f t="shared" si="12"/>
        <v>54</v>
      </c>
      <c r="CJ36" s="20" t="b" cm="1">
        <f t="array" ref="CJ36">OpenRefragged(CJ20,CI20,CI36,CI52,CI68,CI84)</f>
        <v>0</v>
      </c>
      <c r="CK36" s="20" t="b" cm="1">
        <f t="array" ref="CK36">OpenRefragged(CK20,CI20,CI36,CI52,CI68,CI84)</f>
        <v>1</v>
      </c>
      <c r="CL36" s="20" t="b" cm="1">
        <f t="array" ref="CL36">OpenRefragged(CL20,CI20,CI36,CI52,CI68,CI84)</f>
        <v>1</v>
      </c>
      <c r="CM36" s="20" t="b" cm="1">
        <f t="array" ref="CM36">OpenRefragged(CM20,CI20,CI36,CI52,CI68,CI84)</f>
        <v>1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5_30 Chalet</v>
      </c>
      <c r="B37" s="5">
        <v>9</v>
      </c>
      <c r="C37" s="50"/>
      <c r="D37" s="51"/>
      <c r="E37" s="50"/>
      <c r="F37" s="87"/>
      <c r="G37" s="58"/>
      <c r="H37" s="90"/>
      <c r="I37" s="49"/>
      <c r="J37" s="48" t="s">
        <v>453</v>
      </c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1</v>
      </c>
      <c r="N37" s="171" t="s">
        <v>173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0</v>
      </c>
      <c r="CB37" s="20">
        <f t="shared" si="17"/>
        <v>0</v>
      </c>
      <c r="CC37" s="82" t="b">
        <f>opening(AS21,B28)</f>
        <v>0</v>
      </c>
      <c r="CD37" s="5" t="b">
        <f>KOST(CA37,O37,secandmin(J37),L37,AN21)</f>
        <v>0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125</v>
      </c>
      <c r="CI37" s="20">
        <f t="shared" si="12"/>
        <v>55</v>
      </c>
      <c r="CJ37" s="20" t="b" cm="1">
        <f t="array" ref="CJ37">OpenRefragged(CJ21,CI21,CI37,CI53,CI69,CI85)</f>
        <v>1</v>
      </c>
      <c r="CK37" s="20" t="b" cm="1">
        <f t="array" ref="CK37">OpenRefragged(CK21,CI21,CI37,CI53,CI69,CI85)</f>
        <v>0</v>
      </c>
      <c r="CL37" s="20" t="b" cm="1">
        <f t="array" ref="CL37">OpenRefragged(CL21,CI21,CI37,CI53,CI69,CI85)</f>
        <v>0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5_30 Chalet</v>
      </c>
      <c r="B38" s="5">
        <v>10</v>
      </c>
      <c r="C38" s="50"/>
      <c r="D38" s="51"/>
      <c r="E38" s="50"/>
      <c r="F38" s="87"/>
      <c r="G38" s="58"/>
      <c r="H38" s="90"/>
      <c r="I38" s="49"/>
      <c r="J38" s="300"/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 t="s">
        <v>189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0</v>
      </c>
      <c r="CB38" s="20">
        <f t="shared" si="17"/>
        <v>0</v>
      </c>
      <c r="CC38" s="82" t="b">
        <f>opening(AS22,B28)</f>
        <v>0</v>
      </c>
      <c r="CD38" s="5" t="b">
        <f>KOST(CA38,O38,secandmin(J38),L38,AN22)</f>
        <v>1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0</v>
      </c>
      <c r="CI38" s="20" t="b">
        <f t="shared" si="12"/>
        <v>0</v>
      </c>
      <c r="CJ38" s="20" t="b" cm="1">
        <f t="array" ref="CJ38">OpenRefragged(CJ22,CI22,CI38,CI54,CI70,CI86)</f>
        <v>0</v>
      </c>
      <c r="CK38" s="20" t="b" cm="1">
        <f t="array" ref="CK38">OpenRefragged(CK22,CI22,CI38,CI54,CI70,CI86)</f>
        <v>1</v>
      </c>
      <c r="CL38" s="20" t="b" cm="1">
        <f t="array" ref="CL38">OpenRefragged(CL22,CI22,CI38,CI54,CI70,CI86)</f>
        <v>1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5_30 Chalet</v>
      </c>
      <c r="B39" s="5">
        <v>11</v>
      </c>
      <c r="C39" s="50"/>
      <c r="D39" s="51"/>
      <c r="E39" s="50"/>
      <c r="F39" s="87"/>
      <c r="G39" s="58"/>
      <c r="H39" s="90"/>
      <c r="I39" s="49"/>
      <c r="J39" s="48" t="s">
        <v>444</v>
      </c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1</v>
      </c>
      <c r="N39" s="171" t="s">
        <v>207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0</v>
      </c>
      <c r="CB39" s="20">
        <f t="shared" si="17"/>
        <v>0</v>
      </c>
      <c r="CC39" s="82" t="b">
        <f>opening(AS23,B28)</f>
        <v>0</v>
      </c>
      <c r="CD39" s="5" t="b">
        <f>KOST(CA39,O39,secandmin(J39),L39,AN23)</f>
        <v>0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93</v>
      </c>
      <c r="CI39" s="20">
        <f t="shared" si="12"/>
        <v>87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0</v>
      </c>
      <c r="CL39" s="20" t="b" cm="1">
        <f t="array" ref="CL39">OpenRefragged(CL23,CI23,CI39,CI55,CI71,CI87)</f>
        <v>1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0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5_30 Chalet</v>
      </c>
      <c r="B40" s="5">
        <v>12</v>
      </c>
      <c r="C40" s="50"/>
      <c r="D40" s="51"/>
      <c r="E40" s="50"/>
      <c r="F40" s="87"/>
      <c r="G40" s="58"/>
      <c r="H40" s="90"/>
      <c r="I40" s="49"/>
      <c r="J40" s="48" t="s">
        <v>497</v>
      </c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1</v>
      </c>
      <c r="N40" s="171" t="s">
        <v>189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>
        <f t="shared" si="10"/>
        <v>0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>
        <f t="shared" si="11"/>
        <v>0</v>
      </c>
      <c r="BY40" s="18"/>
      <c r="BZ40" s="36"/>
      <c r="CA40" s="29">
        <f>countkills(AS24,AX24,BC24,BH24,BM24,B28)</f>
        <v>0</v>
      </c>
      <c r="CB40" s="20">
        <f t="shared" si="17"/>
        <v>0</v>
      </c>
      <c r="CC40" s="82" t="b">
        <f>opening(AS24,B28)</f>
        <v>0</v>
      </c>
      <c r="CD40" s="5" t="b">
        <f>KOST(CA40,O40,secandmin(J40),L40,AN24)</f>
        <v>0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146</v>
      </c>
      <c r="CI40" s="20">
        <f t="shared" si="12"/>
        <v>34</v>
      </c>
      <c r="CJ40" s="20" t="b" cm="1">
        <f t="array" ref="CJ40">OpenRefragged(CJ24,CI24,CI40,CI56,CI72,CI88)</f>
        <v>1</v>
      </c>
      <c r="CK40" s="20" t="b" cm="1">
        <f t="array" ref="CK40">OpenRefragged(CK24,CI24,CI40,CI56,CI72,CI88)</f>
        <v>0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5_30 Chalet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5_30 Chalet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5_30 Chalet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5_30 Chalet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5_30 Chalet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442</v>
      </c>
      <c r="K45" s="45" t="b">
        <v>0</v>
      </c>
      <c r="L45" s="46" t="b">
        <f>DB45</f>
        <v>0</v>
      </c>
      <c r="M45" s="47" t="b" cm="1">
        <f t="array" ref="M45">OpeningDeath(CG13,CI45,CI13,CI29,CI61,CI77,CI93)</f>
        <v>0</v>
      </c>
      <c r="N45" s="52" t="s">
        <v>180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1</v>
      </c>
      <c r="CB45" s="20">
        <f>countkillshs(AS13,AV13,AX13,BA13,BC13,BF13,BH13,BK13,BM13,BP13,$B$44)</f>
        <v>1</v>
      </c>
      <c r="CC45" s="82" t="b">
        <f>opening(AS13,B44)</f>
        <v>1</v>
      </c>
      <c r="CD45" s="5" t="b">
        <f>KOST(CA45,O45,secandmin(J45),L45,AN13)</f>
        <v>1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62</v>
      </c>
      <c r="CI45" s="20">
        <f t="shared" ref="CI45:CI59" si="20">IF(CH45=0,FALSE,(180+BT45-CH45))</f>
        <v>118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0</v>
      </c>
      <c r="CV45" s="20" t="b" cm="1">
        <f t="array" ref="CV45:CV50">TRANSPOSE(sidesplit(CD45:CD59,AN13:AN27,"Defence"))</f>
        <v>1</v>
      </c>
      <c r="CW45" s="20" cm="1">
        <f t="array" ref="CW45:CW50">TRANSPOSE(sidesplit(CI45:CI59,AN13:AN27,"Attack"))</f>
        <v>34</v>
      </c>
      <c r="CX45" s="20" cm="1">
        <f t="array" ref="CX45:CX50">TRANSPOSE(sidesplit(CI45:CI59,AN13:AN27,"Defence"))</f>
        <v>118</v>
      </c>
      <c r="CY45" s="20" cm="1">
        <f t="array" ref="CY45:CY50">TRANSPOSE(sidesplit(CA45:CA59,AN13:AN27,"Attack"))</f>
        <v>0</v>
      </c>
      <c r="CZ45" s="20" cm="1">
        <f t="array" ref="CZ45:CZ50">TRANSPOSE(sidesplit(CA45:CA59,AN13:AN27,"Defence"))</f>
        <v>1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1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5_30 Chalet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398</v>
      </c>
      <c r="K46" s="45" t="b">
        <v>0</v>
      </c>
      <c r="L46" s="46" t="b">
        <f t="shared" ref="L46:L59" si="23">DB46</f>
        <v>0</v>
      </c>
      <c r="M46" s="47" t="b" cm="1">
        <f t="array" ref="M46">OpeningDeath(CG14,CI46,CI14,CI30,CI62,CI78,CI94)</f>
        <v>0</v>
      </c>
      <c r="N46" s="52" t="s">
        <v>180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0</v>
      </c>
      <c r="CB46" s="20">
        <f>countkillshs(AS14,AV14,AX14,BA14,BC14,BF14,BH14,BK14,BM14,BP14,$B$44)</f>
        <v>0</v>
      </c>
      <c r="CC46" s="82" t="b">
        <f>opening(AS14,B44)</f>
        <v>0</v>
      </c>
      <c r="CD46" s="5" t="b">
        <f>KOST(CA46,O46,secandmin(J46),L46,AN14)</f>
        <v>0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85</v>
      </c>
      <c r="CI46" s="20">
        <f t="shared" si="20"/>
        <v>95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1</v>
      </c>
      <c r="CV46" s="20" t="b">
        <v>0</v>
      </c>
      <c r="CW46" s="20" t="b">
        <v>0</v>
      </c>
      <c r="CX46" s="20">
        <v>95</v>
      </c>
      <c r="CY46" s="20">
        <v>3</v>
      </c>
      <c r="CZ46" s="20">
        <v>0</v>
      </c>
      <c r="DA46" s="76"/>
      <c r="DB46" s="20" t="b" cm="1">
        <f t="array" ref="DB46">DeathRefragged(CI46,CJ14,CK14,CL14,CM14,CN14)</f>
        <v>0</v>
      </c>
      <c r="DC46" s="20" t="b" cm="1">
        <f t="array" ref="DC46">OpeningKill(CJ14,AS14,$B$44,CI14,CI30,CI46,CI62,CI78)</f>
        <v>0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5_30 Chalet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491</v>
      </c>
      <c r="K47" s="45" t="b">
        <v>0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 t="s">
        <v>178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0</v>
      </c>
      <c r="CB47" s="20">
        <f>countkillshs(AS15,AV15,AX15,BA15,BC15,BF15,BH15,BK15,BM15,BP15,$B$44)</f>
        <v>0</v>
      </c>
      <c r="CC47" s="82" t="b">
        <f>opening(AS15,B44)</f>
        <v>0</v>
      </c>
      <c r="CD47" s="5" t="b">
        <f>KOST(CA47,O47,secandmin(J47),L47,AN15)</f>
        <v>0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59</v>
      </c>
      <c r="CI47" s="20">
        <f t="shared" si="20"/>
        <v>121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0</v>
      </c>
      <c r="CV47" s="20" t="b">
        <v>0</v>
      </c>
      <c r="CW47" s="20">
        <v>92</v>
      </c>
      <c r="CX47" s="20">
        <v>121</v>
      </c>
      <c r="CY47" s="20">
        <v>0</v>
      </c>
      <c r="CZ47" s="20">
        <v>0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5_30 Chalet</v>
      </c>
      <c r="B48" s="12">
        <v>4</v>
      </c>
      <c r="C48" s="50"/>
      <c r="D48" s="51"/>
      <c r="E48" s="50"/>
      <c r="F48" s="91"/>
      <c r="G48" s="58"/>
      <c r="H48" s="90"/>
      <c r="I48" s="49"/>
      <c r="J48" s="48" t="s">
        <v>494</v>
      </c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0</v>
      </c>
      <c r="N48" s="52" t="s">
        <v>178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0</v>
      </c>
      <c r="CB48" s="20">
        <f t="shared" ref="CB48:CB59" si="25">countkillshs(AS16,AV16,AX16,BA16,BC16,BF16,BH16,BK16,BM16,BP16,$B$44)</f>
        <v>0</v>
      </c>
      <c r="CC48" s="82" t="b">
        <f>opening(AS16,B44)</f>
        <v>0</v>
      </c>
      <c r="CD48" s="5" t="b">
        <f>KOST(CA48,O48,secandmin(J48),L48,AN16)</f>
        <v>0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52</v>
      </c>
      <c r="CI48" s="20">
        <f t="shared" si="20"/>
        <v>128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1</v>
      </c>
      <c r="CV48" s="20" t="b">
        <v>0</v>
      </c>
      <c r="CW48" s="20" t="b">
        <v>0</v>
      </c>
      <c r="CX48" s="20">
        <v>128</v>
      </c>
      <c r="CY48" s="20">
        <v>1</v>
      </c>
      <c r="CZ48" s="20">
        <v>0</v>
      </c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5_30 Chalet</v>
      </c>
      <c r="B49" s="12">
        <v>5</v>
      </c>
      <c r="C49" s="50"/>
      <c r="D49" s="51"/>
      <c r="E49" s="50"/>
      <c r="F49" s="91"/>
      <c r="G49" s="58"/>
      <c r="H49" s="90"/>
      <c r="I49" s="49"/>
      <c r="J49" s="48" t="s">
        <v>478</v>
      </c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178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1</v>
      </c>
      <c r="CB49" s="20">
        <f t="shared" si="25"/>
        <v>0</v>
      </c>
      <c r="CC49" s="82" t="b">
        <f>opening(AS17,B44)</f>
        <v>1</v>
      </c>
      <c r="CD49" s="5" t="b">
        <f>KOST(CA49,O49,secandmin(J49),L49,AN17)</f>
        <v>1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134</v>
      </c>
      <c r="CI49" s="20">
        <f t="shared" si="20"/>
        <v>46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1</v>
      </c>
      <c r="CV49" s="20" t="b">
        <v>1</v>
      </c>
      <c r="CW49" s="20">
        <v>179</v>
      </c>
      <c r="CX49" s="20">
        <v>46</v>
      </c>
      <c r="CY49" s="20">
        <v>1</v>
      </c>
      <c r="CZ49" s="20">
        <v>1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1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5_30 Chalet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456</v>
      </c>
      <c r="K50" s="45" t="b">
        <v>0</v>
      </c>
      <c r="L50" s="46" t="b">
        <f t="shared" si="23"/>
        <v>0</v>
      </c>
      <c r="M50" s="47" t="b" cm="1">
        <f t="array" ref="M50">OpeningDeath(CG18,CI50,CI18,CI34,CI66,CI82,CI98)</f>
        <v>0</v>
      </c>
      <c r="N50" s="52" t="s">
        <v>178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1</v>
      </c>
      <c r="CB50" s="20">
        <f t="shared" si="25"/>
        <v>0</v>
      </c>
      <c r="CC50" s="82" t="b">
        <f>opening(AS18,B44)</f>
        <v>0</v>
      </c>
      <c r="CD50" s="5" t="b">
        <f>KOST(CA50,O50,secandmin(J50),L50,AN18)</f>
        <v>1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44</v>
      </c>
      <c r="CI50" s="20">
        <f t="shared" si="20"/>
        <v>136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0</v>
      </c>
      <c r="CV50" s="20" t="b">
        <v>1</v>
      </c>
      <c r="CW50" s="20">
        <v>44</v>
      </c>
      <c r="CX50" s="20">
        <v>136</v>
      </c>
      <c r="CY50" s="20">
        <v>0</v>
      </c>
      <c r="CZ50" s="20">
        <v>1</v>
      </c>
      <c r="DA50" s="76"/>
      <c r="DB50" s="20" t="b" cm="1">
        <f t="array" ref="DB50">DeathRefragged(CI50,CJ18,CK18,CL18,CM18,CN18)</f>
        <v>0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5_30 Chalet</v>
      </c>
      <c r="B51" s="12">
        <v>7</v>
      </c>
      <c r="C51" s="50"/>
      <c r="D51" s="51"/>
      <c r="E51" s="50"/>
      <c r="F51" s="91"/>
      <c r="G51" s="58"/>
      <c r="H51" s="90"/>
      <c r="I51" s="49"/>
      <c r="J51" s="92" t="s">
        <v>497</v>
      </c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1</v>
      </c>
      <c r="N51" s="52" t="s">
        <v>184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0</v>
      </c>
      <c r="CB51" s="20">
        <f t="shared" si="25"/>
        <v>0</v>
      </c>
      <c r="CC51" s="82" t="b">
        <f>opening(AS19,B44)</f>
        <v>0</v>
      </c>
      <c r="CD51" s="5" t="b">
        <f>KOST(CA51,O51,secandmin(J51),L51,AN19)</f>
        <v>0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146</v>
      </c>
      <c r="CI51" s="20">
        <f t="shared" si="20"/>
        <v>34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5_30 Chalet</v>
      </c>
      <c r="B52" s="12">
        <v>8</v>
      </c>
      <c r="C52" s="50"/>
      <c r="D52" s="51"/>
      <c r="E52" s="50"/>
      <c r="F52" s="91"/>
      <c r="G52" s="58"/>
      <c r="H52" s="90"/>
      <c r="I52" s="49"/>
      <c r="J52" s="305"/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 t="s">
        <v>184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3</v>
      </c>
      <c r="CB52" s="20">
        <f t="shared" si="25"/>
        <v>3</v>
      </c>
      <c r="CC52" s="82" t="b">
        <f>opening(AS20,B44)</f>
        <v>0</v>
      </c>
      <c r="CD52" s="5" t="b">
        <f>KOST(CA52,O52,secandmin(J52),L52,AN20)</f>
        <v>1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0</v>
      </c>
      <c r="CI52" s="20" t="b">
        <f t="shared" si="20"/>
        <v>0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1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5_30 Chalet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446</v>
      </c>
      <c r="K53" s="45" t="b">
        <v>0</v>
      </c>
      <c r="L53" s="46" t="b">
        <f t="shared" si="23"/>
        <v>0</v>
      </c>
      <c r="M53" s="47" t="b" cm="1">
        <f t="array" ref="M53">OpeningDeath(CG21,CI53,CI21,CI37,CI69,CI85,CI101)</f>
        <v>0</v>
      </c>
      <c r="N53" s="171" t="s">
        <v>184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0</v>
      </c>
      <c r="CB53" s="20">
        <f t="shared" si="25"/>
        <v>0</v>
      </c>
      <c r="CC53" s="82" t="b">
        <f>opening(AS21,B44)</f>
        <v>0</v>
      </c>
      <c r="CD53" s="5" t="b">
        <f>KOST(CA53,O53,secandmin(J53),L53,AN21)</f>
        <v>0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88</v>
      </c>
      <c r="CI53" s="20">
        <f t="shared" si="20"/>
        <v>92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5_30 Chalet</v>
      </c>
      <c r="B54" s="12">
        <v>10</v>
      </c>
      <c r="C54" s="50"/>
      <c r="D54" s="51"/>
      <c r="E54" s="50"/>
      <c r="F54" s="91"/>
      <c r="G54" s="58"/>
      <c r="H54" s="90"/>
      <c r="I54" s="49"/>
      <c r="J54" s="300"/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 t="s">
        <v>184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1</v>
      </c>
      <c r="CB54" s="20">
        <f t="shared" si="25"/>
        <v>0</v>
      </c>
      <c r="CC54" s="82" t="b">
        <f>opening(AS22,B44)</f>
        <v>0</v>
      </c>
      <c r="CD54" s="5" t="b">
        <f>KOST(CA54,O54,secandmin(J54),L54,AN22)</f>
        <v>1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0</v>
      </c>
      <c r="CI54" s="20" t="b">
        <f t="shared" si="20"/>
        <v>0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5_30 Chalet</v>
      </c>
      <c r="B55" s="12">
        <v>11</v>
      </c>
      <c r="C55" s="50"/>
      <c r="D55" s="51"/>
      <c r="E55" s="50"/>
      <c r="F55" s="91"/>
      <c r="G55" s="58"/>
      <c r="H55" s="90"/>
      <c r="I55" s="49"/>
      <c r="J55" s="48" t="s">
        <v>505</v>
      </c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 t="s">
        <v>184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1</v>
      </c>
      <c r="CB55" s="20">
        <f t="shared" si="25"/>
        <v>1</v>
      </c>
      <c r="CC55" s="82" t="b">
        <f>opening(AS23,B44)</f>
        <v>1</v>
      </c>
      <c r="CD55" s="5" t="b">
        <f>KOST(CA55,O55,secandmin(J55),L55,AN23)</f>
        <v>1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1</v>
      </c>
      <c r="CI55" s="20">
        <f t="shared" si="20"/>
        <v>179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5_30 Chalet</v>
      </c>
      <c r="B56" s="12">
        <v>12</v>
      </c>
      <c r="C56" s="50"/>
      <c r="D56" s="51"/>
      <c r="E56" s="50"/>
      <c r="F56" s="91"/>
      <c r="G56" s="58"/>
      <c r="H56" s="90"/>
      <c r="I56" s="49"/>
      <c r="J56" s="48" t="s">
        <v>425</v>
      </c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0</v>
      </c>
      <c r="N56" s="171" t="s">
        <v>184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>
        <f t="shared" si="18"/>
        <v>0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>
        <f t="shared" si="19"/>
        <v>0</v>
      </c>
      <c r="BY56" s="18"/>
      <c r="BZ56" s="36"/>
      <c r="CA56" s="29">
        <f>countkills(AS24,AX24,BC24,BH24,BM24,B44)</f>
        <v>0</v>
      </c>
      <c r="CB56" s="20">
        <f t="shared" si="25"/>
        <v>0</v>
      </c>
      <c r="CC56" s="82" t="b">
        <f>opening(AS24,B44)</f>
        <v>0</v>
      </c>
      <c r="CD56" s="5" t="b">
        <f>KOST(CA56,O56,secandmin(J56),L56,AN24)</f>
        <v>0</v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136</v>
      </c>
      <c r="CI56" s="20">
        <f t="shared" si="20"/>
        <v>44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5_30 Chalet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5_30 Chalet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5_30 Chalet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5_30 Chalet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5_30 Chalet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480</v>
      </c>
      <c r="K61" s="45" t="b">
        <v>0</v>
      </c>
      <c r="L61" s="46" t="b">
        <f>DB61</f>
        <v>1</v>
      </c>
      <c r="M61" s="47" t="b" cm="1">
        <f t="array" ref="M61">OpeningDeath(CG13,CI61,CI13,CI29,CI45,CI77,CI93)</f>
        <v>0</v>
      </c>
      <c r="N61" s="52" t="s">
        <v>178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1</v>
      </c>
      <c r="CB61" s="20">
        <f>countkillshs(AS13,AV13,AX13,BA13,BC13,BF13,BH13,BK13,BM13,BP13,$B$60)</f>
        <v>1</v>
      </c>
      <c r="CC61" s="82" t="b">
        <f>opening(AS13,B60)</f>
        <v>0</v>
      </c>
      <c r="CD61" s="5" t="b">
        <f>KOST(CA61,O61,secandmin(J61),L61,AN13)</f>
        <v>1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28</v>
      </c>
      <c r="CI61" s="20">
        <f t="shared" ref="CI61:CI75" si="28">IF(CH61=0,FALSE,(180+BT61-CH61))</f>
        <v>152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0</v>
      </c>
      <c r="CV61" s="20" t="b" cm="1">
        <f t="array" ref="CV61:CV66">TRANSPOSE(sidesplit(CD61:CD75,AN13:AN27,"Defence"))</f>
        <v>1</v>
      </c>
      <c r="CW61" s="20" cm="1">
        <f t="array" ref="CW61:CW66">TRANSPOSE(sidesplit(CI61:CI75,AN13:AN27,"Attack"))</f>
        <v>139</v>
      </c>
      <c r="CX61" s="20" cm="1">
        <f t="array" ref="CX61:CX66">TRANSPOSE(sidesplit(CI61:CI75,AN13:AN27,"Defence"))</f>
        <v>152</v>
      </c>
      <c r="CY61" s="20" cm="1">
        <f t="array" ref="CY61:CY66">TRANSPOSE(sidesplit(CA61:CA75,AN13:AN27,"Attack"))</f>
        <v>0</v>
      </c>
      <c r="CZ61" s="20" cm="1">
        <f t="array" ref="CZ61:CZ66">TRANSPOSE(sidesplit(CA61:CA75,AN13:AN27,"Defence"))</f>
        <v>1</v>
      </c>
      <c r="DA61" s="76"/>
      <c r="DB61" s="20" t="b" cm="1">
        <f t="array" ref="DB61">DeathRefragged(CI61,CJ13,CK13,CL13,CM13,CN13)</f>
        <v>1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5_30 Chalet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424</v>
      </c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1</v>
      </c>
      <c r="N62" s="52" t="s">
        <v>178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0</v>
      </c>
      <c r="CB62" s="20">
        <f>countkillshs(AS14,AV14,AX14,BA14,BC14,BF14,BH14,BK14,BM14,BP14,$B$60)</f>
        <v>0</v>
      </c>
      <c r="CC62" s="82" t="b">
        <f>opening(AS14,B60)</f>
        <v>0</v>
      </c>
      <c r="CD62" s="5" t="b">
        <f>KOST(CA62,O62,secandmin(J62),L62,AN14)</f>
        <v>0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137</v>
      </c>
      <c r="CI62" s="20">
        <f t="shared" si="28"/>
        <v>43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1</v>
      </c>
      <c r="CV62" s="20" t="b">
        <v>0</v>
      </c>
      <c r="CW62" s="20">
        <v>137</v>
      </c>
      <c r="CX62" s="20">
        <v>43</v>
      </c>
      <c r="CY62" s="20">
        <v>1</v>
      </c>
      <c r="CZ62" s="20">
        <v>0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5_30 Chalet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458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185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0</v>
      </c>
      <c r="CB63" s="20">
        <f>countkillshs(AS15,AV15,AX15,BA15,BC15,BF15,BH15,BK15,BM15,BP15,$B$60)</f>
        <v>0</v>
      </c>
      <c r="CC63" s="82" t="b">
        <f>opening(AS15,B60)</f>
        <v>0</v>
      </c>
      <c r="CD63" s="5" t="b">
        <f>KOST(CA63,O63,secandmin(J63),L63,AN15)</f>
        <v>0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118</v>
      </c>
      <c r="CI63" s="20">
        <f t="shared" si="28"/>
        <v>62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1</v>
      </c>
      <c r="CV63" s="20" t="b">
        <v>0</v>
      </c>
      <c r="CW63" s="20">
        <v>110</v>
      </c>
      <c r="CX63" s="20">
        <v>62</v>
      </c>
      <c r="CY63" s="20">
        <v>1</v>
      </c>
      <c r="CZ63" s="20">
        <v>0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5_30 Chalet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488</v>
      </c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0</v>
      </c>
      <c r="N64" s="52" t="s">
        <v>185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0</v>
      </c>
      <c r="CB64" s="20">
        <f t="shared" ref="CB64:CB75" si="33">countkillshs(AS16,AV16,AX16,BA16,BC16,BF16,BH16,BK16,BM16,BP16,$B$60)</f>
        <v>0</v>
      </c>
      <c r="CC64" s="82" t="b">
        <f>opening(AS16,B60)</f>
        <v>0</v>
      </c>
      <c r="CD64" s="5" t="b">
        <f>KOST(CA64,O64,secandmin(J64),L64,AN16)</f>
        <v>0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55</v>
      </c>
      <c r="CI64" s="20">
        <f t="shared" si="28"/>
        <v>125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1</v>
      </c>
      <c r="CV64" s="20" t="b">
        <v>0</v>
      </c>
      <c r="CW64" s="20">
        <v>58</v>
      </c>
      <c r="CX64" s="20">
        <v>125</v>
      </c>
      <c r="CY64" s="20">
        <v>1</v>
      </c>
      <c r="CZ64" s="20">
        <v>0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5_30 Chalet</v>
      </c>
      <c r="B65" s="13">
        <v>5</v>
      </c>
      <c r="C65" s="50"/>
      <c r="D65" s="51"/>
      <c r="E65" s="50"/>
      <c r="F65" s="91"/>
      <c r="G65" s="58"/>
      <c r="H65" s="90"/>
      <c r="I65" s="49"/>
      <c r="J65" s="48" t="s">
        <v>452</v>
      </c>
      <c r="K65" s="45" t="b">
        <v>1</v>
      </c>
      <c r="L65" s="46" t="b">
        <f t="shared" si="31"/>
        <v>0</v>
      </c>
      <c r="M65" s="47" t="b" cm="1">
        <f t="array" ref="M65">OpeningDeath(CG17,CI65,CI17,CI33,CI49,CI81,CI97)</f>
        <v>0</v>
      </c>
      <c r="N65" s="52" t="s">
        <v>182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-36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0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43</v>
      </c>
      <c r="CI65" s="20">
        <f t="shared" si="28"/>
        <v>101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1</v>
      </c>
      <c r="CV65" s="20" t="b">
        <v>0</v>
      </c>
      <c r="CW65" s="20">
        <v>92</v>
      </c>
      <c r="CX65" s="20">
        <v>101</v>
      </c>
      <c r="CY65" s="20">
        <v>0</v>
      </c>
      <c r="CZ65" s="20">
        <v>0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5_30 Chalet</v>
      </c>
      <c r="B66" s="13">
        <v>6</v>
      </c>
      <c r="C66" s="50"/>
      <c r="D66" s="51"/>
      <c r="E66" s="50"/>
      <c r="F66" s="91"/>
      <c r="G66" s="58"/>
      <c r="H66" s="90"/>
      <c r="I66" s="49"/>
      <c r="J66" s="48" t="s">
        <v>496</v>
      </c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0</v>
      </c>
      <c r="N66" s="52" t="s">
        <v>182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1</v>
      </c>
      <c r="CB66" s="20">
        <f t="shared" si="33"/>
        <v>1</v>
      </c>
      <c r="CC66" s="82" t="b">
        <f>opening(AS18,B60)</f>
        <v>1</v>
      </c>
      <c r="CD66" s="5" t="b">
        <f>KOST(CA66,O66,secandmin(J66),L66,AN18)</f>
        <v>1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163</v>
      </c>
      <c r="CI66" s="20">
        <f t="shared" si="28"/>
        <v>17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1</v>
      </c>
      <c r="CV66" s="20" t="b">
        <v>1</v>
      </c>
      <c r="CW66" s="20">
        <v>45</v>
      </c>
      <c r="CX66" s="20">
        <v>17</v>
      </c>
      <c r="CY66" s="20">
        <v>1</v>
      </c>
      <c r="CZ66" s="20">
        <v>1</v>
      </c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1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5_30 Chalet</v>
      </c>
      <c r="B67" s="13">
        <v>7</v>
      </c>
      <c r="C67" s="50"/>
      <c r="D67" s="51"/>
      <c r="E67" s="50"/>
      <c r="F67" s="91"/>
      <c r="G67" s="58"/>
      <c r="H67" s="90"/>
      <c r="I67" s="49"/>
      <c r="J67" s="92" t="s">
        <v>429</v>
      </c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 t="s">
        <v>174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0</v>
      </c>
      <c r="CB67" s="20">
        <f t="shared" si="33"/>
        <v>0</v>
      </c>
      <c r="CC67" s="82" t="b">
        <f>opening(AS19,B60)</f>
        <v>0</v>
      </c>
      <c r="CD67" s="5" t="b">
        <f>KOST(CA67,O67,secandmin(J67),L67,AN19)</f>
        <v>0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41</v>
      </c>
      <c r="CI67" s="20">
        <f t="shared" si="28"/>
        <v>139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5_30 Chalet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452</v>
      </c>
      <c r="K68" s="45" t="b">
        <v>0</v>
      </c>
      <c r="L68" s="46" t="b">
        <f t="shared" si="31"/>
        <v>1</v>
      </c>
      <c r="M68" s="47" t="b" cm="1">
        <f t="array" ref="M68">OpeningDeath(CG20,CI68,CI20,CI36,CI52,CI84,CI100)</f>
        <v>0</v>
      </c>
      <c r="N68" s="52" t="s">
        <v>174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1</v>
      </c>
      <c r="CB68" s="20">
        <f t="shared" si="33"/>
        <v>0</v>
      </c>
      <c r="CC68" s="82" t="b">
        <f>opening(AS20,B60)</f>
        <v>1</v>
      </c>
      <c r="CD68" s="5" t="b">
        <f>KOST(CA68,O68,secandmin(J68),L68,AN20)</f>
        <v>1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43</v>
      </c>
      <c r="CI68" s="20">
        <f t="shared" si="28"/>
        <v>137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1</v>
      </c>
      <c r="DC68" s="20" t="b" cm="1">
        <f t="array" ref="DC68">OpeningKill(CJ20,AS20,$B$60,CI20,CI36,CI52,CI68,CI84)</f>
        <v>1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5_30 Chalet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460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174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1</v>
      </c>
      <c r="CB69" s="20">
        <f t="shared" si="33"/>
        <v>1</v>
      </c>
      <c r="CC69" s="82" t="b">
        <f>opening(AS21,B60)</f>
        <v>1</v>
      </c>
      <c r="CD69" s="5" t="b">
        <f>KOST(CA69,O69,secandmin(J69),L69,AN21)</f>
        <v>1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70</v>
      </c>
      <c r="CI69" s="20">
        <f t="shared" si="28"/>
        <v>110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5_30 Chalet</v>
      </c>
      <c r="B70" s="13">
        <v>10</v>
      </c>
      <c r="C70" s="50"/>
      <c r="D70" s="51"/>
      <c r="E70" s="50"/>
      <c r="F70" s="91"/>
      <c r="G70" s="58"/>
      <c r="H70" s="90"/>
      <c r="I70" s="49"/>
      <c r="J70" s="48" t="s">
        <v>464</v>
      </c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0</v>
      </c>
      <c r="N70" s="171" t="s">
        <v>174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1</v>
      </c>
      <c r="CB70" s="20">
        <f t="shared" si="33"/>
        <v>0</v>
      </c>
      <c r="CC70" s="82" t="b">
        <f>opening(AS22,B60)</f>
        <v>1</v>
      </c>
      <c r="CD70" s="5" t="b">
        <f>KOST(CA70,O70,secandmin(J70),L70,AN22)</f>
        <v>1</v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122</v>
      </c>
      <c r="CI70" s="20">
        <f t="shared" si="28"/>
        <v>58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1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5_30 Chalet</v>
      </c>
      <c r="B71" s="13">
        <v>11</v>
      </c>
      <c r="C71" s="50"/>
      <c r="D71" s="51"/>
      <c r="E71" s="50"/>
      <c r="F71" s="91"/>
      <c r="G71" s="58"/>
      <c r="H71" s="90"/>
      <c r="I71" s="49"/>
      <c r="J71" s="48" t="s">
        <v>446</v>
      </c>
      <c r="K71" s="45" t="b">
        <v>0</v>
      </c>
      <c r="L71" s="46" t="b">
        <f t="shared" si="31"/>
        <v>1</v>
      </c>
      <c r="M71" s="47" t="b" cm="1">
        <f t="array" ref="M71">OpeningDeath(CG23,CI71,CI23,CI39,CI55,CI87,CI103)</f>
        <v>0</v>
      </c>
      <c r="N71" s="171" t="s">
        <v>174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0</v>
      </c>
      <c r="CB71" s="20">
        <f t="shared" si="33"/>
        <v>0</v>
      </c>
      <c r="CC71" s="82" t="b">
        <f>opening(AS23,B60)</f>
        <v>0</v>
      </c>
      <c r="CD71" s="5" t="b">
        <f>KOST(CA71,O71,secandmin(J71),L71,AN23)</f>
        <v>1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88</v>
      </c>
      <c r="CI71" s="20">
        <f t="shared" si="28"/>
        <v>92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1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5_30 Chalet</v>
      </c>
      <c r="B72" s="13">
        <v>12</v>
      </c>
      <c r="C72" s="50"/>
      <c r="D72" s="51"/>
      <c r="E72" s="50"/>
      <c r="F72" s="91"/>
      <c r="G72" s="58"/>
      <c r="H72" s="90"/>
      <c r="I72" s="49"/>
      <c r="J72" s="48" t="s">
        <v>506</v>
      </c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 t="s">
        <v>174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>
        <f t="shared" si="26"/>
        <v>0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>
        <f t="shared" si="27"/>
        <v>0</v>
      </c>
      <c r="BY72" s="18"/>
      <c r="BZ72" s="36"/>
      <c r="CA72" s="29">
        <f>countkills(AS24,AX24,BC24,BH24,BM24,B60)</f>
        <v>1</v>
      </c>
      <c r="CB72" s="20">
        <f t="shared" si="33"/>
        <v>0</v>
      </c>
      <c r="CC72" s="82" t="b">
        <f>opening(AS24,B60)</f>
        <v>1</v>
      </c>
      <c r="CD72" s="5" t="b">
        <f>KOST(CA72,O72,secandmin(J72),L72,AN24)</f>
        <v>1</v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135</v>
      </c>
      <c r="CI72" s="20">
        <f t="shared" si="28"/>
        <v>45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5_30 Chalet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5_30 Chalet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5_30 Chalet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5_30 Chalet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5_30 Chalet</v>
      </c>
      <c r="B77" s="6">
        <v>1</v>
      </c>
      <c r="C77" s="50"/>
      <c r="D77" s="51"/>
      <c r="E77" s="50"/>
      <c r="F77" s="91"/>
      <c r="G77" s="58"/>
      <c r="H77" s="90"/>
      <c r="I77" s="49"/>
      <c r="J77" s="300"/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192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2</v>
      </c>
      <c r="CB77" s="20">
        <f>countkillshs(AS13,AV13,AX13,BA13,BC13,BF13,BH13,BK13,BM13,BP13,$B$76)</f>
        <v>1</v>
      </c>
      <c r="CC77" s="82" t="b">
        <f>opening(AS13,B76)</f>
        <v>0</v>
      </c>
      <c r="CD77" s="5" t="b">
        <f>KOST(CA77,O77,secandmin(J77),L77,AN13)</f>
        <v>1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0</v>
      </c>
      <c r="CI77" s="20" t="b">
        <f t="shared" ref="CI77:CI91" si="36">IF(CH77=0,FALSE,(180+BT77-CH77))</f>
        <v>0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0</v>
      </c>
      <c r="CV77" s="20" t="b" cm="1">
        <f t="array" ref="CV77:CV82">TRANSPOSE(sidesplit(CD77:CD91,AN13:AN27,"Defence"))</f>
        <v>1</v>
      </c>
      <c r="CW77" s="20" cm="1">
        <f t="array" ref="CW77:CW82">TRANSPOSE(sidesplit(CI77:CI91,AN13:AN27,"Attack"))</f>
        <v>47</v>
      </c>
      <c r="CX77" s="20" t="b" cm="1">
        <f t="array" ref="CX77:CX82">TRANSPOSE(sidesplit(CI77:CI91,AN13:AN27,"Defence"))</f>
        <v>0</v>
      </c>
      <c r="CY77" s="20" cm="1">
        <f t="array" ref="CY77:CY82">TRANSPOSE(sidesplit(CA77:CA91,AN13:AN27,"Attack"))</f>
        <v>0</v>
      </c>
      <c r="CZ77" s="20" cm="1">
        <f t="array" ref="CZ77:CZ82">TRANSPOSE(sidesplit(CA77:CA91,AN13:AN27,"Defence"))</f>
        <v>2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1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5_30 Chalet</v>
      </c>
      <c r="B78" s="6">
        <v>2</v>
      </c>
      <c r="C78" s="50"/>
      <c r="D78" s="51"/>
      <c r="E78" s="50"/>
      <c r="F78" s="91"/>
      <c r="G78" s="58"/>
      <c r="H78" s="90"/>
      <c r="I78" s="49"/>
      <c r="J78" s="48" t="s">
        <v>462</v>
      </c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192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1</v>
      </c>
      <c r="CB78" s="20">
        <f>countkillshs(AS14,AV14,AX14,BA14,BC14,BF14,BH14,BK14,BM14,BP14,$B$76)</f>
        <v>0</v>
      </c>
      <c r="CC78" s="82" t="b">
        <f>opening(AS14,B76)</f>
        <v>0</v>
      </c>
      <c r="CD78" s="5" t="b">
        <f>KOST(CA78,O78,secandmin(J78),L78,AN14)</f>
        <v>1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65</v>
      </c>
      <c r="CI78" s="20">
        <f t="shared" si="36"/>
        <v>115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0</v>
      </c>
      <c r="CV78" s="20" t="b">
        <v>1</v>
      </c>
      <c r="CW78" s="20">
        <v>66</v>
      </c>
      <c r="CX78" s="20">
        <v>115</v>
      </c>
      <c r="CY78" s="20">
        <v>0</v>
      </c>
      <c r="CZ78" s="20">
        <v>1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5_30 Chalet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438</v>
      </c>
      <c r="K79" s="45" t="b">
        <v>0</v>
      </c>
      <c r="L79" s="46" t="b">
        <f t="shared" si="39"/>
        <v>0</v>
      </c>
      <c r="M79" s="47" t="b" cm="1">
        <f t="array" ref="M79">OpeningDeath(CG15,CI79,CI15,CI31,CI47,CI63,CI95)</f>
        <v>0</v>
      </c>
      <c r="N79" s="52" t="s">
        <v>188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0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0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72</v>
      </c>
      <c r="CI79" s="20">
        <f t="shared" si="36"/>
        <v>108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1</v>
      </c>
      <c r="CV79" s="20" t="b">
        <v>0</v>
      </c>
      <c r="CW79" s="20">
        <v>60</v>
      </c>
      <c r="CX79" s="20">
        <v>108</v>
      </c>
      <c r="CY79" s="20">
        <v>0</v>
      </c>
      <c r="CZ79" s="20">
        <v>0</v>
      </c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5_30 Chalet</v>
      </c>
      <c r="B80" s="6">
        <v>4</v>
      </c>
      <c r="C80" s="50"/>
      <c r="D80" s="51"/>
      <c r="E80" s="50"/>
      <c r="F80" s="91"/>
      <c r="G80" s="58"/>
      <c r="H80" s="90"/>
      <c r="I80" s="49"/>
      <c r="J80" s="48" t="s">
        <v>485</v>
      </c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188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0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b">
        <f>KOST(CA80,O80,secandmin(J80),L80,AN16)</f>
        <v>0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67</v>
      </c>
      <c r="CI80" s="20">
        <f t="shared" si="36"/>
        <v>113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1</v>
      </c>
      <c r="CV80" s="20" t="b">
        <v>0</v>
      </c>
      <c r="CW80" s="20" t="b">
        <v>0</v>
      </c>
      <c r="CX80" s="20">
        <v>113</v>
      </c>
      <c r="CY80" s="20">
        <v>1</v>
      </c>
      <c r="CZ80" s="20">
        <v>0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5_30 Chalet</v>
      </c>
      <c r="B81" s="6">
        <v>5</v>
      </c>
      <c r="C81" s="50"/>
      <c r="D81" s="51"/>
      <c r="E81" s="50"/>
      <c r="F81" s="91"/>
      <c r="G81" s="58"/>
      <c r="H81" s="90"/>
      <c r="I81" s="49"/>
      <c r="J81" s="48" t="s">
        <v>403</v>
      </c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 t="s">
        <v>202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0</v>
      </c>
      <c r="CB81" s="20">
        <f t="shared" si="41"/>
        <v>0</v>
      </c>
      <c r="CC81" s="82" t="b">
        <f>opening(AS17,B76)</f>
        <v>0</v>
      </c>
      <c r="CD81" s="5" t="b">
        <f>KOST(CA81,O81,secandmin(J81),L81,AN17)</f>
        <v>0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100</v>
      </c>
      <c r="CI81" s="20">
        <f t="shared" si="36"/>
        <v>80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0</v>
      </c>
      <c r="CV81" s="20" t="b">
        <v>0</v>
      </c>
      <c r="CW81" s="20">
        <v>179</v>
      </c>
      <c r="CX81" s="20">
        <v>80</v>
      </c>
      <c r="CY81" s="20">
        <v>0</v>
      </c>
      <c r="CZ81" s="20">
        <v>0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5_30 Chalet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445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202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0</v>
      </c>
      <c r="CB82" s="20">
        <f t="shared" si="41"/>
        <v>0</v>
      </c>
      <c r="CC82" s="82" t="b">
        <f>opening(AS18,B76)</f>
        <v>0</v>
      </c>
      <c r="CD82" s="5" t="b">
        <f>KOST(CA82,O82,secandmin(J82),L82,AN18)</f>
        <v>0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82</v>
      </c>
      <c r="CI82" s="20">
        <f t="shared" si="36"/>
        <v>98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0</v>
      </c>
      <c r="CV82" s="20" t="b">
        <v>0</v>
      </c>
      <c r="CW82" s="20">
        <v>52</v>
      </c>
      <c r="CX82" s="20">
        <v>98</v>
      </c>
      <c r="CY82" s="20">
        <v>0</v>
      </c>
      <c r="CZ82" s="20">
        <v>0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5_30 Chalet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467</v>
      </c>
      <c r="K83" s="45" t="b">
        <v>0</v>
      </c>
      <c r="L83" s="46" t="b">
        <f t="shared" si="39"/>
        <v>0</v>
      </c>
      <c r="M83" s="47" t="b" cm="1">
        <f t="array" ref="M83">OpeningDeath(CG19,CI83,CI19,CI35,CI51,CI67,CI99)</f>
        <v>0</v>
      </c>
      <c r="N83" s="52" t="s">
        <v>179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0</v>
      </c>
      <c r="CB83" s="20">
        <f t="shared" si="41"/>
        <v>0</v>
      </c>
      <c r="CC83" s="82" t="b">
        <f>opening(AS19,B76)</f>
        <v>0</v>
      </c>
      <c r="CD83" s="5" t="b">
        <f>KOST(CA83,O83,secandmin(J83),L83,AN19)</f>
        <v>0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133</v>
      </c>
      <c r="CI83" s="20">
        <f t="shared" si="36"/>
        <v>47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0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5_30 Chalet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501</v>
      </c>
      <c r="K84" s="45" t="b">
        <v>0</v>
      </c>
      <c r="L84" s="46" t="b">
        <f t="shared" si="39"/>
        <v>0</v>
      </c>
      <c r="M84" s="47" t="b" cm="1">
        <f t="array" ref="M84">OpeningDeath(CG20,CI84,CI20,CI36,CI52,CI68,CI100)</f>
        <v>0</v>
      </c>
      <c r="N84" s="52" t="s">
        <v>179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0</v>
      </c>
      <c r="CB84" s="20">
        <f t="shared" si="41"/>
        <v>0</v>
      </c>
      <c r="CC84" s="82" t="b">
        <f>opening(AS20,B76)</f>
        <v>0</v>
      </c>
      <c r="CD84" s="5" t="b">
        <f>KOST(CA84,O84,secandmin(J84),L84,AN20)</f>
        <v>0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114</v>
      </c>
      <c r="CI84" s="20">
        <f t="shared" si="36"/>
        <v>66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0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5_30 Chalet</v>
      </c>
      <c r="B85" s="6">
        <v>9</v>
      </c>
      <c r="C85" s="50"/>
      <c r="D85" s="51"/>
      <c r="E85" s="50"/>
      <c r="F85" s="91"/>
      <c r="G85" s="58"/>
      <c r="H85" s="90"/>
      <c r="I85" s="49"/>
      <c r="J85" s="48" t="s">
        <v>490</v>
      </c>
      <c r="K85" s="45" t="b">
        <v>0</v>
      </c>
      <c r="L85" s="46" t="b">
        <f t="shared" si="39"/>
        <v>1</v>
      </c>
      <c r="M85" s="47" t="b" cm="1">
        <f t="array" ref="M85">OpeningDeath(CG21,CI85,CI21,CI37,CI53,CI69,CI101)</f>
        <v>0</v>
      </c>
      <c r="N85" s="171" t="s">
        <v>179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0</v>
      </c>
      <c r="CB85" s="20">
        <f t="shared" si="41"/>
        <v>0</v>
      </c>
      <c r="CC85" s="82" t="b">
        <f>opening(AS21,B76)</f>
        <v>0</v>
      </c>
      <c r="CD85" s="5" t="b">
        <f>KOST(CA85,O85,secandmin(J85),L85,AN21)</f>
        <v>1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120</v>
      </c>
      <c r="CI85" s="20">
        <f t="shared" si="36"/>
        <v>60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1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5_30 Chalet</v>
      </c>
      <c r="B86" s="6">
        <v>10</v>
      </c>
      <c r="C86" s="50"/>
      <c r="D86" s="51"/>
      <c r="E86" s="50"/>
      <c r="F86" s="91"/>
      <c r="G86" s="58"/>
      <c r="H86" s="90"/>
      <c r="I86" s="49"/>
      <c r="J86" s="302"/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 t="s">
        <v>179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1</v>
      </c>
      <c r="CB86" s="20">
        <f t="shared" si="41"/>
        <v>0</v>
      </c>
      <c r="CC86" s="82" t="b">
        <f>opening(AS22,B76)</f>
        <v>0</v>
      </c>
      <c r="CD86" s="5" t="b">
        <f>KOST(CA86,O86,secandmin(J86),L86,AN22)</f>
        <v>1</v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0</v>
      </c>
      <c r="CI86" s="20" t="b">
        <f t="shared" si="36"/>
        <v>0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5_30 Chalet</v>
      </c>
      <c r="B87" s="6">
        <v>11</v>
      </c>
      <c r="C87" s="50"/>
      <c r="D87" s="51"/>
      <c r="E87" s="50"/>
      <c r="F87" s="91"/>
      <c r="G87" s="58"/>
      <c r="H87" s="90"/>
      <c r="I87" s="49"/>
      <c r="J87" s="48" t="s">
        <v>505</v>
      </c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179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0</v>
      </c>
      <c r="CB87" s="20">
        <f t="shared" si="41"/>
        <v>0</v>
      </c>
      <c r="CC87" s="82" t="b">
        <f>opening(AS23,B76)</f>
        <v>0</v>
      </c>
      <c r="CD87" s="5" t="b">
        <f>KOST(CA87,O87,secandmin(J87),L87,AN23)</f>
        <v>0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1</v>
      </c>
      <c r="CI87" s="20">
        <f t="shared" si="36"/>
        <v>179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5_30 Chalet</v>
      </c>
      <c r="B88" s="6">
        <v>12</v>
      </c>
      <c r="C88" s="50"/>
      <c r="D88" s="51"/>
      <c r="E88" s="50"/>
      <c r="F88" s="91"/>
      <c r="G88" s="58"/>
      <c r="H88" s="90"/>
      <c r="I88" s="49"/>
      <c r="J88" s="48" t="s">
        <v>472</v>
      </c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 t="s">
        <v>179</v>
      </c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>
        <f t="shared" si="34"/>
        <v>0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>
        <f t="shared" si="35"/>
        <v>0</v>
      </c>
      <c r="BY88" s="18"/>
      <c r="BZ88" s="9"/>
      <c r="CA88" s="29">
        <f>countkills(AS24,AX24,BC24,BH24,BM24,B76)</f>
        <v>0</v>
      </c>
      <c r="CB88" s="20">
        <f t="shared" si="41"/>
        <v>0</v>
      </c>
      <c r="CC88" s="82" t="b">
        <f>opening(AS24,B76)</f>
        <v>0</v>
      </c>
      <c r="CD88" s="5" t="b">
        <f>KOST(CA88,O88,secandmin(J88),L88,AN24)</f>
        <v>0</v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128</v>
      </c>
      <c r="CI88" s="20">
        <f t="shared" si="36"/>
        <v>52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5_30 Chalet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5_30 Chalet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5_30 Chalet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5_30 Chalet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5_30 Chalet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5_30 Chalet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5_30 Chalet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5_30 Chalet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5_30 Chalet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5_30 Chalet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5_30 Chalet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5_30 Chalet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5_30 Chalet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5_30 Chalet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5_30 Chalet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5_30 Chalet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5_30 Chalet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5_30 Chalet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5_30 Chalet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OfficeMaster</v>
      </c>
    </row>
    <row r="112" spans="1:111" ht="15.75" customHeight="1" x14ac:dyDescent="0.2">
      <c r="A112" s="20" t="str">
        <f ca="1"/>
        <v>BarGaming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KitchenDining</v>
      </c>
      <c r="C113" s="316"/>
      <c r="D113" s="316"/>
      <c r="E113" s="316"/>
    </row>
    <row r="114" spans="1:27" ht="15.75" customHeight="1" thickBot="1" x14ac:dyDescent="0.25">
      <c r="A114" s="295" t="str">
        <f ca="1"/>
        <v>WineSnowmobile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9.7222222222222219E-4</v>
      </c>
      <c r="C118" s="177" cm="1">
        <f t="array" ref="C118">secandmin(AR13)/(60*60*24)</f>
        <v>1.712962962962963E-3</v>
      </c>
      <c r="D118" s="17" t="b">
        <f>CG13</f>
        <v>1</v>
      </c>
      <c r="E118" s="17" t="b">
        <f>IF(D118=TRUE,CJ29,"NO OP")</f>
        <v>0</v>
      </c>
      <c r="F118" s="17" t="str">
        <f t="shared" ref="F118:F132" si="42">AO13</f>
        <v>Won</v>
      </c>
      <c r="G118" s="125" t="b">
        <f>IF((COUNTA(AR13)=1),IF(F118="Not Played",FALSE,IF(D118=FALSE,(B118-C118),FALSE)), "NO KILL")</f>
        <v>0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1.5856481481481481E-3</v>
      </c>
      <c r="C119" s="177" cm="1">
        <f t="array" ref="C119">secandmin(AR14)/(60*60*24)</f>
        <v>1.2731481481481483E-3</v>
      </c>
      <c r="D119" s="17" t="b">
        <f t="shared" ref="D119:D132" si="44">CG14</f>
        <v>0</v>
      </c>
      <c r="E119" s="17" t="str">
        <f t="shared" ref="E119:E132" si="45">IF(D119=TRUE,CJ30,"NO OP")</f>
        <v>NO OP</v>
      </c>
      <c r="F119" s="17" t="str">
        <f t="shared" si="42"/>
        <v>Lost</v>
      </c>
      <c r="G119" s="125">
        <f t="shared" ref="G119:G132" si="46">IF((COUNTA(AR14)=1),IF(F119="Not Played",FALSE,IF(D119=FALSE,(B119-C119),FALSE)), "NO KILL")</f>
        <v>3.1249999999999984E-4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1.3888888888888889E-3</v>
      </c>
      <c r="C120" s="177" cm="1">
        <f t="array" ref="C120">secandmin(AR15)/(60*60*24)</f>
        <v>5.6712962962962967E-4</v>
      </c>
      <c r="D120" s="17" t="b">
        <f t="shared" si="44"/>
        <v>0</v>
      </c>
      <c r="E120" s="17" t="str">
        <f t="shared" si="45"/>
        <v>NO OP</v>
      </c>
      <c r="F120" s="17" t="str">
        <f t="shared" si="42"/>
        <v>Lost</v>
      </c>
      <c r="G120" s="125">
        <f t="shared" si="46"/>
        <v>8.2175925925925927E-4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1.3888888888888889E-3</v>
      </c>
      <c r="C121" s="177" cm="1">
        <f t="array" ref="C121">secandmin(AR16)/(60*60*24)</f>
        <v>0</v>
      </c>
      <c r="D121" s="17" t="b">
        <f t="shared" si="44"/>
        <v>0</v>
      </c>
      <c r="E121" s="17" t="str">
        <f t="shared" si="45"/>
        <v>NO OP</v>
      </c>
      <c r="F121" s="17" t="str">
        <f t="shared" si="42"/>
        <v>Lost</v>
      </c>
      <c r="G121" s="125" t="str">
        <f t="shared" si="46"/>
        <v>NO KILL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1.5509259259259259E-3</v>
      </c>
      <c r="C122" s="177" cm="1">
        <f t="array" ref="C122">secandmin(AR17)/(60*60*24)</f>
        <v>1.5856481481481481E-3</v>
      </c>
      <c r="D122" s="17" t="b">
        <f t="shared" si="44"/>
        <v>1</v>
      </c>
      <c r="E122" s="17" t="b">
        <f t="shared" si="45"/>
        <v>1</v>
      </c>
      <c r="F122" s="17" t="str">
        <f t="shared" si="42"/>
        <v>Lost</v>
      </c>
      <c r="G122" s="125" t="b">
        <f t="shared" si="46"/>
        <v>0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1.8865740740740742E-3</v>
      </c>
      <c r="C123" s="177" cm="1">
        <f t="array" ref="C123">secandmin(AR18)/(60*60*24)</f>
        <v>1.9097222222222222E-3</v>
      </c>
      <c r="D123" s="17" t="b">
        <f t="shared" si="44"/>
        <v>1</v>
      </c>
      <c r="E123" s="17" t="b">
        <f t="shared" si="45"/>
        <v>1</v>
      </c>
      <c r="F123" s="17" t="str">
        <f t="shared" si="42"/>
        <v>Lost</v>
      </c>
      <c r="G123" s="125" t="b">
        <f t="shared" si="46"/>
        <v>0</v>
      </c>
    </row>
    <row r="124" spans="1:27" ht="15.75" customHeight="1" x14ac:dyDescent="0.2">
      <c r="A124" s="4">
        <v>7</v>
      </c>
      <c r="B124" s="125">
        <f t="shared" si="43"/>
        <v>1.6898148148148148E-3</v>
      </c>
      <c r="C124" s="177" cm="1">
        <f t="array" ref="C124">secandmin(AR19)/(60*60*24)</f>
        <v>1.6319444444444445E-3</v>
      </c>
      <c r="D124" s="17" t="b">
        <f t="shared" si="44"/>
        <v>0</v>
      </c>
      <c r="E124" s="17" t="str">
        <f t="shared" si="45"/>
        <v>NO OP</v>
      </c>
      <c r="F124" s="17" t="str">
        <f t="shared" si="42"/>
        <v>Lost</v>
      </c>
      <c r="G124" s="125">
        <f t="shared" si="46"/>
        <v>5.7870370370370237E-5</v>
      </c>
    </row>
    <row r="125" spans="1:27" ht="15.75" customHeight="1" x14ac:dyDescent="0.2">
      <c r="A125" s="4">
        <v>8</v>
      </c>
      <c r="B125" s="125">
        <f t="shared" si="43"/>
        <v>1.4583333333333334E-3</v>
      </c>
      <c r="C125" s="177" cm="1">
        <f t="array" ref="C125">secandmin(AR20)/(60*60*24)</f>
        <v>1.5740740740740741E-3</v>
      </c>
      <c r="D125" s="17" t="b">
        <f t="shared" si="44"/>
        <v>1</v>
      </c>
      <c r="E125" s="17" t="b">
        <f t="shared" si="45"/>
        <v>0</v>
      </c>
      <c r="F125" s="17" t="str">
        <f t="shared" si="42"/>
        <v>Won</v>
      </c>
      <c r="G125" s="125" t="b">
        <f t="shared" si="46"/>
        <v>0</v>
      </c>
    </row>
    <row r="126" spans="1:27" ht="15.75" customHeight="1" x14ac:dyDescent="0.2">
      <c r="A126" s="4">
        <v>9</v>
      </c>
      <c r="B126" s="125">
        <f t="shared" si="43"/>
        <v>1.4467592592592592E-3</v>
      </c>
      <c r="C126" s="177" cm="1">
        <f t="array" ref="C126">secandmin(AR21)/(60*60*24)</f>
        <v>1.3541666666666667E-3</v>
      </c>
      <c r="D126" s="17" t="b">
        <f t="shared" si="44"/>
        <v>0</v>
      </c>
      <c r="E126" s="17" t="str">
        <f t="shared" si="45"/>
        <v>NO OP</v>
      </c>
      <c r="F126" s="17" t="str">
        <f t="shared" si="42"/>
        <v>Lost</v>
      </c>
      <c r="G126" s="125">
        <f t="shared" si="46"/>
        <v>9.2592592592592466E-5</v>
      </c>
    </row>
    <row r="127" spans="1:27" ht="15.75" customHeight="1" x14ac:dyDescent="0.2">
      <c r="A127" s="4">
        <v>10</v>
      </c>
      <c r="B127" s="125">
        <f t="shared" si="43"/>
        <v>1.4120370370370369E-3</v>
      </c>
      <c r="C127" s="177" cm="1">
        <f t="array" ref="C127">secandmin(AR22)/(60*60*24)</f>
        <v>1.5277777777777779E-3</v>
      </c>
      <c r="D127" s="17" t="b">
        <f t="shared" si="44"/>
        <v>1</v>
      </c>
      <c r="E127" s="17" t="b">
        <f t="shared" si="45"/>
        <v>0</v>
      </c>
      <c r="F127" s="17" t="str">
        <f t="shared" si="42"/>
        <v>Won</v>
      </c>
      <c r="G127" s="125" t="b">
        <f t="shared" si="46"/>
        <v>0</v>
      </c>
    </row>
    <row r="128" spans="1:27" ht="15.75" customHeight="1" x14ac:dyDescent="0.2">
      <c r="A128" s="4">
        <v>11</v>
      </c>
      <c r="B128" s="125">
        <f t="shared" si="43"/>
        <v>1.0763888888888889E-3</v>
      </c>
      <c r="C128" s="177" cm="1">
        <f t="array" ref="C128">secandmin(AR23)/(60*60*24)</f>
        <v>9.9537037037037042E-4</v>
      </c>
      <c r="D128" s="17" t="b">
        <f t="shared" si="44"/>
        <v>0</v>
      </c>
      <c r="E128" s="17" t="str">
        <f t="shared" si="45"/>
        <v>NO OP</v>
      </c>
      <c r="F128" s="17" t="str">
        <f t="shared" si="42"/>
        <v>Lost</v>
      </c>
      <c r="G128" s="125">
        <f t="shared" si="46"/>
        <v>8.1018518518518462E-5</v>
      </c>
    </row>
    <row r="129" spans="1:9" ht="15.75" customHeight="1" x14ac:dyDescent="0.2">
      <c r="A129" s="4">
        <v>12</v>
      </c>
      <c r="B129" s="125">
        <f t="shared" si="43"/>
        <v>1.6898148148148148E-3</v>
      </c>
      <c r="C129" s="177" cm="1">
        <f t="array" ref="C129">secandmin(AR24)/(60*60*24)</f>
        <v>1.5856481481481481E-3</v>
      </c>
      <c r="D129" s="17" t="b">
        <f t="shared" si="44"/>
        <v>0</v>
      </c>
      <c r="E129" s="17" t="str">
        <f t="shared" si="45"/>
        <v>NO OP</v>
      </c>
      <c r="F129" s="17" t="str">
        <f t="shared" si="42"/>
        <v>Lost</v>
      </c>
      <c r="G129" s="125">
        <f t="shared" si="46"/>
        <v>1.0416666666666669E-4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1</v>
      </c>
      <c r="D134" s="17" t="str">
        <f>AO13</f>
        <v>Won</v>
      </c>
      <c r="E134" s="233" t="b">
        <f>IF(OR(DE29=TRUE,DE77=TRUE,DE45=TRUE,DE61=TRUE,DE13=TRUE),TRUE,FALSE)</f>
        <v>1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0</v>
      </c>
      <c r="D135" s="17" t="str">
        <f t="shared" ref="D135:D148" si="48">AO14</f>
        <v>Lost</v>
      </c>
      <c r="E135" s="233" t="b">
        <f t="shared" ref="E135:E148" si="49">IF(OR(DE30=TRUE,DE78=TRUE,DE46=TRUE,DE62=TRUE,DE14=TRUE),TRUE,FALSE)</f>
        <v>0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0</v>
      </c>
      <c r="D136" s="17" t="str">
        <f t="shared" si="48"/>
        <v>Lost</v>
      </c>
      <c r="E136" s="233" t="b">
        <f t="shared" si="49"/>
        <v>0</v>
      </c>
      <c r="F136" s="17" t="str" cm="1">
        <f t="array" ref="F136">IF(CG15=TRUE,WhoGotTraded(CJ31,CJ15,CI15,CI31,CI47,CI63,CI79,$B$12,$B$28,$B$44,$B$60,$B$76),"N/A")</f>
        <v>N/A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0</v>
      </c>
      <c r="D137" s="17" t="str">
        <f t="shared" si="48"/>
        <v>Lost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1</v>
      </c>
      <c r="D138" s="17" t="str">
        <f t="shared" si="48"/>
        <v>Lost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Perseus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1</v>
      </c>
      <c r="D139" s="17" t="str">
        <f t="shared" si="48"/>
        <v>Lost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Yeeto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0</v>
      </c>
      <c r="D140" s="17" t="str">
        <f t="shared" si="48"/>
        <v>Lost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1</v>
      </c>
      <c r="D141" s="17" t="str">
        <f t="shared" si="48"/>
        <v>Won</v>
      </c>
      <c r="E141" s="233" t="b">
        <f t="shared" si="49"/>
        <v>1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0</v>
      </c>
      <c r="D142" s="17" t="str">
        <f t="shared" si="48"/>
        <v>Lost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N/A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1</v>
      </c>
      <c r="D143" s="17" t="str">
        <f t="shared" si="48"/>
        <v>Won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0</v>
      </c>
      <c r="C144" s="17" t="b">
        <f t="shared" si="47"/>
        <v>0</v>
      </c>
      <c r="D144" s="17" t="str">
        <f t="shared" si="48"/>
        <v>Lost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6" ht="15.75" customHeight="1" x14ac:dyDescent="0.2">
      <c r="A145" s="276">
        <v>12</v>
      </c>
      <c r="B145" s="17" t="b">
        <v>0</v>
      </c>
      <c r="C145" s="17" t="b">
        <f t="shared" si="47"/>
        <v>0</v>
      </c>
      <c r="D145" s="17" t="str">
        <f t="shared" si="48"/>
        <v>Lost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N/A</v>
      </c>
    </row>
    <row r="146" spans="1:6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6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6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6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6" ht="15.75" customHeight="1" x14ac:dyDescent="0.2">
      <c r="A150" s="276">
        <v>1</v>
      </c>
      <c r="B150" s="17" cm="1">
        <f t="array" ref="B150:B164">IF(ISBLANK(Q13:Q27),FALSE,Q13:Q27)</f>
        <v>1</v>
      </c>
      <c r="C150" s="17" cm="1">
        <f t="array" ref="C150:C164">IF(ISBLANK(R13:R27),FALSE,R13:R27)</f>
        <v>3</v>
      </c>
      <c r="D150" s="234" t="str" cm="1">
        <f t="array" ref="D150:D164">AO13:AO27</f>
        <v>Won</v>
      </c>
      <c r="E150" s="17" t="str" cm="1">
        <f t="array" ref="E150">WhoGotTraded(CJ29,CJ13,CI13,CI29,CI45,CI61,CI77,$B$12,$B$28,$B$44,$B$60,$B$76)</f>
        <v>N/A</v>
      </c>
    </row>
    <row r="151" spans="1:6" ht="15.75" customHeight="1" x14ac:dyDescent="0.2">
      <c r="A151" s="276">
        <v>2</v>
      </c>
      <c r="B151" s="17">
        <v>0</v>
      </c>
      <c r="C151" s="17">
        <v>2</v>
      </c>
      <c r="D151" s="234" t="str">
        <v>Lost</v>
      </c>
      <c r="E151" s="17" t="str" cm="1">
        <f t="array" ref="E151">WhoGotTraded(CJ30,CJ14,CI14,CI30,CI46,CI62,CI78,$B$12,$B$28,$B$44,$B$60,$B$76)</f>
        <v>N/A</v>
      </c>
    </row>
    <row r="152" spans="1:6" ht="15.75" customHeight="1" x14ac:dyDescent="0.2">
      <c r="A152" s="276">
        <v>3</v>
      </c>
      <c r="B152" s="17">
        <v>0</v>
      </c>
      <c r="C152" s="17">
        <v>3</v>
      </c>
      <c r="D152" s="234" t="str">
        <v>Lost</v>
      </c>
      <c r="E152" s="17" t="str" cm="1">
        <f t="array" ref="E152">WhoGotTraded(CJ31,CJ15,CI15,CI31,CI47,CI63,CI79,$B$12,$B$28,$B$44,$B$60,$B$76)</f>
        <v>Blue</v>
      </c>
    </row>
    <row r="153" spans="1:6" ht="15.75" customHeight="1" x14ac:dyDescent="0.2">
      <c r="A153" s="276">
        <v>4</v>
      </c>
      <c r="B153" s="17">
        <v>0</v>
      </c>
      <c r="C153" s="17">
        <v>3</v>
      </c>
      <c r="D153" s="234" t="str">
        <v>Lost</v>
      </c>
      <c r="E153" s="17" t="str" cm="1">
        <f t="array" ref="E153">WhoGotTraded(CJ32,CJ16,CI16,CI32,CI48,CI64,CI80,$B$12,$B$28,$B$44,$B$60,$B$76)</f>
        <v>N/A</v>
      </c>
    </row>
    <row r="154" spans="1:6" ht="15.75" customHeight="1" x14ac:dyDescent="0.2">
      <c r="A154" s="276">
        <v>5</v>
      </c>
      <c r="B154" s="17">
        <v>0</v>
      </c>
      <c r="C154" s="17">
        <v>0</v>
      </c>
      <c r="D154" s="234" t="str">
        <v>Lost</v>
      </c>
      <c r="E154" s="17" t="str" cm="1">
        <f t="array" ref="E154">WhoGotTraded(CJ33,CJ17,CI17,CI33,CI49,CI65,CI81,$B$12,$B$28,$B$44,$B$60,$B$76)</f>
        <v>Perseus</v>
      </c>
    </row>
    <row r="155" spans="1:6" ht="15.75" customHeight="1" x14ac:dyDescent="0.2">
      <c r="A155" s="276">
        <v>6</v>
      </c>
      <c r="B155" s="17">
        <v>1</v>
      </c>
      <c r="C155" s="17">
        <v>3</v>
      </c>
      <c r="D155" s="234" t="str">
        <v>Lost</v>
      </c>
      <c r="E155" s="17" t="str" cm="1">
        <f t="array" ref="E155">WhoGotTraded(CJ34,CJ18,CI18,CI34,CI50,CI66,CI82,$B$12,$B$28,$B$44,$B$60,$B$76)</f>
        <v>Yeeto</v>
      </c>
    </row>
    <row r="156" spans="1:6" ht="15.75" customHeight="1" x14ac:dyDescent="0.2">
      <c r="A156" s="276">
        <v>7</v>
      </c>
      <c r="B156" s="17" t="b">
        <v>0</v>
      </c>
      <c r="C156" s="17" t="b">
        <v>0</v>
      </c>
      <c r="D156" s="234" t="str">
        <v>Lost</v>
      </c>
      <c r="E156" s="17" t="str" cm="1">
        <f t="array" ref="E156">WhoGotTraded(CJ35,CJ19,CI19,CI35,CI51,CI67,CI83,$B$12,$B$28,$B$44,$B$60,$B$76)</f>
        <v>Fin</v>
      </c>
    </row>
    <row r="157" spans="1:6" ht="15.75" customHeight="1" x14ac:dyDescent="0.2">
      <c r="A157" s="276">
        <v>8</v>
      </c>
      <c r="B157" s="17" t="b">
        <v>0</v>
      </c>
      <c r="C157" s="17" t="b">
        <v>0</v>
      </c>
      <c r="D157" s="234" t="str">
        <v>Won</v>
      </c>
      <c r="E157" s="17" t="str" cm="1">
        <f t="array" ref="E157">WhoGotTraded(CJ36,CJ20,CI20,CI36,CI52,CI68,CI84,$B$12,$B$28,$B$44,$B$60,$B$76)</f>
        <v>N/A</v>
      </c>
    </row>
    <row r="158" spans="1:6" ht="15.75" customHeight="1" x14ac:dyDescent="0.2">
      <c r="A158" s="276">
        <v>9</v>
      </c>
      <c r="B158" s="17" t="b">
        <v>0</v>
      </c>
      <c r="C158" s="17" t="b">
        <v>0</v>
      </c>
      <c r="D158" s="234" t="str">
        <v>Lost</v>
      </c>
      <c r="E158" s="17" t="str" cm="1">
        <f t="array" ref="E158">WhoGotTraded(CJ37,CJ21,CI21,CI37,CI53,CI69,CI85,$B$12,$B$28,$B$44,$B$60,$B$76)</f>
        <v>Ploudy</v>
      </c>
    </row>
    <row r="159" spans="1:6" ht="15.75" customHeight="1" x14ac:dyDescent="0.2">
      <c r="A159" s="276">
        <v>10</v>
      </c>
      <c r="B159" s="17" t="b">
        <v>0</v>
      </c>
      <c r="C159" s="17" t="b">
        <v>0</v>
      </c>
      <c r="D159" s="234" t="str">
        <v>Won</v>
      </c>
      <c r="E159" s="17" t="str" cm="1">
        <f t="array" ref="E159">WhoGotTraded(CJ38,CJ22,CI22,CI38,CI54,CI70,CI86,$B$12,$B$28,$B$44,$B$60,$B$76)</f>
        <v>N/A</v>
      </c>
    </row>
    <row r="160" spans="1:6" ht="15.75" customHeight="1" x14ac:dyDescent="0.2">
      <c r="A160" s="276">
        <v>11</v>
      </c>
      <c r="B160" s="17" t="b">
        <v>0</v>
      </c>
      <c r="C160" s="17" t="b">
        <v>0</v>
      </c>
      <c r="D160" s="234" t="str">
        <v>Lost</v>
      </c>
      <c r="E160" s="17" t="str" cm="1">
        <f t="array" ref="E160">WhoGotTraded(CJ39,CJ23,CI23,CI39,CI55,CI71,CI87,$B$12,$B$28,$B$44,$B$60,$B$76)</f>
        <v>N/A</v>
      </c>
    </row>
    <row r="161" spans="1:7" ht="15.75" customHeight="1" x14ac:dyDescent="0.2">
      <c r="A161" s="276">
        <v>12</v>
      </c>
      <c r="B161" s="17" t="b">
        <v>0</v>
      </c>
      <c r="C161" s="17" t="b">
        <v>0</v>
      </c>
      <c r="D161" s="234" t="str">
        <v>Lost</v>
      </c>
      <c r="E161" s="17" t="str" cm="1">
        <f t="array" ref="E161:G161">WhoGotTraded(CJ40,CJ24,CI24,CI40,CI56,CI72,CI88,$B$12,$B$28,$B$44,$B$60,$B$76)</f>
        <v>Perseus</v>
      </c>
      <c r="F161" t="str">
        <v>Yeeto</v>
      </c>
      <c r="G161" t="str">
        <v>Fin</v>
      </c>
    </row>
    <row r="162" spans="1:7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7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7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7" ht="15.75" customHeight="1" x14ac:dyDescent="0.2"/>
    <row r="166" spans="1:7" ht="15.75" customHeight="1" x14ac:dyDescent="0.2"/>
    <row r="167" spans="1:7" ht="15.75" customHeight="1" x14ac:dyDescent="0.2"/>
    <row r="168" spans="1:7" ht="15.75" customHeight="1" x14ac:dyDescent="0.2"/>
    <row r="169" spans="1:7" ht="15.75" customHeight="1" x14ac:dyDescent="0.2"/>
    <row r="170" spans="1:7" ht="15.75" customHeight="1" x14ac:dyDescent="0.2"/>
    <row r="171" spans="1:7" ht="15.75" customHeight="1" x14ac:dyDescent="0.2"/>
    <row r="172" spans="1:7" ht="15.75" customHeight="1" x14ac:dyDescent="0.2"/>
    <row r="173" spans="1:7" ht="15.75" customHeight="1" x14ac:dyDescent="0.2"/>
    <row r="174" spans="1:7" ht="15.75" customHeight="1" x14ac:dyDescent="0.2"/>
    <row r="175" spans="1:7" ht="15.75" customHeight="1" x14ac:dyDescent="0.2"/>
    <row r="176" spans="1:7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61" priority="16" operator="equal">
      <formula>TRUE</formula>
    </cfRule>
  </conditionalFormatting>
  <conditionalFormatting sqref="E118:E132">
    <cfRule type="containsText" dxfId="60" priority="13" operator="containsText" text="FALSE">
      <formula>NOT(ISERROR(SEARCH("FALSE",E118)))</formula>
    </cfRule>
    <cfRule type="containsText" dxfId="59" priority="14" operator="containsText" text="TRUE">
      <formula>NOT(ISERROR(SEARCH("TRUE",E118)))</formula>
    </cfRule>
    <cfRule type="containsText" dxfId="58" priority="15" operator="containsText" text="NO OP">
      <formula>NOT(ISERROR(SEARCH("NO OP",E118)))</formula>
    </cfRule>
  </conditionalFormatting>
  <conditionalFormatting sqref="F118:F132">
    <cfRule type="cellIs" dxfId="57" priority="11" operator="equal">
      <formula>"LOST"</formula>
    </cfRule>
    <cfRule type="cellIs" dxfId="56" priority="12" operator="equal">
      <formula>"WON"</formula>
    </cfRule>
  </conditionalFormatting>
  <conditionalFormatting sqref="G118:G132">
    <cfRule type="cellIs" dxfId="55" priority="7" operator="equal">
      <formula>"NO KILL"</formula>
    </cfRule>
    <cfRule type="cellIs" dxfId="54" priority="8" operator="equal">
      <formula>FALSE</formula>
    </cfRule>
    <cfRule type="cellIs" dxfId="53" priority="9" operator="greaterThan">
      <formula>0.0001157</formula>
    </cfRule>
    <cfRule type="cellIs" dxfId="52" priority="10" operator="lessThan">
      <formula>0.000115</formula>
    </cfRule>
  </conditionalFormatting>
  <conditionalFormatting sqref="C134:C148">
    <cfRule type="cellIs" dxfId="51" priority="6" operator="equal">
      <formula>TRUE</formula>
    </cfRule>
  </conditionalFormatting>
  <conditionalFormatting sqref="D134:D148">
    <cfRule type="cellIs" dxfId="50" priority="4" operator="equal">
      <formula>"LOST"</formula>
    </cfRule>
    <cfRule type="cellIs" dxfId="49" priority="5" operator="equal">
      <formula>"WON"</formula>
    </cfRule>
  </conditionalFormatting>
  <conditionalFormatting sqref="E134:E148">
    <cfRule type="cellIs" dxfId="48" priority="3" operator="equal">
      <formula>TRUE</formula>
    </cfRule>
  </conditionalFormatting>
  <conditionalFormatting sqref="B134:B148">
    <cfRule type="cellIs" dxfId="47" priority="2" operator="equal">
      <formula>TRUE</formula>
    </cfRule>
  </conditionalFormatting>
  <conditionalFormatting sqref="X122">
    <cfRule type="cellIs" dxfId="46" priority="1" operator="equal">
      <formula>0</formula>
    </cfRule>
  </conditionalFormatting>
  <dataValidations count="13">
    <dataValidation type="list" allowBlank="1" showInputMessage="1" showErrorMessage="1" sqref="AQ13:AQ27" xr:uid="{A264CE41-EDA2-4B26-9EFC-8F3512260C37}">
      <formula1>"High,Low"</formula1>
    </dataValidation>
    <dataValidation type="list" allowBlank="1" showInputMessage="1" showErrorMessage="1" sqref="AL14:AL27" xr:uid="{3090F27D-CCDF-4476-8070-8914E1D4EDC9}">
      <formula1>$A$111:$A$114</formula1>
    </dataValidation>
    <dataValidation type="list" allowBlank="1" showInputMessage="1" showErrorMessage="1" sqref="AL13" xr:uid="{0D64384A-EE41-4D0F-B8B5-02E2796F903C}">
      <formula1>A111:A114</formula1>
    </dataValidation>
    <dataValidation type="list" allowBlank="1" showInputMessage="1" showErrorMessage="1" sqref="AF13:AF27 AF29:AF43 AF45:AF59 AF61:AF75 AF77:AF91 AF93:AF107" xr:uid="{43109E63-E631-4B58-A7A6-339003E62D4E}">
      <formula1>"PP,False"</formula1>
    </dataValidation>
    <dataValidation type="list" allowBlank="1" showInputMessage="1" showErrorMessage="1" sqref="AD13:AD27 AD29:AD43 AD45:AD59 AD61:AD75 AD77:AD91 AD93:AD107" xr:uid="{CFFA4DFF-4B49-42F1-B030-7181235BB3B3}">
      <formula1>"Prep,PP,False"</formula1>
    </dataValidation>
    <dataValidation type="list" allowBlank="1" showInputMessage="1" showErrorMessage="1" sqref="K93:K107 AZ13:BA27 BE13:BF27 BJ13:BK27 K13:K27 K77:K91 K29:K43 K45:K59 K61:K75 BO13:BP27 AU13:AV27" xr:uid="{D011D8C0-2E82-4307-980F-F5D36762299C}">
      <formula1>"TRUE,FALSE"</formula1>
    </dataValidation>
    <dataValidation type="list" allowBlank="1" sqref="AN13:AN27" xr:uid="{AA6CA41F-8664-49A4-9B76-F44F90FA38FA}">
      <formula1>"Attack,Defence,Not Played"</formula1>
    </dataValidation>
    <dataValidation type="list" allowBlank="1" sqref="AO13:AO27" xr:uid="{0D1282E8-E6DA-470C-9934-CE35C363F7F5}">
      <formula1>"Won,Lost,Not Played"</formula1>
    </dataValidation>
    <dataValidation type="list" allowBlank="1" showInputMessage="1" showErrorMessage="1" sqref="O13:O27 O29:O43 O45:O59 O61:O75 O77:O91 O93:O107 L93:L107" xr:uid="{24954713-489E-470E-88FF-6BA1549241A3}">
      <formula1>"True,False"</formula1>
    </dataValidation>
    <dataValidation type="list" allowBlank="1" showInputMessage="1" showErrorMessage="1" sqref="E2" xr:uid="{10BF8259-6154-4AE0-8BD7-0E32D9401BE0}">
      <formula1>"True, False"</formula1>
    </dataValidation>
    <dataValidation type="list" allowBlank="1" showInputMessage="1" showErrorMessage="1" sqref="AJ13:AJ27" xr:uid="{71D65CAC-46D1-4D30-A2FE-6DEA0A1C31E5}">
      <formula1>"true,false"</formula1>
    </dataValidation>
    <dataValidation type="list" allowBlank="1" showInputMessage="1" showErrorMessage="1" sqref="AT13:AT27 AY13:AY27 BN13:BN27 BI13:BI27 BD13:BD27" xr:uid="{EC56840B-C793-4145-AFD2-B3196A699EC6}">
      <formula1>"Gun, Utility"</formula1>
    </dataValidation>
    <dataValidation type="list" allowBlank="1" sqref="AS13:AS27 BH13:BH27 BC13:BC27 AX13:AX27 BM13:BM27" xr:uid="{6D776918-5FFB-47FD-99DF-B90529A1DAB8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E96F4BF8-1511-4845-B579-C046811C1336}">
          <x14:formula1>
            <xm:f>REF!E2:E20</xm:f>
          </x14:formula1>
          <xm:sqref>C2</xm:sqref>
        </x14:dataValidation>
        <x14:dataValidation type="list" allowBlank="1" showInputMessage="1" showErrorMessage="1" xr:uid="{0DBE8BCB-3A9B-4C12-BDE4-BD7EB3C985D9}">
          <x14:formula1>
            <xm:f>REF!A1:A100</xm:f>
          </x14:formula1>
          <xm:sqref>AE2</xm:sqref>
        </x14:dataValidation>
        <x14:dataValidation type="list" allowBlank="1" showInputMessage="1" showErrorMessage="1" xr:uid="{99F66EC8-F46C-42EE-B848-4DD028296958}">
          <x14:formula1>
            <xm:f>REF!A1:A100</xm:f>
          </x14:formula1>
          <xm:sqref>AD2</xm:sqref>
        </x14:dataValidation>
        <x14:dataValidation type="list" allowBlank="1" showInputMessage="1" showErrorMessage="1" xr:uid="{91B0026F-4A1B-46D8-A50B-6D65B61CA3F0}">
          <x14:formula1>
            <xm:f>REF!B1:B100</xm:f>
          </x14:formula1>
          <xm:sqref>AC2</xm:sqref>
        </x14:dataValidation>
        <x14:dataValidation type="list" allowBlank="1" showInputMessage="1" showErrorMessage="1" xr:uid="{73B5D0FE-0B0D-4571-BCF0-739CB66C9688}">
          <x14:formula1>
            <xm:f>REF!B1:B100</xm:f>
          </x14:formula1>
          <xm:sqref>AB2</xm:sqref>
        </x14:dataValidation>
        <x14:dataValidation type="list" allowBlank="1" showInputMessage="1" showErrorMessage="1" xr:uid="{73E79DC2-6F26-47B9-A0F5-BE71178A859B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C5B21CBD-19AD-42EE-9618-E8662696D73E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89F8AD29-0D81-4890-BD88-C79B4D85C2A9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2CFB574D-AFF6-4EDA-B9E4-54DD228DC5A8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E12A7093-5660-463F-B492-4AE17AADB952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146F1853-59CE-4430-A7CE-F91ACE7CAF6B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24CADFC3-1471-490F-9030-422E91E4AA62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D66DBBCA-8AA3-430E-87CB-DCA930F533F2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782BEC5B-9BE8-472D-81F5-5E97A17B4706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34936B9C-14D4-45FE-B0C7-829BCB37FE8A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2869A882-4EFC-4D4D-B143-C026E315A828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D526AA38-0EB2-45EA-8B7A-F7EE741487E6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59855761-D0E9-4631-8524-C905A48BE9AF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2F5B8BEE-C1A5-4050-8798-5D2B7D64502E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C018A0B7-8B9D-48FA-A949-04DC7E43CBBE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6C7A69AB-5EF8-44D7-9F8E-6E62DDA3B4CE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072C-F581-41DF-950B-8F2064A8F4F8}">
  <sheetPr codeName="Sheet14">
    <outlinePr summaryBelow="0" summaryRight="0"/>
  </sheetPr>
  <dimension ref="A1:DG1000"/>
  <sheetViews>
    <sheetView topLeftCell="B1" zoomScale="70" zoomScaleNormal="70" workbookViewId="0">
      <selection activeCell="N23" sqref="N23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44711</v>
      </c>
      <c r="C2" s="113" t="s">
        <v>190</v>
      </c>
      <c r="D2" s="170" t="s">
        <v>393</v>
      </c>
      <c r="E2" s="238" t="b">
        <v>0</v>
      </c>
      <c r="F2" s="17">
        <f>I2+K2</f>
        <v>6</v>
      </c>
      <c r="G2" s="17">
        <f>J2+L2</f>
        <v>6</v>
      </c>
      <c r="H2" s="115">
        <f>COUNTIF(AO13:AO27,"Won")+COUNTIF(AO13:AO27,"Lost")</f>
        <v>12</v>
      </c>
      <c r="I2" s="211">
        <f>wonlost(AO13:AO27,"Attack","Won",AN13:AN27)</f>
        <v>3</v>
      </c>
      <c r="J2" s="115">
        <f>wonlost(AO13:AO27,"Attack","Lost",AN13:AN27)</f>
        <v>3</v>
      </c>
      <c r="K2" s="115">
        <f>wonlost(AO13:AO27,"Defence","Won",AN13:AN27)</f>
        <v>3</v>
      </c>
      <c r="L2" s="115">
        <f>wonlost(AO13:AO27,"Defence","Lost",AN13:AN27)</f>
        <v>3</v>
      </c>
      <c r="M2" s="115">
        <f>COUNTIF(CE14:CE27,TRUE)</f>
        <v>0</v>
      </c>
      <c r="N2" s="17">
        <f>COUNTIF(AJ13:AJ27,TRUE)</f>
        <v>2</v>
      </c>
      <c r="O2" s="115">
        <f>COUNTIF(BY13:BY27,TRUE)</f>
        <v>1</v>
      </c>
      <c r="P2" s="170">
        <f>AVERAGE(conversion(AP13:AP27,AO13:AO27))</f>
        <v>1</v>
      </c>
      <c r="Q2" s="170">
        <f>COUNTIF(CG13:CG27,TRUE)</f>
        <v>7</v>
      </c>
      <c r="R2" s="170">
        <f>AVERAGE(conversion(CG13:CG27,AO13:AO27))</f>
        <v>0.8571428571428571</v>
      </c>
      <c r="S2" s="125">
        <f>TRUNC(AVERAGE(CJ13:CJ27),0)/(60*60*24)</f>
        <v>5.9027777777777778E-4</v>
      </c>
      <c r="T2" s="17">
        <f>SUM(T5:T10)</f>
        <v>1</v>
      </c>
      <c r="U2" s="17">
        <f>AVERAGE(Q13:Q27)</f>
        <v>1.1666666666666667</v>
      </c>
      <c r="V2" s="17">
        <f>AVERAGE(R13:R27)</f>
        <v>4.833333333333333</v>
      </c>
      <c r="W2" s="17">
        <f>AVERAGE(S13:S27)</f>
        <v>1.8333333333333333</v>
      </c>
      <c r="AB2" s="23" t="s">
        <v>164</v>
      </c>
      <c r="AC2" s="23" t="s">
        <v>165</v>
      </c>
      <c r="AD2" s="66" t="s">
        <v>191</v>
      </c>
      <c r="AE2" s="66" t="s">
        <v>185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0.22222222222222221</v>
      </c>
      <c r="C5" s="96">
        <f>SUM(CA13:CA27)</f>
        <v>2</v>
      </c>
      <c r="D5" s="112">
        <f>SUM(CB13:CB27)</f>
        <v>2</v>
      </c>
      <c r="E5" s="17">
        <f>COUNTIF(DC13:DC27,TRUE)</f>
        <v>0</v>
      </c>
      <c r="F5" s="96">
        <f>COUNTIF(CC13:CC27,TRUE)</f>
        <v>0</v>
      </c>
      <c r="G5" s="17">
        <f>SUM(DF13:DF27)</f>
        <v>0</v>
      </c>
      <c r="H5" s="99">
        <f>TRUNC(D5/(C5-G5),2)</f>
        <v>1</v>
      </c>
      <c r="I5" s="114">
        <f>COUNTIF(CH13:CH27,"&gt;0")</f>
        <v>9</v>
      </c>
      <c r="J5" s="115">
        <f>COUNTIF(M13:M27,TRUE)</f>
        <v>1</v>
      </c>
      <c r="K5" s="17">
        <f>COUNTIF(DB13:DB27,TRUE)</f>
        <v>4</v>
      </c>
      <c r="L5" s="111">
        <f>TRUNC((COUNTIF(CD13:CD27,TRUE)/H2),2)</f>
        <v>0.57999999999999996</v>
      </c>
      <c r="M5" s="116">
        <f>C5/H2</f>
        <v>0.16666666666666666</v>
      </c>
      <c r="N5" s="122">
        <f>AVERAGE(CI13:CI27)/(60*60*24)</f>
        <v>9.7222222222222219E-4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0.16666666666666666</v>
      </c>
      <c r="V5" s="306">
        <f>SUM(CF13:CF27)</f>
        <v>0</v>
      </c>
      <c r="W5" s="28"/>
      <c r="X5" s="94"/>
      <c r="Y5" s="279">
        <f>COUNTIF(DE13:DE27,TRUE)</f>
        <v>0</v>
      </c>
      <c r="Z5" s="17">
        <f>COUNTIF(CA13:CA27,"&gt;1")</f>
        <v>0</v>
      </c>
      <c r="AB5" s="282" t="s">
        <v>390</v>
      </c>
      <c r="AC5" s="72">
        <f>SUM(CY13:CY27)</f>
        <v>0</v>
      </c>
      <c r="AD5" s="72">
        <f>COUNTIF(CW13:CW27,"&gt;0")</f>
        <v>5</v>
      </c>
      <c r="AE5" s="108">
        <f>TRUNC((COUNTIF(CU13:CU27,TRUE)/(I2+J2)),2)</f>
        <v>0.66</v>
      </c>
      <c r="AF5" s="121" t="e">
        <f>AVERAGE(CV13:CV27)/(60*60*24)</f>
        <v>#DIV/0!</v>
      </c>
      <c r="AG5" s="118">
        <f>AC5/(I2+J2)</f>
        <v>0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2</v>
      </c>
      <c r="AV5" s="23">
        <f>COUNTIF(CX13:CX27,"&gt;0")</f>
        <v>4</v>
      </c>
      <c r="AW5" s="109">
        <f>TRUNC((COUNTIF(CV13:CV27,TRUE)/($K$2+$L$2)),2)</f>
        <v>0.5</v>
      </c>
      <c r="AX5" s="120">
        <f>AVERAGE(CX13:CX27)/(60*60*24)</f>
        <v>8.4490740740740739E-4</v>
      </c>
      <c r="AY5" s="119">
        <f>AU5/(K2+L2)</f>
        <v>0.33333333333333331</v>
      </c>
      <c r="AZ5" s="99">
        <f>COUNTIF(CZ13:CZ27, "&gt;0")/(K2+L2)</f>
        <v>0.33333333333333331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1.7777777777777777</v>
      </c>
      <c r="C6" s="96">
        <f>SUM(CA29:CA43)</f>
        <v>16</v>
      </c>
      <c r="D6" s="113">
        <f>SUM(CB29:CB43)</f>
        <v>5</v>
      </c>
      <c r="E6" s="17">
        <f>COUNTIF(DC29:DC43,TRUE)</f>
        <v>3</v>
      </c>
      <c r="F6" s="96">
        <f>COUNTIF(CC29:CC43,TRUE)</f>
        <v>3</v>
      </c>
      <c r="G6" s="17">
        <f>SUM(DF29:DF43)</f>
        <v>1</v>
      </c>
      <c r="H6" s="99">
        <f t="shared" ref="H6:H9" si="0">TRUNC(D6/(C6-G6),2)</f>
        <v>0.33</v>
      </c>
      <c r="I6" s="114">
        <f>COUNTIF(CH29:CH43,"&gt;0")</f>
        <v>9</v>
      </c>
      <c r="J6" s="115">
        <f>COUNTIF(M29:M43,TRUE)</f>
        <v>1</v>
      </c>
      <c r="K6" s="17">
        <f>COUNTIF(DB29:DB43,TRUE)</f>
        <v>2</v>
      </c>
      <c r="L6" s="111">
        <f>TRUNC(COUNTIF(CD29:CD43,TRUE)/H2,2)</f>
        <v>0.75</v>
      </c>
      <c r="M6" s="116">
        <f>C6/H2</f>
        <v>1.3333333333333333</v>
      </c>
      <c r="N6" s="122">
        <f>AVERAGE(CI29:CI43)/(60*60*24)</f>
        <v>1.0622427983539094E-3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0.75</v>
      </c>
      <c r="V6" s="306">
        <f>SUM(CF29:CF43)</f>
        <v>0</v>
      </c>
      <c r="W6" s="28"/>
      <c r="X6" s="94"/>
      <c r="Y6" s="279">
        <f>COUNTIF(DE29:DE43,TRUE)</f>
        <v>0</v>
      </c>
      <c r="Z6" s="17">
        <f>COUNTIF(CA29:CA43,"&gt;1")</f>
        <v>6</v>
      </c>
      <c r="AB6" s="283" t="s">
        <v>65</v>
      </c>
      <c r="AC6" s="72">
        <f>SUM(CY29:CY43)</f>
        <v>8</v>
      </c>
      <c r="AD6" s="72">
        <f>COUNTIF(CW29:CW43,"&gt;0")</f>
        <v>6</v>
      </c>
      <c r="AE6" s="108">
        <f>TRUNC(COUNTIF(CU29:CU43,TRUE)/(I2+J2),2)</f>
        <v>0.66</v>
      </c>
      <c r="AF6" s="121" t="e">
        <f>AVERAGE(CV29:CV43)/(60*60*24)</f>
        <v>#DIV/0!</v>
      </c>
      <c r="AG6" s="118">
        <f>AC6/(I2+J2)</f>
        <v>1.3333333333333333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0.66666666666666663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8</v>
      </c>
      <c r="AV6" s="23">
        <f>COUNTIF(CX29:CX43,"&gt;0")</f>
        <v>3</v>
      </c>
      <c r="AW6" s="110">
        <f>TRUNC((COUNTIF(CV29:CV43,TRUE)/($K$2+$L$2)),2)</f>
        <v>0.83</v>
      </c>
      <c r="AX6" s="120">
        <f>AVERAGE(CX29:CX43)/(60*60*24)</f>
        <v>9.7608024691358023E-4</v>
      </c>
      <c r="AY6" s="119">
        <f>AU6/(K2+L2)</f>
        <v>1.3333333333333333</v>
      </c>
      <c r="AZ6" s="99">
        <f>COUNTIF(CZ29:CZ43, "&gt;0")/(K2+L2)</f>
        <v>0.83333333333333337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0.36363636363636365</v>
      </c>
      <c r="C7" s="96">
        <f>SUM(CA45:CA59)</f>
        <v>4</v>
      </c>
      <c r="D7" s="113">
        <f>SUM(CB45:CB59)</f>
        <v>1</v>
      </c>
      <c r="E7" s="17">
        <f>COUNTIF(DC45:DC59,TRUE)</f>
        <v>3</v>
      </c>
      <c r="F7" s="96">
        <f>COUNTIF(CC45:CC59,TRUE)</f>
        <v>4</v>
      </c>
      <c r="G7" s="17">
        <f>SUM(DF45:DF59)</f>
        <v>0</v>
      </c>
      <c r="H7" s="99">
        <f t="shared" si="0"/>
        <v>0.25</v>
      </c>
      <c r="I7" s="114">
        <f>COUNTIF(CH45:CH59,"&gt;0")</f>
        <v>11</v>
      </c>
      <c r="J7" s="115">
        <f>COUNTIF(M45:M59,TRUE)</f>
        <v>2</v>
      </c>
      <c r="K7" s="17">
        <f>COUNTIF(DB45:DB59,TRUE)</f>
        <v>2</v>
      </c>
      <c r="L7" s="111">
        <f>TRUNC((COUNTIF(CD45:CD59,TRUE)/H2),2)</f>
        <v>0.41</v>
      </c>
      <c r="M7" s="116">
        <f>C7/H2</f>
        <v>0.33333333333333331</v>
      </c>
      <c r="N7" s="122">
        <f>AVERAGE(CI45:CI59)/(60*60*24)</f>
        <v>9.1540404040404044E-4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0.33333333333333331</v>
      </c>
      <c r="V7" s="306">
        <f>SUM(CF45:CF59)</f>
        <v>0</v>
      </c>
      <c r="W7" s="28"/>
      <c r="X7" s="94"/>
      <c r="Y7" s="279">
        <f>COUNTIF(DE45:DE59,TRUE)</f>
        <v>0</v>
      </c>
      <c r="Z7" s="17">
        <f>COUNTIF(CA45:CA59,"&gt;1")</f>
        <v>0</v>
      </c>
      <c r="AB7" s="284" t="s">
        <v>66</v>
      </c>
      <c r="AC7" s="72">
        <f>SUM(CY45:CY59)</f>
        <v>0</v>
      </c>
      <c r="AD7" s="72">
        <f>COUNTIF(CW45:CW59,"&gt;0")</f>
        <v>6</v>
      </c>
      <c r="AE7" s="108">
        <f>TRUNC((COUNTIF(CU45:CU59,TRUE)/(I2+J2)),2)</f>
        <v>0.16</v>
      </c>
      <c r="AF7" s="121" t="e">
        <f>AVERAGE(CV43:CV59)/(60*60*24)</f>
        <v>#DIV/0!</v>
      </c>
      <c r="AG7" s="118">
        <f>AC7/(I2+J2)</f>
        <v>0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4</v>
      </c>
      <c r="AV7" s="23">
        <f>COUNTIF(CX45:CX59,"&gt;0")</f>
        <v>5</v>
      </c>
      <c r="AW7" s="110">
        <f>TRUNC((COUNTIF(CV45:CV59,TRUE)/($K$2+$L$2)),2)</f>
        <v>0.66</v>
      </c>
      <c r="AX7" s="120">
        <f>AVERAGE(CX43:CX59)/(60*60*24)</f>
        <v>9.5601851851851848E-4</v>
      </c>
      <c r="AY7" s="119">
        <f>AU7/(K2+L2)</f>
        <v>0.66666666666666663</v>
      </c>
      <c r="AZ7" s="99">
        <f>COUNTIF(CZ45:CZ59, "&gt;0")/(K2+L2)</f>
        <v>0.66666666666666663</v>
      </c>
      <c r="BA7" s="20"/>
    </row>
    <row r="8" spans="1:110" ht="15.75" customHeight="1" x14ac:dyDescent="0.2">
      <c r="A8" s="106" t="s">
        <v>355</v>
      </c>
      <c r="B8" s="165">
        <f>C8/I8</f>
        <v>1.1000000000000001</v>
      </c>
      <c r="C8" s="96">
        <f>SUM(CA61:CA75)</f>
        <v>11</v>
      </c>
      <c r="D8" s="113">
        <f>SUM(CB61:CB75)</f>
        <v>5</v>
      </c>
      <c r="E8" s="17">
        <f>COUNTIF(DC61:DC75,TRUE)</f>
        <v>0</v>
      </c>
      <c r="F8" s="96">
        <f>COUNTIF(CC61:CC75,TRUE)</f>
        <v>1</v>
      </c>
      <c r="G8" s="17">
        <f>SUM(DF61:DF75)</f>
        <v>1</v>
      </c>
      <c r="H8" s="99">
        <f t="shared" si="0"/>
        <v>0.5</v>
      </c>
      <c r="I8" s="114">
        <f>COUNTIF(CH61:CH75,"&gt;0")</f>
        <v>10</v>
      </c>
      <c r="J8" s="115">
        <f>COUNTIF(M61:M75,TRUE)</f>
        <v>1</v>
      </c>
      <c r="K8" s="17">
        <f>COUNTIF(DB61:DB75,TRUE)</f>
        <v>1</v>
      </c>
      <c r="L8" s="111">
        <f>TRUNC((COUNTIF(CD61:CD75,TRUE)/H2),2)</f>
        <v>0.75</v>
      </c>
      <c r="M8" s="116">
        <f>C8/H2</f>
        <v>0.91666666666666663</v>
      </c>
      <c r="N8" s="122">
        <f>AVERAGE(CI61:CI75)/(60*60*24)</f>
        <v>1.2314814814814816E-3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0.66666666666666663</v>
      </c>
      <c r="V8" s="306">
        <f>SUM(CF61:CF75)</f>
        <v>0</v>
      </c>
      <c r="W8" s="28"/>
      <c r="X8" s="94"/>
      <c r="Y8" s="279">
        <f>COUNTIF(DE61:DE75,TRUE)</f>
        <v>0</v>
      </c>
      <c r="Z8" s="17">
        <f>COUNTIF(CA61:CA75,"&gt;1")</f>
        <v>2</v>
      </c>
      <c r="AB8" s="285" t="s">
        <v>355</v>
      </c>
      <c r="AC8" s="72">
        <f>SUM(CY61:CY75)</f>
        <v>5</v>
      </c>
      <c r="AD8" s="72">
        <f>COUNTIF(CW61:CW75,"&gt;0")</f>
        <v>4</v>
      </c>
      <c r="AE8" s="108">
        <f>TRUNC((COUNTIF(CU61:CU75,TRUE)/(I2+J2)),2)</f>
        <v>0.66</v>
      </c>
      <c r="AF8" s="121" t="e">
        <f>AVERAGE(CV61:CV75)/(60*60*24)</f>
        <v>#DIV/0!</v>
      </c>
      <c r="AG8" s="118">
        <f>AC8/(I2+J2)</f>
        <v>0.83333333333333337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0.5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6</v>
      </c>
      <c r="AV8" s="23">
        <f>COUNTIF(CX61:CX75,"&gt;0")</f>
        <v>6</v>
      </c>
      <c r="AW8" s="110">
        <f>TRUNC((COUNTIF(CV61:CV75,TRUE)/($K$2+$L$2)),2)</f>
        <v>0.83</v>
      </c>
      <c r="AX8" s="120">
        <f>AVERAGE(CX61:CX75)/(60*60*24)</f>
        <v>1.0011574074074074E-3</v>
      </c>
      <c r="AY8" s="119">
        <f>AU8/(K2+L2)</f>
        <v>1</v>
      </c>
      <c r="AZ8" s="99">
        <f>COUNTIF(CZ61:CZ75, "&gt;0")/(K2+L2)</f>
        <v>0.83333333333333337</v>
      </c>
      <c r="BA8" s="20"/>
    </row>
    <row r="9" spans="1:110" ht="15.75" customHeight="1" x14ac:dyDescent="0.2">
      <c r="A9" s="107" t="s">
        <v>67</v>
      </c>
      <c r="B9" s="165">
        <f>C9/I9</f>
        <v>1</v>
      </c>
      <c r="C9" s="96">
        <f>SUM(CA77:CA91)</f>
        <v>9</v>
      </c>
      <c r="D9" s="113">
        <f>SUM(CB77:CB91)</f>
        <v>4</v>
      </c>
      <c r="E9" s="17">
        <f>COUNTIF(DC77:DC91,TRUE)</f>
        <v>1</v>
      </c>
      <c r="F9" s="96">
        <f>COUNTIF(CC77:CC91,TRUE)</f>
        <v>3</v>
      </c>
      <c r="G9" s="17">
        <f>SUM(DF77:DF91)</f>
        <v>0</v>
      </c>
      <c r="H9" s="99">
        <f t="shared" si="0"/>
        <v>0.44</v>
      </c>
      <c r="I9" s="114">
        <f>COUNTIF(CH77:CH91,"&gt;0")</f>
        <v>9</v>
      </c>
      <c r="J9" s="115">
        <f>COUNTIF(M77:M91,TRUE )</f>
        <v>0</v>
      </c>
      <c r="K9" s="17">
        <f>COUNTIF(DB77:DB91,TRUE)</f>
        <v>1</v>
      </c>
      <c r="L9" s="111">
        <f>TRUNC((COUNTIF(CD77:CD91,TRUE)/H2),2)</f>
        <v>0.57999999999999996</v>
      </c>
      <c r="M9" s="116">
        <f>C9/H2</f>
        <v>0.75</v>
      </c>
      <c r="N9" s="122">
        <f>AVERAGE(CI77:CI91)/(60*60*24)</f>
        <v>1.1908436213991769E-3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1</v>
      </c>
      <c r="U9" s="111">
        <f>COUNTIF(CA77:CA91, "&gt;0")/H2</f>
        <v>0.5</v>
      </c>
      <c r="V9" s="306">
        <f>SUM(CF77:CF91)</f>
        <v>0</v>
      </c>
      <c r="W9" s="28"/>
      <c r="X9" s="94"/>
      <c r="Y9" s="279">
        <f>COUNTIF(DE77:DE91,TRUE)</f>
        <v>1</v>
      </c>
      <c r="Z9" s="17">
        <f>COUNTIF(CA77:CA91,"&gt;1")</f>
        <v>2</v>
      </c>
      <c r="AB9" s="286" t="s">
        <v>67</v>
      </c>
      <c r="AC9" s="72">
        <f>SUM(CY77:CY91)</f>
        <v>7</v>
      </c>
      <c r="AD9" s="72">
        <f>COUNTIF(CW77:CW91,"&gt;0")</f>
        <v>3</v>
      </c>
      <c r="AE9" s="108">
        <f>TRUNC((COUNTIF(CU77:CU91,TRUE)/(I2+J2)),2)</f>
        <v>0.83</v>
      </c>
      <c r="AF9" s="121" t="e">
        <f>AVERAGE(CV77:CV91)/(60*60*24)</f>
        <v>#DIV/0!</v>
      </c>
      <c r="AG9" s="118">
        <f>AC9/(I2+J2)</f>
        <v>1.1666666666666667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0.66666666666666663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2</v>
      </c>
      <c r="AV9" s="23">
        <f>COUNTIF(CX77:CX91,"&gt;0")</f>
        <v>6</v>
      </c>
      <c r="AW9" s="110">
        <f>TRUNC((COUNTIF(CV77:CV91,TRUE)/($K$2+$L$2)),2)</f>
        <v>0.33</v>
      </c>
      <c r="AX9" s="120">
        <f>AVERAGE(CX77:CX91)/(60*60*24)</f>
        <v>1.0628858024691358E-3</v>
      </c>
      <c r="AY9" s="119">
        <f>AU9/(K2+L2)</f>
        <v>0.33333333333333331</v>
      </c>
      <c r="AZ9" s="99">
        <f>COUNTIF(CZ77:CZ91, "&gt;0")/(K2+L2)</f>
        <v>0.33333333333333331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5_30 Villa</v>
      </c>
      <c r="B13" s="4">
        <v>1</v>
      </c>
      <c r="C13" s="50"/>
      <c r="D13" s="51"/>
      <c r="E13" s="50"/>
      <c r="F13" s="87"/>
      <c r="G13" s="88"/>
      <c r="H13" s="89"/>
      <c r="I13" s="49"/>
      <c r="J13" s="48" t="s">
        <v>422</v>
      </c>
      <c r="K13" s="45" t="b">
        <v>0</v>
      </c>
      <c r="L13" s="46" t="b">
        <f>DB13</f>
        <v>0</v>
      </c>
      <c r="M13" s="47" t="b" cm="1">
        <f t="array" ref="M13">OpeningDeath(CG13,CI13,CI29,CI45,CI61,CI77,CI93)</f>
        <v>1</v>
      </c>
      <c r="N13" s="52" t="s">
        <v>182</v>
      </c>
      <c r="O13" s="69" t="b">
        <v>0</v>
      </c>
      <c r="Q13" s="17">
        <v>1</v>
      </c>
      <c r="R13" s="17">
        <v>3</v>
      </c>
      <c r="S13" s="17"/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1</v>
      </c>
      <c r="AK13" s="182" t="s">
        <v>397</v>
      </c>
      <c r="AL13" s="61" t="s">
        <v>193</v>
      </c>
      <c r="AM13" s="62" t="s">
        <v>452</v>
      </c>
      <c r="AN13" s="63" t="s">
        <v>381</v>
      </c>
      <c r="AO13" s="71" t="s">
        <v>404</v>
      </c>
      <c r="AP13" s="20" t="b">
        <f t="shared" ref="AP13:AP27" si="1">OR(O13,O29,O45,O61,O77,O93)</f>
        <v>0</v>
      </c>
      <c r="AQ13" s="17"/>
      <c r="AR13" s="190" t="s">
        <v>450</v>
      </c>
      <c r="AS13" s="54" t="s">
        <v>355</v>
      </c>
      <c r="AT13" s="55" t="s">
        <v>384</v>
      </c>
      <c r="AU13" s="55" t="b">
        <v>0</v>
      </c>
      <c r="AV13" s="55" t="b">
        <v>0</v>
      </c>
      <c r="AW13" s="64" t="s">
        <v>440</v>
      </c>
      <c r="AX13" s="65" t="s">
        <v>65</v>
      </c>
      <c r="AY13" s="66" t="s">
        <v>384</v>
      </c>
      <c r="AZ13" s="66" t="b">
        <v>0</v>
      </c>
      <c r="BA13" s="66" t="b">
        <v>1</v>
      </c>
      <c r="BB13" s="56"/>
      <c r="BC13" s="57"/>
      <c r="BD13" s="55"/>
      <c r="BE13" s="55" t="b">
        <v>0</v>
      </c>
      <c r="BF13" s="55"/>
      <c r="BG13" s="64"/>
      <c r="BH13" s="65"/>
      <c r="BI13" s="66"/>
      <c r="BJ13" s="66" t="b">
        <v>0</v>
      </c>
      <c r="BK13" s="66"/>
      <c r="BL13" s="56"/>
      <c r="BM13" s="57"/>
      <c r="BN13" s="55"/>
      <c r="BO13" s="55" t="b">
        <v>0</v>
      </c>
      <c r="BP13" s="55"/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0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0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0</v>
      </c>
      <c r="CH13" s="20" cm="1">
        <f t="array" ref="CH13">secandmin(J13)</f>
        <v>149</v>
      </c>
      <c r="CI13" s="20">
        <f t="shared" ref="CI13:CI27" si="4">IF(CH13=0,FALSE,(180+BT13-CH13))</f>
        <v>31</v>
      </c>
      <c r="CJ13" s="20" cm="1">
        <f t="array" ref="CJ13">IF(AR13="",FALSE,ROUND(IF(AU13=TRUE,((180-secandmin(AK13))+(45-AM13))-(secandmin(AR13)),(180-secandmin(AR13))),0))</f>
        <v>63</v>
      </c>
      <c r="CK13" s="20" cm="1">
        <f t="array" ref="CK13">IF(AW13="",FALSE,ROUND(IF(AZ13=TRUE,((180-secandmin(AK13))+(45-AM13))-(secandmin(AW13)),(180-secandmin(AW13))),0))</f>
        <v>68</v>
      </c>
      <c r="CL13" s="20" t="b" cm="1">
        <f t="array" ref="CL13">IF(BB13="",FALSE,ROUND(IF(BE13=TRUE,((180-secandmin(AK13))+(45-AM13))-(secandmin(BB13)),(180-secandmin(BB13))),0))</f>
        <v>0</v>
      </c>
      <c r="CM13" s="20" t="b" cm="1">
        <f t="array" ref="CM13">IF(BG13="",FALSE,ROUND(IF(BJ13=TRUE,((180-secandmin(AK13))+(45-AM13))-(secandmin(BG13)),(180-secandmin(BG13))),0))</f>
        <v>0</v>
      </c>
      <c r="CN13" s="20" t="b" cm="1">
        <f t="array" ref="CN13">IF(BL13="",FALSE,ROUND(IF(BO13=TRUE,((180-secandmin(AK13))+(45-AM13))-(secandmin(BL13)),(180-secandmin(BL13))),0))</f>
        <v>0</v>
      </c>
      <c r="CO13" s="30" cm="1">
        <f t="array" ref="CO13">roundlength(AJ13,secandmin(AM13),AO13,secandmin(AK13))</f>
        <v>86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1</v>
      </c>
      <c r="CV13" s="20" t="b" cm="1">
        <f t="array" ref="CV13:CV18">TRANSPOSE(sidesplit(CD13:CD27,AN13:AN27,"Defence"))</f>
        <v>0</v>
      </c>
      <c r="CW13" s="20" cm="1">
        <f t="array" ref="CW13:CW18">TRANSPOSE(sidesplit(CI13:CI27,AN13:AN27,"Attack"))</f>
        <v>118</v>
      </c>
      <c r="CX13" s="20" cm="1">
        <f t="array" ref="CX13:CX18">TRANSPOSE(sidesplit(CI13:CI27,AN13:AN27,"Defence"))</f>
        <v>31</v>
      </c>
      <c r="CY13" s="20" cm="1">
        <f t="array" ref="CY13:CY18">TRANSPOSE(sidesplit(CA13:CA27,AN13:AN27,"Attack"))</f>
        <v>0</v>
      </c>
      <c r="CZ13" s="20" cm="1">
        <f t="array" ref="CZ13:CZ18">TRANSPOSE(sidesplit(CA13:CA27,AN13:AN27,"Defence"))</f>
        <v>0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cm="1">
        <f t="array" ref="DD13">IF(AK13=0,FALSE,(180-secandmin(AK13)))</f>
        <v>84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5_30 Villa</v>
      </c>
      <c r="B14" s="4">
        <v>2</v>
      </c>
      <c r="C14" s="50"/>
      <c r="D14" s="51"/>
      <c r="E14" s="50"/>
      <c r="F14" s="87"/>
      <c r="G14" s="88"/>
      <c r="H14" s="89"/>
      <c r="I14" s="49"/>
      <c r="J14" s="300"/>
      <c r="K14" s="45" t="b">
        <v>0</v>
      </c>
      <c r="L14" s="46" t="b">
        <f t="shared" ref="L14:L27" si="7">DB14</f>
        <v>0</v>
      </c>
      <c r="M14" s="47" t="b" cm="1">
        <f t="array" ref="M14">OpeningDeath(CG14,CI14,CI30,CI46,CI62,CI78,CI94)</f>
        <v>0</v>
      </c>
      <c r="N14" s="52" t="s">
        <v>182</v>
      </c>
      <c r="O14" s="69" t="b">
        <v>0</v>
      </c>
      <c r="Q14" s="17">
        <v>0</v>
      </c>
      <c r="R14" s="17">
        <v>5</v>
      </c>
      <c r="S14" s="17"/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193</v>
      </c>
      <c r="AM14" s="62" t="s">
        <v>457</v>
      </c>
      <c r="AN14" s="63" t="s">
        <v>381</v>
      </c>
      <c r="AO14" s="71" t="s">
        <v>392</v>
      </c>
      <c r="AP14" s="20" t="b">
        <f t="shared" si="1"/>
        <v>0</v>
      </c>
      <c r="AQ14" s="17"/>
      <c r="AR14" s="190" t="s">
        <v>424</v>
      </c>
      <c r="AS14" s="54" t="s">
        <v>66</v>
      </c>
      <c r="AT14" s="55" t="s">
        <v>384</v>
      </c>
      <c r="AU14" s="55" t="b">
        <v>0</v>
      </c>
      <c r="AV14" s="55" t="b">
        <v>1</v>
      </c>
      <c r="AW14" s="64" t="s">
        <v>386</v>
      </c>
      <c r="AX14" s="65" t="s">
        <v>355</v>
      </c>
      <c r="AY14" s="66" t="s">
        <v>434</v>
      </c>
      <c r="AZ14" s="66" t="b">
        <v>0</v>
      </c>
      <c r="BA14" s="66" t="b">
        <v>0</v>
      </c>
      <c r="BB14" s="56" t="s">
        <v>391</v>
      </c>
      <c r="BC14" s="57" t="s">
        <v>67</v>
      </c>
      <c r="BD14" s="55" t="s">
        <v>384</v>
      </c>
      <c r="BE14" s="55" t="b">
        <v>0</v>
      </c>
      <c r="BF14" s="55" t="b">
        <v>1</v>
      </c>
      <c r="BG14" s="64" t="s">
        <v>456</v>
      </c>
      <c r="BH14" s="65" t="s">
        <v>390</v>
      </c>
      <c r="BI14" s="66" t="s">
        <v>384</v>
      </c>
      <c r="BJ14" s="66" t="b">
        <v>0</v>
      </c>
      <c r="BK14" s="66" t="b">
        <v>1</v>
      </c>
      <c r="BL14" s="56" t="s">
        <v>457</v>
      </c>
      <c r="BM14" s="57" t="s">
        <v>65</v>
      </c>
      <c r="BN14" s="55" t="s">
        <v>384</v>
      </c>
      <c r="BO14" s="55" t="b">
        <v>0</v>
      </c>
      <c r="BP14" s="55" t="b">
        <v>0</v>
      </c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1</v>
      </c>
      <c r="CB14" s="20">
        <f>countkillshs(AS14,AV14,AX14,BA14,BC14,BF14,BH14,BK14,BM14,BP14,$B$12)</f>
        <v>1</v>
      </c>
      <c r="CC14" s="223" t="b">
        <f>opening(AS14,B12)</f>
        <v>0</v>
      </c>
      <c r="CD14" s="29" t="b" cm="1">
        <f t="array" ref="CD14">KOST(CA14,O14,secandmin(J14),L14, AN14)</f>
        <v>1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1</v>
      </c>
      <c r="CH14" s="20" cm="1">
        <f t="array" ref="CH14">secandmin(J14)</f>
        <v>0</v>
      </c>
      <c r="CI14" s="20" t="b">
        <f t="shared" si="4"/>
        <v>0</v>
      </c>
      <c r="CJ14" s="20" cm="1">
        <f t="array" ref="CJ14">IF(AR14="",FALSE,ROUND(IF(AU14=TRUE,((180-secandmin(AK14))+(45-AM14))-(secandmin(AR14)),(180-secandmin(AR14))),0))</f>
        <v>43</v>
      </c>
      <c r="CK14" s="20" cm="1">
        <f t="array" ref="CK14">IF(AW14="",FALSE,ROUND(IF(AZ14=TRUE,((180-secandmin(AK14))+(45-AM14))-(secandmin(AW14)),(180-secandmin(AW14))),0))</f>
        <v>94</v>
      </c>
      <c r="CL14" s="20" cm="1">
        <f t="array" ref="CL14">IF(BB14="",FALSE,ROUND(IF(BE14=TRUE,((180-secandmin(AK14))+(45-AM14))-(secandmin(BB14)),(180-secandmin(BB14))),0))</f>
        <v>132</v>
      </c>
      <c r="CM14" s="20" cm="1">
        <f t="array" ref="CM14">IF(BG14="",FALSE,ROUND(IF(BJ14=TRUE,((180-secandmin(AK14))+(45-AM14))-(secandmin(BG14)),(180-secandmin(BG14))),0))</f>
        <v>136</v>
      </c>
      <c r="CN14" s="20" cm="1">
        <f t="array" ref="CN14">IF(BL14="",FALSE,ROUND(IF(BO14=TRUE,((180-secandmin(AK14))+(45-AM14))-(secandmin(BL14)),(180-secandmin(BL14))),0))</f>
        <v>146</v>
      </c>
      <c r="CO14" s="30" cm="1">
        <f t="array" ref="CO14">roundlength(AJ14,secandmin(AM14),AO14,secandmin(AK14))</f>
        <v>146</v>
      </c>
      <c r="CP14" s="222">
        <f t="shared" si="5"/>
        <v>0</v>
      </c>
      <c r="CQ14" s="222">
        <f t="shared" si="6"/>
        <v>0</v>
      </c>
      <c r="CR14" s="17"/>
      <c r="CU14" s="20" t="b">
        <v>1</v>
      </c>
      <c r="CV14" s="20" t="b">
        <v>1</v>
      </c>
      <c r="CW14" s="20">
        <v>75</v>
      </c>
      <c r="CX14" s="20" t="b">
        <v>0</v>
      </c>
      <c r="CY14" s="20">
        <v>0</v>
      </c>
      <c r="CZ14" s="20">
        <v>1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0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5_30 Villa</v>
      </c>
      <c r="B15" s="4">
        <v>3</v>
      </c>
      <c r="C15" s="50"/>
      <c r="D15" s="51"/>
      <c r="E15" s="50"/>
      <c r="F15" s="87"/>
      <c r="G15" s="88"/>
      <c r="H15" s="89"/>
      <c r="I15" s="49"/>
      <c r="J15" s="48" t="s">
        <v>406</v>
      </c>
      <c r="K15" s="45" t="b">
        <v>0</v>
      </c>
      <c r="L15" s="46" t="b">
        <f t="shared" si="7"/>
        <v>1</v>
      </c>
      <c r="M15" s="47" t="b" cm="1">
        <f t="array" ref="M15">OpeningDeath(CG15,CI15,CI31,CI47,CI63,CI79,CI95)</f>
        <v>0</v>
      </c>
      <c r="N15" s="52" t="s">
        <v>178</v>
      </c>
      <c r="O15" s="69" t="b">
        <v>0</v>
      </c>
      <c r="Q15" s="17">
        <v>3</v>
      </c>
      <c r="R15" s="17">
        <v>5</v>
      </c>
      <c r="S15" s="17"/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0</v>
      </c>
      <c r="AK15" s="182"/>
      <c r="AL15" s="61" t="s">
        <v>196</v>
      </c>
      <c r="AM15" s="62" t="s">
        <v>403</v>
      </c>
      <c r="AN15" s="63" t="s">
        <v>381</v>
      </c>
      <c r="AO15" s="71" t="s">
        <v>392</v>
      </c>
      <c r="AP15" s="20" t="b">
        <f t="shared" si="1"/>
        <v>0</v>
      </c>
      <c r="AQ15" s="17"/>
      <c r="AR15" s="190" t="s">
        <v>458</v>
      </c>
      <c r="AS15" s="54" t="s">
        <v>66</v>
      </c>
      <c r="AT15" s="55" t="s">
        <v>434</v>
      </c>
      <c r="AU15" s="55" t="b">
        <v>0</v>
      </c>
      <c r="AV15" s="55" t="b">
        <v>0</v>
      </c>
      <c r="AW15" s="64" t="s">
        <v>439</v>
      </c>
      <c r="AX15" s="65" t="s">
        <v>355</v>
      </c>
      <c r="AY15" s="66" t="s">
        <v>384</v>
      </c>
      <c r="AZ15" s="66" t="b">
        <v>0</v>
      </c>
      <c r="BA15" s="66" t="b">
        <v>0</v>
      </c>
      <c r="BB15" s="56" t="s">
        <v>415</v>
      </c>
      <c r="BC15" s="57" t="s">
        <v>65</v>
      </c>
      <c r="BD15" s="55" t="s">
        <v>384</v>
      </c>
      <c r="BE15" s="55" t="b">
        <v>0</v>
      </c>
      <c r="BF15" s="55" t="b">
        <v>0</v>
      </c>
      <c r="BG15" s="64" t="s">
        <v>433</v>
      </c>
      <c r="BH15" s="65" t="s">
        <v>65</v>
      </c>
      <c r="BI15" s="66" t="s">
        <v>384</v>
      </c>
      <c r="BJ15" s="66" t="b">
        <v>0</v>
      </c>
      <c r="BK15" s="66" t="b">
        <v>1</v>
      </c>
      <c r="BL15" s="56" t="s">
        <v>403</v>
      </c>
      <c r="BM15" s="57" t="s">
        <v>65</v>
      </c>
      <c r="BN15" s="55" t="s">
        <v>384</v>
      </c>
      <c r="BO15" s="55" t="b">
        <v>0</v>
      </c>
      <c r="BP15" s="55" t="b">
        <v>0</v>
      </c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0</v>
      </c>
      <c r="CB15" s="20">
        <f>countkillshs(AS15,AV15,AX15,BA15,BC15,BF15,BH15,BK15,BM15,BP15,$B$12)</f>
        <v>0</v>
      </c>
      <c r="CC15" s="223" t="b">
        <f>opening(AS15,B12)</f>
        <v>0</v>
      </c>
      <c r="CD15" s="29" t="b" cm="1">
        <f t="array" ref="CD15">KOST(CA15,O15,secandmin(J15),L15, AN15)</f>
        <v>1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1</v>
      </c>
      <c r="CH15" s="20" cm="1">
        <f t="array" ref="CH15">secandmin(J15)</f>
        <v>109</v>
      </c>
      <c r="CI15" s="20">
        <f t="shared" si="4"/>
        <v>71</v>
      </c>
      <c r="CJ15" s="20" cm="1">
        <f t="array" ref="CJ15">IF(AR15="",FALSE,ROUND(IF(AU15=TRUE,((180-secandmin(AK15))+(45-AM15))-(secandmin(AR15)),(180-secandmin(AR15))),0))</f>
        <v>62</v>
      </c>
      <c r="CK15" s="20" cm="1">
        <f t="array" ref="CK15">IF(AW15="",FALSE,ROUND(IF(AZ15=TRUE,((180-secandmin(AK15))+(45-AM15))-(secandmin(AW15)),(180-secandmin(AW15))),0))</f>
        <v>67</v>
      </c>
      <c r="CL15" s="20" cm="1">
        <f t="array" ref="CL15">IF(BB15="",FALSE,ROUND(IF(BE15=TRUE,((180-secandmin(AK15))+(45-AM15))-(secandmin(BB15)),(180-secandmin(BB15))),0))</f>
        <v>73</v>
      </c>
      <c r="CM15" s="20" cm="1">
        <f t="array" ref="CM15">IF(BG15="",FALSE,ROUND(IF(BJ15=TRUE,((180-secandmin(AK15))+(45-AM15))-(secandmin(BG15)),(180-secandmin(BG15))),0))</f>
        <v>74</v>
      </c>
      <c r="CN15" s="20" cm="1">
        <f t="array" ref="CN15">IF(BL15="",FALSE,ROUND(IF(BO15=TRUE,((180-secandmin(AK15))+(45-AM15))-(secandmin(BL15)),(180-secandmin(BL15))),0))</f>
        <v>80</v>
      </c>
      <c r="CO15" s="30" cm="1">
        <f t="array" ref="CO15">roundlength(AJ15,secandmin(AM15),AO15,secandmin(AK15))</f>
        <v>80</v>
      </c>
      <c r="CP15" s="222">
        <f t="shared" si="5"/>
        <v>0</v>
      </c>
      <c r="CQ15" s="222">
        <f t="shared" si="6"/>
        <v>0</v>
      </c>
      <c r="CR15" s="17"/>
      <c r="CU15" s="20" t="b">
        <v>0</v>
      </c>
      <c r="CV15" s="20" t="b">
        <v>1</v>
      </c>
      <c r="CW15" s="20">
        <v>65</v>
      </c>
      <c r="CX15" s="20">
        <v>71</v>
      </c>
      <c r="CY15" s="20">
        <v>0</v>
      </c>
      <c r="CZ15" s="20">
        <v>0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1</v>
      </c>
      <c r="DC15" s="20" t="b" cm="1">
        <f t="array" ref="DC15">OpeningKill(CJ15,AS15,$B$12,CI15,CI31,CI47,CI63,CI79)</f>
        <v>0</v>
      </c>
      <c r="DD15" s="208" t="b" cm="1">
        <f t="array" ref="DD15">IF(AK15=0,FALSE,(180-secandmin(AK15)))</f>
        <v>0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5_30 Villa</v>
      </c>
      <c r="B16" s="4">
        <v>4</v>
      </c>
      <c r="C16" s="50"/>
      <c r="D16" s="51"/>
      <c r="E16" s="50"/>
      <c r="F16" s="87"/>
      <c r="G16" s="88"/>
      <c r="H16" s="89"/>
      <c r="I16" s="49"/>
      <c r="J16" s="300"/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178</v>
      </c>
      <c r="O16" s="69" t="b">
        <v>0</v>
      </c>
      <c r="Q16" s="17">
        <v>0</v>
      </c>
      <c r="R16" s="17">
        <v>5</v>
      </c>
      <c r="S16" s="17"/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196</v>
      </c>
      <c r="AM16" s="62" t="s">
        <v>442</v>
      </c>
      <c r="AN16" s="63" t="s">
        <v>381</v>
      </c>
      <c r="AO16" s="71" t="s">
        <v>392</v>
      </c>
      <c r="AP16" s="20" t="b">
        <f t="shared" si="1"/>
        <v>0</v>
      </c>
      <c r="AQ16" s="17"/>
      <c r="AR16" s="190" t="s">
        <v>463</v>
      </c>
      <c r="AS16" s="54" t="s">
        <v>66</v>
      </c>
      <c r="AT16" s="55" t="s">
        <v>434</v>
      </c>
      <c r="AU16" s="55" t="b">
        <v>0</v>
      </c>
      <c r="AV16" s="55" t="b">
        <v>0</v>
      </c>
      <c r="AW16" s="64" t="s">
        <v>395</v>
      </c>
      <c r="AX16" s="65" t="s">
        <v>355</v>
      </c>
      <c r="AY16" s="66" t="s">
        <v>384</v>
      </c>
      <c r="AZ16" s="66" t="b">
        <v>0</v>
      </c>
      <c r="BA16" s="66" t="b">
        <v>1</v>
      </c>
      <c r="BB16" s="56" t="s">
        <v>460</v>
      </c>
      <c r="BC16" s="57" t="s">
        <v>390</v>
      </c>
      <c r="BD16" s="55" t="s">
        <v>384</v>
      </c>
      <c r="BE16" s="55" t="b">
        <v>0</v>
      </c>
      <c r="BF16" s="55" t="b">
        <v>1</v>
      </c>
      <c r="BG16" s="64" t="s">
        <v>461</v>
      </c>
      <c r="BH16" s="65" t="s">
        <v>65</v>
      </c>
      <c r="BI16" s="66" t="s">
        <v>384</v>
      </c>
      <c r="BJ16" s="66" t="b">
        <v>0</v>
      </c>
      <c r="BK16" s="66" t="b">
        <v>0</v>
      </c>
      <c r="BL16" s="56" t="s">
        <v>442</v>
      </c>
      <c r="BM16" s="57" t="s">
        <v>65</v>
      </c>
      <c r="BN16" s="55" t="s">
        <v>384</v>
      </c>
      <c r="BO16" s="55" t="b">
        <v>0</v>
      </c>
      <c r="BP16" s="55" t="b">
        <v>0</v>
      </c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1</v>
      </c>
      <c r="CB16" s="20">
        <f t="shared" ref="CB16:CB27" si="9">countkillshs(AS16,AV16,AX16,BA16,BC16,BF16,BH16,BK16,BM16,BP16,$B$12)</f>
        <v>1</v>
      </c>
      <c r="CC16" s="223" t="b">
        <f>opening(AS16,B12)</f>
        <v>0</v>
      </c>
      <c r="CD16" s="29" t="b" cm="1">
        <f t="array" ref="CD16">KOST(CA16,O16,secandmin(J16),L16, AN16)</f>
        <v>1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1</v>
      </c>
      <c r="CH16" s="20" cm="1">
        <f t="array" ref="CH16">secandmin(J16)</f>
        <v>0</v>
      </c>
      <c r="CI16" s="20" t="b">
        <f t="shared" si="4"/>
        <v>0</v>
      </c>
      <c r="CJ16" s="20" cm="1">
        <f t="array" ref="CJ16">IF(AR16="",FALSE,ROUND(IF(AU16=TRUE,((180-secandmin(AK16))+(45-AM16))-(secandmin(AR16)),(180-secandmin(AR16))),0))</f>
        <v>70</v>
      </c>
      <c r="CK16" s="20" cm="1">
        <f t="array" ref="CK16">IF(AW16="",FALSE,ROUND(IF(AZ16=TRUE,((180-secandmin(AK16))+(45-AM16))-(secandmin(AW16)),(180-secandmin(AW16))),0))</f>
        <v>82</v>
      </c>
      <c r="CL16" s="20" cm="1">
        <f t="array" ref="CL16">IF(BB16="",FALSE,ROUND(IF(BE16=TRUE,((180-secandmin(AK16))+(45-AM16))-(secandmin(BB16)),(180-secandmin(BB16))),0))</f>
        <v>110</v>
      </c>
      <c r="CM16" s="20" cm="1">
        <f t="array" ref="CM16">IF(BG16="",FALSE,ROUND(IF(BJ16=TRUE,((180-secandmin(AK16))+(45-AM16))-(secandmin(BG16)),(180-secandmin(BG16))),0))</f>
        <v>111</v>
      </c>
      <c r="CN16" s="20" cm="1">
        <f t="array" ref="CN16">IF(BL16="",FALSE,ROUND(IF(BO16=TRUE,((180-secandmin(AK16))+(45-AM16))-(secandmin(BL16)),(180-secandmin(BL16))),0))</f>
        <v>118</v>
      </c>
      <c r="CO16" s="30" cm="1">
        <f t="array" ref="CO16">roundlength(AJ16,secandmin(AM16),AO16,secandmin(AK16))</f>
        <v>118</v>
      </c>
      <c r="CP16" s="222">
        <f t="shared" si="5"/>
        <v>0</v>
      </c>
      <c r="CQ16" s="222">
        <f t="shared" si="6"/>
        <v>0</v>
      </c>
      <c r="CR16" s="17"/>
      <c r="CU16" s="20" t="b">
        <v>1</v>
      </c>
      <c r="CV16" s="20" t="b">
        <v>1</v>
      </c>
      <c r="CW16" s="20">
        <v>51</v>
      </c>
      <c r="CX16" s="20" t="b">
        <v>0</v>
      </c>
      <c r="CY16" s="20">
        <v>0</v>
      </c>
      <c r="CZ16" s="20">
        <v>1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5_30 Villa</v>
      </c>
      <c r="B17" s="4">
        <v>5</v>
      </c>
      <c r="C17" s="50"/>
      <c r="D17" s="51"/>
      <c r="E17" s="50"/>
      <c r="F17" s="87"/>
      <c r="G17" s="88"/>
      <c r="H17" s="89"/>
      <c r="I17" s="49"/>
      <c r="J17" s="48" t="s">
        <v>463</v>
      </c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 t="s">
        <v>167</v>
      </c>
      <c r="O17" s="69" t="b">
        <v>0</v>
      </c>
      <c r="Q17" s="17">
        <v>1</v>
      </c>
      <c r="R17" s="17">
        <v>5</v>
      </c>
      <c r="S17" s="17"/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 t="s">
        <v>195</v>
      </c>
      <c r="AM17" s="62" t="s">
        <v>389</v>
      </c>
      <c r="AN17" s="63" t="s">
        <v>381</v>
      </c>
      <c r="AO17" s="71" t="s">
        <v>404</v>
      </c>
      <c r="AP17" s="20" t="b">
        <f t="shared" si="1"/>
        <v>0</v>
      </c>
      <c r="AQ17" s="17"/>
      <c r="AR17" s="190" t="s">
        <v>464</v>
      </c>
      <c r="AS17" s="54" t="s">
        <v>65</v>
      </c>
      <c r="AT17" s="55" t="s">
        <v>384</v>
      </c>
      <c r="AU17" s="55" t="b">
        <v>0</v>
      </c>
      <c r="AV17" s="55" t="b">
        <v>1</v>
      </c>
      <c r="AW17" s="64" t="s">
        <v>461</v>
      </c>
      <c r="AX17" s="65" t="s">
        <v>355</v>
      </c>
      <c r="AY17" s="66" t="s">
        <v>384</v>
      </c>
      <c r="AZ17" s="66" t="b">
        <v>0</v>
      </c>
      <c r="BA17" s="66" t="b">
        <v>1</v>
      </c>
      <c r="BB17" s="56" t="s">
        <v>466</v>
      </c>
      <c r="BC17" s="57" t="s">
        <v>355</v>
      </c>
      <c r="BD17" s="55" t="s">
        <v>384</v>
      </c>
      <c r="BE17" s="55" t="b">
        <v>0</v>
      </c>
      <c r="BF17" s="55" t="b">
        <v>0</v>
      </c>
      <c r="BG17" s="64"/>
      <c r="BH17" s="65"/>
      <c r="BI17" s="66"/>
      <c r="BJ17" s="66" t="b">
        <v>0</v>
      </c>
      <c r="BK17" s="66"/>
      <c r="BL17" s="56"/>
      <c r="BM17" s="57"/>
      <c r="BN17" s="55"/>
      <c r="BO17" s="55" t="b">
        <v>0</v>
      </c>
      <c r="BP17" s="55"/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0</v>
      </c>
      <c r="CB17" s="20">
        <f t="shared" si="9"/>
        <v>0</v>
      </c>
      <c r="CC17" s="223" t="b">
        <f>opening(AS17,B12)</f>
        <v>0</v>
      </c>
      <c r="CD17" s="29" t="b" cm="1">
        <f t="array" ref="CD17">KOST(CA17,O17,secandmin(J17),L17, AN17)</f>
        <v>0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1</v>
      </c>
      <c r="CH17" s="20" cm="1">
        <f t="array" ref="CH17">secandmin(J17)</f>
        <v>110</v>
      </c>
      <c r="CI17" s="20">
        <f t="shared" si="4"/>
        <v>70</v>
      </c>
      <c r="CJ17" s="20" cm="1">
        <f t="array" ref="CJ17">IF(AR17="",FALSE,ROUND(IF(AU17=TRUE,((180-secandmin(AK17))+(45-AM17))-(secandmin(AR17)),(180-secandmin(AR17))),0))</f>
        <v>58</v>
      </c>
      <c r="CK17" s="20" cm="1">
        <f t="array" ref="CK17">IF(AW17="",FALSE,ROUND(IF(AZ17=TRUE,((180-secandmin(AK17))+(45-AM17))-(secandmin(AW17)),(180-secandmin(AW17))),0))</f>
        <v>111</v>
      </c>
      <c r="CL17" s="20" cm="1">
        <f t="array" ref="CL17">IF(BB17="",FALSE,ROUND(IF(BE17=TRUE,((180-secandmin(AK17))+(45-AM17))-(secandmin(BB17)),(180-secandmin(BB17))),0))</f>
        <v>120</v>
      </c>
      <c r="CM17" s="20" t="b" cm="1">
        <f t="array" ref="CM17">IF(BG17="",FALSE,ROUND(IF(BJ17=TRUE,((180-secandmin(AK17))+(45-AM17))-(secandmin(BG17)),(180-secandmin(BG17))),0))</f>
        <v>0</v>
      </c>
      <c r="CN17" s="20" t="b" cm="1">
        <f t="array" ref="CN17">IF(BL17="",FALSE,ROUND(IF(BO17=TRUE,((180-secandmin(AK17))+(45-AM17))-(secandmin(BL17)),(180-secandmin(BL17))),0))</f>
        <v>0</v>
      </c>
      <c r="CO17" s="30" cm="1">
        <f t="array" ref="CO17">roundlength(AJ17,secandmin(AM17),AO17,secandmin(AK17))</f>
        <v>124</v>
      </c>
      <c r="CP17" s="222">
        <f t="shared" si="5"/>
        <v>0</v>
      </c>
      <c r="CQ17" s="222">
        <f t="shared" si="6"/>
        <v>0</v>
      </c>
      <c r="CR17" s="17"/>
      <c r="CU17" s="20" t="b">
        <v>1</v>
      </c>
      <c r="CV17" s="20" t="b">
        <v>0</v>
      </c>
      <c r="CW17" s="20" t="b">
        <v>0</v>
      </c>
      <c r="CX17" s="20">
        <v>70</v>
      </c>
      <c r="CY17" s="20">
        <v>0</v>
      </c>
      <c r="CZ17" s="20">
        <v>0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5_30 Villa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466</v>
      </c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 t="s">
        <v>167</v>
      </c>
      <c r="O18" s="69" t="b">
        <v>0</v>
      </c>
      <c r="Q18" s="17">
        <v>2</v>
      </c>
      <c r="R18" s="17">
        <v>6</v>
      </c>
      <c r="S18" s="17"/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195</v>
      </c>
      <c r="AM18" s="62" t="s">
        <v>466</v>
      </c>
      <c r="AN18" s="63" t="s">
        <v>381</v>
      </c>
      <c r="AO18" s="71" t="s">
        <v>404</v>
      </c>
      <c r="AP18" s="20" t="b">
        <f t="shared" si="1"/>
        <v>0</v>
      </c>
      <c r="AQ18" s="17"/>
      <c r="AR18" s="190" t="s">
        <v>436</v>
      </c>
      <c r="AS18" s="54" t="s">
        <v>66</v>
      </c>
      <c r="AT18" s="55" t="s">
        <v>384</v>
      </c>
      <c r="AU18" s="55" t="b">
        <v>0</v>
      </c>
      <c r="AV18" s="55" t="b">
        <v>0</v>
      </c>
      <c r="AW18" s="64" t="s">
        <v>396</v>
      </c>
      <c r="AX18" s="65" t="s">
        <v>67</v>
      </c>
      <c r="AY18" s="66" t="s">
        <v>384</v>
      </c>
      <c r="AZ18" s="66" t="b">
        <v>0</v>
      </c>
      <c r="BA18" s="66" t="b">
        <v>0</v>
      </c>
      <c r="BB18" s="56"/>
      <c r="BC18" s="57"/>
      <c r="BD18" s="55"/>
      <c r="BE18" s="55" t="b">
        <v>0</v>
      </c>
      <c r="BF18" s="55"/>
      <c r="BG18" s="64"/>
      <c r="BH18" s="65"/>
      <c r="BI18" s="66"/>
      <c r="BJ18" s="66" t="b">
        <v>0</v>
      </c>
      <c r="BK18" s="66"/>
      <c r="BL18" s="56"/>
      <c r="BM18" s="57"/>
      <c r="BN18" s="55"/>
      <c r="BO18" s="55" t="b">
        <v>0</v>
      </c>
      <c r="BP18" s="55"/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b" cm="1">
        <f t="array" ref="CD18">KOST(CA18,O18,secandmin(J18),L18, AN18)</f>
        <v>0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0</v>
      </c>
      <c r="CH18" s="20" cm="1">
        <f t="array" ref="CH18">secandmin(J18)</f>
        <v>60</v>
      </c>
      <c r="CI18" s="20">
        <f t="shared" si="4"/>
        <v>120</v>
      </c>
      <c r="CJ18" s="20" cm="1">
        <f t="array" ref="CJ18">IF(AR18="",FALSE,ROUND(IF(AU18=TRUE,((180-secandmin(AK18))+(45-AM18))-(secandmin(AR18)),(180-secandmin(AR18))),0))</f>
        <v>79</v>
      </c>
      <c r="CK18" s="20" cm="1">
        <f t="array" ref="CK18">IF(AW18="",FALSE,ROUND(IF(AZ18=TRUE,((180-secandmin(AK18))+(45-AM18))-(secandmin(AW18)),(180-secandmin(AW18))),0))</f>
        <v>83</v>
      </c>
      <c r="CL18" s="20" t="b" cm="1">
        <f t="array" ref="CL18">IF(BB18="",FALSE,ROUND(IF(BE18=TRUE,((180-secandmin(AK18))+(45-AM18))-(secandmin(BB18)),(180-secandmin(BB18))),0))</f>
        <v>0</v>
      </c>
      <c r="CM18" s="20" t="b" cm="1">
        <f t="array" ref="CM18">IF(BG18="",FALSE,ROUND(IF(BJ18=TRUE,((180-secandmin(AK18))+(45-AM18))-(secandmin(BG18)),(180-secandmin(BG18))),0))</f>
        <v>0</v>
      </c>
      <c r="CN18" s="20" t="b" cm="1">
        <f t="array" ref="CN18">IF(BL18="",FALSE,ROUND(IF(BO18=TRUE,((180-secandmin(AK18))+(45-AM18))-(secandmin(BL18)),(180-secandmin(BL18))),0))</f>
        <v>0</v>
      </c>
      <c r="CO18" s="30" cm="1">
        <f t="array" ref="CO18">roundlength(AJ18,secandmin(AM18),AO18,secandmin(AK18))</f>
        <v>120</v>
      </c>
      <c r="CP18" s="222">
        <f t="shared" si="5"/>
        <v>0</v>
      </c>
      <c r="CQ18" s="222">
        <f t="shared" si="6"/>
        <v>0</v>
      </c>
      <c r="CR18" s="17"/>
      <c r="CU18" s="20" t="b">
        <v>0</v>
      </c>
      <c r="CV18" s="20" t="b">
        <v>0</v>
      </c>
      <c r="CW18" s="20">
        <v>155</v>
      </c>
      <c r="CX18" s="20">
        <v>120</v>
      </c>
      <c r="CY18" s="20">
        <v>0</v>
      </c>
      <c r="CZ18" s="20">
        <v>0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5_30 Villa</v>
      </c>
      <c r="B19" s="4">
        <v>7</v>
      </c>
      <c r="C19" s="50"/>
      <c r="D19" s="51"/>
      <c r="E19" s="50"/>
      <c r="F19" s="87"/>
      <c r="G19" s="88"/>
      <c r="H19" s="89"/>
      <c r="I19" s="49"/>
      <c r="J19" s="48" t="s">
        <v>442</v>
      </c>
      <c r="K19" s="45" t="b">
        <v>0</v>
      </c>
      <c r="L19" s="46" t="b">
        <f t="shared" si="7"/>
        <v>1</v>
      </c>
      <c r="M19" s="47" t="b" cm="1">
        <f t="array" ref="M19">OpeningDeath(CG19,CI19,CI35,CI51,CI67,CI83,CI99)</f>
        <v>0</v>
      </c>
      <c r="N19" s="52" t="s">
        <v>211</v>
      </c>
      <c r="O19" s="69" t="b">
        <v>0</v>
      </c>
      <c r="Q19" s="17"/>
      <c r="R19" s="17"/>
      <c r="S19" s="17">
        <v>2</v>
      </c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196</v>
      </c>
      <c r="AM19" s="62" t="s">
        <v>417</v>
      </c>
      <c r="AN19" s="63" t="s">
        <v>382</v>
      </c>
      <c r="AO19" s="71" t="s">
        <v>392</v>
      </c>
      <c r="AP19" s="20" t="b">
        <f t="shared" si="1"/>
        <v>0</v>
      </c>
      <c r="AQ19" s="17"/>
      <c r="AR19" s="190" t="s">
        <v>424</v>
      </c>
      <c r="AS19" s="54" t="s">
        <v>65</v>
      </c>
      <c r="AT19" s="55" t="s">
        <v>384</v>
      </c>
      <c r="AU19" s="55" t="b">
        <v>0</v>
      </c>
      <c r="AV19" s="55" t="b">
        <v>0</v>
      </c>
      <c r="AW19" s="64" t="s">
        <v>467</v>
      </c>
      <c r="AX19" s="65" t="s">
        <v>65</v>
      </c>
      <c r="AY19" s="66" t="s">
        <v>384</v>
      </c>
      <c r="AZ19" s="66" t="b">
        <v>0</v>
      </c>
      <c r="BA19" s="66" t="b">
        <v>1</v>
      </c>
      <c r="BB19" s="56" t="s">
        <v>469</v>
      </c>
      <c r="BC19" s="57" t="s">
        <v>67</v>
      </c>
      <c r="BD19" s="55" t="s">
        <v>384</v>
      </c>
      <c r="BE19" s="55" t="b">
        <v>0</v>
      </c>
      <c r="BF19" s="55" t="b">
        <v>0</v>
      </c>
      <c r="BG19" s="64" t="s">
        <v>466</v>
      </c>
      <c r="BH19" s="65" t="s">
        <v>67</v>
      </c>
      <c r="BI19" s="66" t="s">
        <v>384</v>
      </c>
      <c r="BJ19" s="66" t="b">
        <v>0</v>
      </c>
      <c r="BK19" s="66" t="b">
        <v>1</v>
      </c>
      <c r="BL19" s="56" t="s">
        <v>417</v>
      </c>
      <c r="BM19" s="57" t="s">
        <v>67</v>
      </c>
      <c r="BN19" s="55" t="s">
        <v>384</v>
      </c>
      <c r="BO19" s="55" t="b">
        <v>0</v>
      </c>
      <c r="BP19" s="55" t="b">
        <v>0</v>
      </c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0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1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1</v>
      </c>
      <c r="CH19" s="20" cm="1">
        <f t="array" ref="CH19">secandmin(J19)</f>
        <v>62</v>
      </c>
      <c r="CI19" s="20">
        <f t="shared" si="4"/>
        <v>118</v>
      </c>
      <c r="CJ19" s="20" cm="1">
        <f t="array" ref="CJ19">IF(AR19="",FALSE,ROUND(IF(AU19=TRUE,((180-secandmin(AK19))+(45-AM19))-(secandmin(AR19)),(180-secandmin(AR19))),0))</f>
        <v>43</v>
      </c>
      <c r="CK19" s="20" cm="1">
        <f t="array" ref="CK19">IF(AW19="",FALSE,ROUND(IF(AZ19=TRUE,((180-secandmin(AK19))+(45-AM19))-(secandmin(AW19)),(180-secandmin(AW19))),0))</f>
        <v>47</v>
      </c>
      <c r="CL19" s="20" cm="1">
        <f t="array" ref="CL19">IF(BB19="",FALSE,ROUND(IF(BE19=TRUE,((180-secandmin(AK19))+(45-AM19))-(secandmin(BB19)),(180-secandmin(BB19))),0))</f>
        <v>103</v>
      </c>
      <c r="CM19" s="20" cm="1">
        <f t="array" ref="CM19">IF(BG19="",FALSE,ROUND(IF(BJ19=TRUE,((180-secandmin(AK19))+(45-AM19))-(secandmin(BG19)),(180-secandmin(BG19))),0))</f>
        <v>120</v>
      </c>
      <c r="CN19" s="20" cm="1">
        <f t="array" ref="CN19">IF(BL19="",FALSE,ROUND(IF(BO19=TRUE,((180-secandmin(AK19))+(45-AM19))-(secandmin(BL19)),(180-secandmin(BL19))),0))</f>
        <v>122</v>
      </c>
      <c r="CO19" s="30" cm="1">
        <f t="array" ref="CO19">roundlength(AJ19,secandmin(AM19),AO19,secandmin(AK19))</f>
        <v>122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1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0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5_30 Villa</v>
      </c>
      <c r="B20" s="4">
        <v>8</v>
      </c>
      <c r="C20" s="50"/>
      <c r="D20" s="51"/>
      <c r="E20" s="50"/>
      <c r="F20" s="87"/>
      <c r="G20" s="88"/>
      <c r="H20" s="89"/>
      <c r="I20" s="49"/>
      <c r="J20" s="48" t="s">
        <v>451</v>
      </c>
      <c r="K20" s="45" t="b">
        <v>0</v>
      </c>
      <c r="L20" s="46" t="b">
        <f t="shared" si="7"/>
        <v>1</v>
      </c>
      <c r="M20" s="47" t="b" cm="1">
        <f t="array" ref="M20">OpeningDeath(CG20,CI20,CI36,CI52,CI68,CI84,CI100)</f>
        <v>0</v>
      </c>
      <c r="N20" s="52" t="s">
        <v>211</v>
      </c>
      <c r="O20" s="69" t="b">
        <v>0</v>
      </c>
      <c r="Q20" s="17"/>
      <c r="R20" s="17"/>
      <c r="S20" s="17">
        <v>1</v>
      </c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0</v>
      </c>
      <c r="AK20" s="182"/>
      <c r="AL20" s="61" t="s">
        <v>196</v>
      </c>
      <c r="AM20" s="62" t="s">
        <v>413</v>
      </c>
      <c r="AN20" s="63" t="s">
        <v>382</v>
      </c>
      <c r="AO20" s="71" t="s">
        <v>404</v>
      </c>
      <c r="AP20" s="20" t="b">
        <f t="shared" si="1"/>
        <v>0</v>
      </c>
      <c r="AQ20" s="17"/>
      <c r="AR20" s="190" t="s">
        <v>427</v>
      </c>
      <c r="AS20" s="54" t="s">
        <v>67</v>
      </c>
      <c r="AT20" s="55" t="s">
        <v>384</v>
      </c>
      <c r="AU20" s="55" t="b">
        <v>0</v>
      </c>
      <c r="AV20" s="55" t="b">
        <v>1</v>
      </c>
      <c r="AW20" s="64" t="s">
        <v>419</v>
      </c>
      <c r="AX20" s="65" t="s">
        <v>355</v>
      </c>
      <c r="AY20" s="66" t="s">
        <v>384</v>
      </c>
      <c r="AZ20" s="66" t="b">
        <v>0</v>
      </c>
      <c r="BA20" s="66" t="b">
        <v>0</v>
      </c>
      <c r="BB20" s="56"/>
      <c r="BC20" s="57"/>
      <c r="BD20" s="224"/>
      <c r="BE20" s="55" t="b">
        <v>0</v>
      </c>
      <c r="BF20" s="55"/>
      <c r="BG20" s="64"/>
      <c r="BH20" s="65"/>
      <c r="BI20" s="164"/>
      <c r="BJ20" s="66" t="b">
        <v>0</v>
      </c>
      <c r="BK20" s="66"/>
      <c r="BL20" s="56"/>
      <c r="BM20" s="57"/>
      <c r="BN20" s="224"/>
      <c r="BO20" s="55" t="b">
        <v>0</v>
      </c>
      <c r="BP20" s="55"/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0</v>
      </c>
      <c r="CA20" s="29">
        <f>countkills(AS20,AX20,BC20,BH20,BM20,B12)</f>
        <v>0</v>
      </c>
      <c r="CB20" s="20">
        <f t="shared" si="9"/>
        <v>0</v>
      </c>
      <c r="CC20" s="223" t="b">
        <f>opening(AS20,B12)</f>
        <v>0</v>
      </c>
      <c r="CD20" s="29" t="b" cm="1">
        <f t="array" ref="CD20">KOST(CA20,O20,secandmin(J20),L20, AN20)</f>
        <v>1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0</v>
      </c>
      <c r="CH20" s="20" cm="1">
        <f t="array" ref="CH20">secandmin(J20)</f>
        <v>105</v>
      </c>
      <c r="CI20" s="20">
        <f t="shared" si="4"/>
        <v>75</v>
      </c>
      <c r="CJ20" s="20" cm="1">
        <f t="array" ref="CJ20">IF(AR20="",FALSE,ROUND(IF(AU20=TRUE,((180-secandmin(AK20))+(45-AM20))-(secandmin(AR20)),(180-secandmin(AR20))),0))</f>
        <v>40</v>
      </c>
      <c r="CK20" s="20" cm="1">
        <f t="array" ref="CK20">IF(AW20="",FALSE,ROUND(IF(AZ20=TRUE,((180-secandmin(AK20))+(45-AM20))-(secandmin(AW20)),(180-secandmin(AW20))),0))</f>
        <v>76</v>
      </c>
      <c r="CL20" s="20" t="b" cm="1">
        <f t="array" ref="CL20">IF(BB20="",FALSE,ROUND(IF(BE20=TRUE,((180-secandmin(AK20))+(45-AM20))-(secandmin(BB20)),(180-secandmin(BB20))),0))</f>
        <v>0</v>
      </c>
      <c r="CM20" s="20" t="b" cm="1">
        <f t="array" ref="CM20">IF(BG20="",FALSE,ROUND(IF(BJ20=TRUE,((180-secandmin(AK20))+(45-AM20))-(secandmin(BG20)),(180-secandmin(BG20))),0))</f>
        <v>0</v>
      </c>
      <c r="CN20" s="20" t="b" cm="1">
        <f t="array" ref="CN20">IF(BL20="",FALSE,ROUND(IF(BO20=TRUE,((180-secandmin(AK20))+(45-AM20))-(secandmin(BL20)),(180-secandmin(BL20))),0))</f>
        <v>0</v>
      </c>
      <c r="CO20" s="30" cm="1">
        <f t="array" ref="CO20">roundlength(AJ20,secandmin(AM20),AO20,secandmin(AK20))</f>
        <v>170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1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5_30 Villa</v>
      </c>
      <c r="B21" s="4">
        <v>9</v>
      </c>
      <c r="C21" s="50"/>
      <c r="D21" s="51"/>
      <c r="E21" s="50"/>
      <c r="F21" s="87"/>
      <c r="G21" s="88"/>
      <c r="H21" s="89"/>
      <c r="I21" s="49"/>
      <c r="J21" s="48" t="s">
        <v>400</v>
      </c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211</v>
      </c>
      <c r="O21" s="69" t="b">
        <v>0</v>
      </c>
      <c r="Q21" s="17"/>
      <c r="R21" s="17"/>
      <c r="S21" s="17">
        <v>4</v>
      </c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 t="s">
        <v>195</v>
      </c>
      <c r="AM21" s="62" t="s">
        <v>421</v>
      </c>
      <c r="AN21" s="63" t="s">
        <v>382</v>
      </c>
      <c r="AO21" s="71" t="s">
        <v>404</v>
      </c>
      <c r="AP21" s="20" t="b">
        <f t="shared" si="1"/>
        <v>0</v>
      </c>
      <c r="AQ21" s="17"/>
      <c r="AR21" s="190"/>
      <c r="AS21" s="54"/>
      <c r="AT21" s="224"/>
      <c r="AU21" s="55" t="b">
        <v>0</v>
      </c>
      <c r="AV21" s="55"/>
      <c r="AW21" s="64"/>
      <c r="AX21" s="65"/>
      <c r="AY21" s="164"/>
      <c r="AZ21" s="66" t="b">
        <v>0</v>
      </c>
      <c r="BA21" s="66"/>
      <c r="BB21" s="56"/>
      <c r="BC21" s="57"/>
      <c r="BD21" s="224"/>
      <c r="BE21" s="55" t="b">
        <v>0</v>
      </c>
      <c r="BF21" s="55"/>
      <c r="BG21" s="64"/>
      <c r="BH21" s="65"/>
      <c r="BI21" s="164"/>
      <c r="BJ21" s="66" t="b">
        <v>0</v>
      </c>
      <c r="BK21" s="66"/>
      <c r="BL21" s="56"/>
      <c r="BM21" s="57"/>
      <c r="BN21" s="55"/>
      <c r="BO21" s="55" t="b">
        <v>0</v>
      </c>
      <c r="BP21" s="55"/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0</v>
      </c>
      <c r="CB21" s="20">
        <f t="shared" si="9"/>
        <v>0</v>
      </c>
      <c r="CC21" s="223" t="b">
        <f>opening(AS21,B12)</f>
        <v>0</v>
      </c>
      <c r="CD21" s="29" t="b" cm="1">
        <f t="array" ref="CD21">KOST(CA21,O21,secandmin(J21),L21, AN21)</f>
        <v>0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0</v>
      </c>
      <c r="CH21" s="20" cm="1">
        <f t="array" ref="CH21">secandmin(J21)</f>
        <v>115</v>
      </c>
      <c r="CI21" s="20">
        <f t="shared" si="4"/>
        <v>65</v>
      </c>
      <c r="CJ21" s="20" t="b" cm="1">
        <f t="array" ref="CJ21">IF(AR21="",FALSE,ROUND(IF(AU21=TRUE,((180-secandmin(AK21))+(45-AM21))-(secandmin(AR21)),(180-secandmin(AR21))),0))</f>
        <v>0</v>
      </c>
      <c r="CK21" s="20" t="b" cm="1">
        <f t="array" ref="CK21">IF(AW21="",FALSE,ROUND(IF(AZ21=TRUE,((180-secandmin(AK21))+(45-AM21))-(secandmin(AW21)),(180-secandmin(AW21))),0))</f>
        <v>0</v>
      </c>
      <c r="CL21" s="20" t="b" cm="1">
        <f t="array" ref="CL21">IF(BB21="",FALSE,ROUND(IF(BE21=TRUE,((180-secandmin(AK21))+(45-AM21))-(secandmin(BB21)),(180-secandmin(BB21))),0))</f>
        <v>0</v>
      </c>
      <c r="CM21" s="20" t="b" cm="1">
        <f t="array" ref="CM21">IF(BG21="",FALSE,ROUND(IF(BJ21=TRUE,((180-secandmin(AK21))+(45-AM21))-(secandmin(BG21)),(180-secandmin(BG21))),0))</f>
        <v>0</v>
      </c>
      <c r="CN21" s="20" t="b" cm="1">
        <f t="array" ref="CN21">IF(BL21="",FALSE,ROUND(IF(BO21=TRUE,((180-secandmin(AK21))+(45-AM21))-(secandmin(BL21)),(180-secandmin(BL21))),0))</f>
        <v>0</v>
      </c>
      <c r="CO21" s="30" cm="1">
        <f t="array" ref="CO21">roundlength(AJ21,secandmin(AM21),AO21,secandmin(AK21))</f>
        <v>134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5_30 Villa</v>
      </c>
      <c r="B22" s="4">
        <v>10</v>
      </c>
      <c r="C22" s="50"/>
      <c r="D22" s="51"/>
      <c r="E22" s="50"/>
      <c r="F22" s="87"/>
      <c r="G22" s="88"/>
      <c r="H22" s="89"/>
      <c r="I22" s="49"/>
      <c r="J22" s="48" t="s">
        <v>385</v>
      </c>
      <c r="K22" s="45" t="b">
        <v>0</v>
      </c>
      <c r="L22" s="46" t="b">
        <f t="shared" si="7"/>
        <v>1</v>
      </c>
      <c r="M22" s="47" t="b" cm="1">
        <f t="array" ref="M22">OpeningDeath(CG22,CI22,CI38,CI54,CI70,CI86,CI102)</f>
        <v>0</v>
      </c>
      <c r="N22" s="171" t="s">
        <v>211</v>
      </c>
      <c r="O22" s="69" t="b">
        <v>0</v>
      </c>
      <c r="Q22" s="17"/>
      <c r="R22" s="17"/>
      <c r="S22" s="17">
        <v>1</v>
      </c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195</v>
      </c>
      <c r="AM22" s="62" t="s">
        <v>410</v>
      </c>
      <c r="AN22" s="63" t="s">
        <v>382</v>
      </c>
      <c r="AO22" s="71" t="s">
        <v>404</v>
      </c>
      <c r="AP22" s="20" t="b">
        <f t="shared" si="1"/>
        <v>0</v>
      </c>
      <c r="AQ22" s="17"/>
      <c r="AR22" s="190" t="s">
        <v>385</v>
      </c>
      <c r="AS22" s="54" t="s">
        <v>67</v>
      </c>
      <c r="AT22" s="55" t="s">
        <v>384</v>
      </c>
      <c r="AU22" s="55" t="b">
        <v>0</v>
      </c>
      <c r="AV22" s="55" t="b">
        <v>0</v>
      </c>
      <c r="AW22" s="64" t="s">
        <v>473</v>
      </c>
      <c r="AX22" s="65" t="s">
        <v>65</v>
      </c>
      <c r="AY22" s="164" t="s">
        <v>384</v>
      </c>
      <c r="AZ22" s="66" t="b">
        <v>0</v>
      </c>
      <c r="BA22" s="66" t="b">
        <v>0</v>
      </c>
      <c r="BB22" s="56" t="s">
        <v>475</v>
      </c>
      <c r="BC22" s="57" t="s">
        <v>65</v>
      </c>
      <c r="BD22" s="224" t="s">
        <v>434</v>
      </c>
      <c r="BE22" s="55" t="b">
        <v>0</v>
      </c>
      <c r="BF22" s="55" t="b">
        <v>0</v>
      </c>
      <c r="BG22" s="64"/>
      <c r="BH22" s="65"/>
      <c r="BI22" s="164"/>
      <c r="BJ22" s="66" t="b">
        <v>0</v>
      </c>
      <c r="BK22" s="66"/>
      <c r="BL22" s="56"/>
      <c r="BM22" s="57"/>
      <c r="BN22" s="55"/>
      <c r="BO22" s="55" t="b">
        <v>0</v>
      </c>
      <c r="BP22" s="55"/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0</v>
      </c>
      <c r="CB22" s="20">
        <f t="shared" si="9"/>
        <v>0</v>
      </c>
      <c r="CC22" s="223" t="b">
        <f>opening(AS22,B12)</f>
        <v>0</v>
      </c>
      <c r="CD22" s="29" t="b" cm="1">
        <f t="array" ref="CD22">KOST(CA22,O22,secandmin(J22),L22, AN22)</f>
        <v>1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0</v>
      </c>
      <c r="CH22" s="20" cm="1">
        <f t="array" ref="CH22">secandmin(J22)</f>
        <v>129</v>
      </c>
      <c r="CI22" s="20">
        <f t="shared" si="4"/>
        <v>51</v>
      </c>
      <c r="CJ22" s="20" cm="1">
        <f t="array" ref="CJ22">IF(AR22="",FALSE,ROUND(IF(AU22=TRUE,((180-secandmin(AK22))+(45-AM22))-(secandmin(AR22)),(180-secandmin(AR22))),0))</f>
        <v>51</v>
      </c>
      <c r="CK22" s="20" cm="1">
        <f t="array" ref="CK22">IF(AW22="",FALSE,ROUND(IF(AZ22=TRUE,((180-secandmin(AK22))+(45-AM22))-(secandmin(AW22)),(180-secandmin(AW22))),0))</f>
        <v>72</v>
      </c>
      <c r="CL22" s="20" cm="1">
        <f t="array" ref="CL22">IF(BB22="",FALSE,ROUND(IF(BE22=TRUE,((180-secandmin(AK22))+(45-AM22))-(secandmin(BB22)),(180-secandmin(BB22))),0))</f>
        <v>126</v>
      </c>
      <c r="CM22" s="20" t="b" cm="1">
        <f t="array" ref="CM22">IF(BG22="",FALSE,ROUND(IF(BJ22=TRUE,((180-secandmin(AK22))+(45-AM22))-(secandmin(BG22)),(180-secandmin(BG22))),0))</f>
        <v>0</v>
      </c>
      <c r="CN22" s="20" t="b" cm="1">
        <f t="array" ref="CN22">IF(BL22="",FALSE,ROUND(IF(BO22=TRUE,((180-secandmin(AK22))+(45-AM22))-(secandmin(BL22)),(180-secandmin(BL22))),0))</f>
        <v>0</v>
      </c>
      <c r="CO22" s="30" cm="1">
        <f t="array" ref="CO22">roundlength(AJ22,secandmin(AM22),AO22,secandmin(AK22))</f>
        <v>158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0</v>
      </c>
      <c r="DB22" s="20" t="b" cm="1">
        <f t="array" ref="DB22">DeathRefragged(CI22,CJ22,CK22,CL22,CM22,CN22)</f>
        <v>1</v>
      </c>
      <c r="DC22" s="20" t="b" cm="1">
        <f t="array" ref="DC22">OpeningKill(CJ22,AS22,$B$12,CI22,CI38,CI54,CI70,CI86)</f>
        <v>0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5_30 Villa</v>
      </c>
      <c r="B23" s="4">
        <v>11</v>
      </c>
      <c r="C23" s="50"/>
      <c r="D23" s="51"/>
      <c r="E23" s="50"/>
      <c r="F23" s="87"/>
      <c r="G23" s="88"/>
      <c r="H23" s="89"/>
      <c r="I23" s="49"/>
      <c r="J23" s="301"/>
      <c r="K23" s="45" t="b">
        <v>0</v>
      </c>
      <c r="L23" s="46" t="b">
        <f t="shared" si="7"/>
        <v>0</v>
      </c>
      <c r="M23" s="47" t="b" cm="1">
        <f t="array" ref="M23">OpeningDeath(CG23,CI23,CI39,CI55,CI71,CI87,CI103)</f>
        <v>0</v>
      </c>
      <c r="N23" s="303"/>
      <c r="O23" s="69" t="b">
        <v>0</v>
      </c>
      <c r="Q23" s="17"/>
      <c r="R23" s="17"/>
      <c r="S23" s="17">
        <v>1</v>
      </c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 t="s">
        <v>193</v>
      </c>
      <c r="AM23" s="62" t="s">
        <v>445</v>
      </c>
      <c r="AN23" s="63" t="s">
        <v>382</v>
      </c>
      <c r="AO23" s="71" t="s">
        <v>392</v>
      </c>
      <c r="AP23" s="20" t="b">
        <f t="shared" si="1"/>
        <v>0</v>
      </c>
      <c r="AQ23" s="17"/>
      <c r="AR23" s="190" t="s">
        <v>476</v>
      </c>
      <c r="AS23" s="54" t="s">
        <v>65</v>
      </c>
      <c r="AT23" s="55" t="s">
        <v>384</v>
      </c>
      <c r="AU23" s="55" t="b">
        <v>0</v>
      </c>
      <c r="AV23" s="55" t="b">
        <v>0</v>
      </c>
      <c r="AW23" s="64" t="s">
        <v>477</v>
      </c>
      <c r="AX23" s="65" t="s">
        <v>65</v>
      </c>
      <c r="AY23" s="66" t="s">
        <v>384</v>
      </c>
      <c r="AZ23" s="66" t="b">
        <v>0</v>
      </c>
      <c r="BA23" s="66" t="b">
        <v>1</v>
      </c>
      <c r="BB23" s="56" t="s">
        <v>478</v>
      </c>
      <c r="BC23" s="57" t="s">
        <v>355</v>
      </c>
      <c r="BD23" s="55" t="s">
        <v>384</v>
      </c>
      <c r="BE23" s="55" t="b">
        <v>0</v>
      </c>
      <c r="BF23" s="55" t="b">
        <v>1</v>
      </c>
      <c r="BG23" s="64" t="s">
        <v>387</v>
      </c>
      <c r="BH23" s="65" t="s">
        <v>355</v>
      </c>
      <c r="BI23" s="66" t="s">
        <v>384</v>
      </c>
      <c r="BJ23" s="66" t="b">
        <v>0</v>
      </c>
      <c r="BK23" s="66" t="b">
        <v>1</v>
      </c>
      <c r="BL23" s="56" t="s">
        <v>445</v>
      </c>
      <c r="BM23" s="57" t="s">
        <v>355</v>
      </c>
      <c r="BN23" s="55" t="s">
        <v>384</v>
      </c>
      <c r="BO23" s="55" t="b">
        <v>0</v>
      </c>
      <c r="BP23" s="55" t="b">
        <v>0</v>
      </c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b" cm="1">
        <f t="array" ref="CD23">KOST(CA23,O23,secandmin(J23),L23, AN23)</f>
        <v>1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1</v>
      </c>
      <c r="CH23" s="20" cm="1">
        <f t="array" ref="CH23">secandmin(J23)</f>
        <v>0</v>
      </c>
      <c r="CI23" s="20" t="b">
        <f t="shared" si="4"/>
        <v>0</v>
      </c>
      <c r="CJ23" s="20" cm="1">
        <f t="array" ref="CJ23">IF(AR23="",FALSE,ROUND(IF(AU23=TRUE,((180-secandmin(AK23))+(45-AM23))-(secandmin(AR23)),(180-secandmin(AR23))),0))</f>
        <v>27</v>
      </c>
      <c r="CK23" s="20" cm="1">
        <f t="array" ref="CK23">IF(AW23="",FALSE,ROUND(IF(AZ23=TRUE,((180-secandmin(AK23))+(45-AM23))-(secandmin(AW23)),(180-secandmin(AW23))),0))</f>
        <v>32</v>
      </c>
      <c r="CL23" s="20" cm="1">
        <f t="array" ref="CL23">IF(BB23="",FALSE,ROUND(IF(BE23=TRUE,((180-secandmin(AK23))+(45-AM23))-(secandmin(BB23)),(180-secandmin(BB23))),0))</f>
        <v>46</v>
      </c>
      <c r="CM23" s="20" cm="1">
        <f t="array" ref="CM23">IF(BG23="",FALSE,ROUND(IF(BJ23=TRUE,((180-secandmin(AK23))+(45-AM23))-(secandmin(BG23)),(180-secandmin(BG23))),0))</f>
        <v>96</v>
      </c>
      <c r="CN23" s="20" cm="1">
        <f t="array" ref="CN23">IF(BL23="",FALSE,ROUND(IF(BO23=TRUE,((180-secandmin(AK23))+(45-AM23))-(secandmin(BL23)),(180-secandmin(BL23))),0))</f>
        <v>98</v>
      </c>
      <c r="CO23" s="30" cm="1">
        <f t="array" ref="CO23">roundlength(AJ23,secandmin(AM23),AO23,secandmin(AK23))</f>
        <v>98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0</v>
      </c>
      <c r="DB23" s="20" t="b" cm="1">
        <f t="array" ref="DB23">DeathRefragged(CI23,CJ23,CK23,CL23,CM23,CN23)</f>
        <v>0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5_30 Villa</v>
      </c>
      <c r="B24" s="4">
        <v>12</v>
      </c>
      <c r="C24" s="50"/>
      <c r="D24" s="51"/>
      <c r="E24" s="50"/>
      <c r="F24" s="87"/>
      <c r="G24" s="88"/>
      <c r="H24" s="89"/>
      <c r="I24" s="49"/>
      <c r="J24" s="48" t="s">
        <v>481</v>
      </c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 t="s">
        <v>211</v>
      </c>
      <c r="O24" s="69" t="b">
        <v>0</v>
      </c>
      <c r="Q24" s="17"/>
      <c r="R24" s="17"/>
      <c r="S24" s="17">
        <v>2</v>
      </c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1</v>
      </c>
      <c r="AK24" s="60" t="s">
        <v>471</v>
      </c>
      <c r="AL24" s="61" t="s">
        <v>193</v>
      </c>
      <c r="AM24" s="62"/>
      <c r="AN24" s="63" t="s">
        <v>382</v>
      </c>
      <c r="AO24" s="71" t="s">
        <v>392</v>
      </c>
      <c r="AP24" s="20" t="b">
        <f t="shared" si="1"/>
        <v>1</v>
      </c>
      <c r="AQ24" s="17"/>
      <c r="AR24" s="190" t="s">
        <v>479</v>
      </c>
      <c r="AS24" s="54" t="s">
        <v>67</v>
      </c>
      <c r="AT24" s="224" t="s">
        <v>384</v>
      </c>
      <c r="AU24" s="55" t="b">
        <v>0</v>
      </c>
      <c r="AV24" s="55" t="b">
        <v>1</v>
      </c>
      <c r="AW24" s="64" t="s">
        <v>457</v>
      </c>
      <c r="AX24" s="65" t="s">
        <v>65</v>
      </c>
      <c r="AY24" s="66" t="s">
        <v>384</v>
      </c>
      <c r="AZ24" s="66" t="b">
        <v>0</v>
      </c>
      <c r="BA24" s="66" t="b">
        <v>0</v>
      </c>
      <c r="BB24" s="56" t="s">
        <v>447</v>
      </c>
      <c r="BC24" s="57" t="s">
        <v>355</v>
      </c>
      <c r="BD24" s="55" t="s">
        <v>384</v>
      </c>
      <c r="BE24" s="55" t="b">
        <v>0</v>
      </c>
      <c r="BF24" s="55" t="b">
        <v>1</v>
      </c>
      <c r="BG24" s="64" t="s">
        <v>480</v>
      </c>
      <c r="BH24" s="65" t="s">
        <v>65</v>
      </c>
      <c r="BI24" s="66" t="s">
        <v>384</v>
      </c>
      <c r="BJ24" s="66" t="b">
        <v>0</v>
      </c>
      <c r="BK24" s="66" t="b">
        <v>0</v>
      </c>
      <c r="BL24" s="56" t="s">
        <v>483</v>
      </c>
      <c r="BM24" s="57" t="s">
        <v>67</v>
      </c>
      <c r="BN24" s="55" t="s">
        <v>384</v>
      </c>
      <c r="BO24" s="55" t="b">
        <v>1</v>
      </c>
      <c r="BP24" s="55" t="b">
        <v>0</v>
      </c>
      <c r="BR24" s="20" t="str">
        <v/>
      </c>
      <c r="BS24" s="20">
        <f t="shared" si="2"/>
        <v>0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>
        <f t="shared" si="3"/>
        <v>0</v>
      </c>
      <c r="BY24" s="20" t="b" cm="1">
        <f t="array" ref="BY24">objwincheck(AJ24,secandmin(AM24),AN24,AO24)</f>
        <v>1</v>
      </c>
      <c r="BZ24" s="20" t="b" cm="1">
        <f t="array" ref="BZ24">objlosecheck(O24,secandmin(AM24),AN24,AO24)</f>
        <v>0</v>
      </c>
      <c r="CA24" s="29">
        <f>countkills(AS24,AX24,BC24,BH24,BM24,B12)</f>
        <v>0</v>
      </c>
      <c r="CB24" s="20">
        <f t="shared" si="9"/>
        <v>0</v>
      </c>
      <c r="CC24" s="223" t="b">
        <f>opening(AS24,B12)</f>
        <v>0</v>
      </c>
      <c r="CD24" s="29" t="b" cm="1">
        <f t="array" ref="CD24">KOST(CA24,O24,secandmin(J24),L24, AN24)</f>
        <v>0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1</v>
      </c>
      <c r="CH24" s="20" cm="1">
        <f t="array" ref="CH24">secandmin(J24)</f>
        <v>25</v>
      </c>
      <c r="CI24" s="20">
        <f t="shared" si="4"/>
        <v>155</v>
      </c>
      <c r="CJ24" s="20" cm="1">
        <f t="array" ref="CJ24">IF(AR24="",FALSE,ROUND(IF(AU24=TRUE,((180-secandmin(AK24))+(45-AM24))-(secandmin(AR24)),(180-secandmin(AR24))),0))</f>
        <v>29</v>
      </c>
      <c r="CK24" s="20" cm="1">
        <f t="array" ref="CK24">IF(AW24="",FALSE,ROUND(IF(AZ24=TRUE,((180-secandmin(AK24))+(45-AM24))-(secandmin(AW24)),(180-secandmin(AW24))),0))</f>
        <v>146</v>
      </c>
      <c r="CL24" s="20" cm="1">
        <f t="array" ref="CL24">IF(BB24="",FALSE,ROUND(IF(BE24=TRUE,((180-secandmin(AK24))+(45-AM24))-(secandmin(BB24)),(180-secandmin(BB24))),0))</f>
        <v>150</v>
      </c>
      <c r="CM24" s="20" cm="1">
        <f t="array" ref="CM24">IF(BG24="",FALSE,ROUND(IF(BJ24=TRUE,((180-secandmin(AK24))+(45-AM24))-(secandmin(BG24)),(180-secandmin(BG24))),0))</f>
        <v>152</v>
      </c>
      <c r="CN24" s="20" cm="1">
        <f t="array" ref="CN24">IF(BL24="",FALSE,ROUND(IF(BO24=TRUE,((180-secandmin(AK24))+(45-AM24))-(secandmin(BL24)),(180-secandmin(BL24))),0))</f>
        <v>170</v>
      </c>
      <c r="CO24" s="30" cm="1">
        <f t="array" ref="CO24">roundlength(AJ24,secandmin(AM24),AO24,secandmin(AK24))</f>
        <v>208</v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b" cm="1">
        <f t="array" ref="DA24">FiveVThreeThrown(CJ24,CK24,CI24,CI40,CI56,CI72,CI88,AO24)</f>
        <v>0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cm="1">
        <f t="array" ref="DD24">IF(AK24=0,FALSE,(180-secandmin(AK24)))</f>
        <v>163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5_30 Villa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5_30 Villa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5_30 Villa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5_30 Villa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5_30 Villa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451</v>
      </c>
      <c r="K29" s="45" t="b">
        <v>0</v>
      </c>
      <c r="L29" s="46" t="b">
        <f>DB29</f>
        <v>0</v>
      </c>
      <c r="M29" s="47" t="b" cm="1">
        <f t="array" ref="M29">OpeningDeath(CG13,CI29,CI13,CI45,CI61,CI77,CI93)</f>
        <v>0</v>
      </c>
      <c r="N29" s="52" t="s">
        <v>192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1</v>
      </c>
      <c r="CB29" s="20">
        <f>countkillshs(AS13,AV13,AX13,BA13,BC13,BF13,BH13,BK13,BM13,BP13,$B$28)</f>
        <v>1</v>
      </c>
      <c r="CC29" s="82" t="b">
        <f>opening(AS13,B28)</f>
        <v>0</v>
      </c>
      <c r="CD29" s="5" t="b">
        <f>KOST(CA29,O29,secandmin(J29),L29,AN13)</f>
        <v>1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105</v>
      </c>
      <c r="CI29" s="20">
        <f t="shared" ref="CI29:CI43" si="12">IF(CH29=0,FALSE,(180+BT29-CH29))</f>
        <v>75</v>
      </c>
      <c r="CJ29" s="20" t="b" cm="1">
        <f t="array" ref="CJ29">OpenRefragged(CJ13,CI13,CI29,CI45,CI61,CI77)</f>
        <v>0</v>
      </c>
      <c r="CK29" s="20" t="b" cm="1">
        <f t="array" ref="CK29">OpenRefragged(CK13,CI13,CI29,CI45,CI61,CI77)</f>
        <v>1</v>
      </c>
      <c r="CL29" s="20" t="b" cm="1">
        <f t="array" ref="CL29">OpenRefragged(CL13,CI13,CI29,CI45,CI61,CI77)</f>
        <v>0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1</v>
      </c>
      <c r="CV29" s="20" t="b" cm="1">
        <f t="array" ref="CV29:CV34">TRANSPOSE(sidesplit(CD29:CD43,AN13:AN27,"Defence"))</f>
        <v>1</v>
      </c>
      <c r="CW29" s="20" cm="1">
        <f t="array" ref="CW29:CW34">TRANSPOSE(sidesplit(CI29:CI43,AN13:AN27,"Attack"))</f>
        <v>101</v>
      </c>
      <c r="CX29" s="20" cm="1">
        <f t="array" ref="CX29:CX34">TRANSPOSE(sidesplit(CI29:CI43,AN13:AN27,"Defence"))</f>
        <v>75</v>
      </c>
      <c r="CY29" s="20" cm="1">
        <f t="array" ref="CY29:CY34">TRANSPOSE(sidesplit(CA29:CA43,AN13:AN27,"Attack"))</f>
        <v>2</v>
      </c>
      <c r="CZ29" s="20" cm="1">
        <f t="array" ref="CZ29:CZ34">TRANSPOSE(sidesplit(CA29:CA43,AN13:AN27,"Defence"))</f>
        <v>1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5_30 Villa</v>
      </c>
      <c r="B30" s="5">
        <v>2</v>
      </c>
      <c r="C30" s="50"/>
      <c r="D30" s="51"/>
      <c r="E30" s="50"/>
      <c r="F30" s="87"/>
      <c r="G30" s="58"/>
      <c r="H30" s="90"/>
      <c r="I30" s="49"/>
      <c r="J30" s="300"/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0</v>
      </c>
      <c r="N30" s="52" t="s">
        <v>192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1</v>
      </c>
      <c r="CB30" s="20">
        <f>countkillshs(AS14,AV14,AX14,BA14,BC14,BF14,BH14,BK14,BM14,BP14,$B$28)</f>
        <v>0</v>
      </c>
      <c r="CC30" s="82" t="b">
        <f>opening(AS14,B28)</f>
        <v>0</v>
      </c>
      <c r="CD30" s="5" t="b">
        <f>KOST(CA30,O30,secandmin(J30),L30,AN14)</f>
        <v>1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0</v>
      </c>
      <c r="CI30" s="20" t="b">
        <f t="shared" si="12"/>
        <v>0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1</v>
      </c>
      <c r="CL30" s="20" t="b" cm="1">
        <f t="array" ref="CL30">OpenRefragged(CL14,CI14,CI30,CI46,CI62,CI78)</f>
        <v>1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0</v>
      </c>
      <c r="CV30" s="20" t="b">
        <v>1</v>
      </c>
      <c r="CW30" s="20">
        <v>31</v>
      </c>
      <c r="CX30" s="20" t="b">
        <v>0</v>
      </c>
      <c r="CY30" s="20">
        <v>0</v>
      </c>
      <c r="CZ30" s="20">
        <v>1</v>
      </c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5_30 Villa</v>
      </c>
      <c r="B31" s="5">
        <v>3</v>
      </c>
      <c r="C31" s="50"/>
      <c r="D31" s="51"/>
      <c r="E31" s="50"/>
      <c r="F31" s="87"/>
      <c r="G31" s="58"/>
      <c r="H31" s="90"/>
      <c r="I31" s="49"/>
      <c r="J31" s="300"/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0</v>
      </c>
      <c r="N31" s="52" t="s">
        <v>167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3</v>
      </c>
      <c r="CB31" s="20">
        <f>countkillshs(AS15,AV15,AX15,BA15,BC15,BF15,BH15,BK15,BM15,BP15,$B$28)</f>
        <v>1</v>
      </c>
      <c r="CC31" s="82" t="b">
        <f>opening(AS15,B28)</f>
        <v>0</v>
      </c>
      <c r="CD31" s="5" t="b">
        <f>KOST(CA31,O31,secandmin(J31),L31,AN15)</f>
        <v>1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0</v>
      </c>
      <c r="CI31" s="20" t="b">
        <f t="shared" si="12"/>
        <v>0</v>
      </c>
      <c r="CJ31" s="20" t="b" cm="1">
        <f t="array" ref="CJ31">OpenRefragged(CJ15,CI15,CI31,CI47,CI63,CI79)</f>
        <v>1</v>
      </c>
      <c r="CK31" s="20" t="b" cm="1">
        <f t="array" ref="CK31">OpenRefragged(CK15,CI15,CI31,CI47,CI63,CI79)</f>
        <v>1</v>
      </c>
      <c r="CL31" s="20" t="b" cm="1">
        <f t="array" ref="CL31">OpenRefragged(CL15,CI15,CI31,CI47,CI63,CI79)</f>
        <v>0</v>
      </c>
      <c r="CM31" s="20" t="b" cm="1">
        <f t="array" ref="CM31">OpenRefragged(CM15,CI15,CI31,CI47,CI63,CI79)</f>
        <v>0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0</v>
      </c>
      <c r="CV31" s="20" t="b">
        <v>1</v>
      </c>
      <c r="CW31" s="20">
        <v>62</v>
      </c>
      <c r="CX31" s="20" t="b">
        <v>0</v>
      </c>
      <c r="CY31" s="20">
        <v>0</v>
      </c>
      <c r="CZ31" s="20">
        <v>3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5_30 Villa</v>
      </c>
      <c r="B32" s="5">
        <v>4</v>
      </c>
      <c r="C32" s="50"/>
      <c r="D32" s="51"/>
      <c r="E32" s="50"/>
      <c r="F32" s="87"/>
      <c r="G32" s="58"/>
      <c r="H32" s="90"/>
      <c r="I32" s="49"/>
      <c r="J32" s="300"/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0</v>
      </c>
      <c r="N32" s="52" t="s">
        <v>167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2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b">
        <f>KOST(CA32,O32,secandmin(J32),L32,AN16)</f>
        <v>1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0</v>
      </c>
      <c r="CI32" s="20" t="b">
        <f t="shared" si="12"/>
        <v>0</v>
      </c>
      <c r="CJ32" s="20" t="b" cm="1">
        <f t="array" ref="CJ32">OpenRefragged(CJ16,CI16,CI32,CI48,CI64,CI80)</f>
        <v>1</v>
      </c>
      <c r="CK32" s="20" t="b" cm="1">
        <f t="array" ref="CK32">OpenRefragged(CK16,CI16,CI32,CI48,CI64,CI80)</f>
        <v>0</v>
      </c>
      <c r="CL32" s="20" t="b" cm="1">
        <f t="array" ref="CL32">OpenRefragged(CL16,CI16,CI32,CI48,CI64,CI80)</f>
        <v>1</v>
      </c>
      <c r="CM32" s="20" t="b" cm="1">
        <f t="array" ref="CM32">OpenRefragged(CM16,CI16,CI32,CI48,CI64,CI80)</f>
        <v>1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1</v>
      </c>
      <c r="CV32" s="20" t="b">
        <v>1</v>
      </c>
      <c r="CW32" s="20">
        <v>158</v>
      </c>
      <c r="CX32" s="20" t="b">
        <v>0</v>
      </c>
      <c r="CY32" s="20">
        <v>2</v>
      </c>
      <c r="CZ32" s="20">
        <v>2</v>
      </c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5_30 Villa</v>
      </c>
      <c r="B33" s="5">
        <v>5</v>
      </c>
      <c r="C33" s="50"/>
      <c r="D33" s="51"/>
      <c r="E33" s="50"/>
      <c r="F33" s="87"/>
      <c r="G33" s="58"/>
      <c r="H33" s="90"/>
      <c r="I33" s="49"/>
      <c r="J33" s="48" t="s">
        <v>465</v>
      </c>
      <c r="K33" s="45" t="b">
        <v>0</v>
      </c>
      <c r="L33" s="46" t="b">
        <f t="shared" si="15"/>
        <v>1</v>
      </c>
      <c r="M33" s="47" t="b" cm="1">
        <f t="array" ref="M33">OpeningDeath(CG17,CI33,CI17,CI49,CI65,CI81,CI97)</f>
        <v>0</v>
      </c>
      <c r="N33" s="52" t="s">
        <v>194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1</v>
      </c>
      <c r="CB33" s="20">
        <f t="shared" si="17"/>
        <v>1</v>
      </c>
      <c r="CC33" s="82" t="b">
        <f>opening(AS17,B28)</f>
        <v>1</v>
      </c>
      <c r="CD33" s="5" t="b">
        <f>KOST(CA33,O33,secandmin(J33),L33,AN17)</f>
        <v>1</v>
      </c>
      <c r="CE33" s="10"/>
      <c r="CF33" s="20" cm="1">
        <f t="array" ref="CF33">exitfrags(CI33,CI17,CI49,CI65,CI81,AS17,CJ17,AX17,CK17,BC17,CL17,BH17,CM17,BM17,CN17,AO17,$B$28)</f>
        <v>0</v>
      </c>
      <c r="CG33" s="28"/>
      <c r="CH33" s="20" cm="1">
        <f t="array" ref="CH33">secandmin(J33)</f>
        <v>61</v>
      </c>
      <c r="CI33" s="20">
        <f t="shared" si="12"/>
        <v>119</v>
      </c>
      <c r="CJ33" s="20" t="b" cm="1">
        <f t="array" ref="CJ33">OpenRefragged(CJ17,CI17,CI33,CI49,CI65,CI81)</f>
        <v>0</v>
      </c>
      <c r="CK33" s="20" t="b" cm="1">
        <f t="array" ref="CK33">OpenRefragged(CK17,CI17,CI33,CI49,CI65,CI81)</f>
        <v>1</v>
      </c>
      <c r="CL33" s="20" t="b" cm="1">
        <f t="array" ref="CL33">OpenRefragged(CL17,CI17,CI33,CI49,CI65,CI81)</f>
        <v>1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1</v>
      </c>
      <c r="CV33" s="20" t="b">
        <v>1</v>
      </c>
      <c r="CW33" s="20">
        <v>55</v>
      </c>
      <c r="CX33" s="20">
        <v>119</v>
      </c>
      <c r="CY33" s="20">
        <v>2</v>
      </c>
      <c r="CZ33" s="20">
        <v>1</v>
      </c>
      <c r="DA33" s="76"/>
      <c r="DB33" s="20" t="b" cm="1">
        <f t="array" ref="DB33">DeathRefragged(CI33,CJ17,CK17,CL17,CM17,CN17)</f>
        <v>1</v>
      </c>
      <c r="DC33" s="20" t="b" cm="1">
        <f t="array" ref="DC33">OpeningKill(CJ17,AS17,$B$28,CI17,CI33,CI49,CI65,CI81)</f>
        <v>1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5_30 Villa</v>
      </c>
      <c r="B34" s="5">
        <v>6</v>
      </c>
      <c r="C34" s="50"/>
      <c r="D34" s="51"/>
      <c r="E34" s="50"/>
      <c r="F34" s="87"/>
      <c r="G34" s="58"/>
      <c r="H34" s="90"/>
      <c r="I34" s="49"/>
      <c r="J34" s="48" t="s">
        <v>405</v>
      </c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194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0</v>
      </c>
      <c r="CB34" s="20">
        <f t="shared" si="17"/>
        <v>0</v>
      </c>
      <c r="CC34" s="82" t="b">
        <f>opening(AS18,B28)</f>
        <v>0</v>
      </c>
      <c r="CD34" s="5" t="b">
        <f>KOST(CA34,O34,secandmin(J34),L34,AN18)</f>
        <v>0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121</v>
      </c>
      <c r="CI34" s="20">
        <f t="shared" si="12"/>
        <v>59</v>
      </c>
      <c r="CJ34" s="20" t="b" cm="1">
        <f t="array" ref="CJ34">OpenRefragged(CJ18,CI18,CI34,CI50,CI66,CI82)</f>
        <v>1</v>
      </c>
      <c r="CK34" s="20" t="b" cm="1">
        <f t="array" ref="CK34">OpenRefragged(CK18,CI18,CI34,CI50,CI66,CI82)</f>
        <v>1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1</v>
      </c>
      <c r="CV34" s="20" t="b">
        <v>0</v>
      </c>
      <c r="CW34" s="20">
        <v>166</v>
      </c>
      <c r="CX34" s="20">
        <v>59</v>
      </c>
      <c r="CY34" s="20">
        <v>2</v>
      </c>
      <c r="CZ34" s="20">
        <v>0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5_30 Villa</v>
      </c>
      <c r="B35" s="5">
        <v>7</v>
      </c>
      <c r="C35" s="50"/>
      <c r="D35" s="51"/>
      <c r="E35" s="50"/>
      <c r="F35" s="87"/>
      <c r="G35" s="58"/>
      <c r="H35" s="90"/>
      <c r="I35" s="49"/>
      <c r="J35" s="48" t="s">
        <v>468</v>
      </c>
      <c r="K35" s="45" t="b">
        <v>0</v>
      </c>
      <c r="L35" s="46" t="b">
        <f t="shared" si="15"/>
        <v>1</v>
      </c>
      <c r="M35" s="47" t="b" cm="1">
        <f t="array" ref="M35">OpeningDeath(CG19,CI35,CI19,CI51,CI67,CI83,CI99)</f>
        <v>0</v>
      </c>
      <c r="N35" s="52" t="s">
        <v>201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2</v>
      </c>
      <c r="CB35" s="20">
        <f t="shared" si="17"/>
        <v>1</v>
      </c>
      <c r="CC35" s="82" t="b">
        <f>opening(AS19,B28)</f>
        <v>1</v>
      </c>
      <c r="CD35" s="5" t="b">
        <f>KOST(CA35,O35,secandmin(J35),L35,AN19)</f>
        <v>1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79</v>
      </c>
      <c r="CI35" s="20">
        <f t="shared" si="12"/>
        <v>101</v>
      </c>
      <c r="CJ35" s="20" t="b" cm="1">
        <f t="array" ref="CJ35">OpenRefragged(CJ19,CI19,CI35,CI51,CI67,CI83)</f>
        <v>0</v>
      </c>
      <c r="CK35" s="20" t="b" cm="1">
        <f t="array" ref="CK35">OpenRefragged(CK19,CI19,CI35,CI51,CI67,CI83)</f>
        <v>0</v>
      </c>
      <c r="CL35" s="20" t="b" cm="1">
        <f t="array" ref="CL35">OpenRefragged(CL19,CI19,CI35,CI51,CI67,CI83)</f>
        <v>0</v>
      </c>
      <c r="CM35" s="20" t="b" cm="1">
        <f t="array" ref="CM35">OpenRefragged(CM19,CI19,CI35,CI51,CI67,CI83)</f>
        <v>0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1</v>
      </c>
      <c r="DC35" s="20" t="b" cm="1">
        <f t="array" ref="DC35">OpeningKill(CJ19,AS19,$B$28,CI19,CI35,CI51,CI67,CI83)</f>
        <v>1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5_30 Villa</v>
      </c>
      <c r="B36" s="5">
        <v>8</v>
      </c>
      <c r="C36" s="50"/>
      <c r="D36" s="51"/>
      <c r="E36" s="50"/>
      <c r="F36" s="87"/>
      <c r="G36" s="58"/>
      <c r="H36" s="90"/>
      <c r="I36" s="49"/>
      <c r="J36" s="48" t="s">
        <v>422</v>
      </c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1</v>
      </c>
      <c r="N36" s="52" t="s">
        <v>201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0</v>
      </c>
      <c r="CB36" s="20">
        <f t="shared" si="17"/>
        <v>0</v>
      </c>
      <c r="CC36" s="82" t="b">
        <f>opening(AS20,B28)</f>
        <v>0</v>
      </c>
      <c r="CD36" s="5" t="b">
        <f>KOST(CA36,O36,secandmin(J36),L36,AN20)</f>
        <v>0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149</v>
      </c>
      <c r="CI36" s="20">
        <f t="shared" si="12"/>
        <v>31</v>
      </c>
      <c r="CJ36" s="20" t="b" cm="1">
        <f t="array" ref="CJ36">OpenRefragged(CJ20,CI20,CI36,CI52,CI68,CI84)</f>
        <v>0</v>
      </c>
      <c r="CK36" s="20" t="b" cm="1">
        <f t="array" ref="CK36">OpenRefragged(CK20,CI20,CI36,CI52,CI68,CI84)</f>
        <v>0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0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5_30 Villa</v>
      </c>
      <c r="B37" s="5">
        <v>9</v>
      </c>
      <c r="C37" s="50"/>
      <c r="D37" s="51"/>
      <c r="E37" s="50"/>
      <c r="F37" s="87"/>
      <c r="G37" s="58"/>
      <c r="H37" s="90"/>
      <c r="I37" s="49"/>
      <c r="J37" s="48" t="s">
        <v>458</v>
      </c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207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0</v>
      </c>
      <c r="CB37" s="20">
        <f t="shared" si="17"/>
        <v>0</v>
      </c>
      <c r="CC37" s="82" t="b">
        <f>opening(AS21,B28)</f>
        <v>0</v>
      </c>
      <c r="CD37" s="5" t="b">
        <f>KOST(CA37,O37,secandmin(J37),L37,AN21)</f>
        <v>0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118</v>
      </c>
      <c r="CI37" s="20">
        <f t="shared" si="12"/>
        <v>62</v>
      </c>
      <c r="CJ37" s="20" t="b" cm="1">
        <f t="array" ref="CJ37">OpenRefragged(CJ21,CI21,CI37,CI53,CI69,CI85)</f>
        <v>0</v>
      </c>
      <c r="CK37" s="20" t="b" cm="1">
        <f t="array" ref="CK37">OpenRefragged(CK21,CI21,CI37,CI53,CI69,CI85)</f>
        <v>0</v>
      </c>
      <c r="CL37" s="20" t="b" cm="1">
        <f t="array" ref="CL37">OpenRefragged(CL21,CI21,CI37,CI53,CI69,CI85)</f>
        <v>0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5_30 Villa</v>
      </c>
      <c r="B38" s="5">
        <v>10</v>
      </c>
      <c r="C38" s="50"/>
      <c r="D38" s="51"/>
      <c r="E38" s="50"/>
      <c r="F38" s="87"/>
      <c r="G38" s="58"/>
      <c r="H38" s="90"/>
      <c r="I38" s="49"/>
      <c r="J38" s="48" t="s">
        <v>410</v>
      </c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 t="s">
        <v>207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2</v>
      </c>
      <c r="CB38" s="20">
        <f t="shared" si="17"/>
        <v>0</v>
      </c>
      <c r="CC38" s="82" t="b">
        <f>opening(AS22,B28)</f>
        <v>0</v>
      </c>
      <c r="CD38" s="5" t="b">
        <f>KOST(CA38,O38,secandmin(J38),L38,AN22)</f>
        <v>1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22</v>
      </c>
      <c r="CI38" s="20">
        <f t="shared" si="12"/>
        <v>158</v>
      </c>
      <c r="CJ38" s="20" t="b" cm="1">
        <f t="array" ref="CJ38">OpenRefragged(CJ22,CI22,CI38,CI54,CI70,CI86)</f>
        <v>1</v>
      </c>
      <c r="CK38" s="20" t="b" cm="1">
        <f t="array" ref="CK38">OpenRefragged(CK22,CI22,CI38,CI54,CI70,CI86)</f>
        <v>1</v>
      </c>
      <c r="CL38" s="20" t="b" cm="1">
        <f t="array" ref="CL38">OpenRefragged(CL22,CI22,CI38,CI54,CI70,CI86)</f>
        <v>0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1</v>
      </c>
    </row>
    <row r="39" spans="1:110" ht="15.75" customHeight="1" x14ac:dyDescent="0.2">
      <c r="A39" s="152" t="str" cm="1">
        <f t="array" aca="1" ref="A39" ca="1">MID(CELL("filename",A28),FIND("]",CELL("filename",A28))+1,255)</f>
        <v>5_30 Villa</v>
      </c>
      <c r="B39" s="5">
        <v>11</v>
      </c>
      <c r="C39" s="50"/>
      <c r="D39" s="51"/>
      <c r="E39" s="50"/>
      <c r="F39" s="87"/>
      <c r="G39" s="58"/>
      <c r="H39" s="90"/>
      <c r="I39" s="49"/>
      <c r="J39" s="48" t="s">
        <v>453</v>
      </c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 t="s">
        <v>207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2</v>
      </c>
      <c r="CB39" s="20">
        <f t="shared" si="17"/>
        <v>1</v>
      </c>
      <c r="CC39" s="82" t="b">
        <f>opening(AS23,B28)</f>
        <v>1</v>
      </c>
      <c r="CD39" s="5" t="b">
        <f>KOST(CA39,O39,secandmin(J39),L39,AN23)</f>
        <v>1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125</v>
      </c>
      <c r="CI39" s="20">
        <f t="shared" si="12"/>
        <v>55</v>
      </c>
      <c r="CJ39" s="20" t="b" cm="1">
        <f t="array" ref="CJ39">OpenRefragged(CJ23,CI23,CI39,CI55,CI71,CI87)</f>
        <v>0</v>
      </c>
      <c r="CK39" s="20" t="b" cm="1">
        <f t="array" ref="CK39">OpenRefragged(CK23,CI23,CI39,CI55,CI71,CI87)</f>
        <v>0</v>
      </c>
      <c r="CL39" s="20" t="b" cm="1">
        <f t="array" ref="CL39">OpenRefragged(CL23,CI23,CI39,CI55,CI71,CI87)</f>
        <v>1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1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5_30 Villa</v>
      </c>
      <c r="B40" s="5">
        <v>12</v>
      </c>
      <c r="C40" s="50"/>
      <c r="D40" s="51"/>
      <c r="E40" s="50"/>
      <c r="F40" s="87"/>
      <c r="G40" s="58"/>
      <c r="H40" s="90"/>
      <c r="I40" s="49"/>
      <c r="J40" s="48" t="s">
        <v>482</v>
      </c>
      <c r="K40" s="45" t="b">
        <v>1</v>
      </c>
      <c r="L40" s="46" t="b">
        <f t="shared" si="15"/>
        <v>0</v>
      </c>
      <c r="M40" s="47" t="b" cm="1">
        <f t="array" ref="M40">OpeningDeath(CG24,CI40,CI24,CI56,CI72,CI88,CI104)</f>
        <v>0</v>
      </c>
      <c r="N40" s="171" t="s">
        <v>207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>
        <f t="shared" si="10"/>
        <v>0</v>
      </c>
      <c r="BT40" s="222" cm="1">
        <f t="array" ref="BT40">IF(K40=TRUE,45-secandmin(AK24),0)</f>
        <v>28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>
        <f t="shared" si="11"/>
        <v>0</v>
      </c>
      <c r="BY40" s="18"/>
      <c r="BZ40" s="36"/>
      <c r="CA40" s="29">
        <f>countkills(AS24,AX24,BC24,BH24,BM24,B28)</f>
        <v>2</v>
      </c>
      <c r="CB40" s="20">
        <f t="shared" si="17"/>
        <v>0</v>
      </c>
      <c r="CC40" s="82" t="b">
        <f>opening(AS24,B28)</f>
        <v>0</v>
      </c>
      <c r="CD40" s="5" t="b">
        <f>KOST(CA40,O40,secandmin(J40),L40,AN24)</f>
        <v>1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42</v>
      </c>
      <c r="CI40" s="20">
        <f t="shared" si="12"/>
        <v>166</v>
      </c>
      <c r="CJ40" s="20" t="b" cm="1">
        <f t="array" ref="CJ40">OpenRefragged(CJ24,CI24,CI40,CI56,CI72,CI88)</f>
        <v>0</v>
      </c>
      <c r="CK40" s="20" t="b" cm="1">
        <f t="array" ref="CK40">OpenRefragged(CK24,CI24,CI40,CI56,CI72,CI88)</f>
        <v>1</v>
      </c>
      <c r="CL40" s="20" t="b" cm="1">
        <f t="array" ref="CL40">OpenRefragged(CL24,CI24,CI40,CI56,CI72,CI88)</f>
        <v>1</v>
      </c>
      <c r="CM40" s="20" t="b" cm="1">
        <f t="array" ref="CM40">OpenRefragged(CM24,CI24,CI40,CI56,CI72,CI88)</f>
        <v>1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5_30 Villa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5_30 Villa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5_30 Villa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5_30 Villa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5_30 Villa</v>
      </c>
      <c r="B45" s="12">
        <v>1</v>
      </c>
      <c r="C45" s="50"/>
      <c r="D45" s="51"/>
      <c r="E45" s="50"/>
      <c r="F45" s="91"/>
      <c r="G45" s="58"/>
      <c r="H45" s="90"/>
      <c r="I45" s="49"/>
      <c r="J45" s="48" t="s">
        <v>449</v>
      </c>
      <c r="K45" s="45" t="b">
        <v>0</v>
      </c>
      <c r="L45" s="46" t="b">
        <f>DB45</f>
        <v>0</v>
      </c>
      <c r="M45" s="47" t="b" cm="1">
        <f t="array" ref="M45">OpeningDeath(CG13,CI45,CI13,CI29,CI61,CI77,CI93)</f>
        <v>0</v>
      </c>
      <c r="N45" s="52" t="s">
        <v>178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0</v>
      </c>
      <c r="CB45" s="20">
        <f>countkillshs(AS13,AV13,AX13,BA13,BC13,BF13,BH13,BK13,BM13,BP13,$B$44)</f>
        <v>0</v>
      </c>
      <c r="CC45" s="82" t="b">
        <f>opening(AS13,B44)</f>
        <v>0</v>
      </c>
      <c r="CD45" s="5" t="b">
        <f>KOST(CA45,O45,secandmin(J45),L45,AN13)</f>
        <v>0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124</v>
      </c>
      <c r="CI45" s="20">
        <f t="shared" ref="CI45:CI59" si="20">IF(CH45=0,FALSE,(180+BT45-CH45))</f>
        <v>56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0</v>
      </c>
      <c r="CV45" s="20" t="b" cm="1">
        <f t="array" ref="CV45:CV50">TRANSPOSE(sidesplit(CD45:CD59,AN13:AN27,"Defence"))</f>
        <v>0</v>
      </c>
      <c r="CW45" s="20" cm="1">
        <f t="array" ref="CW45:CW50">TRANSPOSE(sidesplit(CI45:CI59,AN13:AN27,"Attack"))</f>
        <v>84</v>
      </c>
      <c r="CX45" s="20" cm="1">
        <f t="array" ref="CX45:CX50">TRANSPOSE(sidesplit(CI45:CI59,AN13:AN27,"Defence"))</f>
        <v>56</v>
      </c>
      <c r="CY45" s="20" cm="1">
        <f t="array" ref="CY45:CY50">TRANSPOSE(sidesplit(CA45:CA59,AN13:AN27,"Attack"))</f>
        <v>0</v>
      </c>
      <c r="CZ45" s="20" cm="1">
        <f t="array" ref="CZ45:CZ50">TRANSPOSE(sidesplit(CA45:CA59,AN13:AN27,"Defence"))</f>
        <v>0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0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5_30 Villa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453</v>
      </c>
      <c r="K46" s="45" t="b">
        <v>0</v>
      </c>
      <c r="L46" s="46" t="b">
        <f t="shared" ref="L46:L59" si="23">DB46</f>
        <v>0</v>
      </c>
      <c r="M46" s="47" t="b" cm="1">
        <f t="array" ref="M46">OpeningDeath(CG14,CI46,CI14,CI30,CI62,CI78,CI94)</f>
        <v>0</v>
      </c>
      <c r="N46" s="52" t="s">
        <v>178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1</v>
      </c>
      <c r="CB46" s="20">
        <f>countkillshs(AS14,AV14,AX14,BA14,BC14,BF14,BH14,BK14,BM14,BP14,$B$44)</f>
        <v>1</v>
      </c>
      <c r="CC46" s="82" t="b">
        <f>opening(AS14,B44)</f>
        <v>1</v>
      </c>
      <c r="CD46" s="5" t="b">
        <f>KOST(CA46,O46,secandmin(J46),L46,AN14)</f>
        <v>1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125</v>
      </c>
      <c r="CI46" s="20">
        <f t="shared" si="20"/>
        <v>55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0</v>
      </c>
      <c r="CV46" s="20" t="b">
        <v>1</v>
      </c>
      <c r="CW46" s="20">
        <v>170</v>
      </c>
      <c r="CX46" s="20">
        <v>55</v>
      </c>
      <c r="CY46" s="20">
        <v>0</v>
      </c>
      <c r="CZ46" s="20">
        <v>1</v>
      </c>
      <c r="DA46" s="76"/>
      <c r="DB46" s="20" t="b" cm="1">
        <f t="array" ref="DB46">DeathRefragged(CI46,CJ14,CK14,CL14,CM14,CN14)</f>
        <v>0</v>
      </c>
      <c r="DC46" s="20" t="b" cm="1">
        <f t="array" ref="DC46">OpeningKill(CJ14,AS14,$B$44,CI14,CI30,CI46,CI62,CI78)</f>
        <v>1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5_30 Villa</v>
      </c>
      <c r="B47" s="12">
        <v>3</v>
      </c>
      <c r="C47" s="50"/>
      <c r="D47" s="51"/>
      <c r="E47" s="50"/>
      <c r="F47" s="91"/>
      <c r="G47" s="58"/>
      <c r="H47" s="90"/>
      <c r="I47" s="49"/>
      <c r="J47" s="300"/>
      <c r="K47" s="45" t="b">
        <v>0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 t="s">
        <v>194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1</v>
      </c>
      <c r="CB47" s="20">
        <f>countkillshs(AS15,AV15,AX15,BA15,BC15,BF15,BH15,BK15,BM15,BP15,$B$44)</f>
        <v>0</v>
      </c>
      <c r="CC47" s="82" t="b">
        <f>opening(AS15,B44)</f>
        <v>1</v>
      </c>
      <c r="CD47" s="5" t="b">
        <f>KOST(CA47,O47,secandmin(J47),L47,AN15)</f>
        <v>1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0</v>
      </c>
      <c r="CI47" s="20" t="b">
        <f t="shared" si="20"/>
        <v>0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0</v>
      </c>
      <c r="CV47" s="20" t="b">
        <v>1</v>
      </c>
      <c r="CW47" s="20">
        <v>52</v>
      </c>
      <c r="CX47" s="20" t="b">
        <v>0</v>
      </c>
      <c r="CY47" s="20">
        <v>0</v>
      </c>
      <c r="CZ47" s="20">
        <v>1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1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5_30 Villa</v>
      </c>
      <c r="B48" s="12">
        <v>4</v>
      </c>
      <c r="C48" s="50"/>
      <c r="D48" s="51"/>
      <c r="E48" s="50"/>
      <c r="F48" s="91"/>
      <c r="G48" s="58"/>
      <c r="H48" s="90"/>
      <c r="I48" s="49"/>
      <c r="J48" s="48" t="s">
        <v>445</v>
      </c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0</v>
      </c>
      <c r="N48" s="52" t="s">
        <v>194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1</v>
      </c>
      <c r="CB48" s="20">
        <f t="shared" ref="CB48:CB59" si="25">countkillshs(AS16,AV16,AX16,BA16,BC16,BF16,BH16,BK16,BM16,BP16,$B$44)</f>
        <v>0</v>
      </c>
      <c r="CC48" s="82" t="b">
        <f>opening(AS16,B44)</f>
        <v>1</v>
      </c>
      <c r="CD48" s="5" t="b">
        <f>KOST(CA48,O48,secandmin(J48),L48,AN16)</f>
        <v>1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82</v>
      </c>
      <c r="CI48" s="20">
        <f t="shared" si="20"/>
        <v>98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1</v>
      </c>
      <c r="CV48" s="20" t="b">
        <v>1</v>
      </c>
      <c r="CW48" s="20">
        <v>49</v>
      </c>
      <c r="CX48" s="20">
        <v>98</v>
      </c>
      <c r="CY48" s="20">
        <v>0</v>
      </c>
      <c r="CZ48" s="20">
        <v>1</v>
      </c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1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5_30 Villa</v>
      </c>
      <c r="B49" s="12">
        <v>5</v>
      </c>
      <c r="C49" s="50"/>
      <c r="D49" s="51"/>
      <c r="E49" s="50"/>
      <c r="F49" s="91"/>
      <c r="G49" s="58"/>
      <c r="H49" s="90"/>
      <c r="I49" s="49"/>
      <c r="J49" s="48" t="s">
        <v>389</v>
      </c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0</v>
      </c>
      <c r="N49" s="52" t="s">
        <v>264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0</v>
      </c>
      <c r="CB49" s="20">
        <f t="shared" si="25"/>
        <v>0</v>
      </c>
      <c r="CC49" s="82" t="b">
        <f>opening(AS17,B44)</f>
        <v>0</v>
      </c>
      <c r="CD49" s="5" t="b">
        <f>KOST(CA49,O49,secandmin(J49),L49,AN17)</f>
        <v>0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56</v>
      </c>
      <c r="CI49" s="20">
        <f t="shared" si="20"/>
        <v>124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0</v>
      </c>
      <c r="CV49" s="20" t="b">
        <v>0</v>
      </c>
      <c r="CW49" s="20">
        <v>51</v>
      </c>
      <c r="CX49" s="20">
        <v>124</v>
      </c>
      <c r="CY49" s="20">
        <v>0</v>
      </c>
      <c r="CZ49" s="20">
        <v>0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5_30 Villa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403</v>
      </c>
      <c r="K50" s="45" t="b">
        <v>0</v>
      </c>
      <c r="L50" s="46" t="b">
        <f t="shared" si="23"/>
        <v>1</v>
      </c>
      <c r="M50" s="47" t="b" cm="1">
        <f t="array" ref="M50">OpeningDeath(CG18,CI50,CI18,CI34,CI66,CI82,CI98)</f>
        <v>0</v>
      </c>
      <c r="N50" s="52" t="s">
        <v>264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1</v>
      </c>
      <c r="CB50" s="20">
        <f t="shared" si="25"/>
        <v>0</v>
      </c>
      <c r="CC50" s="82" t="b">
        <f>opening(AS18,B44)</f>
        <v>1</v>
      </c>
      <c r="CD50" s="5" t="b">
        <f>KOST(CA50,O50,secandmin(J50),L50,AN18)</f>
        <v>1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100</v>
      </c>
      <c r="CI50" s="20">
        <f t="shared" si="20"/>
        <v>80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0</v>
      </c>
      <c r="CV50" s="20" t="b">
        <v>1</v>
      </c>
      <c r="CW50" s="20">
        <v>51</v>
      </c>
      <c r="CX50" s="20">
        <v>80</v>
      </c>
      <c r="CY50" s="20">
        <v>0</v>
      </c>
      <c r="CZ50" s="20">
        <v>1</v>
      </c>
      <c r="DA50" s="76"/>
      <c r="DB50" s="20" t="b" cm="1">
        <f t="array" ref="DB50">DeathRefragged(CI50,CJ18,CK18,CL18,CM18,CN18)</f>
        <v>1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5_30 Villa</v>
      </c>
      <c r="B51" s="12">
        <v>7</v>
      </c>
      <c r="C51" s="50"/>
      <c r="D51" s="51"/>
      <c r="E51" s="50"/>
      <c r="F51" s="91"/>
      <c r="G51" s="58"/>
      <c r="H51" s="90"/>
      <c r="I51" s="49"/>
      <c r="J51" s="92" t="s">
        <v>397</v>
      </c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0</v>
      </c>
      <c r="N51" s="52" t="s">
        <v>184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0</v>
      </c>
      <c r="CB51" s="20">
        <f t="shared" si="25"/>
        <v>0</v>
      </c>
      <c r="CC51" s="82" t="b">
        <f>opening(AS19,B44)</f>
        <v>0</v>
      </c>
      <c r="CD51" s="5" t="b">
        <f>KOST(CA51,O51,secandmin(J51),L51,AN19)</f>
        <v>0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96</v>
      </c>
      <c r="CI51" s="20">
        <f t="shared" si="20"/>
        <v>84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5_30 Villa</v>
      </c>
      <c r="B52" s="12">
        <v>8</v>
      </c>
      <c r="C52" s="50"/>
      <c r="D52" s="51"/>
      <c r="E52" s="50"/>
      <c r="F52" s="91"/>
      <c r="G52" s="58"/>
      <c r="H52" s="90"/>
      <c r="I52" s="49"/>
      <c r="J52" s="48" t="s">
        <v>413</v>
      </c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 t="s">
        <v>184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0</v>
      </c>
      <c r="CB52" s="20">
        <f t="shared" si="25"/>
        <v>0</v>
      </c>
      <c r="CC52" s="82" t="b">
        <f>opening(AS20,B44)</f>
        <v>0</v>
      </c>
      <c r="CD52" s="5" t="b">
        <f>KOST(CA52,O52,secandmin(J52),L52,AN20)</f>
        <v>0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10</v>
      </c>
      <c r="CI52" s="20">
        <f t="shared" si="20"/>
        <v>170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5_30 Villa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472</v>
      </c>
      <c r="K53" s="45" t="b">
        <v>0</v>
      </c>
      <c r="L53" s="46" t="b">
        <f t="shared" si="23"/>
        <v>0</v>
      </c>
      <c r="M53" s="47" t="b" cm="1">
        <f t="array" ref="M53">OpeningDeath(CG21,CI53,CI21,CI37,CI69,CI85,CI101)</f>
        <v>1</v>
      </c>
      <c r="N53" s="171" t="s">
        <v>184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0</v>
      </c>
      <c r="CB53" s="20">
        <f t="shared" si="25"/>
        <v>0</v>
      </c>
      <c r="CC53" s="82" t="b">
        <f>opening(AS21,B44)</f>
        <v>0</v>
      </c>
      <c r="CD53" s="5" t="b">
        <f>KOST(CA53,O53,secandmin(J53),L53,AN21)</f>
        <v>0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128</v>
      </c>
      <c r="CI53" s="20">
        <f t="shared" si="20"/>
        <v>52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0</v>
      </c>
      <c r="DC53" s="20" t="b" cm="1">
        <f t="array" ref="DC53">OpeningKill(CJ21,AS21,$B$44,CI21,CI37,CI53,CI69,CI85)</f>
        <v>0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5_30 Villa</v>
      </c>
      <c r="B54" s="12">
        <v>10</v>
      </c>
      <c r="C54" s="50"/>
      <c r="D54" s="51"/>
      <c r="E54" s="50"/>
      <c r="F54" s="91"/>
      <c r="G54" s="58"/>
      <c r="H54" s="90"/>
      <c r="I54" s="49"/>
      <c r="J54" s="48" t="s">
        <v>394</v>
      </c>
      <c r="K54" s="45" t="b">
        <v>0</v>
      </c>
      <c r="L54" s="46" t="b">
        <f t="shared" si="23"/>
        <v>1</v>
      </c>
      <c r="M54" s="47" t="b" cm="1">
        <f t="array" ref="M54">OpeningDeath(CG22,CI54,CI22,CI38,CI70,CI86,CI102)</f>
        <v>1</v>
      </c>
      <c r="N54" s="171" t="s">
        <v>184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0</v>
      </c>
      <c r="CB54" s="20">
        <f t="shared" si="25"/>
        <v>0</v>
      </c>
      <c r="CC54" s="82" t="b">
        <f>opening(AS22,B44)</f>
        <v>0</v>
      </c>
      <c r="CD54" s="5" t="b">
        <f>KOST(CA54,O54,secandmin(J54),L54,AN22)</f>
        <v>1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131</v>
      </c>
      <c r="CI54" s="20">
        <f t="shared" si="20"/>
        <v>49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1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5_30 Villa</v>
      </c>
      <c r="B55" s="12">
        <v>11</v>
      </c>
      <c r="C55" s="50"/>
      <c r="D55" s="51"/>
      <c r="E55" s="50"/>
      <c r="F55" s="91"/>
      <c r="G55" s="58"/>
      <c r="H55" s="90"/>
      <c r="I55" s="49"/>
      <c r="J55" s="48" t="s">
        <v>385</v>
      </c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 t="s">
        <v>184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0</v>
      </c>
      <c r="CB55" s="20">
        <f t="shared" si="25"/>
        <v>0</v>
      </c>
      <c r="CC55" s="82" t="b">
        <f>opening(AS23,B44)</f>
        <v>0</v>
      </c>
      <c r="CD55" s="5" t="b">
        <f>KOST(CA55,O55,secandmin(J55),L55,AN23)</f>
        <v>0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129</v>
      </c>
      <c r="CI55" s="20">
        <f t="shared" si="20"/>
        <v>51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5_30 Villa</v>
      </c>
      <c r="B56" s="12">
        <v>12</v>
      </c>
      <c r="C56" s="50"/>
      <c r="D56" s="51"/>
      <c r="E56" s="50"/>
      <c r="F56" s="91"/>
      <c r="G56" s="58"/>
      <c r="H56" s="90"/>
      <c r="I56" s="49"/>
      <c r="J56" s="48" t="s">
        <v>385</v>
      </c>
      <c r="K56" s="45" t="b">
        <v>0</v>
      </c>
      <c r="L56" s="46" t="b">
        <f t="shared" si="23"/>
        <v>0</v>
      </c>
      <c r="M56" s="47" t="b" cm="1">
        <f t="array" ref="M56">OpeningDeath(CG24,CI56,CI24,CI40,CI72,CI88,CI104)</f>
        <v>0</v>
      </c>
      <c r="N56" s="171" t="s">
        <v>184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>
        <f t="shared" si="18"/>
        <v>0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>
        <f t="shared" si="19"/>
        <v>0</v>
      </c>
      <c r="BY56" s="18"/>
      <c r="BZ56" s="36"/>
      <c r="CA56" s="29">
        <f>countkills(AS24,AX24,BC24,BH24,BM24,B44)</f>
        <v>0</v>
      </c>
      <c r="CB56" s="20">
        <f t="shared" si="25"/>
        <v>0</v>
      </c>
      <c r="CC56" s="82" t="b">
        <f>opening(AS24,B44)</f>
        <v>0</v>
      </c>
      <c r="CD56" s="5" t="b">
        <f>KOST(CA56,O56,secandmin(J56),L56,AN24)</f>
        <v>0</v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129</v>
      </c>
      <c r="CI56" s="20">
        <f t="shared" si="20"/>
        <v>51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0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5_30 Villa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5_30 Villa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5_30 Villa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5_30 Villa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5_30 Villa</v>
      </c>
      <c r="B61" s="13">
        <v>1</v>
      </c>
      <c r="C61" s="50"/>
      <c r="D61" s="51"/>
      <c r="E61" s="50"/>
      <c r="F61" s="91"/>
      <c r="G61" s="58"/>
      <c r="H61" s="90"/>
      <c r="I61" s="49"/>
      <c r="J61" s="48" t="s">
        <v>433</v>
      </c>
      <c r="K61" s="45" t="b">
        <v>0</v>
      </c>
      <c r="L61" s="46" t="b">
        <f>DB61</f>
        <v>0</v>
      </c>
      <c r="M61" s="47" t="b" cm="1">
        <f t="array" ref="M61">OpeningDeath(CG13,CI61,CI13,CI29,CI45,CI77,CI93)</f>
        <v>0</v>
      </c>
      <c r="N61" s="52" t="s">
        <v>180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1</v>
      </c>
      <c r="CB61" s="20">
        <f>countkillshs(AS13,AV13,AX13,BA13,BC13,BF13,BH13,BK13,BM13,BP13,$B$60)</f>
        <v>0</v>
      </c>
      <c r="CC61" s="82" t="b">
        <f>opening(AS13,B60)</f>
        <v>1</v>
      </c>
      <c r="CD61" s="5" t="b">
        <f>KOST(CA61,O61,secandmin(J61),L61,AN13)</f>
        <v>1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106</v>
      </c>
      <c r="CI61" s="20">
        <f t="shared" ref="CI61:CI75" si="28">IF(CH61=0,FALSE,(180+BT61-CH61))</f>
        <v>74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1</v>
      </c>
      <c r="CV61" s="20" t="b" cm="1">
        <f t="array" ref="CV61:CV66">TRANSPOSE(sidesplit(CD61:CD75,AN13:AN27,"Defence"))</f>
        <v>1</v>
      </c>
      <c r="CW61" s="20" t="b" cm="1">
        <f t="array" ref="CW61:CW66">TRANSPOSE(sidesplit(CI61:CI75,AN13:AN27,"Attack"))</f>
        <v>0</v>
      </c>
      <c r="CX61" s="20" cm="1">
        <f t="array" ref="CX61:CX66">TRANSPOSE(sidesplit(CI61:CI75,AN13:AN27,"Defence"))</f>
        <v>74</v>
      </c>
      <c r="CY61" s="20" cm="1">
        <f t="array" ref="CY61:CY66">TRANSPOSE(sidesplit(CA61:CA75,AN13:AN27,"Attack"))</f>
        <v>0</v>
      </c>
      <c r="CZ61" s="20" cm="1">
        <f t="array" ref="CZ61:CZ66">TRANSPOSE(sidesplit(CA61:CA75,AN13:AN27,"Defence"))</f>
        <v>1</v>
      </c>
      <c r="DA61" s="76"/>
      <c r="DB61" s="20" t="b" cm="1">
        <f t="array" ref="DB61">DeathRefragged(CI61,CJ13,CK13,CL13,CM13,CN13)</f>
        <v>0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5_30 Villa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454</v>
      </c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0</v>
      </c>
      <c r="N62" s="52" t="s">
        <v>180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1</v>
      </c>
      <c r="CB62" s="20">
        <f>countkillshs(AS14,AV14,AX14,BA14,BC14,BF14,BH14,BK14,BM14,BP14,$B$60)</f>
        <v>0</v>
      </c>
      <c r="CC62" s="82" t="b">
        <f>opening(AS14,B60)</f>
        <v>0</v>
      </c>
      <c r="CD62" s="5" t="b">
        <f>KOST(CA62,O62,secandmin(J62),L62,AN14)</f>
        <v>1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83</v>
      </c>
      <c r="CI62" s="20">
        <f t="shared" si="28"/>
        <v>97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1</v>
      </c>
      <c r="CV62" s="20" t="b">
        <v>1</v>
      </c>
      <c r="CW62" s="20">
        <v>104</v>
      </c>
      <c r="CX62" s="20">
        <v>97</v>
      </c>
      <c r="CY62" s="20">
        <v>1</v>
      </c>
      <c r="CZ62" s="20">
        <v>1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1</v>
      </c>
    </row>
    <row r="63" spans="1:110" ht="15.75" customHeight="1" x14ac:dyDescent="0.2">
      <c r="A63" s="152" t="str" cm="1">
        <f t="array" aca="1" ref="A63" ca="1">MID(CELL("filename",A52),FIND("]",CELL("filename",A52))+1,255)</f>
        <v>5_30 Villa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450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180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1</v>
      </c>
      <c r="CB63" s="20">
        <f>countkillshs(AS15,AV15,AX15,BA15,BC15,BF15,BH15,BK15,BM15,BP15,$B$60)</f>
        <v>0</v>
      </c>
      <c r="CC63" s="82" t="b">
        <f>opening(AS15,B60)</f>
        <v>0</v>
      </c>
      <c r="CD63" s="5" t="b">
        <f>KOST(CA63,O63,secandmin(J63),L63,AN15)</f>
        <v>1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117</v>
      </c>
      <c r="CI63" s="20">
        <f t="shared" si="28"/>
        <v>63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0</v>
      </c>
      <c r="CV63" s="20" t="b">
        <v>1</v>
      </c>
      <c r="CW63" s="20">
        <v>122</v>
      </c>
      <c r="CX63" s="20">
        <v>63</v>
      </c>
      <c r="CY63" s="20">
        <v>0</v>
      </c>
      <c r="CZ63" s="20">
        <v>1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5_30 Villa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462</v>
      </c>
      <c r="K64" s="45" t="b">
        <v>0</v>
      </c>
      <c r="L64" s="46" t="b">
        <f t="shared" si="31"/>
        <v>1</v>
      </c>
      <c r="M64" s="47" t="b" cm="1">
        <f t="array" ref="M64">OpeningDeath(CG16,CI64,CI16,CI32,CI48,CI80,CI96)</f>
        <v>0</v>
      </c>
      <c r="N64" s="52" t="s">
        <v>180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1</v>
      </c>
      <c r="CB64" s="20">
        <f t="shared" ref="CB64:CB75" si="33">countkillshs(AS16,AV16,AX16,BA16,BC16,BF16,BH16,BK16,BM16,BP16,$B$60)</f>
        <v>1</v>
      </c>
      <c r="CC64" s="82" t="b">
        <f>opening(AS16,B60)</f>
        <v>0</v>
      </c>
      <c r="CD64" s="5" t="b">
        <f>KOST(CA64,O64,secandmin(J64),L64,AN16)</f>
        <v>1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65</v>
      </c>
      <c r="CI64" s="20">
        <f t="shared" si="28"/>
        <v>115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0</v>
      </c>
      <c r="CV64" s="20" t="b">
        <v>1</v>
      </c>
      <c r="CW64" s="20">
        <v>156</v>
      </c>
      <c r="CX64" s="20">
        <v>115</v>
      </c>
      <c r="CY64" s="20">
        <v>0</v>
      </c>
      <c r="CZ64" s="20">
        <v>1</v>
      </c>
      <c r="DA64" s="76"/>
      <c r="DB64" s="20" t="b" cm="1">
        <f t="array" ref="DB64">DeathRefragged(CI64,CJ16,CK16,CL16,CM16,CN16)</f>
        <v>1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5_30 Villa</v>
      </c>
      <c r="B65" s="13">
        <v>5</v>
      </c>
      <c r="C65" s="50"/>
      <c r="D65" s="51"/>
      <c r="E65" s="50"/>
      <c r="F65" s="91"/>
      <c r="G65" s="58"/>
      <c r="H65" s="90"/>
      <c r="I65" s="49"/>
      <c r="J65" s="48" t="s">
        <v>417</v>
      </c>
      <c r="K65" s="45" t="b">
        <v>0</v>
      </c>
      <c r="L65" s="46" t="b">
        <f t="shared" si="31"/>
        <v>0</v>
      </c>
      <c r="M65" s="47" t="b" cm="1">
        <f t="array" ref="M65">OpeningDeath(CG17,CI65,CI17,CI33,CI49,CI81,CI97)</f>
        <v>0</v>
      </c>
      <c r="N65" s="52" t="s">
        <v>182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2</v>
      </c>
      <c r="CB65" s="20">
        <f t="shared" si="33"/>
        <v>1</v>
      </c>
      <c r="CC65" s="82" t="b">
        <f>opening(AS17,B60)</f>
        <v>0</v>
      </c>
      <c r="CD65" s="5" t="b">
        <f>KOST(CA65,O65,secandmin(J65),L65,AN17)</f>
        <v>1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58</v>
      </c>
      <c r="CI65" s="20">
        <f t="shared" si="28"/>
        <v>122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1</v>
      </c>
      <c r="CV65" s="20" t="b">
        <v>1</v>
      </c>
      <c r="CW65" s="20" t="b">
        <v>0</v>
      </c>
      <c r="CX65" s="20">
        <v>122</v>
      </c>
      <c r="CY65" s="20">
        <v>3</v>
      </c>
      <c r="CZ65" s="20">
        <v>2</v>
      </c>
      <c r="DA65" s="76"/>
      <c r="DB65" s="20" t="b" cm="1">
        <f t="array" ref="DB65">DeathRefragged(CI65,CJ17,CK17,CL17,CM17,CN17)</f>
        <v>0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5_30 Villa</v>
      </c>
      <c r="B66" s="13">
        <v>6</v>
      </c>
      <c r="C66" s="50"/>
      <c r="D66" s="51"/>
      <c r="E66" s="50"/>
      <c r="F66" s="91"/>
      <c r="G66" s="58"/>
      <c r="H66" s="90"/>
      <c r="I66" s="49"/>
      <c r="J66" s="48" t="s">
        <v>428</v>
      </c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1</v>
      </c>
      <c r="N66" s="52" t="s">
        <v>182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0</v>
      </c>
      <c r="CB66" s="20">
        <f t="shared" si="33"/>
        <v>0</v>
      </c>
      <c r="CC66" s="82" t="b">
        <f>opening(AS18,B60)</f>
        <v>0</v>
      </c>
      <c r="CD66" s="5" t="b">
        <f>KOST(CA66,O66,secandmin(J66),L66,AN18)</f>
        <v>0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132</v>
      </c>
      <c r="CI66" s="20">
        <f t="shared" si="28"/>
        <v>48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1</v>
      </c>
      <c r="CV66" s="20" t="b">
        <v>0</v>
      </c>
      <c r="CW66" s="20">
        <v>163</v>
      </c>
      <c r="CX66" s="20">
        <v>48</v>
      </c>
      <c r="CY66" s="20">
        <v>1</v>
      </c>
      <c r="CZ66" s="20">
        <v>0</v>
      </c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5_30 Villa</v>
      </c>
      <c r="B67" s="13">
        <v>7</v>
      </c>
      <c r="C67" s="50"/>
      <c r="D67" s="51"/>
      <c r="E67" s="50"/>
      <c r="F67" s="91"/>
      <c r="G67" s="58"/>
      <c r="H67" s="90"/>
      <c r="I67" s="49"/>
      <c r="J67" s="302"/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 t="s">
        <v>174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0</v>
      </c>
      <c r="CB67" s="20">
        <f t="shared" si="33"/>
        <v>0</v>
      </c>
      <c r="CC67" s="82" t="b">
        <f>opening(AS19,B60)</f>
        <v>0</v>
      </c>
      <c r="CD67" s="5" t="b">
        <f>KOST(CA67,O67,secandmin(J67),L67,AN19)</f>
        <v>1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0</v>
      </c>
      <c r="CI67" s="20" t="b">
        <f t="shared" si="28"/>
        <v>0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5_30 Villa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470</v>
      </c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0</v>
      </c>
      <c r="N68" s="52" t="s">
        <v>176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1</v>
      </c>
      <c r="CB68" s="20">
        <f t="shared" si="33"/>
        <v>0</v>
      </c>
      <c r="CC68" s="82" t="b">
        <f>opening(AS20,B60)</f>
        <v>0</v>
      </c>
      <c r="CD68" s="5" t="b">
        <f>KOST(CA68,O68,secandmin(J68),L68,AN20)</f>
        <v>1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76</v>
      </c>
      <c r="CI68" s="20">
        <f t="shared" si="28"/>
        <v>104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5_30 Villa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417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176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0</v>
      </c>
      <c r="CB69" s="20">
        <f t="shared" si="33"/>
        <v>0</v>
      </c>
      <c r="CC69" s="82" t="b">
        <f>opening(AS21,B60)</f>
        <v>0</v>
      </c>
      <c r="CD69" s="5" t="b">
        <f>KOST(CA69,O69,secandmin(J69),L69,AN21)</f>
        <v>0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58</v>
      </c>
      <c r="CI69" s="20">
        <f t="shared" si="28"/>
        <v>122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5_30 Villa</v>
      </c>
      <c r="B70" s="13">
        <v>10</v>
      </c>
      <c r="C70" s="50"/>
      <c r="D70" s="51"/>
      <c r="E70" s="50"/>
      <c r="F70" s="91"/>
      <c r="G70" s="58"/>
      <c r="H70" s="90"/>
      <c r="I70" s="49"/>
      <c r="J70" s="48" t="s">
        <v>431</v>
      </c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0</v>
      </c>
      <c r="N70" s="171" t="s">
        <v>176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0</v>
      </c>
      <c r="CB70" s="20">
        <f t="shared" si="33"/>
        <v>0</v>
      </c>
      <c r="CC70" s="82" t="b">
        <f>opening(AS22,B60)</f>
        <v>0</v>
      </c>
      <c r="CD70" s="5" t="b">
        <f>KOST(CA70,O70,secandmin(J70),L70,AN22)</f>
        <v>0</v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24</v>
      </c>
      <c r="CI70" s="20">
        <f t="shared" si="28"/>
        <v>156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5_30 Villa</v>
      </c>
      <c r="B71" s="13">
        <v>11</v>
      </c>
      <c r="C71" s="50"/>
      <c r="D71" s="51"/>
      <c r="E71" s="50"/>
      <c r="F71" s="91"/>
      <c r="G71" s="58"/>
      <c r="H71" s="90"/>
      <c r="I71" s="49"/>
      <c r="J71" s="300"/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0</v>
      </c>
      <c r="N71" s="171" t="s">
        <v>174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3</v>
      </c>
      <c r="CB71" s="20">
        <f t="shared" si="33"/>
        <v>2</v>
      </c>
      <c r="CC71" s="82" t="b">
        <f>opening(AS23,B60)</f>
        <v>0</v>
      </c>
      <c r="CD71" s="5" t="b">
        <f>KOST(CA71,O71,secandmin(J71),L71,AN23)</f>
        <v>1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0</v>
      </c>
      <c r="CI71" s="20" t="b">
        <f t="shared" si="28"/>
        <v>0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5_30 Villa</v>
      </c>
      <c r="B72" s="13">
        <v>12</v>
      </c>
      <c r="C72" s="50"/>
      <c r="D72" s="51"/>
      <c r="E72" s="50"/>
      <c r="F72" s="91"/>
      <c r="G72" s="58"/>
      <c r="H72" s="90"/>
      <c r="I72" s="49"/>
      <c r="J72" s="48" t="s">
        <v>471</v>
      </c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0</v>
      </c>
      <c r="N72" s="171" t="s">
        <v>174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>
        <f t="shared" si="26"/>
        <v>0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>
        <f t="shared" si="27"/>
        <v>0</v>
      </c>
      <c r="BY72" s="18"/>
      <c r="BZ72" s="36"/>
      <c r="CA72" s="29">
        <f>countkills(AS24,AX24,BC24,BH24,BM24,B60)</f>
        <v>1</v>
      </c>
      <c r="CB72" s="20">
        <f t="shared" si="33"/>
        <v>1</v>
      </c>
      <c r="CC72" s="82" t="b">
        <f>opening(AS24,B60)</f>
        <v>0</v>
      </c>
      <c r="CD72" s="5" t="b">
        <f>KOST(CA72,O72,secandmin(J72),L72,AN24)</f>
        <v>1</v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17</v>
      </c>
      <c r="CI72" s="20">
        <f t="shared" si="28"/>
        <v>163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5_30 Villa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5_30 Villa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5_30 Villa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5_30 Villa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5_30 Villa</v>
      </c>
      <c r="B77" s="6">
        <v>1</v>
      </c>
      <c r="C77" s="50"/>
      <c r="D77" s="51"/>
      <c r="E77" s="50"/>
      <c r="F77" s="91"/>
      <c r="G77" s="58"/>
      <c r="H77" s="90"/>
      <c r="I77" s="49"/>
      <c r="J77" s="48" t="s">
        <v>452</v>
      </c>
      <c r="K77" s="45" t="b">
        <v>1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188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-51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0</v>
      </c>
      <c r="CB77" s="20">
        <f>countkillshs(AS13,AV13,AX13,BA13,BC13,BF13,BH13,BK13,BM13,BP13,$B$76)</f>
        <v>0</v>
      </c>
      <c r="CC77" s="82" t="b">
        <f>opening(AS13,B76)</f>
        <v>0</v>
      </c>
      <c r="CD77" s="5" t="b">
        <f>KOST(CA77,O77,secandmin(J77),L77,AN13)</f>
        <v>0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43</v>
      </c>
      <c r="CI77" s="20">
        <f t="shared" ref="CI77:CI91" si="36">IF(CH77=0,FALSE,(180+BT77-CH77))</f>
        <v>86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1</v>
      </c>
      <c r="CV77" s="20" t="b" cm="1">
        <f t="array" ref="CV77:CV82">TRANSPOSE(sidesplit(CD77:CD91,AN13:AN27,"Defence"))</f>
        <v>0</v>
      </c>
      <c r="CW77" s="20" t="b" cm="1">
        <f t="array" ref="CW77:CW82">TRANSPOSE(sidesplit(CI77:CI91,AN13:AN27,"Attack"))</f>
        <v>0</v>
      </c>
      <c r="CX77" s="20" cm="1">
        <f t="array" ref="CX77:CX82">TRANSPOSE(sidesplit(CI77:CI91,AN13:AN27,"Defence"))</f>
        <v>86</v>
      </c>
      <c r="CY77" s="20" cm="1">
        <f t="array" ref="CY77:CY82">TRANSPOSE(sidesplit(CA77:CA91,AN13:AN27,"Attack"))</f>
        <v>3</v>
      </c>
      <c r="CZ77" s="20" cm="1">
        <f t="array" ref="CZ77:CZ82">TRANSPOSE(sidesplit(CA77:CA91,AN13:AN27,"Defence"))</f>
        <v>0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5_30 Villa</v>
      </c>
      <c r="B78" s="6">
        <v>2</v>
      </c>
      <c r="C78" s="50"/>
      <c r="D78" s="51"/>
      <c r="E78" s="50"/>
      <c r="F78" s="91"/>
      <c r="G78" s="58"/>
      <c r="H78" s="90"/>
      <c r="I78" s="49"/>
      <c r="J78" s="48" t="s">
        <v>455</v>
      </c>
      <c r="K78" s="45" t="b">
        <v>0</v>
      </c>
      <c r="L78" s="46" t="b">
        <f t="shared" ref="L78:L91" si="39">DB78</f>
        <v>1</v>
      </c>
      <c r="M78" s="47" t="b" cm="1">
        <f t="array" ref="M78">OpeningDeath(CG14,CI78,CI14,CI30,CI46,CI62,CI94)</f>
        <v>0</v>
      </c>
      <c r="N78" s="52" t="s">
        <v>188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1</v>
      </c>
      <c r="CB78" s="20">
        <f>countkillshs(AS14,AV14,AX14,BA14,BC14,BF14,BH14,BK14,BM14,BP14,$B$76)</f>
        <v>1</v>
      </c>
      <c r="CC78" s="82" t="b">
        <f>opening(AS14,B76)</f>
        <v>0</v>
      </c>
      <c r="CD78" s="5" t="b">
        <f>KOST(CA78,O78,secandmin(J78),L78,AN14)</f>
        <v>1</v>
      </c>
      <c r="CE78" s="37"/>
      <c r="CF78" s="20" cm="1">
        <f t="array" ref="CF78">exitfrags(CI78,CI14,CI30,CI46,CI62,AS14,CJ14,AX14,CK14,BC14,CL14,BH14,CM14,BM14,CN14,AO14,$B$76)</f>
        <v>0</v>
      </c>
      <c r="CG78" s="40"/>
      <c r="CH78" s="20" cm="1">
        <f t="array" ref="CH78">secandmin(J78)</f>
        <v>45</v>
      </c>
      <c r="CI78" s="20">
        <f t="shared" si="36"/>
        <v>135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1</v>
      </c>
      <c r="CV78" s="20" t="b">
        <v>1</v>
      </c>
      <c r="CW78" s="20">
        <v>163</v>
      </c>
      <c r="CX78" s="20">
        <v>135</v>
      </c>
      <c r="CY78" s="20">
        <v>1</v>
      </c>
      <c r="CZ78" s="20">
        <v>1</v>
      </c>
      <c r="DA78" s="76"/>
      <c r="DB78" s="20" t="b" cm="1">
        <f t="array" ref="DB78">DeathRefragged(CI78,CJ14,CK14,CL14,CM14,CN14)</f>
        <v>1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5_30 Villa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459</v>
      </c>
      <c r="K79" s="45" t="b">
        <v>0</v>
      </c>
      <c r="L79" s="46" t="b">
        <f t="shared" si="39"/>
        <v>0</v>
      </c>
      <c r="M79" s="47" t="b" cm="1">
        <f t="array" ref="M79">OpeningDeath(CG15,CI79,CI15,CI31,CI47,CI63,CI95)</f>
        <v>0</v>
      </c>
      <c r="N79" s="52" t="s">
        <v>188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0</v>
      </c>
      <c r="CB79" s="20">
        <f>countkillshs(AS15,AV15,AX15,BA15,BC15,BF15,BH15,BK15,BM15,BP15,$B$76)</f>
        <v>0</v>
      </c>
      <c r="CC79" s="82" t="b">
        <f>opening(AS15,B76)</f>
        <v>0</v>
      </c>
      <c r="CD79" s="5" t="b">
        <f>KOST(CA79,O79,secandmin(J79),L79,AN15)</f>
        <v>0</v>
      </c>
      <c r="CE79" s="37"/>
      <c r="CF79" s="20" cm="1">
        <f t="array" ref="CF79">exitfrags(CI79,CI15,CI31,CI47,CI63,AS15,CJ15,AX15,CK15,BC15,CL15,BH15,CM15,BM15,CN15,AO15,$B$76)</f>
        <v>0</v>
      </c>
      <c r="CG79" s="40"/>
      <c r="CH79" s="20" cm="1">
        <f t="array" ref="CH79">secandmin(J79)</f>
        <v>111</v>
      </c>
      <c r="CI79" s="20">
        <f t="shared" si="36"/>
        <v>69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0</v>
      </c>
      <c r="CV79" s="20" t="b">
        <v>0</v>
      </c>
      <c r="CW79" s="20">
        <v>134</v>
      </c>
      <c r="CX79" s="20">
        <v>69</v>
      </c>
      <c r="CY79" s="20">
        <v>0</v>
      </c>
      <c r="CZ79" s="20">
        <v>0</v>
      </c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5_30 Villa</v>
      </c>
      <c r="B80" s="6">
        <v>4</v>
      </c>
      <c r="C80" s="50"/>
      <c r="D80" s="51"/>
      <c r="E80" s="50"/>
      <c r="F80" s="91"/>
      <c r="G80" s="58"/>
      <c r="H80" s="90"/>
      <c r="I80" s="49"/>
      <c r="J80" s="48" t="s">
        <v>433</v>
      </c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188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0</v>
      </c>
      <c r="CB80" s="20">
        <f t="shared" ref="CB80:CB91" si="41">countkillshs(AS16,AV16,AX16,BA16,BC16,BF16,BH16,BK16,BM16,BP16,$B$76)</f>
        <v>0</v>
      </c>
      <c r="CC80" s="82" t="b">
        <f>opening(AS16,B76)</f>
        <v>0</v>
      </c>
      <c r="CD80" s="5" t="b">
        <f>KOST(CA80,O80,secandmin(J80),L80,AN16)</f>
        <v>0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106</v>
      </c>
      <c r="CI80" s="20">
        <f t="shared" si="36"/>
        <v>74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1</v>
      </c>
      <c r="CV80" s="20" t="b">
        <v>0</v>
      </c>
      <c r="CW80" s="20">
        <v>78</v>
      </c>
      <c r="CX80" s="20">
        <v>74</v>
      </c>
      <c r="CY80" s="20">
        <v>1</v>
      </c>
      <c r="CZ80" s="20">
        <v>0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5_30 Villa</v>
      </c>
      <c r="B81" s="6">
        <v>5</v>
      </c>
      <c r="C81" s="50"/>
      <c r="D81" s="51"/>
      <c r="E81" s="50"/>
      <c r="F81" s="91"/>
      <c r="G81" s="58"/>
      <c r="H81" s="90"/>
      <c r="I81" s="49"/>
      <c r="J81" s="48" t="s">
        <v>445</v>
      </c>
      <c r="K81" s="45" t="b">
        <v>0</v>
      </c>
      <c r="L81" s="46" t="b">
        <f t="shared" si="39"/>
        <v>0</v>
      </c>
      <c r="M81" s="47" t="b" cm="1">
        <f t="array" ref="M81">OpeningDeath(CG17,CI81,CI17,CI33,CI49,CI65,CI97)</f>
        <v>0</v>
      </c>
      <c r="N81" s="52" t="s">
        <v>202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0</v>
      </c>
      <c r="CB81" s="20">
        <f t="shared" si="41"/>
        <v>0</v>
      </c>
      <c r="CC81" s="82" t="b">
        <f>opening(AS17,B76)</f>
        <v>0</v>
      </c>
      <c r="CD81" s="5" t="b">
        <f>KOST(CA81,O81,secandmin(J81),L81,AN17)</f>
        <v>0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82</v>
      </c>
      <c r="CI81" s="20">
        <f t="shared" si="36"/>
        <v>98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1</v>
      </c>
      <c r="CV81" s="20" t="b">
        <v>0</v>
      </c>
      <c r="CW81" s="20" t="b">
        <v>0</v>
      </c>
      <c r="CX81" s="20">
        <v>98</v>
      </c>
      <c r="CY81" s="20">
        <v>0</v>
      </c>
      <c r="CZ81" s="20">
        <v>0</v>
      </c>
      <c r="DA81" s="76"/>
      <c r="DB81" s="20" t="b" cm="1">
        <f t="array" ref="DB81">DeathRefragged(CI81,CJ17,CK17,CL17,CM17,CN17)</f>
        <v>0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5_30 Villa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416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0</v>
      </c>
      <c r="N82" s="52" t="s">
        <v>202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1</v>
      </c>
      <c r="CB82" s="20">
        <f t="shared" si="41"/>
        <v>0</v>
      </c>
      <c r="CC82" s="82" t="b">
        <f>opening(AS18,B76)</f>
        <v>0</v>
      </c>
      <c r="CD82" s="5" t="b">
        <f>KOST(CA82,O82,secandmin(J82),L82,AN18)</f>
        <v>1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91</v>
      </c>
      <c r="CI82" s="20">
        <f t="shared" si="36"/>
        <v>89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1</v>
      </c>
      <c r="CV82" s="20" t="b">
        <v>1</v>
      </c>
      <c r="CW82" s="20" t="b">
        <v>0</v>
      </c>
      <c r="CX82" s="20">
        <v>89</v>
      </c>
      <c r="CY82" s="20">
        <v>2</v>
      </c>
      <c r="CZ82" s="20">
        <v>1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5_30 Villa</v>
      </c>
      <c r="B83" s="6">
        <v>7</v>
      </c>
      <c r="C83" s="50"/>
      <c r="D83" s="51"/>
      <c r="E83" s="50"/>
      <c r="F83" s="91"/>
      <c r="G83" s="58"/>
      <c r="H83" s="90"/>
      <c r="I83" s="49"/>
      <c r="J83" s="300"/>
      <c r="K83" s="45" t="b">
        <v>0</v>
      </c>
      <c r="L83" s="46" t="b">
        <f t="shared" si="39"/>
        <v>0</v>
      </c>
      <c r="M83" s="47" t="b" cm="1">
        <f t="array" ref="M83">OpeningDeath(CG19,CI83,CI19,CI35,CI51,CI67,CI99)</f>
        <v>0</v>
      </c>
      <c r="N83" s="52" t="s">
        <v>179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3</v>
      </c>
      <c r="CB83" s="20">
        <f t="shared" si="41"/>
        <v>1</v>
      </c>
      <c r="CC83" s="82" t="b">
        <f>opening(AS19,B76)</f>
        <v>0</v>
      </c>
      <c r="CD83" s="5" t="b">
        <f>KOST(CA83,O83,secandmin(J83),L83,AN19)</f>
        <v>1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0</v>
      </c>
      <c r="CI83" s="20" t="b">
        <f t="shared" si="36"/>
        <v>0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0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5_30 Villa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471</v>
      </c>
      <c r="K84" s="45" t="b">
        <v>0</v>
      </c>
      <c r="L84" s="46" t="b">
        <f t="shared" si="39"/>
        <v>0</v>
      </c>
      <c r="M84" s="47" t="b" cm="1">
        <f t="array" ref="M84">OpeningDeath(CG20,CI84,CI20,CI36,CI52,CI68,CI100)</f>
        <v>0</v>
      </c>
      <c r="N84" s="52" t="s">
        <v>179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1</v>
      </c>
      <c r="CB84" s="20">
        <f t="shared" si="41"/>
        <v>1</v>
      </c>
      <c r="CC84" s="82" t="b">
        <f>opening(AS20,B76)</f>
        <v>1</v>
      </c>
      <c r="CD84" s="5" t="b">
        <f>KOST(CA84,O84,secandmin(J84),L84,AN20)</f>
        <v>1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17</v>
      </c>
      <c r="CI84" s="20">
        <f t="shared" si="36"/>
        <v>163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0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5_30 Villa</v>
      </c>
      <c r="B85" s="6">
        <v>9</v>
      </c>
      <c r="C85" s="50"/>
      <c r="D85" s="51"/>
      <c r="E85" s="50"/>
      <c r="F85" s="91"/>
      <c r="G85" s="58"/>
      <c r="H85" s="90"/>
      <c r="I85" s="49"/>
      <c r="J85" s="48" t="s">
        <v>421</v>
      </c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 t="s">
        <v>179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0</v>
      </c>
      <c r="CB85" s="20">
        <f t="shared" si="41"/>
        <v>0</v>
      </c>
      <c r="CC85" s="82" t="b">
        <f>opening(AS21,B76)</f>
        <v>0</v>
      </c>
      <c r="CD85" s="5" t="b">
        <f>KOST(CA85,O85,secandmin(J85),L85,AN21)</f>
        <v>0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46</v>
      </c>
      <c r="CI85" s="20">
        <f t="shared" si="36"/>
        <v>134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5_30 Villa</v>
      </c>
      <c r="B86" s="6">
        <v>10</v>
      </c>
      <c r="C86" s="50"/>
      <c r="D86" s="51"/>
      <c r="E86" s="50"/>
      <c r="F86" s="91"/>
      <c r="G86" s="58"/>
      <c r="H86" s="90"/>
      <c r="I86" s="49"/>
      <c r="J86" s="92" t="s">
        <v>474</v>
      </c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 t="s">
        <v>179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1</v>
      </c>
      <c r="CB86" s="20">
        <f t="shared" si="41"/>
        <v>0</v>
      </c>
      <c r="CC86" s="82" t="b">
        <f>opening(AS22,B76)</f>
        <v>1</v>
      </c>
      <c r="CD86" s="5" t="b">
        <f>KOST(CA86,O86,secandmin(J86),L86,AN22)</f>
        <v>1</v>
      </c>
      <c r="CE86" s="37"/>
      <c r="CF86" s="20" cm="1">
        <f t="array" ref="CF86">exitfrags(CI86,CI22,CI38,CI54,CI70,AS22,CJ22,AX22,CK22,BC22,CL22,BH22,CM22,BM22,CN22,AO22,$B$76)</f>
        <v>0</v>
      </c>
      <c r="CG86" s="40"/>
      <c r="CH86" s="20" cm="1">
        <f t="array" ref="CH86">secandmin(J86)</f>
        <v>102</v>
      </c>
      <c r="CI86" s="20">
        <f t="shared" si="36"/>
        <v>78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5_30 Villa</v>
      </c>
      <c r="B87" s="6">
        <v>11</v>
      </c>
      <c r="C87" s="50"/>
      <c r="D87" s="51"/>
      <c r="E87" s="50"/>
      <c r="F87" s="91"/>
      <c r="G87" s="58"/>
      <c r="H87" s="90"/>
      <c r="I87" s="49"/>
      <c r="J87" s="300"/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179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0</v>
      </c>
      <c r="CB87" s="20">
        <f t="shared" si="41"/>
        <v>0</v>
      </c>
      <c r="CC87" s="82" t="b">
        <f>opening(AS23,B76)</f>
        <v>0</v>
      </c>
      <c r="CD87" s="5" t="b">
        <f>KOST(CA87,O87,secandmin(J87),L87,AN23)</f>
        <v>1</v>
      </c>
      <c r="CE87" s="37"/>
      <c r="CF87" s="20" cm="1">
        <f t="array" ref="CF87">exitfrags(CI87,CI23,CI39,CI55,CI71,AS23,CJ23,AX23,CK23,BC23,CL23,BH23,CM23,BM23,CN23,AO23,$B$76)</f>
        <v>0</v>
      </c>
      <c r="CG87" s="40"/>
      <c r="CH87" s="20" cm="1">
        <f t="array" ref="CH87">secandmin(J87)</f>
        <v>0</v>
      </c>
      <c r="CI87" s="20" t="b">
        <f t="shared" si="36"/>
        <v>0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5_30 Villa</v>
      </c>
      <c r="B88" s="6">
        <v>12</v>
      </c>
      <c r="C88" s="50"/>
      <c r="D88" s="51"/>
      <c r="E88" s="50"/>
      <c r="F88" s="91"/>
      <c r="G88" s="58"/>
      <c r="H88" s="90"/>
      <c r="I88" s="49"/>
      <c r="J88" s="300"/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 t="s">
        <v>179</v>
      </c>
      <c r="O88" s="53" t="b">
        <v>1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>
        <f t="shared" si="34"/>
        <v>0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>
        <f t="shared" si="35"/>
        <v>0</v>
      </c>
      <c r="BY88" s="18"/>
      <c r="BZ88" s="9"/>
      <c r="CA88" s="29">
        <f>countkills(AS24,AX24,BC24,BH24,BM24,B76)</f>
        <v>2</v>
      </c>
      <c r="CB88" s="20">
        <f t="shared" si="41"/>
        <v>1</v>
      </c>
      <c r="CC88" s="82" t="b">
        <f>opening(AS24,B76)</f>
        <v>1</v>
      </c>
      <c r="CD88" s="5" t="b">
        <f>KOST(CA88,O88,secandmin(J88),L88,AN24)</f>
        <v>1</v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0</v>
      </c>
      <c r="CI88" s="20" t="b">
        <f t="shared" si="36"/>
        <v>0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1</v>
      </c>
      <c r="DD88" s="76"/>
      <c r="DE88" s="20" t="b" cm="1">
        <f t="array" ref="DE88">OnevX(CH88,CH24,CH56,CH72,CH40,AO24)</f>
        <v>1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5_30 Villa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5_30 Villa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5_30 Villa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5_30 Villa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5_30 Villa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5_30 Villa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5_30 Villa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5_30 Villa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5_30 Villa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5_30 Villa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5_30 Villa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5_30 Villa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5_30 Villa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5_30 Villa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5_30 Villa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5_30 Villa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5_30 Villa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5_30 Villa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5_30 Villa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AviationGames</v>
      </c>
    </row>
    <row r="112" spans="1:111" ht="15.75" customHeight="1" x14ac:dyDescent="0.2">
      <c r="A112" s="20" t="str">
        <f ca="1"/>
        <v>TrophyStatuary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LivingLibrary</v>
      </c>
      <c r="C113" s="316"/>
      <c r="D113" s="316"/>
      <c r="E113" s="316"/>
    </row>
    <row r="114" spans="1:27" ht="15.75" customHeight="1" thickBot="1" x14ac:dyDescent="0.25">
      <c r="A114" s="295" t="str">
        <f ca="1"/>
        <v>DiningKitchen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1.724537037037037E-3</v>
      </c>
      <c r="C118" s="177" cm="1">
        <f t="array" ref="C118">secandmin(AR13)/(60*60*24)</f>
        <v>1.3541666666666667E-3</v>
      </c>
      <c r="D118" s="17" t="b">
        <f>CG13</f>
        <v>0</v>
      </c>
      <c r="E118" s="17" t="str">
        <f>IF(D118=TRUE,CJ29,"NO OP")</f>
        <v>NO OP</v>
      </c>
      <c r="F118" s="17" t="str">
        <f t="shared" ref="F118:F132" si="42">AO13</f>
        <v>Lost</v>
      </c>
      <c r="G118" s="125">
        <f>IF((COUNTA(AR13)=1),IF(F118="Not Played",FALSE,IF(D118=FALSE,(B118-C118),FALSE)), "NO KILL")</f>
        <v>3.703703703703703E-4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1.4467592592592592E-3</v>
      </c>
      <c r="C119" s="177" cm="1">
        <f t="array" ref="C119">secandmin(AR14)/(60*60*24)</f>
        <v>1.5856481481481481E-3</v>
      </c>
      <c r="D119" s="17" t="b">
        <f t="shared" ref="D119:D132" si="44">CG14</f>
        <v>1</v>
      </c>
      <c r="E119" s="17" t="b">
        <f t="shared" ref="E119:E132" si="45">IF(D119=TRUE,CJ30,"NO OP")</f>
        <v>0</v>
      </c>
      <c r="F119" s="17" t="str">
        <f t="shared" si="42"/>
        <v>Won</v>
      </c>
      <c r="G119" s="125" t="b">
        <f t="shared" ref="G119:G132" si="46">IF((COUNTA(AR14)=1),IF(F119="Not Played",FALSE,IF(D119=FALSE,(B119-C119),FALSE)), "NO KILL")</f>
        <v>0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1.3541666666666667E-3</v>
      </c>
      <c r="C120" s="177" cm="1">
        <f t="array" ref="C120">secandmin(AR15)/(60*60*24)</f>
        <v>1.3657407407407407E-3</v>
      </c>
      <c r="D120" s="17" t="b">
        <f t="shared" si="44"/>
        <v>1</v>
      </c>
      <c r="E120" s="17" t="b">
        <f t="shared" si="45"/>
        <v>1</v>
      </c>
      <c r="F120" s="17" t="str">
        <f t="shared" si="42"/>
        <v>Won</v>
      </c>
      <c r="G120" s="125" t="b">
        <f t="shared" si="46"/>
        <v>0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1.2268518518518518E-3</v>
      </c>
      <c r="C121" s="177" cm="1">
        <f t="array" ref="C121">secandmin(AR16)/(60*60*24)</f>
        <v>1.2731481481481483E-3</v>
      </c>
      <c r="D121" s="17" t="b">
        <f t="shared" si="44"/>
        <v>1</v>
      </c>
      <c r="E121" s="17" t="b">
        <f t="shared" si="45"/>
        <v>1</v>
      </c>
      <c r="F121" s="17" t="str">
        <f t="shared" si="42"/>
        <v>Won</v>
      </c>
      <c r="G121" s="125" t="b">
        <f t="shared" si="46"/>
        <v>0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1.2731481481481483E-3</v>
      </c>
      <c r="C122" s="177" cm="1">
        <f t="array" ref="C122">secandmin(AR17)/(60*60*24)</f>
        <v>1.4120370370370369E-3</v>
      </c>
      <c r="D122" s="17" t="b">
        <f t="shared" si="44"/>
        <v>1</v>
      </c>
      <c r="E122" s="17" t="b">
        <f t="shared" si="45"/>
        <v>0</v>
      </c>
      <c r="F122" s="17" t="str">
        <f t="shared" si="42"/>
        <v>Lost</v>
      </c>
      <c r="G122" s="125" t="b">
        <f t="shared" si="46"/>
        <v>0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1.5277777777777779E-3</v>
      </c>
      <c r="C123" s="177" cm="1">
        <f t="array" ref="C123">secandmin(AR18)/(60*60*24)</f>
        <v>1.1689814814814816E-3</v>
      </c>
      <c r="D123" s="17" t="b">
        <f t="shared" si="44"/>
        <v>0</v>
      </c>
      <c r="E123" s="17" t="str">
        <f t="shared" si="45"/>
        <v>NO OP</v>
      </c>
      <c r="F123" s="17" t="str">
        <f t="shared" si="42"/>
        <v>Lost</v>
      </c>
      <c r="G123" s="125">
        <f t="shared" si="46"/>
        <v>3.5879629629629629E-4</v>
      </c>
    </row>
    <row r="124" spans="1:27" ht="15.75" customHeight="1" x14ac:dyDescent="0.2">
      <c r="A124" s="4">
        <v>7</v>
      </c>
      <c r="B124" s="125">
        <f t="shared" si="43"/>
        <v>1.1111111111111111E-3</v>
      </c>
      <c r="C124" s="177" cm="1">
        <f t="array" ref="C124">secandmin(AR19)/(60*60*24)</f>
        <v>1.5856481481481481E-3</v>
      </c>
      <c r="D124" s="17" t="b">
        <f t="shared" si="44"/>
        <v>1</v>
      </c>
      <c r="E124" s="17" t="b">
        <f t="shared" si="45"/>
        <v>0</v>
      </c>
      <c r="F124" s="17" t="str">
        <f t="shared" si="42"/>
        <v>Won</v>
      </c>
      <c r="G124" s="125" t="b">
        <f t="shared" si="46"/>
        <v>0</v>
      </c>
    </row>
    <row r="125" spans="1:27" ht="15.75" customHeight="1" x14ac:dyDescent="0.2">
      <c r="A125" s="4">
        <v>8</v>
      </c>
      <c r="B125" s="125">
        <f t="shared" si="43"/>
        <v>1.724537037037037E-3</v>
      </c>
      <c r="C125" s="177" cm="1">
        <f t="array" ref="C125">secandmin(AR20)/(60*60*24)</f>
        <v>1.6203703703703703E-3</v>
      </c>
      <c r="D125" s="17" t="b">
        <f t="shared" si="44"/>
        <v>0</v>
      </c>
      <c r="E125" s="17" t="str">
        <f t="shared" si="45"/>
        <v>NO OP</v>
      </c>
      <c r="F125" s="17" t="str">
        <f t="shared" si="42"/>
        <v>Lost</v>
      </c>
      <c r="G125" s="125">
        <f t="shared" si="46"/>
        <v>1.0416666666666669E-4</v>
      </c>
    </row>
    <row r="126" spans="1:27" ht="15.75" customHeight="1" x14ac:dyDescent="0.2">
      <c r="A126" s="4">
        <v>9</v>
      </c>
      <c r="B126" s="125">
        <f t="shared" si="43"/>
        <v>1.4814814814814814E-3</v>
      </c>
      <c r="C126" s="177" cm="1">
        <f t="array" ref="C126">secandmin(AR21)/(60*60*24)</f>
        <v>0</v>
      </c>
      <c r="D126" s="17" t="b">
        <f t="shared" si="44"/>
        <v>0</v>
      </c>
      <c r="E126" s="17" t="str">
        <f t="shared" si="45"/>
        <v>NO OP</v>
      </c>
      <c r="F126" s="17" t="str">
        <f t="shared" si="42"/>
        <v>Lost</v>
      </c>
      <c r="G126" s="125" t="str">
        <f t="shared" si="46"/>
        <v>NO KILL</v>
      </c>
    </row>
    <row r="127" spans="1:27" ht="15.75" customHeight="1" x14ac:dyDescent="0.2">
      <c r="A127" s="4">
        <v>10</v>
      </c>
      <c r="B127" s="125">
        <f t="shared" si="43"/>
        <v>1.5162037037037036E-3</v>
      </c>
      <c r="C127" s="177" cm="1">
        <f t="array" ref="C127">secandmin(AR22)/(60*60*24)</f>
        <v>1.4930555555555556E-3</v>
      </c>
      <c r="D127" s="17" t="b">
        <f t="shared" si="44"/>
        <v>0</v>
      </c>
      <c r="E127" s="17" t="str">
        <f t="shared" si="45"/>
        <v>NO OP</v>
      </c>
      <c r="F127" s="17" t="str">
        <f t="shared" si="42"/>
        <v>Lost</v>
      </c>
      <c r="G127" s="125">
        <f t="shared" si="46"/>
        <v>2.3148148148148008E-5</v>
      </c>
    </row>
    <row r="128" spans="1:27" ht="15.75" customHeight="1" x14ac:dyDescent="0.2">
      <c r="A128" s="4">
        <v>11</v>
      </c>
      <c r="B128" s="125">
        <f t="shared" si="43"/>
        <v>1.4930555555555556E-3</v>
      </c>
      <c r="C128" s="177" cm="1">
        <f t="array" ref="C128">secandmin(AR23)/(60*60*24)</f>
        <v>1.7708333333333332E-3</v>
      </c>
      <c r="D128" s="17" t="b">
        <f t="shared" si="44"/>
        <v>1</v>
      </c>
      <c r="E128" s="17" t="b">
        <f t="shared" si="45"/>
        <v>0</v>
      </c>
      <c r="F128" s="17" t="str">
        <f t="shared" si="42"/>
        <v>Won</v>
      </c>
      <c r="G128" s="125" t="b">
        <f t="shared" si="46"/>
        <v>0</v>
      </c>
    </row>
    <row r="129" spans="1:9" ht="15.75" customHeight="1" x14ac:dyDescent="0.2">
      <c r="A129" s="4">
        <v>12</v>
      </c>
      <c r="B129" s="125">
        <f t="shared" si="43"/>
        <v>1.4930555555555556E-3</v>
      </c>
      <c r="C129" s="177" cm="1">
        <f t="array" ref="C129">secandmin(AR24)/(60*60*24)</f>
        <v>1.7476851851851852E-3</v>
      </c>
      <c r="D129" s="17" t="b">
        <f t="shared" si="44"/>
        <v>1</v>
      </c>
      <c r="E129" s="17" t="b">
        <f t="shared" si="45"/>
        <v>0</v>
      </c>
      <c r="F129" s="17" t="str">
        <f t="shared" si="42"/>
        <v>Won</v>
      </c>
      <c r="G129" s="125" t="b">
        <f t="shared" si="46"/>
        <v>0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0</v>
      </c>
      <c r="D134" s="17" t="str">
        <f>AO13</f>
        <v>Lost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1</v>
      </c>
      <c r="D135" s="17" t="str">
        <f t="shared" ref="D135:D148" si="48">AO14</f>
        <v>Won</v>
      </c>
      <c r="E135" s="233" t="b">
        <f t="shared" ref="E135:E148" si="49">IF(OR(DE30=TRUE,DE78=TRUE,DE46=TRUE,DE62=TRUE,DE14=TRUE),TRUE,FALSE)</f>
        <v>0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1</v>
      </c>
      <c r="D136" s="17" t="str">
        <f t="shared" si="48"/>
        <v>Won</v>
      </c>
      <c r="E136" s="233" t="b">
        <f t="shared" si="49"/>
        <v>0</v>
      </c>
      <c r="F136" s="17" t="str" cm="1">
        <f t="array" ref="F136:H136">IF(CG15=TRUE,WhoGotTraded(CJ31,CJ15,CI15,CI31,CI47,CI63,CI79,$B$12,$B$28,$B$44,$B$60,$B$76),"N/A")</f>
        <v>Ploudy</v>
      </c>
      <c r="G136" t="str">
        <v>Yeeto</v>
      </c>
      <c r="H136" t="str">
        <v>Fin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1</v>
      </c>
      <c r="D137" s="17" t="str">
        <f t="shared" si="48"/>
        <v>Won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Fin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1</v>
      </c>
      <c r="D138" s="17" t="str">
        <f t="shared" si="48"/>
        <v>Lost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0</v>
      </c>
      <c r="D139" s="17" t="str">
        <f t="shared" si="48"/>
        <v>Lost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1</v>
      </c>
      <c r="D140" s="17" t="str">
        <f t="shared" si="48"/>
        <v>Won</v>
      </c>
      <c r="E140" s="233" t="b">
        <f t="shared" si="49"/>
        <v>0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0</v>
      </c>
      <c r="D141" s="17" t="str">
        <f t="shared" si="48"/>
        <v>Lost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N/A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0</v>
      </c>
      <c r="D142" s="17" t="str">
        <f t="shared" si="48"/>
        <v>Lost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N/A</v>
      </c>
    </row>
    <row r="143" spans="1:9" ht="15.75" customHeight="1" x14ac:dyDescent="0.2">
      <c r="A143" s="276">
        <v>10</v>
      </c>
      <c r="B143" s="17" t="b">
        <v>0</v>
      </c>
      <c r="C143" s="17" t="b">
        <f t="shared" si="47"/>
        <v>0</v>
      </c>
      <c r="D143" s="17" t="str">
        <f t="shared" si="48"/>
        <v>Lost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0</v>
      </c>
      <c r="C144" s="17" t="b">
        <f t="shared" si="47"/>
        <v>1</v>
      </c>
      <c r="D144" s="17" t="str">
        <f t="shared" si="48"/>
        <v>Won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7" ht="15.75" customHeight="1" x14ac:dyDescent="0.2">
      <c r="A145" s="276">
        <v>12</v>
      </c>
      <c r="B145" s="17" t="b">
        <v>0</v>
      </c>
      <c r="C145" s="17" t="b">
        <f t="shared" si="47"/>
        <v>1</v>
      </c>
      <c r="D145" s="17" t="str">
        <f t="shared" si="48"/>
        <v>Won</v>
      </c>
      <c r="E145" s="233" t="b">
        <f t="shared" si="49"/>
        <v>1</v>
      </c>
      <c r="F145" s="17" t="str" cm="1">
        <f t="array" ref="F145">IF(CG24=TRUE,WhoGotTraded(CJ40,CJ24,CI24,CI40,CI56,CI72,CI88,$B$12,$B$28,$B$44,$B$60,$B$76),"N/A")</f>
        <v>N/A</v>
      </c>
    </row>
    <row r="146" spans="1:7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7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7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7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7" ht="15.75" customHeight="1" x14ac:dyDescent="0.2">
      <c r="A150" s="276">
        <v>1</v>
      </c>
      <c r="B150" s="17" cm="1">
        <f t="array" ref="B150:B164">IF(ISBLANK(Q13:Q27),FALSE,Q13:Q27)</f>
        <v>1</v>
      </c>
      <c r="C150" s="17" cm="1">
        <f t="array" ref="C150:C164">IF(ISBLANK(R13:R27),FALSE,R13:R27)</f>
        <v>3</v>
      </c>
      <c r="D150" s="234" t="str" cm="1">
        <f t="array" ref="D150:D164">AO13:AO27</f>
        <v>Lost</v>
      </c>
      <c r="E150" s="17" t="str" cm="1">
        <f t="array" ref="E150">WhoGotTraded(CJ29,CJ13,CI13,CI29,CI45,CI61,CI77,$B$12,$B$28,$B$44,$B$60,$B$76)</f>
        <v>N/A</v>
      </c>
    </row>
    <row r="151" spans="1:7" ht="15.75" customHeight="1" x14ac:dyDescent="0.2">
      <c r="A151" s="276">
        <v>2</v>
      </c>
      <c r="B151" s="17">
        <v>0</v>
      </c>
      <c r="C151" s="17">
        <v>5</v>
      </c>
      <c r="D151" s="234" t="str">
        <v>Won</v>
      </c>
      <c r="E151" s="17" t="str" cm="1">
        <f t="array" ref="E151">WhoGotTraded(CJ30,CJ14,CI14,CI30,CI46,CI62,CI78,$B$12,$B$28,$B$44,$B$60,$B$76)</f>
        <v>N/A</v>
      </c>
    </row>
    <row r="152" spans="1:7" ht="15.75" customHeight="1" x14ac:dyDescent="0.2">
      <c r="A152" s="276">
        <v>3</v>
      </c>
      <c r="B152" s="17">
        <v>3</v>
      </c>
      <c r="C152" s="17">
        <v>5</v>
      </c>
      <c r="D152" s="234" t="str">
        <v>Won</v>
      </c>
      <c r="E152" s="17" t="str" cm="1">
        <f t="array" ref="E152:G152">WhoGotTraded(CJ31,CJ15,CI15,CI31,CI47,CI63,CI79,$B$12,$B$28,$B$44,$B$60,$B$76)</f>
        <v>Ploudy</v>
      </c>
      <c r="F152" t="str">
        <v>Yeeto</v>
      </c>
      <c r="G152" t="str">
        <v>Fin</v>
      </c>
    </row>
    <row r="153" spans="1:7" ht="15.75" customHeight="1" x14ac:dyDescent="0.2">
      <c r="A153" s="276">
        <v>4</v>
      </c>
      <c r="B153" s="17">
        <v>0</v>
      </c>
      <c r="C153" s="17">
        <v>5</v>
      </c>
      <c r="D153" s="234" t="str">
        <v>Won</v>
      </c>
      <c r="E153" s="17" t="str" cm="1">
        <f t="array" ref="E153">WhoGotTraded(CJ32,CJ16,CI16,CI32,CI48,CI64,CI80,$B$12,$B$28,$B$44,$B$60,$B$76)</f>
        <v>Fin</v>
      </c>
    </row>
    <row r="154" spans="1:7" ht="15.75" customHeight="1" x14ac:dyDescent="0.2">
      <c r="A154" s="276">
        <v>5</v>
      </c>
      <c r="B154" s="17">
        <v>1</v>
      </c>
      <c r="C154" s="17">
        <v>5</v>
      </c>
      <c r="D154" s="234" t="str">
        <v>Lost</v>
      </c>
      <c r="E154" s="17" t="str" cm="1">
        <f t="array" ref="E154">WhoGotTraded(CJ33,CJ17,CI17,CI33,CI49,CI65,CI81,$B$12,$B$28,$B$44,$B$60,$B$76)</f>
        <v>N/A</v>
      </c>
    </row>
    <row r="155" spans="1:7" ht="15.75" customHeight="1" x14ac:dyDescent="0.2">
      <c r="A155" s="276">
        <v>6</v>
      </c>
      <c r="B155" s="17">
        <v>2</v>
      </c>
      <c r="C155" s="17">
        <v>6</v>
      </c>
      <c r="D155" s="234" t="str">
        <v>Lost</v>
      </c>
      <c r="E155" s="17" t="str" cm="1">
        <f t="array" ref="E155">WhoGotTraded(CJ34,CJ18,CI18,CI34,CI50,CI66,CI82,$B$12,$B$28,$B$44,$B$60,$B$76)</f>
        <v>Perseus</v>
      </c>
    </row>
    <row r="156" spans="1:7" ht="15.75" customHeight="1" x14ac:dyDescent="0.2">
      <c r="A156" s="276">
        <v>7</v>
      </c>
      <c r="B156" s="17" t="b">
        <v>0</v>
      </c>
      <c r="C156" s="17" t="b">
        <v>0</v>
      </c>
      <c r="D156" s="234" t="str">
        <v>Won</v>
      </c>
      <c r="E156" s="17" t="str" cm="1">
        <f t="array" ref="E156">WhoGotTraded(CJ35,CJ19,CI19,CI35,CI51,CI67,CI83,$B$12,$B$28,$B$44,$B$60,$B$76)</f>
        <v>N/A</v>
      </c>
    </row>
    <row r="157" spans="1:7" ht="15.75" customHeight="1" x14ac:dyDescent="0.2">
      <c r="A157" s="276">
        <v>8</v>
      </c>
      <c r="B157" s="17" t="b">
        <v>0</v>
      </c>
      <c r="C157" s="17" t="b">
        <v>0</v>
      </c>
      <c r="D157" s="234" t="str">
        <v>Lost</v>
      </c>
      <c r="E157" s="17" t="str" cm="1">
        <f t="array" ref="E157">WhoGotTraded(CJ36,CJ20,CI20,CI36,CI52,CI68,CI84,$B$12,$B$28,$B$44,$B$60,$B$76)</f>
        <v>N/A</v>
      </c>
    </row>
    <row r="158" spans="1:7" ht="15.75" customHeight="1" x14ac:dyDescent="0.2">
      <c r="A158" s="276">
        <v>9</v>
      </c>
      <c r="B158" s="17" t="b">
        <v>0</v>
      </c>
      <c r="C158" s="17" t="b">
        <v>0</v>
      </c>
      <c r="D158" s="234" t="str">
        <v>Lost</v>
      </c>
      <c r="E158" s="17" t="str" cm="1">
        <f t="array" ref="E158">WhoGotTraded(CJ37,CJ21,CI21,CI37,CI53,CI69,CI85,$B$12,$B$28,$B$44,$B$60,$B$76)</f>
        <v>N/A</v>
      </c>
    </row>
    <row r="159" spans="1:7" ht="15.75" customHeight="1" x14ac:dyDescent="0.2">
      <c r="A159" s="276">
        <v>10</v>
      </c>
      <c r="B159" s="17" t="b">
        <v>0</v>
      </c>
      <c r="C159" s="17" t="b">
        <v>0</v>
      </c>
      <c r="D159" s="234" t="str">
        <v>Lost</v>
      </c>
      <c r="E159" s="17" cm="1">
        <f t="array" ref="E159">WhoGotTraded(CJ38,CJ22,CI22,CI38,CI54,CI70,CI86,$B$12,$B$28,$B$44,$B$60,$B$76)</f>
        <v>0</v>
      </c>
    </row>
    <row r="160" spans="1:7" ht="15.75" customHeight="1" x14ac:dyDescent="0.2">
      <c r="A160" s="276">
        <v>11</v>
      </c>
      <c r="B160" s="17" t="b">
        <v>0</v>
      </c>
      <c r="C160" s="17" t="b">
        <v>0</v>
      </c>
      <c r="D160" s="234" t="str">
        <v>Won</v>
      </c>
      <c r="E160" s="17" t="str" cm="1">
        <f t="array" ref="E160">WhoGotTraded(CJ39,CJ23,CI23,CI39,CI55,CI71,CI87,$B$12,$B$28,$B$44,$B$60,$B$76)</f>
        <v>N/A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Won</v>
      </c>
      <c r="E161" s="17" t="str" cm="1">
        <f t="array" ref="E161">WhoGotTraded(CJ40,CJ24,CI24,CI40,CI56,CI72,CI88,$B$12,$B$28,$B$44,$B$60,$B$76)</f>
        <v>N/A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45" priority="16" operator="equal">
      <formula>TRUE</formula>
    </cfRule>
  </conditionalFormatting>
  <conditionalFormatting sqref="E118:E132">
    <cfRule type="containsText" dxfId="44" priority="13" operator="containsText" text="FALSE">
      <formula>NOT(ISERROR(SEARCH("FALSE",E118)))</formula>
    </cfRule>
    <cfRule type="containsText" dxfId="43" priority="14" operator="containsText" text="TRUE">
      <formula>NOT(ISERROR(SEARCH("TRUE",E118)))</formula>
    </cfRule>
    <cfRule type="containsText" dxfId="42" priority="15" operator="containsText" text="NO OP">
      <formula>NOT(ISERROR(SEARCH("NO OP",E118)))</formula>
    </cfRule>
  </conditionalFormatting>
  <conditionalFormatting sqref="F118:F132">
    <cfRule type="cellIs" dxfId="41" priority="11" operator="equal">
      <formula>"LOST"</formula>
    </cfRule>
    <cfRule type="cellIs" dxfId="40" priority="12" operator="equal">
      <formula>"WON"</formula>
    </cfRule>
  </conditionalFormatting>
  <conditionalFormatting sqref="G118:G132">
    <cfRule type="cellIs" dxfId="39" priority="7" operator="equal">
      <formula>"NO KILL"</formula>
    </cfRule>
    <cfRule type="cellIs" dxfId="38" priority="8" operator="equal">
      <formula>FALSE</formula>
    </cfRule>
    <cfRule type="cellIs" dxfId="37" priority="9" operator="greaterThan">
      <formula>0.0001157</formula>
    </cfRule>
    <cfRule type="cellIs" dxfId="36" priority="10" operator="lessThan">
      <formula>0.000115</formula>
    </cfRule>
  </conditionalFormatting>
  <conditionalFormatting sqref="C134:C148">
    <cfRule type="cellIs" dxfId="35" priority="6" operator="equal">
      <formula>TRUE</formula>
    </cfRule>
  </conditionalFormatting>
  <conditionalFormatting sqref="D134:D148">
    <cfRule type="cellIs" dxfId="34" priority="4" operator="equal">
      <formula>"LOST"</formula>
    </cfRule>
    <cfRule type="cellIs" dxfId="33" priority="5" operator="equal">
      <formula>"WON"</formula>
    </cfRule>
  </conditionalFormatting>
  <conditionalFormatting sqref="E134:E148">
    <cfRule type="cellIs" dxfId="32" priority="3" operator="equal">
      <formula>TRUE</formula>
    </cfRule>
  </conditionalFormatting>
  <conditionalFormatting sqref="B134:B148">
    <cfRule type="cellIs" dxfId="31" priority="2" operator="equal">
      <formula>TRUE</formula>
    </cfRule>
  </conditionalFormatting>
  <conditionalFormatting sqref="X122">
    <cfRule type="cellIs" dxfId="30" priority="1" operator="equal">
      <formula>0</formula>
    </cfRule>
  </conditionalFormatting>
  <dataValidations count="13">
    <dataValidation type="list" allowBlank="1" showInputMessage="1" showErrorMessage="1" sqref="AQ13:AQ27" xr:uid="{FCFD6497-1480-4232-9153-7EB4F2288968}">
      <formula1>"High,Low"</formula1>
    </dataValidation>
    <dataValidation type="list" allowBlank="1" showInputMessage="1" showErrorMessage="1" sqref="AL14:AL27" xr:uid="{7A93D36A-40A4-4035-96D7-BC196B227405}">
      <formula1>$A$111:$A$114</formula1>
    </dataValidation>
    <dataValidation type="list" allowBlank="1" showInputMessage="1" showErrorMessage="1" sqref="AL13" xr:uid="{959D0B03-1C32-464D-A3A6-32DD673E1F0E}">
      <formula1>A111:A114</formula1>
    </dataValidation>
    <dataValidation type="list" allowBlank="1" showInputMessage="1" showErrorMessage="1" sqref="AF13:AF27 AF29:AF43 AF45:AF59 AF61:AF75 AF77:AF91 AF93:AF107" xr:uid="{BD9F1B6E-9924-45D6-A9A8-59BC597F8A5A}">
      <formula1>"PP,False"</formula1>
    </dataValidation>
    <dataValidation type="list" allowBlank="1" showInputMessage="1" showErrorMessage="1" sqref="AD13:AD27 AD29:AD43 AD45:AD59 AD61:AD75 AD77:AD91 AD93:AD107" xr:uid="{5FEBE580-27BD-424E-9FDB-AD4AD502EA42}">
      <formula1>"Prep,PP,False"</formula1>
    </dataValidation>
    <dataValidation type="list" allowBlank="1" showInputMessage="1" showErrorMessage="1" sqref="K93:K107 AZ13:BA27 BE13:BF27 BJ13:BK27 K13:K27 K77:K91 K29:K43 K45:K59 K61:K75 BO13:BP27 AU13:AV27" xr:uid="{FE1A0871-1842-4FBA-8006-4F42B6C1AA2F}">
      <formula1>"TRUE,FALSE"</formula1>
    </dataValidation>
    <dataValidation type="list" allowBlank="1" sqref="AN13:AN27" xr:uid="{15CFDC92-5803-4F6E-8B23-E86792E49D3B}">
      <formula1>"Attack,Defence,Not Played"</formula1>
    </dataValidation>
    <dataValidation type="list" allowBlank="1" sqref="AO13:AO27" xr:uid="{14E04EEE-4CEF-4E0C-B982-D6ADB4271633}">
      <formula1>"Won,Lost,Not Played"</formula1>
    </dataValidation>
    <dataValidation type="list" allowBlank="1" showInputMessage="1" showErrorMessage="1" sqref="O13:O27 O29:O43 O45:O59 O61:O75 O77:O91 O93:O107 L93:L107" xr:uid="{15793384-5AA2-4C5B-A417-D9806F75E423}">
      <formula1>"True,False"</formula1>
    </dataValidation>
    <dataValidation type="list" allowBlank="1" showInputMessage="1" showErrorMessage="1" sqref="E2" xr:uid="{A57B11E2-4029-4426-9327-743F98481936}">
      <formula1>"True, False"</formula1>
    </dataValidation>
    <dataValidation type="list" allowBlank="1" showInputMessage="1" showErrorMessage="1" sqref="AJ13:AJ27" xr:uid="{B51352DB-E70D-4D68-8024-A7E49AE520D3}">
      <formula1>"true,false"</formula1>
    </dataValidation>
    <dataValidation type="list" allowBlank="1" showInputMessage="1" showErrorMessage="1" sqref="AT13:AT27 AY13:AY27 BN13:BN27 BI13:BI27 BD13:BD27" xr:uid="{F4D8D891-722F-460F-A213-4915192E5F50}">
      <formula1>"Gun, Utility"</formula1>
    </dataValidation>
    <dataValidation type="list" allowBlank="1" sqref="AS13:AS27 BH13:BH27 BC13:BC27 AX13:AX27 BM13:BM27" xr:uid="{7E933D82-2768-4DE0-9D89-C6B7302B1B49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64DF33CE-E022-4AB1-A4AC-9D326CA15525}">
          <x14:formula1>
            <xm:f>REF!E2:E20</xm:f>
          </x14:formula1>
          <xm:sqref>C2</xm:sqref>
        </x14:dataValidation>
        <x14:dataValidation type="list" allowBlank="1" showInputMessage="1" showErrorMessage="1" xr:uid="{0B8A5CEC-FBDE-4364-900D-FEA109709D4A}">
          <x14:formula1>
            <xm:f>REF!A1:A100</xm:f>
          </x14:formula1>
          <xm:sqref>AE2</xm:sqref>
        </x14:dataValidation>
        <x14:dataValidation type="list" allowBlank="1" showInputMessage="1" showErrorMessage="1" xr:uid="{A7786BF2-F4DF-4557-8A3D-41A3D7B5065B}">
          <x14:formula1>
            <xm:f>REF!A1:A100</xm:f>
          </x14:formula1>
          <xm:sqref>AD2</xm:sqref>
        </x14:dataValidation>
        <x14:dataValidation type="list" allowBlank="1" showInputMessage="1" showErrorMessage="1" xr:uid="{7A8E867F-5C96-4B70-B222-B758B01FC491}">
          <x14:formula1>
            <xm:f>REF!B1:B100</xm:f>
          </x14:formula1>
          <xm:sqref>AC2</xm:sqref>
        </x14:dataValidation>
        <x14:dataValidation type="list" allowBlank="1" showInputMessage="1" showErrorMessage="1" xr:uid="{C8BF0253-BBFB-4C79-BF02-F07CEB6581DB}">
          <x14:formula1>
            <xm:f>REF!B1:B100</xm:f>
          </x14:formula1>
          <xm:sqref>AB2</xm:sqref>
        </x14:dataValidation>
        <x14:dataValidation type="list" allowBlank="1" showInputMessage="1" showErrorMessage="1" xr:uid="{ECE0D624-B50F-4592-B226-D005F5F4C983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7AF2E1F1-25D3-4DBF-B974-73B8C2C53AC7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E209A30C-9B3D-46CC-8E21-A8D416F63591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C3CF101F-E05B-4900-ABEE-32CF880138B8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5F017DD2-CDFA-4AD2-9602-5A7E38BEBD9E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370D77A9-162A-432B-BB72-B94D87935073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88185D71-84D8-443B-84E1-0822E67FFBF1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CEE73B8C-6775-4017-9337-664E12619638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8F39E2BB-7442-43F6-900C-34167387D541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539B087B-6DE9-4841-B9BB-E01378645581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5E39A979-CA77-4360-9304-FED056C96FC5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EDECEFED-31E8-4483-BCBE-C37BAD1EBFE2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5F449F73-320E-4F39-B4D6-7560299EAAB7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FE9246B6-41B1-4F80-95B9-2722BE220CE8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4027BFF4-7763-4451-A439-A5EE0F5A8242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F92FF007-8540-402D-A4B0-6B30ADA81D50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0BFD6-1DAD-488B-8323-041CD784412C}">
  <sheetPr codeName="Sheet13">
    <outlinePr summaryBelow="0" summaryRight="0"/>
  </sheetPr>
  <dimension ref="A1:DG1000"/>
  <sheetViews>
    <sheetView zoomScale="70" zoomScaleNormal="70" workbookViewId="0">
      <selection activeCell="Y9" sqref="Y9"/>
    </sheetView>
  </sheetViews>
  <sheetFormatPr defaultColWidth="14.42578125" defaultRowHeight="15" customHeight="1" x14ac:dyDescent="0.2"/>
  <cols>
    <col min="1" max="6" width="14.42578125" customWidth="1"/>
  </cols>
  <sheetData>
    <row r="1" spans="1:110" ht="15.75" customHeight="1" x14ac:dyDescent="0.2">
      <c r="A1" s="25" t="s">
        <v>0</v>
      </c>
      <c r="B1" s="24" t="s">
        <v>1</v>
      </c>
      <c r="C1" s="33" t="s">
        <v>2</v>
      </c>
      <c r="D1" s="186" t="s">
        <v>3</v>
      </c>
      <c r="E1" s="235"/>
      <c r="F1" s="100" t="s">
        <v>4</v>
      </c>
      <c r="G1" s="25" t="s">
        <v>5</v>
      </c>
      <c r="H1" s="4" t="s">
        <v>6</v>
      </c>
      <c r="I1" s="34" t="s">
        <v>7</v>
      </c>
      <c r="J1" s="2" t="s">
        <v>8</v>
      </c>
      <c r="K1" s="3" t="s">
        <v>9</v>
      </c>
      <c r="L1" s="3" t="s">
        <v>10</v>
      </c>
      <c r="M1" s="5" t="s">
        <v>11</v>
      </c>
      <c r="N1" s="42" t="s">
        <v>12</v>
      </c>
      <c r="O1" s="6" t="s">
        <v>13</v>
      </c>
      <c r="P1" s="95" t="s">
        <v>14</v>
      </c>
      <c r="Q1" s="159" t="s">
        <v>15</v>
      </c>
      <c r="R1" s="218" t="s">
        <v>16</v>
      </c>
      <c r="S1" s="16" t="s">
        <v>17</v>
      </c>
      <c r="T1" s="173" t="s">
        <v>18</v>
      </c>
      <c r="U1" s="183" t="s">
        <v>19</v>
      </c>
      <c r="V1" s="184" t="s">
        <v>20</v>
      </c>
      <c r="W1" s="145" t="s">
        <v>21</v>
      </c>
      <c r="AA1" s="172" t="s">
        <v>22</v>
      </c>
      <c r="AB1" s="157" t="s">
        <v>23</v>
      </c>
      <c r="AC1" s="157" t="s">
        <v>23</v>
      </c>
      <c r="AD1" s="164" t="s">
        <v>24</v>
      </c>
      <c r="AE1" s="164" t="s">
        <v>24</v>
      </c>
    </row>
    <row r="2" spans="1:110" ht="15.75" customHeight="1" x14ac:dyDescent="0.2">
      <c r="A2" s="17" t="s">
        <v>25</v>
      </c>
      <c r="B2" s="32">
        <v>44711</v>
      </c>
      <c r="C2" s="113" t="s">
        <v>224</v>
      </c>
      <c r="D2" s="170" t="s">
        <v>393</v>
      </c>
      <c r="E2" s="238" t="b">
        <v>0</v>
      </c>
      <c r="F2" s="17">
        <f>I2+K2</f>
        <v>3</v>
      </c>
      <c r="G2" s="17">
        <f>J2+L2</f>
        <v>9</v>
      </c>
      <c r="H2" s="115">
        <f>COUNTIF(AO13:AO27,"Won")+COUNTIF(AO13:AO27,"Lost")</f>
        <v>12</v>
      </c>
      <c r="I2" s="211">
        <f>wonlost(AO13:AO27,"Attack","Won",AN13:AN27)</f>
        <v>2</v>
      </c>
      <c r="J2" s="115">
        <f>wonlost(AO13:AO27,"Attack","Lost",AN13:AN27)</f>
        <v>4</v>
      </c>
      <c r="K2" s="115">
        <f>wonlost(AO13:AO27,"Defence","Won",AN13:AN27)</f>
        <v>1</v>
      </c>
      <c r="L2" s="115">
        <f>wonlost(AO13:AO27,"Defence","Lost",AN13:AN27)</f>
        <v>5</v>
      </c>
      <c r="M2" s="115">
        <f>COUNTIF(CE14:CE27,TRUE)</f>
        <v>0</v>
      </c>
      <c r="N2" s="17">
        <f>COUNTIF(AJ13:AJ27,TRUE)</f>
        <v>0</v>
      </c>
      <c r="O2" s="115">
        <f>COUNTIF(BY13:BY27,TRUE)</f>
        <v>0</v>
      </c>
      <c r="P2" s="170" t="e">
        <f>AVERAGE(conversion(AP13:AP27,AO13:AO27))</f>
        <v>#VALUE!</v>
      </c>
      <c r="Q2" s="170">
        <f>COUNTIF(CG13:CG27,TRUE)</f>
        <v>4</v>
      </c>
      <c r="R2" s="170">
        <f>AVERAGE(conversion(CG13:CG27,AO13:AO27))</f>
        <v>0.5</v>
      </c>
      <c r="S2" s="125">
        <f>TRUNC(AVERAGE(CJ13:CJ27),0)/(60*60*24)</f>
        <v>9.0277777777777774E-4</v>
      </c>
      <c r="T2" s="17">
        <f>SUM(T5:T10)</f>
        <v>0</v>
      </c>
      <c r="U2" s="17">
        <f>AVERAGE(Q13:Q27)</f>
        <v>1.8333333333333333</v>
      </c>
      <c r="V2" s="17">
        <f>AVERAGE(R13:R27)</f>
        <v>5.666666666666667</v>
      </c>
      <c r="W2" s="17">
        <f>AVERAGE(S13:S27)</f>
        <v>1.8333333333333333</v>
      </c>
      <c r="AB2" s="23" t="s">
        <v>165</v>
      </c>
      <c r="AC2" s="23" t="s">
        <v>189</v>
      </c>
      <c r="AD2" s="66" t="s">
        <v>191</v>
      </c>
      <c r="AE2" s="66" t="s">
        <v>166</v>
      </c>
    </row>
    <row r="3" spans="1:110" ht="15.75" customHeight="1" x14ac:dyDescent="0.2">
      <c r="N3" s="126" t="s">
        <v>26</v>
      </c>
      <c r="Q3" s="221"/>
      <c r="T3" s="151"/>
      <c r="AB3" s="218" t="s">
        <v>23</v>
      </c>
      <c r="AT3" s="217" t="s">
        <v>24</v>
      </c>
      <c r="BL3" s="314" t="s">
        <v>27</v>
      </c>
      <c r="BM3" s="315"/>
      <c r="BN3" s="315"/>
      <c r="BO3" s="315"/>
      <c r="BP3" s="315"/>
      <c r="BQ3" s="315"/>
      <c r="BR3" s="315"/>
      <c r="BS3" s="315"/>
      <c r="BT3" s="315"/>
    </row>
    <row r="4" spans="1:110" ht="15.75" customHeight="1" x14ac:dyDescent="0.2">
      <c r="A4" s="103" t="s">
        <v>28</v>
      </c>
      <c r="B4" s="84" t="s">
        <v>29</v>
      </c>
      <c r="C4" s="67" t="s">
        <v>30</v>
      </c>
      <c r="D4" s="84" t="s">
        <v>31</v>
      </c>
      <c r="E4" s="101" t="s">
        <v>508</v>
      </c>
      <c r="F4" s="97" t="s">
        <v>32</v>
      </c>
      <c r="G4" s="101" t="s">
        <v>357</v>
      </c>
      <c r="H4" s="84" t="s">
        <v>33</v>
      </c>
      <c r="I4" s="83" t="s">
        <v>34</v>
      </c>
      <c r="J4" s="98" t="s">
        <v>35</v>
      </c>
      <c r="K4" s="101" t="s">
        <v>36</v>
      </c>
      <c r="L4" s="98" t="s">
        <v>37</v>
      </c>
      <c r="M4" s="3" t="s">
        <v>38</v>
      </c>
      <c r="N4" s="3" t="s">
        <v>39</v>
      </c>
      <c r="O4" s="3" t="s">
        <v>40</v>
      </c>
      <c r="P4" s="3" t="s">
        <v>41</v>
      </c>
      <c r="Q4" s="3" t="s">
        <v>42</v>
      </c>
      <c r="R4" s="3" t="s">
        <v>43</v>
      </c>
      <c r="S4" s="16" t="s">
        <v>44</v>
      </c>
      <c r="T4" s="14" t="s">
        <v>45</v>
      </c>
      <c r="U4" s="3" t="s">
        <v>46</v>
      </c>
      <c r="V4" s="3" t="s">
        <v>509</v>
      </c>
      <c r="W4" s="14" t="s">
        <v>48</v>
      </c>
      <c r="X4" s="16" t="s">
        <v>49</v>
      </c>
      <c r="Y4" s="16" t="s">
        <v>50</v>
      </c>
      <c r="Z4" s="16" t="s">
        <v>51</v>
      </c>
      <c r="AB4" s="101" t="s">
        <v>28</v>
      </c>
      <c r="AC4" s="16" t="s">
        <v>30</v>
      </c>
      <c r="AD4" s="16" t="s">
        <v>34</v>
      </c>
      <c r="AE4" s="215" t="s">
        <v>37</v>
      </c>
      <c r="AF4" s="101" t="s">
        <v>52</v>
      </c>
      <c r="AG4" s="101" t="s">
        <v>38</v>
      </c>
      <c r="AH4" s="101" t="s">
        <v>53</v>
      </c>
      <c r="AI4" s="101" t="s">
        <v>54</v>
      </c>
      <c r="AJ4" s="67" t="s">
        <v>55</v>
      </c>
      <c r="AK4" s="16" t="s">
        <v>56</v>
      </c>
      <c r="AL4" s="16" t="s">
        <v>57</v>
      </c>
      <c r="AM4" s="16" t="s">
        <v>58</v>
      </c>
      <c r="AN4" s="16" t="s">
        <v>59</v>
      </c>
      <c r="AO4" s="16" t="s">
        <v>60</v>
      </c>
      <c r="AP4" s="16" t="s">
        <v>61</v>
      </c>
      <c r="AQ4" s="16" t="s">
        <v>62</v>
      </c>
      <c r="AR4" s="16" t="s">
        <v>63</v>
      </c>
      <c r="AT4" s="103" t="s">
        <v>28</v>
      </c>
      <c r="AU4" s="16" t="s">
        <v>30</v>
      </c>
      <c r="AV4" s="16" t="s">
        <v>34</v>
      </c>
      <c r="AW4" s="215" t="s">
        <v>37</v>
      </c>
      <c r="AX4" s="101" t="s">
        <v>52</v>
      </c>
      <c r="AY4" s="101" t="s">
        <v>38</v>
      </c>
      <c r="AZ4" s="16" t="s">
        <v>55</v>
      </c>
      <c r="BA4" s="16" t="s">
        <v>64</v>
      </c>
      <c r="BL4" s="315"/>
      <c r="BM4" s="315"/>
      <c r="BN4" s="315"/>
      <c r="BO4" s="315"/>
      <c r="BP4" s="315"/>
      <c r="BQ4" s="315"/>
      <c r="BR4" s="315"/>
      <c r="BS4" s="315"/>
      <c r="BT4" s="315"/>
    </row>
    <row r="5" spans="1:110" ht="15.75" customHeight="1" x14ac:dyDescent="0.2">
      <c r="A5" s="104" t="s">
        <v>390</v>
      </c>
      <c r="B5" s="165">
        <f>C5/I5</f>
        <v>0.5</v>
      </c>
      <c r="C5" s="96">
        <f>SUM(CA13:CA27)</f>
        <v>4</v>
      </c>
      <c r="D5" s="112">
        <f>SUM(CB13:CB27)</f>
        <v>1</v>
      </c>
      <c r="E5" s="17">
        <f>COUNTIF(DC13:DC27,TRUE)</f>
        <v>1</v>
      </c>
      <c r="F5" s="96">
        <f>COUNTIF(CC13:CC27,TRUE)</f>
        <v>1</v>
      </c>
      <c r="G5" s="17">
        <f>SUM(DF13:DF27)</f>
        <v>0</v>
      </c>
      <c r="H5" s="99">
        <f>TRUNC(D5/(C5-G5),2)</f>
        <v>0.25</v>
      </c>
      <c r="I5" s="114">
        <f>COUNTIF(CH13:CH27,"&gt;0")</f>
        <v>8</v>
      </c>
      <c r="J5" s="115">
        <f>COUNTIF(M13:M27,TRUE)</f>
        <v>1</v>
      </c>
      <c r="K5" s="17">
        <f>COUNTIF(DB13:DB27,TRUE)</f>
        <v>2</v>
      </c>
      <c r="L5" s="111">
        <f>TRUNC((COUNTIF(CD13:CD27,TRUE)/H2),2)</f>
        <v>0.66</v>
      </c>
      <c r="M5" s="116">
        <f>C5/H2</f>
        <v>0.33333333333333331</v>
      </c>
      <c r="N5" s="122">
        <f>AVERAGE(CI13:CI27)/(60*60*24)</f>
        <v>1.0489004629629631E-3</v>
      </c>
      <c r="O5" s="111" t="e" cm="1">
        <f t="array" ref="O5">commpercent(secsandmins(G13:G27),CF13:CF27)</f>
        <v>#VALUE!</v>
      </c>
      <c r="P5" s="111" t="e" cm="1">
        <f t="array" ref="P5">commpercent(secsandmins(G13:G27),secsandmins(H13:H27))</f>
        <v>#VALUE!</v>
      </c>
      <c r="Q5" s="111" t="e" cm="1">
        <f t="array" ref="Q5">commpercent(secsandmins(C13:C27),CF13:CF27)</f>
        <v>#VALUE!</v>
      </c>
      <c r="R5" s="117" t="e">
        <f>AVERAGE(secsandmins(E13:E27))</f>
        <v>#DIV/0!</v>
      </c>
      <c r="S5" s="117" t="e">
        <f>AVERAGE(secsandmins(F13:F27))</f>
        <v>#DIV/0!</v>
      </c>
      <c r="T5" s="113">
        <f>COUNTIF(O13:O27,TRUE)</f>
        <v>0</v>
      </c>
      <c r="U5" s="111">
        <f>COUNTIF(CA13:CA27, "&gt;0")/H2</f>
        <v>0.33333333333333331</v>
      </c>
      <c r="V5" s="306">
        <f>SUM(CF13:CF27)</f>
        <v>0</v>
      </c>
      <c r="W5" s="28"/>
      <c r="X5" s="94"/>
      <c r="Y5" s="279">
        <f>COUNTIF(DE13:DE27,TRUE)</f>
        <v>1</v>
      </c>
      <c r="Z5" s="17">
        <f>COUNTIF(CA13:CA27,"&gt;1")</f>
        <v>0</v>
      </c>
      <c r="AB5" s="282" t="s">
        <v>390</v>
      </c>
      <c r="AC5" s="72">
        <f>SUM(CY13:CY27)</f>
        <v>3</v>
      </c>
      <c r="AD5" s="72">
        <f>COUNTIF(CW13:CW27,"&gt;0")</f>
        <v>3</v>
      </c>
      <c r="AE5" s="108">
        <f>TRUNC((COUNTIF(CU13:CU27,TRUE)/(I2+J2)),2)</f>
        <v>1</v>
      </c>
      <c r="AF5" s="121" t="e">
        <f>AVERAGE(CV13:CV27)/(60*60*24)</f>
        <v>#DIV/0!</v>
      </c>
      <c r="AG5" s="118">
        <f>AC5/(I2+J2)</f>
        <v>0.5</v>
      </c>
      <c r="AH5" s="20" t="e">
        <f>AVERAGE(secsandmins(AA13:AA27))</f>
        <v>#DIV/0!</v>
      </c>
      <c r="AI5" s="20">
        <f>SUM(AB13:AB27)</f>
        <v>0</v>
      </c>
      <c r="AJ5" s="219">
        <f>COUNTIF(CY13:CY27, "&gt;0")/(I2+J2)</f>
        <v>0.5</v>
      </c>
      <c r="AK5" s="23">
        <f>AVERAGE(BX13:BX27)</f>
        <v>0</v>
      </c>
      <c r="AL5" s="120" t="e">
        <f>AVERAGE(BU13:BU27)/(60*60*24)</f>
        <v>#DIV/0!</v>
      </c>
      <c r="AM5" s="120" t="e">
        <f>AVERAGE(BV13:BV27)/(60*60*24)</f>
        <v>#DIV/0!</v>
      </c>
      <c r="AN5" s="23">
        <f>COUNTIF(CO13:CO27,-180)</f>
        <v>0</v>
      </c>
      <c r="AO5" s="23">
        <f>AVERAGE(BS13:BS27)</f>
        <v>0</v>
      </c>
      <c r="AP5" s="102"/>
      <c r="AQ5" s="124" t="e">
        <f>AVERAGE(BR13:BR27)/(60*60*24)</f>
        <v>#DIV/0!</v>
      </c>
      <c r="AR5" s="20"/>
      <c r="AT5" s="104" t="s">
        <v>390</v>
      </c>
      <c r="AU5" s="72">
        <f>SUM(CZ13:CZ27)</f>
        <v>1</v>
      </c>
      <c r="AV5" s="23">
        <f>COUNTIF(CX13:CX27,"&gt;0")</f>
        <v>5</v>
      </c>
      <c r="AW5" s="109">
        <f>TRUNC((COUNTIF(CV13:CV27,TRUE)/($K$2+$L$2)),2)</f>
        <v>0.33</v>
      </c>
      <c r="AX5" s="120">
        <f>AVERAGE(CX13:CX27)/(60*60*24)</f>
        <v>9.4444444444444437E-4</v>
      </c>
      <c r="AY5" s="119">
        <f>AU5/(K2+L2)</f>
        <v>0.16666666666666666</v>
      </c>
      <c r="AZ5" s="99">
        <f>COUNTIF(CZ13:CZ27, "&gt;0")/(K2+L2)</f>
        <v>0.16666666666666666</v>
      </c>
      <c r="BA5" s="20"/>
      <c r="BL5" s="315"/>
      <c r="BM5" s="315"/>
      <c r="BN5" s="315"/>
      <c r="BO5" s="315"/>
      <c r="BP5" s="315"/>
      <c r="BQ5" s="315"/>
      <c r="BR5" s="315"/>
      <c r="BS5" s="315"/>
      <c r="BT5" s="315"/>
    </row>
    <row r="6" spans="1:110" ht="15.75" customHeight="1" x14ac:dyDescent="0.2">
      <c r="A6" s="29" t="s">
        <v>65</v>
      </c>
      <c r="B6" s="165">
        <f>C6/I6</f>
        <v>0.63636363636363635</v>
      </c>
      <c r="C6" s="96">
        <f>SUM(CA29:CA43)</f>
        <v>7</v>
      </c>
      <c r="D6" s="113">
        <f>SUM(CB29:CB43)</f>
        <v>3</v>
      </c>
      <c r="E6" s="17">
        <f>COUNTIF(DC29:DC43,TRUE)</f>
        <v>1</v>
      </c>
      <c r="F6" s="96">
        <f>COUNTIF(CC29:CC43,TRUE)</f>
        <v>3</v>
      </c>
      <c r="G6" s="17">
        <f>SUM(DF29:DF43)</f>
        <v>0</v>
      </c>
      <c r="H6" s="99">
        <f t="shared" ref="H6:H9" si="0">TRUNC(D6/(C6-G6),2)</f>
        <v>0.42</v>
      </c>
      <c r="I6" s="114">
        <f>COUNTIF(CH29:CH43,"&gt;0")</f>
        <v>11</v>
      </c>
      <c r="J6" s="115">
        <f>COUNTIF(M29:M43,TRUE)</f>
        <v>0</v>
      </c>
      <c r="K6" s="17">
        <f>COUNTIF(DB29:DB43,TRUE)</f>
        <v>0</v>
      </c>
      <c r="L6" s="111">
        <f>TRUNC(COUNTIF(CD29:CD43,TRUE)/H2,2)</f>
        <v>0.57999999999999996</v>
      </c>
      <c r="M6" s="116">
        <f>C6/H2</f>
        <v>0.58333333333333337</v>
      </c>
      <c r="N6" s="122">
        <f>AVERAGE(CI29:CI43)/(60*60*24)</f>
        <v>1.1658249158249159E-3</v>
      </c>
      <c r="O6" s="111" t="e" cm="1">
        <f t="array" ref="O6">commpercent(secsandmins(G29:G43),CF13:CF27)</f>
        <v>#VALUE!</v>
      </c>
      <c r="P6" s="111" t="e" cm="1">
        <f t="array" ref="P6">commpercent(secsandmins(G29:G43),secsandmins(H29:H43))</f>
        <v>#VALUE!</v>
      </c>
      <c r="Q6" s="111" t="e" cm="1">
        <f t="array" ref="Q6">commpercent(secsandmins(C29:C43),CF13:CF27)</f>
        <v>#VALUE!</v>
      </c>
      <c r="R6" s="117" t="e">
        <f>AVERAGE(secsandmins(E29:E43))</f>
        <v>#DIV/0!</v>
      </c>
      <c r="S6" s="117" t="e">
        <f>AVERAGE(secsandmins(F29:F43))</f>
        <v>#DIV/0!</v>
      </c>
      <c r="T6" s="113">
        <f>COUNTIF(O29:O43,TRUE)</f>
        <v>0</v>
      </c>
      <c r="U6" s="111">
        <f>COUNTIF(CA29:CA43, "&gt;0")/H2</f>
        <v>0.5</v>
      </c>
      <c r="V6" s="306">
        <f>SUM(CF29:CF43)</f>
        <v>1</v>
      </c>
      <c r="W6" s="28"/>
      <c r="X6" s="94"/>
      <c r="Y6" s="279">
        <f>COUNTIF(DE29:DE43,TRUE)</f>
        <v>0</v>
      </c>
      <c r="Z6" s="17">
        <f>COUNTIF(CA29:CA43,"&gt;1")</f>
        <v>1</v>
      </c>
      <c r="AB6" s="283" t="s">
        <v>65</v>
      </c>
      <c r="AC6" s="72">
        <f>SUM(CY29:CY43)</f>
        <v>3</v>
      </c>
      <c r="AD6" s="72">
        <f>COUNTIF(CW29:CW43,"&gt;0")</f>
        <v>5</v>
      </c>
      <c r="AE6" s="108">
        <f>TRUNC(COUNTIF(CU29:CU43,TRUE)/(I2+J2),2)</f>
        <v>0.66</v>
      </c>
      <c r="AF6" s="121" t="e">
        <f>AVERAGE(CV29:CV43)/(60*60*24)</f>
        <v>#DIV/0!</v>
      </c>
      <c r="AG6" s="118">
        <f>AC6/(I2+J2)</f>
        <v>0.5</v>
      </c>
      <c r="AH6" s="20" t="e">
        <f>AVERAGE(secsandmins(AA29:AA43))</f>
        <v>#DIV/0!</v>
      </c>
      <c r="AI6" s="20">
        <f>SUM(AB29:AB43)</f>
        <v>0</v>
      </c>
      <c r="AJ6" s="219">
        <f>COUNTIF(CY29:CY43, "&gt;0")/(I2+J2)</f>
        <v>0.5</v>
      </c>
      <c r="AK6" s="23">
        <f>AVERAGE(BX29:BX43)</f>
        <v>0</v>
      </c>
      <c r="AL6" s="120" t="e">
        <f>AVERAGE(BU29:BU43)/(60*60*24)</f>
        <v>#DIV/0!</v>
      </c>
      <c r="AM6" s="120" t="e">
        <f>AVERAGE(BV29:BV43)/(60*60*24)</f>
        <v>#DIV/0!</v>
      </c>
      <c r="AN6" s="23">
        <f>COUNTIF(CO29:CO43,-180)</f>
        <v>0</v>
      </c>
      <c r="AO6" s="23">
        <f>AVERAGE(BS29:BS43)</f>
        <v>0</v>
      </c>
      <c r="AP6" s="102"/>
      <c r="AQ6" s="125" t="e">
        <f>AVERAGE(BR29:BR43)/(60*60*24)</f>
        <v>#DIV/0!</v>
      </c>
      <c r="AR6" s="20"/>
      <c r="AT6" s="29" t="s">
        <v>65</v>
      </c>
      <c r="AU6" s="72">
        <f>SUM(CZ29:CZ43)</f>
        <v>4</v>
      </c>
      <c r="AV6" s="23">
        <f>COUNTIF(CX29:CX43,"&gt;0")</f>
        <v>6</v>
      </c>
      <c r="AW6" s="110">
        <f>TRUNC((COUNTIF(CV29:CV43,TRUE)/($K$2+$L$2)),2)</f>
        <v>0.5</v>
      </c>
      <c r="AX6" s="120">
        <f>AVERAGE(CX29:CX43)/(60*60*24)</f>
        <v>1.2731481481481483E-3</v>
      </c>
      <c r="AY6" s="119">
        <f>AU6/(K2+L2)</f>
        <v>0.66666666666666663</v>
      </c>
      <c r="AZ6" s="99">
        <f>COUNTIF(CZ29:CZ43, "&gt;0")/(K2+L2)</f>
        <v>0.5</v>
      </c>
      <c r="BA6" s="20"/>
      <c r="BL6" s="315"/>
      <c r="BM6" s="315"/>
      <c r="BN6" s="315"/>
      <c r="BO6" s="315"/>
      <c r="BP6" s="315"/>
      <c r="BQ6" s="315"/>
      <c r="BR6" s="315"/>
      <c r="BS6" s="315"/>
      <c r="BT6" s="315"/>
    </row>
    <row r="7" spans="1:110" ht="15.75" customHeight="1" x14ac:dyDescent="0.2">
      <c r="A7" s="105" t="s">
        <v>66</v>
      </c>
      <c r="B7" s="165">
        <f>C7/I7</f>
        <v>0.45454545454545453</v>
      </c>
      <c r="C7" s="96">
        <f>SUM(CA45:CA59)</f>
        <v>5</v>
      </c>
      <c r="D7" s="113">
        <f>SUM(CB45:CB59)</f>
        <v>1</v>
      </c>
      <c r="E7" s="17">
        <f>COUNTIF(DC45:DC59,TRUE)</f>
        <v>2</v>
      </c>
      <c r="F7" s="96">
        <f>COUNTIF(CC45:CC59,TRUE)</f>
        <v>3</v>
      </c>
      <c r="G7" s="17">
        <f>SUM(DF45:DF59)</f>
        <v>0</v>
      </c>
      <c r="H7" s="99">
        <f t="shared" si="0"/>
        <v>0.2</v>
      </c>
      <c r="I7" s="114">
        <f>COUNTIF(CH45:CH59,"&gt;0")</f>
        <v>11</v>
      </c>
      <c r="J7" s="115">
        <f>COUNTIF(M45:M59,TRUE)</f>
        <v>2</v>
      </c>
      <c r="K7" s="17">
        <f>COUNTIF(DB45:DB59,TRUE)</f>
        <v>3</v>
      </c>
      <c r="L7" s="111">
        <f>TRUNC((COUNTIF(CD45:CD59,TRUE)/H2),2)</f>
        <v>0.41</v>
      </c>
      <c r="M7" s="116">
        <f>C7/H2</f>
        <v>0.41666666666666669</v>
      </c>
      <c r="N7" s="122">
        <f>AVERAGE(CI45:CI59)/(60*60*24)</f>
        <v>1.059553872053872E-3</v>
      </c>
      <c r="O7" s="111" t="e" cm="1">
        <f t="array" ref="O7">commpercent(secsandmins(G45:G59),CF13:CF27)</f>
        <v>#VALUE!</v>
      </c>
      <c r="P7" s="111" t="e" cm="1">
        <f t="array" ref="P7">commpercent(secsandmins(G45:G59),secsandmins(H45:H59))</f>
        <v>#VALUE!</v>
      </c>
      <c r="Q7" s="111" t="e" cm="1">
        <f t="array" ref="Q7">commpercent(secsandmins(C45:C59),CF13:CF27)</f>
        <v>#VALUE!</v>
      </c>
      <c r="R7" s="117" t="e">
        <f>AVERAGE(secsandmins(E45:E59))</f>
        <v>#DIV/0!</v>
      </c>
      <c r="S7" s="117" t="e">
        <f>AVERAGE(secsandmins(F45:F59))</f>
        <v>#DIV/0!</v>
      </c>
      <c r="T7" s="113">
        <f>COUNTIF(O45:O59,TRUE)</f>
        <v>0</v>
      </c>
      <c r="U7" s="111">
        <f>COUNTIF(CA45:CA59, "&gt;0")/H2</f>
        <v>0.25</v>
      </c>
      <c r="V7" s="306">
        <f>SUM(CF45:CF59)</f>
        <v>0</v>
      </c>
      <c r="W7" s="28"/>
      <c r="X7" s="94"/>
      <c r="Y7" s="279">
        <f>COUNTIF(DE45:DE59,TRUE)</f>
        <v>0</v>
      </c>
      <c r="Z7" s="17">
        <f>COUNTIF(CA45:CA59,"&gt;1")</f>
        <v>2</v>
      </c>
      <c r="AB7" s="284" t="s">
        <v>66</v>
      </c>
      <c r="AC7" s="72">
        <f>SUM(CY45:CY59)</f>
        <v>2</v>
      </c>
      <c r="AD7" s="72">
        <f>COUNTIF(CW45:CW59,"&gt;0")</f>
        <v>6</v>
      </c>
      <c r="AE7" s="108">
        <f>TRUNC((COUNTIF(CU45:CU59,TRUE)/(I2+J2)),2)</f>
        <v>0.33</v>
      </c>
      <c r="AF7" s="121" t="e">
        <f>AVERAGE(CV43:CV59)/(60*60*24)</f>
        <v>#DIV/0!</v>
      </c>
      <c r="AG7" s="118">
        <f>AC7/(I2+J2)</f>
        <v>0.33333333333333331</v>
      </c>
      <c r="AH7" s="20" t="e">
        <f>AVERAGE(secsandmins(AA45:AA59))</f>
        <v>#DIV/0!</v>
      </c>
      <c r="AI7" s="20">
        <f>SUM(AB45:AB59)</f>
        <v>0</v>
      </c>
      <c r="AJ7" s="219">
        <f>COUNTIF(CY45:CY59, "&gt;0")/(I2+J2)</f>
        <v>0.16666666666666666</v>
      </c>
      <c r="AK7" s="23">
        <f>AVERAGE(BX45:BX59)</f>
        <v>0</v>
      </c>
      <c r="AL7" s="120" t="e">
        <f>AVERAGE(BU45:BU59)/(60*60*24)</f>
        <v>#DIV/0!</v>
      </c>
      <c r="AM7" s="120" t="e">
        <f>AVERAGE(BV45:BV59)/(60*60*24)</f>
        <v>#DIV/0!</v>
      </c>
      <c r="AN7" s="23">
        <f>COUNTIF(CO45:CO59,-180)</f>
        <v>0</v>
      </c>
      <c r="AO7" s="23">
        <f>AVERAGE(BS45:BS59)</f>
        <v>0</v>
      </c>
      <c r="AP7" s="102"/>
      <c r="AQ7" s="125" t="e">
        <f>AVERAGE(BR45:BR59)/(60*60*24)</f>
        <v>#DIV/0!</v>
      </c>
      <c r="AR7" s="20"/>
      <c r="AT7" s="105" t="s">
        <v>66</v>
      </c>
      <c r="AU7" s="72">
        <f>SUM(CZ45:CZ59)</f>
        <v>3</v>
      </c>
      <c r="AV7" s="23">
        <f>COUNTIF(CX45:CX59,"&gt;0")</f>
        <v>5</v>
      </c>
      <c r="AW7" s="110">
        <f>TRUNC((COUNTIF(CV45:CV59,TRUE)/($K$2+$L$2)),2)</f>
        <v>0.5</v>
      </c>
      <c r="AX7" s="120">
        <f>AVERAGE(CX43:CX59)/(60*60*24)</f>
        <v>9.814814814814814E-4</v>
      </c>
      <c r="AY7" s="119">
        <f>AU7/(K2+L2)</f>
        <v>0.5</v>
      </c>
      <c r="AZ7" s="99">
        <f>COUNTIF(CZ45:CZ59, "&gt;0")/(K2+L2)</f>
        <v>0.33333333333333331</v>
      </c>
      <c r="BA7" s="20"/>
    </row>
    <row r="8" spans="1:110" ht="15.75" customHeight="1" x14ac:dyDescent="0.2">
      <c r="A8" s="106" t="s">
        <v>355</v>
      </c>
      <c r="B8" s="165">
        <f>C8/I8</f>
        <v>0.18181818181818182</v>
      </c>
      <c r="C8" s="96">
        <f>SUM(CA61:CA75)</f>
        <v>2</v>
      </c>
      <c r="D8" s="113">
        <f>SUM(CB61:CB75)</f>
        <v>0</v>
      </c>
      <c r="E8" s="17">
        <f>COUNTIF(DC61:DC75,TRUE)</f>
        <v>0</v>
      </c>
      <c r="F8" s="96">
        <f>COUNTIF(CC61:CC75,TRUE)</f>
        <v>1</v>
      </c>
      <c r="G8" s="17">
        <f>SUM(DF61:DF75)</f>
        <v>0</v>
      </c>
      <c r="H8" s="99">
        <f t="shared" si="0"/>
        <v>0</v>
      </c>
      <c r="I8" s="114">
        <f>COUNTIF(CH61:CH75,"&gt;0")</f>
        <v>11</v>
      </c>
      <c r="J8" s="115">
        <f>COUNTIF(M61:M75,TRUE)</f>
        <v>4</v>
      </c>
      <c r="K8" s="17">
        <f>COUNTIF(DB61:DB75,TRUE)</f>
        <v>1</v>
      </c>
      <c r="L8" s="111">
        <f>TRUNC((COUNTIF(CD61:CD75,TRUE)/H2),2)</f>
        <v>0.33</v>
      </c>
      <c r="M8" s="116">
        <f>C8/H2</f>
        <v>0.16666666666666666</v>
      </c>
      <c r="N8" s="122">
        <f>AVERAGE(CI61:CI75)/(60*60*24)</f>
        <v>9.2697811447811456E-4</v>
      </c>
      <c r="O8" s="111" t="e" cm="1">
        <f t="array" ref="O8">commpercent(secsandmins(G61:G75),CF13:CF27)</f>
        <v>#VALUE!</v>
      </c>
      <c r="P8" s="111" t="e" cm="1">
        <f t="array" ref="P8">commpercent(secsandmins(G61:G75),secsandmins(H61:H75))</f>
        <v>#VALUE!</v>
      </c>
      <c r="Q8" s="111" t="e" cm="1">
        <f t="array" ref="Q8">commpercent(secsandmins(C61:C75),CF13:CF27)</f>
        <v>#VALUE!</v>
      </c>
      <c r="R8" s="117" t="e">
        <f>AVERAGE(secsandmins(E61:E75))</f>
        <v>#DIV/0!</v>
      </c>
      <c r="S8" s="117" t="e">
        <f>AVERAGE(secsandmins(F61:F75))</f>
        <v>#DIV/0!</v>
      </c>
      <c r="T8" s="113">
        <f>COUNTIF(O61:O75,TRUE)</f>
        <v>0</v>
      </c>
      <c r="U8" s="111">
        <f>COUNTIF(CA61:CA75, "&gt;0")/H2</f>
        <v>0.16666666666666666</v>
      </c>
      <c r="V8" s="306">
        <f>SUM(CF61:CF75)</f>
        <v>0</v>
      </c>
      <c r="W8" s="28"/>
      <c r="X8" s="94"/>
      <c r="Y8" s="279">
        <f>COUNTIF(DE61:DE75,TRUE)</f>
        <v>0</v>
      </c>
      <c r="Z8" s="17">
        <f>COUNTIF(CA61:CA75,"&gt;1")</f>
        <v>0</v>
      </c>
      <c r="AB8" s="285" t="s">
        <v>355</v>
      </c>
      <c r="AC8" s="72">
        <f>SUM(CY61:CY75)</f>
        <v>2</v>
      </c>
      <c r="AD8" s="72">
        <f>COUNTIF(CW61:CW75,"&gt;0")</f>
        <v>6</v>
      </c>
      <c r="AE8" s="108">
        <f>TRUNC((COUNTIF(CU61:CU75,TRUE)/(I2+J2)),2)</f>
        <v>0.33</v>
      </c>
      <c r="AF8" s="121" t="e">
        <f>AVERAGE(CV61:CV75)/(60*60*24)</f>
        <v>#DIV/0!</v>
      </c>
      <c r="AG8" s="118">
        <f>AC8/(I2+J2)</f>
        <v>0.33333333333333331</v>
      </c>
      <c r="AH8" s="20" t="e">
        <f>AVERAGE(secsandmins(AA61:AA75))</f>
        <v>#DIV/0!</v>
      </c>
      <c r="AI8" s="20">
        <f>SUM(AB61:AB75)</f>
        <v>0</v>
      </c>
      <c r="AJ8" s="219">
        <f>COUNTIF(CY61:CY75, "&gt;0")/(I2+J2)</f>
        <v>0.33333333333333331</v>
      </c>
      <c r="AK8" s="23">
        <f>AVERAGE(BX61:BX75)</f>
        <v>0</v>
      </c>
      <c r="AL8" s="120" t="e">
        <f>AVERAGE(BU61:BU75)/(60*60*24)</f>
        <v>#DIV/0!</v>
      </c>
      <c r="AM8" s="120" t="e">
        <f>AVERAGE(BV61:BV75)/(60*60*24)</f>
        <v>#DIV/0!</v>
      </c>
      <c r="AN8" s="23">
        <f>COUNTIF(CO61:CO75,-180)</f>
        <v>0</v>
      </c>
      <c r="AO8" s="23">
        <f>AVERAGE(BS61:BS75)</f>
        <v>0</v>
      </c>
      <c r="AP8" s="102"/>
      <c r="AQ8" s="125" t="e">
        <f>AVERAGE(BR61:BR75)/(60*60*24)</f>
        <v>#DIV/0!</v>
      </c>
      <c r="AR8" s="20"/>
      <c r="AT8" s="106" t="s">
        <v>355</v>
      </c>
      <c r="AU8" s="72">
        <f>SUM(CZ61:CZ75)</f>
        <v>0</v>
      </c>
      <c r="AV8" s="23">
        <f>COUNTIF(CX61:CX75,"&gt;0")</f>
        <v>5</v>
      </c>
      <c r="AW8" s="110">
        <f>TRUNC((COUNTIF(CV61:CV75,TRUE)/($K$2+$L$2)),2)</f>
        <v>0.33</v>
      </c>
      <c r="AX8" s="120">
        <f>AVERAGE(CX61:CX75)/(60*60*24)</f>
        <v>8.9120370370370373E-4</v>
      </c>
      <c r="AY8" s="119">
        <f>AU8/(K2+L2)</f>
        <v>0</v>
      </c>
      <c r="AZ8" s="99">
        <f>COUNTIF(CZ61:CZ75, "&gt;0")/(K2+L2)</f>
        <v>0</v>
      </c>
      <c r="BA8" s="20"/>
    </row>
    <row r="9" spans="1:110" ht="15.75" customHeight="1" x14ac:dyDescent="0.2">
      <c r="A9" s="107" t="s">
        <v>67</v>
      </c>
      <c r="B9" s="165">
        <f>C9/I9</f>
        <v>1.5</v>
      </c>
      <c r="C9" s="96">
        <f>SUM(CA77:CA91)</f>
        <v>15</v>
      </c>
      <c r="D9" s="113">
        <f>SUM(CB77:CB91)</f>
        <v>7</v>
      </c>
      <c r="E9" s="17">
        <f>COUNTIF(DC77:DC91,TRUE)</f>
        <v>0</v>
      </c>
      <c r="F9" s="96">
        <f>COUNTIF(CC77:CC91,TRUE)</f>
        <v>3</v>
      </c>
      <c r="G9" s="17">
        <f>SUM(DF77:DF91)</f>
        <v>0</v>
      </c>
      <c r="H9" s="99">
        <f t="shared" si="0"/>
        <v>0.46</v>
      </c>
      <c r="I9" s="114">
        <f>COUNTIF(CH77:CH91,"&gt;0")</f>
        <v>10</v>
      </c>
      <c r="J9" s="115">
        <f>COUNTIF(M77:M91,TRUE )</f>
        <v>1</v>
      </c>
      <c r="K9" s="17">
        <f>COUNTIF(DB77:DB91,TRUE)</f>
        <v>2</v>
      </c>
      <c r="L9" s="111">
        <f>TRUNC((COUNTIF(CD77:CD91,TRUE)/H2),2)</f>
        <v>0.83</v>
      </c>
      <c r="M9" s="116">
        <f>C9/H2</f>
        <v>1.25</v>
      </c>
      <c r="N9" s="122">
        <f>AVERAGE(CI77:CI91)/(60*60*24)</f>
        <v>1.3969907407407407E-3</v>
      </c>
      <c r="O9" s="111" t="e" cm="1">
        <f t="array" ref="O9">commpercent(secsandmins(G77:G91),CF13:CF27)</f>
        <v>#VALUE!</v>
      </c>
      <c r="P9" s="111" t="e" cm="1">
        <f t="array" ref="P9">commpercent(secsandmins(G77:G91),secsandmins(H77:H91))</f>
        <v>#VALUE!</v>
      </c>
      <c r="Q9" s="111" t="e" cm="1">
        <f t="array" ref="Q9">commpercent(secsandmins(C77:C91),CF13:CF27)</f>
        <v>#VALUE!</v>
      </c>
      <c r="R9" s="117" t="e">
        <f>AVERAGE(secsandmins(E77:E91))</f>
        <v>#DIV/0!</v>
      </c>
      <c r="S9" s="117" t="e">
        <f>AVERAGE(secsandmins(F77:F91))</f>
        <v>#DIV/0!</v>
      </c>
      <c r="T9" s="113">
        <f>COUNTIF(O77:O91,TRUE)</f>
        <v>0</v>
      </c>
      <c r="U9" s="111">
        <f>COUNTIF(CA77:CA91, "&gt;0")/H2</f>
        <v>0.75</v>
      </c>
      <c r="V9" s="306">
        <f>SUM(CF77:CF91)</f>
        <v>5</v>
      </c>
      <c r="W9" s="28"/>
      <c r="X9" s="94"/>
      <c r="Y9" s="279">
        <f>COUNTIF(DE77:DE91,TRUE)</f>
        <v>0</v>
      </c>
      <c r="Z9" s="17">
        <f>COUNTIF(CA77:CA91,"&gt;1")</f>
        <v>4</v>
      </c>
      <c r="AB9" s="286" t="s">
        <v>67</v>
      </c>
      <c r="AC9" s="72">
        <f>SUM(CY77:CY91)</f>
        <v>9</v>
      </c>
      <c r="AD9" s="72">
        <f>COUNTIF(CW77:CW91,"&gt;0")</f>
        <v>5</v>
      </c>
      <c r="AE9" s="108">
        <f>TRUNC((COUNTIF(CU77:CU91,TRUE)/(I2+J2)),2)</f>
        <v>0.83</v>
      </c>
      <c r="AF9" s="121" t="e">
        <f>AVERAGE(CV77:CV91)/(60*60*24)</f>
        <v>#DIV/0!</v>
      </c>
      <c r="AG9" s="118">
        <f>AC9/(I2+J2)</f>
        <v>1.5</v>
      </c>
      <c r="AH9" s="20" t="e">
        <f>AVERAGE(secsandmins(AA77:AA91))</f>
        <v>#DIV/0!</v>
      </c>
      <c r="AI9" s="20">
        <f>SUM(AB77:AB91)</f>
        <v>0</v>
      </c>
      <c r="AJ9" s="219">
        <f>COUNTIF(CY77:CY91, "&gt;0")/(I2+J2)</f>
        <v>0.83333333333333337</v>
      </c>
      <c r="AK9" s="23">
        <f>AVERAGE(BX77:BX91)</f>
        <v>0</v>
      </c>
      <c r="AL9" s="120" t="e">
        <f>AVERAGE(BU77:BU91)/(60*60*24)</f>
        <v>#DIV/0!</v>
      </c>
      <c r="AM9" s="120" t="e">
        <f>AVERAGE(BV77:BV91)/(60*60*24)</f>
        <v>#DIV/0!</v>
      </c>
      <c r="AN9" s="23">
        <f>COUNTIF(CO77:CO91,-180)</f>
        <v>0</v>
      </c>
      <c r="AO9" s="23">
        <f>AVERAGE(BS77:BS91)</f>
        <v>0</v>
      </c>
      <c r="AP9" s="102"/>
      <c r="AQ9" s="125" t="e">
        <f>AVERAGE(BR77:BR91)/(60*60*24)</f>
        <v>#DIV/0!</v>
      </c>
      <c r="AR9" s="20"/>
      <c r="AT9" s="107" t="s">
        <v>67</v>
      </c>
      <c r="AU9" s="72">
        <f>SUM(CZ77:CZ91)</f>
        <v>6</v>
      </c>
      <c r="AV9" s="23">
        <f>COUNTIF(CX77:CX91,"&gt;0")</f>
        <v>5</v>
      </c>
      <c r="AW9" s="110">
        <f>TRUNC((COUNTIF(CV77:CV91,TRUE)/($K$2+$L$2)),2)</f>
        <v>0.83</v>
      </c>
      <c r="AX9" s="120">
        <f>AVERAGE(CX77:CX91)/(60*60*24)</f>
        <v>1.3356481481481483E-3</v>
      </c>
      <c r="AY9" s="119">
        <f>AU9/(K2+L2)</f>
        <v>1</v>
      </c>
      <c r="AZ9" s="99">
        <f>COUNTIF(CZ77:CZ91, "&gt;0")/(K2+L2)</f>
        <v>0.66666666666666663</v>
      </c>
      <c r="BA9" s="20"/>
      <c r="BS9" s="151"/>
      <c r="BU9" s="151"/>
    </row>
    <row r="10" spans="1:110" ht="15.75" customHeight="1" x14ac:dyDescent="0.2">
      <c r="A10" s="235"/>
      <c r="B10" s="236"/>
      <c r="C10" s="237"/>
      <c r="D10" s="238"/>
      <c r="E10" s="102"/>
      <c r="F10" s="237"/>
      <c r="G10" s="102"/>
      <c r="H10" s="239"/>
      <c r="I10" s="240"/>
      <c r="J10" s="241"/>
      <c r="K10" s="102"/>
      <c r="L10" s="242"/>
      <c r="M10" s="243"/>
      <c r="N10" s="244"/>
      <c r="O10" s="242"/>
      <c r="P10" s="242"/>
      <c r="Q10" s="242"/>
      <c r="R10" s="245"/>
      <c r="S10" s="245"/>
      <c r="T10" s="238"/>
      <c r="U10" s="246"/>
      <c r="V10" s="247"/>
      <c r="W10" s="248"/>
      <c r="X10" s="141"/>
      <c r="Y10" s="102"/>
      <c r="Z10" s="102"/>
      <c r="AA10" s="76"/>
      <c r="AB10" s="281"/>
      <c r="AC10" s="102"/>
      <c r="AD10" s="102"/>
      <c r="AE10" s="246"/>
      <c r="AF10" s="249"/>
      <c r="AG10" s="236"/>
      <c r="AH10" s="102"/>
      <c r="AI10" s="102"/>
      <c r="AJ10" s="250"/>
      <c r="AK10" s="102"/>
      <c r="AL10" s="249"/>
      <c r="AM10" s="249"/>
      <c r="AN10" s="102"/>
      <c r="AO10" s="102"/>
      <c r="AP10" s="102"/>
      <c r="AQ10" s="249"/>
      <c r="AR10" s="102"/>
      <c r="AS10" s="76"/>
      <c r="AT10" s="235"/>
      <c r="AU10" s="102"/>
      <c r="AV10" s="102"/>
      <c r="AW10" s="251"/>
      <c r="AX10" s="249"/>
      <c r="AY10" s="236"/>
      <c r="AZ10" s="239"/>
      <c r="BA10" s="102"/>
      <c r="BV10" s="151"/>
    </row>
    <row r="11" spans="1:110" ht="15.75" customHeight="1" x14ac:dyDescent="0.2">
      <c r="A11" s="7"/>
      <c r="AJ11" s="161"/>
    </row>
    <row r="12" spans="1:110" ht="15.75" customHeight="1" x14ac:dyDescent="0.2">
      <c r="A12" s="152" t="s">
        <v>2</v>
      </c>
      <c r="B12" s="4" t="s">
        <v>390</v>
      </c>
      <c r="C12" s="8" t="s">
        <v>68</v>
      </c>
      <c r="D12" s="8" t="s">
        <v>69</v>
      </c>
      <c r="E12" s="85" t="s">
        <v>70</v>
      </c>
      <c r="F12" s="8" t="s">
        <v>71</v>
      </c>
      <c r="G12" s="8" t="s">
        <v>72</v>
      </c>
      <c r="H12" s="8" t="s">
        <v>73</v>
      </c>
      <c r="I12" s="86" t="s">
        <v>74</v>
      </c>
      <c r="J12" s="35" t="s">
        <v>75</v>
      </c>
      <c r="K12" s="16" t="s">
        <v>76</v>
      </c>
      <c r="L12" s="15" t="s">
        <v>77</v>
      </c>
      <c r="M12" s="3" t="s">
        <v>78</v>
      </c>
      <c r="N12" s="16" t="s">
        <v>79</v>
      </c>
      <c r="O12" s="16" t="s">
        <v>80</v>
      </c>
      <c r="P12" s="7"/>
      <c r="Q12" s="16" t="s">
        <v>81</v>
      </c>
      <c r="R12" s="16" t="s">
        <v>82</v>
      </c>
      <c r="S12" s="16" t="s">
        <v>83</v>
      </c>
      <c r="Z12" s="4" t="s">
        <v>390</v>
      </c>
      <c r="AA12" s="16" t="s">
        <v>84</v>
      </c>
      <c r="AB12" s="67" t="s">
        <v>85</v>
      </c>
      <c r="AC12" s="16" t="s">
        <v>86</v>
      </c>
      <c r="AD12" s="16" t="s">
        <v>87</v>
      </c>
      <c r="AE12" s="16" t="s">
        <v>88</v>
      </c>
      <c r="AF12" s="16" t="s">
        <v>76</v>
      </c>
      <c r="AG12" s="16" t="s">
        <v>89</v>
      </c>
      <c r="AI12" s="101" t="s">
        <v>90</v>
      </c>
      <c r="AJ12" s="16" t="s">
        <v>91</v>
      </c>
      <c r="AK12" s="16" t="s">
        <v>92</v>
      </c>
      <c r="AL12" s="16" t="s">
        <v>93</v>
      </c>
      <c r="AM12" s="15" t="s">
        <v>94</v>
      </c>
      <c r="AN12" s="3" t="s">
        <v>95</v>
      </c>
      <c r="AO12" s="14" t="s">
        <v>96</v>
      </c>
      <c r="AP12" s="101" t="s">
        <v>97</v>
      </c>
      <c r="AQ12" s="16" t="s">
        <v>98</v>
      </c>
      <c r="AR12" s="15" t="s">
        <v>99</v>
      </c>
      <c r="AS12" s="14" t="s">
        <v>100</v>
      </c>
      <c r="AT12" s="16" t="s">
        <v>101</v>
      </c>
      <c r="AU12" s="16" t="s">
        <v>76</v>
      </c>
      <c r="AV12" s="16" t="s">
        <v>102</v>
      </c>
      <c r="AW12" s="16" t="s">
        <v>103</v>
      </c>
      <c r="AX12" s="16" t="s">
        <v>104</v>
      </c>
      <c r="AY12" s="16" t="s">
        <v>101</v>
      </c>
      <c r="AZ12" s="16" t="s">
        <v>76</v>
      </c>
      <c r="BA12" s="16" t="s">
        <v>102</v>
      </c>
      <c r="BB12" s="16" t="s">
        <v>105</v>
      </c>
      <c r="BC12" s="16" t="s">
        <v>106</v>
      </c>
      <c r="BD12" s="16" t="s">
        <v>101</v>
      </c>
      <c r="BE12" s="16" t="s">
        <v>76</v>
      </c>
      <c r="BF12" s="16" t="s">
        <v>102</v>
      </c>
      <c r="BG12" s="16" t="s">
        <v>107</v>
      </c>
      <c r="BH12" s="16" t="s">
        <v>108</v>
      </c>
      <c r="BI12" s="16" t="s">
        <v>101</v>
      </c>
      <c r="BJ12" s="16" t="s">
        <v>76</v>
      </c>
      <c r="BK12" s="16" t="s">
        <v>102</v>
      </c>
      <c r="BL12" s="16" t="s">
        <v>109</v>
      </c>
      <c r="BM12" s="16" t="s">
        <v>110</v>
      </c>
      <c r="BN12" s="16" t="s">
        <v>101</v>
      </c>
      <c r="BO12" s="16" t="s">
        <v>76</v>
      </c>
      <c r="BP12" s="16" t="s">
        <v>102</v>
      </c>
      <c r="BR12" s="16" t="s">
        <v>53</v>
      </c>
      <c r="BS12" s="16" t="s">
        <v>111</v>
      </c>
      <c r="BT12" s="101" t="s">
        <v>112</v>
      </c>
      <c r="BU12" s="101" t="s">
        <v>113</v>
      </c>
      <c r="BV12" s="101" t="s">
        <v>114</v>
      </c>
      <c r="BW12" s="15" t="s">
        <v>115</v>
      </c>
      <c r="BX12" s="3" t="s">
        <v>116</v>
      </c>
      <c r="BY12" s="16" t="s">
        <v>117</v>
      </c>
      <c r="BZ12" s="16" t="s">
        <v>118</v>
      </c>
      <c r="CA12" s="14" t="s">
        <v>30</v>
      </c>
      <c r="CB12" s="83" t="s">
        <v>31</v>
      </c>
      <c r="CC12" s="15" t="s">
        <v>119</v>
      </c>
      <c r="CD12" s="3" t="s">
        <v>37</v>
      </c>
      <c r="CE12" s="195" t="s">
        <v>11</v>
      </c>
      <c r="CF12" s="16" t="s">
        <v>372</v>
      </c>
      <c r="CG12" s="26" t="s">
        <v>15</v>
      </c>
      <c r="CH12" s="16" t="s">
        <v>120</v>
      </c>
      <c r="CI12" s="16" t="s">
        <v>121</v>
      </c>
      <c r="CJ12" s="16" t="s">
        <v>122</v>
      </c>
      <c r="CK12" s="16" t="s">
        <v>123</v>
      </c>
      <c r="CL12" s="16" t="s">
        <v>124</v>
      </c>
      <c r="CM12" s="16" t="s">
        <v>125</v>
      </c>
      <c r="CN12" s="16" t="s">
        <v>126</v>
      </c>
      <c r="CO12" s="14" t="s">
        <v>127</v>
      </c>
      <c r="CP12" s="101" t="s">
        <v>128</v>
      </c>
      <c r="CQ12" s="101" t="s">
        <v>129</v>
      </c>
      <c r="CR12" s="16" t="s">
        <v>375</v>
      </c>
      <c r="CS12" s="299" t="s">
        <v>131</v>
      </c>
      <c r="CT12" s="26" t="s">
        <v>132</v>
      </c>
      <c r="CU12" s="16" t="s">
        <v>133</v>
      </c>
      <c r="CV12" s="16" t="s">
        <v>134</v>
      </c>
      <c r="CW12" s="16" t="s">
        <v>135</v>
      </c>
      <c r="CX12" s="16" t="s">
        <v>136</v>
      </c>
      <c r="CY12" s="16" t="s">
        <v>137</v>
      </c>
      <c r="CZ12" s="16" t="s">
        <v>138</v>
      </c>
      <c r="DA12" s="16" t="s">
        <v>359</v>
      </c>
      <c r="DB12" s="16" t="s">
        <v>139</v>
      </c>
      <c r="DC12" s="16" t="s">
        <v>365</v>
      </c>
      <c r="DD12" s="16" t="s">
        <v>140</v>
      </c>
      <c r="DE12" s="16" t="s">
        <v>360</v>
      </c>
      <c r="DF12" s="16" t="s">
        <v>357</v>
      </c>
    </row>
    <row r="13" spans="1:110" ht="15.75" customHeight="1" x14ac:dyDescent="0.2">
      <c r="A13" s="152" t="str" cm="1">
        <f t="array" aca="1" ref="A13" ca="1">MID(CELL("filename",A2),FIND("]",CELL("filename",A2))+1,255)</f>
        <v>5_30 Theme</v>
      </c>
      <c r="B13" s="4">
        <v>1</v>
      </c>
      <c r="C13" s="50"/>
      <c r="D13" s="51"/>
      <c r="E13" s="50"/>
      <c r="F13" s="87"/>
      <c r="G13" s="88"/>
      <c r="H13" s="89"/>
      <c r="I13" s="49"/>
      <c r="J13" s="300"/>
      <c r="K13" s="45" t="b">
        <v>0</v>
      </c>
      <c r="L13" s="46" t="b">
        <f>DB13</f>
        <v>0</v>
      </c>
      <c r="M13" s="47" t="b" cm="1">
        <f t="array" ref="M13">OpeningDeath(CG13,CI13,CI29,CI45,CI61,CI77,CI93)</f>
        <v>0</v>
      </c>
      <c r="N13" s="52" t="s">
        <v>185</v>
      </c>
      <c r="O13" s="69" t="b">
        <v>0</v>
      </c>
      <c r="Q13" s="17">
        <v>3</v>
      </c>
      <c r="R13" s="17">
        <v>6</v>
      </c>
      <c r="S13" s="17"/>
      <c r="Z13" s="4">
        <v>1</v>
      </c>
      <c r="AA13" s="93"/>
      <c r="AB13" s="68"/>
      <c r="AC13" s="123"/>
      <c r="AD13" s="44"/>
      <c r="AE13" s="123"/>
      <c r="AF13" s="44"/>
      <c r="AG13" s="43"/>
      <c r="AI13" s="75">
        <v>1</v>
      </c>
      <c r="AJ13" s="59" t="b">
        <v>0</v>
      </c>
      <c r="AK13" s="182"/>
      <c r="AL13" s="61" t="s">
        <v>225</v>
      </c>
      <c r="AM13" s="62" t="s">
        <v>391</v>
      </c>
      <c r="AN13" s="63" t="s">
        <v>381</v>
      </c>
      <c r="AO13" s="71" t="s">
        <v>392</v>
      </c>
      <c r="AP13" s="20" t="b">
        <f t="shared" ref="AP13:AP27" si="1">OR(O13,O29,O45,O61,O77,O93)</f>
        <v>0</v>
      </c>
      <c r="AQ13" s="17"/>
      <c r="AR13" s="190" t="s">
        <v>383</v>
      </c>
      <c r="AS13" s="54" t="s">
        <v>66</v>
      </c>
      <c r="AT13" s="55" t="s">
        <v>384</v>
      </c>
      <c r="AU13" s="55" t="b">
        <v>0</v>
      </c>
      <c r="AV13" s="55" t="b">
        <v>1</v>
      </c>
      <c r="AW13" s="64" t="s">
        <v>385</v>
      </c>
      <c r="AX13" s="65" t="s">
        <v>65</v>
      </c>
      <c r="AY13" s="66" t="s">
        <v>384</v>
      </c>
      <c r="AZ13" s="66" t="b">
        <v>0</v>
      </c>
      <c r="BA13" s="66" t="b">
        <v>1</v>
      </c>
      <c r="BB13" s="56" t="s">
        <v>386</v>
      </c>
      <c r="BC13" s="57" t="s">
        <v>66</v>
      </c>
      <c r="BD13" s="55" t="s">
        <v>384</v>
      </c>
      <c r="BE13" s="55" t="b">
        <v>0</v>
      </c>
      <c r="BF13" s="55" t="b">
        <v>0</v>
      </c>
      <c r="BG13" s="64" t="s">
        <v>389</v>
      </c>
      <c r="BH13" s="65" t="s">
        <v>390</v>
      </c>
      <c r="BI13" s="66" t="s">
        <v>384</v>
      </c>
      <c r="BJ13" s="66" t="b">
        <v>0</v>
      </c>
      <c r="BK13" s="66" t="b">
        <v>0</v>
      </c>
      <c r="BL13" s="56" t="s">
        <v>391</v>
      </c>
      <c r="BM13" s="57" t="s">
        <v>67</v>
      </c>
      <c r="BN13" s="55" t="s">
        <v>384</v>
      </c>
      <c r="BO13" s="55" t="b">
        <v>0</v>
      </c>
      <c r="BP13" s="55" t="b">
        <v>1</v>
      </c>
      <c r="BR13" s="20" t="str" cm="1">
        <f t="array" ref="BR13:BR27">TRANSPOSE(secsandmins(AA13:AA27))</f>
        <v/>
      </c>
      <c r="BS13" s="20">
        <f t="shared" ref="BS13:BS27" si="2">IF(AO13="Not Played","FALSE",IF(AG13="",0,AG13))</f>
        <v>0</v>
      </c>
      <c r="BT13" s="222" cm="1">
        <f t="array" ref="BT13">IF(K13=TRUE,45-secandmin(AK13),0)</f>
        <v>0</v>
      </c>
      <c r="BU13" s="20" t="b" cm="1">
        <f t="array" ref="BU13">IF(secandmin(AC13)=0,FALSE,(180+CP13-secandmin(AC13)))</f>
        <v>0</v>
      </c>
      <c r="BV13" s="20" t="b" cm="1">
        <f t="array" ref="BV13">IF(secandmin(AE13)=0,FALSE,(180+CQ13-secandmin(AE13)))</f>
        <v>0</v>
      </c>
      <c r="BW13" s="70"/>
      <c r="BX13" s="21">
        <f t="shared" ref="BX13:BX27" si="3">IF(AO13="Not Played","FALSE",COUNTIF(BU13:BV13,"&lt;&gt;FALSE"))</f>
        <v>0</v>
      </c>
      <c r="BY13" s="20" t="b" cm="1">
        <f t="array" ref="BY13">objwincheck(AJ13,secandmin(AM13),AN13,AO13)</f>
        <v>0</v>
      </c>
      <c r="BZ13" s="20" t="b" cm="1">
        <f t="array" ref="BZ13">objlosecheck(O13,secandmin(AM13),AN13,AO13)</f>
        <v>0</v>
      </c>
      <c r="CA13" s="29">
        <f>countkills(AS13,AX13,BC13,BH13,BM13,B12)</f>
        <v>1</v>
      </c>
      <c r="CB13" s="20">
        <f>countkillshs(AS13,AV13,AX13,BA13,BC13,BF13,BH13,BK13,BM13,BP13,$B$12)</f>
        <v>0</v>
      </c>
      <c r="CC13" s="223" t="b" cm="1">
        <f t="array" ref="CC13">opening(AS13,B12)</f>
        <v>0</v>
      </c>
      <c r="CD13" s="29" t="b" cm="1">
        <f t="array" ref="CD13">KOST(CA13,O13,secandmin(J13),L13, AN13)</f>
        <v>1</v>
      </c>
      <c r="CE13" s="196"/>
      <c r="CF13" s="20" cm="1">
        <f t="array" ref="CF13">exitfrags(CI13,CI29,CI45,CI61,CI77,AS13,CJ13,AX13,CK13,BC13,CL13,BH13,CM13,BM13,CN13,AO13,$B$12)</f>
        <v>0</v>
      </c>
      <c r="CG13" s="27" t="b" cm="1">
        <f t="array" ref="CG13">openingpick(CJ13,CI13,CI29,CI45,CI61,CI77,CI93,$E$2)</f>
        <v>1</v>
      </c>
      <c r="CH13" s="20" cm="1">
        <f t="array" ref="CH13">secandmin(J13)</f>
        <v>0</v>
      </c>
      <c r="CI13" s="20" t="b">
        <f t="shared" ref="CI13:CI27" si="4">IF(CH13=0,FALSE,(180+BT13-CH13))</f>
        <v>0</v>
      </c>
      <c r="CJ13" s="20" cm="1">
        <f t="array" ref="CJ13">IF(AR13="",FALSE,ROUND(IF(AU13=TRUE,((180-secandmin(AK13))+(45-AM13))-(secandmin(AR13)),(180-secandmin(AR13))),0))</f>
        <v>33</v>
      </c>
      <c r="CK13" s="20" cm="1">
        <f t="array" ref="CK13">IF(AW13="",FALSE,ROUND(IF(AZ13=TRUE,((180-secandmin(AK13))+(45-AM13))-(secandmin(AW13)),(180-secandmin(AW13))),0))</f>
        <v>51</v>
      </c>
      <c r="CL13" s="20" cm="1">
        <f t="array" ref="CL13">IF(BB13="",FALSE,ROUND(IF(BE13=TRUE,((180-secandmin(AK13))+(45-AM13))-(secandmin(BB13)),(180-secandmin(BB13))),0))</f>
        <v>94</v>
      </c>
      <c r="CM13" s="20" cm="1">
        <f t="array" ref="CM13">IF(BG13="",FALSE,ROUND(IF(BJ13=TRUE,((180-secandmin(AK13))+(45-AM13))-(secandmin(BG13)),(180-secandmin(BG13))),0))</f>
        <v>124</v>
      </c>
      <c r="CN13" s="20" cm="1">
        <f t="array" ref="CN13">IF(BL13="",FALSE,ROUND(IF(BO13=TRUE,((180-secandmin(AK13))+(45-AM13))-(secandmin(BL13)),(180-secandmin(BL13))),0))</f>
        <v>132</v>
      </c>
      <c r="CO13" s="30" cm="1">
        <f t="array" ref="CO13">roundlength(AJ13,secandmin(AM13),AO13,secandmin(AK13))</f>
        <v>132</v>
      </c>
      <c r="CP13" s="222">
        <f t="shared" ref="CP13:CP27" si="5">IF(AD13="PREP",-180,IF(AD13="PP",(45-AK13),0))</f>
        <v>0</v>
      </c>
      <c r="CQ13" s="222">
        <f t="shared" ref="CQ13:CQ27" si="6">IF(AF13="PREP",-180,IF(AF13="PP",(45-AK13),0))</f>
        <v>0</v>
      </c>
      <c r="CR13" s="17"/>
      <c r="CU13" s="20" t="b" cm="1">
        <f t="array" ref="CU13:CU18">TRANSPOSE(sidesplit(CD13:CD27,AN13:AN27,"Attack"))</f>
        <v>1</v>
      </c>
      <c r="CV13" s="20" t="b" cm="1">
        <f t="array" ref="CV13:CV18">TRANSPOSE(sidesplit(CD13:CD27,AN13:AN27,"Defence"))</f>
        <v>1</v>
      </c>
      <c r="CW13" s="20" t="b" cm="1">
        <f t="array" ref="CW13:CW18">TRANSPOSE(sidesplit(CI13:CI27,AN13:AN27,"Attack"))</f>
        <v>0</v>
      </c>
      <c r="CX13" s="20" t="b" cm="1">
        <f t="array" ref="CX13:CX18">TRANSPOSE(sidesplit(CI13:CI27,AN13:AN27,"Defence"))</f>
        <v>0</v>
      </c>
      <c r="CY13" s="20" cm="1">
        <f t="array" ref="CY13:CY18">TRANSPOSE(sidesplit(CA13:CA27,AN13:AN27,"Attack"))</f>
        <v>1</v>
      </c>
      <c r="CZ13" s="20" cm="1">
        <f t="array" ref="CZ13:CZ18">TRANSPOSE(sidesplit(CA13:CA27,AN13:AN27,"Defence"))</f>
        <v>1</v>
      </c>
      <c r="DA13" s="20" t="b" cm="1">
        <f t="array" ref="DA13">FiveVThreeThrown(CJ13,CK13,CI13,CI29,CI45,CI61,CI77,AO13)</f>
        <v>0</v>
      </c>
      <c r="DB13" s="20" t="b" cm="1">
        <f t="array" ref="DB13">DeathRefragged(CI13,CJ13,CK13,CL13,CM13,CN13)</f>
        <v>0</v>
      </c>
      <c r="DC13" s="20" t="b" cm="1">
        <f t="array" ref="DC13">OpeningKill(CJ13,AS13,$B$12,CI13,CI29,CI45,CI61,CI77)</f>
        <v>0</v>
      </c>
      <c r="DD13" s="20" t="b" cm="1">
        <f t="array" ref="DD13">IF(AK13=0,FALSE,(180-secandmin(AK13)))</f>
        <v>0</v>
      </c>
      <c r="DE13" s="20" t="b" cm="1">
        <f t="array" ref="DE13">OnevX(CH13,CH29,CH45,CH61,CH77,AO13)</f>
        <v>0</v>
      </c>
      <c r="DF13" s="20">
        <f>countkillsutil(AS13,AT13,AX13,AY13,BC13,BD13,BH13,BI13,BM13,BN13,$B$12)</f>
        <v>0</v>
      </c>
    </row>
    <row r="14" spans="1:110" ht="15.75" customHeight="1" x14ac:dyDescent="0.2">
      <c r="A14" s="152" t="str" cm="1">
        <f t="array" aca="1" ref="A14" ca="1">MID(CELL("filename",A3),FIND("]",CELL("filename",A3))+1,255)</f>
        <v>5_30 Theme</v>
      </c>
      <c r="B14" s="4">
        <v>2</v>
      </c>
      <c r="C14" s="50"/>
      <c r="D14" s="51"/>
      <c r="E14" s="50"/>
      <c r="F14" s="87"/>
      <c r="G14" s="88"/>
      <c r="H14" s="89"/>
      <c r="I14" s="49"/>
      <c r="J14" s="48" t="s">
        <v>395</v>
      </c>
      <c r="K14" s="45" t="b">
        <v>0</v>
      </c>
      <c r="L14" s="46" t="b">
        <f t="shared" ref="L14:L27" si="7">DB14</f>
        <v>1</v>
      </c>
      <c r="M14" s="47" t="b" cm="1">
        <f t="array" ref="M14">OpeningDeath(CG14,CI14,CI30,CI46,CI62,CI78,CI94)</f>
        <v>0</v>
      </c>
      <c r="N14" s="52" t="s">
        <v>185</v>
      </c>
      <c r="O14" s="69" t="b">
        <v>0</v>
      </c>
      <c r="Q14" s="17">
        <v>2</v>
      </c>
      <c r="R14" s="17">
        <v>6</v>
      </c>
      <c r="S14" s="17"/>
      <c r="Z14" s="4">
        <v>2</v>
      </c>
      <c r="AA14" s="93"/>
      <c r="AB14" s="68"/>
      <c r="AC14" s="73"/>
      <c r="AD14" s="44"/>
      <c r="AE14" s="73"/>
      <c r="AF14" s="44"/>
      <c r="AG14" s="43"/>
      <c r="AI14" s="74">
        <v>2</v>
      </c>
      <c r="AJ14" s="59" t="b">
        <v>0</v>
      </c>
      <c r="AK14" s="60"/>
      <c r="AL14" s="61" t="s">
        <v>226</v>
      </c>
      <c r="AM14" s="62" t="s">
        <v>402</v>
      </c>
      <c r="AN14" s="63" t="s">
        <v>381</v>
      </c>
      <c r="AO14" s="71" t="s">
        <v>404</v>
      </c>
      <c r="AP14" s="20" t="b">
        <f t="shared" si="1"/>
        <v>0</v>
      </c>
      <c r="AQ14" s="17"/>
      <c r="AR14" s="190" t="s">
        <v>397</v>
      </c>
      <c r="AS14" s="54" t="s">
        <v>67</v>
      </c>
      <c r="AT14" s="55" t="s">
        <v>384</v>
      </c>
      <c r="AU14" s="55" t="b">
        <v>0</v>
      </c>
      <c r="AV14" s="55" t="b">
        <v>0</v>
      </c>
      <c r="AW14" s="64" t="s">
        <v>401</v>
      </c>
      <c r="AX14" s="65" t="s">
        <v>67</v>
      </c>
      <c r="AY14" s="66" t="s">
        <v>384</v>
      </c>
      <c r="AZ14" s="66" t="b">
        <v>0</v>
      </c>
      <c r="BA14" s="66" t="b">
        <v>0</v>
      </c>
      <c r="BB14" s="56"/>
      <c r="BC14" s="57"/>
      <c r="BD14" s="55"/>
      <c r="BE14" s="55" t="b">
        <v>0</v>
      </c>
      <c r="BF14" s="55"/>
      <c r="BG14" s="64"/>
      <c r="BH14" s="65"/>
      <c r="BI14" s="66"/>
      <c r="BJ14" s="66" t="b">
        <v>0</v>
      </c>
      <c r="BK14" s="66"/>
      <c r="BL14" s="56"/>
      <c r="BM14" s="57"/>
      <c r="BN14" s="55"/>
      <c r="BO14" s="55" t="b">
        <v>0</v>
      </c>
      <c r="BP14" s="55"/>
      <c r="BR14" s="20" t="str">
        <v/>
      </c>
      <c r="BS14" s="20">
        <f t="shared" si="2"/>
        <v>0</v>
      </c>
      <c r="BT14" s="222" cm="1">
        <f t="array" ref="BT14">IF(K14=TRUE,45-secandmin(AK14),0)</f>
        <v>0</v>
      </c>
      <c r="BU14" s="20" t="b" cm="1">
        <f t="array" ref="BU14">IF(secandmin(AC14)=0,FALSE,(180+CP14-secandmin(AC14)))</f>
        <v>0</v>
      </c>
      <c r="BV14" s="20" t="b" cm="1">
        <f t="array" ref="BV14">IF(secandmin(AE14)=0,FALSE,(180+CQ14-secandmin(AE14)))</f>
        <v>0</v>
      </c>
      <c r="BW14" s="70"/>
      <c r="BX14" s="21">
        <f t="shared" si="3"/>
        <v>0</v>
      </c>
      <c r="BY14" s="20" t="b" cm="1">
        <f t="array" ref="BY14">objwincheck(AJ14,secandmin(AM14),AN14,AO14)</f>
        <v>0</v>
      </c>
      <c r="BZ14" s="20" t="b" cm="1">
        <f t="array" ref="BZ14">objlosecheck(O14,secandmin(AM14),AN14,AO14)</f>
        <v>0</v>
      </c>
      <c r="CA14" s="29">
        <f>countkills(AS14,AX14,BC14,BH14,BM14,B12)</f>
        <v>0</v>
      </c>
      <c r="CB14" s="20">
        <f>countkillshs(AS14,AV14,AX14,BA14,BC14,BF14,BH14,BK14,BM14,BP14,$B$12)</f>
        <v>0</v>
      </c>
      <c r="CC14" s="223" t="b">
        <f>opening(AS14,B12)</f>
        <v>0</v>
      </c>
      <c r="CD14" s="29" t="b" cm="1">
        <f t="array" ref="CD14">KOST(CA14,O14,secandmin(J14),L14, AN14)</f>
        <v>1</v>
      </c>
      <c r="CE14" s="196"/>
      <c r="CF14" s="20" cm="1">
        <f t="array" ref="CF14">exitfrags(CI14,CI30,CI46,CI62,CI78,AS14,CJ14,AX14,CK14,BC14,CL14,BH14,CM14,BM14,CN14,AO14,$B$12)</f>
        <v>0</v>
      </c>
      <c r="CG14" s="27" t="b" cm="1">
        <f t="array" ref="CG14">openingpick(CJ14,CI14,CI30,CI46,CI62,CI78,CI94,$E$2)</f>
        <v>0</v>
      </c>
      <c r="CH14" s="20" cm="1">
        <f t="array" ref="CH14">secandmin(J14)</f>
        <v>98</v>
      </c>
      <c r="CI14" s="20">
        <f t="shared" si="4"/>
        <v>82</v>
      </c>
      <c r="CJ14" s="20" cm="1">
        <f t="array" ref="CJ14">IF(AR14="",FALSE,ROUND(IF(AU14=TRUE,((180-secandmin(AK14))+(45-AM14))-(secandmin(AR14)),(180-secandmin(AR14))),0))</f>
        <v>84</v>
      </c>
      <c r="CK14" s="20" cm="1">
        <f t="array" ref="CK14">IF(AW14="",FALSE,ROUND(IF(AZ14=TRUE,((180-secandmin(AK14))+(45-AM14))-(secandmin(AW14)),(180-secandmin(AW14))),0))</f>
        <v>99</v>
      </c>
      <c r="CL14" s="20" t="b" cm="1">
        <f t="array" ref="CL14">IF(BB14="",FALSE,ROUND(IF(BE14=TRUE,((180-secandmin(AK14))+(45-AM14))-(secandmin(BB14)),(180-secandmin(BB14))),0))</f>
        <v>0</v>
      </c>
      <c r="CM14" s="20" t="b" cm="1">
        <f t="array" ref="CM14">IF(BG14="",FALSE,ROUND(IF(BJ14=TRUE,((180-secandmin(AK14))+(45-AM14))-(secandmin(BG14)),(180-secandmin(BG14))),0))</f>
        <v>0</v>
      </c>
      <c r="CN14" s="20" t="b" cm="1">
        <f t="array" ref="CN14">IF(BL14="",FALSE,ROUND(IF(BO14=TRUE,((180-secandmin(AK14))+(45-AM14))-(secandmin(BL14)),(180-secandmin(BL14))),0))</f>
        <v>0</v>
      </c>
      <c r="CO14" s="30" cm="1">
        <f t="array" ref="CO14">roundlength(AJ14,secandmin(AM14),AO14,secandmin(AK14))</f>
        <v>100</v>
      </c>
      <c r="CP14" s="222">
        <f t="shared" si="5"/>
        <v>0</v>
      </c>
      <c r="CQ14" s="222">
        <f t="shared" si="6"/>
        <v>0</v>
      </c>
      <c r="CR14" s="17"/>
      <c r="CU14" s="20" t="b">
        <v>1</v>
      </c>
      <c r="CV14" s="20" t="b">
        <v>1</v>
      </c>
      <c r="CW14" s="20" t="b">
        <v>0</v>
      </c>
      <c r="CX14" s="20">
        <v>82</v>
      </c>
      <c r="CY14" s="20">
        <v>0</v>
      </c>
      <c r="CZ14" s="20">
        <v>0</v>
      </c>
      <c r="DA14" s="20" t="b" cm="1">
        <f t="array" ref="DA14">FiveVThreeThrown(CJ14,CK14,CI14,CI30,CI46,CI62,CI78,AO14)</f>
        <v>0</v>
      </c>
      <c r="DB14" s="20" t="b" cm="1">
        <f t="array" ref="DB14">DeathRefragged(CI14,CJ14,CK14,CL14,CM14,CN14)</f>
        <v>1</v>
      </c>
      <c r="DC14" s="20" t="b" cm="1">
        <f t="array" ref="DC14">OpeningKill(CJ14,AS14,$B$12,CI14,CI30,CI46,CI62,CI78)</f>
        <v>0</v>
      </c>
      <c r="DD14" s="20" t="b" cm="1">
        <f t="array" ref="DD14">IF(AK14=0,FALSE,(180-secandmin(AK14)))</f>
        <v>0</v>
      </c>
      <c r="DE14" s="20" t="b" cm="1">
        <f t="array" ref="DE14">OnevX(CH14,CH30,CH46,CH62,CH78,AO14)</f>
        <v>0</v>
      </c>
      <c r="DF14" s="20">
        <f t="shared" ref="DF14:DF27" si="8">countkillsutil(AS14,AT14,AX14,AY14,BC14,BD14,BH14,BI14,BM14,BN14,$B$12)</f>
        <v>0</v>
      </c>
    </row>
    <row r="15" spans="1:110" ht="15.75" customHeight="1" x14ac:dyDescent="0.2">
      <c r="A15" s="152" t="str" cm="1">
        <f t="array" aca="1" ref="A15" ca="1">MID(CELL("filename",A4),FIND("]",CELL("filename",A4))+1,255)</f>
        <v>5_30 Theme</v>
      </c>
      <c r="B15" s="4">
        <v>3</v>
      </c>
      <c r="C15" s="50"/>
      <c r="D15" s="51"/>
      <c r="E15" s="50"/>
      <c r="F15" s="87"/>
      <c r="G15" s="88"/>
      <c r="H15" s="89"/>
      <c r="I15" s="49"/>
      <c r="J15" s="48" t="s">
        <v>405</v>
      </c>
      <c r="K15" s="45" t="b">
        <v>0</v>
      </c>
      <c r="L15" s="46" t="b">
        <f t="shared" si="7"/>
        <v>0</v>
      </c>
      <c r="M15" s="47" t="b" cm="1">
        <f t="array" ref="M15">OpeningDeath(CG15,CI15,CI31,CI47,CI63,CI79,CI95)</f>
        <v>1</v>
      </c>
      <c r="N15" s="52" t="s">
        <v>185</v>
      </c>
      <c r="O15" s="69" t="b">
        <v>0</v>
      </c>
      <c r="Q15" s="17">
        <v>3</v>
      </c>
      <c r="R15" s="17">
        <v>7</v>
      </c>
      <c r="S15" s="17"/>
      <c r="Z15" s="4">
        <v>3</v>
      </c>
      <c r="AA15" s="93"/>
      <c r="AB15" s="68"/>
      <c r="AC15" s="73"/>
      <c r="AD15" s="44"/>
      <c r="AE15" s="73"/>
      <c r="AF15" s="44"/>
      <c r="AG15" s="43"/>
      <c r="AI15" s="74">
        <v>3</v>
      </c>
      <c r="AJ15" s="59" t="b">
        <v>0</v>
      </c>
      <c r="AK15" s="182"/>
      <c r="AL15" s="61" t="s">
        <v>226</v>
      </c>
      <c r="AM15" s="62" t="s">
        <v>414</v>
      </c>
      <c r="AN15" s="63" t="s">
        <v>381</v>
      </c>
      <c r="AO15" s="71" t="s">
        <v>404</v>
      </c>
      <c r="AP15" s="20" t="b">
        <f t="shared" si="1"/>
        <v>0</v>
      </c>
      <c r="AQ15" s="17"/>
      <c r="AR15" s="190" t="s">
        <v>406</v>
      </c>
      <c r="AS15" s="54" t="s">
        <v>66</v>
      </c>
      <c r="AT15" s="55" t="s">
        <v>384</v>
      </c>
      <c r="AU15" s="55" t="b">
        <v>0</v>
      </c>
      <c r="AV15" s="55" t="b">
        <v>0</v>
      </c>
      <c r="AW15" s="64" t="s">
        <v>410</v>
      </c>
      <c r="AX15" s="65" t="s">
        <v>65</v>
      </c>
      <c r="AY15" s="66" t="s">
        <v>384</v>
      </c>
      <c r="AZ15" s="66" t="b">
        <v>0</v>
      </c>
      <c r="BA15" s="66" t="b">
        <v>0</v>
      </c>
      <c r="BB15" s="56" t="s">
        <v>412</v>
      </c>
      <c r="BC15" s="57" t="s">
        <v>67</v>
      </c>
      <c r="BD15" s="55" t="s">
        <v>384</v>
      </c>
      <c r="BE15" s="55" t="b">
        <v>0</v>
      </c>
      <c r="BF15" s="55" t="b">
        <v>0</v>
      </c>
      <c r="BG15" s="64" t="s">
        <v>413</v>
      </c>
      <c r="BH15" s="65" t="s">
        <v>67</v>
      </c>
      <c r="BI15" s="66" t="s">
        <v>384</v>
      </c>
      <c r="BJ15" s="66" t="b">
        <v>0</v>
      </c>
      <c r="BK15" s="66" t="b">
        <v>1</v>
      </c>
      <c r="BL15" s="56"/>
      <c r="BM15" s="57"/>
      <c r="BN15" s="55"/>
      <c r="BO15" s="55" t="b">
        <v>0</v>
      </c>
      <c r="BP15" s="55"/>
      <c r="BR15" s="20" t="str">
        <v/>
      </c>
      <c r="BS15" s="20">
        <f t="shared" si="2"/>
        <v>0</v>
      </c>
      <c r="BT15" s="222" cm="1">
        <f t="array" ref="BT15">IF(K15=TRUE,45-secandmin(AK15),0)</f>
        <v>0</v>
      </c>
      <c r="BU15" s="20" t="b" cm="1">
        <f t="array" ref="BU15">IF(secandmin(AC15)=0,FALSE,(180+CP15-secandmin(AC15)))</f>
        <v>0</v>
      </c>
      <c r="BV15" s="20" t="b" cm="1">
        <f t="array" ref="BV15">IF(secandmin(AE15)=0,FALSE,(180+CQ15-secandmin(AE15)))</f>
        <v>0</v>
      </c>
      <c r="BW15" s="70"/>
      <c r="BX15" s="21">
        <f t="shared" si="3"/>
        <v>0</v>
      </c>
      <c r="BY15" s="20" t="b" cm="1">
        <f t="array" ref="BY15">objwincheck(AJ15,secandmin(AM15),AN15,AO15)</f>
        <v>0</v>
      </c>
      <c r="BZ15" s="20" t="b" cm="1">
        <f t="array" ref="BZ15">objlosecheck(O15,secandmin(AM15),AN15,AO15)</f>
        <v>0</v>
      </c>
      <c r="CA15" s="29">
        <f>countkills(AS15,AX15,BC15,BH15,BM15,B12)</f>
        <v>0</v>
      </c>
      <c r="CB15" s="20">
        <f>countkillshs(AS15,AV15,AX15,BA15,BC15,BF15,BH15,BK15,BM15,BP15,$B$12)</f>
        <v>0</v>
      </c>
      <c r="CC15" s="223" t="b">
        <f>opening(AS15,B12)</f>
        <v>0</v>
      </c>
      <c r="CD15" s="29" t="b" cm="1">
        <f t="array" ref="CD15">KOST(CA15,O15,secandmin(J15),L15, AN15)</f>
        <v>0</v>
      </c>
      <c r="CE15" s="196"/>
      <c r="CF15" s="20" cm="1">
        <f t="array" ref="CF15">exitfrags(CI15,CI31,CI47,CI63,CI79,AS15,CJ15,AX15,CK15,BC15,CL15,BH15,CM15,BM15,CN15,AO15,$B$12)</f>
        <v>0</v>
      </c>
      <c r="CG15" s="27" t="b" cm="1">
        <f t="array" ref="CG15">openingpick(CJ15,CI15,CI31,CI47,CI63,CI79,CI95,$E$2)</f>
        <v>0</v>
      </c>
      <c r="CH15" s="20" cm="1">
        <f t="array" ref="CH15">secandmin(J15)</f>
        <v>121</v>
      </c>
      <c r="CI15" s="20">
        <f t="shared" si="4"/>
        <v>59</v>
      </c>
      <c r="CJ15" s="20" cm="1">
        <f t="array" ref="CJ15">IF(AR15="",FALSE,ROUND(IF(AU15=TRUE,((180-secandmin(AK15))+(45-AM15))-(secandmin(AR15)),(180-secandmin(AR15))),0))</f>
        <v>71</v>
      </c>
      <c r="CK15" s="20" cm="1">
        <f t="array" ref="CK15">IF(AW15="",FALSE,ROUND(IF(AZ15=TRUE,((180-secandmin(AK15))+(45-AM15))-(secandmin(AW15)),(180-secandmin(AW15))),0))</f>
        <v>158</v>
      </c>
      <c r="CL15" s="20" cm="1">
        <f t="array" ref="CL15">IF(BB15="",FALSE,ROUND(IF(BE15=TRUE,((180-secandmin(AK15))+(45-AM15))-(secandmin(BB15)),(180-secandmin(BB15))),0))</f>
        <v>168</v>
      </c>
      <c r="CM15" s="20" cm="1">
        <f t="array" ref="CM15">IF(BG15="",FALSE,ROUND(IF(BJ15=TRUE,((180-secandmin(AK15))+(45-AM15))-(secandmin(BG15)),(180-secandmin(BG15))),0))</f>
        <v>170</v>
      </c>
      <c r="CN15" s="20" t="b" cm="1">
        <f t="array" ref="CN15">IF(BL15="",FALSE,ROUND(IF(BO15=TRUE,((180-secandmin(AK15))+(45-AM15))-(secandmin(BL15)),(180-secandmin(BL15))),0))</f>
        <v>0</v>
      </c>
      <c r="CO15" s="30" cm="1">
        <f t="array" ref="CO15">roundlength(AJ15,secandmin(AM15),AO15,secandmin(AK15))</f>
        <v>173</v>
      </c>
      <c r="CP15" s="222">
        <f t="shared" si="5"/>
        <v>0</v>
      </c>
      <c r="CQ15" s="222">
        <f t="shared" si="6"/>
        <v>0</v>
      </c>
      <c r="CR15" s="17"/>
      <c r="CU15" s="20" t="b">
        <v>1</v>
      </c>
      <c r="CV15" s="20" t="b">
        <v>0</v>
      </c>
      <c r="CW15" s="20" t="b">
        <v>0</v>
      </c>
      <c r="CX15" s="20">
        <v>59</v>
      </c>
      <c r="CY15" s="20">
        <v>0</v>
      </c>
      <c r="CZ15" s="20">
        <v>0</v>
      </c>
      <c r="DA15" s="20" t="b" cm="1">
        <f t="array" ref="DA15">FiveVThreeThrown(CJ15,CK15,CI15,CI31,CI47,CI63,CI79,AO15)</f>
        <v>0</v>
      </c>
      <c r="DB15" s="20" t="b" cm="1">
        <f t="array" ref="DB15">DeathRefragged(CI15,CJ15,CK15,CL15,CM15,CN15)</f>
        <v>0</v>
      </c>
      <c r="DC15" s="20" t="b" cm="1">
        <f t="array" ref="DC15">OpeningKill(CJ15,AS15,$B$12,CI15,CI31,CI47,CI63,CI79)</f>
        <v>0</v>
      </c>
      <c r="DD15" s="208" t="b" cm="1">
        <f t="array" ref="DD15">IF(AK15=0,FALSE,(180-secandmin(AK15)))</f>
        <v>0</v>
      </c>
      <c r="DE15" s="20" t="b" cm="1">
        <f t="array" ref="DE15">OnevX(CH15,CH31,CH47,CH63,CH79,AO15)</f>
        <v>0</v>
      </c>
      <c r="DF15" s="20">
        <f t="shared" si="8"/>
        <v>0</v>
      </c>
    </row>
    <row r="16" spans="1:110" ht="15.75" customHeight="1" x14ac:dyDescent="0.2">
      <c r="A16" s="152" t="str" cm="1">
        <f t="array" aca="1" ref="A16" ca="1">MID(CELL("filename",A5),FIND("]",CELL("filename",A5))+1,255)</f>
        <v>5_30 Theme</v>
      </c>
      <c r="B16" s="4">
        <v>4</v>
      </c>
      <c r="C16" s="50"/>
      <c r="D16" s="51"/>
      <c r="E16" s="50"/>
      <c r="F16" s="87"/>
      <c r="G16" s="88"/>
      <c r="H16" s="89"/>
      <c r="I16" s="49"/>
      <c r="J16" s="48" t="s">
        <v>418</v>
      </c>
      <c r="K16" s="45" t="b">
        <v>0</v>
      </c>
      <c r="L16" s="46" t="b">
        <f t="shared" si="7"/>
        <v>0</v>
      </c>
      <c r="M16" s="47" t="b" cm="1">
        <f t="array" ref="M16">OpeningDeath(CG16,CI16,CI32,CI48,CI64,CI80,CI96)</f>
        <v>0</v>
      </c>
      <c r="N16" s="52" t="s">
        <v>185</v>
      </c>
      <c r="O16" s="69" t="b">
        <v>0</v>
      </c>
      <c r="Q16" s="17">
        <v>2</v>
      </c>
      <c r="R16" s="17">
        <v>6</v>
      </c>
      <c r="S16" s="17"/>
      <c r="Z16" s="4">
        <v>4</v>
      </c>
      <c r="AA16" s="93"/>
      <c r="AB16" s="68"/>
      <c r="AC16" s="73"/>
      <c r="AD16" s="44"/>
      <c r="AE16" s="73"/>
      <c r="AF16" s="44"/>
      <c r="AG16" s="43"/>
      <c r="AI16" s="74">
        <v>4</v>
      </c>
      <c r="AJ16" s="59" t="b">
        <v>0</v>
      </c>
      <c r="AK16" s="60"/>
      <c r="AL16" s="61" t="s">
        <v>227</v>
      </c>
      <c r="AM16" s="62" t="s">
        <v>418</v>
      </c>
      <c r="AN16" s="63" t="s">
        <v>381</v>
      </c>
      <c r="AO16" s="71" t="s">
        <v>404</v>
      </c>
      <c r="AP16" s="20" t="b">
        <f t="shared" si="1"/>
        <v>0</v>
      </c>
      <c r="AQ16" s="17"/>
      <c r="AR16" s="190" t="s">
        <v>391</v>
      </c>
      <c r="AS16" s="54" t="s">
        <v>67</v>
      </c>
      <c r="AT16" s="55" t="s">
        <v>384</v>
      </c>
      <c r="AU16" s="55" t="b">
        <v>0</v>
      </c>
      <c r="AV16" s="55" t="b">
        <v>0</v>
      </c>
      <c r="AW16" s="64"/>
      <c r="AX16" s="65"/>
      <c r="AY16" s="66"/>
      <c r="AZ16" s="66" t="b">
        <v>0</v>
      </c>
      <c r="BA16" s="66"/>
      <c r="BB16" s="56"/>
      <c r="BC16" s="57"/>
      <c r="BD16" s="55"/>
      <c r="BE16" s="55" t="b">
        <v>0</v>
      </c>
      <c r="BF16" s="55"/>
      <c r="BG16" s="64"/>
      <c r="BH16" s="65"/>
      <c r="BI16" s="66"/>
      <c r="BJ16" s="66" t="b">
        <v>0</v>
      </c>
      <c r="BK16" s="66"/>
      <c r="BL16" s="56"/>
      <c r="BM16" s="57"/>
      <c r="BN16" s="55"/>
      <c r="BO16" s="55" t="b">
        <v>0</v>
      </c>
      <c r="BP16" s="55"/>
      <c r="BR16" s="20" t="str">
        <v/>
      </c>
      <c r="BS16" s="20">
        <f t="shared" si="2"/>
        <v>0</v>
      </c>
      <c r="BT16" s="222" cm="1">
        <f t="array" ref="BT16">IF(K16=TRUE,45-secandmin(AK16),0)</f>
        <v>0</v>
      </c>
      <c r="BU16" s="20" t="b" cm="1">
        <f t="array" ref="BU16">IF(secandmin(AC16)=0,FALSE,(180+CP16-secandmin(AC16)))</f>
        <v>0</v>
      </c>
      <c r="BV16" s="20" t="b" cm="1">
        <f t="array" ref="BV16">IF(secandmin(AE16)=0,FALSE,(180+CQ16-secandmin(AE16)))</f>
        <v>0</v>
      </c>
      <c r="BW16" s="70"/>
      <c r="BX16" s="21">
        <f t="shared" si="3"/>
        <v>0</v>
      </c>
      <c r="BY16" s="20" t="b" cm="1">
        <f t="array" ref="BY16">objwincheck(AJ16,secandmin(AM16),AN16,AO16)</f>
        <v>0</v>
      </c>
      <c r="BZ16" s="20" t="b" cm="1">
        <f t="array" ref="BZ16">objlosecheck(O16,secandmin(AM16),AN16,AO16)</f>
        <v>0</v>
      </c>
      <c r="CA16" s="29">
        <f>countkills(AS16,AX16,BC16,BH16,BM16,B12)</f>
        <v>0</v>
      </c>
      <c r="CB16" s="20">
        <f t="shared" ref="CB16:CB27" si="9">countkillshs(AS16,AV16,AX16,BA16,BC16,BF16,BH16,BK16,BM16,BP16,$B$12)</f>
        <v>0</v>
      </c>
      <c r="CC16" s="223" t="b">
        <f>opening(AS16,B12)</f>
        <v>0</v>
      </c>
      <c r="CD16" s="29" t="b" cm="1">
        <f t="array" ref="CD16">KOST(CA16,O16,secandmin(J16),L16, AN16)</f>
        <v>0</v>
      </c>
      <c r="CE16" s="196"/>
      <c r="CF16" s="20" cm="1">
        <f t="array" ref="CF16">exitfrags(CI16,CI32,CI48,CI64,CI80,AS16,CJ16,AX16,CK16,BC16,CL16,BH16,CM16,BM16,CN16,AO16,$B$12)</f>
        <v>0</v>
      </c>
      <c r="CG16" s="27" t="b" cm="1">
        <f t="array" ref="CG16">openingpick(CJ16,CI16,CI32,CI48,CI64,CI80,CI96,$E$2)</f>
        <v>0</v>
      </c>
      <c r="CH16" s="20" cm="1">
        <f t="array" ref="CH16">secandmin(J16)</f>
        <v>39</v>
      </c>
      <c r="CI16" s="20">
        <f t="shared" si="4"/>
        <v>141</v>
      </c>
      <c r="CJ16" s="20" cm="1">
        <f t="array" ref="CJ16">IF(AR16="",FALSE,ROUND(IF(AU16=TRUE,((180-secandmin(AK16))+(45-AM16))-(secandmin(AR16)),(180-secandmin(AR16))),0))</f>
        <v>132</v>
      </c>
      <c r="CK16" s="20" t="b" cm="1">
        <f t="array" ref="CK16">IF(AW16="",FALSE,ROUND(IF(AZ16=TRUE,((180-secandmin(AK16))+(45-AM16))-(secandmin(AW16)),(180-secandmin(AW16))),0))</f>
        <v>0</v>
      </c>
      <c r="CL16" s="20" t="b" cm="1">
        <f t="array" ref="CL16">IF(BB16="",FALSE,ROUND(IF(BE16=TRUE,((180-secandmin(AK16))+(45-AM16))-(secandmin(BB16)),(180-secandmin(BB16))),0))</f>
        <v>0</v>
      </c>
      <c r="CM16" s="20" t="b" cm="1">
        <f t="array" ref="CM16">IF(BG16="",FALSE,ROUND(IF(BJ16=TRUE,((180-secandmin(AK16))+(45-AM16))-(secandmin(BG16)),(180-secandmin(BG16))),0))</f>
        <v>0</v>
      </c>
      <c r="CN16" s="20" t="b" cm="1">
        <f t="array" ref="CN16">IF(BL16="",FALSE,ROUND(IF(BO16=TRUE,((180-secandmin(AK16))+(45-AM16))-(secandmin(BL16)),(180-secandmin(BL16))),0))</f>
        <v>0</v>
      </c>
      <c r="CO16" s="30" cm="1">
        <f t="array" ref="CO16">roundlength(AJ16,secandmin(AM16),AO16,secandmin(AK16))</f>
        <v>141</v>
      </c>
      <c r="CP16" s="222">
        <f t="shared" si="5"/>
        <v>0</v>
      </c>
      <c r="CQ16" s="222">
        <f t="shared" si="6"/>
        <v>0</v>
      </c>
      <c r="CR16" s="17"/>
      <c r="CU16" s="20" t="b">
        <v>1</v>
      </c>
      <c r="CV16" s="20" t="b">
        <v>0</v>
      </c>
      <c r="CW16" s="20">
        <v>84</v>
      </c>
      <c r="CX16" s="20">
        <v>141</v>
      </c>
      <c r="CY16" s="20">
        <v>1</v>
      </c>
      <c r="CZ16" s="20">
        <v>0</v>
      </c>
      <c r="DA16" s="20" t="b" cm="1">
        <f t="array" ref="DA16">FiveVThreeThrown(CJ16,CK16,CI16,CI32,CI48,CI64,CI80,AO16)</f>
        <v>0</v>
      </c>
      <c r="DB16" s="20" t="b" cm="1">
        <f t="array" ref="DB16">DeathRefragged(CI16,CJ16,CK16,CL16,CM16,CN16)</f>
        <v>0</v>
      </c>
      <c r="DC16" s="20" t="b" cm="1">
        <f t="array" ref="DC16">OpeningKill(CJ16,AS16,$B$12,CI16,CI32,CI48,CI64,CI80)</f>
        <v>0</v>
      </c>
      <c r="DD16" s="208" t="b" cm="1">
        <f t="array" ref="DD16">IF(AK16=0,FALSE,(180-secandmin(AK16)))</f>
        <v>0</v>
      </c>
      <c r="DE16" s="20" t="b" cm="1">
        <f t="array" ref="DE16">OnevX(CH16,CH32,CH48,CH64,CH80,AO16)</f>
        <v>0</v>
      </c>
      <c r="DF16" s="20">
        <f t="shared" si="8"/>
        <v>0</v>
      </c>
    </row>
    <row r="17" spans="1:110" ht="15.75" customHeight="1" x14ac:dyDescent="0.2">
      <c r="A17" s="152" t="str" cm="1">
        <f t="array" aca="1" ref="A17" ca="1">MID(CELL("filename",A6),FIND("]",CELL("filename",A6))+1,255)</f>
        <v>5_30 Theme</v>
      </c>
      <c r="B17" s="4">
        <v>5</v>
      </c>
      <c r="C17" s="50"/>
      <c r="D17" s="51"/>
      <c r="E17" s="50"/>
      <c r="F17" s="87"/>
      <c r="G17" s="88"/>
      <c r="H17" s="89"/>
      <c r="I17" s="49"/>
      <c r="J17" s="48" t="s">
        <v>420</v>
      </c>
      <c r="K17" s="45" t="b">
        <v>0</v>
      </c>
      <c r="L17" s="46" t="b">
        <f t="shared" si="7"/>
        <v>0</v>
      </c>
      <c r="M17" s="47" t="b" cm="1">
        <f t="array" ref="M17">OpeningDeath(CG17,CI17,CI33,CI49,CI65,CI81,CI97)</f>
        <v>0</v>
      </c>
      <c r="N17" s="52" t="s">
        <v>185</v>
      </c>
      <c r="O17" s="69" t="b">
        <v>0</v>
      </c>
      <c r="Q17" s="17">
        <v>0</v>
      </c>
      <c r="R17" s="17">
        <v>7</v>
      </c>
      <c r="S17" s="17"/>
      <c r="Z17" s="4">
        <v>5</v>
      </c>
      <c r="AA17" s="93"/>
      <c r="AB17" s="68"/>
      <c r="AC17" s="73"/>
      <c r="AD17" s="44"/>
      <c r="AE17" s="73"/>
      <c r="AF17" s="44"/>
      <c r="AG17" s="43"/>
      <c r="AI17" s="74">
        <v>5</v>
      </c>
      <c r="AJ17" s="59" t="b">
        <v>0</v>
      </c>
      <c r="AK17" s="60"/>
      <c r="AL17" s="61" t="s">
        <v>225</v>
      </c>
      <c r="AM17" s="62" t="s">
        <v>409</v>
      </c>
      <c r="AN17" s="63" t="s">
        <v>381</v>
      </c>
      <c r="AO17" s="71" t="s">
        <v>404</v>
      </c>
      <c r="AP17" s="20" t="b">
        <f t="shared" si="1"/>
        <v>0</v>
      </c>
      <c r="AQ17" s="17"/>
      <c r="AR17" s="190" t="s">
        <v>419</v>
      </c>
      <c r="AS17" s="54" t="s">
        <v>65</v>
      </c>
      <c r="AT17" s="55" t="s">
        <v>384</v>
      </c>
      <c r="AU17" s="55" t="b">
        <v>0</v>
      </c>
      <c r="AV17" s="55" t="b">
        <v>1</v>
      </c>
      <c r="AW17" s="64" t="s">
        <v>421</v>
      </c>
      <c r="AX17" s="65" t="s">
        <v>65</v>
      </c>
      <c r="AY17" s="66" t="s">
        <v>384</v>
      </c>
      <c r="AZ17" s="66" t="b">
        <v>0</v>
      </c>
      <c r="BA17" s="66" t="b">
        <v>0</v>
      </c>
      <c r="BB17" s="56"/>
      <c r="BC17" s="57"/>
      <c r="BD17" s="55"/>
      <c r="BE17" s="55" t="b">
        <v>0</v>
      </c>
      <c r="BF17" s="55"/>
      <c r="BG17" s="64"/>
      <c r="BH17" s="65"/>
      <c r="BI17" s="66"/>
      <c r="BJ17" s="66" t="b">
        <v>0</v>
      </c>
      <c r="BK17" s="66"/>
      <c r="BL17" s="56"/>
      <c r="BM17" s="57"/>
      <c r="BN17" s="55"/>
      <c r="BO17" s="55" t="b">
        <v>0</v>
      </c>
      <c r="BP17" s="55"/>
      <c r="BR17" s="20" t="str">
        <v/>
      </c>
      <c r="BS17" s="20">
        <f t="shared" si="2"/>
        <v>0</v>
      </c>
      <c r="BT17" s="222" cm="1">
        <f t="array" ref="BT17">IF(K17=TRUE,45-secandmin(AK17),0)</f>
        <v>0</v>
      </c>
      <c r="BU17" s="20" t="b" cm="1">
        <f t="array" ref="BU17">IF(secandmin(AC17)=0,FALSE,(180+CP17-secandmin(AC17)))</f>
        <v>0</v>
      </c>
      <c r="BV17" s="20" t="b" cm="1">
        <f t="array" ref="BV17">IF(secandmin(AE17)=0,FALSE,(180+CQ17-secandmin(AE17)))</f>
        <v>0</v>
      </c>
      <c r="BW17" s="70"/>
      <c r="BX17" s="21">
        <f t="shared" si="3"/>
        <v>0</v>
      </c>
      <c r="BY17" s="20" t="b" cm="1">
        <f t="array" ref="BY17">objwincheck(AJ17,secandmin(AM17),AN17,AO17)</f>
        <v>0</v>
      </c>
      <c r="BZ17" s="20" t="b" cm="1">
        <f t="array" ref="BZ17">objlosecheck(O17,secandmin(AM17),AN17,AO17)</f>
        <v>0</v>
      </c>
      <c r="CA17" s="29">
        <f>countkills(AS17,AX17,BC17,BH17,BM17,B12)</f>
        <v>0</v>
      </c>
      <c r="CB17" s="20">
        <f t="shared" si="9"/>
        <v>0</v>
      </c>
      <c r="CC17" s="223" t="b">
        <f>opening(AS17,B12)</f>
        <v>0</v>
      </c>
      <c r="CD17" s="29" t="b" cm="1">
        <f t="array" ref="CD17">KOST(CA17,O17,secandmin(J17),L17, AN17)</f>
        <v>0</v>
      </c>
      <c r="CE17" s="196"/>
      <c r="CF17" s="20" cm="1">
        <f t="array" ref="CF17">exitfrags(CI17,CI33,CI49,CI65,CI81,AS17,CJ17,AX17,CK17,BC17,CL17,BH17,CM17,BM17,CN17,AO17,$B$12)</f>
        <v>0</v>
      </c>
      <c r="CG17" s="27" t="b" cm="1">
        <f t="array" ref="CG17">openingpick(CJ17,CI17,CI33,CI49,CI65,CI81,CI97,$E$2)</f>
        <v>0</v>
      </c>
      <c r="CH17" s="20" cm="1">
        <f t="array" ref="CH17">secandmin(J17)</f>
        <v>103</v>
      </c>
      <c r="CI17" s="20">
        <f t="shared" si="4"/>
        <v>77</v>
      </c>
      <c r="CJ17" s="20" cm="1">
        <f t="array" ref="CJ17">IF(AR17="",FALSE,ROUND(IF(AU17=TRUE,((180-secandmin(AK17))+(45-AM17))-(secandmin(AR17)),(180-secandmin(AR17))),0))</f>
        <v>76</v>
      </c>
      <c r="CK17" s="20" cm="1">
        <f t="array" ref="CK17">IF(AW17="",FALSE,ROUND(IF(AZ17=TRUE,((180-secandmin(AK17))+(45-AM17))-(secandmin(AW17)),(180-secandmin(AW17))),0))</f>
        <v>134</v>
      </c>
      <c r="CL17" s="20" t="b" cm="1">
        <f t="array" ref="CL17">IF(BB17="",FALSE,ROUND(IF(BE17=TRUE,((180-secandmin(AK17))+(45-AM17))-(secandmin(BB17)),(180-secandmin(BB17))),0))</f>
        <v>0</v>
      </c>
      <c r="CM17" s="20" t="b" cm="1">
        <f t="array" ref="CM17">IF(BG17="",FALSE,ROUND(IF(BJ17=TRUE,((180-secandmin(AK17))+(45-AM17))-(secandmin(BG17)),(180-secandmin(BG17))),0))</f>
        <v>0</v>
      </c>
      <c r="CN17" s="20" t="b" cm="1">
        <f t="array" ref="CN17">IF(BL17="",FALSE,ROUND(IF(BO17=TRUE,((180-secandmin(AK17))+(45-AM17))-(secandmin(BL17)),(180-secandmin(BL17))),0))</f>
        <v>0</v>
      </c>
      <c r="CO17" s="30" cm="1">
        <f t="array" ref="CO17">roundlength(AJ17,secandmin(AM17),AO17,secandmin(AK17))</f>
        <v>147</v>
      </c>
      <c r="CP17" s="222">
        <f t="shared" si="5"/>
        <v>0</v>
      </c>
      <c r="CQ17" s="222">
        <f t="shared" si="6"/>
        <v>0</v>
      </c>
      <c r="CR17" s="17"/>
      <c r="CU17" s="20" t="b">
        <v>1</v>
      </c>
      <c r="CV17" s="20" t="b">
        <v>0</v>
      </c>
      <c r="CW17" s="20">
        <v>83</v>
      </c>
      <c r="CX17" s="20">
        <v>77</v>
      </c>
      <c r="CY17" s="20">
        <v>0</v>
      </c>
      <c r="CZ17" s="20">
        <v>0</v>
      </c>
      <c r="DA17" s="20" t="b" cm="1">
        <f t="array" ref="DA17">FiveVThreeThrown(CJ17,CK17,CI17,CI33,CI49,CI65,CI81,AO17)</f>
        <v>0</v>
      </c>
      <c r="DB17" s="20" t="b" cm="1">
        <f t="array" ref="DB17">DeathRefragged(CI17,CJ17,CK17,CL17,CM17,CN17)</f>
        <v>0</v>
      </c>
      <c r="DC17" s="20" t="b" cm="1">
        <f t="array" ref="DC17">OpeningKill(CJ17,AS17,$B$12,CI17,CI33,CI49,CI65,CI81)</f>
        <v>0</v>
      </c>
      <c r="DD17" s="208" t="b" cm="1">
        <f t="array" ref="DD17">IF(AK17=0,FALSE,(180-secandmin(AK17)))</f>
        <v>0</v>
      </c>
      <c r="DE17" s="20" t="b" cm="1">
        <f t="array" ref="DE17">OnevX(CH17,CH33,CH49,CH65,CH81,AO17)</f>
        <v>0</v>
      </c>
      <c r="DF17" s="20">
        <f t="shared" si="8"/>
        <v>0</v>
      </c>
    </row>
    <row r="18" spans="1:110" ht="15.75" customHeight="1" x14ac:dyDescent="0.2">
      <c r="A18" s="152" t="str" cm="1">
        <f t="array" aca="1" ref="A18" ca="1">MID(CELL("filename",A7),FIND("]",CELL("filename",A7))+1,255)</f>
        <v>5_30 Theme</v>
      </c>
      <c r="B18" s="4">
        <v>6</v>
      </c>
      <c r="C18" s="50"/>
      <c r="D18" s="51"/>
      <c r="E18" s="50"/>
      <c r="F18" s="87"/>
      <c r="G18" s="88"/>
      <c r="H18" s="89"/>
      <c r="I18" s="49"/>
      <c r="J18" s="48" t="s">
        <v>394</v>
      </c>
      <c r="K18" s="45" t="b">
        <v>0</v>
      </c>
      <c r="L18" s="46" t="b">
        <f t="shared" si="7"/>
        <v>0</v>
      </c>
      <c r="M18" s="47" t="b" cm="1">
        <f t="array" ref="M18">OpeningDeath(CG18,CI18,CI34,CI50,CI66,CI82,CI98)</f>
        <v>0</v>
      </c>
      <c r="N18" s="52" t="s">
        <v>185</v>
      </c>
      <c r="O18" s="69" t="b">
        <v>0</v>
      </c>
      <c r="Q18" s="17">
        <v>1</v>
      </c>
      <c r="R18" s="17">
        <v>2</v>
      </c>
      <c r="S18" s="17"/>
      <c r="Z18" s="4">
        <v>6</v>
      </c>
      <c r="AA18" s="93"/>
      <c r="AB18" s="68"/>
      <c r="AC18" s="73"/>
      <c r="AD18" s="44"/>
      <c r="AE18" s="73"/>
      <c r="AF18" s="44"/>
      <c r="AG18" s="43"/>
      <c r="AI18" s="74">
        <v>6</v>
      </c>
      <c r="AJ18" s="59" t="b">
        <v>0</v>
      </c>
      <c r="AK18" s="60"/>
      <c r="AL18" s="61" t="s">
        <v>228</v>
      </c>
      <c r="AM18" s="62" t="s">
        <v>394</v>
      </c>
      <c r="AN18" s="63" t="s">
        <v>381</v>
      </c>
      <c r="AO18" s="71" t="s">
        <v>404</v>
      </c>
      <c r="AP18" s="20" t="b">
        <f t="shared" si="1"/>
        <v>0</v>
      </c>
      <c r="AQ18" s="17"/>
      <c r="AR18" s="190"/>
      <c r="AS18" s="54"/>
      <c r="AT18" s="55"/>
      <c r="AU18" s="55" t="b">
        <v>0</v>
      </c>
      <c r="AV18" s="55"/>
      <c r="AW18" s="64"/>
      <c r="AX18" s="65"/>
      <c r="AY18" s="66"/>
      <c r="AZ18" s="66" t="b">
        <v>0</v>
      </c>
      <c r="BA18" s="66"/>
      <c r="BB18" s="56"/>
      <c r="BC18" s="57"/>
      <c r="BD18" s="55"/>
      <c r="BE18" s="55" t="b">
        <v>0</v>
      </c>
      <c r="BF18" s="55"/>
      <c r="BG18" s="64"/>
      <c r="BH18" s="65"/>
      <c r="BI18" s="66"/>
      <c r="BJ18" s="66" t="b">
        <v>0</v>
      </c>
      <c r="BK18" s="66"/>
      <c r="BL18" s="56"/>
      <c r="BM18" s="57"/>
      <c r="BN18" s="55"/>
      <c r="BO18" s="55" t="b">
        <v>0</v>
      </c>
      <c r="BP18" s="55"/>
      <c r="BR18" s="20" t="str">
        <v/>
      </c>
      <c r="BS18" s="20">
        <f t="shared" si="2"/>
        <v>0</v>
      </c>
      <c r="BT18" s="222" cm="1">
        <f t="array" ref="BT18">IF(K18=TRUE,45-secandmin(AK18),0)</f>
        <v>0</v>
      </c>
      <c r="BU18" s="20" t="b" cm="1">
        <f t="array" ref="BU18">IF(secandmin(AC18)=0,FALSE,(180+CP18-secandmin(AC18)))</f>
        <v>0</v>
      </c>
      <c r="BV18" s="20" t="b" cm="1">
        <f t="array" ref="BV18">IF(secandmin(AE18)=0,FALSE,(180+CQ18-secandmin(AE18)))</f>
        <v>0</v>
      </c>
      <c r="BW18" s="70"/>
      <c r="BX18" s="21">
        <f t="shared" si="3"/>
        <v>0</v>
      </c>
      <c r="BY18" s="20" t="b" cm="1">
        <f t="array" ref="BY18">objwincheck(AJ18,secandmin(AM18),AN18,AO18)</f>
        <v>0</v>
      </c>
      <c r="BZ18" s="20" t="b" cm="1">
        <f t="array" ref="BZ18">objlosecheck(O18,secandmin(AM18),AN18,AO18)</f>
        <v>0</v>
      </c>
      <c r="CA18" s="29">
        <f>countkills(AS18,AX18,BC18,BH18,BM18,B12)</f>
        <v>0</v>
      </c>
      <c r="CB18" s="20">
        <f t="shared" si="9"/>
        <v>0</v>
      </c>
      <c r="CC18" s="223" t="b">
        <f>opening(AS18,B12)</f>
        <v>0</v>
      </c>
      <c r="CD18" s="29" t="b" cm="1">
        <f t="array" ref="CD18">KOST(CA18,O18,secandmin(J18),L18, AN18)</f>
        <v>0</v>
      </c>
      <c r="CE18" s="196"/>
      <c r="CF18" s="20" cm="1">
        <f t="array" ref="CF18">exitfrags(CI18,CI34,CI50,CI66,CI82,AS18,CJ18,AX18,CK18,BC18,CL18,BH18,CM18,BM18,CN18,AO18,$B$12)</f>
        <v>0</v>
      </c>
      <c r="CG18" s="27" t="b" cm="1">
        <f t="array" ref="CG18">openingpick(CJ18,CI18,CI34,CI50,CI66,CI82,CI98,$E$2)</f>
        <v>0</v>
      </c>
      <c r="CH18" s="20" cm="1">
        <f t="array" ref="CH18">secandmin(J18)</f>
        <v>131</v>
      </c>
      <c r="CI18" s="20">
        <f t="shared" si="4"/>
        <v>49</v>
      </c>
      <c r="CJ18" s="20" t="b" cm="1">
        <f t="array" ref="CJ18">IF(AR18="",FALSE,ROUND(IF(AU18=TRUE,((180-secandmin(AK18))+(45-AM18))-(secandmin(AR18)),(180-secandmin(AR18))),0))</f>
        <v>0</v>
      </c>
      <c r="CK18" s="20" t="b" cm="1">
        <f t="array" ref="CK18">IF(AW18="",FALSE,ROUND(IF(AZ18=TRUE,((180-secandmin(AK18))+(45-AM18))-(secandmin(AW18)),(180-secandmin(AW18))),0))</f>
        <v>0</v>
      </c>
      <c r="CL18" s="20" t="b" cm="1">
        <f t="array" ref="CL18">IF(BB18="",FALSE,ROUND(IF(BE18=TRUE,((180-secandmin(AK18))+(45-AM18))-(secandmin(BB18)),(180-secandmin(BB18))),0))</f>
        <v>0</v>
      </c>
      <c r="CM18" s="20" t="b" cm="1">
        <f t="array" ref="CM18">IF(BG18="",FALSE,ROUND(IF(BJ18=TRUE,((180-secandmin(AK18))+(45-AM18))-(secandmin(BG18)),(180-secandmin(BG18))),0))</f>
        <v>0</v>
      </c>
      <c r="CN18" s="20" t="b" cm="1">
        <f t="array" ref="CN18">IF(BL18="",FALSE,ROUND(IF(BO18=TRUE,((180-secandmin(AK18))+(45-AM18))-(secandmin(BL18)),(180-secandmin(BL18))),0))</f>
        <v>0</v>
      </c>
      <c r="CO18" s="30" cm="1">
        <f t="array" ref="CO18">roundlength(AJ18,secandmin(AM18),AO18,secandmin(AK18))</f>
        <v>49</v>
      </c>
      <c r="CP18" s="222">
        <f t="shared" si="5"/>
        <v>0</v>
      </c>
      <c r="CQ18" s="222">
        <f t="shared" si="6"/>
        <v>0</v>
      </c>
      <c r="CR18" s="17"/>
      <c r="CU18" s="20" t="b">
        <v>1</v>
      </c>
      <c r="CV18" s="20" t="b">
        <v>0</v>
      </c>
      <c r="CW18" s="20">
        <v>150</v>
      </c>
      <c r="CX18" s="20">
        <v>49</v>
      </c>
      <c r="CY18" s="20">
        <v>1</v>
      </c>
      <c r="CZ18" s="20">
        <v>0</v>
      </c>
      <c r="DA18" s="20" t="b" cm="1">
        <f t="array" ref="DA18">FiveVThreeThrown(CJ18,CK18,CI18,CI34,CI50,CI66,CI82,AO18)</f>
        <v>0</v>
      </c>
      <c r="DB18" s="20" t="b" cm="1">
        <f t="array" ref="DB18">DeathRefragged(CI18,CJ18,CK18,CL18,CM18,CN18)</f>
        <v>0</v>
      </c>
      <c r="DC18" s="20" t="b" cm="1">
        <f t="array" ref="DC18">OpeningKill(CJ18,AS18,$B$12,CI18,CI34,CI50,CI66,CI82)</f>
        <v>0</v>
      </c>
      <c r="DD18" s="208" t="b" cm="1">
        <f t="array" ref="DD18">IF(AK18=0,FALSE,(180-secandmin(AK18)))</f>
        <v>0</v>
      </c>
      <c r="DE18" s="20" t="b" cm="1">
        <f t="array" ref="DE18">OnevX(CH18,CH34,CH50,CH66,CH82,AO18)</f>
        <v>0</v>
      </c>
      <c r="DF18" s="20">
        <f t="shared" si="8"/>
        <v>0</v>
      </c>
    </row>
    <row r="19" spans="1:110" ht="15.75" customHeight="1" x14ac:dyDescent="0.2">
      <c r="A19" s="152" t="str" cm="1">
        <f t="array" aca="1" ref="A19" ca="1">MID(CELL("filename",A8),FIND("]",CELL("filename",A8))+1,255)</f>
        <v>5_30 Theme</v>
      </c>
      <c r="B19" s="4">
        <v>7</v>
      </c>
      <c r="C19" s="50"/>
      <c r="D19" s="51"/>
      <c r="E19" s="50"/>
      <c r="F19" s="87"/>
      <c r="G19" s="88"/>
      <c r="H19" s="89"/>
      <c r="I19" s="49"/>
      <c r="J19" s="300"/>
      <c r="K19" s="45" t="b">
        <v>0</v>
      </c>
      <c r="L19" s="46" t="b">
        <f t="shared" si="7"/>
        <v>0</v>
      </c>
      <c r="M19" s="47" t="b" cm="1">
        <f t="array" ref="M19">OpeningDeath(CG19,CI19,CI35,CI51,CI67,CI83,CI99)</f>
        <v>0</v>
      </c>
      <c r="N19" s="52" t="s">
        <v>211</v>
      </c>
      <c r="O19" s="69" t="b">
        <v>0</v>
      </c>
      <c r="Q19" s="17"/>
      <c r="R19" s="17"/>
      <c r="S19" s="17">
        <v>1</v>
      </c>
      <c r="Z19" s="4">
        <v>7</v>
      </c>
      <c r="AA19" s="93"/>
      <c r="AB19" s="68"/>
      <c r="AC19" s="73"/>
      <c r="AD19" s="44"/>
      <c r="AE19" s="73"/>
      <c r="AF19" s="44"/>
      <c r="AG19" s="43"/>
      <c r="AI19" s="74">
        <v>7</v>
      </c>
      <c r="AJ19" s="59" t="b">
        <v>0</v>
      </c>
      <c r="AK19" s="60"/>
      <c r="AL19" s="61" t="s">
        <v>225</v>
      </c>
      <c r="AM19" s="62" t="s">
        <v>389</v>
      </c>
      <c r="AN19" s="63" t="s">
        <v>382</v>
      </c>
      <c r="AO19" s="71" t="s">
        <v>392</v>
      </c>
      <c r="AP19" s="20" t="b">
        <f t="shared" si="1"/>
        <v>0</v>
      </c>
      <c r="AQ19" s="17"/>
      <c r="AR19" s="190" t="s">
        <v>427</v>
      </c>
      <c r="AS19" s="54" t="s">
        <v>355</v>
      </c>
      <c r="AT19" s="55" t="s">
        <v>384</v>
      </c>
      <c r="AU19" s="55" t="b">
        <v>0</v>
      </c>
      <c r="AV19" s="55" t="b">
        <v>0</v>
      </c>
      <c r="AW19" s="64" t="s">
        <v>419</v>
      </c>
      <c r="AX19" s="65" t="s">
        <v>67</v>
      </c>
      <c r="AY19" s="66" t="s">
        <v>384</v>
      </c>
      <c r="AZ19" s="66" t="b">
        <v>0</v>
      </c>
      <c r="BA19" s="66" t="b">
        <v>1</v>
      </c>
      <c r="BB19" s="56" t="s">
        <v>419</v>
      </c>
      <c r="BC19" s="57" t="s">
        <v>67</v>
      </c>
      <c r="BD19" s="55" t="s">
        <v>384</v>
      </c>
      <c r="BE19" s="55" t="b">
        <v>0</v>
      </c>
      <c r="BF19" s="55" t="b">
        <v>0</v>
      </c>
      <c r="BG19" s="64" t="s">
        <v>417</v>
      </c>
      <c r="BH19" s="65" t="s">
        <v>390</v>
      </c>
      <c r="BI19" s="66" t="s">
        <v>384</v>
      </c>
      <c r="BJ19" s="66" t="b">
        <v>0</v>
      </c>
      <c r="BK19" s="66" t="b">
        <v>0</v>
      </c>
      <c r="BL19" s="56" t="s">
        <v>389</v>
      </c>
      <c r="BM19" s="57" t="s">
        <v>67</v>
      </c>
      <c r="BN19" s="55" t="s">
        <v>384</v>
      </c>
      <c r="BO19" s="55" t="b">
        <v>0</v>
      </c>
      <c r="BP19" s="55" t="b">
        <v>1</v>
      </c>
      <c r="BR19" s="20" t="str">
        <v/>
      </c>
      <c r="BS19" s="20">
        <f t="shared" si="2"/>
        <v>0</v>
      </c>
      <c r="BT19" s="222" cm="1">
        <f t="array" ref="BT19">IF(K19=TRUE,45-secandmin(AK19),0)</f>
        <v>0</v>
      </c>
      <c r="BU19" s="20" t="b" cm="1">
        <f t="array" ref="BU19">IF(secandmin(AC19)=0,FALSE,(180+CP19-secandmin(AC19)))</f>
        <v>0</v>
      </c>
      <c r="BV19" s="20" t="b" cm="1">
        <f t="array" ref="BV19">IF(secandmin(AE19)=0,FALSE,(180+CQ19-secandmin(AE19)))</f>
        <v>0</v>
      </c>
      <c r="BW19" s="70"/>
      <c r="BX19" s="21">
        <f t="shared" si="3"/>
        <v>0</v>
      </c>
      <c r="BY19" s="20" t="b" cm="1">
        <f t="array" ref="BY19">objwincheck(AJ19,secandmin(AM19),AN19,AO19)</f>
        <v>0</v>
      </c>
      <c r="BZ19" s="20" t="b" cm="1">
        <f t="array" ref="BZ19">objlosecheck(O19,secandmin(AM19),AN19,AO19)</f>
        <v>0</v>
      </c>
      <c r="CA19" s="29">
        <f>countkills(AS19,AX19,BC19,BH19,BM19,B12)</f>
        <v>1</v>
      </c>
      <c r="CB19" s="20">
        <f t="shared" si="9"/>
        <v>0</v>
      </c>
      <c r="CC19" s="223" t="b">
        <f>opening(AS19,B12)</f>
        <v>0</v>
      </c>
      <c r="CD19" s="29" t="b" cm="1">
        <f t="array" ref="CD19">KOST(CA19,O19,secandmin(J19),L19, AN19)</f>
        <v>1</v>
      </c>
      <c r="CE19" s="196"/>
      <c r="CF19" s="20" cm="1">
        <f t="array" ref="CF19">exitfrags(CI19,CI35,CI51,CI67,CI83,AS19,CJ19,AX19,CK19,BC19,CL19,BH19,CM19,BM19,CN19,AO19,$B$12)</f>
        <v>0</v>
      </c>
      <c r="CG19" s="27" t="b" cm="1">
        <f t="array" ref="CG19">openingpick(CJ19,CI19,CI35,CI51,CI67,CI83,CI99,$E$2)</f>
        <v>0</v>
      </c>
      <c r="CH19" s="20" cm="1">
        <f t="array" ref="CH19">secandmin(J19)</f>
        <v>0</v>
      </c>
      <c r="CI19" s="20" t="b">
        <f t="shared" si="4"/>
        <v>0</v>
      </c>
      <c r="CJ19" s="20" cm="1">
        <f t="array" ref="CJ19">IF(AR19="",FALSE,ROUND(IF(AU19=TRUE,((180-secandmin(AK19))+(45-AM19))-(secandmin(AR19)),(180-secandmin(AR19))),0))</f>
        <v>40</v>
      </c>
      <c r="CK19" s="20" cm="1">
        <f t="array" ref="CK19">IF(AW19="",FALSE,ROUND(IF(AZ19=TRUE,((180-secandmin(AK19))+(45-AM19))-(secandmin(AW19)),(180-secandmin(AW19))),0))</f>
        <v>76</v>
      </c>
      <c r="CL19" s="20" cm="1">
        <f t="array" ref="CL19">IF(BB19="",FALSE,ROUND(IF(BE19=TRUE,((180-secandmin(AK19))+(45-AM19))-(secandmin(BB19)),(180-secandmin(BB19))),0))</f>
        <v>76</v>
      </c>
      <c r="CM19" s="20" cm="1">
        <f t="array" ref="CM19">IF(BG19="",FALSE,ROUND(IF(BJ19=TRUE,((180-secandmin(AK19))+(45-AM19))-(secandmin(BG19)),(180-secandmin(BG19))),0))</f>
        <v>122</v>
      </c>
      <c r="CN19" s="20" cm="1">
        <f t="array" ref="CN19">IF(BL19="",FALSE,ROUND(IF(BO19=TRUE,((180-secandmin(AK19))+(45-AM19))-(secandmin(BL19)),(180-secandmin(BL19))),0))</f>
        <v>124</v>
      </c>
      <c r="CO19" s="30" cm="1">
        <f t="array" ref="CO19">roundlength(AJ19,secandmin(AM19),AO19,secandmin(AK19))</f>
        <v>124</v>
      </c>
      <c r="CP19" s="222">
        <f t="shared" si="5"/>
        <v>0</v>
      </c>
      <c r="CQ19" s="222">
        <f t="shared" si="6"/>
        <v>0</v>
      </c>
      <c r="CR19" s="17"/>
      <c r="CU19" s="20"/>
      <c r="CV19" s="20"/>
      <c r="CW19" s="20"/>
      <c r="CX19" s="20"/>
      <c r="CY19" s="20"/>
      <c r="CZ19" s="20"/>
      <c r="DA19" s="20" t="b" cm="1">
        <f t="array" ref="DA19">FiveVThreeThrown(CJ19,CK19,CI19,CI35,CI51,CI67,CI83,AO19)</f>
        <v>0</v>
      </c>
      <c r="DB19" s="20" t="b" cm="1">
        <f t="array" ref="DB19">DeathRefragged(CI19,CJ19,CK19,CL19,CM19,CN19)</f>
        <v>0</v>
      </c>
      <c r="DC19" s="20" t="b" cm="1">
        <f t="array" ref="DC19">OpeningKill(CJ19,AS19,$B$12,CI19,CI35,CI51,CI67,CI83)</f>
        <v>0</v>
      </c>
      <c r="DD19" s="208" t="b" cm="1">
        <f t="array" ref="DD19">IF(AK19=0,FALSE,(180-secandmin(AK19)))</f>
        <v>0</v>
      </c>
      <c r="DE19" s="20" t="b" cm="1">
        <f t="array" ref="DE19">OnevX(CH19,CH35,CH51,CH67,CH83,AO19)</f>
        <v>1</v>
      </c>
      <c r="DF19" s="20">
        <f t="shared" si="8"/>
        <v>0</v>
      </c>
    </row>
    <row r="20" spans="1:110" ht="15.75" customHeight="1" x14ac:dyDescent="0.2">
      <c r="A20" s="152" t="str" cm="1">
        <f t="array" aca="1" ref="A20" ca="1">MID(CELL("filename",A9),FIND("]",CELL("filename",A9))+1,255)</f>
        <v>5_30 Theme</v>
      </c>
      <c r="B20" s="4">
        <v>8</v>
      </c>
      <c r="C20" s="50"/>
      <c r="D20" s="51"/>
      <c r="E20" s="50"/>
      <c r="F20" s="87"/>
      <c r="G20" s="88"/>
      <c r="H20" s="89"/>
      <c r="I20" s="49"/>
      <c r="J20" s="301"/>
      <c r="K20" s="45" t="b">
        <v>0</v>
      </c>
      <c r="L20" s="46" t="b">
        <f t="shared" si="7"/>
        <v>0</v>
      </c>
      <c r="M20" s="47" t="b" cm="1">
        <f t="array" ref="M20">OpeningDeath(CG20,CI20,CI36,CI52,CI68,CI84,CI100)</f>
        <v>0</v>
      </c>
      <c r="N20" s="52" t="s">
        <v>211</v>
      </c>
      <c r="O20" s="69" t="b">
        <v>0</v>
      </c>
      <c r="Q20" s="17"/>
      <c r="R20" s="17"/>
      <c r="S20" s="17">
        <v>2</v>
      </c>
      <c r="Z20" s="4">
        <v>8</v>
      </c>
      <c r="AA20" s="93"/>
      <c r="AB20" s="68"/>
      <c r="AC20" s="73"/>
      <c r="AD20" s="44"/>
      <c r="AE20" s="73"/>
      <c r="AF20" s="44"/>
      <c r="AG20" s="43"/>
      <c r="AI20" s="74">
        <v>8</v>
      </c>
      <c r="AJ20" s="59" t="b">
        <v>0</v>
      </c>
      <c r="AK20" s="182"/>
      <c r="AL20" s="61" t="s">
        <v>225</v>
      </c>
      <c r="AM20" s="62" t="s">
        <v>435</v>
      </c>
      <c r="AN20" s="63" t="s">
        <v>382</v>
      </c>
      <c r="AO20" s="71" t="s">
        <v>404</v>
      </c>
      <c r="AP20" s="20" t="b">
        <f t="shared" si="1"/>
        <v>0</v>
      </c>
      <c r="AQ20" s="17"/>
      <c r="AR20" s="190" t="s">
        <v>429</v>
      </c>
      <c r="AS20" s="54" t="s">
        <v>65</v>
      </c>
      <c r="AT20" s="55" t="s">
        <v>384</v>
      </c>
      <c r="AU20" s="55" t="b">
        <v>0</v>
      </c>
      <c r="AV20" s="55" t="b">
        <v>0</v>
      </c>
      <c r="AW20" s="64" t="s">
        <v>413</v>
      </c>
      <c r="AX20" s="65" t="s">
        <v>355</v>
      </c>
      <c r="AY20" s="66" t="s">
        <v>384</v>
      </c>
      <c r="AZ20" s="66" t="b">
        <v>0</v>
      </c>
      <c r="BA20" s="66" t="b">
        <v>0</v>
      </c>
      <c r="BB20" s="56"/>
      <c r="BC20" s="57"/>
      <c r="BD20" s="224"/>
      <c r="BE20" s="55" t="b">
        <v>0</v>
      </c>
      <c r="BF20" s="55"/>
      <c r="BG20" s="64"/>
      <c r="BH20" s="65"/>
      <c r="BI20" s="164"/>
      <c r="BJ20" s="66" t="b">
        <v>0</v>
      </c>
      <c r="BK20" s="66"/>
      <c r="BL20" s="56"/>
      <c r="BM20" s="57"/>
      <c r="BN20" s="224"/>
      <c r="BO20" s="55" t="b">
        <v>0</v>
      </c>
      <c r="BP20" s="55"/>
      <c r="BR20" s="20" t="str">
        <v/>
      </c>
      <c r="BS20" s="20">
        <f t="shared" si="2"/>
        <v>0</v>
      </c>
      <c r="BT20" s="222" cm="1">
        <f t="array" ref="BT20">IF(K20=TRUE,45-secandmin(AK20),0)</f>
        <v>0</v>
      </c>
      <c r="BU20" s="20" t="b" cm="1">
        <f t="array" ref="BU20">IF(secandmin(AC20)=0,FALSE,(180+CP20-secandmin(AC20)))</f>
        <v>0</v>
      </c>
      <c r="BV20" s="20" t="b" cm="1">
        <f t="array" ref="BV20">IF(secandmin(AE20)=0,FALSE,(180+CQ20-secandmin(AE20)))</f>
        <v>0</v>
      </c>
      <c r="BW20" s="70"/>
      <c r="BX20" s="21">
        <f t="shared" si="3"/>
        <v>0</v>
      </c>
      <c r="BY20" s="20" t="b" cm="1">
        <f t="array" ref="BY20">objwincheck(AJ20,secandmin(AM20),AN20,AO20)</f>
        <v>0</v>
      </c>
      <c r="BZ20" s="20" t="b" cm="1">
        <f t="array" ref="BZ20">objlosecheck(O20,secandmin(AM20),AN20,AO20)</f>
        <v>1</v>
      </c>
      <c r="CA20" s="29">
        <f>countkills(AS20,AX20,BC20,BH20,BM20,B12)</f>
        <v>0</v>
      </c>
      <c r="CB20" s="20">
        <f t="shared" si="9"/>
        <v>0</v>
      </c>
      <c r="CC20" s="223" t="b">
        <f>opening(AS20,B12)</f>
        <v>0</v>
      </c>
      <c r="CD20" s="29" t="b" cm="1">
        <f t="array" ref="CD20">KOST(CA20,O20,secandmin(J20),L20, AN20)</f>
        <v>1</v>
      </c>
      <c r="CE20" s="196"/>
      <c r="CF20" s="20" cm="1">
        <f t="array" ref="CF20">exitfrags(CI20,CI36,CI52,CI68,CI84,AS20,CJ20,AX20,CK20,BC20,CL20,BH20,CM20,BM20,CN20,AO20,$B$12)</f>
        <v>0</v>
      </c>
      <c r="CG20" s="27" t="b" cm="1">
        <f t="array" ref="CG20">openingpick(CJ20,CI20,CI36,CI52,CI68,CI84,CI100,$E$2)</f>
        <v>1</v>
      </c>
      <c r="CH20" s="20" cm="1">
        <f t="array" ref="CH20">secandmin(J20)</f>
        <v>0</v>
      </c>
      <c r="CI20" s="20" t="b">
        <f t="shared" si="4"/>
        <v>0</v>
      </c>
      <c r="CJ20" s="20" cm="1">
        <f t="array" ref="CJ20">IF(AR20="",FALSE,ROUND(IF(AU20=TRUE,((180-secandmin(AK20))+(45-AM20))-(secandmin(AR20)),(180-secandmin(AR20))),0))</f>
        <v>139</v>
      </c>
      <c r="CK20" s="20" cm="1">
        <f t="array" ref="CK20">IF(AW20="",FALSE,ROUND(IF(AZ20=TRUE,((180-secandmin(AK20))+(45-AM20))-(secandmin(AW20)),(180-secandmin(AW20))),0))</f>
        <v>170</v>
      </c>
      <c r="CL20" s="20" t="b" cm="1">
        <f t="array" ref="CL20">IF(BB20="",FALSE,ROUND(IF(BE20=TRUE,((180-secandmin(AK20))+(45-AM20))-(secandmin(BB20)),(180-secandmin(BB20))),0))</f>
        <v>0</v>
      </c>
      <c r="CM20" s="20" t="b" cm="1">
        <f t="array" ref="CM20">IF(BG20="",FALSE,ROUND(IF(BJ20=TRUE,((180-secandmin(AK20))+(45-AM20))-(secandmin(BG20)),(180-secandmin(BG20))),0))</f>
        <v>0</v>
      </c>
      <c r="CN20" s="20" t="b" cm="1">
        <f t="array" ref="CN20">IF(BL20="",FALSE,ROUND(IF(BO20=TRUE,((180-secandmin(AK20))+(45-AM20))-(secandmin(BL20)),(180-secandmin(BL20))),0))</f>
        <v>0</v>
      </c>
      <c r="CO20" s="30" cm="1">
        <f t="array" ref="CO20">roundlength(AJ20,secandmin(AM20),AO20,secandmin(AK20))</f>
        <v>180</v>
      </c>
      <c r="CP20" s="222">
        <f t="shared" si="5"/>
        <v>0</v>
      </c>
      <c r="CQ20" s="222">
        <f t="shared" si="6"/>
        <v>0</v>
      </c>
      <c r="CR20" s="17"/>
      <c r="CU20" s="20"/>
      <c r="CV20" s="20"/>
      <c r="CW20" s="20"/>
      <c r="CX20" s="20"/>
      <c r="CY20" s="20"/>
      <c r="CZ20" s="20"/>
      <c r="DA20" s="20" t="b" cm="1">
        <f t="array" ref="DA20">FiveVThreeThrown(CJ20,CK20,CI20,CI36,CI52,CI68,CI84,AO20)</f>
        <v>0</v>
      </c>
      <c r="DB20" s="20" t="b" cm="1">
        <f t="array" ref="DB20">DeathRefragged(CI20,CJ20,CK20,CL20,CM20,CN20)</f>
        <v>0</v>
      </c>
      <c r="DC20" s="20" t="b" cm="1">
        <f t="array" ref="DC20">OpeningKill(CJ20,AS20,$B$12,CI20,CI36,CI52,CI68,CI84)</f>
        <v>0</v>
      </c>
      <c r="DD20" s="208" t="b" cm="1">
        <f t="array" ref="DD20">IF(AK20=0,FALSE,(180-secandmin(AK20)))</f>
        <v>0</v>
      </c>
      <c r="DE20" s="20" t="b" cm="1">
        <f t="array" ref="DE20">OnevX(CH20,CH36,CH52,CH68,CH84,AO20)</f>
        <v>0</v>
      </c>
      <c r="DF20" s="20">
        <f t="shared" si="8"/>
        <v>0</v>
      </c>
    </row>
    <row r="21" spans="1:110" ht="15.75" customHeight="1" x14ac:dyDescent="0.2">
      <c r="A21" s="152" t="str" cm="1">
        <f t="array" aca="1" ref="A21" ca="1">MID(CELL("filename",A10),FIND("]",CELL("filename",A10))+1,255)</f>
        <v>5_30 Theme</v>
      </c>
      <c r="B21" s="4">
        <v>9</v>
      </c>
      <c r="C21" s="50"/>
      <c r="D21" s="51"/>
      <c r="E21" s="50"/>
      <c r="F21" s="87"/>
      <c r="G21" s="88"/>
      <c r="H21" s="89"/>
      <c r="I21" s="49"/>
      <c r="J21" s="300"/>
      <c r="K21" s="45" t="b">
        <v>0</v>
      </c>
      <c r="L21" s="46" t="b">
        <f t="shared" si="7"/>
        <v>0</v>
      </c>
      <c r="M21" s="47" t="b" cm="1">
        <f t="array" ref="M21">OpeningDeath(CG21,CI21,CI37,CI53,CI69,CI85,CI101)</f>
        <v>0</v>
      </c>
      <c r="N21" s="171" t="s">
        <v>211</v>
      </c>
      <c r="O21" s="69" t="b">
        <v>0</v>
      </c>
      <c r="Q21" s="17"/>
      <c r="R21" s="17"/>
      <c r="S21" s="17">
        <v>2</v>
      </c>
      <c r="Z21" s="4">
        <v>9</v>
      </c>
      <c r="AA21" s="93"/>
      <c r="AB21" s="68"/>
      <c r="AC21" s="73"/>
      <c r="AD21" s="44"/>
      <c r="AE21" s="73"/>
      <c r="AF21" s="44"/>
      <c r="AG21" s="43"/>
      <c r="AI21" s="74">
        <v>9</v>
      </c>
      <c r="AJ21" s="59" t="b">
        <v>0</v>
      </c>
      <c r="AK21" s="60"/>
      <c r="AL21" s="61" t="s">
        <v>226</v>
      </c>
      <c r="AM21" s="62" t="s">
        <v>438</v>
      </c>
      <c r="AN21" s="63" t="s">
        <v>382</v>
      </c>
      <c r="AO21" s="71" t="s">
        <v>392</v>
      </c>
      <c r="AP21" s="20" t="b">
        <f t="shared" si="1"/>
        <v>0</v>
      </c>
      <c r="AQ21" s="17"/>
      <c r="AR21" s="190" t="s">
        <v>433</v>
      </c>
      <c r="AS21" s="54" t="s">
        <v>66</v>
      </c>
      <c r="AT21" s="224" t="s">
        <v>434</v>
      </c>
      <c r="AU21" s="55" t="b">
        <v>0</v>
      </c>
      <c r="AV21" s="55" t="b">
        <v>0</v>
      </c>
      <c r="AW21" s="64" t="s">
        <v>436</v>
      </c>
      <c r="AX21" s="65" t="s">
        <v>66</v>
      </c>
      <c r="AY21" s="164" t="s">
        <v>384</v>
      </c>
      <c r="AZ21" s="66" t="b">
        <v>0</v>
      </c>
      <c r="BA21" s="66" t="b">
        <v>0</v>
      </c>
      <c r="BB21" s="56" t="s">
        <v>395</v>
      </c>
      <c r="BC21" s="57" t="s">
        <v>67</v>
      </c>
      <c r="BD21" s="224" t="s">
        <v>384</v>
      </c>
      <c r="BE21" s="55" t="b">
        <v>0</v>
      </c>
      <c r="BF21" s="55" t="b">
        <v>1</v>
      </c>
      <c r="BG21" s="64" t="s">
        <v>399</v>
      </c>
      <c r="BH21" s="65" t="s">
        <v>67</v>
      </c>
      <c r="BI21" s="164" t="s">
        <v>384</v>
      </c>
      <c r="BJ21" s="66" t="b">
        <v>0</v>
      </c>
      <c r="BK21" s="66" t="b">
        <v>1</v>
      </c>
      <c r="BL21" s="56" t="s">
        <v>438</v>
      </c>
      <c r="BM21" s="57" t="s">
        <v>67</v>
      </c>
      <c r="BN21" s="55" t="s">
        <v>384</v>
      </c>
      <c r="BO21" s="55" t="b">
        <v>0</v>
      </c>
      <c r="BP21" s="55" t="b">
        <v>0</v>
      </c>
      <c r="BR21" s="20" t="str">
        <v/>
      </c>
      <c r="BS21" s="20">
        <f t="shared" si="2"/>
        <v>0</v>
      </c>
      <c r="BT21" s="222" cm="1">
        <f t="array" ref="BT21">IF(K21=TRUE,45-secandmin(AK21),0)</f>
        <v>0</v>
      </c>
      <c r="BU21" s="20" t="b" cm="1">
        <f t="array" ref="BU21">IF(secandmin(AC21)=0,FALSE,(180+CP21-secandmin(AC21)))</f>
        <v>0</v>
      </c>
      <c r="BV21" s="20" t="b" cm="1">
        <f t="array" ref="BV21">IF(secandmin(AE21)=0,FALSE,(180+CQ21-secandmin(AE21)))</f>
        <v>0</v>
      </c>
      <c r="BW21" s="70"/>
      <c r="BX21" s="21">
        <f t="shared" si="3"/>
        <v>0</v>
      </c>
      <c r="BY21" s="20" t="b" cm="1">
        <f t="array" ref="BY21">objwincheck(AJ21,secandmin(AM21),AN21,AO21)</f>
        <v>0</v>
      </c>
      <c r="BZ21" s="20" t="b" cm="1">
        <f t="array" ref="BZ21">objlosecheck(O21,secandmin(AM21),AN21,AO21)</f>
        <v>0</v>
      </c>
      <c r="CA21" s="29">
        <f>countkills(AS21,AX21,BC21,BH21,BM21,B12)</f>
        <v>0</v>
      </c>
      <c r="CB21" s="20">
        <f t="shared" si="9"/>
        <v>0</v>
      </c>
      <c r="CC21" s="223" t="b">
        <f>opening(AS21,B12)</f>
        <v>0</v>
      </c>
      <c r="CD21" s="29" t="b" cm="1">
        <f t="array" ref="CD21">KOST(CA21,O21,secandmin(J21),L21, AN21)</f>
        <v>1</v>
      </c>
      <c r="CE21" s="196"/>
      <c r="CF21" s="20" cm="1">
        <f t="array" ref="CF21">exitfrags(CI21,CI37,CI53,CI69,CI85,AS21,CJ21,AX21,CK21,BC21,CL21,BH21,CM21,BM21,CN21,AO21,$B$12)</f>
        <v>0</v>
      </c>
      <c r="CG21" s="27" t="b" cm="1">
        <f t="array" ref="CG21">openingpick(CJ21,CI21,CI37,CI53,CI69,CI85,CI101,$E$2)</f>
        <v>1</v>
      </c>
      <c r="CH21" s="20" cm="1">
        <f t="array" ref="CH21">secandmin(J21)</f>
        <v>0</v>
      </c>
      <c r="CI21" s="20" t="b">
        <f t="shared" si="4"/>
        <v>0</v>
      </c>
      <c r="CJ21" s="20" cm="1">
        <f t="array" ref="CJ21">IF(AR21="",FALSE,ROUND(IF(AU21=TRUE,((180-secandmin(AK21))+(45-AM21))-(secandmin(AR21)),(180-secandmin(AR21))),0))</f>
        <v>74</v>
      </c>
      <c r="CK21" s="20" cm="1">
        <f t="array" ref="CK21">IF(AW21="",FALSE,ROUND(IF(AZ21=TRUE,((180-secandmin(AK21))+(45-AM21))-(secandmin(AW21)),(180-secandmin(AW21))),0))</f>
        <v>79</v>
      </c>
      <c r="CL21" s="20" cm="1">
        <f t="array" ref="CL21">IF(BB21="",FALSE,ROUND(IF(BE21=TRUE,((180-secandmin(AK21))+(45-AM21))-(secandmin(BB21)),(180-secandmin(BB21))),0))</f>
        <v>82</v>
      </c>
      <c r="CM21" s="20" cm="1">
        <f t="array" ref="CM21">IF(BG21="",FALSE,ROUND(IF(BJ21=TRUE,((180-secandmin(AK21))+(45-AM21))-(secandmin(BG21)),(180-secandmin(BG21))),0))</f>
        <v>85</v>
      </c>
      <c r="CN21" s="20" cm="1">
        <f t="array" ref="CN21">IF(BL21="",FALSE,ROUND(IF(BO21=TRUE,((180-secandmin(AK21))+(45-AM21))-(secandmin(BL21)),(180-secandmin(BL21))),0))</f>
        <v>108</v>
      </c>
      <c r="CO21" s="30" cm="1">
        <f t="array" ref="CO21">roundlength(AJ21,secandmin(AM21),AO21,secandmin(AK21))</f>
        <v>108</v>
      </c>
      <c r="CP21" s="222">
        <f t="shared" si="5"/>
        <v>0</v>
      </c>
      <c r="CQ21" s="222">
        <f t="shared" si="6"/>
        <v>0</v>
      </c>
      <c r="CR21" s="17"/>
      <c r="CU21" s="20"/>
      <c r="CV21" s="20"/>
      <c r="CW21" s="20"/>
      <c r="CX21" s="20"/>
      <c r="CY21" s="20"/>
      <c r="CZ21" s="20"/>
      <c r="DA21" s="20" t="b" cm="1">
        <f t="array" ref="DA21">FiveVThreeThrown(CJ21,CK21,CI21,CI37,CI53,CI69,CI85,AO21)</f>
        <v>0</v>
      </c>
      <c r="DB21" s="20" t="b" cm="1">
        <f t="array" ref="DB21">DeathRefragged(CI21,CJ21,CK21,CL21,CM21,CN21)</f>
        <v>0</v>
      </c>
      <c r="DC21" s="20" t="b" cm="1">
        <f t="array" ref="DC21">OpeningKill(CJ21,AS21,$B$12,CI21,CI37,CI53,CI69,CI85)</f>
        <v>0</v>
      </c>
      <c r="DD21" s="208" t="b" cm="1">
        <f t="array" ref="DD21">IF(AK21=0,FALSE,(180-secandmin(AK21)))</f>
        <v>0</v>
      </c>
      <c r="DE21" s="20" t="b" cm="1">
        <f t="array" ref="DE21">OnevX(CH21,CH37,CH53,CH69,CH85,AO21)</f>
        <v>0</v>
      </c>
      <c r="DF21" s="20">
        <f t="shared" si="8"/>
        <v>0</v>
      </c>
    </row>
    <row r="22" spans="1:110" ht="15.75" customHeight="1" x14ac:dyDescent="0.2">
      <c r="A22" s="152" t="str" cm="1">
        <f t="array" aca="1" ref="A22" ca="1">MID(CELL("filename",A11),FIND("]",CELL("filename",A11))+1,255)</f>
        <v>5_30 Theme</v>
      </c>
      <c r="B22" s="4">
        <v>10</v>
      </c>
      <c r="C22" s="50"/>
      <c r="D22" s="51"/>
      <c r="E22" s="50"/>
      <c r="F22" s="87"/>
      <c r="G22" s="88"/>
      <c r="H22" s="89"/>
      <c r="I22" s="49"/>
      <c r="J22" s="48" t="s">
        <v>397</v>
      </c>
      <c r="K22" s="45" t="b">
        <v>0</v>
      </c>
      <c r="L22" s="46" t="b">
        <f t="shared" si="7"/>
        <v>0</v>
      </c>
      <c r="M22" s="47" t="b" cm="1">
        <f t="array" ref="M22">OpeningDeath(CG22,CI22,CI38,CI54,CI70,CI86,CI102)</f>
        <v>0</v>
      </c>
      <c r="N22" s="171" t="s">
        <v>201</v>
      </c>
      <c r="O22" s="69" t="b">
        <v>0</v>
      </c>
      <c r="Q22" s="17"/>
      <c r="R22" s="17"/>
      <c r="S22" s="17">
        <v>2</v>
      </c>
      <c r="Z22" s="4">
        <v>10</v>
      </c>
      <c r="AA22" s="93"/>
      <c r="AB22" s="68"/>
      <c r="AC22" s="73"/>
      <c r="AD22" s="44"/>
      <c r="AE22" s="73"/>
      <c r="AF22" s="44"/>
      <c r="AG22" s="43"/>
      <c r="AI22" s="74">
        <v>10</v>
      </c>
      <c r="AJ22" s="59" t="b">
        <v>0</v>
      </c>
      <c r="AK22" s="60"/>
      <c r="AL22" s="61" t="s">
        <v>226</v>
      </c>
      <c r="AM22" s="62" t="s">
        <v>442</v>
      </c>
      <c r="AN22" s="63" t="s">
        <v>382</v>
      </c>
      <c r="AO22" s="71" t="s">
        <v>404</v>
      </c>
      <c r="AP22" s="20" t="b">
        <f t="shared" si="1"/>
        <v>0</v>
      </c>
      <c r="AQ22" s="17"/>
      <c r="AR22" s="190" t="s">
        <v>388</v>
      </c>
      <c r="AS22" s="54" t="s">
        <v>390</v>
      </c>
      <c r="AT22" s="55" t="s">
        <v>384</v>
      </c>
      <c r="AU22" s="55" t="b">
        <v>0</v>
      </c>
      <c r="AV22" s="55" t="b">
        <v>1</v>
      </c>
      <c r="AW22" s="64" t="s">
        <v>439</v>
      </c>
      <c r="AX22" s="65" t="s">
        <v>65</v>
      </c>
      <c r="AY22" s="164" t="s">
        <v>384</v>
      </c>
      <c r="AZ22" s="66" t="b">
        <v>0</v>
      </c>
      <c r="BA22" s="66" t="b">
        <v>0</v>
      </c>
      <c r="BB22" s="56" t="s">
        <v>441</v>
      </c>
      <c r="BC22" s="57" t="s">
        <v>67</v>
      </c>
      <c r="BD22" s="224" t="s">
        <v>384</v>
      </c>
      <c r="BE22" s="55" t="b">
        <v>0</v>
      </c>
      <c r="BF22" s="55" t="b">
        <v>0</v>
      </c>
      <c r="BG22" s="64"/>
      <c r="BH22" s="65"/>
      <c r="BI22" s="164"/>
      <c r="BJ22" s="66" t="b">
        <v>0</v>
      </c>
      <c r="BK22" s="66"/>
      <c r="BL22" s="56"/>
      <c r="BM22" s="57"/>
      <c r="BN22" s="55"/>
      <c r="BO22" s="55" t="b">
        <v>0</v>
      </c>
      <c r="BP22" s="55"/>
      <c r="BR22" s="20" t="str">
        <v/>
      </c>
      <c r="BS22" s="20">
        <f t="shared" si="2"/>
        <v>0</v>
      </c>
      <c r="BT22" s="222" cm="1">
        <f t="array" ref="BT22">IF(K22=TRUE,45-secandmin(AK22),0)</f>
        <v>0</v>
      </c>
      <c r="BU22" s="20" t="b" cm="1">
        <f t="array" ref="BU22">IF(secandmin(AC22)=0,FALSE,(180+CP22-secandmin(AC22)))</f>
        <v>0</v>
      </c>
      <c r="BV22" s="20" t="b" cm="1">
        <f t="array" ref="BV22">IF(secandmin(AE22)=0,FALSE,(180+CQ22-secandmin(AE22)))</f>
        <v>0</v>
      </c>
      <c r="BW22" s="70"/>
      <c r="BX22" s="21">
        <f t="shared" si="3"/>
        <v>0</v>
      </c>
      <c r="BY22" s="20" t="b" cm="1">
        <f t="array" ref="BY22">objwincheck(AJ22,secandmin(AM22),AN22,AO22)</f>
        <v>0</v>
      </c>
      <c r="BZ22" s="20" t="b" cm="1">
        <f t="array" ref="BZ22">objlosecheck(O22,secandmin(AM22),AN22,AO22)</f>
        <v>0</v>
      </c>
      <c r="CA22" s="29">
        <f>countkills(AS22,AX22,BC22,BH22,BM22,B12)</f>
        <v>1</v>
      </c>
      <c r="CB22" s="20">
        <f t="shared" si="9"/>
        <v>1</v>
      </c>
      <c r="CC22" s="223" t="b">
        <f>opening(AS22,B12)</f>
        <v>1</v>
      </c>
      <c r="CD22" s="29" t="b" cm="1">
        <f t="array" ref="CD22">KOST(CA22,O22,secandmin(J22),L22, AN22)</f>
        <v>1</v>
      </c>
      <c r="CE22" s="196"/>
      <c r="CF22" s="20" cm="1">
        <f t="array" ref="CF22">exitfrags(CI22,CI38,CI54,CI70,CI86,AS22,CJ22,AX22,CK22,BC22,CL22,BH22,CM22,BM22,CN22,AO22,$B$12)</f>
        <v>0</v>
      </c>
      <c r="CG22" s="27" t="b" cm="1">
        <f t="array" ref="CG22">openingpick(CJ22,CI22,CI38,CI54,CI70,CI86,CI102,$E$2)</f>
        <v>1</v>
      </c>
      <c r="CH22" s="20" cm="1">
        <f t="array" ref="CH22">secandmin(J22)</f>
        <v>96</v>
      </c>
      <c r="CI22" s="20">
        <f t="shared" si="4"/>
        <v>84</v>
      </c>
      <c r="CJ22" s="20" cm="1">
        <f t="array" ref="CJ22">IF(AR22="",FALSE,ROUND(IF(AU22=TRUE,((180-secandmin(AK22))+(45-AM22))-(secandmin(AR22)),(180-secandmin(AR22))),0))</f>
        <v>36</v>
      </c>
      <c r="CK22" s="20" cm="1">
        <f t="array" ref="CK22">IF(AW22="",FALSE,ROUND(IF(AZ22=TRUE,((180-secandmin(AK22))+(45-AM22))-(secandmin(AW22)),(180-secandmin(AW22))),0))</f>
        <v>67</v>
      </c>
      <c r="CL22" s="20" cm="1">
        <f t="array" ref="CL22">IF(BB22="",FALSE,ROUND(IF(BE22=TRUE,((180-secandmin(AK22))+(45-AM22))-(secandmin(BB22)),(180-secandmin(BB22))),0))</f>
        <v>88</v>
      </c>
      <c r="CM22" s="20" t="b" cm="1">
        <f t="array" ref="CM22">IF(BG22="",FALSE,ROUND(IF(BJ22=TRUE,((180-secandmin(AK22))+(45-AM22))-(secandmin(BG22)),(180-secandmin(BG22))),0))</f>
        <v>0</v>
      </c>
      <c r="CN22" s="20" t="b" cm="1">
        <f t="array" ref="CN22">IF(BL22="",FALSE,ROUND(IF(BO22=TRUE,((180-secandmin(AK22))+(45-AM22))-(secandmin(BL22)),(180-secandmin(BL22))),0))</f>
        <v>0</v>
      </c>
      <c r="CO22" s="30" cm="1">
        <f t="array" ref="CO22">roundlength(AJ22,secandmin(AM22),AO22,secandmin(AK22))</f>
        <v>118</v>
      </c>
      <c r="CP22" s="222">
        <f t="shared" si="5"/>
        <v>0</v>
      </c>
      <c r="CQ22" s="222">
        <f t="shared" si="6"/>
        <v>0</v>
      </c>
      <c r="CR22" s="17"/>
      <c r="CU22" s="20"/>
      <c r="CV22" s="20"/>
      <c r="CW22" s="20"/>
      <c r="CX22" s="20"/>
      <c r="CY22" s="20"/>
      <c r="CZ22" s="20"/>
      <c r="DA22" s="20" t="b" cm="1">
        <f t="array" ref="DA22">FiveVThreeThrown(CJ22,CK22,CI22,CI38,CI54,CI70,CI86,AO22)</f>
        <v>1</v>
      </c>
      <c r="DB22" s="20" t="b" cm="1">
        <f t="array" ref="DB22">DeathRefragged(CI22,CJ22,CK22,CL22,CM22,CN22)</f>
        <v>0</v>
      </c>
      <c r="DC22" s="20" t="b" cm="1">
        <f t="array" ref="DC22">OpeningKill(CJ22,AS22,$B$12,CI22,CI38,CI54,CI70,CI86)</f>
        <v>1</v>
      </c>
      <c r="DD22" s="208" t="b" cm="1">
        <f t="array" ref="DD22">IF(AK22=0,FALSE,(180-secandmin(AK22)))</f>
        <v>0</v>
      </c>
      <c r="DE22" s="20" t="b" cm="1">
        <f t="array" ref="DE22">OnevX(CH22,CH38,CH54,CH70,CH86,AO22)</f>
        <v>0</v>
      </c>
      <c r="DF22" s="20">
        <f t="shared" si="8"/>
        <v>0</v>
      </c>
    </row>
    <row r="23" spans="1:110" ht="15.75" customHeight="1" x14ac:dyDescent="0.2">
      <c r="A23" s="152" t="str" cm="1">
        <f t="array" aca="1" ref="A23" ca="1">MID(CELL("filename",A12),FIND("]",CELL("filename",A12))+1,255)</f>
        <v>5_30 Theme</v>
      </c>
      <c r="B23" s="4">
        <v>11</v>
      </c>
      <c r="C23" s="50"/>
      <c r="D23" s="51"/>
      <c r="E23" s="50"/>
      <c r="F23" s="87"/>
      <c r="G23" s="88"/>
      <c r="H23" s="89"/>
      <c r="I23" s="49"/>
      <c r="J23" s="48" t="s">
        <v>396</v>
      </c>
      <c r="K23" s="45" t="b">
        <v>0</v>
      </c>
      <c r="L23" s="46" t="b">
        <f t="shared" si="7"/>
        <v>1</v>
      </c>
      <c r="M23" s="47" t="b" cm="1">
        <f t="array" ref="M23">OpeningDeath(CG23,CI23,CI39,CI55,CI71,CI87,CI103)</f>
        <v>0</v>
      </c>
      <c r="N23" s="171" t="s">
        <v>211</v>
      </c>
      <c r="O23" s="69" t="b">
        <v>0</v>
      </c>
      <c r="Q23" s="17"/>
      <c r="R23" s="17"/>
      <c r="S23" s="17">
        <v>2</v>
      </c>
      <c r="Z23" s="4">
        <v>11</v>
      </c>
      <c r="AA23" s="93"/>
      <c r="AB23" s="68"/>
      <c r="AC23" s="73"/>
      <c r="AD23" s="44"/>
      <c r="AE23" s="73"/>
      <c r="AF23" s="44"/>
      <c r="AG23" s="43"/>
      <c r="AI23" s="74">
        <v>11</v>
      </c>
      <c r="AJ23" s="59" t="b">
        <v>0</v>
      </c>
      <c r="AK23" s="60"/>
      <c r="AL23" s="61" t="s">
        <v>227</v>
      </c>
      <c r="AM23" s="62" t="s">
        <v>445</v>
      </c>
      <c r="AN23" s="63" t="s">
        <v>382</v>
      </c>
      <c r="AO23" s="71" t="s">
        <v>404</v>
      </c>
      <c r="AP23" s="20" t="b">
        <f t="shared" si="1"/>
        <v>0</v>
      </c>
      <c r="AQ23" s="17"/>
      <c r="AR23" s="190" t="s">
        <v>443</v>
      </c>
      <c r="AS23" s="54" t="s">
        <v>65</v>
      </c>
      <c r="AT23" s="55" t="s">
        <v>384</v>
      </c>
      <c r="AU23" s="55" t="b">
        <v>0</v>
      </c>
      <c r="AV23" s="55" t="b">
        <v>1</v>
      </c>
      <c r="AW23" s="64" t="s">
        <v>398</v>
      </c>
      <c r="AX23" s="65" t="s">
        <v>67</v>
      </c>
      <c r="AY23" s="66" t="s">
        <v>384</v>
      </c>
      <c r="AZ23" s="66" t="b">
        <v>0</v>
      </c>
      <c r="BA23" s="66" t="b">
        <v>0</v>
      </c>
      <c r="BB23" s="56"/>
      <c r="BC23" s="57"/>
      <c r="BD23" s="55"/>
      <c r="BE23" s="55" t="b">
        <v>0</v>
      </c>
      <c r="BF23" s="55"/>
      <c r="BG23" s="64"/>
      <c r="BH23" s="65"/>
      <c r="BI23" s="66"/>
      <c r="BJ23" s="66" t="b">
        <v>0</v>
      </c>
      <c r="BK23" s="66"/>
      <c r="BL23" s="56"/>
      <c r="BM23" s="57"/>
      <c r="BN23" s="55"/>
      <c r="BO23" s="55" t="b">
        <v>0</v>
      </c>
      <c r="BP23" s="55"/>
      <c r="BR23" s="20" t="str">
        <v/>
      </c>
      <c r="BS23" s="20">
        <f t="shared" si="2"/>
        <v>0</v>
      </c>
      <c r="BT23" s="222" cm="1">
        <f t="array" ref="BT23">IF(K23=TRUE,45-secandmin(AK23),0)</f>
        <v>0</v>
      </c>
      <c r="BU23" s="20" t="b" cm="1">
        <f t="array" ref="BU23">IF(secandmin(AC23)=0,FALSE,(180+CP23-secandmin(AC23)))</f>
        <v>0</v>
      </c>
      <c r="BV23" s="20" t="b" cm="1">
        <f t="array" ref="BV23">IF(secandmin(AE23)=0,FALSE,(180+CQ23-secandmin(AE23)))</f>
        <v>0</v>
      </c>
      <c r="BW23" s="70"/>
      <c r="BX23" s="21">
        <f t="shared" si="3"/>
        <v>0</v>
      </c>
      <c r="BY23" s="20" t="b" cm="1">
        <f t="array" ref="BY23">objwincheck(AJ23,secandmin(AM23),AN23,AO23)</f>
        <v>0</v>
      </c>
      <c r="BZ23" s="20" t="b" cm="1">
        <f t="array" ref="BZ23">objlosecheck(O23,secandmin(AM23),AN23,AO23)</f>
        <v>0</v>
      </c>
      <c r="CA23" s="29">
        <f>countkills(AS23,AX23,BC23,BH23,BM23,B12)</f>
        <v>0</v>
      </c>
      <c r="CB23" s="20">
        <f t="shared" si="9"/>
        <v>0</v>
      </c>
      <c r="CC23" s="223" t="b">
        <f>opening(AS23,B12)</f>
        <v>0</v>
      </c>
      <c r="CD23" s="29" t="b" cm="1">
        <f t="array" ref="CD23">KOST(CA23,O23,secandmin(J23),L23, AN23)</f>
        <v>1</v>
      </c>
      <c r="CE23" s="196"/>
      <c r="CF23" s="20" cm="1">
        <f t="array" ref="CF23">exitfrags(CI23,CI39,CI55,CI71,CI87,AS23,CJ23,AX23,CK23,BC23,CL23,BH23,CM23,BM23,CN23,AO23,$B$12)</f>
        <v>0</v>
      </c>
      <c r="CG23" s="27" t="b" cm="1">
        <f t="array" ref="CG23">openingpick(CJ23,CI23,CI39,CI55,CI71,CI87,CI103,$E$2)</f>
        <v>0</v>
      </c>
      <c r="CH23" s="20" cm="1">
        <f t="array" ref="CH23">secandmin(J23)</f>
        <v>97</v>
      </c>
      <c r="CI23" s="20">
        <f t="shared" si="4"/>
        <v>83</v>
      </c>
      <c r="CJ23" s="20" cm="1">
        <f t="array" ref="CJ23">IF(AR23="",FALSE,ROUND(IF(AU23=TRUE,((180-secandmin(AK23))+(45-AM23))-(secandmin(AR23)),(180-secandmin(AR23))),0))</f>
        <v>86</v>
      </c>
      <c r="CK23" s="20" cm="1">
        <f t="array" ref="CK23">IF(AW23="",FALSE,ROUND(IF(AZ23=TRUE,((180-secandmin(AK23))+(45-AM23))-(secandmin(AW23)),(180-secandmin(AW23))),0))</f>
        <v>95</v>
      </c>
      <c r="CL23" s="20" t="b" cm="1">
        <f t="array" ref="CL23">IF(BB23="",FALSE,ROUND(IF(BE23=TRUE,((180-secandmin(AK23))+(45-AM23))-(secandmin(BB23)),(180-secandmin(BB23))),0))</f>
        <v>0</v>
      </c>
      <c r="CM23" s="20" t="b" cm="1">
        <f t="array" ref="CM23">IF(BG23="",FALSE,ROUND(IF(BJ23=TRUE,((180-secandmin(AK23))+(45-AM23))-(secandmin(BG23)),(180-secandmin(BG23))),0))</f>
        <v>0</v>
      </c>
      <c r="CN23" s="20" t="b" cm="1">
        <f t="array" ref="CN23">IF(BL23="",FALSE,ROUND(IF(BO23=TRUE,((180-secandmin(AK23))+(45-AM23))-(secandmin(BL23)),(180-secandmin(BL23))),0))</f>
        <v>0</v>
      </c>
      <c r="CO23" s="30" cm="1">
        <f t="array" ref="CO23">roundlength(AJ23,secandmin(AM23),AO23,secandmin(AK23))</f>
        <v>98</v>
      </c>
      <c r="CP23" s="222">
        <f t="shared" si="5"/>
        <v>0</v>
      </c>
      <c r="CQ23" s="222">
        <f t="shared" si="6"/>
        <v>0</v>
      </c>
      <c r="CR23" s="17"/>
      <c r="CU23" s="20"/>
      <c r="CV23" s="20"/>
      <c r="CW23" s="20"/>
      <c r="CX23" s="20"/>
      <c r="CY23" s="20"/>
      <c r="CZ23" s="20"/>
      <c r="DA23" s="20" t="b" cm="1">
        <f t="array" ref="DA23">FiveVThreeThrown(CJ23,CK23,CI23,CI39,CI55,CI71,CI87,AO23)</f>
        <v>0</v>
      </c>
      <c r="DB23" s="20" t="b" cm="1">
        <f t="array" ref="DB23">DeathRefragged(CI23,CJ23,CK23,CL23,CM23,CN23)</f>
        <v>1</v>
      </c>
      <c r="DC23" s="20" t="b" cm="1">
        <f t="array" ref="DC23">OpeningKill(CJ23,AS23,$B$12,CI23,CI39,CI55,CI71,CI87)</f>
        <v>0</v>
      </c>
      <c r="DD23" s="208" t="b" cm="1">
        <f t="array" ref="DD23">IF(AK23=0,FALSE,(180-secandmin(AK23)))</f>
        <v>0</v>
      </c>
      <c r="DE23" s="20" t="b" cm="1">
        <f t="array" ref="DE23">OnevX(CH23,CH39,CH55,CH71,CH87,AO23)</f>
        <v>0</v>
      </c>
      <c r="DF23" s="20">
        <f t="shared" si="8"/>
        <v>0</v>
      </c>
    </row>
    <row r="24" spans="1:110" ht="15.75" customHeight="1" x14ac:dyDescent="0.2">
      <c r="A24" s="152" t="str" cm="1">
        <f t="array" aca="1" ref="A24" ca="1">MID(CELL("filename",A13),FIND("]",CELL("filename",A13))+1,255)</f>
        <v>5_30 Theme</v>
      </c>
      <c r="B24" s="4">
        <v>12</v>
      </c>
      <c r="C24" s="50"/>
      <c r="D24" s="51"/>
      <c r="E24" s="50"/>
      <c r="F24" s="87"/>
      <c r="G24" s="88"/>
      <c r="H24" s="89"/>
      <c r="I24" s="49"/>
      <c r="J24" s="48" t="s">
        <v>447</v>
      </c>
      <c r="K24" s="45" t="b">
        <v>0</v>
      </c>
      <c r="L24" s="46" t="b">
        <f t="shared" si="7"/>
        <v>0</v>
      </c>
      <c r="M24" s="47" t="b" cm="1">
        <f t="array" ref="M24">OpeningDeath(CG24,CI24,CI40,CI56,CI72,CI88,CI104)</f>
        <v>0</v>
      </c>
      <c r="N24" s="171" t="s">
        <v>211</v>
      </c>
      <c r="O24" s="69" t="b">
        <v>0</v>
      </c>
      <c r="Q24" s="17"/>
      <c r="R24" s="17"/>
      <c r="S24" s="17">
        <v>2</v>
      </c>
      <c r="Z24" s="4">
        <v>12</v>
      </c>
      <c r="AA24" s="93"/>
      <c r="AB24" s="68"/>
      <c r="AC24" s="73"/>
      <c r="AD24" s="44"/>
      <c r="AE24" s="73"/>
      <c r="AF24" s="44"/>
      <c r="AG24" s="43"/>
      <c r="AI24" s="74">
        <v>12</v>
      </c>
      <c r="AJ24" s="59" t="b">
        <v>0</v>
      </c>
      <c r="AK24" s="60"/>
      <c r="AL24" s="61" t="s">
        <v>227</v>
      </c>
      <c r="AM24" s="62" t="s">
        <v>447</v>
      </c>
      <c r="AN24" s="63" t="s">
        <v>382</v>
      </c>
      <c r="AO24" s="71" t="s">
        <v>404</v>
      </c>
      <c r="AP24" s="20" t="b">
        <f t="shared" si="1"/>
        <v>0</v>
      </c>
      <c r="AQ24" s="17"/>
      <c r="AR24" s="190" t="s">
        <v>446</v>
      </c>
      <c r="AS24" s="54" t="s">
        <v>67</v>
      </c>
      <c r="AT24" s="224" t="s">
        <v>384</v>
      </c>
      <c r="AU24" s="55" t="b">
        <v>0</v>
      </c>
      <c r="AV24" s="55" t="b">
        <v>1</v>
      </c>
      <c r="AW24" s="64" t="s">
        <v>407</v>
      </c>
      <c r="AX24" s="65" t="s">
        <v>390</v>
      </c>
      <c r="AY24" s="66" t="s">
        <v>384</v>
      </c>
      <c r="AZ24" s="66" t="b">
        <v>0</v>
      </c>
      <c r="BA24" s="66" t="b">
        <v>0</v>
      </c>
      <c r="BB24" s="56"/>
      <c r="BC24" s="57"/>
      <c r="BD24" s="55"/>
      <c r="BE24" s="55" t="b">
        <v>0</v>
      </c>
      <c r="BF24" s="55"/>
      <c r="BG24" s="64"/>
      <c r="BH24" s="65"/>
      <c r="BI24" s="66"/>
      <c r="BJ24" s="66" t="b">
        <v>0</v>
      </c>
      <c r="BK24" s="66"/>
      <c r="BL24" s="56"/>
      <c r="BM24" s="57"/>
      <c r="BN24" s="55"/>
      <c r="BO24" s="55" t="b">
        <v>0</v>
      </c>
      <c r="BP24" s="55"/>
      <c r="BR24" s="20" t="str">
        <v/>
      </c>
      <c r="BS24" s="20">
        <f t="shared" si="2"/>
        <v>0</v>
      </c>
      <c r="BT24" s="222" cm="1">
        <f t="array" ref="BT24">IF(K24=TRUE,45-secandmin(AK24),0)</f>
        <v>0</v>
      </c>
      <c r="BU24" s="20" t="b" cm="1">
        <f t="array" ref="BU24">IF(secandmin(AC24)=0,FALSE,(180+CP24-secandmin(AC24)))</f>
        <v>0</v>
      </c>
      <c r="BV24" s="20" t="b" cm="1">
        <f t="array" ref="BV24">IF(secandmin(AE24)=0,FALSE,(180+CQ24-secandmin(AE24)))</f>
        <v>0</v>
      </c>
      <c r="BW24" s="70"/>
      <c r="BX24" s="21">
        <f t="shared" si="3"/>
        <v>0</v>
      </c>
      <c r="BY24" s="20" t="b" cm="1">
        <f t="array" ref="BY24">objwincheck(AJ24,secandmin(AM24),AN24,AO24)</f>
        <v>0</v>
      </c>
      <c r="BZ24" s="20" t="b" cm="1">
        <f t="array" ref="BZ24">objlosecheck(O24,secandmin(AM24),AN24,AO24)</f>
        <v>0</v>
      </c>
      <c r="CA24" s="29">
        <f>countkills(AS24,AX24,BC24,BH24,BM24,B12)</f>
        <v>1</v>
      </c>
      <c r="CB24" s="20">
        <f t="shared" si="9"/>
        <v>0</v>
      </c>
      <c r="CC24" s="223" t="b">
        <f>opening(AS24,B12)</f>
        <v>0</v>
      </c>
      <c r="CD24" s="29" t="b" cm="1">
        <f t="array" ref="CD24">KOST(CA24,O24,secandmin(J24),L24, AN24)</f>
        <v>1</v>
      </c>
      <c r="CE24" s="196"/>
      <c r="CF24" s="20" cm="1">
        <f t="array" ref="CF24">exitfrags(CI24,CI40,CI56,CI72,CI88,AS24,CJ24,AX24,CK24,BC24,CL24,BH24,CM24,BM24,CN24,AO24,$B$12)</f>
        <v>0</v>
      </c>
      <c r="CG24" s="27" t="b" cm="1">
        <f t="array" ref="CG24">openingpick(CJ24,CI24,CI40,CI56,CI72,CI88,CI104,$E$2)</f>
        <v>0</v>
      </c>
      <c r="CH24" s="20" cm="1">
        <f t="array" ref="CH24">secandmin(J24)</f>
        <v>30</v>
      </c>
      <c r="CI24" s="20">
        <f t="shared" si="4"/>
        <v>150</v>
      </c>
      <c r="CJ24" s="20" cm="1">
        <f t="array" ref="CJ24">IF(AR24="",FALSE,ROUND(IF(AU24=TRUE,((180-secandmin(AK24))+(45-AM24))-(secandmin(AR24)),(180-secandmin(AR24))),0))</f>
        <v>92</v>
      </c>
      <c r="CK24" s="20" cm="1">
        <f t="array" ref="CK24">IF(AW24="",FALSE,ROUND(IF(AZ24=TRUE,((180-secandmin(AK24))+(45-AM24))-(secandmin(AW24)),(180-secandmin(AW24))),0))</f>
        <v>143</v>
      </c>
      <c r="CL24" s="20" t="b" cm="1">
        <f t="array" ref="CL24">IF(BB24="",FALSE,ROUND(IF(BE24=TRUE,((180-secandmin(AK24))+(45-AM24))-(secandmin(BB24)),(180-secandmin(BB24))),0))</f>
        <v>0</v>
      </c>
      <c r="CM24" s="20" t="b" cm="1">
        <f t="array" ref="CM24">IF(BG24="",FALSE,ROUND(IF(BJ24=TRUE,((180-secandmin(AK24))+(45-AM24))-(secandmin(BG24)),(180-secandmin(BG24))),0))</f>
        <v>0</v>
      </c>
      <c r="CN24" s="20" t="b" cm="1">
        <f t="array" ref="CN24">IF(BL24="",FALSE,ROUND(IF(BO24=TRUE,((180-secandmin(AK24))+(45-AM24))-(secandmin(BL24)),(180-secandmin(BL24))),0))</f>
        <v>0</v>
      </c>
      <c r="CO24" s="30" cm="1">
        <f t="array" ref="CO24">roundlength(AJ24,secandmin(AM24),AO24,secandmin(AK24))</f>
        <v>150</v>
      </c>
      <c r="CP24" s="222">
        <f t="shared" si="5"/>
        <v>0</v>
      </c>
      <c r="CQ24" s="222">
        <f t="shared" si="6"/>
        <v>0</v>
      </c>
      <c r="CR24" s="17"/>
      <c r="CU24" s="20"/>
      <c r="CV24" s="20"/>
      <c r="CW24" s="20"/>
      <c r="CX24" s="20"/>
      <c r="CY24" s="20"/>
      <c r="CZ24" s="20"/>
      <c r="DA24" s="20" t="b" cm="1">
        <f t="array" ref="DA24">FiveVThreeThrown(CJ24,CK24,CI24,CI40,CI56,CI72,CI88,AO24)</f>
        <v>0</v>
      </c>
      <c r="DB24" s="20" t="b" cm="1">
        <f t="array" ref="DB24">DeathRefragged(CI24,CJ24,CK24,CL24,CM24,CN24)</f>
        <v>0</v>
      </c>
      <c r="DC24" s="20" t="b" cm="1">
        <f t="array" ref="DC24">OpeningKill(CJ24,AS24,$B$12,CI24,CI40,CI56,CI72,CI88)</f>
        <v>0</v>
      </c>
      <c r="DD24" s="208" t="b" cm="1">
        <f t="array" ref="DD24">IF(AK24=0,FALSE,(180-secandmin(AK24)))</f>
        <v>0</v>
      </c>
      <c r="DE24" s="20" t="b" cm="1">
        <f t="array" ref="DE24">OnevX(CH24,CH40,CH56,CH72,CH88,AO24)</f>
        <v>0</v>
      </c>
      <c r="DF24" s="20">
        <f t="shared" si="8"/>
        <v>0</v>
      </c>
    </row>
    <row r="25" spans="1:110" ht="15.75" customHeight="1" x14ac:dyDescent="0.2">
      <c r="A25" s="152" t="str" cm="1">
        <f t="array" aca="1" ref="A25" ca="1">MID(CELL("filename",A14),FIND("]",CELL("filename",A14))+1,255)</f>
        <v>5_30 Theme</v>
      </c>
      <c r="B25" s="4">
        <v>13</v>
      </c>
      <c r="C25" s="50"/>
      <c r="D25" s="51"/>
      <c r="E25" s="50"/>
      <c r="F25" s="87"/>
      <c r="G25" s="88"/>
      <c r="H25" s="89"/>
      <c r="I25" s="49"/>
      <c r="J25" s="48"/>
      <c r="K25" s="45" t="b">
        <v>0</v>
      </c>
      <c r="L25" s="46" t="b">
        <f t="shared" si="7"/>
        <v>0</v>
      </c>
      <c r="M25" s="47" t="b" cm="1">
        <f t="array" ref="M25">OpeningDeath(CG25,CI25,CI41,CI57,CI73,CI89,CI105)</f>
        <v>0</v>
      </c>
      <c r="N25" s="52"/>
      <c r="O25" s="69" t="b">
        <v>0</v>
      </c>
      <c r="Q25" s="17"/>
      <c r="R25" s="17"/>
      <c r="S25" s="17"/>
      <c r="Z25" s="4">
        <v>13</v>
      </c>
      <c r="AA25" s="93"/>
      <c r="AB25" s="68"/>
      <c r="AC25" s="73"/>
      <c r="AD25" s="44"/>
      <c r="AE25" s="73"/>
      <c r="AF25" s="44"/>
      <c r="AG25" s="43"/>
      <c r="AI25" s="74">
        <v>13</v>
      </c>
      <c r="AJ25" s="59" t="b">
        <v>0</v>
      </c>
      <c r="AK25" s="60"/>
      <c r="AL25" s="61"/>
      <c r="AM25" s="62"/>
      <c r="AN25" s="63" t="s">
        <v>141</v>
      </c>
      <c r="AO25" s="71" t="s">
        <v>141</v>
      </c>
      <c r="AP25" s="20" t="b">
        <f t="shared" si="1"/>
        <v>0</v>
      </c>
      <c r="AQ25" s="17"/>
      <c r="AR25" s="190"/>
      <c r="AS25" s="54"/>
      <c r="AT25" s="55"/>
      <c r="AU25" s="55" t="b">
        <v>0</v>
      </c>
      <c r="AV25" s="55"/>
      <c r="AW25" s="64"/>
      <c r="AX25" s="65"/>
      <c r="AY25" s="66"/>
      <c r="AZ25" s="66" t="b">
        <v>0</v>
      </c>
      <c r="BA25" s="66"/>
      <c r="BB25" s="56"/>
      <c r="BC25" s="57"/>
      <c r="BD25" s="55"/>
      <c r="BE25" s="55" t="b">
        <v>0</v>
      </c>
      <c r="BF25" s="55"/>
      <c r="BG25" s="64"/>
      <c r="BH25" s="65"/>
      <c r="BI25" s="66"/>
      <c r="BJ25" s="66" t="b">
        <v>0</v>
      </c>
      <c r="BK25" s="66"/>
      <c r="BL25" s="56"/>
      <c r="BM25" s="57"/>
      <c r="BN25" s="55"/>
      <c r="BO25" s="55" t="b">
        <v>0</v>
      </c>
      <c r="BP25" s="55"/>
      <c r="BR25" s="20" t="str">
        <v/>
      </c>
      <c r="BS25" s="20" t="str">
        <f t="shared" si="2"/>
        <v>FALSE</v>
      </c>
      <c r="BT25" s="222" cm="1">
        <f t="array" ref="BT25">IF(K25=TRUE,45-secandmin(AK25),0)</f>
        <v>0</v>
      </c>
      <c r="BU25" s="20" t="b" cm="1">
        <f t="array" ref="BU25">IF(secandmin(AC25)=0,FALSE,(180+CP25-secandmin(AC25)))</f>
        <v>0</v>
      </c>
      <c r="BV25" s="20" t="b" cm="1">
        <f t="array" ref="BV25">IF(secandmin(AE25)=0,FALSE,(180+CQ25-secandmin(AE25)))</f>
        <v>0</v>
      </c>
      <c r="BW25" s="70"/>
      <c r="BX25" s="21" t="str">
        <f t="shared" si="3"/>
        <v>FALSE</v>
      </c>
      <c r="BY25" s="20" t="b" cm="1">
        <f t="array" ref="BY25">objwincheck(AJ25,secandmin(AM25),AN25,AO25)</f>
        <v>0</v>
      </c>
      <c r="BZ25" s="20" t="b" cm="1">
        <f t="array" ref="BZ25">objlosecheck(O25,secandmin(AM25),AN25,AO25)</f>
        <v>0</v>
      </c>
      <c r="CA25" s="29">
        <f>countkills(AS25,AX25,BC25,BH25,BM25,B12)</f>
        <v>0</v>
      </c>
      <c r="CB25" s="20">
        <f t="shared" si="9"/>
        <v>0</v>
      </c>
      <c r="CC25" s="223" t="b">
        <f>opening(AS25,B12)</f>
        <v>0</v>
      </c>
      <c r="CD25" s="29" t="str" cm="1">
        <f t="array" ref="CD25">KOST(CA25,O25,secandmin(J25),L25, AN25)</f>
        <v/>
      </c>
      <c r="CE25" s="196"/>
      <c r="CF25" s="20" cm="1">
        <f t="array" ref="CF25">exitfrags(CI25,CI41,CI57,CI73,CI89,AS25,CJ25,AX25,CK25,BC25,CL25,BH25,CM25,BM25,CN25,AO25,$B$12)</f>
        <v>0</v>
      </c>
      <c r="CG25" s="27" t="b" cm="1">
        <f t="array" ref="CG25">openingpick(CJ25,CI25,CI41,CI57,CI73,CI89,CI105,$E$2)</f>
        <v>0</v>
      </c>
      <c r="CH25" s="20" cm="1">
        <f t="array" ref="CH25">secandmin(J25)</f>
        <v>0</v>
      </c>
      <c r="CI25" s="20" t="b">
        <f t="shared" si="4"/>
        <v>0</v>
      </c>
      <c r="CJ25" s="20" t="b" cm="1">
        <f t="array" ref="CJ25">IF(AR25="",FALSE,ROUND(IF(AU25=TRUE,((180-secandmin(AK25))+(45-AM25))-(secandmin(AR25)),(180-secandmin(AR25))),0))</f>
        <v>0</v>
      </c>
      <c r="CK25" s="20" t="b" cm="1">
        <f t="array" ref="CK25">IF(AW25="",FALSE,ROUND(IF(AZ25=TRUE,((180-secandmin(AK25))+(45-AM25))-(secandmin(AW25)),(180-secandmin(AW25))),0))</f>
        <v>0</v>
      </c>
      <c r="CL25" s="20" t="b" cm="1">
        <f t="array" ref="CL25">IF(BB25="",FALSE,ROUND(IF(BE25=TRUE,((180-secandmin(AK25))+(45-AM25))-(secandmin(BB25)),(180-secandmin(BB25))),0))</f>
        <v>0</v>
      </c>
      <c r="CM25" s="20" t="b" cm="1">
        <f t="array" ref="CM25">IF(BG25="",FALSE,ROUND(IF(BJ25=TRUE,((180-secandmin(AK25))+(45-AM25))-(secandmin(BG25)),(180-secandmin(BG25))),0))</f>
        <v>0</v>
      </c>
      <c r="CN25" s="20" t="b" cm="1">
        <f t="array" ref="CN25">IF(BL25="",FALSE,ROUND(IF(BO25=TRUE,((180-secandmin(AK25))+(45-AM25))-(secandmin(BL25)),(180-secandmin(BL25))),0))</f>
        <v>0</v>
      </c>
      <c r="CO25" s="30" t="str" cm="1">
        <f t="array" ref="CO25">roundlength(AJ25,secandmin(AM25),AO25,secandmin(AK25))</f>
        <v/>
      </c>
      <c r="CP25" s="222">
        <f t="shared" si="5"/>
        <v>0</v>
      </c>
      <c r="CQ25" s="222">
        <f t="shared" si="6"/>
        <v>0</v>
      </c>
      <c r="CR25" s="17"/>
      <c r="CU25" s="20"/>
      <c r="CV25" s="20"/>
      <c r="CW25" s="20"/>
      <c r="CX25" s="20"/>
      <c r="CY25" s="20"/>
      <c r="CZ25" s="20"/>
      <c r="DA25" s="20" t="str" cm="1">
        <f t="array" ref="DA25">FiveVThreeThrown(CJ25,CK25,CI25,CI41,CI57,CI73,CI89,AO25)</f>
        <v>NP</v>
      </c>
      <c r="DB25" s="20" t="b" cm="1">
        <f t="array" ref="DB25">DeathRefragged(CI25,CJ25,CK25,CL25,CM25,CN25)</f>
        <v>0</v>
      </c>
      <c r="DC25" s="20" t="b" cm="1">
        <f t="array" ref="DC25">OpeningKill(CJ25,AS25,$B$12,CI25,CI41,CI57,CI73,CI89)</f>
        <v>0</v>
      </c>
      <c r="DD25" s="208" t="b" cm="1">
        <f t="array" ref="DD25">IF(AK25=0,FALSE,(180-secandmin(AK25)))</f>
        <v>0</v>
      </c>
      <c r="DE25" s="20" t="b" cm="1">
        <f t="array" ref="DE25">OnevX(CH25,CH41,CH57,CH73,CH89,AO25)</f>
        <v>0</v>
      </c>
      <c r="DF25" s="20">
        <f t="shared" si="8"/>
        <v>0</v>
      </c>
    </row>
    <row r="26" spans="1:110" ht="15.75" customHeight="1" x14ac:dyDescent="0.2">
      <c r="A26" s="152" t="str" cm="1">
        <f t="array" aca="1" ref="A26" ca="1">MID(CELL("filename",A15),FIND("]",CELL("filename",A15))+1,255)</f>
        <v>5_30 Theme</v>
      </c>
      <c r="B26" s="4">
        <v>14</v>
      </c>
      <c r="C26" s="50"/>
      <c r="D26" s="51"/>
      <c r="E26" s="50"/>
      <c r="F26" s="87"/>
      <c r="G26" s="88"/>
      <c r="H26" s="89"/>
      <c r="I26" s="49"/>
      <c r="J26" s="48"/>
      <c r="K26" s="45" t="b">
        <v>0</v>
      </c>
      <c r="L26" s="46" t="b">
        <f t="shared" si="7"/>
        <v>0</v>
      </c>
      <c r="M26" s="47" t="b" cm="1">
        <f t="array" ref="M26">OpeningDeath(CG26,CI26,CI42,CI58,CI74,CI90,CI106)</f>
        <v>0</v>
      </c>
      <c r="N26" s="52"/>
      <c r="O26" s="69" t="b">
        <v>0</v>
      </c>
      <c r="Q26" s="17"/>
      <c r="R26" s="17"/>
      <c r="S26" s="17"/>
      <c r="Z26" s="4">
        <v>14</v>
      </c>
      <c r="AA26" s="93"/>
      <c r="AB26" s="68"/>
      <c r="AC26" s="73"/>
      <c r="AD26" s="44"/>
      <c r="AE26" s="73"/>
      <c r="AF26" s="44"/>
      <c r="AG26" s="43"/>
      <c r="AI26" s="74">
        <v>14</v>
      </c>
      <c r="AJ26" s="59" t="b">
        <v>0</v>
      </c>
      <c r="AK26" s="60"/>
      <c r="AL26" s="61"/>
      <c r="AM26" s="62"/>
      <c r="AN26" s="63" t="s">
        <v>141</v>
      </c>
      <c r="AO26" s="71" t="s">
        <v>141</v>
      </c>
      <c r="AP26" s="20" t="b">
        <f t="shared" si="1"/>
        <v>0</v>
      </c>
      <c r="AQ26" s="17"/>
      <c r="AR26" s="190"/>
      <c r="AS26" s="54"/>
      <c r="AT26" s="55"/>
      <c r="AU26" s="55" t="b">
        <v>0</v>
      </c>
      <c r="AV26" s="55"/>
      <c r="AW26" s="64"/>
      <c r="AX26" s="65"/>
      <c r="AY26" s="66"/>
      <c r="AZ26" s="66" t="b">
        <v>0</v>
      </c>
      <c r="BA26" s="66"/>
      <c r="BB26" s="56"/>
      <c r="BC26" s="57"/>
      <c r="BD26" s="55"/>
      <c r="BE26" s="55" t="b">
        <v>0</v>
      </c>
      <c r="BF26" s="55"/>
      <c r="BG26" s="64"/>
      <c r="BH26" s="65"/>
      <c r="BI26" s="66"/>
      <c r="BJ26" s="66" t="b">
        <v>0</v>
      </c>
      <c r="BK26" s="66"/>
      <c r="BL26" s="56"/>
      <c r="BM26" s="57"/>
      <c r="BN26" s="55"/>
      <c r="BO26" s="55" t="b">
        <v>0</v>
      </c>
      <c r="BP26" s="55"/>
      <c r="BR26" s="20" t="str">
        <v/>
      </c>
      <c r="BS26" s="20" t="str">
        <f t="shared" si="2"/>
        <v>FALSE</v>
      </c>
      <c r="BT26" s="222" cm="1">
        <f t="array" ref="BT26">IF(K26=TRUE,45-secandmin(AK26),0)</f>
        <v>0</v>
      </c>
      <c r="BU26" s="20" t="b" cm="1">
        <f t="array" ref="BU26">IF(secandmin(AC26)=0,FALSE,(180+CP26-secandmin(AC26)))</f>
        <v>0</v>
      </c>
      <c r="BV26" s="20" t="b" cm="1">
        <f t="array" ref="BV26">IF(secandmin(AE26)=0,FALSE,(180+CQ26-secandmin(AE26)))</f>
        <v>0</v>
      </c>
      <c r="BW26" s="70"/>
      <c r="BX26" s="21" t="str">
        <f t="shared" si="3"/>
        <v>FALSE</v>
      </c>
      <c r="BY26" s="20" t="b" cm="1">
        <f t="array" ref="BY26">objwincheck(AJ26,secandmin(AM26),AN26,AO26)</f>
        <v>0</v>
      </c>
      <c r="BZ26" s="20" t="b" cm="1">
        <f t="array" ref="BZ26">objlosecheck(O26,secandmin(AM26),AN26,AO26)</f>
        <v>0</v>
      </c>
      <c r="CA26" s="29">
        <f>countkills(AS26,AX26,BC26,BH26,BM26,B12)</f>
        <v>0</v>
      </c>
      <c r="CB26" s="20">
        <f t="shared" si="9"/>
        <v>0</v>
      </c>
      <c r="CC26" s="223" t="b">
        <f>opening(AS26,B12)</f>
        <v>0</v>
      </c>
      <c r="CD26" s="29" t="str" cm="1">
        <f t="array" ref="CD26">KOST(CA26,O26,secandmin(J26),L26, AN26)</f>
        <v/>
      </c>
      <c r="CE26" s="196"/>
      <c r="CF26" s="20" cm="1">
        <f t="array" ref="CF26">exitfrags(CI26,CI42,CI58,CI74,CI90,AS26,CJ26,AX26,CK26,BC26,CL26,BH26,CM26,BM26,CN26,AO26,$B$12)</f>
        <v>0</v>
      </c>
      <c r="CG26" s="27" t="b" cm="1">
        <f t="array" ref="CG26">openingpick(CJ26,CI26,CI42,CI58,CI74,CI90,CI106,$E$2)</f>
        <v>0</v>
      </c>
      <c r="CH26" s="20" cm="1">
        <f t="array" ref="CH26">secandmin(J26)</f>
        <v>0</v>
      </c>
      <c r="CI26" s="20" t="b">
        <f t="shared" si="4"/>
        <v>0</v>
      </c>
      <c r="CJ26" s="20" t="b" cm="1">
        <f t="array" ref="CJ26">IF(AR26="",FALSE,ROUND(IF(AU26=TRUE,((180-secandmin(AK26))+(45-AM26))-(secandmin(AR26)),(180-secandmin(AR26))),0))</f>
        <v>0</v>
      </c>
      <c r="CK26" s="20" t="b" cm="1">
        <f t="array" ref="CK26">IF(AW26="",FALSE,ROUND(IF(AZ26=TRUE,((180-secandmin(AK26))+(45-AM26))-(secandmin(AW26)),(180-secandmin(AW26))),0))</f>
        <v>0</v>
      </c>
      <c r="CL26" s="20" t="b" cm="1">
        <f t="array" ref="CL26">IF(BB26="",FALSE,ROUND(IF(BE26=TRUE,((180-secandmin(AK26))+(45-AM26))-(secandmin(BB26)),(180-secandmin(BB26))),0))</f>
        <v>0</v>
      </c>
      <c r="CM26" s="20" t="b" cm="1">
        <f t="array" ref="CM26">IF(BG26="",FALSE,ROUND(IF(BJ26=TRUE,((180-secandmin(AK26))+(45-AM26))-(secandmin(BG26)),(180-secandmin(BG26))),0))</f>
        <v>0</v>
      </c>
      <c r="CN26" s="20" t="b" cm="1">
        <f t="array" ref="CN26">IF(BL26="",FALSE,ROUND(IF(BO26=TRUE,((180-secandmin(AK26))+(45-AM26))-(secandmin(BL26)),(180-secandmin(BL26))),0))</f>
        <v>0</v>
      </c>
      <c r="CO26" s="30" t="str" cm="1">
        <f t="array" ref="CO26">roundlength(AJ26,secandmin(AM26),AO26,secandmin(AK26))</f>
        <v/>
      </c>
      <c r="CP26" s="222">
        <f t="shared" si="5"/>
        <v>0</v>
      </c>
      <c r="CQ26" s="222">
        <f t="shared" si="6"/>
        <v>0</v>
      </c>
      <c r="CR26" s="17"/>
      <c r="CU26" s="20"/>
      <c r="CV26" s="20"/>
      <c r="CW26" s="20"/>
      <c r="CX26" s="20"/>
      <c r="CY26" s="20"/>
      <c r="CZ26" s="20"/>
      <c r="DA26" s="20" t="str" cm="1">
        <f t="array" ref="DA26">FiveVThreeThrown(CJ26,CK26,CI26,CI42,CI58,CI74,CI90,AO26)</f>
        <v>NP</v>
      </c>
      <c r="DB26" s="20" t="b" cm="1">
        <f t="array" ref="DB26">DeathRefragged(CI26,CJ26,CK26,CL26,CM26,CN26)</f>
        <v>0</v>
      </c>
      <c r="DC26" s="20" t="b" cm="1">
        <f t="array" ref="DC26">OpeningKill(CJ26,AS26,$B$12,CI26,CI42,CI58,CI74,CI90)</f>
        <v>0</v>
      </c>
      <c r="DD26" s="208" t="b" cm="1">
        <f t="array" ref="DD26">IF(AK26=0,FALSE,(180-secandmin(AK26)))</f>
        <v>0</v>
      </c>
      <c r="DE26" s="20" t="b" cm="1">
        <f t="array" ref="DE26">OnevX(CH26,CH42,CH58,CH74,CH90,AO26)</f>
        <v>0</v>
      </c>
      <c r="DF26" s="20">
        <f t="shared" si="8"/>
        <v>0</v>
      </c>
    </row>
    <row r="27" spans="1:110" ht="15.75" customHeight="1" x14ac:dyDescent="0.2">
      <c r="A27" s="152" t="str" cm="1">
        <f t="array" aca="1" ref="A27" ca="1">MID(CELL("filename",A16),FIND("]",CELL("filename",A16))+1,255)</f>
        <v>5_30 Theme</v>
      </c>
      <c r="B27" s="4">
        <v>15</v>
      </c>
      <c r="C27" s="50"/>
      <c r="D27" s="51"/>
      <c r="E27" s="50"/>
      <c r="F27" s="87"/>
      <c r="G27" s="88"/>
      <c r="H27" s="89"/>
      <c r="I27" s="49"/>
      <c r="J27" s="48"/>
      <c r="K27" s="45" t="b">
        <v>0</v>
      </c>
      <c r="L27" s="46" t="b">
        <f t="shared" si="7"/>
        <v>0</v>
      </c>
      <c r="M27" s="47" t="b" cm="1">
        <f t="array" ref="M27">OpeningDeath(CG27,CI27,CI43,CI59,CI75,CI91,CI107)</f>
        <v>0</v>
      </c>
      <c r="N27" s="52"/>
      <c r="O27" s="69" t="b">
        <v>0</v>
      </c>
      <c r="Q27" s="17"/>
      <c r="R27" s="17"/>
      <c r="S27" s="17"/>
      <c r="Z27" s="4">
        <v>15</v>
      </c>
      <c r="AA27" s="93"/>
      <c r="AB27" s="68"/>
      <c r="AC27" s="73"/>
      <c r="AD27" s="44"/>
      <c r="AE27" s="73"/>
      <c r="AF27" s="44"/>
      <c r="AG27" s="43"/>
      <c r="AI27" s="74">
        <v>15</v>
      </c>
      <c r="AJ27" s="59" t="b">
        <v>0</v>
      </c>
      <c r="AK27" s="60"/>
      <c r="AL27" s="61"/>
      <c r="AM27" s="62"/>
      <c r="AN27" s="63" t="s">
        <v>141</v>
      </c>
      <c r="AO27" s="71" t="s">
        <v>141</v>
      </c>
      <c r="AP27" s="20" t="b">
        <f t="shared" si="1"/>
        <v>0</v>
      </c>
      <c r="AQ27" s="17"/>
      <c r="AR27" s="190"/>
      <c r="AS27" s="54"/>
      <c r="AT27" s="55"/>
      <c r="AU27" s="55" t="b">
        <v>0</v>
      </c>
      <c r="AV27" s="55"/>
      <c r="AW27" s="64"/>
      <c r="AX27" s="65"/>
      <c r="AY27" s="66"/>
      <c r="AZ27" s="66" t="b">
        <v>0</v>
      </c>
      <c r="BA27" s="66"/>
      <c r="BB27" s="56"/>
      <c r="BC27" s="57"/>
      <c r="BD27" s="55"/>
      <c r="BE27" s="55" t="b">
        <v>0</v>
      </c>
      <c r="BF27" s="55"/>
      <c r="BG27" s="64"/>
      <c r="BH27" s="65"/>
      <c r="BI27" s="66"/>
      <c r="BJ27" s="66" t="b">
        <v>0</v>
      </c>
      <c r="BK27" s="66"/>
      <c r="BL27" s="56"/>
      <c r="BM27" s="57"/>
      <c r="BN27" s="55"/>
      <c r="BO27" s="55" t="b">
        <v>0</v>
      </c>
      <c r="BP27" s="55"/>
      <c r="BR27" s="20" t="str">
        <v/>
      </c>
      <c r="BS27" s="20" t="str">
        <f t="shared" si="2"/>
        <v>FALSE</v>
      </c>
      <c r="BT27" s="222" cm="1">
        <f t="array" ref="BT27">IF(K27=TRUE,45-secandmin(AK27),0)</f>
        <v>0</v>
      </c>
      <c r="BU27" s="20" t="b" cm="1">
        <f t="array" ref="BU27">IF(secandmin(AC27)=0,FALSE,(180+CP27-secandmin(AC27)))</f>
        <v>0</v>
      </c>
      <c r="BV27" s="20" t="b" cm="1">
        <f t="array" ref="BV27">IF(secandmin(AE27)=0,FALSE,(180+CQ27-secandmin(AE27)))</f>
        <v>0</v>
      </c>
      <c r="BW27" s="70"/>
      <c r="BX27" s="21" t="str">
        <f t="shared" si="3"/>
        <v>FALSE</v>
      </c>
      <c r="BY27" s="20" t="b" cm="1">
        <f t="array" ref="BY27">objwincheck(AJ27,secandmin(AM27),AN27,AO27)</f>
        <v>0</v>
      </c>
      <c r="BZ27" s="20" t="b" cm="1">
        <f t="array" ref="BZ27">objlosecheck(O27,secandmin(AM27),AN27,AO27)</f>
        <v>0</v>
      </c>
      <c r="CA27" s="29">
        <f>countkills(AS27,AX27,BC27,BH27,BM27,B12)</f>
        <v>0</v>
      </c>
      <c r="CB27" s="20">
        <f t="shared" si="9"/>
        <v>0</v>
      </c>
      <c r="CC27" s="223" t="b">
        <f>opening(AS27,B12)</f>
        <v>0</v>
      </c>
      <c r="CD27" s="29" t="str" cm="1">
        <f t="array" ref="CD27">KOST(CA27,O27,secandmin(J27),L27, AN27)</f>
        <v/>
      </c>
      <c r="CE27" s="196"/>
      <c r="CF27" s="20" cm="1">
        <f t="array" ref="CF27">exitfrags(CI27,CI43,CI59,CI75,CI91,AS27,CJ27,AX27,CK27,BC27,CL27,BH27,CM27,BM27,CN27,AO27,$B$12)</f>
        <v>0</v>
      </c>
      <c r="CG27" s="27" t="b" cm="1">
        <f t="array" ref="CG27">openingpick(CJ27,CI27,CI43,CI59,CI75,CI91,CI107,$E$2)</f>
        <v>0</v>
      </c>
      <c r="CH27" s="20" cm="1">
        <f t="array" ref="CH27">secandmin(J27)</f>
        <v>0</v>
      </c>
      <c r="CI27" s="20" t="b">
        <f t="shared" si="4"/>
        <v>0</v>
      </c>
      <c r="CJ27" s="20" t="b" cm="1">
        <f t="array" ref="CJ27">IF(AR27="",FALSE,ROUND(IF(AU27=TRUE,((180-secandmin(AK27))+(45-AM27))-(secandmin(AR27)),(180-secandmin(AR27))),0))</f>
        <v>0</v>
      </c>
      <c r="CK27" s="20" t="b" cm="1">
        <f t="array" ref="CK27">IF(AW27="",FALSE,ROUND(IF(AZ27=TRUE,((180-secandmin(AK27))+(45-AM27))-(secandmin(AW27)),(180-secandmin(AW27))),0))</f>
        <v>0</v>
      </c>
      <c r="CL27" s="20" t="b" cm="1">
        <f t="array" ref="CL27">IF(BB27="",FALSE,ROUND(IF(BE27=TRUE,((180-secandmin(AK27))+(45-AM27))-(secandmin(BB27)),(180-secandmin(BB27))),0))</f>
        <v>0</v>
      </c>
      <c r="CM27" s="20" t="b" cm="1">
        <f t="array" ref="CM27">IF(BG27="",FALSE,ROUND(IF(BJ27=TRUE,((180-secandmin(AK27))+(45-AM27))-(secandmin(BG27)),(180-secandmin(BG27))),0))</f>
        <v>0</v>
      </c>
      <c r="CN27" s="20" t="b" cm="1">
        <f t="array" ref="CN27">IF(BL27="",FALSE,ROUND(IF(BO27=TRUE,((180-secandmin(AK27))+(45-AM27))-(secandmin(BL27)),(180-secandmin(BL27))),0))</f>
        <v>0</v>
      </c>
      <c r="CO27" s="30" t="str" cm="1">
        <f t="array" ref="CO27">roundlength(AJ27,secandmin(AM27),AO27,secandmin(AK27))</f>
        <v/>
      </c>
      <c r="CP27" s="222">
        <f t="shared" si="5"/>
        <v>0</v>
      </c>
      <c r="CQ27" s="222">
        <f t="shared" si="6"/>
        <v>0</v>
      </c>
      <c r="CR27" s="17"/>
      <c r="CU27" s="20"/>
      <c r="CV27" s="20"/>
      <c r="CW27" s="20"/>
      <c r="CX27" s="20"/>
      <c r="CY27" s="20"/>
      <c r="CZ27" s="20"/>
      <c r="DA27" s="20" t="str" cm="1">
        <f t="array" ref="DA27">FiveVThreeThrown(CJ27,CK27,CI27,CI43,CI59,CI75,CI91,AO27)</f>
        <v>NP</v>
      </c>
      <c r="DB27" s="20" t="b" cm="1">
        <f t="array" ref="DB27">DeathRefragged(CI27,CJ27,CK27,CL27,CM27,CN27)</f>
        <v>0</v>
      </c>
      <c r="DC27" s="20" t="b" cm="1">
        <f t="array" ref="DC27">OpeningKill(CJ27,AS27,$B$12,CI27,CI43,CI59,CI75,CI91)</f>
        <v>0</v>
      </c>
      <c r="DD27" s="208" t="b" cm="1">
        <f t="array" ref="DD27">IF(AK27=0,FALSE,(180-secandmin(AK27)))</f>
        <v>0</v>
      </c>
      <c r="DE27" s="20" t="b" cm="1">
        <f t="array" ref="DE27">OnevX(CH27,CH43,CH59,CH75,CH91,AO27)</f>
        <v>0</v>
      </c>
      <c r="DF27" s="20">
        <f t="shared" si="8"/>
        <v>0</v>
      </c>
    </row>
    <row r="28" spans="1:110" ht="15.75" customHeight="1" x14ac:dyDescent="0.2">
      <c r="A28" s="152" t="str" cm="1">
        <f t="array" aca="1" ref="A28" ca="1">MID(CELL("filename",A17),FIND("]",CELL("filename",A17))+1,255)</f>
        <v>5_30 Theme</v>
      </c>
      <c r="B28" s="5" t="s">
        <v>65</v>
      </c>
      <c r="C28" s="8" t="s">
        <v>68</v>
      </c>
      <c r="D28" s="8" t="s">
        <v>69</v>
      </c>
      <c r="E28" s="85" t="s">
        <v>70</v>
      </c>
      <c r="F28" s="8" t="s">
        <v>71</v>
      </c>
      <c r="G28" s="8" t="s">
        <v>72</v>
      </c>
      <c r="H28" s="8" t="s">
        <v>73</v>
      </c>
      <c r="I28" s="86" t="s">
        <v>74</v>
      </c>
      <c r="J28" s="35" t="s">
        <v>75</v>
      </c>
      <c r="K28" s="16" t="s">
        <v>76</v>
      </c>
      <c r="L28" s="15" t="s">
        <v>77</v>
      </c>
      <c r="M28" s="3" t="s">
        <v>78</v>
      </c>
      <c r="N28" s="16" t="s">
        <v>79</v>
      </c>
      <c r="O28" s="225" t="s">
        <v>80</v>
      </c>
      <c r="Z28" s="5" t="s">
        <v>65</v>
      </c>
      <c r="AA28" s="35" t="s">
        <v>84</v>
      </c>
      <c r="AB28" s="67" t="s">
        <v>85</v>
      </c>
      <c r="AC28" s="35" t="s">
        <v>86</v>
      </c>
      <c r="AD28" s="16" t="s">
        <v>87</v>
      </c>
      <c r="AE28" s="35" t="s">
        <v>88</v>
      </c>
      <c r="AF28" s="16" t="s">
        <v>76</v>
      </c>
      <c r="AG28" s="16" t="s">
        <v>89</v>
      </c>
      <c r="AI28" s="101" t="s">
        <v>90</v>
      </c>
      <c r="AJ28" s="16" t="s">
        <v>91</v>
      </c>
      <c r="AK28" s="16" t="s">
        <v>92</v>
      </c>
      <c r="AL28" s="16" t="s">
        <v>94</v>
      </c>
      <c r="AM28" s="15" t="s">
        <v>95</v>
      </c>
      <c r="AN28" s="3" t="s">
        <v>96</v>
      </c>
      <c r="AO28" s="3" t="s">
        <v>99</v>
      </c>
      <c r="AP28" s="101" t="s">
        <v>97</v>
      </c>
      <c r="AR28" s="3" t="s">
        <v>99</v>
      </c>
      <c r="AS28" s="3" t="s">
        <v>100</v>
      </c>
      <c r="AT28" s="16" t="s">
        <v>101</v>
      </c>
      <c r="AU28" s="16" t="s">
        <v>76</v>
      </c>
      <c r="AV28" s="16" t="s">
        <v>102</v>
      </c>
      <c r="AW28" s="16" t="s">
        <v>104</v>
      </c>
      <c r="AX28" s="16" t="s">
        <v>105</v>
      </c>
      <c r="AY28" s="16" t="s">
        <v>101</v>
      </c>
      <c r="AZ28" s="16" t="s">
        <v>76</v>
      </c>
      <c r="BA28" s="16" t="s">
        <v>102</v>
      </c>
      <c r="BB28" s="16" t="s">
        <v>106</v>
      </c>
      <c r="BC28" s="16" t="s">
        <v>107</v>
      </c>
      <c r="BD28" s="16" t="s">
        <v>101</v>
      </c>
      <c r="BE28" s="16" t="s">
        <v>76</v>
      </c>
      <c r="BF28" s="16" t="s">
        <v>102</v>
      </c>
      <c r="BG28" s="16" t="s">
        <v>108</v>
      </c>
      <c r="BH28" s="16" t="s">
        <v>109</v>
      </c>
      <c r="BI28" s="16" t="s">
        <v>101</v>
      </c>
      <c r="BJ28" s="16" t="s">
        <v>76</v>
      </c>
      <c r="BK28" s="16" t="s">
        <v>102</v>
      </c>
      <c r="BL28" s="16" t="s">
        <v>110</v>
      </c>
      <c r="BM28" s="16" t="s">
        <v>45</v>
      </c>
      <c r="BN28" s="16" t="s">
        <v>101</v>
      </c>
      <c r="BO28" s="16" t="s">
        <v>76</v>
      </c>
      <c r="BP28" s="16" t="s">
        <v>102</v>
      </c>
      <c r="BR28" s="16" t="s">
        <v>53</v>
      </c>
      <c r="BS28" s="226" t="s">
        <v>111</v>
      </c>
      <c r="BT28" s="101" t="s">
        <v>112</v>
      </c>
      <c r="BU28" s="101" t="s">
        <v>113</v>
      </c>
      <c r="BV28" s="101" t="s">
        <v>114</v>
      </c>
      <c r="BW28" s="15" t="s">
        <v>115</v>
      </c>
      <c r="BX28" s="3" t="s">
        <v>143</v>
      </c>
      <c r="BY28" s="16" t="s">
        <v>117</v>
      </c>
      <c r="BZ28" s="19" t="s">
        <v>93</v>
      </c>
      <c r="CA28" s="14" t="s">
        <v>30</v>
      </c>
      <c r="CB28" s="83" t="s">
        <v>31</v>
      </c>
      <c r="CC28" s="15" t="s">
        <v>119</v>
      </c>
      <c r="CD28" s="3" t="s">
        <v>37</v>
      </c>
      <c r="CE28" s="22" t="s">
        <v>11</v>
      </c>
      <c r="CF28" s="16" t="s">
        <v>372</v>
      </c>
      <c r="CG28" s="26" t="s">
        <v>15</v>
      </c>
      <c r="CH28" s="16" t="s">
        <v>120</v>
      </c>
      <c r="CI28" s="16" t="s">
        <v>121</v>
      </c>
      <c r="CJ28" s="16" t="s">
        <v>144</v>
      </c>
      <c r="CK28" s="192" t="s">
        <v>145</v>
      </c>
      <c r="CL28" s="192" t="s">
        <v>146</v>
      </c>
      <c r="CM28" s="192" t="s">
        <v>147</v>
      </c>
      <c r="CN28" s="192" t="s">
        <v>148</v>
      </c>
      <c r="CO28" s="3" t="s">
        <v>127</v>
      </c>
      <c r="CP28" s="101" t="s">
        <v>128</v>
      </c>
      <c r="CQ28" s="101" t="s">
        <v>129</v>
      </c>
      <c r="CR28" s="16" t="s">
        <v>375</v>
      </c>
      <c r="CU28" s="16" t="s">
        <v>133</v>
      </c>
      <c r="CV28" s="16" t="s">
        <v>134</v>
      </c>
      <c r="CW28" s="16" t="s">
        <v>135</v>
      </c>
      <c r="CX28" s="16" t="s">
        <v>136</v>
      </c>
      <c r="CY28" s="16" t="s">
        <v>137</v>
      </c>
      <c r="CZ28" s="16" t="s">
        <v>138</v>
      </c>
      <c r="DA28" s="76"/>
      <c r="DB28" s="16" t="s">
        <v>139</v>
      </c>
      <c r="DC28" s="16" t="s">
        <v>365</v>
      </c>
      <c r="DD28" s="76"/>
      <c r="DE28" s="16" t="s">
        <v>360</v>
      </c>
      <c r="DF28" s="16" t="s">
        <v>357</v>
      </c>
    </row>
    <row r="29" spans="1:110" ht="15.75" customHeight="1" x14ac:dyDescent="0.2">
      <c r="A29" s="152" t="str" cm="1">
        <f t="array" aca="1" ref="A29" ca="1">MID(CELL("filename",A18),FIND("]",CELL("filename",A18))+1,255)</f>
        <v>5_30 Theme</v>
      </c>
      <c r="B29" s="5">
        <v>1</v>
      </c>
      <c r="C29" s="50"/>
      <c r="D29" s="51"/>
      <c r="E29" s="50"/>
      <c r="F29" s="87"/>
      <c r="G29" s="58"/>
      <c r="H29" s="90"/>
      <c r="I29" s="49"/>
      <c r="J29" s="48" t="s">
        <v>387</v>
      </c>
      <c r="K29" s="45" t="b">
        <v>0</v>
      </c>
      <c r="L29" s="46" t="b">
        <f>DB29</f>
        <v>0</v>
      </c>
      <c r="M29" s="47" t="b" cm="1">
        <f t="array" ref="M29">OpeningDeath(CG13,CI29,CI13,CI45,CI61,CI77,CI93)</f>
        <v>0</v>
      </c>
      <c r="N29" s="52" t="s">
        <v>178</v>
      </c>
      <c r="O29" s="53" t="b">
        <v>0</v>
      </c>
      <c r="Z29" s="5">
        <v>1</v>
      </c>
      <c r="AA29" s="93"/>
      <c r="AB29" s="68"/>
      <c r="AC29" s="73"/>
      <c r="AD29" s="44"/>
      <c r="AE29" s="73"/>
      <c r="AF29" s="44"/>
      <c r="AG29" s="43"/>
      <c r="AI29" s="18"/>
      <c r="AJ29" s="11"/>
      <c r="AK29" s="18"/>
      <c r="AL29" s="10"/>
      <c r="AM29" s="11"/>
      <c r="AN29" s="10"/>
      <c r="AO29" s="9"/>
      <c r="AP29" s="18"/>
      <c r="AR29" s="9"/>
      <c r="AS29" s="9"/>
      <c r="AT29" s="38"/>
      <c r="AU29" s="18"/>
      <c r="AV29" s="76"/>
      <c r="AW29" s="77"/>
      <c r="AX29" s="77"/>
      <c r="AY29" s="76"/>
      <c r="AZ29" s="76"/>
      <c r="BA29" s="76"/>
      <c r="BB29" s="78"/>
      <c r="BC29" s="78"/>
      <c r="BD29" s="76"/>
      <c r="BE29" s="76"/>
      <c r="BF29" s="76"/>
      <c r="BG29" s="78"/>
      <c r="BH29" s="78"/>
      <c r="BI29" s="76"/>
      <c r="BJ29" s="76"/>
      <c r="BK29" s="76"/>
      <c r="BL29" s="78"/>
      <c r="BM29" s="78"/>
      <c r="BN29" s="76"/>
      <c r="BO29" s="76"/>
      <c r="BP29" s="76"/>
      <c r="BR29" s="20" t="str" cm="1">
        <f t="array" ref="BR29:BR43">TRANSPOSE(secsandmins(AA29:AA43))</f>
        <v/>
      </c>
      <c r="BS29" s="20">
        <f t="shared" ref="BS29:BS43" si="10">IF(AO13="Not Played","FALSE",IF(AG29="",0,AG29))</f>
        <v>0</v>
      </c>
      <c r="BT29" s="222" cm="1">
        <f t="array" ref="BT29">IF(K29=TRUE,45-secandmin(AK13),0)</f>
        <v>0</v>
      </c>
      <c r="BU29" s="20" t="b" cm="1">
        <f t="array" ref="BU29">IF(secandmin(AC29)=0,FALSE,(180+CP29-secandmin(AC29)))</f>
        <v>0</v>
      </c>
      <c r="BV29" s="20" t="b" cm="1">
        <f t="array" ref="BV29">IF(secandmin(AE29)=0,FALSE,(180+CQ29-secandmin(AE29)))</f>
        <v>0</v>
      </c>
      <c r="BW29" s="70"/>
      <c r="BX29" s="21">
        <f t="shared" ref="BX29:BX43" si="11">IF(AO13="Not Played","FALSE",COUNTIF(BU29:BV29,"&lt;&gt;FALSE"))</f>
        <v>0</v>
      </c>
      <c r="BY29" s="18"/>
      <c r="BZ29" s="1"/>
      <c r="CA29" s="29">
        <f>countkills(AS13,AX13,BC13,BH13,BM13,B28)</f>
        <v>1</v>
      </c>
      <c r="CB29" s="20">
        <f>countkillshs(AS13,AV13,AX13,BA13,BC13,BF13,BH13,BK13,BM13,BP13,$B$28)</f>
        <v>1</v>
      </c>
      <c r="CC29" s="82" t="b">
        <f>opening(AS13,B28)</f>
        <v>0</v>
      </c>
      <c r="CD29" s="5" t="b">
        <f>KOST(CA29,O29,secandmin(J29),L29,AN13)</f>
        <v>1</v>
      </c>
      <c r="CE29" s="10"/>
      <c r="CF29" s="20" cm="1">
        <f t="array" ref="CF29">exitfrags(CI29,CI13,CI45,CI61,CI77,AS13,CJ13,AX13,CK13,BC13,CL13,BH13,CM13,BM13,CN13,AO13,$B$28)</f>
        <v>0</v>
      </c>
      <c r="CG29" s="28"/>
      <c r="CH29" s="20" cm="1">
        <f t="array" ref="CH29">secandmin(J29)</f>
        <v>84</v>
      </c>
      <c r="CI29" s="20">
        <f t="shared" ref="CI29:CI43" si="12">IF(CH29=0,FALSE,(180+BT29-CH29))</f>
        <v>96</v>
      </c>
      <c r="CJ29" s="20" t="b" cm="1">
        <f t="array" ref="CJ29">OpenRefragged(CJ13,CI13,CI29,CI45,CI61,CI77)</f>
        <v>0</v>
      </c>
      <c r="CK29" s="20" t="b" cm="1">
        <f t="array" ref="CK29">OpenRefragged(CK13,CI13,CI29,CI45,CI61,CI77)</f>
        <v>0</v>
      </c>
      <c r="CL29" s="20" t="b" cm="1">
        <f t="array" ref="CL29">OpenRefragged(CL13,CI13,CI29,CI45,CI61,CI77)</f>
        <v>1</v>
      </c>
      <c r="CM29" s="20" t="b" cm="1">
        <f t="array" ref="CM29">OpenRefragged(CM13,CI13,CI29,CI45,CI61,CI77)</f>
        <v>0</v>
      </c>
      <c r="CN29" s="20" t="b" cm="1">
        <f t="array" ref="CN29">OpenRefragged(CN13,CI13,CI29,CI45,CI61,CI77)</f>
        <v>0</v>
      </c>
      <c r="CO29" s="1"/>
      <c r="CP29" s="222">
        <f t="shared" ref="CP29:CP43" si="13">IF(AD29="PREP",-180,IF(AD29="PP",(45-AK13),0))</f>
        <v>0</v>
      </c>
      <c r="CQ29" s="222">
        <f t="shared" ref="CQ29:CQ43" si="14">IF(AF29="PREP",-180,IF(AF29="PP",(45-AK13),0))</f>
        <v>0</v>
      </c>
      <c r="CR29" s="17"/>
      <c r="CU29" s="20" t="b" cm="1">
        <f t="array" ref="CU29:CU34">TRANSPOSE(sidesplit(CD29:CD43,AN13:AN27,"Attack"))</f>
        <v>0</v>
      </c>
      <c r="CV29" s="20" t="b" cm="1">
        <f t="array" ref="CV29:CV34">TRANSPOSE(sidesplit(CD29:CD43,AN13:AN27,"Defence"))</f>
        <v>1</v>
      </c>
      <c r="CW29" s="20" cm="1">
        <f t="array" ref="CW29:CW34">TRANSPOSE(sidesplit(CI29:CI43,AN13:AN27,"Attack"))</f>
        <v>48</v>
      </c>
      <c r="CX29" s="20" cm="1">
        <f t="array" ref="CX29:CX34">TRANSPOSE(sidesplit(CI29:CI43,AN13:AN27,"Defence"))</f>
        <v>96</v>
      </c>
      <c r="CY29" s="20" cm="1">
        <f t="array" ref="CY29:CY34">TRANSPOSE(sidesplit(CA29:CA43,AN13:AN27,"Attack"))</f>
        <v>0</v>
      </c>
      <c r="CZ29" s="20" cm="1">
        <f t="array" ref="CZ29:CZ34">TRANSPOSE(sidesplit(CA29:CA43,AN13:AN27,"Defence"))</f>
        <v>1</v>
      </c>
      <c r="DA29" s="76"/>
      <c r="DB29" s="20" t="b" cm="1">
        <f t="array" ref="DB29">DeathRefragged(CI29,CJ13,CK13,CL13,CM13,CN13)</f>
        <v>0</v>
      </c>
      <c r="DC29" s="20" t="b" cm="1">
        <f t="array" ref="DC29">OpeningKill(CJ13,AS13,$B$28,CI13,CI29,CI45,CI61,CI77)</f>
        <v>0</v>
      </c>
      <c r="DD29" s="76"/>
      <c r="DE29" s="20" t="b" cm="1">
        <f t="array" ref="DE29">OnevX(CH29,CH13,CH45,CH61,CH77,AO13)</f>
        <v>0</v>
      </c>
      <c r="DF29" s="20">
        <f>countkillsutil(AS13,AT13,AX13,AY13,BC13,BD13,BH13,BI13,BM13,BN13,$B$28)</f>
        <v>0</v>
      </c>
    </row>
    <row r="30" spans="1:110" ht="15.75" customHeight="1" x14ac:dyDescent="0.2">
      <c r="A30" s="152" t="str" cm="1">
        <f t="array" aca="1" ref="A30" ca="1">MID(CELL("filename",A19),FIND("]",CELL("filename",A19))+1,255)</f>
        <v>5_30 Theme</v>
      </c>
      <c r="B30" s="5">
        <v>2</v>
      </c>
      <c r="C30" s="50"/>
      <c r="D30" s="51"/>
      <c r="E30" s="50"/>
      <c r="F30" s="87"/>
      <c r="G30" s="58"/>
      <c r="H30" s="90"/>
      <c r="I30" s="49"/>
      <c r="J30" s="48" t="s">
        <v>398</v>
      </c>
      <c r="K30" s="45" t="b">
        <v>0</v>
      </c>
      <c r="L30" s="46" t="b">
        <f t="shared" ref="L30:L43" si="15">DB30</f>
        <v>0</v>
      </c>
      <c r="M30" s="47" t="b" cm="1">
        <f t="array" ref="M30">OpeningDeath(CG14,CI30,CI14,CI46,CI62,CI78,CI94)</f>
        <v>0</v>
      </c>
      <c r="N30" s="52" t="s">
        <v>192</v>
      </c>
      <c r="O30" s="53" t="b">
        <v>0</v>
      </c>
      <c r="Z30" s="5">
        <v>2</v>
      </c>
      <c r="AA30" s="93"/>
      <c r="AB30" s="68"/>
      <c r="AC30" s="73"/>
      <c r="AD30" s="44"/>
      <c r="AE30" s="73"/>
      <c r="AF30" s="44"/>
      <c r="AG30" s="43"/>
      <c r="AI30" s="18"/>
      <c r="AJ30" s="11"/>
      <c r="AK30" s="18"/>
      <c r="AL30" s="10"/>
      <c r="AM30" s="11"/>
      <c r="AN30" s="10"/>
      <c r="AO30" s="9"/>
      <c r="AP30" s="18"/>
      <c r="AR30" s="9"/>
      <c r="AS30" s="9"/>
      <c r="AT30" s="18"/>
      <c r="AU30" s="18"/>
      <c r="AV30" s="76"/>
      <c r="AW30" s="79"/>
      <c r="AX30" s="79"/>
      <c r="AY30" s="76"/>
      <c r="AZ30" s="76"/>
      <c r="BA30" s="76"/>
      <c r="BB30" s="78"/>
      <c r="BC30" s="78"/>
      <c r="BD30" s="76"/>
      <c r="BE30" s="76"/>
      <c r="BF30" s="76"/>
      <c r="BG30" s="78"/>
      <c r="BH30" s="78"/>
      <c r="BI30" s="76"/>
      <c r="BJ30" s="76"/>
      <c r="BK30" s="76"/>
      <c r="BL30" s="78"/>
      <c r="BM30" s="78"/>
      <c r="BN30" s="76"/>
      <c r="BO30" s="76"/>
      <c r="BP30" s="76"/>
      <c r="BR30" s="20" t="str">
        <v/>
      </c>
      <c r="BS30" s="20">
        <f t="shared" si="10"/>
        <v>0</v>
      </c>
      <c r="BT30" s="222" cm="1">
        <f t="array" ref="BT30">IF(K30=TRUE,45-secandmin(AK14),0)</f>
        <v>0</v>
      </c>
      <c r="BU30" s="20" t="b" cm="1">
        <f t="array" ref="BU30">IF(secandmin(AC30)=0,FALSE,(180+CP30-secandmin(AC30)))</f>
        <v>0</v>
      </c>
      <c r="BV30" s="20" t="b" cm="1">
        <f t="array" ref="BV30">IF(secandmin(AE30)=0,FALSE,(180+CQ30-secandmin(AE30)))</f>
        <v>0</v>
      </c>
      <c r="BW30" s="70"/>
      <c r="BX30" s="21">
        <f t="shared" si="11"/>
        <v>0</v>
      </c>
      <c r="BY30" s="18"/>
      <c r="BZ30" s="1"/>
      <c r="CA30" s="29">
        <f>countkills(AS14,AX14,BC14,BH14,BM14,B28)</f>
        <v>0</v>
      </c>
      <c r="CB30" s="20">
        <f>countkillshs(AS14,AV14,AX14,BA14,BC14,BF14,BH14,BK14,BM14,BP14,$B$28)</f>
        <v>0</v>
      </c>
      <c r="CC30" s="82" t="b">
        <f>opening(AS14,B28)</f>
        <v>0</v>
      </c>
      <c r="CD30" s="5" t="b">
        <f>KOST(CA30,O30,secandmin(J30),L30,AN14)</f>
        <v>0</v>
      </c>
      <c r="CE30" s="10"/>
      <c r="CF30" s="20" cm="1">
        <f t="array" ref="CF30">exitfrags(CI30,CI14,CI46,CI62,CI78,AS14,CJ14,AX14,CK14,BC14,CL14,BH14,CM14,BM14,CN14,AO14,$B$28)</f>
        <v>0</v>
      </c>
      <c r="CG30" s="28"/>
      <c r="CH30" s="20" cm="1">
        <f t="array" ref="CH30">secandmin(J30)</f>
        <v>85</v>
      </c>
      <c r="CI30" s="20">
        <f t="shared" si="12"/>
        <v>95</v>
      </c>
      <c r="CJ30" s="20" t="b" cm="1">
        <f t="array" ref="CJ30">OpenRefragged(CJ14,CI14,CI30,CI46,CI62,CI78)</f>
        <v>0</v>
      </c>
      <c r="CK30" s="20" t="b" cm="1">
        <f t="array" ref="CK30">OpenRefragged(CK14,CI14,CI30,CI46,CI62,CI78)</f>
        <v>1</v>
      </c>
      <c r="CL30" s="20" t="b" cm="1">
        <f t="array" ref="CL30">OpenRefragged(CL14,CI14,CI30,CI46,CI62,CI78)</f>
        <v>0</v>
      </c>
      <c r="CM30" s="20" t="b" cm="1">
        <f t="array" ref="CM30">OpenRefragged(CM14,CI14,CI30,CI46,CI62,CI78)</f>
        <v>0</v>
      </c>
      <c r="CN30" s="20" t="b" cm="1">
        <f t="array" ref="CN30">OpenRefragged(CN14,CI14,CI30,CI46,CI62,CI78)</f>
        <v>0</v>
      </c>
      <c r="CO30" s="1"/>
      <c r="CP30" s="222">
        <f t="shared" si="13"/>
        <v>0</v>
      </c>
      <c r="CQ30" s="222">
        <f t="shared" si="14"/>
        <v>0</v>
      </c>
      <c r="CR30" s="17"/>
      <c r="CU30" s="20" t="b">
        <v>1</v>
      </c>
      <c r="CV30" s="20" t="b">
        <v>0</v>
      </c>
      <c r="CW30" s="20">
        <v>158</v>
      </c>
      <c r="CX30" s="20">
        <v>95</v>
      </c>
      <c r="CY30" s="20">
        <v>1</v>
      </c>
      <c r="CZ30" s="20">
        <v>0</v>
      </c>
      <c r="DA30" s="76"/>
      <c r="DB30" s="20" t="b" cm="1">
        <f t="array" ref="DB30">DeathRefragged(CI30,CJ14,CK14,CL14,CM14,CN14)</f>
        <v>0</v>
      </c>
      <c r="DC30" s="20" t="b" cm="1">
        <f t="array" ref="DC30">OpeningKill(CJ14,AS14,$B$28,CI14,CI30,CI46,CI62,CI78)</f>
        <v>0</v>
      </c>
      <c r="DD30" s="76"/>
      <c r="DE30" s="20" t="b" cm="1">
        <f t="array" ref="DE30">OnevX(CH30,CH14,CH46,CH62,CH78,AO14)</f>
        <v>0</v>
      </c>
      <c r="DF30" s="20">
        <f t="shared" ref="DF30:DF43" si="16">countkillsutil(AS14,AT14,AX14,AY14,BC14,BD14,BH14,BI14,BM14,BN14,$B$28)</f>
        <v>0</v>
      </c>
    </row>
    <row r="31" spans="1:110" ht="15.75" customHeight="1" x14ac:dyDescent="0.2">
      <c r="A31" s="152" t="str" cm="1">
        <f t="array" aca="1" ref="A31" ca="1">MID(CELL("filename",A20),FIND("]",CELL("filename",A20))+1,255)</f>
        <v>5_30 Theme</v>
      </c>
      <c r="B31" s="5">
        <v>3</v>
      </c>
      <c r="C31" s="50"/>
      <c r="D31" s="51"/>
      <c r="E31" s="50"/>
      <c r="F31" s="87"/>
      <c r="G31" s="58"/>
      <c r="H31" s="90"/>
      <c r="I31" s="49"/>
      <c r="J31" s="48" t="s">
        <v>411</v>
      </c>
      <c r="K31" s="45" t="b">
        <v>0</v>
      </c>
      <c r="L31" s="46" t="b">
        <f t="shared" si="15"/>
        <v>0</v>
      </c>
      <c r="M31" s="47" t="b" cm="1">
        <f t="array" ref="M31">OpeningDeath(CG15,CI31,CI15,CI47,CI63,CI79,CI95)</f>
        <v>0</v>
      </c>
      <c r="N31" s="52" t="s">
        <v>192</v>
      </c>
      <c r="O31" s="53" t="b">
        <v>0</v>
      </c>
      <c r="Z31" s="5">
        <v>3</v>
      </c>
      <c r="AA31" s="93"/>
      <c r="AB31" s="68"/>
      <c r="AC31" s="73"/>
      <c r="AD31" s="44"/>
      <c r="AE31" s="73"/>
      <c r="AF31" s="44"/>
      <c r="AG31" s="43"/>
      <c r="AI31" s="18"/>
      <c r="AJ31" s="11"/>
      <c r="AK31" s="18"/>
      <c r="AL31" s="37"/>
      <c r="AM31" s="11"/>
      <c r="AN31" s="37"/>
      <c r="AO31" s="9"/>
      <c r="AP31" s="18"/>
      <c r="AR31" s="9"/>
      <c r="AS31" s="9"/>
      <c r="AT31" s="18"/>
      <c r="AU31" s="18"/>
      <c r="AV31" s="76"/>
      <c r="AW31" s="79"/>
      <c r="AX31" s="79"/>
      <c r="AY31" s="76"/>
      <c r="AZ31" s="76"/>
      <c r="BA31" s="76"/>
      <c r="BB31" s="78"/>
      <c r="BC31" s="78"/>
      <c r="BD31" s="76"/>
      <c r="BE31" s="76"/>
      <c r="BF31" s="76"/>
      <c r="BG31" s="78"/>
      <c r="BH31" s="78"/>
      <c r="BI31" s="76"/>
      <c r="BJ31" s="76"/>
      <c r="BK31" s="76"/>
      <c r="BL31" s="78"/>
      <c r="BM31" s="78"/>
      <c r="BN31" s="76"/>
      <c r="BO31" s="76"/>
      <c r="BP31" s="76"/>
      <c r="BR31" s="20" t="str">
        <v/>
      </c>
      <c r="BS31" s="20">
        <f t="shared" si="10"/>
        <v>0</v>
      </c>
      <c r="BT31" s="222" cm="1">
        <f t="array" ref="BT31">IF(K31=TRUE,45-secandmin(AK15),0)</f>
        <v>0</v>
      </c>
      <c r="BU31" s="20" t="b" cm="1">
        <f t="array" ref="BU31">IF(secandmin(AC31)=0,FALSE,(180+CP31-secandmin(AC31)))</f>
        <v>0</v>
      </c>
      <c r="BV31" s="20" t="b" cm="1">
        <f t="array" ref="BV31">IF(secandmin(AE31)=0,FALSE,(180+CQ31-secandmin(AE31)))</f>
        <v>0</v>
      </c>
      <c r="BW31" s="70"/>
      <c r="BX31" s="21">
        <f t="shared" si="11"/>
        <v>0</v>
      </c>
      <c r="BY31" s="18"/>
      <c r="BZ31" s="36"/>
      <c r="CA31" s="29">
        <f>countkills(AS15,AX15,BC15,BH15,BM15,B28)</f>
        <v>1</v>
      </c>
      <c r="CB31" s="20">
        <f>countkillshs(AS15,AV15,AX15,BA15,BC15,BF15,BH15,BK15,BM15,BP15,$B$28)</f>
        <v>0</v>
      </c>
      <c r="CC31" s="82" t="b">
        <f>opening(AS15,B28)</f>
        <v>0</v>
      </c>
      <c r="CD31" s="5" t="b">
        <f>KOST(CA31,O31,secandmin(J31),L31,AN15)</f>
        <v>1</v>
      </c>
      <c r="CE31" s="10"/>
      <c r="CF31" s="20" cm="1">
        <f t="array" ref="CF31">exitfrags(CI31,CI15,CI47,CI63,CI79,AS15,CJ15,AX15,CK15,BC15,CL15,BH15,CM15,BM15,CN15,AO15,$B$28)</f>
        <v>0</v>
      </c>
      <c r="CG31" s="28"/>
      <c r="CH31" s="20" cm="1">
        <f t="array" ref="CH31">secandmin(J31)</f>
        <v>21</v>
      </c>
      <c r="CI31" s="20">
        <f t="shared" si="12"/>
        <v>159</v>
      </c>
      <c r="CJ31" s="20" t="b" cm="1">
        <f t="array" ref="CJ31">OpenRefragged(CJ15,CI15,CI31,CI47,CI63,CI79)</f>
        <v>0</v>
      </c>
      <c r="CK31" s="20" t="b" cm="1">
        <f t="array" ref="CK31">OpenRefragged(CK15,CI15,CI31,CI47,CI63,CI79)</f>
        <v>1</v>
      </c>
      <c r="CL31" s="20" t="b" cm="1">
        <f t="array" ref="CL31">OpenRefragged(CL15,CI15,CI31,CI47,CI63,CI79)</f>
        <v>1</v>
      </c>
      <c r="CM31" s="20" t="b" cm="1">
        <f t="array" ref="CM31">OpenRefragged(CM15,CI15,CI31,CI47,CI63,CI79)</f>
        <v>1</v>
      </c>
      <c r="CN31" s="20" t="b" cm="1">
        <f t="array" ref="CN31">OpenRefragged(CN15,CI15,CI31,CI47,CI63,CI79)</f>
        <v>0</v>
      </c>
      <c r="CO31" s="1"/>
      <c r="CP31" s="222">
        <f t="shared" si="13"/>
        <v>0</v>
      </c>
      <c r="CQ31" s="222">
        <f t="shared" si="14"/>
        <v>0</v>
      </c>
      <c r="CR31" s="17"/>
      <c r="CU31" s="20" t="b">
        <v>1</v>
      </c>
      <c r="CV31" s="20" t="b">
        <v>1</v>
      </c>
      <c r="CW31" s="20" t="b">
        <v>0</v>
      </c>
      <c r="CX31" s="20">
        <v>159</v>
      </c>
      <c r="CY31" s="20">
        <v>0</v>
      </c>
      <c r="CZ31" s="20">
        <v>1</v>
      </c>
      <c r="DA31" s="76"/>
      <c r="DB31" s="20" t="b" cm="1">
        <f t="array" ref="DB31">DeathRefragged(CI31,CJ15,CK15,CL15,CM15,CN15)</f>
        <v>0</v>
      </c>
      <c r="DC31" s="20" t="b" cm="1">
        <f t="array" ref="DC31">OpeningKill(CJ15,AS15,$B$28,CI15,CI31,CI47,CI63,CI79)</f>
        <v>0</v>
      </c>
      <c r="DD31" s="76"/>
      <c r="DE31" s="20" t="b" cm="1">
        <f t="array" ref="DE31">OnevX(CH31,CH15,CH47,CH63,CH79,AO15)</f>
        <v>0</v>
      </c>
      <c r="DF31" s="20">
        <f t="shared" si="16"/>
        <v>0</v>
      </c>
    </row>
    <row r="32" spans="1:110" ht="15.75" customHeight="1" x14ac:dyDescent="0.2">
      <c r="A32" s="152" t="str" cm="1">
        <f t="array" aca="1" ref="A32" ca="1">MID(CELL("filename",A21),FIND("]",CELL("filename",A21))+1,255)</f>
        <v>5_30 Theme</v>
      </c>
      <c r="B32" s="5">
        <v>4</v>
      </c>
      <c r="C32" s="50"/>
      <c r="D32" s="51"/>
      <c r="E32" s="50"/>
      <c r="F32" s="87"/>
      <c r="G32" s="58"/>
      <c r="H32" s="90"/>
      <c r="I32" s="49"/>
      <c r="J32" s="48" t="s">
        <v>389</v>
      </c>
      <c r="K32" s="45" t="b">
        <v>0</v>
      </c>
      <c r="L32" s="46" t="b">
        <f t="shared" si="15"/>
        <v>0</v>
      </c>
      <c r="M32" s="47" t="b" cm="1">
        <f t="array" ref="M32">OpeningDeath(CG16,CI32,CI16,CI48,CI64,CI80,CI96)</f>
        <v>0</v>
      </c>
      <c r="N32" s="52" t="s">
        <v>182</v>
      </c>
      <c r="O32" s="53" t="b">
        <v>0</v>
      </c>
      <c r="Z32" s="5">
        <v>4</v>
      </c>
      <c r="AA32" s="93"/>
      <c r="AB32" s="68"/>
      <c r="AC32" s="73"/>
      <c r="AD32" s="44"/>
      <c r="AE32" s="73"/>
      <c r="AF32" s="44"/>
      <c r="AG32" s="43"/>
      <c r="AI32" s="18"/>
      <c r="AJ32" s="11"/>
      <c r="AK32" s="18"/>
      <c r="AL32" s="37"/>
      <c r="AM32" s="11"/>
      <c r="AN32" s="37"/>
      <c r="AO32" s="9"/>
      <c r="AP32" s="18"/>
      <c r="AR32" s="9"/>
      <c r="AS32" s="9"/>
      <c r="AT32" s="18"/>
      <c r="AU32" s="18"/>
      <c r="AV32" s="76"/>
      <c r="AW32" s="79"/>
      <c r="AX32" s="79"/>
      <c r="AY32" s="76"/>
      <c r="AZ32" s="76"/>
      <c r="BA32" s="76"/>
      <c r="BB32" s="78"/>
      <c r="BC32" s="78"/>
      <c r="BD32" s="76"/>
      <c r="BE32" s="76"/>
      <c r="BF32" s="76"/>
      <c r="BG32" s="78"/>
      <c r="BH32" s="78"/>
      <c r="BI32" s="76"/>
      <c r="BJ32" s="76"/>
      <c r="BK32" s="76"/>
      <c r="BL32" s="78"/>
      <c r="BM32" s="78"/>
      <c r="BN32" s="76"/>
      <c r="BO32" s="76"/>
      <c r="BP32" s="76"/>
      <c r="BR32" s="20" t="str">
        <v/>
      </c>
      <c r="BS32" s="20">
        <f t="shared" si="10"/>
        <v>0</v>
      </c>
      <c r="BT32" s="222" cm="1">
        <f t="array" ref="BT32">IF(K32=TRUE,45-secandmin(AK16),0)</f>
        <v>0</v>
      </c>
      <c r="BU32" s="20" t="b" cm="1">
        <f t="array" ref="BU32">IF(secandmin(AC32)=0,FALSE,(180+CP32-secandmin(AC32)))</f>
        <v>0</v>
      </c>
      <c r="BV32" s="20" t="b" cm="1">
        <f t="array" ref="BV32">IF(secandmin(AE32)=0,FALSE,(180+CQ32-secandmin(AE32)))</f>
        <v>0</v>
      </c>
      <c r="BW32" s="70"/>
      <c r="BX32" s="21">
        <f t="shared" si="11"/>
        <v>0</v>
      </c>
      <c r="BY32" s="18"/>
      <c r="BZ32" s="36"/>
      <c r="CA32" s="29">
        <f>countkills(AS16,AX16,BC16,BH16,BM16,B28)</f>
        <v>0</v>
      </c>
      <c r="CB32" s="20">
        <f t="shared" ref="CB32:CB43" si="17">countkillshs(AS16,AV16,AX16,BA16,BC16,BF16,BH16,BK16,BM16,BP16,$B$28)</f>
        <v>0</v>
      </c>
      <c r="CC32" s="82" t="b">
        <f>opening(AS16,B28)</f>
        <v>0</v>
      </c>
      <c r="CD32" s="5" t="b">
        <f>KOST(CA32,O32,secandmin(J32),L32,AN16)</f>
        <v>0</v>
      </c>
      <c r="CE32" s="10"/>
      <c r="CF32" s="20" cm="1">
        <f t="array" ref="CF32">exitfrags(CI32,CI16,CI48,CI64,CI80,AS16,CJ16,AX16,CK16,BC16,CL16,BH16,CM16,BM16,CN16,AO16,$B$28)</f>
        <v>0</v>
      </c>
      <c r="CG32" s="28"/>
      <c r="CH32" s="20" cm="1">
        <f t="array" ref="CH32">secandmin(J32)</f>
        <v>56</v>
      </c>
      <c r="CI32" s="20">
        <f t="shared" si="12"/>
        <v>124</v>
      </c>
      <c r="CJ32" s="20" t="b" cm="1">
        <f t="array" ref="CJ32">OpenRefragged(CJ16,CI16,CI32,CI48,CI64,CI80)</f>
        <v>1</v>
      </c>
      <c r="CK32" s="20" t="b" cm="1">
        <f t="array" ref="CK32">OpenRefragged(CK16,CI16,CI32,CI48,CI64,CI80)</f>
        <v>0</v>
      </c>
      <c r="CL32" s="20" t="b" cm="1">
        <f t="array" ref="CL32">OpenRefragged(CL16,CI16,CI32,CI48,CI64,CI80)</f>
        <v>0</v>
      </c>
      <c r="CM32" s="20" t="b" cm="1">
        <f t="array" ref="CM32">OpenRefragged(CM16,CI16,CI32,CI48,CI64,CI80)</f>
        <v>0</v>
      </c>
      <c r="CN32" s="20" t="b" cm="1">
        <f t="array" ref="CN32">OpenRefragged(CN16,CI16,CI32,CI48,CI64,CI80)</f>
        <v>0</v>
      </c>
      <c r="CO32" s="1"/>
      <c r="CP32" s="222">
        <f t="shared" si="13"/>
        <v>0</v>
      </c>
      <c r="CQ32" s="222">
        <f t="shared" si="14"/>
        <v>0</v>
      </c>
      <c r="CR32" s="17"/>
      <c r="CU32" s="20" t="b">
        <v>1</v>
      </c>
      <c r="CV32" s="20" t="b">
        <v>0</v>
      </c>
      <c r="CW32" s="20">
        <v>74</v>
      </c>
      <c r="CX32" s="20">
        <v>124</v>
      </c>
      <c r="CY32" s="20">
        <v>1</v>
      </c>
      <c r="CZ32" s="20">
        <v>0</v>
      </c>
      <c r="DA32" s="76"/>
      <c r="DB32" s="20" t="b" cm="1">
        <f t="array" ref="DB32">DeathRefragged(CI32,CJ16,CK16,CL16,CM16,CN16)</f>
        <v>0</v>
      </c>
      <c r="DC32" s="20" t="b" cm="1">
        <f t="array" ref="DC32">OpeningKill(CJ16,AS16,$B$28,CI16,CI32,CI48,CI64,CI80)</f>
        <v>0</v>
      </c>
      <c r="DD32" s="76"/>
      <c r="DE32" s="20" t="b" cm="1">
        <f t="array" ref="DE32">OnevX(CH32,CH16,CH48,CH64,CH80,AO16)</f>
        <v>0</v>
      </c>
      <c r="DF32" s="20">
        <f t="shared" si="16"/>
        <v>0</v>
      </c>
    </row>
    <row r="33" spans="1:110" ht="15.75" customHeight="1" x14ac:dyDescent="0.2">
      <c r="A33" s="152" t="str" cm="1">
        <f t="array" aca="1" ref="A33" ca="1">MID(CELL("filename",A22),FIND("]",CELL("filename",A22))+1,255)</f>
        <v>5_30 Theme</v>
      </c>
      <c r="B33" s="5">
        <v>5</v>
      </c>
      <c r="C33" s="50"/>
      <c r="D33" s="51"/>
      <c r="E33" s="50"/>
      <c r="F33" s="87"/>
      <c r="G33" s="58"/>
      <c r="H33" s="90"/>
      <c r="I33" s="49"/>
      <c r="J33" s="48" t="s">
        <v>409</v>
      </c>
      <c r="K33" s="45" t="b">
        <v>0</v>
      </c>
      <c r="L33" s="46" t="b">
        <f t="shared" si="15"/>
        <v>0</v>
      </c>
      <c r="M33" s="47" t="b" cm="1">
        <f t="array" ref="M33">OpeningDeath(CG17,CI33,CI17,CI49,CI65,CI81,CI97)</f>
        <v>0</v>
      </c>
      <c r="N33" s="52" t="s">
        <v>178</v>
      </c>
      <c r="O33" s="53" t="b">
        <v>0</v>
      </c>
      <c r="Z33" s="5">
        <v>5</v>
      </c>
      <c r="AA33" s="93"/>
      <c r="AB33" s="68"/>
      <c r="AC33" s="73"/>
      <c r="AD33" s="44"/>
      <c r="AE33" s="73"/>
      <c r="AF33" s="44"/>
      <c r="AG33" s="43"/>
      <c r="AI33" s="18"/>
      <c r="AJ33" s="11"/>
      <c r="AK33" s="18"/>
      <c r="AL33" s="37"/>
      <c r="AM33" s="11"/>
      <c r="AN33" s="37"/>
      <c r="AO33" s="9"/>
      <c r="AP33" s="18"/>
      <c r="AR33" s="9"/>
      <c r="AS33" s="9"/>
      <c r="AT33" s="18"/>
      <c r="AU33" s="18"/>
      <c r="AV33" s="76"/>
      <c r="AW33" s="79"/>
      <c r="AX33" s="79"/>
      <c r="AY33" s="76"/>
      <c r="AZ33" s="76"/>
      <c r="BA33" s="76"/>
      <c r="BB33" s="78"/>
      <c r="BC33" s="78"/>
      <c r="BD33" s="76"/>
      <c r="BE33" s="76"/>
      <c r="BF33" s="76"/>
      <c r="BG33" s="78"/>
      <c r="BH33" s="78"/>
      <c r="BI33" s="76"/>
      <c r="BJ33" s="76"/>
      <c r="BK33" s="76"/>
      <c r="BL33" s="78"/>
      <c r="BM33" s="78"/>
      <c r="BN33" s="76"/>
      <c r="BO33" s="76"/>
      <c r="BP33" s="76"/>
      <c r="BR33" s="20" t="str">
        <v/>
      </c>
      <c r="BS33" s="20">
        <f t="shared" si="10"/>
        <v>0</v>
      </c>
      <c r="BT33" s="222" cm="1">
        <f t="array" ref="BT33">IF(K33=TRUE,45-secandmin(AK17),0)</f>
        <v>0</v>
      </c>
      <c r="BU33" s="20" t="b" cm="1">
        <f t="array" ref="BU33">IF(secandmin(AC33)=0,FALSE,(180+CP33-secandmin(AC33)))</f>
        <v>0</v>
      </c>
      <c r="BV33" s="20" t="b" cm="1">
        <f t="array" ref="BV33">IF(secandmin(AE33)=0,FALSE,(180+CQ33-secandmin(AE33)))</f>
        <v>0</v>
      </c>
      <c r="BW33" s="70"/>
      <c r="BX33" s="21">
        <f t="shared" si="11"/>
        <v>0</v>
      </c>
      <c r="BY33" s="18"/>
      <c r="BZ33" s="36"/>
      <c r="CA33" s="29">
        <f>countkills(AS17,AX17,BC17,BH17,BM17,B28)</f>
        <v>2</v>
      </c>
      <c r="CB33" s="20">
        <f t="shared" si="17"/>
        <v>1</v>
      </c>
      <c r="CC33" s="82" t="b">
        <f>opening(AS17,B28)</f>
        <v>1</v>
      </c>
      <c r="CD33" s="5" t="b">
        <f>KOST(CA33,O33,secandmin(J33),L33,AN17)</f>
        <v>1</v>
      </c>
      <c r="CE33" s="10"/>
      <c r="CF33" s="20" cm="1">
        <f t="array" ref="CF33">exitfrags(CI33,CI17,CI49,CI65,CI81,AS17,CJ17,AX17,CK17,BC17,CL17,BH17,CM17,BM17,CN17,AO17,$B$28)</f>
        <v>1</v>
      </c>
      <c r="CG33" s="28"/>
      <c r="CH33" s="20" cm="1">
        <f t="array" ref="CH33">secandmin(J33)</f>
        <v>33</v>
      </c>
      <c r="CI33" s="20">
        <f t="shared" si="12"/>
        <v>147</v>
      </c>
      <c r="CJ33" s="20" t="b" cm="1">
        <f t="array" ref="CJ33">OpenRefragged(CJ17,CI17,CI33,CI49,CI65,CI81)</f>
        <v>1</v>
      </c>
      <c r="CK33" s="20" t="b" cm="1">
        <f t="array" ref="CK33">OpenRefragged(CK17,CI17,CI33,CI49,CI65,CI81)</f>
        <v>0</v>
      </c>
      <c r="CL33" s="20" t="b" cm="1">
        <f t="array" ref="CL33">OpenRefragged(CL17,CI17,CI33,CI49,CI65,CI81)</f>
        <v>0</v>
      </c>
      <c r="CM33" s="20" t="b" cm="1">
        <f t="array" ref="CM33">OpenRefragged(CM17,CI17,CI33,CI49,CI65,CI81)</f>
        <v>0</v>
      </c>
      <c r="CN33" s="20" t="b" cm="1">
        <f t="array" ref="CN33">OpenRefragged(CN17,CI17,CI33,CI49,CI65,CI81)</f>
        <v>0</v>
      </c>
      <c r="CO33" s="1"/>
      <c r="CP33" s="222">
        <f t="shared" si="13"/>
        <v>0</v>
      </c>
      <c r="CQ33" s="222">
        <f t="shared" si="14"/>
        <v>0</v>
      </c>
      <c r="CR33" s="17"/>
      <c r="CU33" s="20" t="b">
        <v>1</v>
      </c>
      <c r="CV33" s="20" t="b">
        <v>1</v>
      </c>
      <c r="CW33" s="20">
        <v>88</v>
      </c>
      <c r="CX33" s="20">
        <v>147</v>
      </c>
      <c r="CY33" s="20">
        <v>1</v>
      </c>
      <c r="CZ33" s="20">
        <v>2</v>
      </c>
      <c r="DA33" s="76"/>
      <c r="DB33" s="20" t="b" cm="1">
        <f t="array" ref="DB33">DeathRefragged(CI33,CJ17,CK17,CL17,CM17,CN17)</f>
        <v>0</v>
      </c>
      <c r="DC33" s="20" t="b" cm="1">
        <f t="array" ref="DC33">OpeningKill(CJ17,AS17,$B$28,CI17,CI33,CI49,CI65,CI81)</f>
        <v>0</v>
      </c>
      <c r="DD33" s="76"/>
      <c r="DE33" s="20" t="b" cm="1">
        <f t="array" ref="DE33">OnevX(CH33,CH17,CH49,CH65,CH81,AO17)</f>
        <v>0</v>
      </c>
      <c r="DF33" s="20">
        <f t="shared" si="16"/>
        <v>0</v>
      </c>
    </row>
    <row r="34" spans="1:110" ht="15.75" customHeight="1" x14ac:dyDescent="0.2">
      <c r="A34" s="152" t="str" cm="1">
        <f t="array" aca="1" ref="A34" ca="1">MID(CELL("filename",A23),FIND("]",CELL("filename",A23))+1,255)</f>
        <v>5_30 Theme</v>
      </c>
      <c r="B34" s="5">
        <v>6</v>
      </c>
      <c r="C34" s="50"/>
      <c r="D34" s="51"/>
      <c r="E34" s="50"/>
      <c r="F34" s="87"/>
      <c r="G34" s="58"/>
      <c r="H34" s="90"/>
      <c r="I34" s="49"/>
      <c r="J34" s="48" t="s">
        <v>423</v>
      </c>
      <c r="K34" s="45" t="b">
        <v>0</v>
      </c>
      <c r="L34" s="46" t="b">
        <f t="shared" si="15"/>
        <v>0</v>
      </c>
      <c r="M34" s="47" t="b" cm="1">
        <f t="array" ref="M34">OpeningDeath(CG18,CI34,CI18,CI50,CI66,CI82,CI98)</f>
        <v>0</v>
      </c>
      <c r="N34" s="52" t="s">
        <v>181</v>
      </c>
      <c r="O34" s="53" t="b">
        <v>0</v>
      </c>
      <c r="Z34" s="5">
        <v>6</v>
      </c>
      <c r="AA34" s="93"/>
      <c r="AB34" s="68"/>
      <c r="AC34" s="73"/>
      <c r="AD34" s="44"/>
      <c r="AE34" s="73"/>
      <c r="AF34" s="44"/>
      <c r="AG34" s="43"/>
      <c r="AI34" s="18"/>
      <c r="AJ34" s="11"/>
      <c r="AK34" s="18"/>
      <c r="AL34" s="37"/>
      <c r="AM34" s="11"/>
      <c r="AN34" s="37"/>
      <c r="AO34" s="9"/>
      <c r="AP34" s="18"/>
      <c r="AR34" s="9"/>
      <c r="AS34" s="9"/>
      <c r="AT34" s="18"/>
      <c r="AU34" s="18"/>
      <c r="AV34" s="76"/>
      <c r="AW34" s="79"/>
      <c r="AX34" s="79"/>
      <c r="AY34" s="76"/>
      <c r="AZ34" s="76"/>
      <c r="BA34" s="76"/>
      <c r="BB34" s="78"/>
      <c r="BC34" s="78"/>
      <c r="BD34" s="76"/>
      <c r="BE34" s="76"/>
      <c r="BF34" s="76"/>
      <c r="BG34" s="78"/>
      <c r="BH34" s="78"/>
      <c r="BI34" s="76"/>
      <c r="BJ34" s="76"/>
      <c r="BK34" s="76"/>
      <c r="BL34" s="78"/>
      <c r="BM34" s="78"/>
      <c r="BN34" s="76"/>
      <c r="BO34" s="76"/>
      <c r="BP34" s="76"/>
      <c r="BR34" s="20" t="str">
        <v/>
      </c>
      <c r="BS34" s="20">
        <f t="shared" si="10"/>
        <v>0</v>
      </c>
      <c r="BT34" s="222" cm="1">
        <f t="array" ref="BT34">IF(K34=TRUE,45-secandmin(AK18),0)</f>
        <v>0</v>
      </c>
      <c r="BU34" s="20" t="b" cm="1">
        <f t="array" ref="BU34">IF(secandmin(AC34)=0,FALSE,(180+CP34-secandmin(AC34)))</f>
        <v>0</v>
      </c>
      <c r="BV34" s="20" t="b" cm="1">
        <f t="array" ref="BV34">IF(secandmin(AE34)=0,FALSE,(180+CQ34-secandmin(AE34)))</f>
        <v>0</v>
      </c>
      <c r="BW34" s="70"/>
      <c r="BX34" s="21">
        <f t="shared" si="11"/>
        <v>0</v>
      </c>
      <c r="BY34" s="18"/>
      <c r="BZ34" s="36"/>
      <c r="CA34" s="29">
        <f>countkills(AS18,AX18,BC18,BH18,BM18,B28)</f>
        <v>0</v>
      </c>
      <c r="CB34" s="20">
        <f t="shared" si="17"/>
        <v>0</v>
      </c>
      <c r="CC34" s="82" t="b">
        <f>opening(AS18,B28)</f>
        <v>0</v>
      </c>
      <c r="CD34" s="5" t="b">
        <f>KOST(CA34,O34,secandmin(J34),L34,AN18)</f>
        <v>0</v>
      </c>
      <c r="CE34" s="10"/>
      <c r="CF34" s="20" cm="1">
        <f t="array" ref="CF34">exitfrags(CI34,CI18,CI50,CI66,CI82,AS18,CJ18,AX18,CK18,BC18,CL18,BH18,CM18,BM18,CN18,AO18,$B$28)</f>
        <v>0</v>
      </c>
      <c r="CG34" s="28"/>
      <c r="CH34" s="20" cm="1">
        <f t="array" ref="CH34">secandmin(J34)</f>
        <v>141</v>
      </c>
      <c r="CI34" s="20">
        <f t="shared" si="12"/>
        <v>39</v>
      </c>
      <c r="CJ34" s="20" t="b" cm="1">
        <f t="array" ref="CJ34">OpenRefragged(CJ18,CI18,CI34,CI50,CI66,CI82)</f>
        <v>0</v>
      </c>
      <c r="CK34" s="20" t="b" cm="1">
        <f t="array" ref="CK34">OpenRefragged(CK18,CI18,CI34,CI50,CI66,CI82)</f>
        <v>0</v>
      </c>
      <c r="CL34" s="20" t="b" cm="1">
        <f t="array" ref="CL34">OpenRefragged(CL18,CI18,CI34,CI50,CI66,CI82)</f>
        <v>0</v>
      </c>
      <c r="CM34" s="20" t="b" cm="1">
        <f t="array" ref="CM34">OpenRefragged(CM18,CI18,CI34,CI50,CI66,CI82)</f>
        <v>0</v>
      </c>
      <c r="CN34" s="20" t="b" cm="1">
        <f t="array" ref="CN34">OpenRefragged(CN18,CI18,CI34,CI50,CI66,CI82)</f>
        <v>0</v>
      </c>
      <c r="CO34" s="1"/>
      <c r="CP34" s="222">
        <f t="shared" si="13"/>
        <v>0</v>
      </c>
      <c r="CQ34" s="222">
        <f t="shared" si="14"/>
        <v>0</v>
      </c>
      <c r="CR34" s="17"/>
      <c r="CU34" s="20" t="b">
        <v>0</v>
      </c>
      <c r="CV34" s="20" t="b">
        <v>0</v>
      </c>
      <c r="CW34" s="20">
        <v>80</v>
      </c>
      <c r="CX34" s="20">
        <v>39</v>
      </c>
      <c r="CY34" s="20">
        <v>0</v>
      </c>
      <c r="CZ34" s="20">
        <v>0</v>
      </c>
      <c r="DA34" s="76"/>
      <c r="DB34" s="20" t="b" cm="1">
        <f t="array" ref="DB34">DeathRefragged(CI34,CJ18,CK18,CL18,CM18,CN18)</f>
        <v>0</v>
      </c>
      <c r="DC34" s="20" t="b" cm="1">
        <f t="array" ref="DC34">OpeningKill(CJ18,AS18,$B$28,CI18,CI34,CI50,CI66,CI82)</f>
        <v>0</v>
      </c>
      <c r="DD34" s="76"/>
      <c r="DE34" s="20" t="b" cm="1">
        <f t="array" ref="DE34">OnevX(CH34,CH18,CH50,CH66,CH82,AO18)</f>
        <v>0</v>
      </c>
      <c r="DF34" s="20">
        <f t="shared" si="16"/>
        <v>0</v>
      </c>
    </row>
    <row r="35" spans="1:110" ht="15.75" customHeight="1" x14ac:dyDescent="0.2">
      <c r="A35" s="152" t="str" cm="1">
        <f t="array" aca="1" ref="A35" ca="1">MID(CELL("filename",A24),FIND("]",CELL("filename",A24))+1,255)</f>
        <v>5_30 Theme</v>
      </c>
      <c r="B35" s="5">
        <v>7</v>
      </c>
      <c r="C35" s="50"/>
      <c r="D35" s="51"/>
      <c r="E35" s="50"/>
      <c r="F35" s="87"/>
      <c r="G35" s="58"/>
      <c r="H35" s="90"/>
      <c r="I35" s="49"/>
      <c r="J35" s="48" t="s">
        <v>428</v>
      </c>
      <c r="K35" s="45" t="b">
        <v>0</v>
      </c>
      <c r="L35" s="46" t="b">
        <f t="shared" si="15"/>
        <v>0</v>
      </c>
      <c r="M35" s="47" t="b" cm="1">
        <f t="array" ref="M35">OpeningDeath(CG19,CI35,CI19,CI51,CI67,CI83,CI99)</f>
        <v>0</v>
      </c>
      <c r="N35" s="52" t="s">
        <v>207</v>
      </c>
      <c r="O35" s="53" t="b">
        <v>0</v>
      </c>
      <c r="Z35" s="5">
        <v>7</v>
      </c>
      <c r="AA35" s="93"/>
      <c r="AB35" s="68"/>
      <c r="AC35" s="73"/>
      <c r="AD35" s="44"/>
      <c r="AE35" s="73"/>
      <c r="AF35" s="44"/>
      <c r="AG35" s="43"/>
      <c r="AI35" s="18"/>
      <c r="AJ35" s="11"/>
      <c r="AK35" s="18"/>
      <c r="AL35" s="37"/>
      <c r="AM35" s="11"/>
      <c r="AN35" s="37"/>
      <c r="AO35" s="9"/>
      <c r="AP35" s="18"/>
      <c r="AR35" s="9"/>
      <c r="AS35" s="9"/>
      <c r="AT35" s="18"/>
      <c r="AU35" s="18"/>
      <c r="AV35" s="76"/>
      <c r="AW35" s="79"/>
      <c r="AX35" s="79"/>
      <c r="AY35" s="76"/>
      <c r="AZ35" s="76"/>
      <c r="BA35" s="76"/>
      <c r="BB35" s="78"/>
      <c r="BC35" s="78"/>
      <c r="BD35" s="76"/>
      <c r="BE35" s="76"/>
      <c r="BF35" s="76"/>
      <c r="BG35" s="78"/>
      <c r="BH35" s="78"/>
      <c r="BI35" s="76"/>
      <c r="BJ35" s="76"/>
      <c r="BK35" s="76"/>
      <c r="BL35" s="78"/>
      <c r="BM35" s="78"/>
      <c r="BN35" s="76"/>
      <c r="BO35" s="76"/>
      <c r="BP35" s="76"/>
      <c r="BR35" s="20" t="str">
        <v/>
      </c>
      <c r="BS35" s="20">
        <f t="shared" si="10"/>
        <v>0</v>
      </c>
      <c r="BT35" s="222" cm="1">
        <f t="array" ref="BT35">IF(K35=TRUE,45-secandmin(AK19),0)</f>
        <v>0</v>
      </c>
      <c r="BU35" s="20" t="b" cm="1">
        <f t="array" ref="BU35">IF(secandmin(AC35)=0,FALSE,(180+CP35-secandmin(AC35)))</f>
        <v>0</v>
      </c>
      <c r="BV35" s="20" t="b" cm="1">
        <f t="array" ref="BV35">IF(secandmin(AE35)=0,FALSE,(180+CQ35-secandmin(AE35)))</f>
        <v>0</v>
      </c>
      <c r="BW35" s="70"/>
      <c r="BX35" s="21">
        <f t="shared" si="11"/>
        <v>0</v>
      </c>
      <c r="BY35" s="18"/>
      <c r="BZ35" s="36"/>
      <c r="CA35" s="29">
        <f>countkills(AS19,AX19,BC19,BH19,BM19,B28)</f>
        <v>0</v>
      </c>
      <c r="CB35" s="20">
        <f t="shared" si="17"/>
        <v>0</v>
      </c>
      <c r="CC35" s="82" t="b">
        <f>opening(AS19,B28)</f>
        <v>0</v>
      </c>
      <c r="CD35" s="5" t="b">
        <f>KOST(CA35,O35,secandmin(J35),L35,AN19)</f>
        <v>0</v>
      </c>
      <c r="CE35" s="10"/>
      <c r="CF35" s="20" cm="1">
        <f t="array" ref="CF35">exitfrags(CI35,CI19,CI51,CI67,CI83,AS19,CJ19,AX19,CK19,BC19,CL19,BH19,CM19,BM19,CN19,AO19,$B$28)</f>
        <v>0</v>
      </c>
      <c r="CG35" s="28"/>
      <c r="CH35" s="20" cm="1">
        <f t="array" ref="CH35">secandmin(J35)</f>
        <v>132</v>
      </c>
      <c r="CI35" s="20">
        <f t="shared" si="12"/>
        <v>48</v>
      </c>
      <c r="CJ35" s="20" t="b" cm="1">
        <f t="array" ref="CJ35">OpenRefragged(CJ19,CI19,CI35,CI51,CI67,CI83)</f>
        <v>1</v>
      </c>
      <c r="CK35" s="20" t="b" cm="1">
        <f t="array" ref="CK35">OpenRefragged(CK19,CI19,CI35,CI51,CI67,CI83)</f>
        <v>0</v>
      </c>
      <c r="CL35" s="20" t="b" cm="1">
        <f t="array" ref="CL35">OpenRefragged(CL19,CI19,CI35,CI51,CI67,CI83)</f>
        <v>0</v>
      </c>
      <c r="CM35" s="20" t="b" cm="1">
        <f t="array" ref="CM35">OpenRefragged(CM19,CI19,CI35,CI51,CI67,CI83)</f>
        <v>1</v>
      </c>
      <c r="CN35" s="20" t="b" cm="1">
        <f t="array" ref="CN35">OpenRefragged(CN19,CI19,CI35,CI51,CI67,CI83)</f>
        <v>0</v>
      </c>
      <c r="CO35" s="1"/>
      <c r="CP35" s="222">
        <f t="shared" si="13"/>
        <v>0</v>
      </c>
      <c r="CQ35" s="222">
        <f t="shared" si="14"/>
        <v>0</v>
      </c>
      <c r="CR35" s="17"/>
      <c r="CU35" s="20"/>
      <c r="CV35" s="20"/>
      <c r="CW35" s="20"/>
      <c r="CX35" s="20"/>
      <c r="CY35" s="20"/>
      <c r="CZ35" s="20"/>
      <c r="DA35" s="76"/>
      <c r="DB35" s="20" t="b" cm="1">
        <f t="array" ref="DB35">DeathRefragged(CI35,CJ19,CK19,CL19,CM19,CN19)</f>
        <v>0</v>
      </c>
      <c r="DC35" s="20" t="b" cm="1">
        <f t="array" ref="DC35">OpeningKill(CJ19,AS19,$B$28,CI19,CI35,CI51,CI67,CI83)</f>
        <v>0</v>
      </c>
      <c r="DD35" s="76"/>
      <c r="DE35" s="20" t="b" cm="1">
        <f t="array" ref="DE35">OnevX(CH35,CH19,CH51,CH67,CH83,AO19)</f>
        <v>0</v>
      </c>
      <c r="DF35" s="20">
        <f t="shared" si="16"/>
        <v>0</v>
      </c>
    </row>
    <row r="36" spans="1:110" ht="15.75" customHeight="1" x14ac:dyDescent="0.2">
      <c r="A36" s="152" t="str" cm="1">
        <f t="array" aca="1" ref="A36" ca="1">MID(CELL("filename",A25),FIND("]",CELL("filename",A25))+1,255)</f>
        <v>5_30 Theme</v>
      </c>
      <c r="B36" s="5">
        <v>8</v>
      </c>
      <c r="C36" s="50"/>
      <c r="D36" s="51"/>
      <c r="E36" s="50"/>
      <c r="F36" s="87"/>
      <c r="G36" s="58"/>
      <c r="H36" s="90"/>
      <c r="I36" s="49"/>
      <c r="J36" s="48" t="s">
        <v>410</v>
      </c>
      <c r="K36" s="45" t="b">
        <v>0</v>
      </c>
      <c r="L36" s="46" t="b">
        <f t="shared" si="15"/>
        <v>0</v>
      </c>
      <c r="M36" s="47" t="b" cm="1">
        <f t="array" ref="M36">OpeningDeath(CG20,CI36,CI20,CI52,CI68,CI84,CI100)</f>
        <v>0</v>
      </c>
      <c r="N36" s="52" t="s">
        <v>207</v>
      </c>
      <c r="O36" s="53" t="b">
        <v>0</v>
      </c>
      <c r="Z36" s="5">
        <v>8</v>
      </c>
      <c r="AA36" s="93"/>
      <c r="AB36" s="68"/>
      <c r="AC36" s="73"/>
      <c r="AD36" s="44"/>
      <c r="AE36" s="73"/>
      <c r="AF36" s="44"/>
      <c r="AG36" s="43"/>
      <c r="AI36" s="18"/>
      <c r="AJ36" s="11"/>
      <c r="AK36" s="18"/>
      <c r="AL36" s="37"/>
      <c r="AM36" s="11"/>
      <c r="AN36" s="37"/>
      <c r="AO36" s="9"/>
      <c r="AP36" s="18"/>
      <c r="AR36" s="9"/>
      <c r="AS36" s="9"/>
      <c r="AT36" s="18"/>
      <c r="AU36" s="18"/>
      <c r="AV36" s="76"/>
      <c r="AW36" s="79"/>
      <c r="AX36" s="79"/>
      <c r="AY36" s="76"/>
      <c r="AZ36" s="76"/>
      <c r="BA36" s="76"/>
      <c r="BB36" s="78"/>
      <c r="BC36" s="78"/>
      <c r="BD36" s="76"/>
      <c r="BE36" s="76"/>
      <c r="BF36" s="76"/>
      <c r="BG36" s="78"/>
      <c r="BH36" s="78"/>
      <c r="BI36" s="76"/>
      <c r="BJ36" s="76"/>
      <c r="BK36" s="76"/>
      <c r="BL36" s="78"/>
      <c r="BM36" s="78"/>
      <c r="BN36" s="76"/>
      <c r="BO36" s="76"/>
      <c r="BP36" s="76"/>
      <c r="BR36" s="20" t="str">
        <v/>
      </c>
      <c r="BS36" s="20">
        <f t="shared" si="10"/>
        <v>0</v>
      </c>
      <c r="BT36" s="222" cm="1">
        <f t="array" ref="BT36">IF(K36=TRUE,45-secandmin(AK20),0)</f>
        <v>0</v>
      </c>
      <c r="BU36" s="20" t="b" cm="1">
        <f t="array" ref="BU36">IF(secandmin(AC36)=0,FALSE,(180+CP36-secandmin(AC36)))</f>
        <v>0</v>
      </c>
      <c r="BV36" s="20" t="b" cm="1">
        <f t="array" ref="BV36">IF(secandmin(AE36)=0,FALSE,(180+CQ36-secandmin(AE36)))</f>
        <v>0</v>
      </c>
      <c r="BW36" s="70"/>
      <c r="BX36" s="21">
        <f t="shared" si="11"/>
        <v>0</v>
      </c>
      <c r="BY36" s="18"/>
      <c r="BZ36" s="36"/>
      <c r="CA36" s="29">
        <f>countkills(AS20,AX20,BC20,BH20,BM20,B28)</f>
        <v>1</v>
      </c>
      <c r="CB36" s="20">
        <f t="shared" si="17"/>
        <v>0</v>
      </c>
      <c r="CC36" s="82" t="b">
        <f>opening(AS20,B28)</f>
        <v>1</v>
      </c>
      <c r="CD36" s="5" t="b">
        <f>KOST(CA36,O36,secandmin(J36),L36,AN20)</f>
        <v>1</v>
      </c>
      <c r="CE36" s="10"/>
      <c r="CF36" s="20" cm="1">
        <f t="array" ref="CF36">exitfrags(CI36,CI20,CI52,CI68,CI84,AS20,CJ20,AX20,CK20,BC20,CL20,BH20,CM20,BM20,CN20,AO20,$B$28)</f>
        <v>0</v>
      </c>
      <c r="CG36" s="28"/>
      <c r="CH36" s="20" cm="1">
        <f t="array" ref="CH36">secandmin(J36)</f>
        <v>22</v>
      </c>
      <c r="CI36" s="20">
        <f t="shared" si="12"/>
        <v>158</v>
      </c>
      <c r="CJ36" s="20" t="b" cm="1">
        <f t="array" ref="CJ36">OpenRefragged(CJ20,CI20,CI36,CI52,CI68,CI84)</f>
        <v>1</v>
      </c>
      <c r="CK36" s="20" t="b" cm="1">
        <f t="array" ref="CK36">OpenRefragged(CK20,CI20,CI36,CI52,CI68,CI84)</f>
        <v>1</v>
      </c>
      <c r="CL36" s="20" t="b" cm="1">
        <f t="array" ref="CL36">OpenRefragged(CL20,CI20,CI36,CI52,CI68,CI84)</f>
        <v>0</v>
      </c>
      <c r="CM36" s="20" t="b" cm="1">
        <f t="array" ref="CM36">OpenRefragged(CM20,CI20,CI36,CI52,CI68,CI84)</f>
        <v>0</v>
      </c>
      <c r="CN36" s="20" t="b" cm="1">
        <f t="array" ref="CN36">OpenRefragged(CN20,CI20,CI36,CI52,CI68,CI84)</f>
        <v>0</v>
      </c>
      <c r="CO36" s="1"/>
      <c r="CP36" s="222">
        <f t="shared" si="13"/>
        <v>0</v>
      </c>
      <c r="CQ36" s="222">
        <f t="shared" si="14"/>
        <v>0</v>
      </c>
      <c r="CR36" s="17"/>
      <c r="CU36" s="20"/>
      <c r="CV36" s="20"/>
      <c r="CW36" s="20"/>
      <c r="CX36" s="20"/>
      <c r="CY36" s="20"/>
      <c r="CZ36" s="20"/>
      <c r="DA36" s="76"/>
      <c r="DB36" s="20" t="b" cm="1">
        <f t="array" ref="DB36">DeathRefragged(CI36,CJ20,CK20,CL20,CM20,CN20)</f>
        <v>0</v>
      </c>
      <c r="DC36" s="20" t="b" cm="1">
        <f t="array" ref="DC36">OpeningKill(CJ20,AS20,$B$28,CI20,CI36,CI52,CI68,CI84)</f>
        <v>1</v>
      </c>
      <c r="DD36" s="76"/>
      <c r="DE36" s="20" t="b" cm="1">
        <f t="array" ref="DE36">OnevX(CH36,CH20,CH52,CH68,CH84,AO20)</f>
        <v>0</v>
      </c>
      <c r="DF36" s="20">
        <f t="shared" si="16"/>
        <v>0</v>
      </c>
    </row>
    <row r="37" spans="1:110" ht="15.75" customHeight="1" x14ac:dyDescent="0.2">
      <c r="A37" s="152" t="str" cm="1">
        <f t="array" aca="1" ref="A37" ca="1">MID(CELL("filename",A26),FIND("]",CELL("filename",A26))+1,255)</f>
        <v>5_30 Theme</v>
      </c>
      <c r="B37" s="5">
        <v>9</v>
      </c>
      <c r="C37" s="50"/>
      <c r="D37" s="51"/>
      <c r="E37" s="50"/>
      <c r="F37" s="87"/>
      <c r="G37" s="58"/>
      <c r="H37" s="90"/>
      <c r="I37" s="49"/>
      <c r="J37" s="300"/>
      <c r="K37" s="45" t="b">
        <v>0</v>
      </c>
      <c r="L37" s="46" t="b">
        <f t="shared" si="15"/>
        <v>0</v>
      </c>
      <c r="M37" s="47" t="b" cm="1">
        <f t="array" ref="M37">OpeningDeath(CG21,CI37,CI21,CI53,CI69,CI85,CI101)</f>
        <v>0</v>
      </c>
      <c r="N37" s="171" t="s">
        <v>179</v>
      </c>
      <c r="O37" s="53" t="b">
        <v>0</v>
      </c>
      <c r="Z37" s="5">
        <v>9</v>
      </c>
      <c r="AA37" s="93"/>
      <c r="AB37" s="68"/>
      <c r="AC37" s="73"/>
      <c r="AD37" s="44"/>
      <c r="AE37" s="73"/>
      <c r="AF37" s="44"/>
      <c r="AG37" s="43"/>
      <c r="AI37" s="18"/>
      <c r="AJ37" s="11"/>
      <c r="AK37" s="18"/>
      <c r="AL37" s="37"/>
      <c r="AM37" s="11"/>
      <c r="AN37" s="37"/>
      <c r="AO37" s="9"/>
      <c r="AP37" s="18"/>
      <c r="AR37" s="9"/>
      <c r="AS37" s="9"/>
      <c r="AT37" s="18"/>
      <c r="AU37" s="18"/>
      <c r="AV37" s="76"/>
      <c r="AW37" s="79"/>
      <c r="AX37" s="79"/>
      <c r="AY37" s="76"/>
      <c r="AZ37" s="76"/>
      <c r="BA37" s="76"/>
      <c r="BB37" s="78"/>
      <c r="BC37" s="78"/>
      <c r="BD37" s="76"/>
      <c r="BE37" s="76"/>
      <c r="BF37" s="76"/>
      <c r="BG37" s="78"/>
      <c r="BH37" s="78"/>
      <c r="BI37" s="76"/>
      <c r="BJ37" s="76"/>
      <c r="BK37" s="76"/>
      <c r="BL37" s="78"/>
      <c r="BM37" s="78"/>
      <c r="BN37" s="76"/>
      <c r="BO37" s="76"/>
      <c r="BP37" s="76"/>
      <c r="BR37" s="20" t="str">
        <v/>
      </c>
      <c r="BS37" s="20">
        <f t="shared" si="10"/>
        <v>0</v>
      </c>
      <c r="BT37" s="222" cm="1">
        <f t="array" ref="BT37">IF(K37=TRUE,45-secandmin(AK21),0)</f>
        <v>0</v>
      </c>
      <c r="BU37" s="20" t="b" cm="1">
        <f t="array" ref="BU37">IF(secandmin(AC37)=0,FALSE,(180+CP37-secandmin(AC37)))</f>
        <v>0</v>
      </c>
      <c r="BV37" s="20" t="b" cm="1">
        <f t="array" ref="BV37">IF(secandmin(AE37)=0,FALSE,(180+CQ37-secandmin(AE37)))</f>
        <v>0</v>
      </c>
      <c r="BW37" s="70"/>
      <c r="BX37" s="21">
        <f t="shared" si="11"/>
        <v>0</v>
      </c>
      <c r="BY37" s="18"/>
      <c r="BZ37" s="36"/>
      <c r="CA37" s="29">
        <f>countkills(AS21,AX21,BC21,BH21,BM21,B28)</f>
        <v>0</v>
      </c>
      <c r="CB37" s="20">
        <f t="shared" si="17"/>
        <v>0</v>
      </c>
      <c r="CC37" s="82" t="b">
        <f>opening(AS21,B28)</f>
        <v>0</v>
      </c>
      <c r="CD37" s="5" t="b">
        <f>KOST(CA37,O37,secandmin(J37),L37,AN21)</f>
        <v>1</v>
      </c>
      <c r="CE37" s="10"/>
      <c r="CF37" s="20" cm="1">
        <f t="array" ref="CF37">exitfrags(CI37,CI21,CI53,CI69,CI85,AS21,CJ21,AX21,CK21,BC21,CL21,BH21,CM21,BM21,CN21,AO21,$B$28)</f>
        <v>0</v>
      </c>
      <c r="CG37" s="28"/>
      <c r="CH37" s="20" cm="1">
        <f t="array" ref="CH37">secandmin(J37)</f>
        <v>0</v>
      </c>
      <c r="CI37" s="20" t="b">
        <f t="shared" si="12"/>
        <v>0</v>
      </c>
      <c r="CJ37" s="20" t="b" cm="1">
        <f t="array" ref="CJ37">OpenRefragged(CJ21,CI21,CI37,CI53,CI69,CI85)</f>
        <v>1</v>
      </c>
      <c r="CK37" s="20" t="b" cm="1">
        <f t="array" ref="CK37">OpenRefragged(CK21,CI21,CI37,CI53,CI69,CI85)</f>
        <v>1</v>
      </c>
      <c r="CL37" s="20" t="b" cm="1">
        <f t="array" ref="CL37">OpenRefragged(CL21,CI21,CI37,CI53,CI69,CI85)</f>
        <v>0</v>
      </c>
      <c r="CM37" s="20" t="b" cm="1">
        <f t="array" ref="CM37">OpenRefragged(CM21,CI21,CI37,CI53,CI69,CI85)</f>
        <v>0</v>
      </c>
      <c r="CN37" s="20" t="b" cm="1">
        <f t="array" ref="CN37">OpenRefragged(CN21,CI21,CI37,CI53,CI69,CI85)</f>
        <v>0</v>
      </c>
      <c r="CO37" s="1"/>
      <c r="CP37" s="222">
        <f t="shared" si="13"/>
        <v>0</v>
      </c>
      <c r="CQ37" s="222">
        <f t="shared" si="14"/>
        <v>0</v>
      </c>
      <c r="CR37" s="17"/>
      <c r="CU37" s="20"/>
      <c r="CV37" s="20"/>
      <c r="CW37" s="20"/>
      <c r="CX37" s="20"/>
      <c r="CY37" s="20"/>
      <c r="CZ37" s="20"/>
      <c r="DA37" s="76"/>
      <c r="DB37" s="20" t="b" cm="1">
        <f t="array" ref="DB37">DeathRefragged(CI37,CJ21,CK21,CL21,CM21,CN21)</f>
        <v>0</v>
      </c>
      <c r="DC37" s="20" t="b" cm="1">
        <f t="array" ref="DC37">OpeningKill(CJ21,AS21,$B$28,CI21,CI37,CI53,CI69,CI85)</f>
        <v>0</v>
      </c>
      <c r="DD37" s="76"/>
      <c r="DE37" s="20" t="b" cm="1">
        <f t="array" ref="DE37">OnevX(CH37,CH21,CH53,CH69,CH85,AO21)</f>
        <v>0</v>
      </c>
      <c r="DF37" s="20">
        <f t="shared" si="16"/>
        <v>0</v>
      </c>
    </row>
    <row r="38" spans="1:110" ht="15.75" customHeight="1" x14ac:dyDescent="0.2">
      <c r="A38" s="152" t="str" cm="1">
        <f t="array" aca="1" ref="A38" ca="1">MID(CELL("filename",A27),FIND("]",CELL("filename",A27))+1,255)</f>
        <v>5_30 Theme</v>
      </c>
      <c r="B38" s="5">
        <v>10</v>
      </c>
      <c r="C38" s="50"/>
      <c r="D38" s="51"/>
      <c r="E38" s="50"/>
      <c r="F38" s="87"/>
      <c r="G38" s="58"/>
      <c r="H38" s="90"/>
      <c r="I38" s="49"/>
      <c r="J38" s="48" t="s">
        <v>433</v>
      </c>
      <c r="K38" s="45" t="b">
        <v>0</v>
      </c>
      <c r="L38" s="46" t="b">
        <f t="shared" si="15"/>
        <v>0</v>
      </c>
      <c r="M38" s="47" t="b" cm="1">
        <f t="array" ref="M38">OpeningDeath(CG22,CI38,CI22,CI54,CI70,CI86,CI102)</f>
        <v>0</v>
      </c>
      <c r="N38" s="171" t="s">
        <v>237</v>
      </c>
      <c r="O38" s="53" t="b">
        <v>0</v>
      </c>
      <c r="Z38" s="5">
        <v>10</v>
      </c>
      <c r="AA38" s="93"/>
      <c r="AB38" s="68"/>
      <c r="AC38" s="73"/>
      <c r="AD38" s="44"/>
      <c r="AE38" s="73"/>
      <c r="AF38" s="44"/>
      <c r="AG38" s="43"/>
      <c r="AI38" s="18"/>
      <c r="AJ38" s="11"/>
      <c r="AK38" s="18"/>
      <c r="AL38" s="37"/>
      <c r="AM38" s="11"/>
      <c r="AN38" s="37"/>
      <c r="AO38" s="9"/>
      <c r="AP38" s="18"/>
      <c r="AR38" s="9"/>
      <c r="AS38" s="9"/>
      <c r="AT38" s="18"/>
      <c r="AU38" s="18"/>
      <c r="AV38" s="76"/>
      <c r="AW38" s="79"/>
      <c r="AX38" s="79"/>
      <c r="AY38" s="76"/>
      <c r="AZ38" s="76"/>
      <c r="BA38" s="76"/>
      <c r="BB38" s="78"/>
      <c r="BC38" s="78"/>
      <c r="BD38" s="76"/>
      <c r="BE38" s="76"/>
      <c r="BF38" s="76"/>
      <c r="BG38" s="78"/>
      <c r="BH38" s="78"/>
      <c r="BI38" s="76"/>
      <c r="BJ38" s="76"/>
      <c r="BK38" s="76"/>
      <c r="BL38" s="78"/>
      <c r="BM38" s="78"/>
      <c r="BN38" s="76"/>
      <c r="BO38" s="76"/>
      <c r="BP38" s="76"/>
      <c r="BR38" s="20" t="str">
        <v/>
      </c>
      <c r="BS38" s="20">
        <f t="shared" si="10"/>
        <v>0</v>
      </c>
      <c r="BT38" s="222" cm="1">
        <f t="array" ref="BT38">IF(K38=TRUE,45-secandmin(AK22),0)</f>
        <v>0</v>
      </c>
      <c r="BU38" s="20" t="b" cm="1">
        <f t="array" ref="BU38">IF(secandmin(AC38)=0,FALSE,(180+CP38-secandmin(AC38)))</f>
        <v>0</v>
      </c>
      <c r="BV38" s="20" t="b" cm="1">
        <f t="array" ref="BV38">IF(secandmin(AE38)=0,FALSE,(180+CQ38-secandmin(AE38)))</f>
        <v>0</v>
      </c>
      <c r="BW38" s="70"/>
      <c r="BX38" s="21">
        <f t="shared" si="11"/>
        <v>0</v>
      </c>
      <c r="BY38" s="18"/>
      <c r="BZ38" s="36"/>
      <c r="CA38" s="29">
        <f>countkills(AS22,AX22,BC22,BH22,BM22,B28)</f>
        <v>1</v>
      </c>
      <c r="CB38" s="20">
        <f t="shared" si="17"/>
        <v>0</v>
      </c>
      <c r="CC38" s="82" t="b">
        <f>opening(AS22,B28)</f>
        <v>0</v>
      </c>
      <c r="CD38" s="5" t="b">
        <f>KOST(CA38,O38,secandmin(J38),L38,AN22)</f>
        <v>1</v>
      </c>
      <c r="CE38" s="10"/>
      <c r="CF38" s="20" cm="1">
        <f t="array" ref="CF38">exitfrags(CI38,CI22,CI54,CI70,CI86,AS22,CJ22,AX22,CK22,BC22,CL22,BH22,CM22,BM22,CN22,AO22,$B$28)</f>
        <v>0</v>
      </c>
      <c r="CG38" s="28"/>
      <c r="CH38" s="20" cm="1">
        <f t="array" ref="CH38">secandmin(J38)</f>
        <v>106</v>
      </c>
      <c r="CI38" s="20">
        <f t="shared" si="12"/>
        <v>74</v>
      </c>
      <c r="CJ38" s="20" t="b" cm="1">
        <f t="array" ref="CJ38">OpenRefragged(CJ22,CI22,CI38,CI54,CI70,CI86)</f>
        <v>0</v>
      </c>
      <c r="CK38" s="20" t="b" cm="1">
        <f t="array" ref="CK38">OpenRefragged(CK22,CI22,CI38,CI54,CI70,CI86)</f>
        <v>1</v>
      </c>
      <c r="CL38" s="20" t="b" cm="1">
        <f t="array" ref="CL38">OpenRefragged(CL22,CI22,CI38,CI54,CI70,CI86)</f>
        <v>0</v>
      </c>
      <c r="CM38" s="20" t="b" cm="1">
        <f t="array" ref="CM38">OpenRefragged(CM22,CI22,CI38,CI54,CI70,CI86)</f>
        <v>0</v>
      </c>
      <c r="CN38" s="20" t="b" cm="1">
        <f t="array" ref="CN38">OpenRefragged(CN22,CI22,CI38,CI54,CI70,CI86)</f>
        <v>0</v>
      </c>
      <c r="CO38" s="1"/>
      <c r="CP38" s="222">
        <f t="shared" si="13"/>
        <v>0</v>
      </c>
      <c r="CQ38" s="222">
        <f t="shared" si="14"/>
        <v>0</v>
      </c>
      <c r="CR38" s="17"/>
      <c r="CU38" s="20"/>
      <c r="CV38" s="20"/>
      <c r="CW38" s="20"/>
      <c r="CX38" s="20"/>
      <c r="CY38" s="20"/>
      <c r="CZ38" s="20"/>
      <c r="DA38" s="76"/>
      <c r="DB38" s="20" t="b" cm="1">
        <f t="array" ref="DB38">DeathRefragged(CI38,CJ22,CK22,CL22,CM22,CN22)</f>
        <v>0</v>
      </c>
      <c r="DC38" s="20" t="b" cm="1">
        <f t="array" ref="DC38">OpeningKill(CJ22,AS22,$B$28,CI22,CI38,CI54,CI70,CI86)</f>
        <v>0</v>
      </c>
      <c r="DD38" s="76"/>
      <c r="DE38" s="20" t="b" cm="1">
        <f t="array" ref="DE38">OnevX(CH38,CH22,CH54,CH70,CH86,AO22)</f>
        <v>0</v>
      </c>
      <c r="DF38" s="20">
        <f t="shared" si="16"/>
        <v>0</v>
      </c>
    </row>
    <row r="39" spans="1:110" ht="15.75" customHeight="1" x14ac:dyDescent="0.2">
      <c r="A39" s="152" t="str" cm="1">
        <f t="array" aca="1" ref="A39" ca="1">MID(CELL("filename",A28),FIND("]",CELL("filename",A28))+1,255)</f>
        <v>5_30 Theme</v>
      </c>
      <c r="B39" s="5">
        <v>11</v>
      </c>
      <c r="C39" s="50"/>
      <c r="D39" s="51"/>
      <c r="E39" s="50"/>
      <c r="F39" s="87"/>
      <c r="G39" s="58"/>
      <c r="H39" s="90"/>
      <c r="I39" s="49"/>
      <c r="J39" s="48" t="s">
        <v>441</v>
      </c>
      <c r="K39" s="45" t="b">
        <v>0</v>
      </c>
      <c r="L39" s="46" t="b">
        <f t="shared" si="15"/>
        <v>0</v>
      </c>
      <c r="M39" s="47" t="b" cm="1">
        <f t="array" ref="M39">OpeningDeath(CG23,CI39,CI23,CI55,CI71,CI87,CI103)</f>
        <v>0</v>
      </c>
      <c r="N39" s="171" t="s">
        <v>179</v>
      </c>
      <c r="O39" s="53" t="b">
        <v>0</v>
      </c>
      <c r="Z39" s="5">
        <v>11</v>
      </c>
      <c r="AA39" s="93"/>
      <c r="AB39" s="68"/>
      <c r="AC39" s="73"/>
      <c r="AD39" s="44"/>
      <c r="AE39" s="73"/>
      <c r="AF39" s="44"/>
      <c r="AG39" s="43"/>
      <c r="AI39" s="18"/>
      <c r="AJ39" s="11"/>
      <c r="AK39" s="18"/>
      <c r="AL39" s="37"/>
      <c r="AM39" s="11"/>
      <c r="AN39" s="37"/>
      <c r="AO39" s="9"/>
      <c r="AP39" s="18"/>
      <c r="AR39" s="9"/>
      <c r="AS39" s="9"/>
      <c r="AT39" s="18"/>
      <c r="AU39" s="18"/>
      <c r="AV39" s="76"/>
      <c r="AW39" s="79"/>
      <c r="AX39" s="79"/>
      <c r="AY39" s="76"/>
      <c r="AZ39" s="76"/>
      <c r="BA39" s="76"/>
      <c r="BB39" s="78"/>
      <c r="BC39" s="78"/>
      <c r="BD39" s="76"/>
      <c r="BE39" s="76"/>
      <c r="BF39" s="76"/>
      <c r="BG39" s="78"/>
      <c r="BH39" s="78"/>
      <c r="BI39" s="76"/>
      <c r="BJ39" s="76"/>
      <c r="BK39" s="76"/>
      <c r="BL39" s="78"/>
      <c r="BM39" s="78"/>
      <c r="BN39" s="76"/>
      <c r="BO39" s="76"/>
      <c r="BP39" s="76"/>
      <c r="BR39" s="20" t="str">
        <v/>
      </c>
      <c r="BS39" s="20">
        <f t="shared" si="10"/>
        <v>0</v>
      </c>
      <c r="BT39" s="222" cm="1">
        <f t="array" ref="BT39">IF(K39=TRUE,45-secandmin(AK23),0)</f>
        <v>0</v>
      </c>
      <c r="BU39" s="20" t="b" cm="1">
        <f t="array" ref="BU39">IF(secandmin(AC39)=0,FALSE,(180+CP39-secandmin(AC39)))</f>
        <v>0</v>
      </c>
      <c r="BV39" s="20" t="b" cm="1">
        <f t="array" ref="BV39">IF(secandmin(AE39)=0,FALSE,(180+CQ39-secandmin(AE39)))</f>
        <v>0</v>
      </c>
      <c r="BW39" s="70"/>
      <c r="BX39" s="21">
        <f t="shared" si="11"/>
        <v>0</v>
      </c>
      <c r="BY39" s="18"/>
      <c r="BZ39" s="36"/>
      <c r="CA39" s="29">
        <f>countkills(AS23,AX23,BC23,BH23,BM23,B28)</f>
        <v>1</v>
      </c>
      <c r="CB39" s="20">
        <f t="shared" si="17"/>
        <v>1</v>
      </c>
      <c r="CC39" s="82" t="b">
        <f>opening(AS23,B28)</f>
        <v>1</v>
      </c>
      <c r="CD39" s="5" t="b">
        <f>KOST(CA39,O39,secandmin(J39),L39,AN23)</f>
        <v>1</v>
      </c>
      <c r="CE39" s="10"/>
      <c r="CF39" s="20" cm="1">
        <f t="array" ref="CF39">exitfrags(CI39,CI23,CI55,CI71,CI87,AS23,CJ23,AX23,CK23,BC23,CL23,BH23,CM23,BM23,CN23,AO23,$B$28)</f>
        <v>0</v>
      </c>
      <c r="CG39" s="28"/>
      <c r="CH39" s="20" cm="1">
        <f t="array" ref="CH39">secandmin(J39)</f>
        <v>92</v>
      </c>
      <c r="CI39" s="20">
        <f t="shared" si="12"/>
        <v>88</v>
      </c>
      <c r="CJ39" s="20" t="b" cm="1">
        <f t="array" ref="CJ39">OpenRefragged(CJ23,CI23,CI39,CI55,CI71,CI87)</f>
        <v>1</v>
      </c>
      <c r="CK39" s="20" t="b" cm="1">
        <f t="array" ref="CK39">OpenRefragged(CK23,CI23,CI39,CI55,CI71,CI87)</f>
        <v>1</v>
      </c>
      <c r="CL39" s="20" t="b" cm="1">
        <f t="array" ref="CL39">OpenRefragged(CL23,CI23,CI39,CI55,CI71,CI87)</f>
        <v>0</v>
      </c>
      <c r="CM39" s="20" t="b" cm="1">
        <f t="array" ref="CM39">OpenRefragged(CM23,CI23,CI39,CI55,CI71,CI87)</f>
        <v>0</v>
      </c>
      <c r="CN39" s="20" t="b" cm="1">
        <f t="array" ref="CN39">OpenRefragged(CN23,CI23,CI39,CI55,CI71,CI87)</f>
        <v>0</v>
      </c>
      <c r="CO39" s="1"/>
      <c r="CP39" s="222">
        <f t="shared" si="13"/>
        <v>0</v>
      </c>
      <c r="CQ39" s="222">
        <f t="shared" si="14"/>
        <v>0</v>
      </c>
      <c r="CR39" s="17"/>
      <c r="CU39" s="20"/>
      <c r="CV39" s="20"/>
      <c r="CW39" s="20"/>
      <c r="CX39" s="20"/>
      <c r="CY39" s="20"/>
      <c r="CZ39" s="20"/>
      <c r="DA39" s="76"/>
      <c r="DB39" s="20" t="b" cm="1">
        <f t="array" ref="DB39">DeathRefragged(CI39,CJ23,CK23,CL23,CM23,CN23)</f>
        <v>0</v>
      </c>
      <c r="DC39" s="20" t="b" cm="1">
        <f t="array" ref="DC39">OpeningKill(CJ23,AS23,$B$28,CI23,CI39,CI55,CI71,CI87)</f>
        <v>0</v>
      </c>
      <c r="DD39" s="76"/>
      <c r="DE39" s="20" t="b" cm="1">
        <f t="array" ref="DE39">OnevX(CH39,CH23,CH55,CH71,CH87,AO23)</f>
        <v>0</v>
      </c>
      <c r="DF39" s="20">
        <f t="shared" si="16"/>
        <v>0</v>
      </c>
    </row>
    <row r="40" spans="1:110" ht="15.75" customHeight="1" x14ac:dyDescent="0.2">
      <c r="A40" s="152" t="str" cm="1">
        <f t="array" aca="1" ref="A40" ca="1">MID(CELL("filename",A29),FIND("]",CELL("filename",A29))+1,255)</f>
        <v>5_30 Theme</v>
      </c>
      <c r="B40" s="5">
        <v>12</v>
      </c>
      <c r="C40" s="50"/>
      <c r="D40" s="51"/>
      <c r="E40" s="50"/>
      <c r="F40" s="87"/>
      <c r="G40" s="58"/>
      <c r="H40" s="90"/>
      <c r="I40" s="49"/>
      <c r="J40" s="48" t="s">
        <v>403</v>
      </c>
      <c r="K40" s="45" t="b">
        <v>0</v>
      </c>
      <c r="L40" s="46" t="b">
        <f t="shared" si="15"/>
        <v>0</v>
      </c>
      <c r="M40" s="47" t="b" cm="1">
        <f t="array" ref="M40">OpeningDeath(CG24,CI40,CI24,CI56,CI72,CI88,CI104)</f>
        <v>0</v>
      </c>
      <c r="N40" s="171" t="s">
        <v>179</v>
      </c>
      <c r="O40" s="53" t="b">
        <v>0</v>
      </c>
      <c r="Z40" s="5">
        <v>12</v>
      </c>
      <c r="AA40" s="93"/>
      <c r="AB40" s="68"/>
      <c r="AC40" s="73"/>
      <c r="AD40" s="44"/>
      <c r="AE40" s="73"/>
      <c r="AF40" s="44"/>
      <c r="AG40" s="43"/>
      <c r="AI40" s="18"/>
      <c r="AJ40" s="11"/>
      <c r="AK40" s="18"/>
      <c r="AL40" s="37"/>
      <c r="AM40" s="11"/>
      <c r="AN40" s="37"/>
      <c r="AO40" s="9"/>
      <c r="AP40" s="18"/>
      <c r="AR40" s="9"/>
      <c r="AS40" s="9"/>
      <c r="AT40" s="18"/>
      <c r="AU40" s="18"/>
      <c r="AV40" s="76"/>
      <c r="AW40" s="79"/>
      <c r="AX40" s="79"/>
      <c r="AY40" s="76"/>
      <c r="AZ40" s="76"/>
      <c r="BA40" s="76"/>
      <c r="BB40" s="78"/>
      <c r="BC40" s="78"/>
      <c r="BD40" s="76"/>
      <c r="BE40" s="76"/>
      <c r="BF40" s="76"/>
      <c r="BG40" s="78"/>
      <c r="BH40" s="78"/>
      <c r="BI40" s="76"/>
      <c r="BJ40" s="76"/>
      <c r="BK40" s="76"/>
      <c r="BL40" s="78"/>
      <c r="BM40" s="78"/>
      <c r="BN40" s="76"/>
      <c r="BO40" s="76"/>
      <c r="BP40" s="76"/>
      <c r="BR40" s="20" t="str">
        <v/>
      </c>
      <c r="BS40" s="20">
        <f t="shared" si="10"/>
        <v>0</v>
      </c>
      <c r="BT40" s="222" cm="1">
        <f t="array" ref="BT40">IF(K40=TRUE,45-secandmin(AK24),0)</f>
        <v>0</v>
      </c>
      <c r="BU40" s="20" t="b" cm="1">
        <f t="array" ref="BU40">IF(secandmin(AC40)=0,FALSE,(180+CP40-secandmin(AC40)))</f>
        <v>0</v>
      </c>
      <c r="BV40" s="20" t="b" cm="1">
        <f t="array" ref="BV40">IF(secandmin(AE40)=0,FALSE,(180+CQ40-secandmin(AE40)))</f>
        <v>0</v>
      </c>
      <c r="BW40" s="70"/>
      <c r="BX40" s="21">
        <f t="shared" si="11"/>
        <v>0</v>
      </c>
      <c r="BY40" s="18"/>
      <c r="BZ40" s="36"/>
      <c r="CA40" s="29">
        <f>countkills(AS24,AX24,BC24,BH24,BM24,B28)</f>
        <v>0</v>
      </c>
      <c r="CB40" s="20">
        <f t="shared" si="17"/>
        <v>0</v>
      </c>
      <c r="CC40" s="82" t="b">
        <f>opening(AS24,B28)</f>
        <v>0</v>
      </c>
      <c r="CD40" s="5" t="b">
        <f>KOST(CA40,O40,secandmin(J40),L40,AN24)</f>
        <v>0</v>
      </c>
      <c r="CE40" s="10"/>
      <c r="CF40" s="20" cm="1">
        <f t="array" ref="CF40">exitfrags(CI40,CI24,CI56,CI72,CI88,AS24,CJ24,AX24,CK24,BC24,CL24,BH24,CM24,BM24,CN24,AO24,$B$28)</f>
        <v>0</v>
      </c>
      <c r="CG40" s="28"/>
      <c r="CH40" s="20" cm="1">
        <f t="array" ref="CH40">secandmin(J40)</f>
        <v>100</v>
      </c>
      <c r="CI40" s="20">
        <f t="shared" si="12"/>
        <v>80</v>
      </c>
      <c r="CJ40" s="20" t="b" cm="1">
        <f t="array" ref="CJ40">OpenRefragged(CJ24,CI24,CI40,CI56,CI72,CI88)</f>
        <v>0</v>
      </c>
      <c r="CK40" s="20" t="b" cm="1">
        <f t="array" ref="CK40">OpenRefragged(CK24,CI24,CI40,CI56,CI72,CI88)</f>
        <v>1</v>
      </c>
      <c r="CL40" s="20" t="b" cm="1">
        <f t="array" ref="CL40">OpenRefragged(CL24,CI24,CI40,CI56,CI72,CI88)</f>
        <v>0</v>
      </c>
      <c r="CM40" s="20" t="b" cm="1">
        <f t="array" ref="CM40">OpenRefragged(CM24,CI24,CI40,CI56,CI72,CI88)</f>
        <v>0</v>
      </c>
      <c r="CN40" s="20" t="b" cm="1">
        <f t="array" ref="CN40">OpenRefragged(CN24,CI24,CI40,CI56,CI72,CI88)</f>
        <v>0</v>
      </c>
      <c r="CO40" s="1"/>
      <c r="CP40" s="222">
        <f t="shared" si="13"/>
        <v>0</v>
      </c>
      <c r="CQ40" s="222">
        <f t="shared" si="14"/>
        <v>0</v>
      </c>
      <c r="CR40" s="17"/>
      <c r="CU40" s="20"/>
      <c r="CV40" s="20"/>
      <c r="CW40" s="20"/>
      <c r="CX40" s="20"/>
      <c r="CY40" s="20"/>
      <c r="CZ40" s="20"/>
      <c r="DA40" s="76"/>
      <c r="DB40" s="20" t="b" cm="1">
        <f t="array" ref="DB40">DeathRefragged(CI40,CJ24,CK24,CL24,CM24,CN24)</f>
        <v>0</v>
      </c>
      <c r="DC40" s="20" t="b" cm="1">
        <f t="array" ref="DC40">OpeningKill(CJ24,AS24,$B$28,CI24,CI40,CI56,CI72,CI88)</f>
        <v>0</v>
      </c>
      <c r="DD40" s="76"/>
      <c r="DE40" s="20" t="b" cm="1">
        <f t="array" ref="DE40">OnevX(CH40,CH24,CH56,CH72,CH88,AO24)</f>
        <v>0</v>
      </c>
      <c r="DF40" s="20">
        <f t="shared" si="16"/>
        <v>0</v>
      </c>
    </row>
    <row r="41" spans="1:110" ht="15.75" customHeight="1" x14ac:dyDescent="0.2">
      <c r="A41" s="152" t="str" cm="1">
        <f t="array" aca="1" ref="A41" ca="1">MID(CELL("filename",A30),FIND("]",CELL("filename",A30))+1,255)</f>
        <v>5_30 Theme</v>
      </c>
      <c r="B41" s="5">
        <v>13</v>
      </c>
      <c r="C41" s="50"/>
      <c r="D41" s="51"/>
      <c r="E41" s="50"/>
      <c r="F41" s="87"/>
      <c r="G41" s="58"/>
      <c r="H41" s="90"/>
      <c r="I41" s="49"/>
      <c r="J41" s="48"/>
      <c r="K41" s="45" t="b">
        <v>0</v>
      </c>
      <c r="L41" s="46" t="b">
        <f t="shared" si="15"/>
        <v>0</v>
      </c>
      <c r="M41" s="47" t="b" cm="1">
        <f t="array" ref="M41">OpeningDeath(CG25,CI41,CI25,CI57,CI73,CI89,CI105)</f>
        <v>0</v>
      </c>
      <c r="N41" s="52"/>
      <c r="O41" s="53" t="b">
        <v>0</v>
      </c>
      <c r="Z41" s="5">
        <v>13</v>
      </c>
      <c r="AA41" s="93"/>
      <c r="AB41" s="68"/>
      <c r="AC41" s="73"/>
      <c r="AD41" s="44"/>
      <c r="AE41" s="73"/>
      <c r="AF41" s="44"/>
      <c r="AG41" s="43"/>
      <c r="AI41" s="18"/>
      <c r="AJ41" s="11"/>
      <c r="AK41" s="18"/>
      <c r="AL41" s="37"/>
      <c r="AM41" s="11"/>
      <c r="AN41" s="37"/>
      <c r="AO41" s="9"/>
      <c r="AP41" s="18"/>
      <c r="AR41" s="9"/>
      <c r="AS41" s="9"/>
      <c r="AT41" s="18"/>
      <c r="AU41" s="18"/>
      <c r="AV41" s="76"/>
      <c r="AW41" s="79"/>
      <c r="AX41" s="79"/>
      <c r="AY41" s="76"/>
      <c r="AZ41" s="76"/>
      <c r="BA41" s="76"/>
      <c r="BB41" s="78"/>
      <c r="BC41" s="78"/>
      <c r="BD41" s="76"/>
      <c r="BE41" s="76"/>
      <c r="BF41" s="76"/>
      <c r="BG41" s="78"/>
      <c r="BH41" s="78"/>
      <c r="BI41" s="76"/>
      <c r="BJ41" s="76"/>
      <c r="BK41" s="76"/>
      <c r="BL41" s="78"/>
      <c r="BM41" s="78"/>
      <c r="BN41" s="76"/>
      <c r="BO41" s="76"/>
      <c r="BP41" s="76"/>
      <c r="BR41" s="20" t="str">
        <v/>
      </c>
      <c r="BS41" s="20" t="str">
        <f t="shared" si="10"/>
        <v>FALSE</v>
      </c>
      <c r="BT41" s="222" cm="1">
        <f t="array" ref="BT41">IF(K41=TRUE,45-secandmin(AK25),0)</f>
        <v>0</v>
      </c>
      <c r="BU41" s="20" t="b" cm="1">
        <f t="array" ref="BU41">IF(secandmin(AC41)=0,FALSE,(180+CP41-secandmin(AC41)))</f>
        <v>0</v>
      </c>
      <c r="BV41" s="20" t="b" cm="1">
        <f t="array" ref="BV41">IF(secandmin(AE41)=0,FALSE,(180+CQ41-secandmin(AE41)))</f>
        <v>0</v>
      </c>
      <c r="BW41" s="70"/>
      <c r="BX41" s="21" t="str">
        <f t="shared" si="11"/>
        <v>FALSE</v>
      </c>
      <c r="BY41" s="18"/>
      <c r="BZ41" s="36"/>
      <c r="CA41" s="29">
        <f>countkills(AS25,AX25,BC25,BH25,BM25,B28)</f>
        <v>0</v>
      </c>
      <c r="CB41" s="20">
        <f t="shared" si="17"/>
        <v>0</v>
      </c>
      <c r="CC41" s="82" t="b">
        <f>opening(AS25,B28)</f>
        <v>0</v>
      </c>
      <c r="CD41" s="5" t="str">
        <f>KOST(CA41,O41,secandmin(J41),L41,AN25)</f>
        <v/>
      </c>
      <c r="CE41" s="10"/>
      <c r="CF41" s="20" cm="1">
        <f t="array" ref="CF41">exitfrags(CI41,CI25,CI57,CI73,CI89,AS25,CJ25,AX25,CK25,BC25,CL25,BH25,CM25,BM25,CN25,AO25,$B$28)</f>
        <v>0</v>
      </c>
      <c r="CG41" s="28"/>
      <c r="CH41" s="20" cm="1">
        <f t="array" ref="CH41">secandmin(J41)</f>
        <v>0</v>
      </c>
      <c r="CI41" s="20" t="b">
        <f t="shared" si="12"/>
        <v>0</v>
      </c>
      <c r="CJ41" s="20" t="b" cm="1">
        <f t="array" ref="CJ41">OpenRefragged(CJ25,CI25,CI41,CI57,CI73,CI89)</f>
        <v>0</v>
      </c>
      <c r="CK41" s="20" t="b" cm="1">
        <f t="array" ref="CK41">OpenRefragged(CK25,CI25,CI41,CI57,CI73,CI89)</f>
        <v>0</v>
      </c>
      <c r="CL41" s="20" t="b" cm="1">
        <f t="array" ref="CL41">OpenRefragged(CL25,CI25,CI41,CI57,CI73,CI89)</f>
        <v>0</v>
      </c>
      <c r="CM41" s="20" t="b" cm="1">
        <f t="array" ref="CM41">OpenRefragged(CM25,CI25,CI41,CI57,CI73,CI89)</f>
        <v>0</v>
      </c>
      <c r="CN41" s="20" t="b" cm="1">
        <f t="array" ref="CN41">OpenRefragged(CN25,CI25,CI41,CI57,CI73,CI89)</f>
        <v>0</v>
      </c>
      <c r="CO41" s="1"/>
      <c r="CP41" s="222">
        <f t="shared" si="13"/>
        <v>0</v>
      </c>
      <c r="CQ41" s="222">
        <f t="shared" si="14"/>
        <v>0</v>
      </c>
      <c r="CR41" s="17"/>
      <c r="CU41" s="20"/>
      <c r="CV41" s="20"/>
      <c r="CW41" s="20"/>
      <c r="CX41" s="20"/>
      <c r="CY41" s="20"/>
      <c r="CZ41" s="20"/>
      <c r="DA41" s="76"/>
      <c r="DB41" s="20" t="b" cm="1">
        <f t="array" ref="DB41">DeathRefragged(CI41,CJ25,CK25,CL25,CM25,CN25)</f>
        <v>0</v>
      </c>
      <c r="DC41" s="20" t="b" cm="1">
        <f t="array" ref="DC41">OpeningKill(CJ25,AS25,$B$28,CI25,CI41,CI57,CI73,CI89)</f>
        <v>0</v>
      </c>
      <c r="DD41" s="76"/>
      <c r="DE41" s="20" t="b" cm="1">
        <f t="array" ref="DE41">OnevX(CH41,CH25,CH57,CH73,CH89,AO25)</f>
        <v>0</v>
      </c>
      <c r="DF41" s="20">
        <f t="shared" si="16"/>
        <v>0</v>
      </c>
    </row>
    <row r="42" spans="1:110" ht="15.75" customHeight="1" x14ac:dyDescent="0.2">
      <c r="A42" s="152" t="str" cm="1">
        <f t="array" aca="1" ref="A42" ca="1">MID(CELL("filename",A31),FIND("]",CELL("filename",A31))+1,255)</f>
        <v>5_30 Theme</v>
      </c>
      <c r="B42" s="5">
        <v>14</v>
      </c>
      <c r="C42" s="50"/>
      <c r="D42" s="51"/>
      <c r="E42" s="50"/>
      <c r="F42" s="87"/>
      <c r="G42" s="58"/>
      <c r="H42" s="90"/>
      <c r="I42" s="49"/>
      <c r="J42" s="48"/>
      <c r="K42" s="45" t="b">
        <v>0</v>
      </c>
      <c r="L42" s="46" t="b">
        <f t="shared" si="15"/>
        <v>0</v>
      </c>
      <c r="M42" s="47" t="b" cm="1">
        <f t="array" ref="M42">OpeningDeath(CG26,CI42,CI26,CI58,CI74,CI90,CI106)</f>
        <v>0</v>
      </c>
      <c r="N42" s="52"/>
      <c r="O42" s="53" t="b">
        <v>0</v>
      </c>
      <c r="Z42" s="5">
        <v>14</v>
      </c>
      <c r="AA42" s="93"/>
      <c r="AB42" s="68"/>
      <c r="AC42" s="73"/>
      <c r="AD42" s="44"/>
      <c r="AE42" s="73"/>
      <c r="AF42" s="44"/>
      <c r="AG42" s="43"/>
      <c r="AI42" s="18"/>
      <c r="AJ42" s="11"/>
      <c r="AK42" s="18"/>
      <c r="AL42" s="37"/>
      <c r="AM42" s="11"/>
      <c r="AN42" s="37"/>
      <c r="AO42" s="9"/>
      <c r="AP42" s="18"/>
      <c r="AR42" s="9"/>
      <c r="AS42" s="9"/>
      <c r="AT42" s="18"/>
      <c r="AU42" s="18"/>
      <c r="AV42" s="76"/>
      <c r="AW42" s="79"/>
      <c r="AX42" s="79"/>
      <c r="AY42" s="76"/>
      <c r="AZ42" s="76"/>
      <c r="BA42" s="76"/>
      <c r="BB42" s="78"/>
      <c r="BC42" s="78"/>
      <c r="BD42" s="76"/>
      <c r="BE42" s="76"/>
      <c r="BF42" s="76"/>
      <c r="BG42" s="78"/>
      <c r="BH42" s="78"/>
      <c r="BI42" s="76"/>
      <c r="BJ42" s="76"/>
      <c r="BK42" s="76"/>
      <c r="BL42" s="78"/>
      <c r="BM42" s="78"/>
      <c r="BN42" s="76"/>
      <c r="BO42" s="76"/>
      <c r="BP42" s="76"/>
      <c r="BR42" s="20" t="str">
        <v/>
      </c>
      <c r="BS42" s="20" t="str">
        <f t="shared" si="10"/>
        <v>FALSE</v>
      </c>
      <c r="BT42" s="222" cm="1">
        <f t="array" ref="BT42">IF(K42=TRUE,45-secandmin(AK26),0)</f>
        <v>0</v>
      </c>
      <c r="BU42" s="20" t="b" cm="1">
        <f t="array" ref="BU42">IF(secandmin(AC42)=0,FALSE,(180+CP42-secandmin(AC42)))</f>
        <v>0</v>
      </c>
      <c r="BV42" s="20" t="b" cm="1">
        <f t="array" ref="BV42">IF(secandmin(AE42)=0,FALSE,(180+CQ42-secandmin(AE42)))</f>
        <v>0</v>
      </c>
      <c r="BW42" s="70"/>
      <c r="BX42" s="21" t="str">
        <f t="shared" si="11"/>
        <v>FALSE</v>
      </c>
      <c r="BY42" s="18"/>
      <c r="BZ42" s="36"/>
      <c r="CA42" s="29">
        <f>countkills(AS26,AX26,BC26,BH26,BM26,B28)</f>
        <v>0</v>
      </c>
      <c r="CB42" s="20">
        <f t="shared" si="17"/>
        <v>0</v>
      </c>
      <c r="CC42" s="82" t="b">
        <f>opening(AS26,B28)</f>
        <v>0</v>
      </c>
      <c r="CD42" s="5" t="str">
        <f>KOST(CA42,O42,secandmin(J42),L42,AN26)</f>
        <v/>
      </c>
      <c r="CE42" s="37"/>
      <c r="CF42" s="20" cm="1">
        <f t="array" ref="CF42">exitfrags(CI42,CI26,CI58,CI74,CI90,AS26,CJ26,AX26,CK26,BC26,CL26,BH26,CM26,BM26,CN26,AO26,$B$28)</f>
        <v>0</v>
      </c>
      <c r="CG42" s="40"/>
      <c r="CH42" s="20" cm="1">
        <f t="array" ref="CH42">secandmin(J42)</f>
        <v>0</v>
      </c>
      <c r="CI42" s="20" t="b">
        <f t="shared" si="12"/>
        <v>0</v>
      </c>
      <c r="CJ42" s="20" t="b" cm="1">
        <f t="array" ref="CJ42">OpenRefragged(CJ26,CI26,CI42,CI58,CI74,CI90)</f>
        <v>0</v>
      </c>
      <c r="CK42" s="20" t="b" cm="1">
        <f t="array" ref="CK42">OpenRefragged(CK26,CI26,CI42,CI58,CI74,CI90)</f>
        <v>0</v>
      </c>
      <c r="CL42" s="20" t="b" cm="1">
        <f t="array" ref="CL42">OpenRefragged(CL26,CI26,CI42,CI58,CI74,CI90)</f>
        <v>0</v>
      </c>
      <c r="CM42" s="20" t="b" cm="1">
        <f t="array" ref="CM42">OpenRefragged(CM26,CI26,CI42,CI58,CI74,CI90)</f>
        <v>0</v>
      </c>
      <c r="CN42" s="20" t="b" cm="1">
        <f t="array" ref="CN42">OpenRefragged(CN26,CI26,CI42,CI58,CI74,CI90)</f>
        <v>0</v>
      </c>
      <c r="CO42" s="36"/>
      <c r="CP42" s="222">
        <f t="shared" si="13"/>
        <v>0</v>
      </c>
      <c r="CQ42" s="222">
        <f t="shared" si="14"/>
        <v>0</v>
      </c>
      <c r="CR42" s="17"/>
      <c r="CU42" s="20"/>
      <c r="CV42" s="20"/>
      <c r="CW42" s="20"/>
      <c r="CX42" s="20"/>
      <c r="CY42" s="20"/>
      <c r="CZ42" s="20"/>
      <c r="DA42" s="76"/>
      <c r="DB42" s="20" t="b" cm="1">
        <f t="array" ref="DB42">DeathRefragged(CI42,CJ26,CK26,CL26,CM26,CN26)</f>
        <v>0</v>
      </c>
      <c r="DC42" s="20" t="b" cm="1">
        <f t="array" ref="DC42">OpeningKill(CJ26,AS26,$B$28,CI26,CI42,CI58,CI74,CI90)</f>
        <v>0</v>
      </c>
      <c r="DD42" s="76"/>
      <c r="DE42" s="20" t="b" cm="1">
        <f t="array" ref="DE42">OnevX(CH42,CH26,CH58,CH74,CH90,AO26)</f>
        <v>0</v>
      </c>
      <c r="DF42" s="20">
        <f t="shared" si="16"/>
        <v>0</v>
      </c>
    </row>
    <row r="43" spans="1:110" ht="15.75" customHeight="1" x14ac:dyDescent="0.2">
      <c r="A43" s="152" t="str" cm="1">
        <f t="array" aca="1" ref="A43" ca="1">MID(CELL("filename",A32),FIND("]",CELL("filename",A32))+1,255)</f>
        <v>5_30 Theme</v>
      </c>
      <c r="B43" s="5">
        <v>15</v>
      </c>
      <c r="C43" s="50"/>
      <c r="D43" s="51"/>
      <c r="E43" s="50"/>
      <c r="F43" s="87"/>
      <c r="G43" s="58"/>
      <c r="H43" s="90"/>
      <c r="I43" s="49"/>
      <c r="J43" s="48"/>
      <c r="K43" s="45" t="b">
        <v>0</v>
      </c>
      <c r="L43" s="46" t="b">
        <f t="shared" si="15"/>
        <v>0</v>
      </c>
      <c r="M43" s="47" t="b" cm="1">
        <f t="array" ref="M43">OpeningDeath(CG27,CI43,CI27,CI59,CI75,CI91,CI107)</f>
        <v>0</v>
      </c>
      <c r="N43" s="52"/>
      <c r="O43" s="53" t="b">
        <v>0</v>
      </c>
      <c r="Z43" s="5">
        <v>15</v>
      </c>
      <c r="AA43" s="93"/>
      <c r="AB43" s="68"/>
      <c r="AC43" s="73"/>
      <c r="AD43" s="44"/>
      <c r="AE43" s="73"/>
      <c r="AF43" s="44"/>
      <c r="AG43" s="43"/>
      <c r="AI43" s="18"/>
      <c r="AJ43" s="11"/>
      <c r="AK43" s="18"/>
      <c r="AL43" s="37"/>
      <c r="AM43" s="11"/>
      <c r="AN43" s="37"/>
      <c r="AO43" s="9"/>
      <c r="AP43" s="18"/>
      <c r="AR43" s="9"/>
      <c r="AS43" s="9"/>
      <c r="AT43" s="18"/>
      <c r="AU43" s="18"/>
      <c r="AV43" s="76"/>
      <c r="AW43" s="79"/>
      <c r="AX43" s="79"/>
      <c r="AY43" s="76"/>
      <c r="AZ43" s="76"/>
      <c r="BA43" s="76"/>
      <c r="BB43" s="78"/>
      <c r="BC43" s="78"/>
      <c r="BD43" s="76"/>
      <c r="BE43" s="76"/>
      <c r="BF43" s="76"/>
      <c r="BG43" s="78"/>
      <c r="BH43" s="78"/>
      <c r="BI43" s="76"/>
      <c r="BJ43" s="76"/>
      <c r="BK43" s="76"/>
      <c r="BL43" s="78"/>
      <c r="BM43" s="78"/>
      <c r="BN43" s="76"/>
      <c r="BO43" s="76"/>
      <c r="BP43" s="76"/>
      <c r="BR43" s="20" t="str">
        <v/>
      </c>
      <c r="BS43" s="20" t="str">
        <f t="shared" si="10"/>
        <v>FALSE</v>
      </c>
      <c r="BT43" s="222" cm="1">
        <f t="array" ref="BT43">IF(K43=TRUE,45-secandmin(AK27),0)</f>
        <v>0</v>
      </c>
      <c r="BU43" s="20" t="b" cm="1">
        <f t="array" ref="BU43">IF(secandmin(AC43)=0,FALSE,(180+CP43-secandmin(AC43)))</f>
        <v>0</v>
      </c>
      <c r="BV43" s="20" t="b" cm="1">
        <f t="array" ref="BV43">IF(secandmin(AE43)=0,FALSE,(180+CQ43-secandmin(AE43)))</f>
        <v>0</v>
      </c>
      <c r="BW43" s="70"/>
      <c r="BX43" s="21" t="str">
        <f t="shared" si="11"/>
        <v>FALSE</v>
      </c>
      <c r="BY43" s="18"/>
      <c r="BZ43" s="36"/>
      <c r="CA43" s="29">
        <f>countkills(AS27,AX27,BC27,BH27,BM27,B28)</f>
        <v>0</v>
      </c>
      <c r="CB43" s="20">
        <f t="shared" si="17"/>
        <v>0</v>
      </c>
      <c r="CC43" s="82" t="b">
        <f>opening(AS27,B28)</f>
        <v>0</v>
      </c>
      <c r="CD43" s="5" t="str">
        <f>KOST(CA43,O43,secandmin(J43),L43,AN27)</f>
        <v/>
      </c>
      <c r="CE43" s="37"/>
      <c r="CF43" s="20" cm="1">
        <f t="array" ref="CF43">exitfrags(CI43,CI27,CI59,CI75,CI91,AS27,CJ27,AX27,CK27,BC27,CL27,BH27,CM27,BM27,CN27,AO27,$B$28)</f>
        <v>0</v>
      </c>
      <c r="CG43" s="40"/>
      <c r="CH43" s="20" cm="1">
        <f t="array" ref="CH43">secandmin(J43)</f>
        <v>0</v>
      </c>
      <c r="CI43" s="20" t="b">
        <f t="shared" si="12"/>
        <v>0</v>
      </c>
      <c r="CJ43" s="20" t="b" cm="1">
        <f t="array" ref="CJ43">OpenRefragged(CJ27,CI27,CI43,CI59,CI75,CI91)</f>
        <v>0</v>
      </c>
      <c r="CK43" s="20" t="b" cm="1">
        <f t="array" ref="CK43">OpenRefragged(CK27,CI27,CI43,CI59,CI75,CI91)</f>
        <v>0</v>
      </c>
      <c r="CL43" s="20" t="b" cm="1">
        <f t="array" ref="CL43">OpenRefragged(CL27,CI27,CI43,CI59,CI75,CI91)</f>
        <v>0</v>
      </c>
      <c r="CM43" s="20" t="b" cm="1">
        <f t="array" ref="CM43">OpenRefragged(CM27,CI27,CI43,CI59,CI75,CI91)</f>
        <v>0</v>
      </c>
      <c r="CN43" s="20" t="b" cm="1">
        <f t="array" ref="CN43">OpenRefragged(CN27,CI27,CI43,CI59,CI75,CI91)</f>
        <v>0</v>
      </c>
      <c r="CO43" s="36"/>
      <c r="CP43" s="222">
        <f t="shared" si="13"/>
        <v>0</v>
      </c>
      <c r="CQ43" s="222">
        <f t="shared" si="14"/>
        <v>0</v>
      </c>
      <c r="CR43" s="17"/>
      <c r="CU43" s="20"/>
      <c r="CV43" s="20"/>
      <c r="CW43" s="20"/>
      <c r="CX43" s="20"/>
      <c r="CY43" s="20"/>
      <c r="CZ43" s="20"/>
      <c r="DA43" s="76"/>
      <c r="DB43" s="20" t="b" cm="1">
        <f t="array" ref="DB43">DeathRefragged(CI43,CJ27,CK27,CL27,CM27,CN27)</f>
        <v>0</v>
      </c>
      <c r="DC43" s="20" t="b" cm="1">
        <f t="array" ref="DC43">OpeningKill(CJ27,AS27,$B$28,CI27,CI43,CI59,CI75,CI91)</f>
        <v>0</v>
      </c>
      <c r="DD43" s="76"/>
      <c r="DE43" s="20" t="b" cm="1">
        <f t="array" ref="DE43">OnevX(CH43,CH27,CH59,CH75,CH91,AO27)</f>
        <v>0</v>
      </c>
      <c r="DF43" s="20">
        <f t="shared" si="16"/>
        <v>0</v>
      </c>
    </row>
    <row r="44" spans="1:110" ht="15.75" customHeight="1" x14ac:dyDescent="0.2">
      <c r="A44" s="152" t="str" cm="1">
        <f t="array" aca="1" ref="A44" ca="1">MID(CELL("filename",A33),FIND("]",CELL("filename",A33))+1,255)</f>
        <v>5_30 Theme</v>
      </c>
      <c r="B44" s="12" t="s">
        <v>66</v>
      </c>
      <c r="C44" s="8" t="s">
        <v>68</v>
      </c>
      <c r="D44" s="8" t="s">
        <v>69</v>
      </c>
      <c r="E44" s="85" t="s">
        <v>70</v>
      </c>
      <c r="F44" s="8" t="s">
        <v>71</v>
      </c>
      <c r="G44" s="8" t="s">
        <v>72</v>
      </c>
      <c r="H44" s="8" t="s">
        <v>73</v>
      </c>
      <c r="I44" s="86" t="s">
        <v>74</v>
      </c>
      <c r="J44" s="35" t="s">
        <v>75</v>
      </c>
      <c r="K44" s="16" t="s">
        <v>76</v>
      </c>
      <c r="L44" s="15" t="s">
        <v>77</v>
      </c>
      <c r="M44" s="3" t="s">
        <v>78</v>
      </c>
      <c r="N44" s="16" t="s">
        <v>79</v>
      </c>
      <c r="O44" s="14" t="s">
        <v>80</v>
      </c>
      <c r="Z44" s="12" t="s">
        <v>66</v>
      </c>
      <c r="AA44" s="35" t="s">
        <v>84</v>
      </c>
      <c r="AB44" s="67" t="s">
        <v>85</v>
      </c>
      <c r="AC44" s="35" t="s">
        <v>86</v>
      </c>
      <c r="AD44" s="16" t="s">
        <v>87</v>
      </c>
      <c r="AE44" s="35" t="s">
        <v>88</v>
      </c>
      <c r="AF44" s="16" t="s">
        <v>76</v>
      </c>
      <c r="AG44" s="16" t="s">
        <v>89</v>
      </c>
      <c r="AI44" s="18"/>
      <c r="AJ44" s="38" t="s">
        <v>91</v>
      </c>
      <c r="AK44" s="18"/>
      <c r="AL44" s="39" t="s">
        <v>94</v>
      </c>
      <c r="AM44" s="39" t="s">
        <v>95</v>
      </c>
      <c r="AN44" s="39" t="s">
        <v>96</v>
      </c>
      <c r="AO44" s="39" t="s">
        <v>99</v>
      </c>
      <c r="AP44" s="18"/>
      <c r="AR44" s="39" t="s">
        <v>99</v>
      </c>
      <c r="AS44" s="39" t="s">
        <v>100</v>
      </c>
      <c r="AT44" s="38" t="s">
        <v>101</v>
      </c>
      <c r="AU44" s="38" t="s">
        <v>76</v>
      </c>
      <c r="AV44" s="76"/>
      <c r="AW44" s="80" t="s">
        <v>104</v>
      </c>
      <c r="AX44" s="80" t="s">
        <v>105</v>
      </c>
      <c r="AY44" s="227" t="s">
        <v>101</v>
      </c>
      <c r="AZ44" s="227" t="s">
        <v>76</v>
      </c>
      <c r="BA44" s="76"/>
      <c r="BB44" s="80" t="s">
        <v>106</v>
      </c>
      <c r="BC44" s="80" t="s">
        <v>107</v>
      </c>
      <c r="BD44" s="227" t="s">
        <v>101</v>
      </c>
      <c r="BE44" s="227" t="s">
        <v>76</v>
      </c>
      <c r="BF44" s="76"/>
      <c r="BG44" s="80" t="s">
        <v>108</v>
      </c>
      <c r="BH44" s="80" t="s">
        <v>109</v>
      </c>
      <c r="BI44" s="227" t="s">
        <v>101</v>
      </c>
      <c r="BJ44" s="227" t="s">
        <v>76</v>
      </c>
      <c r="BK44" s="76"/>
      <c r="BL44" s="80" t="s">
        <v>110</v>
      </c>
      <c r="BM44" s="81" t="s">
        <v>45</v>
      </c>
      <c r="BN44" s="227" t="s">
        <v>101</v>
      </c>
      <c r="BO44" s="227" t="s">
        <v>76</v>
      </c>
      <c r="BP44" s="76"/>
      <c r="BR44" s="16" t="s">
        <v>53</v>
      </c>
      <c r="BS44" s="16" t="s">
        <v>111</v>
      </c>
      <c r="BT44" s="101" t="s">
        <v>112</v>
      </c>
      <c r="BU44" s="101" t="s">
        <v>113</v>
      </c>
      <c r="BV44" s="101" t="s">
        <v>114</v>
      </c>
      <c r="BW44" s="15" t="s">
        <v>115</v>
      </c>
      <c r="BX44" s="3" t="s">
        <v>143</v>
      </c>
      <c r="BY44" s="38" t="s">
        <v>117</v>
      </c>
      <c r="BZ44" s="39" t="s">
        <v>93</v>
      </c>
      <c r="CA44" s="14" t="s">
        <v>30</v>
      </c>
      <c r="CB44" s="83" t="s">
        <v>31</v>
      </c>
      <c r="CC44" s="15" t="s">
        <v>119</v>
      </c>
      <c r="CD44" s="3" t="s">
        <v>37</v>
      </c>
      <c r="CE44" s="39" t="s">
        <v>11</v>
      </c>
      <c r="CF44" s="16" t="s">
        <v>372</v>
      </c>
      <c r="CG44" s="41" t="s">
        <v>15</v>
      </c>
      <c r="CH44" s="16" t="s">
        <v>120</v>
      </c>
      <c r="CI44" s="16" t="s">
        <v>121</v>
      </c>
      <c r="CK44" s="151" t="s">
        <v>149</v>
      </c>
      <c r="CO44" s="39" t="s">
        <v>127</v>
      </c>
      <c r="CP44" s="101" t="s">
        <v>128</v>
      </c>
      <c r="CQ44" s="101" t="s">
        <v>129</v>
      </c>
      <c r="CR44" s="16" t="s">
        <v>375</v>
      </c>
      <c r="CU44" s="16" t="s">
        <v>133</v>
      </c>
      <c r="CV44" s="16" t="s">
        <v>134</v>
      </c>
      <c r="CW44" s="16" t="s">
        <v>135</v>
      </c>
      <c r="CX44" s="16" t="s">
        <v>136</v>
      </c>
      <c r="CY44" s="16" t="s">
        <v>137</v>
      </c>
      <c r="CZ44" s="16" t="s">
        <v>138</v>
      </c>
      <c r="DA44" s="76"/>
      <c r="DB44" s="16" t="s">
        <v>139</v>
      </c>
      <c r="DC44" s="16" t="s">
        <v>365</v>
      </c>
      <c r="DD44" s="76"/>
      <c r="DE44" s="16" t="s">
        <v>360</v>
      </c>
      <c r="DF44" s="16" t="s">
        <v>357</v>
      </c>
    </row>
    <row r="45" spans="1:110" ht="15.75" customHeight="1" x14ac:dyDescent="0.2">
      <c r="A45" s="152" t="str" cm="1">
        <f t="array" aca="1" ref="A45" ca="1">MID(CELL("filename",A34),FIND("]",CELL("filename",A34))+1,255)</f>
        <v>5_30 Theme</v>
      </c>
      <c r="B45" s="12">
        <v>1</v>
      </c>
      <c r="C45" s="50"/>
      <c r="D45" s="51"/>
      <c r="E45" s="50"/>
      <c r="F45" s="91"/>
      <c r="G45" s="58"/>
      <c r="H45" s="90"/>
      <c r="I45" s="49"/>
      <c r="J45" s="300"/>
      <c r="K45" s="45" t="b">
        <v>0</v>
      </c>
      <c r="L45" s="46" t="b">
        <f>DB45</f>
        <v>0</v>
      </c>
      <c r="M45" s="47" t="b" cm="1">
        <f t="array" ref="M45">OpeningDeath(CG13,CI45,CI13,CI29,CI61,CI77,CI93)</f>
        <v>0</v>
      </c>
      <c r="N45" s="52" t="s">
        <v>288</v>
      </c>
      <c r="O45" s="53" t="b">
        <v>0</v>
      </c>
      <c r="Z45" s="12">
        <v>1</v>
      </c>
      <c r="AA45" s="93"/>
      <c r="AB45" s="68"/>
      <c r="AC45" s="73"/>
      <c r="AD45" s="44"/>
      <c r="AE45" s="73"/>
      <c r="AF45" s="44"/>
      <c r="AG45" s="43"/>
      <c r="AI45" s="18"/>
      <c r="AJ45" s="11"/>
      <c r="AK45" s="18"/>
      <c r="AL45" s="37"/>
      <c r="AM45" s="11"/>
      <c r="AN45" s="37"/>
      <c r="AO45" s="9"/>
      <c r="AP45" s="18"/>
      <c r="AR45" s="9"/>
      <c r="AS45" s="9"/>
      <c r="AT45" s="38"/>
      <c r="AU45" s="18"/>
      <c r="AV45" s="76"/>
      <c r="AW45" s="79"/>
      <c r="AX45" s="79"/>
      <c r="AY45" s="76"/>
      <c r="AZ45" s="76"/>
      <c r="BA45" s="76"/>
      <c r="BB45" s="78"/>
      <c r="BC45" s="78"/>
      <c r="BD45" s="76"/>
      <c r="BE45" s="76"/>
      <c r="BF45" s="76"/>
      <c r="BG45" s="78"/>
      <c r="BH45" s="78"/>
      <c r="BI45" s="76"/>
      <c r="BJ45" s="76"/>
      <c r="BK45" s="76"/>
      <c r="BL45" s="78"/>
      <c r="BM45" s="78"/>
      <c r="BN45" s="76"/>
      <c r="BO45" s="76"/>
      <c r="BP45" s="76"/>
      <c r="BR45" s="20" t="str" cm="1">
        <f t="array" ref="BR45:BR59">TRANSPOSE(secsandmins(AA45:AA59))</f>
        <v/>
      </c>
      <c r="BS45" s="20">
        <f t="shared" ref="BS45:BS59" si="18">IF(AO13="Not Played","FALSE",IF(AG45="",0,AG45))</f>
        <v>0</v>
      </c>
      <c r="BT45" s="222" cm="1">
        <f t="array" ref="BT45">IF(K45=TRUE,45-secandmin(AK13),0)</f>
        <v>0</v>
      </c>
      <c r="BU45" s="20" t="b" cm="1">
        <f t="array" ref="BU45">IF(secandmin(AC45)=0,FALSE,(180+CP45-secandmin(AC45)))</f>
        <v>0</v>
      </c>
      <c r="BV45" s="20" t="b" cm="1">
        <f t="array" ref="BV45">IF(secandmin(AE45)=0,FALSE,(180+CQ45-secandmin(AE45)))</f>
        <v>0</v>
      </c>
      <c r="BW45" s="70"/>
      <c r="BX45" s="21">
        <f t="shared" ref="BX45:BX59" si="19">IF(AO13="Not Played","FALSE",COUNTIF(BU45:BV45,"&lt;&gt;FALSE"))</f>
        <v>0</v>
      </c>
      <c r="BY45" s="18"/>
      <c r="BZ45" s="36"/>
      <c r="CA45" s="29">
        <f>countkills(AS13,AX13,BC13,BH13,BM13,B44)</f>
        <v>2</v>
      </c>
      <c r="CB45" s="20">
        <f>countkillshs(AS13,AV13,AX13,BA13,BC13,BF13,BH13,BK13,BM13,BP13,$B$44)</f>
        <v>1</v>
      </c>
      <c r="CC45" s="82" t="b">
        <f>opening(AS13,B44)</f>
        <v>1</v>
      </c>
      <c r="CD45" s="5" t="b">
        <f>KOST(CA45,O45,secandmin(J45),L45,AN13)</f>
        <v>1</v>
      </c>
      <c r="CE45" s="37"/>
      <c r="CF45" s="20" cm="1">
        <f t="array" ref="CF45">exitfrags(CI45,CI13,CI29,CI61,CI77,AS13,CJ13,AX13,CK13,BC13,CL13,BH13,CM13,BM13,CN13,AO13,$B$44)</f>
        <v>0</v>
      </c>
      <c r="CG45" s="40"/>
      <c r="CH45" s="20" cm="1">
        <f t="array" ref="CH45">secandmin(J45)</f>
        <v>0</v>
      </c>
      <c r="CI45" s="20" t="b">
        <f t="shared" ref="CI45:CI59" si="20">IF(CH45=0,FALSE,(180+BT45-CH45))</f>
        <v>0</v>
      </c>
      <c r="CK45" s="151" t="s">
        <v>150</v>
      </c>
      <c r="CO45" s="36"/>
      <c r="CP45" s="222">
        <f t="shared" ref="CP45:CP59" si="21">IF(AD45="PREP",-180,IF(AD45="PP",(45-AK13),0))</f>
        <v>0</v>
      </c>
      <c r="CQ45" s="222">
        <f t="shared" ref="CQ45:CQ59" si="22">IF(AF45="PREP",-180,IF(AF45="PP",(45-AK13),0))</f>
        <v>0</v>
      </c>
      <c r="CR45" s="17"/>
      <c r="CU45" s="20" t="b" cm="1">
        <f t="array" ref="CU45:CU50">TRANSPOSE(sidesplit(CD45:CD59,AN13:AN27,"Attack"))</f>
        <v>0</v>
      </c>
      <c r="CV45" s="20" t="b" cm="1">
        <f t="array" ref="CV45:CV50">TRANSPOSE(sidesplit(CD45:CD59,AN13:AN27,"Defence"))</f>
        <v>1</v>
      </c>
      <c r="CW45" s="20" cm="1">
        <f t="array" ref="CW45:CW50">TRANSPOSE(sidesplit(CI45:CI59,AN13:AN27,"Attack"))</f>
        <v>36</v>
      </c>
      <c r="CX45" s="20" t="b" cm="1">
        <f t="array" ref="CX45:CX50">TRANSPOSE(sidesplit(CI45:CI59,AN13:AN27,"Defence"))</f>
        <v>0</v>
      </c>
      <c r="CY45" s="20" cm="1">
        <f t="array" ref="CY45:CY50">TRANSPOSE(sidesplit(CA45:CA59,AN13:AN27,"Attack"))</f>
        <v>0</v>
      </c>
      <c r="CZ45" s="20" cm="1">
        <f t="array" ref="CZ45:CZ50">TRANSPOSE(sidesplit(CA45:CA59,AN13:AN27,"Defence"))</f>
        <v>2</v>
      </c>
      <c r="DA45" s="76"/>
      <c r="DB45" s="20" t="b" cm="1">
        <f t="array" ref="DB45">DeathRefragged(CI45,CJ13,CK13,CL13,CM13,CN13)</f>
        <v>0</v>
      </c>
      <c r="DC45" s="20" t="b" cm="1">
        <f t="array" ref="DC45">OpeningKill(CJ13,AS13,$B$44,CI13,CI29,CI45,CI61,CI77)</f>
        <v>1</v>
      </c>
      <c r="DD45" s="76"/>
      <c r="DE45" s="20" t="b" cm="1">
        <f t="array" ref="DE45">OnevX(CH45,CH13,CH29,CH61,CH77,AO13)</f>
        <v>0</v>
      </c>
      <c r="DF45" s="20">
        <f>countkillsutil(AS13,AT13,AX13,AY13,BC13,BD13,BH13,BI13,BM13,BN13,$B$45)</f>
        <v>0</v>
      </c>
    </row>
    <row r="46" spans="1:110" ht="15.75" customHeight="1" x14ac:dyDescent="0.2">
      <c r="A46" s="152" t="str" cm="1">
        <f t="array" aca="1" ref="A46" ca="1">MID(CELL("filename",A35),FIND("]",CELL("filename",A35))+1,255)</f>
        <v>5_30 Theme</v>
      </c>
      <c r="B46" s="12">
        <v>2</v>
      </c>
      <c r="C46" s="50"/>
      <c r="D46" s="51"/>
      <c r="E46" s="50"/>
      <c r="F46" s="91"/>
      <c r="G46" s="58"/>
      <c r="H46" s="90"/>
      <c r="I46" s="49"/>
      <c r="J46" s="48" t="s">
        <v>396</v>
      </c>
      <c r="K46" s="45" t="b">
        <v>0</v>
      </c>
      <c r="L46" s="46" t="b">
        <f t="shared" ref="L46:L59" si="23">DB46</f>
        <v>1</v>
      </c>
      <c r="M46" s="47" t="b" cm="1">
        <f t="array" ref="M46">OpeningDeath(CG14,CI46,CI14,CI30,CI62,CI78,CI94)</f>
        <v>0</v>
      </c>
      <c r="N46" s="52" t="s">
        <v>178</v>
      </c>
      <c r="O46" s="53" t="b">
        <v>0</v>
      </c>
      <c r="Z46" s="12">
        <v>2</v>
      </c>
      <c r="AA46" s="93"/>
      <c r="AB46" s="68"/>
      <c r="AC46" s="73"/>
      <c r="AD46" s="44"/>
      <c r="AE46" s="73"/>
      <c r="AF46" s="44"/>
      <c r="AG46" s="43"/>
      <c r="AI46" s="18"/>
      <c r="AJ46" s="11"/>
      <c r="AK46" s="18"/>
      <c r="AL46" s="37"/>
      <c r="AM46" s="11"/>
      <c r="AN46" s="37"/>
      <c r="AO46" s="9"/>
      <c r="AP46" s="18"/>
      <c r="AR46" s="9"/>
      <c r="AS46" s="9"/>
      <c r="AT46" s="18"/>
      <c r="AU46" s="18"/>
      <c r="AV46" s="76"/>
      <c r="AW46" s="79"/>
      <c r="AX46" s="79"/>
      <c r="AY46" s="76"/>
      <c r="AZ46" s="76"/>
      <c r="BA46" s="76"/>
      <c r="BB46" s="78"/>
      <c r="BC46" s="78"/>
      <c r="BD46" s="76"/>
      <c r="BE46" s="76"/>
      <c r="BF46" s="76"/>
      <c r="BG46" s="78"/>
      <c r="BH46" s="78"/>
      <c r="BI46" s="76"/>
      <c r="BJ46" s="76"/>
      <c r="BK46" s="76"/>
      <c r="BL46" s="78"/>
      <c r="BM46" s="78"/>
      <c r="BN46" s="76"/>
      <c r="BO46" s="76"/>
      <c r="BP46" s="76"/>
      <c r="BR46" s="20" t="str">
        <v/>
      </c>
      <c r="BS46" s="20">
        <f t="shared" si="18"/>
        <v>0</v>
      </c>
      <c r="BT46" s="222" cm="1">
        <f t="array" ref="BT46">IF(K46=TRUE,45-secandmin(AK14),0)</f>
        <v>0</v>
      </c>
      <c r="BU46" s="20" t="b" cm="1">
        <f t="array" ref="BU46">IF(secandmin(AC46)=0,FALSE,(180+CP46-secandmin(AC46)))</f>
        <v>0</v>
      </c>
      <c r="BV46" s="20" t="b" cm="1">
        <f t="array" ref="BV46">IF(secandmin(AE46)=0,FALSE,(180+CQ46-secandmin(AE46)))</f>
        <v>0</v>
      </c>
      <c r="BW46" s="70"/>
      <c r="BX46" s="21">
        <f t="shared" si="19"/>
        <v>0</v>
      </c>
      <c r="BY46" s="18"/>
      <c r="BZ46" s="36"/>
      <c r="CA46" s="29">
        <f>countkills(AS14,AX14,BC14,BH14,BM14,B44)</f>
        <v>0</v>
      </c>
      <c r="CB46" s="20">
        <f>countkillshs(AS14,AV14,AX14,BA14,BC14,BF14,BH14,BK14,BM14,BP14,$B$44)</f>
        <v>0</v>
      </c>
      <c r="CC46" s="82" t="b">
        <f>opening(AS14,B44)</f>
        <v>0</v>
      </c>
      <c r="CD46" s="5" t="b">
        <f>KOST(CA46,O46,secandmin(J46),L46,AN14)</f>
        <v>1</v>
      </c>
      <c r="CE46" s="37"/>
      <c r="CF46" s="20" cm="1">
        <f t="array" ref="CF46">exitfrags(CI46,CI14,CI30,CI62,CI78,AS14,CJ14,AX14,CK14,BC14,CL14,BH14,CM14,BM14,CN14,AO14,$B$44)</f>
        <v>0</v>
      </c>
      <c r="CG46" s="40"/>
      <c r="CH46" s="20" cm="1">
        <f t="array" ref="CH46">secandmin(J46)</f>
        <v>97</v>
      </c>
      <c r="CI46" s="20">
        <f t="shared" si="20"/>
        <v>83</v>
      </c>
      <c r="CO46" s="36"/>
      <c r="CP46" s="222">
        <f t="shared" si="21"/>
        <v>0</v>
      </c>
      <c r="CQ46" s="222">
        <f t="shared" si="22"/>
        <v>0</v>
      </c>
      <c r="CR46" s="17"/>
      <c r="CU46" s="20" t="b">
        <v>0</v>
      </c>
      <c r="CV46" s="20" t="b">
        <v>1</v>
      </c>
      <c r="CW46" s="20">
        <v>156</v>
      </c>
      <c r="CX46" s="20">
        <v>83</v>
      </c>
      <c r="CY46" s="20">
        <v>0</v>
      </c>
      <c r="CZ46" s="20">
        <v>0</v>
      </c>
      <c r="DA46" s="76"/>
      <c r="DB46" s="20" t="b" cm="1">
        <f t="array" ref="DB46">DeathRefragged(CI46,CJ14,CK14,CL14,CM14,CN14)</f>
        <v>1</v>
      </c>
      <c r="DC46" s="20" t="b" cm="1">
        <f t="array" ref="DC46">OpeningKill(CJ14,AS14,$B$44,CI14,CI30,CI46,CI62,CI78)</f>
        <v>0</v>
      </c>
      <c r="DD46" s="76"/>
      <c r="DE46" s="20" t="b" cm="1">
        <f t="array" ref="DE46">OnevX(CH46,CH14,CH30,CH62,CH78,AO14)</f>
        <v>0</v>
      </c>
      <c r="DF46" s="20">
        <f t="shared" ref="DF46:DF59" si="24">countkillsutil(AS14,AT14,AX14,AY14,BC14,BD14,BH14,BI14,BM14,BN14,$B$45)</f>
        <v>0</v>
      </c>
    </row>
    <row r="47" spans="1:110" ht="15.75" customHeight="1" x14ac:dyDescent="0.2">
      <c r="A47" s="152" t="str" cm="1">
        <f t="array" aca="1" ref="A47" ca="1">MID(CELL("filename",A36),FIND("]",CELL("filename",A36))+1,255)</f>
        <v>5_30 Theme</v>
      </c>
      <c r="B47" s="12">
        <v>3</v>
      </c>
      <c r="C47" s="50"/>
      <c r="D47" s="51"/>
      <c r="E47" s="50"/>
      <c r="F47" s="91"/>
      <c r="G47" s="58"/>
      <c r="H47" s="90"/>
      <c r="I47" s="49"/>
      <c r="J47" s="48" t="s">
        <v>407</v>
      </c>
      <c r="K47" s="45" t="b">
        <v>0</v>
      </c>
      <c r="L47" s="46" t="b">
        <f t="shared" si="23"/>
        <v>0</v>
      </c>
      <c r="M47" s="47" t="b" cm="1">
        <f t="array" ref="M47">OpeningDeath(CG15,CI47,CI15,CI31,CI63,CI79,CI95)</f>
        <v>0</v>
      </c>
      <c r="N47" s="52" t="s">
        <v>178</v>
      </c>
      <c r="O47" s="53" t="b">
        <v>0</v>
      </c>
      <c r="Z47" s="12">
        <v>3</v>
      </c>
      <c r="AA47" s="93"/>
      <c r="AB47" s="68"/>
      <c r="AC47" s="73"/>
      <c r="AD47" s="44"/>
      <c r="AE47" s="73"/>
      <c r="AF47" s="44"/>
      <c r="AG47" s="43"/>
      <c r="AI47" s="18"/>
      <c r="AJ47" s="11"/>
      <c r="AK47" s="18"/>
      <c r="AL47" s="37"/>
      <c r="AM47" s="11"/>
      <c r="AN47" s="37"/>
      <c r="AO47" s="9"/>
      <c r="AP47" s="18"/>
      <c r="AR47" s="9"/>
      <c r="AS47" s="9"/>
      <c r="AT47" s="18"/>
      <c r="AU47" s="18"/>
      <c r="AV47" s="76"/>
      <c r="AW47" s="79"/>
      <c r="AX47" s="79"/>
      <c r="AY47" s="76"/>
      <c r="AZ47" s="76"/>
      <c r="BA47" s="76"/>
      <c r="BB47" s="78"/>
      <c r="BC47" s="78"/>
      <c r="BD47" s="76"/>
      <c r="BE47" s="76"/>
      <c r="BF47" s="76"/>
      <c r="BG47" s="78"/>
      <c r="BH47" s="78"/>
      <c r="BI47" s="76"/>
      <c r="BJ47" s="76"/>
      <c r="BK47" s="76"/>
      <c r="BL47" s="78"/>
      <c r="BM47" s="78"/>
      <c r="BN47" s="76"/>
      <c r="BO47" s="76"/>
      <c r="BP47" s="76"/>
      <c r="BR47" s="20" t="str">
        <v/>
      </c>
      <c r="BS47" s="20">
        <f t="shared" si="18"/>
        <v>0</v>
      </c>
      <c r="BT47" s="222" cm="1">
        <f t="array" ref="BT47">IF(K47=TRUE,45-secandmin(AK15),0)</f>
        <v>0</v>
      </c>
      <c r="BU47" s="20" t="b" cm="1">
        <f t="array" ref="BU47">IF(secandmin(AC47)=0,FALSE,(180+CP47-secandmin(AC47)))</f>
        <v>0</v>
      </c>
      <c r="BV47" s="20" t="b" cm="1">
        <f t="array" ref="BV47">IF(secandmin(AE47)=0,FALSE,(180+CQ47-secandmin(AE47)))</f>
        <v>0</v>
      </c>
      <c r="BW47" s="70"/>
      <c r="BX47" s="21">
        <f t="shared" si="19"/>
        <v>0</v>
      </c>
      <c r="BY47" s="18"/>
      <c r="BZ47" s="36"/>
      <c r="CA47" s="29">
        <f>countkills(AS15,AX15,BC15,BH15,BM15,B44)</f>
        <v>1</v>
      </c>
      <c r="CB47" s="20">
        <f>countkillshs(AS15,AV15,AX15,BA15,BC15,BF15,BH15,BK15,BM15,BP15,$B$44)</f>
        <v>0</v>
      </c>
      <c r="CC47" s="82" t="b">
        <f>opening(AS15,B44)</f>
        <v>1</v>
      </c>
      <c r="CD47" s="5" t="b">
        <f>KOST(CA47,O47,secandmin(J47),L47,AN15)</f>
        <v>1</v>
      </c>
      <c r="CE47" s="37"/>
      <c r="CF47" s="20" cm="1">
        <f t="array" ref="CF47">exitfrags(CI47,CI15,CI31,CI63,CI79,AS15,CJ15,AX15,CK15,BC15,CL15,BH15,CM15,BM15,CN15,AO15,$B$44)</f>
        <v>0</v>
      </c>
      <c r="CG47" s="40"/>
      <c r="CH47" s="20" cm="1">
        <f t="array" ref="CH47">secandmin(J47)</f>
        <v>37</v>
      </c>
      <c r="CI47" s="20">
        <f t="shared" si="20"/>
        <v>143</v>
      </c>
      <c r="CO47" s="36"/>
      <c r="CP47" s="222">
        <f t="shared" si="21"/>
        <v>0</v>
      </c>
      <c r="CQ47" s="222">
        <f t="shared" si="22"/>
        <v>0</v>
      </c>
      <c r="CR47" s="17"/>
      <c r="CU47" s="20" t="b">
        <v>1</v>
      </c>
      <c r="CV47" s="20" t="b">
        <v>1</v>
      </c>
      <c r="CW47" s="20">
        <v>81</v>
      </c>
      <c r="CX47" s="20">
        <v>143</v>
      </c>
      <c r="CY47" s="20">
        <v>2</v>
      </c>
      <c r="CZ47" s="20">
        <v>1</v>
      </c>
      <c r="DA47" s="76"/>
      <c r="DB47" s="20" t="b" cm="1">
        <f t="array" ref="DB47">DeathRefragged(CI47,CJ15,CK15,CL15,CM15,CN15)</f>
        <v>0</v>
      </c>
      <c r="DC47" s="20" t="b" cm="1">
        <f t="array" ref="DC47">OpeningKill(CJ15,AS15,$B$44,CI15,CI31,CI47,CI63,CI79)</f>
        <v>0</v>
      </c>
      <c r="DD47" s="76"/>
      <c r="DE47" s="20" t="b" cm="1">
        <f t="array" ref="DE47">OnevX(CH47,CH15,CH31,CH63,CH79,AO15)</f>
        <v>0</v>
      </c>
      <c r="DF47" s="20">
        <f t="shared" si="24"/>
        <v>0</v>
      </c>
    </row>
    <row r="48" spans="1:110" ht="15.75" customHeight="1" x14ac:dyDescent="0.2">
      <c r="A48" s="152" t="str" cm="1">
        <f t="array" aca="1" ref="A48" ca="1">MID(CELL("filename",A37),FIND("]",CELL("filename",A37))+1,255)</f>
        <v>5_30 Theme</v>
      </c>
      <c r="B48" s="12">
        <v>4</v>
      </c>
      <c r="C48" s="50"/>
      <c r="D48" s="51"/>
      <c r="E48" s="50"/>
      <c r="F48" s="91"/>
      <c r="G48" s="58"/>
      <c r="H48" s="90"/>
      <c r="I48" s="49"/>
      <c r="J48" s="48" t="s">
        <v>416</v>
      </c>
      <c r="K48" s="45" t="b">
        <v>0</v>
      </c>
      <c r="L48" s="46" t="b">
        <f t="shared" si="23"/>
        <v>0</v>
      </c>
      <c r="M48" s="47" t="b" cm="1">
        <f t="array" ref="M48">OpeningDeath(CG16,CI48,CI16,CI32,CI64,CI80,CI96)</f>
        <v>0</v>
      </c>
      <c r="N48" s="52" t="s">
        <v>178</v>
      </c>
      <c r="O48" s="53" t="b">
        <v>0</v>
      </c>
      <c r="Z48" s="12">
        <v>4</v>
      </c>
      <c r="AA48" s="93"/>
      <c r="AB48" s="68"/>
      <c r="AC48" s="73"/>
      <c r="AD48" s="44"/>
      <c r="AE48" s="73"/>
      <c r="AF48" s="44"/>
      <c r="AG48" s="43"/>
      <c r="AI48" s="18"/>
      <c r="AJ48" s="11"/>
      <c r="AK48" s="18"/>
      <c r="AL48" s="37"/>
      <c r="AM48" s="11"/>
      <c r="AN48" s="37"/>
      <c r="AO48" s="9"/>
      <c r="AP48" s="18"/>
      <c r="AR48" s="9"/>
      <c r="AS48" s="9"/>
      <c r="AT48" s="18"/>
      <c r="AU48" s="18"/>
      <c r="AV48" s="76"/>
      <c r="AW48" s="79"/>
      <c r="AX48" s="79"/>
      <c r="AY48" s="76"/>
      <c r="AZ48" s="76"/>
      <c r="BA48" s="76"/>
      <c r="BB48" s="78"/>
      <c r="BC48" s="78"/>
      <c r="BD48" s="76"/>
      <c r="BE48" s="76"/>
      <c r="BF48" s="76"/>
      <c r="BG48" s="78"/>
      <c r="BH48" s="78"/>
      <c r="BI48" s="76"/>
      <c r="BJ48" s="76"/>
      <c r="BK48" s="76"/>
      <c r="BL48" s="78"/>
      <c r="BM48" s="78"/>
      <c r="BN48" s="76"/>
      <c r="BO48" s="76"/>
      <c r="BP48" s="76"/>
      <c r="BR48" s="20" t="str">
        <v/>
      </c>
      <c r="BS48" s="20">
        <f t="shared" si="18"/>
        <v>0</v>
      </c>
      <c r="BT48" s="222" cm="1">
        <f t="array" ref="BT48">IF(K48=TRUE,45-secandmin(AK16),0)</f>
        <v>0</v>
      </c>
      <c r="BU48" s="20" t="b" cm="1">
        <f t="array" ref="BU48">IF(secandmin(AC48)=0,FALSE,(180+CP48-secandmin(AC48)))</f>
        <v>0</v>
      </c>
      <c r="BV48" s="20" t="b" cm="1">
        <f t="array" ref="BV48">IF(secandmin(AE48)=0,FALSE,(180+CQ48-secandmin(AE48)))</f>
        <v>0</v>
      </c>
      <c r="BW48" s="70"/>
      <c r="BX48" s="21">
        <f t="shared" si="19"/>
        <v>0</v>
      </c>
      <c r="BY48" s="18"/>
      <c r="BZ48" s="36"/>
      <c r="CA48" s="29">
        <f>countkills(AS16,AX16,BC16,BH16,BM16,B44)</f>
        <v>0</v>
      </c>
      <c r="CB48" s="20">
        <f t="shared" ref="CB48:CB59" si="25">countkillshs(AS16,AV16,AX16,BA16,BC16,BF16,BH16,BK16,BM16,BP16,$B$44)</f>
        <v>0</v>
      </c>
      <c r="CC48" s="82" t="b">
        <f>opening(AS16,B44)</f>
        <v>0</v>
      </c>
      <c r="CD48" s="5" t="b">
        <f>KOST(CA48,O48,secandmin(J48),L48,AN16)</f>
        <v>0</v>
      </c>
      <c r="CE48" s="37"/>
      <c r="CF48" s="20" cm="1">
        <f t="array" ref="CF48">exitfrags(CI48,CI16,CI32,CI64,CI80,AS16,CJ16,AX16,CK16,BC16,CL16,BH16,CM16,BM16,CN16,AO16,$B$44)</f>
        <v>0</v>
      </c>
      <c r="CG48" s="40"/>
      <c r="CH48" s="20" cm="1">
        <f t="array" ref="CH48">secandmin(J48)</f>
        <v>91</v>
      </c>
      <c r="CI48" s="20">
        <f t="shared" si="20"/>
        <v>89</v>
      </c>
      <c r="CO48" s="36"/>
      <c r="CP48" s="222">
        <f t="shared" si="21"/>
        <v>0</v>
      </c>
      <c r="CQ48" s="222">
        <f t="shared" si="22"/>
        <v>0</v>
      </c>
      <c r="CR48" s="17"/>
      <c r="CU48" s="20" t="b">
        <v>0</v>
      </c>
      <c r="CV48" s="20" t="b">
        <v>0</v>
      </c>
      <c r="CW48" s="20">
        <v>82</v>
      </c>
      <c r="CX48" s="20">
        <v>89</v>
      </c>
      <c r="CY48" s="20">
        <v>0</v>
      </c>
      <c r="CZ48" s="20">
        <v>0</v>
      </c>
      <c r="DA48" s="76"/>
      <c r="DB48" s="20" t="b" cm="1">
        <f t="array" ref="DB48">DeathRefragged(CI48,CJ16,CK16,CL16,CM16,CN16)</f>
        <v>0</v>
      </c>
      <c r="DC48" s="20" t="b" cm="1">
        <f t="array" ref="DC48">OpeningKill(CJ16,AS16,$B$44,CI16,CI32,CI48,CI64,CI80)</f>
        <v>0</v>
      </c>
      <c r="DD48" s="76"/>
      <c r="DE48" s="20" t="b" cm="1">
        <f t="array" ref="DE48">OnevX(CH48,CH16,CH32,CH64,CH80,AO16)</f>
        <v>0</v>
      </c>
      <c r="DF48" s="20">
        <f t="shared" si="24"/>
        <v>0</v>
      </c>
    </row>
    <row r="49" spans="1:110" ht="15.75" customHeight="1" x14ac:dyDescent="0.2">
      <c r="A49" s="152" t="str" cm="1">
        <f t="array" aca="1" ref="A49" ca="1">MID(CELL("filename",A38),FIND("]",CELL("filename",A38))+1,255)</f>
        <v>5_30 Theme</v>
      </c>
      <c r="B49" s="12">
        <v>5</v>
      </c>
      <c r="C49" s="50"/>
      <c r="D49" s="51"/>
      <c r="E49" s="50"/>
      <c r="F49" s="91"/>
      <c r="G49" s="58"/>
      <c r="H49" s="90"/>
      <c r="I49" s="49"/>
      <c r="J49" s="48" t="s">
        <v>400</v>
      </c>
      <c r="K49" s="45" t="b">
        <v>0</v>
      </c>
      <c r="L49" s="46" t="b">
        <f t="shared" si="23"/>
        <v>0</v>
      </c>
      <c r="M49" s="47" t="b" cm="1">
        <f t="array" ref="M49">OpeningDeath(CG17,CI49,CI17,CI33,CI65,CI81,CI97)</f>
        <v>1</v>
      </c>
      <c r="N49" s="52" t="s">
        <v>288</v>
      </c>
      <c r="O49" s="53" t="b">
        <v>0</v>
      </c>
      <c r="Z49" s="12">
        <v>5</v>
      </c>
      <c r="AA49" s="93"/>
      <c r="AB49" s="68"/>
      <c r="AC49" s="73"/>
      <c r="AD49" s="44"/>
      <c r="AE49" s="73"/>
      <c r="AF49" s="44"/>
      <c r="AG49" s="43"/>
      <c r="AI49" s="18"/>
      <c r="AJ49" s="11"/>
      <c r="AK49" s="18"/>
      <c r="AL49" s="37"/>
      <c r="AM49" s="11"/>
      <c r="AN49" s="37"/>
      <c r="AO49" s="9"/>
      <c r="AP49" s="18"/>
      <c r="AR49" s="9"/>
      <c r="AS49" s="9"/>
      <c r="AT49" s="18"/>
      <c r="AU49" s="18"/>
      <c r="AV49" s="76"/>
      <c r="AW49" s="79"/>
      <c r="AX49" s="79"/>
      <c r="AY49" s="76"/>
      <c r="AZ49" s="76"/>
      <c r="BA49" s="76"/>
      <c r="BB49" s="78"/>
      <c r="BC49" s="78"/>
      <c r="BD49" s="76"/>
      <c r="BE49" s="76"/>
      <c r="BF49" s="76"/>
      <c r="BG49" s="78"/>
      <c r="BH49" s="78"/>
      <c r="BI49" s="76"/>
      <c r="BJ49" s="76"/>
      <c r="BK49" s="76"/>
      <c r="BL49" s="78"/>
      <c r="BM49" s="78"/>
      <c r="BN49" s="76"/>
      <c r="BO49" s="76"/>
      <c r="BP49" s="76"/>
      <c r="BR49" s="20" t="str">
        <v/>
      </c>
      <c r="BS49" s="20">
        <f t="shared" si="18"/>
        <v>0</v>
      </c>
      <c r="BT49" s="222" cm="1">
        <f t="array" ref="BT49">IF(K49=TRUE,45-secandmin(AK17),0)</f>
        <v>0</v>
      </c>
      <c r="BU49" s="20" t="b" cm="1">
        <f t="array" ref="BU49">IF(secandmin(AC49)=0,FALSE,(180+CP49-secandmin(AC49)))</f>
        <v>0</v>
      </c>
      <c r="BV49" s="20" t="b" cm="1">
        <f t="array" ref="BV49">IF(secandmin(AE49)=0,FALSE,(180+CQ49-secandmin(AE49)))</f>
        <v>0</v>
      </c>
      <c r="BW49" s="70"/>
      <c r="BX49" s="21">
        <f t="shared" si="19"/>
        <v>0</v>
      </c>
      <c r="BY49" s="18"/>
      <c r="BZ49" s="36"/>
      <c r="CA49" s="29">
        <f>countkills(AS17,AX17,BC17,BH17,BM17,B44)</f>
        <v>0</v>
      </c>
      <c r="CB49" s="20">
        <f t="shared" si="25"/>
        <v>0</v>
      </c>
      <c r="CC49" s="82" t="b">
        <f>opening(AS17,B44)</f>
        <v>0</v>
      </c>
      <c r="CD49" s="5" t="b">
        <f>KOST(CA49,O49,secandmin(J49),L49,AN17)</f>
        <v>0</v>
      </c>
      <c r="CE49" s="37"/>
      <c r="CF49" s="20" cm="1">
        <f t="array" ref="CF49">exitfrags(CI49,CI17,CI33,CI65,CI81,AS17,CJ17,AX17,CK17,BC17,CL17,BH17,CM17,BM17,CN17,AO17,$B$44)</f>
        <v>0</v>
      </c>
      <c r="CG49" s="40"/>
      <c r="CH49" s="20" cm="1">
        <f t="array" ref="CH49">secandmin(J49)</f>
        <v>115</v>
      </c>
      <c r="CI49" s="20">
        <f t="shared" si="20"/>
        <v>65</v>
      </c>
      <c r="CO49" s="36"/>
      <c r="CP49" s="222">
        <f t="shared" si="21"/>
        <v>0</v>
      </c>
      <c r="CQ49" s="222">
        <f t="shared" si="22"/>
        <v>0</v>
      </c>
      <c r="CR49" s="17"/>
      <c r="CU49" s="20" t="b">
        <v>0</v>
      </c>
      <c r="CV49" s="20" t="b">
        <v>0</v>
      </c>
      <c r="CW49" s="20">
        <v>87</v>
      </c>
      <c r="CX49" s="20">
        <v>65</v>
      </c>
      <c r="CY49" s="20">
        <v>0</v>
      </c>
      <c r="CZ49" s="20">
        <v>0</v>
      </c>
      <c r="DA49" s="76"/>
      <c r="DB49" s="20" t="b" cm="1">
        <f t="array" ref="DB49">DeathRefragged(CI49,CJ17,CK17,CL17,CM17,CN17)</f>
        <v>0</v>
      </c>
      <c r="DC49" s="20" t="b" cm="1">
        <f t="array" ref="DC49">OpeningKill(CJ17,AS17,$B$44,CI17,CI33,CI49,CI65,CI81)</f>
        <v>0</v>
      </c>
      <c r="DD49" s="76"/>
      <c r="DE49" s="20" t="b" cm="1">
        <f t="array" ref="DE49">OnevX(CH49,CH17,CH33,CH65,CH81,AO17)</f>
        <v>0</v>
      </c>
      <c r="DF49" s="20">
        <f t="shared" si="24"/>
        <v>0</v>
      </c>
    </row>
    <row r="50" spans="1:110" ht="15.75" customHeight="1" x14ac:dyDescent="0.2">
      <c r="A50" s="152" t="str" cm="1">
        <f t="array" aca="1" ref="A50" ca="1">MID(CELL("filename",A39),FIND("]",CELL("filename",A39))+1,255)</f>
        <v>5_30 Theme</v>
      </c>
      <c r="B50" s="12">
        <v>6</v>
      </c>
      <c r="C50" s="50"/>
      <c r="D50" s="51"/>
      <c r="E50" s="50"/>
      <c r="F50" s="91"/>
      <c r="G50" s="58"/>
      <c r="H50" s="90"/>
      <c r="I50" s="49"/>
      <c r="J50" s="48" t="s">
        <v>425</v>
      </c>
      <c r="K50" s="45" t="b">
        <v>0</v>
      </c>
      <c r="L50" s="46" t="b">
        <f t="shared" si="23"/>
        <v>0</v>
      </c>
      <c r="M50" s="47" t="b" cm="1">
        <f t="array" ref="M50">OpeningDeath(CG18,CI50,CI18,CI34,CI66,CI82,CI98)</f>
        <v>0</v>
      </c>
      <c r="N50" s="52" t="s">
        <v>178</v>
      </c>
      <c r="O50" s="53" t="b">
        <v>0</v>
      </c>
      <c r="Z50" s="12">
        <v>6</v>
      </c>
      <c r="AA50" s="93"/>
      <c r="AB50" s="68"/>
      <c r="AC50" s="73"/>
      <c r="AD50" s="44"/>
      <c r="AE50" s="73"/>
      <c r="AF50" s="44"/>
      <c r="AG50" s="43"/>
      <c r="AI50" s="18"/>
      <c r="AJ50" s="11"/>
      <c r="AK50" s="18"/>
      <c r="AL50" s="37"/>
      <c r="AM50" s="11"/>
      <c r="AN50" s="37"/>
      <c r="AO50" s="9"/>
      <c r="AP50" s="18"/>
      <c r="AR50" s="9"/>
      <c r="AS50" s="9"/>
      <c r="AT50" s="18"/>
      <c r="AU50" s="18"/>
      <c r="AV50" s="76"/>
      <c r="AW50" s="79"/>
      <c r="AX50" s="79"/>
      <c r="AY50" s="76"/>
      <c r="AZ50" s="76"/>
      <c r="BA50" s="76"/>
      <c r="BB50" s="78"/>
      <c r="BC50" s="78"/>
      <c r="BD50" s="76"/>
      <c r="BE50" s="76"/>
      <c r="BF50" s="76"/>
      <c r="BG50" s="78"/>
      <c r="BH50" s="78"/>
      <c r="BI50" s="76"/>
      <c r="BJ50" s="76"/>
      <c r="BK50" s="76"/>
      <c r="BL50" s="78"/>
      <c r="BM50" s="78"/>
      <c r="BN50" s="76"/>
      <c r="BO50" s="76"/>
      <c r="BP50" s="76"/>
      <c r="BR50" s="20" t="str">
        <v/>
      </c>
      <c r="BS50" s="20">
        <f t="shared" si="18"/>
        <v>0</v>
      </c>
      <c r="BT50" s="222" cm="1">
        <f t="array" ref="BT50">IF(K50=TRUE,45-secandmin(AK18),0)</f>
        <v>0</v>
      </c>
      <c r="BU50" s="20" t="b" cm="1">
        <f t="array" ref="BU50">IF(secandmin(AC50)=0,FALSE,(180+CP50-secandmin(AC50)))</f>
        <v>0</v>
      </c>
      <c r="BV50" s="20" t="b" cm="1">
        <f t="array" ref="BV50">IF(secandmin(AE50)=0,FALSE,(180+CQ50-secandmin(AE50)))</f>
        <v>0</v>
      </c>
      <c r="BW50" s="70"/>
      <c r="BX50" s="21">
        <f t="shared" si="19"/>
        <v>0</v>
      </c>
      <c r="BY50" s="18"/>
      <c r="BZ50" s="36"/>
      <c r="CA50" s="29">
        <f>countkills(AS18,AX18,BC18,BH18,BM18,B44)</f>
        <v>0</v>
      </c>
      <c r="CB50" s="20">
        <f t="shared" si="25"/>
        <v>0</v>
      </c>
      <c r="CC50" s="82" t="b">
        <f>opening(AS18,B44)</f>
        <v>0</v>
      </c>
      <c r="CD50" s="5" t="b">
        <f>KOST(CA50,O50,secandmin(J50),L50,AN18)</f>
        <v>0</v>
      </c>
      <c r="CE50" s="37"/>
      <c r="CF50" s="20" cm="1">
        <f t="array" ref="CF50">exitfrags(CI50,CI18,CI34,CI66,CI82,AS18,CJ18,AX18,CK18,BC18,CL18,BH18,CM18,BM18,CN18,AO18,$B$44)</f>
        <v>0</v>
      </c>
      <c r="CG50" s="40"/>
      <c r="CH50" s="20" cm="1">
        <f t="array" ref="CH50">secandmin(J50)</f>
        <v>136</v>
      </c>
      <c r="CI50" s="20">
        <f t="shared" si="20"/>
        <v>44</v>
      </c>
      <c r="CO50" s="36"/>
      <c r="CP50" s="222">
        <f t="shared" si="21"/>
        <v>0</v>
      </c>
      <c r="CQ50" s="222">
        <f t="shared" si="22"/>
        <v>0</v>
      </c>
      <c r="CR50" s="17"/>
      <c r="CU50" s="20" t="b">
        <v>1</v>
      </c>
      <c r="CV50" s="20" t="b">
        <v>0</v>
      </c>
      <c r="CW50" s="20">
        <v>141</v>
      </c>
      <c r="CX50" s="20">
        <v>44</v>
      </c>
      <c r="CY50" s="20">
        <v>0</v>
      </c>
      <c r="CZ50" s="20">
        <v>0</v>
      </c>
      <c r="DA50" s="76"/>
      <c r="DB50" s="20" t="b" cm="1">
        <f t="array" ref="DB50">DeathRefragged(CI50,CJ18,CK18,CL18,CM18,CN18)</f>
        <v>0</v>
      </c>
      <c r="DC50" s="20" t="b" cm="1">
        <f t="array" ref="DC50">OpeningKill(CJ18,AS18,$B$44,CI18,CI34,CI50,CI66,CI82)</f>
        <v>0</v>
      </c>
      <c r="DD50" s="76"/>
      <c r="DE50" s="20" t="b" cm="1">
        <f t="array" ref="DE50">OnevX(CH50,CH18,CH34,CH66,CH82,AO18)</f>
        <v>0</v>
      </c>
      <c r="DF50" s="20">
        <f t="shared" si="24"/>
        <v>0</v>
      </c>
    </row>
    <row r="51" spans="1:110" ht="15.75" customHeight="1" x14ac:dyDescent="0.2">
      <c r="A51" s="152" t="str" cm="1">
        <f t="array" aca="1" ref="A51" ca="1">MID(CELL("filename",A40),FIND("]",CELL("filename",A40))+1,255)</f>
        <v>5_30 Theme</v>
      </c>
      <c r="B51" s="12">
        <v>7</v>
      </c>
      <c r="C51" s="50"/>
      <c r="D51" s="51"/>
      <c r="E51" s="50"/>
      <c r="F51" s="91"/>
      <c r="G51" s="58"/>
      <c r="H51" s="90"/>
      <c r="I51" s="49"/>
      <c r="J51" s="92" t="s">
        <v>388</v>
      </c>
      <c r="K51" s="45" t="b">
        <v>0</v>
      </c>
      <c r="L51" s="46" t="b">
        <f t="shared" si="23"/>
        <v>0</v>
      </c>
      <c r="M51" s="47" t="b" cm="1">
        <f t="array" ref="M51">OpeningDeath(CG19,CI51,CI19,CI35,CI67,CI83,CI99)</f>
        <v>1</v>
      </c>
      <c r="N51" s="52" t="s">
        <v>184</v>
      </c>
      <c r="O51" s="53" t="b">
        <v>0</v>
      </c>
      <c r="Z51" s="12">
        <v>7</v>
      </c>
      <c r="AA51" s="93"/>
      <c r="AB51" s="68"/>
      <c r="AC51" s="73"/>
      <c r="AD51" s="44"/>
      <c r="AE51" s="73"/>
      <c r="AF51" s="44"/>
      <c r="AG51" s="43"/>
      <c r="AI51" s="18"/>
      <c r="AJ51" s="11"/>
      <c r="AK51" s="18"/>
      <c r="AL51" s="37"/>
      <c r="AM51" s="11"/>
      <c r="AN51" s="37"/>
      <c r="AO51" s="9"/>
      <c r="AP51" s="18"/>
      <c r="AR51" s="9"/>
      <c r="AS51" s="9"/>
      <c r="AT51" s="18"/>
      <c r="AU51" s="18"/>
      <c r="AV51" s="76"/>
      <c r="AW51" s="79"/>
      <c r="AX51" s="79"/>
      <c r="AY51" s="76"/>
      <c r="AZ51" s="76"/>
      <c r="BA51" s="76"/>
      <c r="BB51" s="78"/>
      <c r="BC51" s="78"/>
      <c r="BD51" s="76"/>
      <c r="BE51" s="76"/>
      <c r="BF51" s="76"/>
      <c r="BG51" s="78"/>
      <c r="BH51" s="78"/>
      <c r="BI51" s="76"/>
      <c r="BJ51" s="76"/>
      <c r="BK51" s="76"/>
      <c r="BL51" s="78"/>
      <c r="BM51" s="78"/>
      <c r="BN51" s="76"/>
      <c r="BO51" s="76"/>
      <c r="BP51" s="76"/>
      <c r="BR51" s="20" t="str">
        <v/>
      </c>
      <c r="BS51" s="20">
        <f t="shared" si="18"/>
        <v>0</v>
      </c>
      <c r="BT51" s="222" cm="1">
        <f t="array" ref="BT51">IF(K51=TRUE,45-secandmin(AK19),0)</f>
        <v>0</v>
      </c>
      <c r="BU51" s="20" t="b" cm="1">
        <f t="array" ref="BU51">IF(secandmin(AC51)=0,FALSE,(180+CP51-secandmin(AC51)))</f>
        <v>0</v>
      </c>
      <c r="BV51" s="20" t="b" cm="1">
        <f t="array" ref="BV51">IF(secandmin(AE51)=0,FALSE,(180+CQ51-secandmin(AE51)))</f>
        <v>0</v>
      </c>
      <c r="BW51" s="70"/>
      <c r="BX51" s="21">
        <f t="shared" si="19"/>
        <v>0</v>
      </c>
      <c r="BY51" s="18"/>
      <c r="BZ51" s="36"/>
      <c r="CA51" s="29">
        <f>countkills(AS19,AX19,BC19,BH19,BM19,B44)</f>
        <v>0</v>
      </c>
      <c r="CB51" s="20">
        <f t="shared" si="25"/>
        <v>0</v>
      </c>
      <c r="CC51" s="82" t="b">
        <f>opening(AS19,B44)</f>
        <v>0</v>
      </c>
      <c r="CD51" s="5" t="b">
        <f>KOST(CA51,O51,secandmin(J51),L51,AN19)</f>
        <v>0</v>
      </c>
      <c r="CE51" s="37"/>
      <c r="CF51" s="20" cm="1">
        <f t="array" ref="CF51">exitfrags(CI51,CI19,CI35,CI67,CI83,AS19,CJ19,AX19,CK19,BC19,CL19,BH19,CM19,BM19,CN19,AO19,$B$44)</f>
        <v>0</v>
      </c>
      <c r="CG51" s="40"/>
      <c r="CH51" s="20" cm="1">
        <f t="array" ref="CH51">secandmin(J51)</f>
        <v>144</v>
      </c>
      <c r="CI51" s="20">
        <f t="shared" si="20"/>
        <v>36</v>
      </c>
      <c r="CO51" s="36"/>
      <c r="CP51" s="222">
        <f t="shared" si="21"/>
        <v>0</v>
      </c>
      <c r="CQ51" s="222">
        <f t="shared" si="22"/>
        <v>0</v>
      </c>
      <c r="CR51" s="17"/>
      <c r="CU51" s="20"/>
      <c r="CV51" s="20"/>
      <c r="CW51" s="20"/>
      <c r="CX51" s="20"/>
      <c r="CY51" s="20"/>
      <c r="CZ51" s="20"/>
      <c r="DA51" s="76"/>
      <c r="DB51" s="20" t="b" cm="1">
        <f t="array" ref="DB51">DeathRefragged(CI51,CJ19,CK19,CL19,CM19,CN19)</f>
        <v>0</v>
      </c>
      <c r="DC51" s="20" t="b" cm="1">
        <f t="array" ref="DC51">OpeningKill(CJ19,AS19,$B$44,CI19,CI35,CI51,CI67,CI83)</f>
        <v>0</v>
      </c>
      <c r="DD51" s="76"/>
      <c r="DE51" s="20" t="b" cm="1">
        <f t="array" ref="DE51">OnevX(CH51,CH19,CH35,CH67,CH83,AO19)</f>
        <v>0</v>
      </c>
      <c r="DF51" s="20">
        <f t="shared" si="24"/>
        <v>0</v>
      </c>
    </row>
    <row r="52" spans="1:110" ht="15.75" customHeight="1" x14ac:dyDescent="0.2">
      <c r="A52" s="152" t="str" cm="1">
        <f t="array" aca="1" ref="A52" ca="1">MID(CELL("filename",A41),FIND("]",CELL("filename",A41))+1,255)</f>
        <v>5_30 Theme</v>
      </c>
      <c r="B52" s="12">
        <v>8</v>
      </c>
      <c r="C52" s="50"/>
      <c r="D52" s="51"/>
      <c r="E52" s="50"/>
      <c r="F52" s="91"/>
      <c r="G52" s="58"/>
      <c r="H52" s="90"/>
      <c r="I52" s="49"/>
      <c r="J52" s="48" t="s">
        <v>431</v>
      </c>
      <c r="K52" s="45" t="b">
        <v>0</v>
      </c>
      <c r="L52" s="46" t="b">
        <f t="shared" si="23"/>
        <v>0</v>
      </c>
      <c r="M52" s="47" t="b" cm="1">
        <f t="array" ref="M52">OpeningDeath(CG20,CI52,CI20,CI36,CI68,CI84,CI100)</f>
        <v>0</v>
      </c>
      <c r="N52" s="52" t="s">
        <v>184</v>
      </c>
      <c r="O52" s="53" t="b">
        <v>0</v>
      </c>
      <c r="Z52" s="12">
        <v>8</v>
      </c>
      <c r="AA52" s="93"/>
      <c r="AB52" s="68"/>
      <c r="AC52" s="73"/>
      <c r="AD52" s="44"/>
      <c r="AE52" s="73"/>
      <c r="AF52" s="44"/>
      <c r="AG52" s="43"/>
      <c r="AI52" s="18"/>
      <c r="AJ52" s="11"/>
      <c r="AK52" s="18"/>
      <c r="AL52" s="37"/>
      <c r="AM52" s="11"/>
      <c r="AN52" s="37"/>
      <c r="AO52" s="9"/>
      <c r="AP52" s="18"/>
      <c r="AR52" s="9"/>
      <c r="AS52" s="9"/>
      <c r="AT52" s="18"/>
      <c r="AU52" s="18"/>
      <c r="AV52" s="76"/>
      <c r="AW52" s="79"/>
      <c r="AX52" s="79"/>
      <c r="AY52" s="76"/>
      <c r="AZ52" s="76"/>
      <c r="BA52" s="76"/>
      <c r="BB52" s="78"/>
      <c r="BC52" s="78"/>
      <c r="BD52" s="76"/>
      <c r="BE52" s="76"/>
      <c r="BF52" s="76"/>
      <c r="BG52" s="78"/>
      <c r="BH52" s="78"/>
      <c r="BI52" s="76"/>
      <c r="BJ52" s="76"/>
      <c r="BK52" s="76"/>
      <c r="BL52" s="78"/>
      <c r="BM52" s="78"/>
      <c r="BN52" s="76"/>
      <c r="BO52" s="76"/>
      <c r="BP52" s="76"/>
      <c r="BR52" s="20" t="str">
        <v/>
      </c>
      <c r="BS52" s="20">
        <f t="shared" si="18"/>
        <v>0</v>
      </c>
      <c r="BT52" s="222" cm="1">
        <f t="array" ref="BT52">IF(K52=TRUE,45-secandmin(AK20),0)</f>
        <v>0</v>
      </c>
      <c r="BU52" s="20" t="b" cm="1">
        <f t="array" ref="BU52">IF(secandmin(AC52)=0,FALSE,(180+CP52-secandmin(AC52)))</f>
        <v>0</v>
      </c>
      <c r="BV52" s="20" t="b" cm="1">
        <f t="array" ref="BV52">IF(secandmin(AE52)=0,FALSE,(180+CQ52-secandmin(AE52)))</f>
        <v>0</v>
      </c>
      <c r="BW52" s="70"/>
      <c r="BX52" s="21">
        <f t="shared" si="19"/>
        <v>0</v>
      </c>
      <c r="BY52" s="18"/>
      <c r="BZ52" s="36" t="s">
        <v>151</v>
      </c>
      <c r="CA52" s="29">
        <f>countkills(AS20,AX20,BC20,BH20,BM20,B44)</f>
        <v>0</v>
      </c>
      <c r="CB52" s="20">
        <f t="shared" si="25"/>
        <v>0</v>
      </c>
      <c r="CC52" s="82" t="b">
        <f>opening(AS20,B44)</f>
        <v>0</v>
      </c>
      <c r="CD52" s="5" t="b">
        <f>KOST(CA52,O52,secandmin(J52),L52,AN20)</f>
        <v>0</v>
      </c>
      <c r="CE52" s="37"/>
      <c r="CF52" s="20" cm="1">
        <f t="array" ref="CF52">exitfrags(CI52,CI20,CI36,CI68,CI84,AS20,CJ20,AX20,CK20,BC20,CL20,BH20,CM20,BM20,CN20,AO20,$B$44)</f>
        <v>0</v>
      </c>
      <c r="CG52" s="40"/>
      <c r="CH52" s="20" cm="1">
        <f t="array" ref="CH52">secandmin(J52)</f>
        <v>24</v>
      </c>
      <c r="CI52" s="20">
        <f t="shared" si="20"/>
        <v>156</v>
      </c>
      <c r="CO52" s="36"/>
      <c r="CP52" s="222">
        <f t="shared" si="21"/>
        <v>0</v>
      </c>
      <c r="CQ52" s="222">
        <f t="shared" si="22"/>
        <v>0</v>
      </c>
      <c r="CR52" s="17"/>
      <c r="CU52" s="20"/>
      <c r="CV52" s="20"/>
      <c r="CW52" s="20"/>
      <c r="CX52" s="20"/>
      <c r="CY52" s="20"/>
      <c r="CZ52" s="20"/>
      <c r="DA52" s="76"/>
      <c r="DB52" s="20" t="b" cm="1">
        <f t="array" ref="DB52">DeathRefragged(CI52,CJ20,CK20,CL20,CM20,CN20)</f>
        <v>0</v>
      </c>
      <c r="DC52" s="20" t="b" cm="1">
        <f t="array" ref="DC52">OpeningKill(CJ20,AS20,$B$44,CI20,CI36,CI52,CI68,CI84)</f>
        <v>0</v>
      </c>
      <c r="DD52" s="76"/>
      <c r="DE52" s="20" t="b" cm="1">
        <f t="array" ref="DE52">OnevX(CH52,CH20,CH36,CH68,CH84,AO20)</f>
        <v>0</v>
      </c>
      <c r="DF52" s="20">
        <f t="shared" si="24"/>
        <v>0</v>
      </c>
    </row>
    <row r="53" spans="1:110" ht="15.75" customHeight="1" x14ac:dyDescent="0.2">
      <c r="A53" s="152" t="str" cm="1">
        <f t="array" aca="1" ref="A53" ca="1">MID(CELL("filename",A42),FIND("]",CELL("filename",A42))+1,255)</f>
        <v>5_30 Theme</v>
      </c>
      <c r="B53" s="12">
        <v>9</v>
      </c>
      <c r="C53" s="50"/>
      <c r="D53" s="51"/>
      <c r="E53" s="50"/>
      <c r="F53" s="91"/>
      <c r="G53" s="58"/>
      <c r="H53" s="90"/>
      <c r="I53" s="49"/>
      <c r="J53" s="48" t="s">
        <v>437</v>
      </c>
      <c r="K53" s="45" t="b">
        <v>0</v>
      </c>
      <c r="L53" s="46" t="b">
        <f t="shared" si="23"/>
        <v>1</v>
      </c>
      <c r="M53" s="47" t="b" cm="1">
        <f t="array" ref="M53">OpeningDeath(CG21,CI53,CI21,CI37,CI69,CI85,CI101)</f>
        <v>0</v>
      </c>
      <c r="N53" s="171" t="s">
        <v>184</v>
      </c>
      <c r="O53" s="53" t="b">
        <v>0</v>
      </c>
      <c r="Z53" s="12">
        <v>9</v>
      </c>
      <c r="AA53" s="93"/>
      <c r="AB53" s="68"/>
      <c r="AC53" s="73"/>
      <c r="AD53" s="44"/>
      <c r="AE53" s="73"/>
      <c r="AF53" s="44"/>
      <c r="AG53" s="43"/>
      <c r="AI53" s="18"/>
      <c r="AJ53" s="11"/>
      <c r="AK53" s="18"/>
      <c r="AL53" s="37"/>
      <c r="AM53" s="11"/>
      <c r="AN53" s="37"/>
      <c r="AO53" s="9"/>
      <c r="AP53" s="18"/>
      <c r="AR53" s="9"/>
      <c r="AS53" s="9"/>
      <c r="AT53" s="18"/>
      <c r="AU53" s="18"/>
      <c r="AV53" s="76"/>
      <c r="AW53" s="79"/>
      <c r="AX53" s="79"/>
      <c r="AY53" s="76"/>
      <c r="AZ53" s="76"/>
      <c r="BA53" s="76"/>
      <c r="BB53" s="78"/>
      <c r="BC53" s="78"/>
      <c r="BD53" s="76"/>
      <c r="BE53" s="76"/>
      <c r="BF53" s="76"/>
      <c r="BG53" s="78"/>
      <c r="BH53" s="78"/>
      <c r="BI53" s="76"/>
      <c r="BJ53" s="76"/>
      <c r="BK53" s="76"/>
      <c r="BL53" s="78"/>
      <c r="BM53" s="78"/>
      <c r="BN53" s="76"/>
      <c r="BO53" s="76"/>
      <c r="BP53" s="76"/>
      <c r="BR53" s="20" t="str">
        <v/>
      </c>
      <c r="BS53" s="20">
        <f t="shared" si="18"/>
        <v>0</v>
      </c>
      <c r="BT53" s="222" cm="1">
        <f t="array" ref="BT53">IF(K53=TRUE,45-secandmin(AK21),0)</f>
        <v>0</v>
      </c>
      <c r="BU53" s="20" t="b" cm="1">
        <f t="array" ref="BU53">IF(secandmin(AC53)=0,FALSE,(180+CP53-secandmin(AC53)))</f>
        <v>0</v>
      </c>
      <c r="BV53" s="20" t="b" cm="1">
        <f t="array" ref="BV53">IF(secandmin(AE53)=0,FALSE,(180+CQ53-secandmin(AE53)))</f>
        <v>0</v>
      </c>
      <c r="BW53" s="70"/>
      <c r="BX53" s="21">
        <f t="shared" si="19"/>
        <v>0</v>
      </c>
      <c r="BY53" s="18"/>
      <c r="BZ53" s="36"/>
      <c r="CA53" s="29">
        <f>countkills(AS21,AX21,BC21,BH21,BM21,B44)</f>
        <v>2</v>
      </c>
      <c r="CB53" s="20">
        <f t="shared" si="25"/>
        <v>0</v>
      </c>
      <c r="CC53" s="82" t="b">
        <f>opening(AS21,B44)</f>
        <v>1</v>
      </c>
      <c r="CD53" s="5" t="b">
        <f>KOST(CA53,O53,secandmin(J53),L53,AN21)</f>
        <v>1</v>
      </c>
      <c r="CE53" s="37"/>
      <c r="CF53" s="20" cm="1">
        <f t="array" ref="CF53">exitfrags(CI53,CI21,CI37,CI69,CI85,AS21,CJ21,AX21,CK21,BC21,CL21,BH21,CM21,BM21,CN21,AO21,$B$44)</f>
        <v>0</v>
      </c>
      <c r="CG53" s="40"/>
      <c r="CH53" s="20" cm="1">
        <f t="array" ref="CH53">secandmin(J53)</f>
        <v>99</v>
      </c>
      <c r="CI53" s="20">
        <f t="shared" si="20"/>
        <v>81</v>
      </c>
      <c r="CO53" s="36"/>
      <c r="CP53" s="222">
        <f t="shared" si="21"/>
        <v>0</v>
      </c>
      <c r="CQ53" s="222">
        <f t="shared" si="22"/>
        <v>0</v>
      </c>
      <c r="CR53" s="17"/>
      <c r="CU53" s="20"/>
      <c r="CV53" s="20"/>
      <c r="CW53" s="20"/>
      <c r="CX53" s="20"/>
      <c r="CY53" s="20"/>
      <c r="CZ53" s="20"/>
      <c r="DA53" s="76"/>
      <c r="DB53" s="20" t="b" cm="1">
        <f t="array" ref="DB53">DeathRefragged(CI53,CJ21,CK21,CL21,CM21,CN21)</f>
        <v>1</v>
      </c>
      <c r="DC53" s="20" t="b" cm="1">
        <f t="array" ref="DC53">OpeningKill(CJ21,AS21,$B$44,CI21,CI37,CI53,CI69,CI85)</f>
        <v>1</v>
      </c>
      <c r="DD53" s="76"/>
      <c r="DE53" s="20" t="b" cm="1">
        <f t="array" ref="DE53">OnevX(CH53,CH21,CH37,CH69,CH85,AO21)</f>
        <v>0</v>
      </c>
      <c r="DF53" s="20">
        <f t="shared" si="24"/>
        <v>0</v>
      </c>
    </row>
    <row r="54" spans="1:110" ht="15.75" customHeight="1" x14ac:dyDescent="0.2">
      <c r="A54" s="152" t="str" cm="1">
        <f t="array" aca="1" ref="A54" ca="1">MID(CELL("filename",A43),FIND("]",CELL("filename",A43))+1,255)</f>
        <v>5_30 Theme</v>
      </c>
      <c r="B54" s="12">
        <v>10</v>
      </c>
      <c r="C54" s="50"/>
      <c r="D54" s="51"/>
      <c r="E54" s="50"/>
      <c r="F54" s="91"/>
      <c r="G54" s="58"/>
      <c r="H54" s="90"/>
      <c r="I54" s="49"/>
      <c r="J54" s="48" t="s">
        <v>395</v>
      </c>
      <c r="K54" s="45" t="b">
        <v>0</v>
      </c>
      <c r="L54" s="46" t="b">
        <f t="shared" si="23"/>
        <v>0</v>
      </c>
      <c r="M54" s="47" t="b" cm="1">
        <f t="array" ref="M54">OpeningDeath(CG22,CI54,CI22,CI38,CI70,CI86,CI102)</f>
        <v>0</v>
      </c>
      <c r="N54" s="171" t="s">
        <v>184</v>
      </c>
      <c r="O54" s="53" t="b">
        <v>0</v>
      </c>
      <c r="Z54" s="12">
        <v>10</v>
      </c>
      <c r="AA54" s="93"/>
      <c r="AB54" s="68"/>
      <c r="AC54" s="73"/>
      <c r="AD54" s="44"/>
      <c r="AE54" s="73"/>
      <c r="AF54" s="44"/>
      <c r="AG54" s="43"/>
      <c r="AI54" s="18"/>
      <c r="AJ54" s="11"/>
      <c r="AK54" s="18"/>
      <c r="AL54" s="37"/>
      <c r="AM54" s="11"/>
      <c r="AN54" s="37"/>
      <c r="AO54" s="9"/>
      <c r="AP54" s="18"/>
      <c r="AR54" s="9"/>
      <c r="AS54" s="9"/>
      <c r="AT54" s="18"/>
      <c r="AU54" s="18"/>
      <c r="AV54" s="76"/>
      <c r="AW54" s="79"/>
      <c r="AX54" s="79"/>
      <c r="AY54" s="76"/>
      <c r="AZ54" s="76"/>
      <c r="BA54" s="76"/>
      <c r="BB54" s="78"/>
      <c r="BC54" s="78"/>
      <c r="BD54" s="76"/>
      <c r="BE54" s="76"/>
      <c r="BF54" s="76"/>
      <c r="BG54" s="78"/>
      <c r="BH54" s="78"/>
      <c r="BI54" s="76"/>
      <c r="BJ54" s="76"/>
      <c r="BK54" s="76"/>
      <c r="BL54" s="78"/>
      <c r="BM54" s="78"/>
      <c r="BN54" s="76"/>
      <c r="BO54" s="76"/>
      <c r="BP54" s="76"/>
      <c r="BR54" s="20" t="str">
        <v/>
      </c>
      <c r="BS54" s="20">
        <f t="shared" si="18"/>
        <v>0</v>
      </c>
      <c r="BT54" s="222" cm="1">
        <f t="array" ref="BT54">IF(K54=TRUE,45-secandmin(AK22),0)</f>
        <v>0</v>
      </c>
      <c r="BU54" s="20" t="b" cm="1">
        <f t="array" ref="BU54">IF(secandmin(AC54)=0,FALSE,(180+CP54-secandmin(AC54)))</f>
        <v>0</v>
      </c>
      <c r="BV54" s="20" t="b" cm="1">
        <f t="array" ref="BV54">IF(secandmin(AE54)=0,FALSE,(180+CQ54-secandmin(AE54)))</f>
        <v>0</v>
      </c>
      <c r="BW54" s="70"/>
      <c r="BX54" s="21">
        <f t="shared" si="19"/>
        <v>0</v>
      </c>
      <c r="BY54" s="18"/>
      <c r="BZ54" s="36"/>
      <c r="CA54" s="29">
        <f>countkills(AS22,AX22,BC22,BH22,BM22,B44)</f>
        <v>0</v>
      </c>
      <c r="CB54" s="20">
        <f t="shared" si="25"/>
        <v>0</v>
      </c>
      <c r="CC54" s="82" t="b">
        <f>opening(AS22,B44)</f>
        <v>0</v>
      </c>
      <c r="CD54" s="5" t="b">
        <f>KOST(CA54,O54,secandmin(J54),L54,AN22)</f>
        <v>0</v>
      </c>
      <c r="CE54" s="37"/>
      <c r="CF54" s="20" cm="1">
        <f t="array" ref="CF54">exitfrags(CI54,CI22,CI38,CI70,CI86,AS22,CJ22,AX22,CK22,BC22,CL22,BH22,CM22,BM22,CN22,AO22,$B$44)</f>
        <v>0</v>
      </c>
      <c r="CG54" s="40"/>
      <c r="CH54" s="20" cm="1">
        <f t="array" ref="CH54">secandmin(J54)</f>
        <v>98</v>
      </c>
      <c r="CI54" s="20">
        <f t="shared" si="20"/>
        <v>82</v>
      </c>
      <c r="CO54" s="36"/>
      <c r="CP54" s="222">
        <f t="shared" si="21"/>
        <v>0</v>
      </c>
      <c r="CQ54" s="222">
        <f t="shared" si="22"/>
        <v>0</v>
      </c>
      <c r="CR54" s="17"/>
      <c r="CU54" s="20"/>
      <c r="CV54" s="20"/>
      <c r="CW54" s="20"/>
      <c r="CX54" s="20"/>
      <c r="CY54" s="20"/>
      <c r="CZ54" s="20"/>
      <c r="DA54" s="76"/>
      <c r="DB54" s="20" t="b" cm="1">
        <f t="array" ref="DB54">DeathRefragged(CI54,CJ22,CK22,CL22,CM22,CN22)</f>
        <v>0</v>
      </c>
      <c r="DC54" s="20" t="b" cm="1">
        <f t="array" ref="DC54">OpeningKill(CJ22,AS22,$B$44,CI22,CI38,CI54,CI70,CI86)</f>
        <v>0</v>
      </c>
      <c r="DD54" s="76"/>
      <c r="DE54" s="20" t="b" cm="1">
        <f t="array" ref="DE54">OnevX(CH54,CH22,CH38,CH70,CH86,AO22)</f>
        <v>0</v>
      </c>
      <c r="DF54" s="20">
        <f t="shared" si="24"/>
        <v>0</v>
      </c>
    </row>
    <row r="55" spans="1:110" ht="15.75" customHeight="1" x14ac:dyDescent="0.2">
      <c r="A55" s="152" t="str" cm="1">
        <f t="array" aca="1" ref="A55" ca="1">MID(CELL("filename",A44),FIND("]",CELL("filename",A44))+1,255)</f>
        <v>5_30 Theme</v>
      </c>
      <c r="B55" s="12">
        <v>11</v>
      </c>
      <c r="C55" s="50"/>
      <c r="D55" s="51"/>
      <c r="E55" s="50"/>
      <c r="F55" s="91"/>
      <c r="G55" s="58"/>
      <c r="H55" s="90"/>
      <c r="I55" s="49"/>
      <c r="J55" s="48" t="s">
        <v>444</v>
      </c>
      <c r="K55" s="45" t="b">
        <v>0</v>
      </c>
      <c r="L55" s="46" t="b">
        <f t="shared" si="23"/>
        <v>0</v>
      </c>
      <c r="M55" s="47" t="b" cm="1">
        <f t="array" ref="M55">OpeningDeath(CG23,CI55,CI23,CI39,CI71,CI87,CI103)</f>
        <v>0</v>
      </c>
      <c r="N55" s="171" t="s">
        <v>184</v>
      </c>
      <c r="O55" s="53" t="b">
        <v>0</v>
      </c>
      <c r="Z55" s="12">
        <v>11</v>
      </c>
      <c r="AA55" s="93"/>
      <c r="AB55" s="68"/>
      <c r="AC55" s="73"/>
      <c r="AD55" s="44"/>
      <c r="AE55" s="73"/>
      <c r="AF55" s="44"/>
      <c r="AG55" s="43"/>
      <c r="AI55" s="18"/>
      <c r="AJ55" s="11"/>
      <c r="AK55" s="18"/>
      <c r="AL55" s="37"/>
      <c r="AM55" s="11"/>
      <c r="AN55" s="37"/>
      <c r="AO55" s="9"/>
      <c r="AP55" s="18"/>
      <c r="AR55" s="9"/>
      <c r="AS55" s="9"/>
      <c r="AT55" s="18"/>
      <c r="AU55" s="18"/>
      <c r="AV55" s="76"/>
      <c r="AW55" s="79"/>
      <c r="AX55" s="79"/>
      <c r="AY55" s="76"/>
      <c r="AZ55" s="76"/>
      <c r="BA55" s="76"/>
      <c r="BB55" s="78"/>
      <c r="BC55" s="78"/>
      <c r="BD55" s="76"/>
      <c r="BE55" s="76"/>
      <c r="BF55" s="76"/>
      <c r="BG55" s="78"/>
      <c r="BH55" s="78"/>
      <c r="BI55" s="76"/>
      <c r="BJ55" s="76"/>
      <c r="BK55" s="76"/>
      <c r="BL55" s="78"/>
      <c r="BM55" s="78"/>
      <c r="BN55" s="76"/>
      <c r="BO55" s="76"/>
      <c r="BP55" s="76"/>
      <c r="BR55" s="20" t="str">
        <v/>
      </c>
      <c r="BS55" s="20">
        <f t="shared" si="18"/>
        <v>0</v>
      </c>
      <c r="BT55" s="222" cm="1">
        <f t="array" ref="BT55">IF(K55=TRUE,45-secandmin(AK23),0)</f>
        <v>0</v>
      </c>
      <c r="BU55" s="20" t="b" cm="1">
        <f t="array" ref="BU55">IF(secandmin(AC55)=0,FALSE,(180+CP55-secandmin(AC55)))</f>
        <v>0</v>
      </c>
      <c r="BV55" s="20" t="b" cm="1">
        <f t="array" ref="BV55">IF(secandmin(AE55)=0,FALSE,(180+CQ55-secandmin(AE55)))</f>
        <v>0</v>
      </c>
      <c r="BW55" s="70"/>
      <c r="BX55" s="21">
        <f t="shared" si="19"/>
        <v>0</v>
      </c>
      <c r="BY55" s="18"/>
      <c r="BZ55" s="36"/>
      <c r="CA55" s="29">
        <f>countkills(AS23,AX23,BC23,BH23,BM23,B44)</f>
        <v>0</v>
      </c>
      <c r="CB55" s="20">
        <f t="shared" si="25"/>
        <v>0</v>
      </c>
      <c r="CC55" s="82" t="b">
        <f>opening(AS23,B44)</f>
        <v>0</v>
      </c>
      <c r="CD55" s="5" t="b">
        <f>KOST(CA55,O55,secandmin(J55),L55,AN23)</f>
        <v>0</v>
      </c>
      <c r="CE55" s="37"/>
      <c r="CF55" s="20" cm="1">
        <f t="array" ref="CF55">exitfrags(CI55,CI23,CI39,CI71,CI87,AS23,CJ23,AX23,CK23,BC23,CL23,BH23,CM23,BM23,CN23,AO23,$B$44)</f>
        <v>0</v>
      </c>
      <c r="CG55" s="40"/>
      <c r="CH55" s="20" cm="1">
        <f t="array" ref="CH55">secandmin(J55)</f>
        <v>93</v>
      </c>
      <c r="CI55" s="20">
        <f t="shared" si="20"/>
        <v>87</v>
      </c>
      <c r="CO55" s="36"/>
      <c r="CP55" s="222">
        <f t="shared" si="21"/>
        <v>0</v>
      </c>
      <c r="CQ55" s="222">
        <f t="shared" si="22"/>
        <v>0</v>
      </c>
      <c r="CR55" s="17"/>
      <c r="CU55" s="20"/>
      <c r="CV55" s="20"/>
      <c r="CW55" s="20"/>
      <c r="CX55" s="20"/>
      <c r="CY55" s="20"/>
      <c r="CZ55" s="20"/>
      <c r="DA55" s="76"/>
      <c r="DB55" s="20" t="b" cm="1">
        <f t="array" ref="DB55">DeathRefragged(CI55,CJ23,CK23,CL23,CM23,CN23)</f>
        <v>0</v>
      </c>
      <c r="DC55" s="20" t="b" cm="1">
        <f t="array" ref="DC55">OpeningKill(CJ23,AS23,$B$44,CI23,CI39,CI55,CI71,CI87)</f>
        <v>0</v>
      </c>
      <c r="DD55" s="76"/>
      <c r="DE55" s="20" t="b" cm="1">
        <f t="array" ref="DE55">OnevX(CH55,CH23,CH39,CH71,CH87,AO23)</f>
        <v>0</v>
      </c>
      <c r="DF55" s="20">
        <f t="shared" si="24"/>
        <v>0</v>
      </c>
    </row>
    <row r="56" spans="1:110" ht="15.75" customHeight="1" x14ac:dyDescent="0.2">
      <c r="A56" s="152" t="str" cm="1">
        <f t="array" aca="1" ref="A56" ca="1">MID(CELL("filename",A45),FIND("]",CELL("filename",A45))+1,255)</f>
        <v>5_30 Theme</v>
      </c>
      <c r="B56" s="12">
        <v>12</v>
      </c>
      <c r="C56" s="50"/>
      <c r="D56" s="51"/>
      <c r="E56" s="50"/>
      <c r="F56" s="91"/>
      <c r="G56" s="58"/>
      <c r="H56" s="90"/>
      <c r="I56" s="49"/>
      <c r="J56" s="48" t="s">
        <v>418</v>
      </c>
      <c r="K56" s="45" t="b">
        <v>0</v>
      </c>
      <c r="L56" s="46" t="b">
        <f t="shared" si="23"/>
        <v>1</v>
      </c>
      <c r="M56" s="47" t="b" cm="1">
        <f t="array" ref="M56">OpeningDeath(CG24,CI56,CI24,CI40,CI72,CI88,CI104)</f>
        <v>0</v>
      </c>
      <c r="N56" s="171" t="s">
        <v>184</v>
      </c>
      <c r="O56" s="53" t="b">
        <v>0</v>
      </c>
      <c r="Z56" s="12">
        <v>12</v>
      </c>
      <c r="AA56" s="93"/>
      <c r="AB56" s="68"/>
      <c r="AC56" s="73"/>
      <c r="AD56" s="44"/>
      <c r="AE56" s="73"/>
      <c r="AF56" s="44"/>
      <c r="AG56" s="43"/>
      <c r="AI56" s="18"/>
      <c r="AJ56" s="11"/>
      <c r="AK56" s="18"/>
      <c r="AL56" s="37"/>
      <c r="AM56" s="11"/>
      <c r="AN56" s="37"/>
      <c r="AO56" s="9"/>
      <c r="AP56" s="18"/>
      <c r="AR56" s="9"/>
      <c r="AS56" s="9"/>
      <c r="AT56" s="18"/>
      <c r="AU56" s="18"/>
      <c r="AV56" s="76"/>
      <c r="AW56" s="79"/>
      <c r="AX56" s="79"/>
      <c r="AY56" s="76"/>
      <c r="AZ56" s="76"/>
      <c r="BA56" s="76"/>
      <c r="BB56" s="78"/>
      <c r="BC56" s="78"/>
      <c r="BD56" s="76"/>
      <c r="BE56" s="76"/>
      <c r="BF56" s="76"/>
      <c r="BG56" s="78"/>
      <c r="BH56" s="78"/>
      <c r="BI56" s="76"/>
      <c r="BJ56" s="76"/>
      <c r="BK56" s="76"/>
      <c r="BL56" s="78"/>
      <c r="BM56" s="78"/>
      <c r="BN56" s="76"/>
      <c r="BO56" s="76"/>
      <c r="BP56" s="76"/>
      <c r="BR56" s="20" t="str">
        <v/>
      </c>
      <c r="BS56" s="20">
        <f t="shared" si="18"/>
        <v>0</v>
      </c>
      <c r="BT56" s="222" cm="1">
        <f t="array" ref="BT56">IF(K56=TRUE,45-secandmin(AK24),0)</f>
        <v>0</v>
      </c>
      <c r="BU56" s="20" t="b" cm="1">
        <f t="array" ref="BU56">IF(secandmin(AC56)=0,FALSE,(180+CP56-secandmin(AC56)))</f>
        <v>0</v>
      </c>
      <c r="BV56" s="20" t="b" cm="1">
        <f t="array" ref="BV56">IF(secandmin(AE56)=0,FALSE,(180+CQ56-secandmin(AE56)))</f>
        <v>0</v>
      </c>
      <c r="BW56" s="70"/>
      <c r="BX56" s="21">
        <f t="shared" si="19"/>
        <v>0</v>
      </c>
      <c r="BY56" s="18"/>
      <c r="BZ56" s="36"/>
      <c r="CA56" s="29">
        <f>countkills(AS24,AX24,BC24,BH24,BM24,B44)</f>
        <v>0</v>
      </c>
      <c r="CB56" s="20">
        <f t="shared" si="25"/>
        <v>0</v>
      </c>
      <c r="CC56" s="82" t="b">
        <f>opening(AS24,B44)</f>
        <v>0</v>
      </c>
      <c r="CD56" s="5" t="b">
        <f>KOST(CA56,O56,secandmin(J56),L56,AN24)</f>
        <v>1</v>
      </c>
      <c r="CE56" s="37"/>
      <c r="CF56" s="20" cm="1">
        <f t="array" ref="CF56">exitfrags(CI56,CI24,CI40,CI72,CI88,AS24,CJ24,AX24,CK24,BC24,CL24,BH24,CM24,BM24,CN24,AO24,$B$44)</f>
        <v>0</v>
      </c>
      <c r="CG56" s="40"/>
      <c r="CH56" s="20" cm="1">
        <f t="array" ref="CH56">secandmin(J56)</f>
        <v>39</v>
      </c>
      <c r="CI56" s="20">
        <f t="shared" si="20"/>
        <v>141</v>
      </c>
      <c r="CO56" s="36"/>
      <c r="CP56" s="222">
        <f t="shared" si="21"/>
        <v>0</v>
      </c>
      <c r="CQ56" s="222">
        <f t="shared" si="22"/>
        <v>0</v>
      </c>
      <c r="CR56" s="17"/>
      <c r="CU56" s="20"/>
      <c r="CV56" s="20"/>
      <c r="CW56" s="20"/>
      <c r="CX56" s="20"/>
      <c r="CY56" s="20"/>
      <c r="CZ56" s="20"/>
      <c r="DA56" s="76"/>
      <c r="DB56" s="20" t="b" cm="1">
        <f t="array" ref="DB56">DeathRefragged(CI56,CJ24,CK24,CL24,CM24,CN24)</f>
        <v>1</v>
      </c>
      <c r="DC56" s="20" t="b" cm="1">
        <f t="array" ref="DC56">OpeningKill(CJ24,AS24,$B$44,CI24,CI40,CI56,CI72,CI88)</f>
        <v>0</v>
      </c>
      <c r="DD56" s="76"/>
      <c r="DE56" s="20" t="b" cm="1">
        <f t="array" ref="DE56">OnevX(CH56,CH24,CH40,CH72,CH88,AO24)</f>
        <v>0</v>
      </c>
      <c r="DF56" s="20">
        <f t="shared" si="24"/>
        <v>0</v>
      </c>
    </row>
    <row r="57" spans="1:110" ht="15.75" customHeight="1" x14ac:dyDescent="0.2">
      <c r="A57" s="152" t="str" cm="1">
        <f t="array" aca="1" ref="A57" ca="1">MID(CELL("filename",A46),FIND("]",CELL("filename",A46))+1,255)</f>
        <v>5_30 Theme</v>
      </c>
      <c r="B57" s="12">
        <v>13</v>
      </c>
      <c r="C57" s="50"/>
      <c r="D57" s="51"/>
      <c r="E57" s="50"/>
      <c r="F57" s="91"/>
      <c r="G57" s="58"/>
      <c r="H57" s="90"/>
      <c r="I57" s="49"/>
      <c r="J57" s="48"/>
      <c r="K57" s="45" t="b">
        <v>0</v>
      </c>
      <c r="L57" s="46" t="b">
        <f t="shared" si="23"/>
        <v>0</v>
      </c>
      <c r="M57" s="47" t="b" cm="1">
        <f t="array" ref="M57">OpeningDeath(CG25,CI57,CI25,CI41,CI73,CI89,CI105)</f>
        <v>0</v>
      </c>
      <c r="N57" s="52"/>
      <c r="O57" s="53" t="b">
        <v>0</v>
      </c>
      <c r="Z57" s="12">
        <v>13</v>
      </c>
      <c r="AA57" s="93"/>
      <c r="AB57" s="68"/>
      <c r="AC57" s="73"/>
      <c r="AD57" s="44"/>
      <c r="AE57" s="73"/>
      <c r="AF57" s="44"/>
      <c r="AG57" s="43"/>
      <c r="AI57" s="18"/>
      <c r="AJ57" s="11"/>
      <c r="AK57" s="18"/>
      <c r="AL57" s="37"/>
      <c r="AM57" s="11"/>
      <c r="AN57" s="37"/>
      <c r="AO57" s="9"/>
      <c r="AP57" s="18"/>
      <c r="AR57" s="9"/>
      <c r="AS57" s="9"/>
      <c r="AT57" s="18"/>
      <c r="AU57" s="18"/>
      <c r="AV57" s="76"/>
      <c r="AW57" s="79"/>
      <c r="AX57" s="79"/>
      <c r="AY57" s="76"/>
      <c r="AZ57" s="76"/>
      <c r="BA57" s="76"/>
      <c r="BB57" s="78"/>
      <c r="BC57" s="78"/>
      <c r="BD57" s="76"/>
      <c r="BE57" s="76"/>
      <c r="BF57" s="76"/>
      <c r="BG57" s="78"/>
      <c r="BH57" s="78"/>
      <c r="BI57" s="76"/>
      <c r="BJ57" s="76"/>
      <c r="BK57" s="76"/>
      <c r="BL57" s="78"/>
      <c r="BM57" s="78"/>
      <c r="BN57" s="76"/>
      <c r="BO57" s="76"/>
      <c r="BP57" s="76"/>
      <c r="BR57" s="20" t="str">
        <v/>
      </c>
      <c r="BS57" s="20" t="str">
        <f t="shared" si="18"/>
        <v>FALSE</v>
      </c>
      <c r="BT57" s="222" cm="1">
        <f t="array" ref="BT57">IF(K57=TRUE,45-secandmin(AK25),0)</f>
        <v>0</v>
      </c>
      <c r="BU57" s="20" t="b" cm="1">
        <f t="array" ref="BU57">IF(secandmin(AC57)=0,FALSE,(180+CP57-secandmin(AC57)))</f>
        <v>0</v>
      </c>
      <c r="BV57" s="20" t="b" cm="1">
        <f t="array" ref="BV57">IF(secandmin(AE57)=0,FALSE,(180+CQ57-secandmin(AE57)))</f>
        <v>0</v>
      </c>
      <c r="BW57" s="70"/>
      <c r="BX57" s="21" t="str">
        <f t="shared" si="19"/>
        <v>FALSE</v>
      </c>
      <c r="BY57" s="18"/>
      <c r="BZ57" s="36"/>
      <c r="CA57" s="29">
        <f>countkills(AS25,AX25,BC25,BH25,BM25,B44)</f>
        <v>0</v>
      </c>
      <c r="CB57" s="20">
        <f t="shared" si="25"/>
        <v>0</v>
      </c>
      <c r="CC57" s="82" t="b">
        <f>opening(AS25,B44)</f>
        <v>0</v>
      </c>
      <c r="CD57" s="5" t="str">
        <f>KOST(CA57,O57,secandmin(J57),L57,AN25)</f>
        <v/>
      </c>
      <c r="CE57" s="37"/>
      <c r="CF57" s="20" cm="1">
        <f t="array" ref="CF57">exitfrags(CI57,CI25,CI41,CI73,CI89,AS25,CJ25,AX25,CK25,BC25,CL25,BH25,CM25,BM25,CN25,AO25,$B$44)</f>
        <v>0</v>
      </c>
      <c r="CG57" s="40"/>
      <c r="CH57" s="20" cm="1">
        <f t="array" ref="CH57">secandmin(J57)</f>
        <v>0</v>
      </c>
      <c r="CI57" s="20" t="b">
        <f t="shared" si="20"/>
        <v>0</v>
      </c>
      <c r="CO57" s="36"/>
      <c r="CP57" s="222">
        <f t="shared" si="21"/>
        <v>0</v>
      </c>
      <c r="CQ57" s="222">
        <f t="shared" si="22"/>
        <v>0</v>
      </c>
      <c r="CR57" s="17"/>
      <c r="CU57" s="20"/>
      <c r="CV57" s="20"/>
      <c r="CW57" s="20"/>
      <c r="CX57" s="20"/>
      <c r="CY57" s="20"/>
      <c r="CZ57" s="20"/>
      <c r="DA57" s="76"/>
      <c r="DB57" s="20" t="b" cm="1">
        <f t="array" ref="DB57">DeathRefragged(CI57,CJ25,CK25,CL25,CM25,CN25)</f>
        <v>0</v>
      </c>
      <c r="DC57" s="20" t="b" cm="1">
        <f t="array" ref="DC57">OpeningKill(CJ25,AS25,$B$44,CI25,CI41,CI57,CI73,CI89)</f>
        <v>0</v>
      </c>
      <c r="DD57" s="76"/>
      <c r="DE57" s="20" t="b" cm="1">
        <f t="array" ref="DE57">OnevX(CH57,CH25,CH41,CH73,CH89,AO25)</f>
        <v>0</v>
      </c>
      <c r="DF57" s="20">
        <f t="shared" si="24"/>
        <v>0</v>
      </c>
    </row>
    <row r="58" spans="1:110" ht="15.75" customHeight="1" x14ac:dyDescent="0.2">
      <c r="A58" s="152" t="str" cm="1">
        <f t="array" aca="1" ref="A58" ca="1">MID(CELL("filename",A47),FIND("]",CELL("filename",A47))+1,255)</f>
        <v>5_30 Theme</v>
      </c>
      <c r="B58" s="12">
        <v>14</v>
      </c>
      <c r="C58" s="50"/>
      <c r="D58" s="51"/>
      <c r="E58" s="50"/>
      <c r="F58" s="91"/>
      <c r="G58" s="58"/>
      <c r="H58" s="90"/>
      <c r="I58" s="49"/>
      <c r="J58" s="48"/>
      <c r="K58" s="45" t="b">
        <v>0</v>
      </c>
      <c r="L58" s="46" t="b">
        <f t="shared" si="23"/>
        <v>0</v>
      </c>
      <c r="M58" s="47" t="b" cm="1">
        <f t="array" ref="M58">OpeningDeath(CG26,CI58,CI26,CI42,CI74,CI90,CI106)</f>
        <v>0</v>
      </c>
      <c r="N58" s="52"/>
      <c r="O58" s="53" t="b">
        <v>0</v>
      </c>
      <c r="Z58" s="12">
        <v>14</v>
      </c>
      <c r="AA58" s="93"/>
      <c r="AB58" s="68"/>
      <c r="AC58" s="73"/>
      <c r="AD58" s="44"/>
      <c r="AE58" s="73"/>
      <c r="AF58" s="44"/>
      <c r="AG58" s="43"/>
      <c r="AI58" s="18"/>
      <c r="AJ58" s="11"/>
      <c r="AK58" s="18"/>
      <c r="AL58" s="37"/>
      <c r="AM58" s="11"/>
      <c r="AN58" s="37"/>
      <c r="AO58" s="9"/>
      <c r="AP58" s="18"/>
      <c r="AR58" s="9"/>
      <c r="AS58" s="9"/>
      <c r="AT58" s="18"/>
      <c r="AU58" s="18"/>
      <c r="AV58" s="76"/>
      <c r="AW58" s="79"/>
      <c r="AX58" s="79"/>
      <c r="AY58" s="76"/>
      <c r="AZ58" s="76"/>
      <c r="BA58" s="76"/>
      <c r="BB58" s="78"/>
      <c r="BC58" s="78"/>
      <c r="BD58" s="76"/>
      <c r="BE58" s="76"/>
      <c r="BF58" s="76"/>
      <c r="BG58" s="78"/>
      <c r="BH58" s="78"/>
      <c r="BI58" s="76"/>
      <c r="BJ58" s="76"/>
      <c r="BK58" s="76"/>
      <c r="BL58" s="78"/>
      <c r="BM58" s="78"/>
      <c r="BN58" s="76"/>
      <c r="BO58" s="76"/>
      <c r="BP58" s="76"/>
      <c r="BR58" s="20" t="str">
        <v/>
      </c>
      <c r="BS58" s="20" t="str">
        <f t="shared" si="18"/>
        <v>FALSE</v>
      </c>
      <c r="BT58" s="222" cm="1">
        <f t="array" ref="BT58">IF(K58=TRUE,45-secandmin(AK26),0)</f>
        <v>0</v>
      </c>
      <c r="BU58" s="20" t="b" cm="1">
        <f t="array" ref="BU58">IF(secandmin(AC58)=0,FALSE,(180+CP58-secandmin(AC58)))</f>
        <v>0</v>
      </c>
      <c r="BV58" s="20" t="b" cm="1">
        <f t="array" ref="BV58">IF(secandmin(AE58)=0,FALSE,(180+CQ58-secandmin(AE58)))</f>
        <v>0</v>
      </c>
      <c r="BW58" s="70"/>
      <c r="BX58" s="21" t="str">
        <f t="shared" si="19"/>
        <v>FALSE</v>
      </c>
      <c r="BY58" s="18"/>
      <c r="BZ58" s="36"/>
      <c r="CA58" s="29">
        <f>countkills(AS26,AX26,BC26,BH26,BM26,B44)</f>
        <v>0</v>
      </c>
      <c r="CB58" s="20">
        <f t="shared" si="25"/>
        <v>0</v>
      </c>
      <c r="CC58" s="82" t="b">
        <f>opening(AS26,B44)</f>
        <v>0</v>
      </c>
      <c r="CD58" s="5" t="str">
        <f>KOST(CA58,O58,secandmin(J58),L58,AN26)</f>
        <v/>
      </c>
      <c r="CE58" s="37"/>
      <c r="CF58" s="20" cm="1">
        <f t="array" ref="CF58">exitfrags(CI58,CI26,CI42,CI74,CI90,AS26,CJ26,AX26,CK26,BC26,CL26,BH26,CM26,BM26,CN26,AO26,$B$44)</f>
        <v>0</v>
      </c>
      <c r="CG58" s="40"/>
      <c r="CH58" s="20" cm="1">
        <f t="array" ref="CH58">secandmin(J58)</f>
        <v>0</v>
      </c>
      <c r="CI58" s="20" t="b">
        <f t="shared" si="20"/>
        <v>0</v>
      </c>
      <c r="CO58" s="36"/>
      <c r="CP58" s="222">
        <f t="shared" si="21"/>
        <v>0</v>
      </c>
      <c r="CQ58" s="222">
        <f t="shared" si="22"/>
        <v>0</v>
      </c>
      <c r="CR58" s="17"/>
      <c r="CU58" s="20"/>
      <c r="CV58" s="20"/>
      <c r="CW58" s="20"/>
      <c r="CX58" s="20"/>
      <c r="CY58" s="20"/>
      <c r="CZ58" s="20"/>
      <c r="DA58" s="76"/>
      <c r="DB58" s="20" t="b" cm="1">
        <f t="array" ref="DB58">DeathRefragged(CI58,CJ26,CK26,CL26,CM26,CN26)</f>
        <v>0</v>
      </c>
      <c r="DC58" s="20" t="b" cm="1">
        <f t="array" ref="DC58">OpeningKill(CJ26,AS26,$B$44,CI26,CI42,CI58,CI74,CI90)</f>
        <v>0</v>
      </c>
      <c r="DD58" s="76"/>
      <c r="DE58" s="20" t="b" cm="1">
        <f t="array" ref="DE58">OnevX(CH58,CH26,CH42,CH74,CH90,AO26)</f>
        <v>0</v>
      </c>
      <c r="DF58" s="20">
        <f t="shared" si="24"/>
        <v>0</v>
      </c>
    </row>
    <row r="59" spans="1:110" ht="15.75" customHeight="1" x14ac:dyDescent="0.2">
      <c r="A59" s="152" t="str" cm="1">
        <f t="array" aca="1" ref="A59" ca="1">MID(CELL("filename",A48),FIND("]",CELL("filename",A48))+1,255)</f>
        <v>5_30 Theme</v>
      </c>
      <c r="B59" s="12">
        <v>15</v>
      </c>
      <c r="C59" s="50"/>
      <c r="D59" s="51"/>
      <c r="E59" s="50"/>
      <c r="F59" s="91"/>
      <c r="G59" s="58"/>
      <c r="H59" s="90"/>
      <c r="I59" s="49"/>
      <c r="J59" s="48"/>
      <c r="K59" s="45" t="b">
        <v>0</v>
      </c>
      <c r="L59" s="46" t="b">
        <f t="shared" si="23"/>
        <v>0</v>
      </c>
      <c r="M59" s="47" t="b" cm="1">
        <f t="array" ref="M59">OpeningDeath(CG27,CI59,CI27,CI43,CI75,CI91,CI107)</f>
        <v>0</v>
      </c>
      <c r="N59" s="52"/>
      <c r="O59" s="53" t="b">
        <v>0</v>
      </c>
      <c r="Z59" s="12">
        <v>15</v>
      </c>
      <c r="AA59" s="93"/>
      <c r="AB59" s="68"/>
      <c r="AC59" s="73"/>
      <c r="AD59" s="44"/>
      <c r="AE59" s="73"/>
      <c r="AF59" s="44"/>
      <c r="AG59" s="43"/>
      <c r="AI59" s="18"/>
      <c r="AJ59" s="11"/>
      <c r="AK59" s="18"/>
      <c r="AL59" s="37"/>
      <c r="AM59" s="11"/>
      <c r="AN59" s="37"/>
      <c r="AO59" s="9"/>
      <c r="AP59" s="18"/>
      <c r="AR59" s="9"/>
      <c r="AS59" s="9"/>
      <c r="AT59" s="18"/>
      <c r="AU59" s="18"/>
      <c r="AV59" s="76"/>
      <c r="AW59" s="79"/>
      <c r="AX59" s="79"/>
      <c r="AY59" s="76"/>
      <c r="AZ59" s="76"/>
      <c r="BA59" s="76"/>
      <c r="BB59" s="78"/>
      <c r="BC59" s="78"/>
      <c r="BD59" s="76"/>
      <c r="BE59" s="76"/>
      <c r="BF59" s="76"/>
      <c r="BG59" s="78"/>
      <c r="BH59" s="78"/>
      <c r="BI59" s="76"/>
      <c r="BJ59" s="76"/>
      <c r="BK59" s="76"/>
      <c r="BL59" s="78"/>
      <c r="BM59" s="78"/>
      <c r="BN59" s="76"/>
      <c r="BO59" s="76"/>
      <c r="BP59" s="76"/>
      <c r="BR59" s="20" t="str">
        <v/>
      </c>
      <c r="BS59" s="20" t="str">
        <f t="shared" si="18"/>
        <v>FALSE</v>
      </c>
      <c r="BT59" s="222" cm="1">
        <f t="array" ref="BT59">IF(K59=TRUE,45-secandmin(AK27),0)</f>
        <v>0</v>
      </c>
      <c r="BU59" s="20" t="b" cm="1">
        <f t="array" ref="BU59">IF(secandmin(AC59)=0,FALSE,(180+CP59-secandmin(AC59)))</f>
        <v>0</v>
      </c>
      <c r="BV59" s="20" t="b" cm="1">
        <f t="array" ref="BV59">IF(secandmin(AE59)=0,FALSE,(180+CQ59-secandmin(AE59)))</f>
        <v>0</v>
      </c>
      <c r="BW59" s="70"/>
      <c r="BX59" s="21" t="str">
        <f t="shared" si="19"/>
        <v>FALSE</v>
      </c>
      <c r="BY59" s="18"/>
      <c r="BZ59" s="36"/>
      <c r="CA59" s="29">
        <f>countkills(AS27,AX27,BC27,BH27,BM27,B44)</f>
        <v>0</v>
      </c>
      <c r="CB59" s="20">
        <f t="shared" si="25"/>
        <v>0</v>
      </c>
      <c r="CC59" s="82" t="b">
        <f>opening(AS27,B44)</f>
        <v>0</v>
      </c>
      <c r="CD59" s="5" t="str">
        <f>KOST(CA59,O59,secandmin(J59),L59,AN27)</f>
        <v/>
      </c>
      <c r="CE59" s="37"/>
      <c r="CF59" s="20" cm="1">
        <f t="array" ref="CF59">exitfrags(CI59,CI27,CI43,CI75,CI91,AS27,CJ27,AX27,CK27,BC27,CL27,BH27,CM27,BM27,CN27,AO27,$B$44)</f>
        <v>0</v>
      </c>
      <c r="CG59" s="40"/>
      <c r="CH59" s="20" cm="1">
        <f t="array" ref="CH59">secandmin(J59)</f>
        <v>0</v>
      </c>
      <c r="CI59" s="20" t="b">
        <f t="shared" si="20"/>
        <v>0</v>
      </c>
      <c r="CO59" s="36"/>
      <c r="CP59" s="222">
        <f t="shared" si="21"/>
        <v>0</v>
      </c>
      <c r="CQ59" s="222">
        <f t="shared" si="22"/>
        <v>0</v>
      </c>
      <c r="CR59" s="17"/>
      <c r="CU59" s="20"/>
      <c r="CV59" s="20"/>
      <c r="CW59" s="20"/>
      <c r="CX59" s="20"/>
      <c r="CY59" s="20"/>
      <c r="CZ59" s="20"/>
      <c r="DA59" s="76"/>
      <c r="DB59" s="20" t="b" cm="1">
        <f t="array" ref="DB59">DeathRefragged(CI59,CJ27,CK27,CL27,CM27,CN27)</f>
        <v>0</v>
      </c>
      <c r="DC59" s="20" t="b" cm="1">
        <f t="array" ref="DC59">OpeningKill(CJ27,AS27,$B$44,CI27,CI43,CI59,CI75,CI91)</f>
        <v>0</v>
      </c>
      <c r="DD59" s="76"/>
      <c r="DE59" s="20" t="b" cm="1">
        <f t="array" ref="DE59">OnevX(CH59,CH27,CH43,CH75,CH91,AO27)</f>
        <v>0</v>
      </c>
      <c r="DF59" s="20">
        <f t="shared" si="24"/>
        <v>0</v>
      </c>
    </row>
    <row r="60" spans="1:110" ht="15.75" customHeight="1" x14ac:dyDescent="0.2">
      <c r="A60" s="152" t="str" cm="1">
        <f t="array" aca="1" ref="A60" ca="1">MID(CELL("filename",A49),FIND("]",CELL("filename",A49))+1,255)</f>
        <v>5_30 Theme</v>
      </c>
      <c r="B60" s="13" t="s">
        <v>355</v>
      </c>
      <c r="C60" s="8" t="s">
        <v>68</v>
      </c>
      <c r="D60" s="8" t="s">
        <v>69</v>
      </c>
      <c r="E60" s="85" t="s">
        <v>70</v>
      </c>
      <c r="F60" s="8" t="s">
        <v>71</v>
      </c>
      <c r="G60" s="8" t="s">
        <v>72</v>
      </c>
      <c r="H60" s="8" t="s">
        <v>73</v>
      </c>
      <c r="I60" s="86" t="s">
        <v>74</v>
      </c>
      <c r="J60" s="35" t="s">
        <v>75</v>
      </c>
      <c r="K60" s="16" t="s">
        <v>76</v>
      </c>
      <c r="L60" s="15" t="s">
        <v>77</v>
      </c>
      <c r="M60" s="3" t="s">
        <v>78</v>
      </c>
      <c r="N60" s="16" t="s">
        <v>79</v>
      </c>
      <c r="O60" s="14" t="s">
        <v>80</v>
      </c>
      <c r="Z60" s="13" t="s">
        <v>355</v>
      </c>
      <c r="AA60" s="35" t="s">
        <v>84</v>
      </c>
      <c r="AB60" s="67" t="s">
        <v>85</v>
      </c>
      <c r="AC60" s="35" t="s">
        <v>86</v>
      </c>
      <c r="AD60" s="16" t="s">
        <v>87</v>
      </c>
      <c r="AE60" s="35" t="s">
        <v>88</v>
      </c>
      <c r="AF60" s="16" t="s">
        <v>76</v>
      </c>
      <c r="AG60" s="16" t="s">
        <v>89</v>
      </c>
      <c r="AI60" s="18"/>
      <c r="AJ60" s="38" t="s">
        <v>91</v>
      </c>
      <c r="AK60" s="18"/>
      <c r="AL60" s="39" t="s">
        <v>94</v>
      </c>
      <c r="AM60" s="39" t="s">
        <v>95</v>
      </c>
      <c r="AN60" s="39" t="s">
        <v>96</v>
      </c>
      <c r="AO60" s="39" t="s">
        <v>99</v>
      </c>
      <c r="AP60" s="18"/>
      <c r="AR60" s="39" t="s">
        <v>99</v>
      </c>
      <c r="AS60" s="39" t="s">
        <v>100</v>
      </c>
      <c r="AT60" s="38" t="s">
        <v>101</v>
      </c>
      <c r="AU60" s="18"/>
      <c r="AV60" s="76"/>
      <c r="AW60" s="80" t="s">
        <v>104</v>
      </c>
      <c r="AX60" s="80" t="s">
        <v>105</v>
      </c>
      <c r="AY60" s="227" t="s">
        <v>101</v>
      </c>
      <c r="AZ60" s="76"/>
      <c r="BA60" s="76"/>
      <c r="BB60" s="80" t="s">
        <v>106</v>
      </c>
      <c r="BC60" s="80" t="s">
        <v>107</v>
      </c>
      <c r="BD60" s="227" t="s">
        <v>101</v>
      </c>
      <c r="BE60" s="76"/>
      <c r="BF60" s="76"/>
      <c r="BG60" s="80" t="s">
        <v>108</v>
      </c>
      <c r="BH60" s="80" t="s">
        <v>109</v>
      </c>
      <c r="BI60" s="227" t="s">
        <v>101</v>
      </c>
      <c r="BJ60" s="76"/>
      <c r="BK60" s="76"/>
      <c r="BL60" s="80" t="s">
        <v>110</v>
      </c>
      <c r="BM60" s="81" t="s">
        <v>45</v>
      </c>
      <c r="BN60" s="227" t="s">
        <v>101</v>
      </c>
      <c r="BO60" s="76"/>
      <c r="BP60" s="76"/>
      <c r="BR60" s="16" t="s">
        <v>53</v>
      </c>
      <c r="BS60" s="16" t="s">
        <v>111</v>
      </c>
      <c r="BT60" s="101" t="s">
        <v>112</v>
      </c>
      <c r="BU60" s="101" t="s">
        <v>113</v>
      </c>
      <c r="BV60" s="101" t="s">
        <v>114</v>
      </c>
      <c r="BW60" s="15" t="s">
        <v>115</v>
      </c>
      <c r="BX60" s="3" t="s">
        <v>143</v>
      </c>
      <c r="BY60" s="38" t="s">
        <v>117</v>
      </c>
      <c r="BZ60" s="39" t="s">
        <v>93</v>
      </c>
      <c r="CA60" s="14" t="s">
        <v>30</v>
      </c>
      <c r="CB60" s="83" t="s">
        <v>31</v>
      </c>
      <c r="CC60" s="15" t="s">
        <v>119</v>
      </c>
      <c r="CD60" s="3" t="s">
        <v>37</v>
      </c>
      <c r="CE60" s="39" t="s">
        <v>11</v>
      </c>
      <c r="CF60" s="16" t="s">
        <v>372</v>
      </c>
      <c r="CG60" s="41" t="s">
        <v>15</v>
      </c>
      <c r="CH60" s="16" t="s">
        <v>120</v>
      </c>
      <c r="CI60" s="83" t="s">
        <v>121</v>
      </c>
      <c r="CO60" s="39" t="s">
        <v>127</v>
      </c>
      <c r="CP60" s="101" t="s">
        <v>128</v>
      </c>
      <c r="CQ60" s="101" t="s">
        <v>129</v>
      </c>
      <c r="CR60" s="16" t="s">
        <v>375</v>
      </c>
      <c r="CU60" s="16" t="s">
        <v>133</v>
      </c>
      <c r="CV60" s="16" t="s">
        <v>134</v>
      </c>
      <c r="CW60" s="16" t="s">
        <v>135</v>
      </c>
      <c r="CX60" s="16" t="s">
        <v>136</v>
      </c>
      <c r="CY60" s="16" t="s">
        <v>137</v>
      </c>
      <c r="CZ60" s="16" t="s">
        <v>138</v>
      </c>
      <c r="DA60" s="76"/>
      <c r="DB60" s="16" t="s">
        <v>139</v>
      </c>
      <c r="DC60" s="16" t="s">
        <v>365</v>
      </c>
      <c r="DD60" s="76"/>
      <c r="DE60" s="16" t="s">
        <v>360</v>
      </c>
      <c r="DF60" s="16" t="s">
        <v>357</v>
      </c>
    </row>
    <row r="61" spans="1:110" ht="15.75" customHeight="1" x14ac:dyDescent="0.2">
      <c r="A61" s="152" t="str" cm="1">
        <f t="array" aca="1" ref="A61" ca="1">MID(CELL("filename",A50),FIND("]",CELL("filename",A50))+1,255)</f>
        <v>5_30 Theme</v>
      </c>
      <c r="B61" s="13">
        <v>1</v>
      </c>
      <c r="C61" s="50"/>
      <c r="D61" s="51"/>
      <c r="E61" s="50"/>
      <c r="F61" s="91"/>
      <c r="G61" s="58"/>
      <c r="H61" s="90"/>
      <c r="I61" s="49"/>
      <c r="J61" s="300"/>
      <c r="K61" s="45" t="b">
        <v>0</v>
      </c>
      <c r="L61" s="46" t="b">
        <f>DB61</f>
        <v>0</v>
      </c>
      <c r="M61" s="47" t="b" cm="1">
        <f t="array" ref="M61">OpeningDeath(CG13,CI61,CI13,CI29,CI45,CI77,CI93)</f>
        <v>0</v>
      </c>
      <c r="N61" s="52" t="s">
        <v>292</v>
      </c>
      <c r="O61" s="53" t="b">
        <v>0</v>
      </c>
      <c r="Z61" s="13">
        <v>1</v>
      </c>
      <c r="AA61" s="93"/>
      <c r="AB61" s="68"/>
      <c r="AC61" s="73"/>
      <c r="AD61" s="44"/>
      <c r="AE61" s="73"/>
      <c r="AF61" s="44"/>
      <c r="AG61" s="43"/>
      <c r="AI61" s="18"/>
      <c r="AJ61" s="11"/>
      <c r="AK61" s="18"/>
      <c r="AL61" s="11"/>
      <c r="AM61" s="11"/>
      <c r="AN61" s="37"/>
      <c r="AO61" s="9"/>
      <c r="AP61" s="18"/>
      <c r="AR61" s="9"/>
      <c r="AS61" s="9"/>
      <c r="AT61" s="38"/>
      <c r="AU61" s="18"/>
      <c r="AV61" s="76"/>
      <c r="AW61" s="79"/>
      <c r="AX61" s="79"/>
      <c r="AY61" s="76"/>
      <c r="AZ61" s="76"/>
      <c r="BA61" s="76"/>
      <c r="BB61" s="78"/>
      <c r="BC61" s="78"/>
      <c r="BD61" s="76"/>
      <c r="BE61" s="76"/>
      <c r="BF61" s="76"/>
      <c r="BG61" s="78"/>
      <c r="BH61" s="78"/>
      <c r="BI61" s="76"/>
      <c r="BJ61" s="76"/>
      <c r="BK61" s="76"/>
      <c r="BL61" s="78"/>
      <c r="BM61" s="78"/>
      <c r="BN61" s="76"/>
      <c r="BO61" s="76"/>
      <c r="BP61" s="76"/>
      <c r="BR61" s="20" t="str" cm="1">
        <f t="array" ref="BR61:BR75">TRANSPOSE(secsandmins(AA61:AA75))</f>
        <v/>
      </c>
      <c r="BS61" s="20">
        <f t="shared" ref="BS61:BS75" si="26">IF(AO13="Not Played","FALSE",IF(AG61="",0,AG61))</f>
        <v>0</v>
      </c>
      <c r="BT61" s="222" cm="1">
        <f t="array" ref="BT61">IF(K61=TRUE,45-secandmin(AK13),0)</f>
        <v>0</v>
      </c>
      <c r="BU61" s="20" t="b" cm="1">
        <f t="array" ref="BU61">IF(secandmin(AC61)=0,FALSE,(180+CP61-secandmin(AC61)))</f>
        <v>0</v>
      </c>
      <c r="BV61" s="20" t="b" cm="1">
        <f t="array" ref="BV61">IF(secandmin(AE61)=0,FALSE,(180+CQ61-secandmin(AE61)))</f>
        <v>0</v>
      </c>
      <c r="BW61" s="70"/>
      <c r="BX61" s="21">
        <f t="shared" ref="BX61:BX75" si="27">IF(AO13="Not Played","FALSE",COUNTIF(BU61:BV61,"&lt;&gt;FALSE"))</f>
        <v>0</v>
      </c>
      <c r="BY61" s="18"/>
      <c r="BZ61" s="36"/>
      <c r="CA61" s="29">
        <f>countkills(AS13,AX13,BC13,BH13,BM13,B60)</f>
        <v>0</v>
      </c>
      <c r="CB61" s="20">
        <f>countkillshs(AS13,AV13,AX13,BA13,BC13,BF13,BH13,BK13,BM13,BP13,$B$60)</f>
        <v>0</v>
      </c>
      <c r="CC61" s="82" t="b">
        <f>opening(AS13,B60)</f>
        <v>0</v>
      </c>
      <c r="CD61" s="5" t="b">
        <f>KOST(CA61,O61,secandmin(J61),L61,AN13)</f>
        <v>1</v>
      </c>
      <c r="CE61" s="37"/>
      <c r="CF61" s="20" cm="1">
        <f t="array" ref="CF61">exitfrags(CI61,CI13,CI29,CI45,CI77,AS13,CJ13,AX13,CK13,BC13,CL13,BH13,CM13,BM13,CN13,AO13,$B$60)</f>
        <v>0</v>
      </c>
      <c r="CG61" s="40"/>
      <c r="CH61" s="20" cm="1">
        <f t="array" ref="CH61">secandmin(J61)</f>
        <v>0</v>
      </c>
      <c r="CI61" s="20" t="b">
        <f t="shared" ref="CI61:CI75" si="28">IF(CH61=0,FALSE,(180+BT61-CH61))</f>
        <v>0</v>
      </c>
      <c r="CO61" s="36"/>
      <c r="CP61" s="222">
        <f t="shared" ref="CP61:CP75" si="29">IF(AD61="PREP",-180,IF(AD61="PP",(45-AK13),0))</f>
        <v>0</v>
      </c>
      <c r="CQ61" s="222">
        <f t="shared" ref="CQ61:CQ75" si="30">IF(AF61="PREP",-180,IF(AF61="PP",(45-AK13),0))</f>
        <v>0</v>
      </c>
      <c r="CR61" s="17"/>
      <c r="CU61" s="20" t="b" cm="1">
        <f t="array" ref="CU61:CU66">TRANSPOSE(sidesplit(CD61:CD75,AN13:AN27,"Attack"))</f>
        <v>1</v>
      </c>
      <c r="CV61" s="20" t="b" cm="1">
        <f t="array" ref="CV61:CV66">TRANSPOSE(sidesplit(CD61:CD75,AN13:AN27,"Defence"))</f>
        <v>1</v>
      </c>
      <c r="CW61" s="20" cm="1">
        <f t="array" ref="CW61:CW66">TRANSPOSE(sidesplit(CI61:CI75,AN13:AN27,"Attack"))</f>
        <v>41</v>
      </c>
      <c r="CX61" s="20" t="b" cm="1">
        <f t="array" ref="CX61:CX66">TRANSPOSE(sidesplit(CI61:CI75,AN13:AN27,"Defence"))</f>
        <v>0</v>
      </c>
      <c r="CY61" s="20" cm="1">
        <f t="array" ref="CY61:CY66">TRANSPOSE(sidesplit(CA61:CA75,AN13:AN27,"Attack"))</f>
        <v>1</v>
      </c>
      <c r="CZ61" s="20" cm="1">
        <f t="array" ref="CZ61:CZ66">TRANSPOSE(sidesplit(CA61:CA75,AN13:AN27,"Defence"))</f>
        <v>0</v>
      </c>
      <c r="DA61" s="76"/>
      <c r="DB61" s="20" t="b" cm="1">
        <f t="array" ref="DB61">DeathRefragged(CI61,CJ13,CK13,CL13,CM13,CN13)</f>
        <v>0</v>
      </c>
      <c r="DC61" s="20" t="b" cm="1">
        <f t="array" ref="DC61">OpeningKill(CJ13,AS13,$B$60,CI13,CI29,CI45,CI61,CI77)</f>
        <v>0</v>
      </c>
      <c r="DD61" s="76"/>
      <c r="DE61" s="20" t="b" cm="1">
        <f t="array" ref="DE61">OnevX(CH61,CH13,CH45,CH29,CH77,AO13)</f>
        <v>0</v>
      </c>
      <c r="DF61" s="20">
        <f>countkillsutil(AS13,AT13,AX13,AY13,BC13,BD13,BH13,BI13,BM13,BN13,$B$60)</f>
        <v>0</v>
      </c>
    </row>
    <row r="62" spans="1:110" ht="15.75" customHeight="1" x14ac:dyDescent="0.2">
      <c r="A62" s="152" t="str" cm="1">
        <f t="array" aca="1" ref="A62" ca="1">MID(CELL("filename",A51),FIND("]",CELL("filename",A51))+1,255)</f>
        <v>5_30 Theme</v>
      </c>
      <c r="B62" s="13">
        <v>2</v>
      </c>
      <c r="C62" s="50"/>
      <c r="D62" s="51"/>
      <c r="E62" s="50"/>
      <c r="F62" s="91"/>
      <c r="G62" s="58"/>
      <c r="H62" s="90"/>
      <c r="I62" s="49"/>
      <c r="J62" s="48" t="s">
        <v>394</v>
      </c>
      <c r="K62" s="45" t="b">
        <v>0</v>
      </c>
      <c r="L62" s="46" t="b">
        <f t="shared" ref="L62:L75" si="31">DB62</f>
        <v>0</v>
      </c>
      <c r="M62" s="47" t="b" cm="1">
        <f t="array" ref="M62">OpeningDeath(CG14,CI62,CI14,CI30,CI46,CI78,CI94)</f>
        <v>1</v>
      </c>
      <c r="N62" s="52" t="s">
        <v>200</v>
      </c>
      <c r="O62" s="53" t="b">
        <v>0</v>
      </c>
      <c r="Z62" s="13">
        <v>2</v>
      </c>
      <c r="AA62" s="93"/>
      <c r="AB62" s="68"/>
      <c r="AC62" s="73"/>
      <c r="AD62" s="44"/>
      <c r="AE62" s="73"/>
      <c r="AF62" s="44"/>
      <c r="AG62" s="43"/>
      <c r="AI62" s="18"/>
      <c r="AJ62" s="11"/>
      <c r="AK62" s="18"/>
      <c r="AL62" s="11"/>
      <c r="AM62" s="11"/>
      <c r="AN62" s="37"/>
      <c r="AO62" s="9"/>
      <c r="AP62" s="18"/>
      <c r="AR62" s="9"/>
      <c r="AS62" s="9"/>
      <c r="AT62" s="18"/>
      <c r="AU62" s="18"/>
      <c r="AV62" s="76"/>
      <c r="AW62" s="79"/>
      <c r="AX62" s="79"/>
      <c r="AY62" s="76"/>
      <c r="AZ62" s="76"/>
      <c r="BA62" s="76"/>
      <c r="BB62" s="78"/>
      <c r="BC62" s="78"/>
      <c r="BD62" s="76"/>
      <c r="BE62" s="76"/>
      <c r="BF62" s="76"/>
      <c r="BG62" s="78"/>
      <c r="BH62" s="78"/>
      <c r="BI62" s="76"/>
      <c r="BJ62" s="76"/>
      <c r="BK62" s="76"/>
      <c r="BL62" s="78"/>
      <c r="BM62" s="78"/>
      <c r="BN62" s="76"/>
      <c r="BO62" s="76"/>
      <c r="BP62" s="76"/>
      <c r="BR62" s="20" t="str">
        <v/>
      </c>
      <c r="BS62" s="20">
        <f t="shared" si="26"/>
        <v>0</v>
      </c>
      <c r="BT62" s="222" cm="1">
        <f t="array" ref="BT62">IF(K62=TRUE,45-secandmin(AK14),0)</f>
        <v>0</v>
      </c>
      <c r="BU62" s="20" t="b" cm="1">
        <f t="array" ref="BU62">IF(secandmin(AC62)=0,FALSE,(180+CP62-secandmin(AC62)))</f>
        <v>0</v>
      </c>
      <c r="BV62" s="20" t="b" cm="1">
        <f t="array" ref="BV62">IF(secandmin(AE62)=0,FALSE,(180+CQ62-secandmin(AE62)))</f>
        <v>0</v>
      </c>
      <c r="BW62" s="70"/>
      <c r="BX62" s="21">
        <f t="shared" si="27"/>
        <v>0</v>
      </c>
      <c r="BY62" s="18"/>
      <c r="BZ62" s="36"/>
      <c r="CA62" s="29">
        <f>countkills(AS14,AX14,BC14,BH14,BM14,B60)</f>
        <v>0</v>
      </c>
      <c r="CB62" s="20">
        <f>countkillshs(AS14,AV14,AX14,BA14,BC14,BF14,BH14,BK14,BM14,BP14,$B$60)</f>
        <v>0</v>
      </c>
      <c r="CC62" s="82" t="b">
        <f>opening(AS14,B60)</f>
        <v>0</v>
      </c>
      <c r="CD62" s="5" t="b">
        <f>KOST(CA62,O62,secandmin(J62),L62,AN14)</f>
        <v>0</v>
      </c>
      <c r="CE62" s="37"/>
      <c r="CF62" s="20" cm="1">
        <f t="array" ref="CF62">exitfrags(CI62,CI14,CI30,CI46,CI78,AS14,CJ14,AX14,CK14,BC14,CL14,BH14,CM14,BM14,CN14,AO14,$B$60)</f>
        <v>0</v>
      </c>
      <c r="CG62" s="40"/>
      <c r="CH62" s="20" cm="1">
        <f t="array" ref="CH62">secandmin(J62)</f>
        <v>131</v>
      </c>
      <c r="CI62" s="20">
        <f t="shared" si="28"/>
        <v>49</v>
      </c>
      <c r="CO62" s="36"/>
      <c r="CP62" s="222">
        <f t="shared" si="29"/>
        <v>0</v>
      </c>
      <c r="CQ62" s="222">
        <f t="shared" si="30"/>
        <v>0</v>
      </c>
      <c r="CR62" s="17"/>
      <c r="CU62" s="20" t="b">
        <v>1</v>
      </c>
      <c r="CV62" s="20" t="b">
        <v>0</v>
      </c>
      <c r="CW62" s="20">
        <v>174</v>
      </c>
      <c r="CX62" s="20">
        <v>49</v>
      </c>
      <c r="CY62" s="20">
        <v>1</v>
      </c>
      <c r="CZ62" s="20">
        <v>0</v>
      </c>
      <c r="DA62" s="76"/>
      <c r="DB62" s="20" t="b" cm="1">
        <f t="array" ref="DB62">DeathRefragged(CI62,CJ14,CK14,CL14,CM14,CN14)</f>
        <v>0</v>
      </c>
      <c r="DC62" s="20" t="b" cm="1">
        <f t="array" ref="DC62">OpeningKill(CJ14,AS14,$B$60,CI14,CI30,CI46,CI62,CI78)</f>
        <v>0</v>
      </c>
      <c r="DD62" s="76"/>
      <c r="DE62" s="20" t="b" cm="1">
        <f t="array" ref="DE62">OnevX(CH62,CH14,CH46,CH30,CH78,AO14)</f>
        <v>0</v>
      </c>
      <c r="DF62" s="20">
        <f t="shared" ref="DF62:DF74" si="32">countkillsutil(AS14,AT14,AX14,AY14,BC14,BD14,BH14,BI14,BM14,BN14,$B$60)</f>
        <v>0</v>
      </c>
    </row>
    <row r="63" spans="1:110" ht="15.75" customHeight="1" x14ac:dyDescent="0.2">
      <c r="A63" s="152" t="str" cm="1">
        <f t="array" aca="1" ref="A63" ca="1">MID(CELL("filename",A52),FIND("]",CELL("filename",A52))+1,255)</f>
        <v>5_30 Theme</v>
      </c>
      <c r="B63" s="13">
        <v>3</v>
      </c>
      <c r="C63" s="50"/>
      <c r="D63" s="51"/>
      <c r="E63" s="50"/>
      <c r="F63" s="91"/>
      <c r="G63" s="58"/>
      <c r="H63" s="90"/>
      <c r="I63" s="49"/>
      <c r="J63" s="48" t="s">
        <v>409</v>
      </c>
      <c r="K63" s="45" t="b">
        <v>0</v>
      </c>
      <c r="L63" s="46" t="b">
        <f t="shared" si="31"/>
        <v>0</v>
      </c>
      <c r="M63" s="47" t="b" cm="1">
        <f t="array" ref="M63">OpeningDeath(CG15,CI63,CI15,CI31,CI47,CI79,CI95)</f>
        <v>0</v>
      </c>
      <c r="N63" s="52" t="s">
        <v>180</v>
      </c>
      <c r="O63" s="53" t="b">
        <v>0</v>
      </c>
      <c r="Z63" s="13">
        <v>3</v>
      </c>
      <c r="AA63" s="93"/>
      <c r="AB63" s="68"/>
      <c r="AC63" s="73"/>
      <c r="AD63" s="44"/>
      <c r="AE63" s="73"/>
      <c r="AF63" s="44"/>
      <c r="AG63" s="43"/>
      <c r="AI63" s="18"/>
      <c r="AJ63" s="11"/>
      <c r="AK63" s="18"/>
      <c r="AL63" s="11"/>
      <c r="AM63" s="11"/>
      <c r="AN63" s="37"/>
      <c r="AO63" s="9"/>
      <c r="AP63" s="18"/>
      <c r="AR63" s="9"/>
      <c r="AS63" s="9"/>
      <c r="AT63" s="18"/>
      <c r="AU63" s="18"/>
      <c r="AV63" s="76"/>
      <c r="AW63" s="79"/>
      <c r="AX63" s="79"/>
      <c r="AY63" s="76"/>
      <c r="AZ63" s="76"/>
      <c r="BA63" s="76"/>
      <c r="BB63" s="78"/>
      <c r="BC63" s="78"/>
      <c r="BD63" s="76"/>
      <c r="BE63" s="76"/>
      <c r="BF63" s="76"/>
      <c r="BG63" s="78"/>
      <c r="BH63" s="78"/>
      <c r="BI63" s="76"/>
      <c r="BJ63" s="76"/>
      <c r="BK63" s="76"/>
      <c r="BL63" s="78"/>
      <c r="BM63" s="78"/>
      <c r="BN63" s="76"/>
      <c r="BO63" s="76"/>
      <c r="BP63" s="76"/>
      <c r="BR63" s="20" t="str">
        <v/>
      </c>
      <c r="BS63" s="20">
        <f t="shared" si="26"/>
        <v>0</v>
      </c>
      <c r="BT63" s="222" cm="1">
        <f t="array" ref="BT63">IF(K63=TRUE,45-secandmin(AK15),0)</f>
        <v>0</v>
      </c>
      <c r="BU63" s="20" t="b" cm="1">
        <f t="array" ref="BU63">IF(secandmin(AC63)=0,FALSE,(180+CP63-secandmin(AC63)))</f>
        <v>0</v>
      </c>
      <c r="BV63" s="20" t="b" cm="1">
        <f t="array" ref="BV63">IF(secandmin(AE63)=0,FALSE,(180+CQ63-secandmin(AE63)))</f>
        <v>0</v>
      </c>
      <c r="BW63" s="70"/>
      <c r="BX63" s="21">
        <f t="shared" si="27"/>
        <v>0</v>
      </c>
      <c r="BY63" s="18"/>
      <c r="BZ63" s="36"/>
      <c r="CA63" s="29">
        <f>countkills(AS15,AX15,BC15,BH15,BM15,B60)</f>
        <v>0</v>
      </c>
      <c r="CB63" s="20">
        <f>countkillshs(AS15,AV15,AX15,BA15,BC15,BF15,BH15,BK15,BM15,BP15,$B$60)</f>
        <v>0</v>
      </c>
      <c r="CC63" s="82" t="b">
        <f>opening(AS15,B60)</f>
        <v>0</v>
      </c>
      <c r="CD63" s="5" t="b">
        <f>KOST(CA63,O63,secandmin(J63),L63,AN15)</f>
        <v>0</v>
      </c>
      <c r="CE63" s="37"/>
      <c r="CF63" s="20" cm="1">
        <f t="array" ref="CF63">exitfrags(CI63,CI15,CI31,CI47,CI79,AS15,CJ15,AX15,CK15,BC15,CL15,BH15,CM15,BM15,CN15,AO15,$B$60)</f>
        <v>0</v>
      </c>
      <c r="CG63" s="40"/>
      <c r="CH63" s="20" cm="1">
        <f t="array" ref="CH63">secandmin(J63)</f>
        <v>33</v>
      </c>
      <c r="CI63" s="20">
        <f t="shared" si="28"/>
        <v>147</v>
      </c>
      <c r="CO63" s="36"/>
      <c r="CP63" s="222">
        <f t="shared" si="29"/>
        <v>0</v>
      </c>
      <c r="CQ63" s="222">
        <f t="shared" si="30"/>
        <v>0</v>
      </c>
      <c r="CR63" s="17"/>
      <c r="CU63" s="20" t="b">
        <v>0</v>
      </c>
      <c r="CV63" s="20" t="b">
        <v>0</v>
      </c>
      <c r="CW63" s="20">
        <v>96</v>
      </c>
      <c r="CX63" s="20">
        <v>147</v>
      </c>
      <c r="CY63" s="20">
        <v>0</v>
      </c>
      <c r="CZ63" s="20">
        <v>0</v>
      </c>
      <c r="DA63" s="76"/>
      <c r="DB63" s="20" t="b" cm="1">
        <f t="array" ref="DB63">DeathRefragged(CI63,CJ15,CK15,CL15,CM15,CN15)</f>
        <v>0</v>
      </c>
      <c r="DC63" s="20" t="b" cm="1">
        <f t="array" ref="DC63">OpeningKill(CJ15,AS15,$B$60,CI15,CI31,CI47,CI63,CI79)</f>
        <v>0</v>
      </c>
      <c r="DD63" s="76"/>
      <c r="DE63" s="20" t="b" cm="1">
        <f t="array" ref="DE63">OnevX(CH63,CH15,CH47,CH31,CH79,AO15)</f>
        <v>0</v>
      </c>
      <c r="DF63" s="20">
        <f t="shared" si="32"/>
        <v>0</v>
      </c>
    </row>
    <row r="64" spans="1:110" ht="15.75" customHeight="1" x14ac:dyDescent="0.2">
      <c r="A64" s="152" t="str" cm="1">
        <f t="array" aca="1" ref="A64" ca="1">MID(CELL("filename",A53),FIND("]",CELL("filename",A53))+1,255)</f>
        <v>5_30 Theme</v>
      </c>
      <c r="B64" s="13">
        <v>4</v>
      </c>
      <c r="C64" s="50"/>
      <c r="D64" s="51"/>
      <c r="E64" s="50"/>
      <c r="F64" s="91"/>
      <c r="G64" s="58"/>
      <c r="H64" s="90"/>
      <c r="I64" s="49"/>
      <c r="J64" s="48" t="s">
        <v>415</v>
      </c>
      <c r="K64" s="45" t="b">
        <v>0</v>
      </c>
      <c r="L64" s="46" t="b">
        <f t="shared" si="31"/>
        <v>0</v>
      </c>
      <c r="M64" s="47" t="b" cm="1">
        <f t="array" ref="M64">OpeningDeath(CG16,CI64,CI16,CI32,CI48,CI80,CI96)</f>
        <v>1</v>
      </c>
      <c r="N64" s="52" t="s">
        <v>200</v>
      </c>
      <c r="O64" s="53" t="b">
        <v>0</v>
      </c>
      <c r="Z64" s="13">
        <v>4</v>
      </c>
      <c r="AA64" s="93"/>
      <c r="AB64" s="68"/>
      <c r="AC64" s="73"/>
      <c r="AD64" s="44"/>
      <c r="AE64" s="73"/>
      <c r="AF64" s="44"/>
      <c r="AG64" s="43"/>
      <c r="AI64" s="18"/>
      <c r="AJ64" s="11"/>
      <c r="AK64" s="18"/>
      <c r="AL64" s="11"/>
      <c r="AM64" s="11"/>
      <c r="AN64" s="37"/>
      <c r="AO64" s="9"/>
      <c r="AP64" s="18"/>
      <c r="AR64" s="9"/>
      <c r="AS64" s="9"/>
      <c r="AT64" s="18"/>
      <c r="AU64" s="18"/>
      <c r="AV64" s="76"/>
      <c r="AW64" s="79"/>
      <c r="AX64" s="79"/>
      <c r="AY64" s="76"/>
      <c r="AZ64" s="76"/>
      <c r="BA64" s="76"/>
      <c r="BB64" s="78"/>
      <c r="BC64" s="78"/>
      <c r="BD64" s="76"/>
      <c r="BE64" s="76"/>
      <c r="BF64" s="76"/>
      <c r="BG64" s="78"/>
      <c r="BH64" s="78"/>
      <c r="BI64" s="76"/>
      <c r="BJ64" s="76"/>
      <c r="BK64" s="76"/>
      <c r="BL64" s="78"/>
      <c r="BM64" s="78"/>
      <c r="BN64" s="76"/>
      <c r="BO64" s="76"/>
      <c r="BP64" s="76"/>
      <c r="BR64" s="20" t="str">
        <v/>
      </c>
      <c r="BS64" s="20">
        <f t="shared" si="26"/>
        <v>0</v>
      </c>
      <c r="BT64" s="222" cm="1">
        <f t="array" ref="BT64">IF(K64=TRUE,45-secandmin(AK16),0)</f>
        <v>0</v>
      </c>
      <c r="BU64" s="20" t="b" cm="1">
        <f t="array" ref="BU64">IF(secandmin(AC64)=0,FALSE,(180+CP64-secandmin(AC64)))</f>
        <v>0</v>
      </c>
      <c r="BV64" s="20" t="b" cm="1">
        <f t="array" ref="BV64">IF(secandmin(AE64)=0,FALSE,(180+CQ64-secandmin(AE64)))</f>
        <v>0</v>
      </c>
      <c r="BW64" s="70"/>
      <c r="BX64" s="21">
        <f t="shared" si="27"/>
        <v>0</v>
      </c>
      <c r="BY64" s="18"/>
      <c r="BZ64" s="36"/>
      <c r="CA64" s="29">
        <f>countkills(AS16,AX16,BC16,BH16,BM16,B60)</f>
        <v>0</v>
      </c>
      <c r="CB64" s="20">
        <f t="shared" ref="CB64:CB75" si="33">countkillshs(AS16,AV16,AX16,BA16,BC16,BF16,BH16,BK16,BM16,BP16,$B$60)</f>
        <v>0</v>
      </c>
      <c r="CC64" s="82" t="b">
        <f>opening(AS16,B60)</f>
        <v>0</v>
      </c>
      <c r="CD64" s="5" t="b">
        <f>KOST(CA64,O64,secandmin(J64),L64,AN16)</f>
        <v>0</v>
      </c>
      <c r="CE64" s="37"/>
      <c r="CF64" s="20" cm="1">
        <f t="array" ref="CF64">exitfrags(CI64,CI16,CI32,CI48,CI80,AS16,CJ16,AX16,CK16,BC16,CL16,BH16,CM16,BM16,CN16,AO16,$B$60)</f>
        <v>0</v>
      </c>
      <c r="CG64" s="40"/>
      <c r="CH64" s="20" cm="1">
        <f t="array" ref="CH64">secandmin(J64)</f>
        <v>107</v>
      </c>
      <c r="CI64" s="20">
        <f t="shared" si="28"/>
        <v>73</v>
      </c>
      <c r="CO64" s="36"/>
      <c r="CP64" s="222">
        <f t="shared" si="29"/>
        <v>0</v>
      </c>
      <c r="CQ64" s="222">
        <f t="shared" si="30"/>
        <v>0</v>
      </c>
      <c r="CR64" s="17"/>
      <c r="CU64" s="20" t="b">
        <v>0</v>
      </c>
      <c r="CV64" s="20" t="b">
        <v>0</v>
      </c>
      <c r="CW64" s="20">
        <v>68</v>
      </c>
      <c r="CX64" s="20">
        <v>73</v>
      </c>
      <c r="CY64" s="20">
        <v>0</v>
      </c>
      <c r="CZ64" s="20">
        <v>0</v>
      </c>
      <c r="DA64" s="76"/>
      <c r="DB64" s="20" t="b" cm="1">
        <f t="array" ref="DB64">DeathRefragged(CI64,CJ16,CK16,CL16,CM16,CN16)</f>
        <v>0</v>
      </c>
      <c r="DC64" s="20" t="b" cm="1">
        <f t="array" ref="DC64">OpeningKill(CJ16,AS16,$B$60,CI16,CI32,CI48,CI64,CI80)</f>
        <v>0</v>
      </c>
      <c r="DD64" s="76"/>
      <c r="DE64" s="20" t="b" cm="1">
        <f t="array" ref="DE64">OnevX(CH64,CH16,CH48,CH32,CH80,AO16)</f>
        <v>0</v>
      </c>
      <c r="DF64" s="20">
        <f t="shared" si="32"/>
        <v>0</v>
      </c>
    </row>
    <row r="65" spans="1:110" ht="15.75" customHeight="1" x14ac:dyDescent="0.2">
      <c r="A65" s="152" t="str" cm="1">
        <f t="array" aca="1" ref="A65" ca="1">MID(CELL("filename",A54),FIND("]",CELL("filename",A54))+1,255)</f>
        <v>5_30 Theme</v>
      </c>
      <c r="B65" s="13">
        <v>5</v>
      </c>
      <c r="C65" s="50"/>
      <c r="D65" s="51"/>
      <c r="E65" s="50"/>
      <c r="F65" s="91"/>
      <c r="G65" s="58"/>
      <c r="H65" s="90"/>
      <c r="I65" s="49"/>
      <c r="J65" s="48" t="s">
        <v>415</v>
      </c>
      <c r="K65" s="45" t="b">
        <v>0</v>
      </c>
      <c r="L65" s="46" t="b">
        <f t="shared" si="31"/>
        <v>1</v>
      </c>
      <c r="M65" s="47" t="b" cm="1">
        <f t="array" ref="M65">OpeningDeath(CG17,CI65,CI17,CI33,CI49,CI81,CI97)</f>
        <v>0</v>
      </c>
      <c r="N65" s="52" t="s">
        <v>292</v>
      </c>
      <c r="O65" s="53" t="b">
        <v>0</v>
      </c>
      <c r="Z65" s="13">
        <v>5</v>
      </c>
      <c r="AA65" s="93"/>
      <c r="AB65" s="68"/>
      <c r="AC65" s="73"/>
      <c r="AD65" s="44"/>
      <c r="AE65" s="73"/>
      <c r="AF65" s="44"/>
      <c r="AG65" s="43"/>
      <c r="AI65" s="18"/>
      <c r="AJ65" s="11"/>
      <c r="AK65" s="18"/>
      <c r="AL65" s="11"/>
      <c r="AM65" s="11"/>
      <c r="AN65" s="37"/>
      <c r="AO65" s="9"/>
      <c r="AP65" s="18"/>
      <c r="AR65" s="9"/>
      <c r="AS65" s="9"/>
      <c r="AT65" s="18"/>
      <c r="AU65" s="18"/>
      <c r="AV65" s="76"/>
      <c r="AW65" s="79"/>
      <c r="AX65" s="79"/>
      <c r="AY65" s="76"/>
      <c r="AZ65" s="76"/>
      <c r="BA65" s="76"/>
      <c r="BB65" s="78"/>
      <c r="BC65" s="78"/>
      <c r="BD65" s="76"/>
      <c r="BE65" s="76"/>
      <c r="BF65" s="76"/>
      <c r="BG65" s="78"/>
      <c r="BH65" s="78"/>
      <c r="BI65" s="76"/>
      <c r="BJ65" s="76"/>
      <c r="BK65" s="76"/>
      <c r="BL65" s="78"/>
      <c r="BM65" s="78"/>
      <c r="BN65" s="76"/>
      <c r="BO65" s="76"/>
      <c r="BP65" s="76"/>
      <c r="BR65" s="20" t="str">
        <v/>
      </c>
      <c r="BS65" s="20">
        <f t="shared" si="26"/>
        <v>0</v>
      </c>
      <c r="BT65" s="222" cm="1">
        <f t="array" ref="BT65">IF(K65=TRUE,45-secandmin(AK17),0)</f>
        <v>0</v>
      </c>
      <c r="BU65" s="20" t="b" cm="1">
        <f t="array" ref="BU65">IF(secandmin(AC65)=0,FALSE,(180+CP65-secandmin(AC65)))</f>
        <v>0</v>
      </c>
      <c r="BV65" s="20" t="b" cm="1">
        <f t="array" ref="BV65">IF(secandmin(AE65)=0,FALSE,(180+CQ65-secandmin(AE65)))</f>
        <v>0</v>
      </c>
      <c r="BW65" s="70"/>
      <c r="BX65" s="21">
        <f t="shared" si="27"/>
        <v>0</v>
      </c>
      <c r="BY65" s="18"/>
      <c r="BZ65" s="36"/>
      <c r="CA65" s="29">
        <f>countkills(AS17,AX17,BC17,BH17,BM17,B60)</f>
        <v>0</v>
      </c>
      <c r="CB65" s="20">
        <f t="shared" si="33"/>
        <v>0</v>
      </c>
      <c r="CC65" s="82" t="b">
        <f>opening(AS17,B60)</f>
        <v>0</v>
      </c>
      <c r="CD65" s="5" t="b">
        <f>KOST(CA65,O65,secandmin(J65),L65,AN17)</f>
        <v>1</v>
      </c>
      <c r="CE65" s="37"/>
      <c r="CF65" s="20" cm="1">
        <f t="array" ref="CF65">exitfrags(CI65,CI17,CI33,CI49,CI81,AS17,CJ17,AX17,CK17,BC17,CL17,BH17,CM17,BM17,CN17,AO17,$B$60)</f>
        <v>0</v>
      </c>
      <c r="CG65" s="40"/>
      <c r="CH65" s="20" cm="1">
        <f t="array" ref="CH65">secandmin(J65)</f>
        <v>107</v>
      </c>
      <c r="CI65" s="20">
        <f t="shared" si="28"/>
        <v>73</v>
      </c>
      <c r="CO65" s="36"/>
      <c r="CP65" s="222">
        <f t="shared" si="29"/>
        <v>0</v>
      </c>
      <c r="CQ65" s="222">
        <f t="shared" si="30"/>
        <v>0</v>
      </c>
      <c r="CR65" s="17"/>
      <c r="CU65" s="20" t="b">
        <v>0</v>
      </c>
      <c r="CV65" s="20" t="b">
        <v>1</v>
      </c>
      <c r="CW65" s="20">
        <v>74</v>
      </c>
      <c r="CX65" s="20">
        <v>73</v>
      </c>
      <c r="CY65" s="20">
        <v>0</v>
      </c>
      <c r="CZ65" s="20">
        <v>0</v>
      </c>
      <c r="DA65" s="76"/>
      <c r="DB65" s="20" t="b" cm="1">
        <f t="array" ref="DB65">DeathRefragged(CI65,CJ17,CK17,CL17,CM17,CN17)</f>
        <v>1</v>
      </c>
      <c r="DC65" s="20" t="b" cm="1">
        <f t="array" ref="DC65">OpeningKill(CJ17,AS17,$B$60,CI17,CI33,CI49,CI65,CI81)</f>
        <v>0</v>
      </c>
      <c r="DD65" s="76"/>
      <c r="DE65" s="20" t="b" cm="1">
        <f t="array" ref="DE65">OnevX(CH65,CH17,CH49,CH33,CH81,AO17)</f>
        <v>0</v>
      </c>
      <c r="DF65" s="20">
        <f t="shared" si="32"/>
        <v>0</v>
      </c>
    </row>
    <row r="66" spans="1:110" ht="15.75" customHeight="1" x14ac:dyDescent="0.2">
      <c r="A66" s="152" t="str" cm="1">
        <f t="array" aca="1" ref="A66" ca="1">MID(CELL("filename",A55),FIND("]",CELL("filename",A55))+1,255)</f>
        <v>5_30 Theme</v>
      </c>
      <c r="B66" s="13">
        <v>6</v>
      </c>
      <c r="C66" s="50"/>
      <c r="D66" s="51"/>
      <c r="E66" s="50"/>
      <c r="F66" s="91"/>
      <c r="G66" s="58"/>
      <c r="H66" s="90"/>
      <c r="I66" s="49"/>
      <c r="J66" s="48" t="s">
        <v>424</v>
      </c>
      <c r="K66" s="45" t="b">
        <v>0</v>
      </c>
      <c r="L66" s="46" t="b">
        <f t="shared" si="31"/>
        <v>0</v>
      </c>
      <c r="M66" s="47" t="b" cm="1">
        <f t="array" ref="M66">OpeningDeath(CG18,CI66,CI18,CI34,CI50,CI82,CI98)</f>
        <v>0</v>
      </c>
      <c r="N66" s="52" t="s">
        <v>180</v>
      </c>
      <c r="O66" s="53" t="b">
        <v>0</v>
      </c>
      <c r="Z66" s="13">
        <v>6</v>
      </c>
      <c r="AA66" s="93"/>
      <c r="AB66" s="68"/>
      <c r="AC66" s="73"/>
      <c r="AD66" s="44"/>
      <c r="AE66" s="73"/>
      <c r="AF66" s="44"/>
      <c r="AG66" s="43"/>
      <c r="AI66" s="18"/>
      <c r="AJ66" s="11"/>
      <c r="AK66" s="18"/>
      <c r="AL66" s="11"/>
      <c r="AM66" s="11"/>
      <c r="AN66" s="37"/>
      <c r="AO66" s="9"/>
      <c r="AP66" s="18"/>
      <c r="AR66" s="9"/>
      <c r="AS66" s="9"/>
      <c r="AT66" s="18"/>
      <c r="AU66" s="18"/>
      <c r="AV66" s="76"/>
      <c r="AW66" s="79"/>
      <c r="AX66" s="79"/>
      <c r="AY66" s="76"/>
      <c r="AZ66" s="76"/>
      <c r="BA66" s="76"/>
      <c r="BB66" s="78"/>
      <c r="BC66" s="78"/>
      <c r="BD66" s="76"/>
      <c r="BE66" s="76"/>
      <c r="BF66" s="76"/>
      <c r="BG66" s="78"/>
      <c r="BH66" s="78"/>
      <c r="BI66" s="76"/>
      <c r="BJ66" s="76"/>
      <c r="BK66" s="76"/>
      <c r="BL66" s="78"/>
      <c r="BM66" s="78"/>
      <c r="BN66" s="76"/>
      <c r="BO66" s="76"/>
      <c r="BP66" s="76"/>
      <c r="BR66" s="20" t="str">
        <v/>
      </c>
      <c r="BS66" s="20">
        <f t="shared" si="26"/>
        <v>0</v>
      </c>
      <c r="BT66" s="222" cm="1">
        <f t="array" ref="BT66">IF(K66=TRUE,45-secandmin(AK18),0)</f>
        <v>0</v>
      </c>
      <c r="BU66" s="20" t="b" cm="1">
        <f t="array" ref="BU66">IF(secandmin(AC66)=0,FALSE,(180+CP66-secandmin(AC66)))</f>
        <v>0</v>
      </c>
      <c r="BV66" s="20" t="b" cm="1">
        <f t="array" ref="BV66">IF(secandmin(AE66)=0,FALSE,(180+CQ66-secandmin(AE66)))</f>
        <v>0</v>
      </c>
      <c r="BW66" s="70"/>
      <c r="BX66" s="21">
        <f t="shared" si="27"/>
        <v>0</v>
      </c>
      <c r="BY66" s="18"/>
      <c r="BZ66" s="36"/>
      <c r="CA66" s="29">
        <f>countkills(AS18,AX18,BC18,BH18,BM18,B60)</f>
        <v>0</v>
      </c>
      <c r="CB66" s="20">
        <f t="shared" si="33"/>
        <v>0</v>
      </c>
      <c r="CC66" s="82" t="b">
        <f>opening(AS18,B60)</f>
        <v>0</v>
      </c>
      <c r="CD66" s="5" t="b">
        <f>KOST(CA66,O66,secandmin(J66),L66,AN18)</f>
        <v>0</v>
      </c>
      <c r="CE66" s="37"/>
      <c r="CF66" s="20" cm="1">
        <f t="array" ref="CF66">exitfrags(CI66,CI18,CI34,CI50,CI82,AS18,CJ18,AX18,CK18,BC18,CL18,BH18,CM18,BM18,CN18,AO18,$B$60)</f>
        <v>0</v>
      </c>
      <c r="CG66" s="40"/>
      <c r="CH66" s="20" cm="1">
        <f t="array" ref="CH66">secandmin(J66)</f>
        <v>137</v>
      </c>
      <c r="CI66" s="20">
        <f t="shared" si="28"/>
        <v>43</v>
      </c>
      <c r="CO66" s="36"/>
      <c r="CP66" s="222">
        <f t="shared" si="29"/>
        <v>0</v>
      </c>
      <c r="CQ66" s="222">
        <f t="shared" si="30"/>
        <v>0</v>
      </c>
      <c r="CR66" s="17"/>
      <c r="CU66" s="20" t="b">
        <v>0</v>
      </c>
      <c r="CV66" s="20" t="b">
        <v>0</v>
      </c>
      <c r="CW66" s="20">
        <v>43</v>
      </c>
      <c r="CX66" s="20">
        <v>43</v>
      </c>
      <c r="CY66" s="20">
        <v>0</v>
      </c>
      <c r="CZ66" s="20">
        <v>0</v>
      </c>
      <c r="DA66" s="76"/>
      <c r="DB66" s="20" t="b" cm="1">
        <f t="array" ref="DB66">DeathRefragged(CI66,CJ18,CK18,CL18,CM18,CN18)</f>
        <v>0</v>
      </c>
      <c r="DC66" s="20" t="b" cm="1">
        <f t="array" ref="DC66">OpeningKill(CJ18,AS18,$B$60,CI18,CI34,CI50,CI66,CI82)</f>
        <v>0</v>
      </c>
      <c r="DD66" s="76"/>
      <c r="DE66" s="20" t="b" cm="1">
        <f t="array" ref="DE66">OnevX(CH66,CH18,CH50,CH34,CH82,AO18)</f>
        <v>0</v>
      </c>
      <c r="DF66" s="20">
        <f t="shared" si="32"/>
        <v>0</v>
      </c>
    </row>
    <row r="67" spans="1:110" ht="15.75" customHeight="1" x14ac:dyDescent="0.2">
      <c r="A67" s="152" t="str" cm="1">
        <f t="array" aca="1" ref="A67" ca="1">MID(CELL("filename",A56),FIND("]",CELL("filename",A56))+1,255)</f>
        <v>5_30 Theme</v>
      </c>
      <c r="B67" s="13">
        <v>7</v>
      </c>
      <c r="C67" s="50"/>
      <c r="D67" s="51"/>
      <c r="E67" s="50"/>
      <c r="F67" s="91"/>
      <c r="G67" s="58"/>
      <c r="H67" s="90"/>
      <c r="I67" s="49"/>
      <c r="J67" s="92" t="s">
        <v>426</v>
      </c>
      <c r="K67" s="45" t="b">
        <v>0</v>
      </c>
      <c r="L67" s="46" t="b">
        <f t="shared" si="31"/>
        <v>0</v>
      </c>
      <c r="M67" s="47" t="b" cm="1">
        <f t="array" ref="M67">OpeningDeath(CG19,CI67,CI19,CI35,CI51,CI83,CI99)</f>
        <v>0</v>
      </c>
      <c r="N67" s="52" t="s">
        <v>174</v>
      </c>
      <c r="O67" s="53" t="b">
        <v>0</v>
      </c>
      <c r="Z67" s="13">
        <v>7</v>
      </c>
      <c r="AA67" s="93"/>
      <c r="AB67" s="68"/>
      <c r="AC67" s="73"/>
      <c r="AD67" s="44"/>
      <c r="AE67" s="73"/>
      <c r="AF67" s="44"/>
      <c r="AG67" s="43"/>
      <c r="AI67" s="18"/>
      <c r="AJ67" s="11"/>
      <c r="AK67" s="18"/>
      <c r="AL67" s="11"/>
      <c r="AM67" s="11"/>
      <c r="AN67" s="37"/>
      <c r="AO67" s="9"/>
      <c r="AP67" s="18"/>
      <c r="AR67" s="9"/>
      <c r="AS67" s="9"/>
      <c r="AT67" s="18"/>
      <c r="AU67" s="18"/>
      <c r="AV67" s="76"/>
      <c r="AW67" s="79"/>
      <c r="AX67" s="79"/>
      <c r="AY67" s="76"/>
      <c r="AZ67" s="76"/>
      <c r="BA67" s="76"/>
      <c r="BB67" s="78"/>
      <c r="BC67" s="78"/>
      <c r="BD67" s="76"/>
      <c r="BE67" s="76"/>
      <c r="BF67" s="76"/>
      <c r="BG67" s="78"/>
      <c r="BH67" s="78"/>
      <c r="BI67" s="76"/>
      <c r="BJ67" s="76"/>
      <c r="BK67" s="76"/>
      <c r="BL67" s="78"/>
      <c r="BM67" s="78"/>
      <c r="BN67" s="76"/>
      <c r="BO67" s="76"/>
      <c r="BP67" s="76"/>
      <c r="BR67" s="20" t="str">
        <v/>
      </c>
      <c r="BS67" s="20">
        <f t="shared" si="26"/>
        <v>0</v>
      </c>
      <c r="BT67" s="222" cm="1">
        <f t="array" ref="BT67">IF(K67=TRUE,45-secandmin(AK19),0)</f>
        <v>0</v>
      </c>
      <c r="BU67" s="20" t="b" cm="1">
        <f t="array" ref="BU67">IF(secandmin(AC67)=0,FALSE,(180+CP67-secandmin(AC67)))</f>
        <v>0</v>
      </c>
      <c r="BV67" s="20" t="b" cm="1">
        <f t="array" ref="BV67">IF(secandmin(AE67)=0,FALSE,(180+CQ67-secandmin(AE67)))</f>
        <v>0</v>
      </c>
      <c r="BW67" s="70"/>
      <c r="BX67" s="21">
        <f t="shared" si="27"/>
        <v>0</v>
      </c>
      <c r="BY67" s="18"/>
      <c r="BZ67" s="36"/>
      <c r="CA67" s="29">
        <f>countkills(AS19,AX19,BC19,BH19,BM19,B60)</f>
        <v>1</v>
      </c>
      <c r="CB67" s="20">
        <f t="shared" si="33"/>
        <v>0</v>
      </c>
      <c r="CC67" s="82" t="b">
        <f>opening(AS19,B60)</f>
        <v>1</v>
      </c>
      <c r="CD67" s="5" t="b">
        <f>KOST(CA67,O67,secandmin(J67),L67,AN19)</f>
        <v>1</v>
      </c>
      <c r="CE67" s="37"/>
      <c r="CF67" s="20" cm="1">
        <f t="array" ref="CF67">exitfrags(CI67,CI19,CI35,CI51,CI83,AS19,CJ19,AX19,CK19,BC19,CL19,BH19,CM19,BM19,CN19,AO19,$B$60)</f>
        <v>0</v>
      </c>
      <c r="CG67" s="40"/>
      <c r="CH67" s="20" cm="1">
        <f t="array" ref="CH67">secandmin(J67)</f>
        <v>139</v>
      </c>
      <c r="CI67" s="20">
        <f t="shared" si="28"/>
        <v>41</v>
      </c>
      <c r="CO67" s="36"/>
      <c r="CP67" s="222">
        <f t="shared" si="29"/>
        <v>0</v>
      </c>
      <c r="CQ67" s="222">
        <f t="shared" si="30"/>
        <v>0</v>
      </c>
      <c r="CR67" s="17"/>
      <c r="CU67" s="20"/>
      <c r="CV67" s="20"/>
      <c r="CW67" s="20"/>
      <c r="CX67" s="20"/>
      <c r="CY67" s="20"/>
      <c r="CZ67" s="20"/>
      <c r="DA67" s="76"/>
      <c r="DB67" s="20" t="b" cm="1">
        <f t="array" ref="DB67">DeathRefragged(CI67,CJ19,CK19,CL19,CM19,CN19)</f>
        <v>0</v>
      </c>
      <c r="DC67" s="20" t="b" cm="1">
        <f t="array" ref="DC67">OpeningKill(CJ19,AS19,$B$60,CI19,CI35,CI51,CI67,CI83)</f>
        <v>0</v>
      </c>
      <c r="DD67" s="76"/>
      <c r="DE67" s="20" t="b" cm="1">
        <f t="array" ref="DE67">OnevX(CH67,CH19,CH51,CH35,CH83,AO19)</f>
        <v>0</v>
      </c>
      <c r="DF67" s="20">
        <f t="shared" si="32"/>
        <v>0</v>
      </c>
    </row>
    <row r="68" spans="1:110" ht="15.75" customHeight="1" x14ac:dyDescent="0.2">
      <c r="A68" s="152" t="str" cm="1">
        <f t="array" aca="1" ref="A68" ca="1">MID(CELL("filename",A57),FIND("]",CELL("filename",A57))+1,255)</f>
        <v>5_30 Theme</v>
      </c>
      <c r="B68" s="13">
        <v>8</v>
      </c>
      <c r="C68" s="50"/>
      <c r="D68" s="51"/>
      <c r="E68" s="50"/>
      <c r="F68" s="91"/>
      <c r="G68" s="58"/>
      <c r="H68" s="90"/>
      <c r="I68" s="49"/>
      <c r="J68" s="48" t="s">
        <v>432</v>
      </c>
      <c r="K68" s="45" t="b">
        <v>0</v>
      </c>
      <c r="L68" s="46" t="b">
        <f t="shared" si="31"/>
        <v>0</v>
      </c>
      <c r="M68" s="47" t="b" cm="1">
        <f t="array" ref="M68">OpeningDeath(CG20,CI68,CI20,CI36,CI52,CI84,CI100)</f>
        <v>0</v>
      </c>
      <c r="N68" s="52" t="s">
        <v>174</v>
      </c>
      <c r="O68" s="53" t="b">
        <v>0</v>
      </c>
      <c r="Z68" s="13">
        <v>8</v>
      </c>
      <c r="AA68" s="93"/>
      <c r="AB68" s="68"/>
      <c r="AC68" s="73"/>
      <c r="AD68" s="44"/>
      <c r="AE68" s="73"/>
      <c r="AF68" s="44"/>
      <c r="AG68" s="43"/>
      <c r="AI68" s="18"/>
      <c r="AJ68" s="11"/>
      <c r="AK68" s="18"/>
      <c r="AL68" s="11"/>
      <c r="AM68" s="11"/>
      <c r="AN68" s="37"/>
      <c r="AO68" s="9"/>
      <c r="AP68" s="18"/>
      <c r="AR68" s="9"/>
      <c r="AS68" s="9"/>
      <c r="AT68" s="18"/>
      <c r="AU68" s="18"/>
      <c r="AV68" s="76"/>
      <c r="AW68" s="79"/>
      <c r="AX68" s="79"/>
      <c r="AY68" s="76"/>
      <c r="AZ68" s="76"/>
      <c r="BA68" s="76"/>
      <c r="BB68" s="78"/>
      <c r="BC68" s="78"/>
      <c r="BD68" s="76"/>
      <c r="BE68" s="76"/>
      <c r="BF68" s="76"/>
      <c r="BG68" s="78"/>
      <c r="BH68" s="78"/>
      <c r="BI68" s="76"/>
      <c r="BJ68" s="76"/>
      <c r="BK68" s="76"/>
      <c r="BL68" s="78"/>
      <c r="BM68" s="78"/>
      <c r="BN68" s="76"/>
      <c r="BO68" s="76"/>
      <c r="BP68" s="76"/>
      <c r="BR68" s="20" t="str">
        <v/>
      </c>
      <c r="BS68" s="20">
        <f t="shared" si="26"/>
        <v>0</v>
      </c>
      <c r="BT68" s="222" cm="1">
        <f t="array" ref="BT68">IF(K68=TRUE,45-secandmin(AK20),0)</f>
        <v>0</v>
      </c>
      <c r="BU68" s="20" t="b" cm="1">
        <f t="array" ref="BU68">IF(secandmin(AC68)=0,FALSE,(180+CP68-secandmin(AC68)))</f>
        <v>0</v>
      </c>
      <c r="BV68" s="20" t="b" cm="1">
        <f t="array" ref="BV68">IF(secandmin(AE68)=0,FALSE,(180+CQ68-secandmin(AE68)))</f>
        <v>0</v>
      </c>
      <c r="BW68" s="70"/>
      <c r="BX68" s="21">
        <f t="shared" si="27"/>
        <v>0</v>
      </c>
      <c r="BY68" s="18"/>
      <c r="BZ68" s="36"/>
      <c r="CA68" s="29">
        <f>countkills(AS20,AX20,BC20,BH20,BM20,B60)</f>
        <v>1</v>
      </c>
      <c r="CB68" s="20">
        <f t="shared" si="33"/>
        <v>0</v>
      </c>
      <c r="CC68" s="82" t="b">
        <f>opening(AS20,B60)</f>
        <v>0</v>
      </c>
      <c r="CD68" s="5" t="b">
        <f>KOST(CA68,O68,secandmin(J68),L68,AN20)</f>
        <v>1</v>
      </c>
      <c r="CE68" s="37"/>
      <c r="CF68" s="20" cm="1">
        <f t="array" ref="CF68">exitfrags(CI68,CI20,CI36,CI52,CI84,AS20,CJ20,AX20,CK20,BC20,CL20,BH20,CM20,BM20,CN20,AO20,$B$60)</f>
        <v>0</v>
      </c>
      <c r="CG68" s="40"/>
      <c r="CH68" s="20" cm="1">
        <f t="array" ref="CH68">secandmin(J68)</f>
        <v>6</v>
      </c>
      <c r="CI68" s="20">
        <f t="shared" si="28"/>
        <v>174</v>
      </c>
      <c r="CO68" s="36"/>
      <c r="CP68" s="222">
        <f t="shared" si="29"/>
        <v>0</v>
      </c>
      <c r="CQ68" s="222">
        <f t="shared" si="30"/>
        <v>0</v>
      </c>
      <c r="CR68" s="17"/>
      <c r="CU68" s="20"/>
      <c r="CV68" s="20"/>
      <c r="CW68" s="20"/>
      <c r="CX68" s="20"/>
      <c r="CY68" s="20"/>
      <c r="CZ68" s="20"/>
      <c r="DA68" s="76"/>
      <c r="DB68" s="20" t="b" cm="1">
        <f t="array" ref="DB68">DeathRefragged(CI68,CJ20,CK20,CL20,CM20,CN20)</f>
        <v>0</v>
      </c>
      <c r="DC68" s="20" t="b" cm="1">
        <f t="array" ref="DC68">OpeningKill(CJ20,AS20,$B$60,CI20,CI36,CI52,CI68,CI84)</f>
        <v>0</v>
      </c>
      <c r="DD68" s="76"/>
      <c r="DE68" s="20" t="b" cm="1">
        <f t="array" ref="DE68">OnevX(CH68,CH20,CH52,CH36,CH84,AO20)</f>
        <v>0</v>
      </c>
      <c r="DF68" s="20">
        <f t="shared" si="32"/>
        <v>0</v>
      </c>
    </row>
    <row r="69" spans="1:110" ht="15.75" customHeight="1" x14ac:dyDescent="0.2">
      <c r="A69" s="152" t="str" cm="1">
        <f t="array" aca="1" ref="A69" ca="1">MID(CELL("filename",A58),FIND("]",CELL("filename",A58))+1,255)</f>
        <v>5_30 Theme</v>
      </c>
      <c r="B69" s="13">
        <v>9</v>
      </c>
      <c r="C69" s="50"/>
      <c r="D69" s="51"/>
      <c r="E69" s="50"/>
      <c r="F69" s="91"/>
      <c r="G69" s="58"/>
      <c r="H69" s="90"/>
      <c r="I69" s="49"/>
      <c r="J69" s="48" t="s">
        <v>387</v>
      </c>
      <c r="K69" s="45" t="b">
        <v>0</v>
      </c>
      <c r="L69" s="46" t="b">
        <f t="shared" si="31"/>
        <v>0</v>
      </c>
      <c r="M69" s="47" t="b" cm="1">
        <f t="array" ref="M69">OpeningDeath(CG21,CI69,CI21,CI37,CI53,CI85,CI101)</f>
        <v>0</v>
      </c>
      <c r="N69" s="171" t="s">
        <v>174</v>
      </c>
      <c r="O69" s="53" t="b">
        <v>0</v>
      </c>
      <c r="Z69" s="13">
        <v>9</v>
      </c>
      <c r="AA69" s="93"/>
      <c r="AB69" s="68"/>
      <c r="AC69" s="73"/>
      <c r="AD69" s="44"/>
      <c r="AE69" s="73"/>
      <c r="AF69" s="44"/>
      <c r="AG69" s="43"/>
      <c r="AI69" s="18"/>
      <c r="AJ69" s="11"/>
      <c r="AK69" s="18"/>
      <c r="AL69" s="11"/>
      <c r="AM69" s="11"/>
      <c r="AN69" s="37"/>
      <c r="AO69" s="9"/>
      <c r="AP69" s="18"/>
      <c r="AR69" s="9"/>
      <c r="AS69" s="9"/>
      <c r="AT69" s="18"/>
      <c r="AU69" s="18"/>
      <c r="AV69" s="76"/>
      <c r="AW69" s="79"/>
      <c r="AX69" s="79"/>
      <c r="AY69" s="76"/>
      <c r="AZ69" s="76"/>
      <c r="BA69" s="76"/>
      <c r="BB69" s="78"/>
      <c r="BC69" s="78"/>
      <c r="BD69" s="76"/>
      <c r="BE69" s="76"/>
      <c r="BF69" s="76"/>
      <c r="BG69" s="78"/>
      <c r="BH69" s="78"/>
      <c r="BI69" s="76"/>
      <c r="BJ69" s="76"/>
      <c r="BK69" s="76"/>
      <c r="BL69" s="78"/>
      <c r="BM69" s="78"/>
      <c r="BN69" s="76"/>
      <c r="BO69" s="76"/>
      <c r="BP69" s="76"/>
      <c r="BR69" s="20" t="str">
        <v/>
      </c>
      <c r="BS69" s="20">
        <f t="shared" si="26"/>
        <v>0</v>
      </c>
      <c r="BT69" s="222" cm="1">
        <f t="array" ref="BT69">IF(K69=TRUE,45-secandmin(AK21),0)</f>
        <v>0</v>
      </c>
      <c r="BU69" s="20" t="b" cm="1">
        <f t="array" ref="BU69">IF(secandmin(AC69)=0,FALSE,(180+CP69-secandmin(AC69)))</f>
        <v>0</v>
      </c>
      <c r="BV69" s="20" t="b" cm="1">
        <f t="array" ref="BV69">IF(secandmin(AE69)=0,FALSE,(180+CQ69-secandmin(AE69)))</f>
        <v>0</v>
      </c>
      <c r="BW69" s="70"/>
      <c r="BX69" s="21">
        <f t="shared" si="27"/>
        <v>0</v>
      </c>
      <c r="BY69" s="18"/>
      <c r="BZ69" s="36"/>
      <c r="CA69" s="29">
        <f>countkills(AS21,AX21,BC21,BH21,BM21,B60)</f>
        <v>0</v>
      </c>
      <c r="CB69" s="20">
        <f t="shared" si="33"/>
        <v>0</v>
      </c>
      <c r="CC69" s="82" t="b">
        <f>opening(AS21,B60)</f>
        <v>0</v>
      </c>
      <c r="CD69" s="5" t="b">
        <f>KOST(CA69,O69,secandmin(J69),L69,AN21)</f>
        <v>0</v>
      </c>
      <c r="CE69" s="37"/>
      <c r="CF69" s="20" cm="1">
        <f t="array" ref="CF69">exitfrags(CI69,CI21,CI37,CI53,CI85,AS21,CJ21,AX21,CK21,BC21,CL21,BH21,CM21,BM21,CN21,AO21,$B$60)</f>
        <v>0</v>
      </c>
      <c r="CG69" s="40"/>
      <c r="CH69" s="20" cm="1">
        <f t="array" ref="CH69">secandmin(J69)</f>
        <v>84</v>
      </c>
      <c r="CI69" s="20">
        <f t="shared" si="28"/>
        <v>96</v>
      </c>
      <c r="CO69" s="36"/>
      <c r="CP69" s="222">
        <f t="shared" si="29"/>
        <v>0</v>
      </c>
      <c r="CQ69" s="222">
        <f t="shared" si="30"/>
        <v>0</v>
      </c>
      <c r="CR69" s="17"/>
      <c r="CU69" s="20"/>
      <c r="CV69" s="20"/>
      <c r="CW69" s="20"/>
      <c r="CX69" s="20"/>
      <c r="CY69" s="20"/>
      <c r="CZ69" s="20"/>
      <c r="DA69" s="76"/>
      <c r="DB69" s="20" t="b" cm="1">
        <f t="array" ref="DB69">DeathRefragged(CI69,CJ21,CK21,CL21,CM21,CN21)</f>
        <v>0</v>
      </c>
      <c r="DC69" s="20" t="b" cm="1">
        <f t="array" ref="DC69">OpeningKill(CJ21,AS21,$B$60,CI21,CI37,CI53,CI69,CI85)</f>
        <v>0</v>
      </c>
      <c r="DD69" s="76"/>
      <c r="DE69" s="20" t="b" cm="1">
        <f t="array" ref="DE69">OnevX(CH69,CH21,CH53,CH37,CH85,AO21)</f>
        <v>0</v>
      </c>
      <c r="DF69" s="20">
        <f t="shared" si="32"/>
        <v>0</v>
      </c>
    </row>
    <row r="70" spans="1:110" ht="15.75" customHeight="1" x14ac:dyDescent="0.2">
      <c r="A70" s="152" t="str" cm="1">
        <f t="array" aca="1" ref="A70" ca="1">MID(CELL("filename",A59),FIND("]",CELL("filename",A59))+1,255)</f>
        <v>5_30 Theme</v>
      </c>
      <c r="B70" s="13">
        <v>10</v>
      </c>
      <c r="C70" s="50"/>
      <c r="D70" s="51"/>
      <c r="E70" s="50"/>
      <c r="F70" s="91"/>
      <c r="G70" s="58"/>
      <c r="H70" s="90"/>
      <c r="I70" s="49"/>
      <c r="J70" s="48" t="s">
        <v>440</v>
      </c>
      <c r="K70" s="45" t="b">
        <v>0</v>
      </c>
      <c r="L70" s="46" t="b">
        <f t="shared" si="31"/>
        <v>0</v>
      </c>
      <c r="M70" s="47" t="b" cm="1">
        <f t="array" ref="M70">OpeningDeath(CG22,CI70,CI22,CI38,CI54,CI86,CI102)</f>
        <v>0</v>
      </c>
      <c r="N70" s="171" t="s">
        <v>174</v>
      </c>
      <c r="O70" s="53" t="b">
        <v>0</v>
      </c>
      <c r="Z70" s="13">
        <v>10</v>
      </c>
      <c r="AA70" s="93"/>
      <c r="AB70" s="68"/>
      <c r="AC70" s="73"/>
      <c r="AD70" s="44"/>
      <c r="AE70" s="73"/>
      <c r="AF70" s="44"/>
      <c r="AG70" s="43"/>
      <c r="AI70" s="18"/>
      <c r="AJ70" s="11"/>
      <c r="AK70" s="18"/>
      <c r="AL70" s="11"/>
      <c r="AM70" s="11"/>
      <c r="AN70" s="37"/>
      <c r="AO70" s="9"/>
      <c r="AP70" s="18"/>
      <c r="AR70" s="9"/>
      <c r="AS70" s="9"/>
      <c r="AT70" s="18"/>
      <c r="AU70" s="18"/>
      <c r="AV70" s="76"/>
      <c r="AW70" s="79"/>
      <c r="AX70" s="79"/>
      <c r="AY70" s="76"/>
      <c r="AZ70" s="76"/>
      <c r="BA70" s="76"/>
      <c r="BB70" s="78"/>
      <c r="BC70" s="78"/>
      <c r="BD70" s="76"/>
      <c r="BE70" s="76"/>
      <c r="BF70" s="76"/>
      <c r="BG70" s="78"/>
      <c r="BH70" s="78"/>
      <c r="BI70" s="76"/>
      <c r="BJ70" s="76"/>
      <c r="BK70" s="76"/>
      <c r="BL70" s="78"/>
      <c r="BM70" s="78"/>
      <c r="BN70" s="76"/>
      <c r="BO70" s="76"/>
      <c r="BP70" s="76"/>
      <c r="BR70" s="20" t="str">
        <v/>
      </c>
      <c r="BS70" s="20">
        <f t="shared" si="26"/>
        <v>0</v>
      </c>
      <c r="BT70" s="222" cm="1">
        <f t="array" ref="BT70">IF(K70=TRUE,45-secandmin(AK22),0)</f>
        <v>0</v>
      </c>
      <c r="BU70" s="20" t="b" cm="1">
        <f t="array" ref="BU70">IF(secandmin(AC70)=0,FALSE,(180+CP70-secandmin(AC70)))</f>
        <v>0</v>
      </c>
      <c r="BV70" s="20" t="b" cm="1">
        <f t="array" ref="BV70">IF(secandmin(AE70)=0,FALSE,(180+CQ70-secandmin(AE70)))</f>
        <v>0</v>
      </c>
      <c r="BW70" s="70"/>
      <c r="BX70" s="21">
        <f t="shared" si="27"/>
        <v>0</v>
      </c>
      <c r="BY70" s="18"/>
      <c r="BZ70" s="36"/>
      <c r="CA70" s="29">
        <f>countkills(AS22,AX22,BC22,BH22,BM22,B60)</f>
        <v>0</v>
      </c>
      <c r="CB70" s="20">
        <f t="shared" si="33"/>
        <v>0</v>
      </c>
      <c r="CC70" s="82" t="b">
        <f>opening(AS22,B60)</f>
        <v>0</v>
      </c>
      <c r="CD70" s="5" t="b">
        <f>KOST(CA70,O70,secandmin(J70),L70,AN22)</f>
        <v>0</v>
      </c>
      <c r="CE70" s="37"/>
      <c r="CF70" s="20" cm="1">
        <f t="array" ref="CF70">exitfrags(CI70,CI22,CI38,CI54,CI86,AS22,CJ22,AX22,CK22,BC22,CL22,BH22,CM22,BM22,CN22,AO22,$B$60)</f>
        <v>0</v>
      </c>
      <c r="CG70" s="40"/>
      <c r="CH70" s="20" cm="1">
        <f t="array" ref="CH70">secandmin(J70)</f>
        <v>112</v>
      </c>
      <c r="CI70" s="20">
        <f t="shared" si="28"/>
        <v>68</v>
      </c>
      <c r="CO70" s="36"/>
      <c r="CP70" s="222">
        <f t="shared" si="29"/>
        <v>0</v>
      </c>
      <c r="CQ70" s="222">
        <f t="shared" si="30"/>
        <v>0</v>
      </c>
      <c r="CR70" s="17"/>
      <c r="CU70" s="20"/>
      <c r="CV70" s="20"/>
      <c r="CW70" s="20"/>
      <c r="CX70" s="20"/>
      <c r="CY70" s="20"/>
      <c r="CZ70" s="20"/>
      <c r="DA70" s="76"/>
      <c r="DB70" s="20" t="b" cm="1">
        <f t="array" ref="DB70">DeathRefragged(CI70,CJ22,CK22,CL22,CM22,CN22)</f>
        <v>0</v>
      </c>
      <c r="DC70" s="20" t="b" cm="1">
        <f t="array" ref="DC70">OpeningKill(CJ22,AS22,$B$60,CI22,CI38,CI54,CI70,CI86)</f>
        <v>0</v>
      </c>
      <c r="DD70" s="76"/>
      <c r="DE70" s="20" t="b" cm="1">
        <f t="array" ref="DE70">OnevX(CH70,CH22,CH54,CH38,CH86,AO22)</f>
        <v>0</v>
      </c>
      <c r="DF70" s="20">
        <f t="shared" si="32"/>
        <v>0</v>
      </c>
    </row>
    <row r="71" spans="1:110" ht="15.75" customHeight="1" x14ac:dyDescent="0.2">
      <c r="A71" s="152" t="str" cm="1">
        <f t="array" aca="1" ref="A71" ca="1">MID(CELL("filename",A60),FIND("]",CELL("filename",A60))+1,255)</f>
        <v>5_30 Theme</v>
      </c>
      <c r="B71" s="13">
        <v>11</v>
      </c>
      <c r="C71" s="50"/>
      <c r="D71" s="51"/>
      <c r="E71" s="50"/>
      <c r="F71" s="91"/>
      <c r="G71" s="58"/>
      <c r="H71" s="90"/>
      <c r="I71" s="49"/>
      <c r="J71" s="48" t="s">
        <v>433</v>
      </c>
      <c r="K71" s="45" t="b">
        <v>0</v>
      </c>
      <c r="L71" s="46" t="b">
        <f t="shared" si="31"/>
        <v>0</v>
      </c>
      <c r="M71" s="47" t="b" cm="1">
        <f t="array" ref="M71">OpeningDeath(CG23,CI71,CI23,CI39,CI55,CI87,CI103)</f>
        <v>1</v>
      </c>
      <c r="N71" s="171" t="s">
        <v>174</v>
      </c>
      <c r="O71" s="53" t="b">
        <v>0</v>
      </c>
      <c r="Z71" s="13">
        <v>11</v>
      </c>
      <c r="AA71" s="93"/>
      <c r="AB71" s="68"/>
      <c r="AC71" s="73"/>
      <c r="AD71" s="44"/>
      <c r="AE71" s="73"/>
      <c r="AF71" s="44"/>
      <c r="AG71" s="43"/>
      <c r="AI71" s="18"/>
      <c r="AJ71" s="11"/>
      <c r="AK71" s="18"/>
      <c r="AL71" s="11"/>
      <c r="AM71" s="11"/>
      <c r="AN71" s="37"/>
      <c r="AO71" s="9"/>
      <c r="AP71" s="18"/>
      <c r="AR71" s="9"/>
      <c r="AS71" s="9"/>
      <c r="AT71" s="18"/>
      <c r="AU71" s="18"/>
      <c r="AV71" s="76"/>
      <c r="AW71" s="79"/>
      <c r="AX71" s="79"/>
      <c r="AY71" s="76"/>
      <c r="AZ71" s="76"/>
      <c r="BA71" s="76"/>
      <c r="BB71" s="78"/>
      <c r="BC71" s="78"/>
      <c r="BD71" s="76"/>
      <c r="BE71" s="76"/>
      <c r="BF71" s="76"/>
      <c r="BG71" s="78"/>
      <c r="BH71" s="78"/>
      <c r="BI71" s="76"/>
      <c r="BJ71" s="76"/>
      <c r="BK71" s="76"/>
      <c r="BL71" s="78"/>
      <c r="BM71" s="78"/>
      <c r="BN71" s="76"/>
      <c r="BO71" s="76"/>
      <c r="BP71" s="76"/>
      <c r="BR71" s="20" t="str">
        <v/>
      </c>
      <c r="BS71" s="20">
        <f t="shared" si="26"/>
        <v>0</v>
      </c>
      <c r="BT71" s="222" cm="1">
        <f t="array" ref="BT71">IF(K71=TRUE,45-secandmin(AK23),0)</f>
        <v>0</v>
      </c>
      <c r="BU71" s="20" t="b" cm="1">
        <f t="array" ref="BU71">IF(secandmin(AC71)=0,FALSE,(180+CP71-secandmin(AC71)))</f>
        <v>0</v>
      </c>
      <c r="BV71" s="20" t="b" cm="1">
        <f t="array" ref="BV71">IF(secandmin(AE71)=0,FALSE,(180+CQ71-secandmin(AE71)))</f>
        <v>0</v>
      </c>
      <c r="BW71" s="70"/>
      <c r="BX71" s="21">
        <f t="shared" si="27"/>
        <v>0</v>
      </c>
      <c r="BY71" s="18"/>
      <c r="BZ71" s="36"/>
      <c r="CA71" s="29">
        <f>countkills(AS23,AX23,BC23,BH23,BM23,B60)</f>
        <v>0</v>
      </c>
      <c r="CB71" s="20">
        <f t="shared" si="33"/>
        <v>0</v>
      </c>
      <c r="CC71" s="82" t="b">
        <f>opening(AS23,B60)</f>
        <v>0</v>
      </c>
      <c r="CD71" s="5" t="b">
        <f>KOST(CA71,O71,secandmin(J71),L71,AN23)</f>
        <v>0</v>
      </c>
      <c r="CE71" s="37"/>
      <c r="CF71" s="20" cm="1">
        <f t="array" ref="CF71">exitfrags(CI71,CI23,CI39,CI55,CI87,AS23,CJ23,AX23,CK23,BC23,CL23,BH23,CM23,BM23,CN23,AO23,$B$60)</f>
        <v>0</v>
      </c>
      <c r="CG71" s="40"/>
      <c r="CH71" s="20" cm="1">
        <f t="array" ref="CH71">secandmin(J71)</f>
        <v>106</v>
      </c>
      <c r="CI71" s="20">
        <f t="shared" si="28"/>
        <v>74</v>
      </c>
      <c r="CO71" s="36"/>
      <c r="CP71" s="222">
        <f t="shared" si="29"/>
        <v>0</v>
      </c>
      <c r="CQ71" s="222">
        <f t="shared" si="30"/>
        <v>0</v>
      </c>
      <c r="CR71" s="17"/>
      <c r="CU71" s="20"/>
      <c r="CV71" s="20"/>
      <c r="CW71" s="20"/>
      <c r="CX71" s="20"/>
      <c r="CY71" s="20"/>
      <c r="CZ71" s="20"/>
      <c r="DA71" s="76"/>
      <c r="DB71" s="20" t="b" cm="1">
        <f t="array" ref="DB71">DeathRefragged(CI71,CJ23,CK23,CL23,CM23,CN23)</f>
        <v>0</v>
      </c>
      <c r="DC71" s="20" t="b" cm="1">
        <f t="array" ref="DC71">OpeningKill(CJ23,AS23,$B$60,CI23,CI39,CI55,CI71,CI87)</f>
        <v>0</v>
      </c>
      <c r="DD71" s="76"/>
      <c r="DE71" s="20" t="b" cm="1">
        <f t="array" ref="DE71">OnevX(CH71,CH23,CH55,CH39,CH87,AO23)</f>
        <v>0</v>
      </c>
      <c r="DF71" s="20">
        <f t="shared" si="32"/>
        <v>0</v>
      </c>
    </row>
    <row r="72" spans="1:110" ht="15.75" customHeight="1" x14ac:dyDescent="0.2">
      <c r="A72" s="152" t="str" cm="1">
        <f t="array" aca="1" ref="A72" ca="1">MID(CELL("filename",A61),FIND("]",CELL("filename",A61))+1,255)</f>
        <v>5_30 Theme</v>
      </c>
      <c r="B72" s="13">
        <v>12</v>
      </c>
      <c r="C72" s="50"/>
      <c r="D72" s="51"/>
      <c r="E72" s="50"/>
      <c r="F72" s="91"/>
      <c r="G72" s="58"/>
      <c r="H72" s="90"/>
      <c r="I72" s="49"/>
      <c r="J72" s="48" t="s">
        <v>424</v>
      </c>
      <c r="K72" s="45" t="b">
        <v>0</v>
      </c>
      <c r="L72" s="46" t="b">
        <f t="shared" si="31"/>
        <v>0</v>
      </c>
      <c r="M72" s="47" t="b" cm="1">
        <f t="array" ref="M72">OpeningDeath(CG24,CI72,CI24,CI40,CI56,CI88,CI104)</f>
        <v>1</v>
      </c>
      <c r="N72" s="171" t="s">
        <v>174</v>
      </c>
      <c r="O72" s="53" t="b">
        <v>0</v>
      </c>
      <c r="Z72" s="13">
        <v>12</v>
      </c>
      <c r="AA72" s="93"/>
      <c r="AB72" s="68"/>
      <c r="AC72" s="73"/>
      <c r="AD72" s="44"/>
      <c r="AE72" s="73"/>
      <c r="AF72" s="44"/>
      <c r="AG72" s="43"/>
      <c r="AI72" s="18"/>
      <c r="AJ72" s="11"/>
      <c r="AK72" s="18"/>
      <c r="AL72" s="11"/>
      <c r="AM72" s="11"/>
      <c r="AN72" s="37"/>
      <c r="AO72" s="9"/>
      <c r="AP72" s="18"/>
      <c r="AR72" s="9"/>
      <c r="AS72" s="9"/>
      <c r="AT72" s="18"/>
      <c r="AU72" s="18"/>
      <c r="AV72" s="76"/>
      <c r="AW72" s="79"/>
      <c r="AX72" s="79"/>
      <c r="AY72" s="76"/>
      <c r="AZ72" s="76"/>
      <c r="BA72" s="76"/>
      <c r="BB72" s="78"/>
      <c r="BC72" s="78"/>
      <c r="BD72" s="76"/>
      <c r="BE72" s="76"/>
      <c r="BF72" s="76"/>
      <c r="BG72" s="78"/>
      <c r="BH72" s="78"/>
      <c r="BI72" s="76"/>
      <c r="BJ72" s="76"/>
      <c r="BK72" s="76"/>
      <c r="BL72" s="78"/>
      <c r="BM72" s="78"/>
      <c r="BN72" s="76"/>
      <c r="BO72" s="76"/>
      <c r="BP72" s="76"/>
      <c r="BR72" s="20" t="str">
        <v/>
      </c>
      <c r="BS72" s="20">
        <f t="shared" si="26"/>
        <v>0</v>
      </c>
      <c r="BT72" s="222" cm="1">
        <f t="array" ref="BT72">IF(K72=TRUE,45-secandmin(AK24),0)</f>
        <v>0</v>
      </c>
      <c r="BU72" s="20" t="b" cm="1">
        <f t="array" ref="BU72">IF(secandmin(AC72)=0,FALSE,(180+CP72-secandmin(AC72)))</f>
        <v>0</v>
      </c>
      <c r="BV72" s="20" t="b" cm="1">
        <f t="array" ref="BV72">IF(secandmin(AE72)=0,FALSE,(180+CQ72-secandmin(AE72)))</f>
        <v>0</v>
      </c>
      <c r="BW72" s="70"/>
      <c r="BX72" s="21">
        <f t="shared" si="27"/>
        <v>0</v>
      </c>
      <c r="BY72" s="18"/>
      <c r="BZ72" s="36"/>
      <c r="CA72" s="29">
        <f>countkills(AS24,AX24,BC24,BH24,BM24,B60)</f>
        <v>0</v>
      </c>
      <c r="CB72" s="20">
        <f t="shared" si="33"/>
        <v>0</v>
      </c>
      <c r="CC72" s="82" t="b">
        <f>opening(AS24,B60)</f>
        <v>0</v>
      </c>
      <c r="CD72" s="5" t="b">
        <f>KOST(CA72,O72,secandmin(J72),L72,AN24)</f>
        <v>0</v>
      </c>
      <c r="CE72" s="37"/>
      <c r="CF72" s="20" cm="1">
        <f t="array" ref="CF72">exitfrags(CI72,CI24,CI40,CI56,CI88,AS24,CJ24,AX24,CK24,BC24,CL24,BH24,CM24,BM24,CN24,AO24,$B$60)</f>
        <v>0</v>
      </c>
      <c r="CG72" s="40"/>
      <c r="CH72" s="20" cm="1">
        <f t="array" ref="CH72">secandmin(J72)</f>
        <v>137</v>
      </c>
      <c r="CI72" s="20">
        <f t="shared" si="28"/>
        <v>43</v>
      </c>
      <c r="CO72" s="36"/>
      <c r="CP72" s="222">
        <f t="shared" si="29"/>
        <v>0</v>
      </c>
      <c r="CQ72" s="222">
        <f t="shared" si="30"/>
        <v>0</v>
      </c>
      <c r="CR72" s="17"/>
      <c r="CU72" s="20"/>
      <c r="CV72" s="20"/>
      <c r="CW72" s="20"/>
      <c r="CX72" s="20"/>
      <c r="CY72" s="20"/>
      <c r="CZ72" s="20"/>
      <c r="DA72" s="76"/>
      <c r="DB72" s="20" t="b" cm="1">
        <f t="array" ref="DB72">DeathRefragged(CI72,CJ24,CK24,CL24,CM24,CN24)</f>
        <v>0</v>
      </c>
      <c r="DC72" s="20" t="b" cm="1">
        <f t="array" ref="DC72">OpeningKill(CJ24,AS24,$B$60,CI24,CI40,CI56,CI72,CI88)</f>
        <v>0</v>
      </c>
      <c r="DD72" s="76"/>
      <c r="DE72" s="20" t="b" cm="1">
        <f t="array" ref="DE72">OnevX(CH72,CH24,CH56,CH40,CH88,AO24)</f>
        <v>0</v>
      </c>
      <c r="DF72" s="20">
        <f t="shared" si="32"/>
        <v>0</v>
      </c>
    </row>
    <row r="73" spans="1:110" ht="15.75" customHeight="1" x14ac:dyDescent="0.2">
      <c r="A73" s="152" t="str" cm="1">
        <f t="array" aca="1" ref="A73" ca="1">MID(CELL("filename",A62),FIND("]",CELL("filename",A62))+1,255)</f>
        <v>5_30 Theme</v>
      </c>
      <c r="B73" s="13">
        <v>13</v>
      </c>
      <c r="C73" s="50"/>
      <c r="D73" s="51"/>
      <c r="E73" s="50"/>
      <c r="F73" s="91"/>
      <c r="G73" s="58"/>
      <c r="H73" s="90"/>
      <c r="I73" s="49"/>
      <c r="J73" s="48"/>
      <c r="K73" s="45" t="b">
        <v>0</v>
      </c>
      <c r="L73" s="46" t="b">
        <f t="shared" si="31"/>
        <v>0</v>
      </c>
      <c r="M73" s="47" t="b" cm="1">
        <f t="array" ref="M73">OpeningDeath(CG25,CI73,CI25,CI41,CI57,CI89,CI105)</f>
        <v>0</v>
      </c>
      <c r="N73" s="52"/>
      <c r="O73" s="53" t="b">
        <v>0</v>
      </c>
      <c r="Z73" s="13">
        <v>13</v>
      </c>
      <c r="AA73" s="93"/>
      <c r="AB73" s="68"/>
      <c r="AC73" s="73"/>
      <c r="AD73" s="44"/>
      <c r="AE73" s="73"/>
      <c r="AF73" s="44"/>
      <c r="AG73" s="43"/>
      <c r="AI73" s="18"/>
      <c r="AJ73" s="11"/>
      <c r="AK73" s="18"/>
      <c r="AL73" s="11"/>
      <c r="AM73" s="11"/>
      <c r="AN73" s="37"/>
      <c r="AO73" s="9"/>
      <c r="AP73" s="18"/>
      <c r="AR73" s="9"/>
      <c r="AS73" s="9"/>
      <c r="AT73" s="18"/>
      <c r="AU73" s="18"/>
      <c r="AV73" s="76"/>
      <c r="AW73" s="79"/>
      <c r="AX73" s="79"/>
      <c r="AY73" s="76"/>
      <c r="AZ73" s="76"/>
      <c r="BA73" s="76"/>
      <c r="BB73" s="78"/>
      <c r="BC73" s="78"/>
      <c r="BD73" s="76"/>
      <c r="BE73" s="76"/>
      <c r="BF73" s="76"/>
      <c r="BG73" s="78"/>
      <c r="BH73" s="78"/>
      <c r="BI73" s="76"/>
      <c r="BJ73" s="76"/>
      <c r="BK73" s="76"/>
      <c r="BL73" s="78"/>
      <c r="BM73" s="78"/>
      <c r="BN73" s="76"/>
      <c r="BO73" s="76"/>
      <c r="BP73" s="76"/>
      <c r="BR73" s="20" t="str">
        <v/>
      </c>
      <c r="BS73" s="20" t="str">
        <f t="shared" si="26"/>
        <v>FALSE</v>
      </c>
      <c r="BT73" s="222" cm="1">
        <f t="array" ref="BT73">IF(K73=TRUE,45-secandmin(AK25),0)</f>
        <v>0</v>
      </c>
      <c r="BU73" s="20" t="b" cm="1">
        <f t="array" ref="BU73">IF(secandmin(AC73)=0,FALSE,(180+CP73-secandmin(AC73)))</f>
        <v>0</v>
      </c>
      <c r="BV73" s="20" t="b" cm="1">
        <f t="array" ref="BV73">IF(secandmin(AE73)=0,FALSE,(180+CQ73-secandmin(AE73)))</f>
        <v>0</v>
      </c>
      <c r="BW73" s="70"/>
      <c r="BX73" s="21" t="str">
        <f t="shared" si="27"/>
        <v>FALSE</v>
      </c>
      <c r="BY73" s="18"/>
      <c r="BZ73" s="36"/>
      <c r="CA73" s="29">
        <f>countkills(AS25,AX25,BC25,BH25,BM25,B60)</f>
        <v>0</v>
      </c>
      <c r="CB73" s="20">
        <f t="shared" si="33"/>
        <v>0</v>
      </c>
      <c r="CC73" s="82" t="b">
        <f>opening(AS25,B60)</f>
        <v>0</v>
      </c>
      <c r="CD73" s="5" t="str">
        <f>KOST(CA73,O73,secandmin(J73),L73,AN25)</f>
        <v/>
      </c>
      <c r="CE73" s="37"/>
      <c r="CF73" s="20" cm="1">
        <f t="array" ref="CF73">exitfrags(CI73,CI25,CI41,CI57,CI89,AS25,CJ25,AX25,CK25,BC25,CL25,BH25,CM25,BM25,CN25,AO25,$B$60)</f>
        <v>0</v>
      </c>
      <c r="CG73" s="40"/>
      <c r="CH73" s="20" cm="1">
        <f t="array" ref="CH73">secandmin(J73)</f>
        <v>0</v>
      </c>
      <c r="CI73" s="20" t="b">
        <f t="shared" si="28"/>
        <v>0</v>
      </c>
      <c r="CO73" s="36"/>
      <c r="CP73" s="222">
        <f t="shared" si="29"/>
        <v>0</v>
      </c>
      <c r="CQ73" s="222">
        <f t="shared" si="30"/>
        <v>0</v>
      </c>
      <c r="CR73" s="17"/>
      <c r="CU73" s="20"/>
      <c r="CV73" s="20"/>
      <c r="CW73" s="20"/>
      <c r="CX73" s="20"/>
      <c r="CY73" s="20"/>
      <c r="CZ73" s="20"/>
      <c r="DA73" s="76"/>
      <c r="DB73" s="20" t="b" cm="1">
        <f t="array" ref="DB73">DeathRefragged(CI73,CJ25,CK25,CL25,CM25,CN25)</f>
        <v>0</v>
      </c>
      <c r="DC73" s="20" t="b" cm="1">
        <f t="array" ref="DC73">OpeningKill(CJ25,AS25,$B$60,CI25,CI41,CI57,CI73,CI89)</f>
        <v>0</v>
      </c>
      <c r="DD73" s="76"/>
      <c r="DE73" s="20" t="b" cm="1">
        <f t="array" ref="DE73">OnevX(CH73,CH25,CH57,CH41,CH89,AO25)</f>
        <v>0</v>
      </c>
      <c r="DF73" s="20">
        <f t="shared" si="32"/>
        <v>0</v>
      </c>
    </row>
    <row r="74" spans="1:110" ht="15.75" customHeight="1" x14ac:dyDescent="0.2">
      <c r="A74" s="152" t="str" cm="1">
        <f t="array" aca="1" ref="A74" ca="1">MID(CELL("filename",A63),FIND("]",CELL("filename",A63))+1,255)</f>
        <v>5_30 Theme</v>
      </c>
      <c r="B74" s="13">
        <v>14</v>
      </c>
      <c r="C74" s="50"/>
      <c r="D74" s="51"/>
      <c r="E74" s="50"/>
      <c r="F74" s="91"/>
      <c r="G74" s="58"/>
      <c r="H74" s="90"/>
      <c r="I74" s="49"/>
      <c r="J74" s="48"/>
      <c r="K74" s="45" t="b">
        <v>0</v>
      </c>
      <c r="L74" s="46" t="b">
        <f t="shared" si="31"/>
        <v>0</v>
      </c>
      <c r="M74" s="47" t="b" cm="1">
        <f t="array" ref="M74">OpeningDeath(CG26,CI74,CI26,CI42,CI58,CI90,CI106)</f>
        <v>0</v>
      </c>
      <c r="N74" s="52"/>
      <c r="O74" s="53" t="b">
        <v>0</v>
      </c>
      <c r="Z74" s="13">
        <v>14</v>
      </c>
      <c r="AA74" s="93"/>
      <c r="AB74" s="68"/>
      <c r="AC74" s="73"/>
      <c r="AD74" s="44"/>
      <c r="AE74" s="73"/>
      <c r="AF74" s="44"/>
      <c r="AG74" s="43"/>
      <c r="AI74" s="18"/>
      <c r="AJ74" s="11"/>
      <c r="AK74" s="18"/>
      <c r="AL74" s="11"/>
      <c r="AM74" s="11"/>
      <c r="AN74" s="37"/>
      <c r="AO74" s="9"/>
      <c r="AP74" s="18"/>
      <c r="AR74" s="9"/>
      <c r="AS74" s="9"/>
      <c r="AT74" s="18"/>
      <c r="AU74" s="18"/>
      <c r="AV74" s="76"/>
      <c r="AW74" s="79"/>
      <c r="AX74" s="79"/>
      <c r="AY74" s="76"/>
      <c r="AZ74" s="76"/>
      <c r="BA74" s="76"/>
      <c r="BB74" s="78"/>
      <c r="BC74" s="78"/>
      <c r="BD74" s="76"/>
      <c r="BE74" s="76"/>
      <c r="BF74" s="76"/>
      <c r="BG74" s="78"/>
      <c r="BH74" s="78"/>
      <c r="BI74" s="76"/>
      <c r="BJ74" s="76"/>
      <c r="BK74" s="76"/>
      <c r="BL74" s="78"/>
      <c r="BM74" s="78"/>
      <c r="BN74" s="76"/>
      <c r="BO74" s="76"/>
      <c r="BP74" s="76"/>
      <c r="BR74" s="20" t="str">
        <v/>
      </c>
      <c r="BS74" s="20" t="str">
        <f t="shared" si="26"/>
        <v>FALSE</v>
      </c>
      <c r="BT74" s="222" cm="1">
        <f t="array" ref="BT74">IF(K74=TRUE,45-secandmin(AK26),0)</f>
        <v>0</v>
      </c>
      <c r="BU74" s="20" t="b" cm="1">
        <f t="array" ref="BU74">IF(secandmin(AC74)=0,FALSE,(180+CP74-secandmin(AC74)))</f>
        <v>0</v>
      </c>
      <c r="BV74" s="20" t="b" cm="1">
        <f t="array" ref="BV74">IF(secandmin(AE74)=0,FALSE,(180+CQ74-secandmin(AE74)))</f>
        <v>0</v>
      </c>
      <c r="BW74" s="70"/>
      <c r="BX74" s="21" t="str">
        <f t="shared" si="27"/>
        <v>FALSE</v>
      </c>
      <c r="BY74" s="18"/>
      <c r="BZ74" s="36"/>
      <c r="CA74" s="29">
        <f>countkills(AS26,AX26,BC26,BH26,BM26,B60)</f>
        <v>0</v>
      </c>
      <c r="CB74" s="20">
        <f t="shared" si="33"/>
        <v>0</v>
      </c>
      <c r="CC74" s="82" t="b">
        <f>opening(AS26,B60)</f>
        <v>0</v>
      </c>
      <c r="CD74" s="5" t="str">
        <f>KOST(CA74,O74,secandmin(J74),L74,AN26)</f>
        <v/>
      </c>
      <c r="CE74" s="37"/>
      <c r="CF74" s="20" cm="1">
        <f t="array" ref="CF74">exitfrags(CI74,CI26,CI42,CI58,CI90,AS26,CJ26,AX26,CK26,BC26,CL26,BH26,CM26,BM26,CN26,AO26,$B$60)</f>
        <v>0</v>
      </c>
      <c r="CG74" s="40"/>
      <c r="CH74" s="20" cm="1">
        <f t="array" ref="CH74">secandmin(J74)</f>
        <v>0</v>
      </c>
      <c r="CI74" s="20" t="b">
        <f t="shared" si="28"/>
        <v>0</v>
      </c>
      <c r="CO74" s="36"/>
      <c r="CP74" s="222">
        <f t="shared" si="29"/>
        <v>0</v>
      </c>
      <c r="CQ74" s="222">
        <f t="shared" si="30"/>
        <v>0</v>
      </c>
      <c r="CR74" s="17"/>
      <c r="CU74" s="20"/>
      <c r="CV74" s="20"/>
      <c r="CW74" s="20"/>
      <c r="CX74" s="20"/>
      <c r="CY74" s="20"/>
      <c r="CZ74" s="20"/>
      <c r="DA74" s="76"/>
      <c r="DB74" s="20" t="b" cm="1">
        <f t="array" ref="DB74">DeathRefragged(CI74,CJ26,CK26,CL26,CM26,CN26)</f>
        <v>0</v>
      </c>
      <c r="DC74" s="20" t="b" cm="1">
        <f t="array" ref="DC74">OpeningKill(CJ26,AS26,$B$60,CI26,CI42,CI58,CI74,CI90)</f>
        <v>0</v>
      </c>
      <c r="DD74" s="76"/>
      <c r="DE74" s="20" t="b" cm="1">
        <f t="array" ref="DE74">OnevX(CH74,CH26,CH58,CH42,CH90,AO26)</f>
        <v>0</v>
      </c>
      <c r="DF74" s="20">
        <f t="shared" si="32"/>
        <v>0</v>
      </c>
    </row>
    <row r="75" spans="1:110" ht="15.75" customHeight="1" x14ac:dyDescent="0.2">
      <c r="A75" s="152" t="str" cm="1">
        <f t="array" aca="1" ref="A75" ca="1">MID(CELL("filename",A64),FIND("]",CELL("filename",A64))+1,255)</f>
        <v>5_30 Theme</v>
      </c>
      <c r="B75" s="13">
        <v>15</v>
      </c>
      <c r="C75" s="50"/>
      <c r="D75" s="51"/>
      <c r="E75" s="50"/>
      <c r="F75" s="91"/>
      <c r="G75" s="58"/>
      <c r="H75" s="90"/>
      <c r="I75" s="49"/>
      <c r="J75" s="48"/>
      <c r="K75" s="45" t="b">
        <v>0</v>
      </c>
      <c r="L75" s="46" t="b">
        <f t="shared" si="31"/>
        <v>0</v>
      </c>
      <c r="M75" s="47" t="b" cm="1">
        <f t="array" ref="M75">OpeningDeath(CG27,CI75,CI27,CI43,CI59,CI91,CI107)</f>
        <v>0</v>
      </c>
      <c r="N75" s="52"/>
      <c r="O75" s="53" t="b">
        <v>0</v>
      </c>
      <c r="Z75" s="13">
        <v>15</v>
      </c>
      <c r="AA75" s="93"/>
      <c r="AB75" s="68"/>
      <c r="AC75" s="73"/>
      <c r="AD75" s="44"/>
      <c r="AE75" s="73"/>
      <c r="AF75" s="44"/>
      <c r="AG75" s="43"/>
      <c r="AI75" s="18"/>
      <c r="AJ75" s="11"/>
      <c r="AK75" s="18"/>
      <c r="AL75" s="11"/>
      <c r="AM75" s="11"/>
      <c r="AN75" s="37"/>
      <c r="AO75" s="9"/>
      <c r="AP75" s="18"/>
      <c r="AR75" s="9"/>
      <c r="AS75" s="9"/>
      <c r="AT75" s="18"/>
      <c r="AU75" s="18"/>
      <c r="AV75" s="76"/>
      <c r="AW75" s="79"/>
      <c r="AX75" s="79"/>
      <c r="AY75" s="76"/>
      <c r="AZ75" s="76"/>
      <c r="BA75" s="76"/>
      <c r="BB75" s="78"/>
      <c r="BC75" s="78"/>
      <c r="BD75" s="76"/>
      <c r="BE75" s="76"/>
      <c r="BF75" s="76"/>
      <c r="BG75" s="78"/>
      <c r="BH75" s="78"/>
      <c r="BI75" s="76"/>
      <c r="BJ75" s="76"/>
      <c r="BK75" s="76"/>
      <c r="BL75" s="78"/>
      <c r="BM75" s="78"/>
      <c r="BN75" s="76"/>
      <c r="BO75" s="76"/>
      <c r="BP75" s="76"/>
      <c r="BR75" s="20" t="str">
        <v/>
      </c>
      <c r="BS75" s="20" t="str">
        <f t="shared" si="26"/>
        <v>FALSE</v>
      </c>
      <c r="BT75" s="222" cm="1">
        <f t="array" ref="BT75">IF(K75=TRUE,45-secandmin(AK27),0)</f>
        <v>0</v>
      </c>
      <c r="BU75" s="20" t="b" cm="1">
        <f t="array" ref="BU75">IF(secandmin(AC75)=0,FALSE,(180+CP75-secandmin(AC75)))</f>
        <v>0</v>
      </c>
      <c r="BV75" s="20" t="b" cm="1">
        <f t="array" ref="BV75">IF(secandmin(AE75)=0,FALSE,(180+CQ75-secandmin(AE75)))</f>
        <v>0</v>
      </c>
      <c r="BW75" s="70"/>
      <c r="BX75" s="21" t="str">
        <f t="shared" si="27"/>
        <v>FALSE</v>
      </c>
      <c r="BY75" s="18"/>
      <c r="BZ75" s="36"/>
      <c r="CA75" s="29">
        <f>countkills(AS27,AX27,BC27,BH27,BM27,B60)</f>
        <v>0</v>
      </c>
      <c r="CB75" s="20">
        <f t="shared" si="33"/>
        <v>0</v>
      </c>
      <c r="CC75" s="82" t="b">
        <f>opening(AS27,B60)</f>
        <v>0</v>
      </c>
      <c r="CD75" s="5" t="str">
        <f>KOST(CA75,O75,secandmin(J75),L75,AN27)</f>
        <v/>
      </c>
      <c r="CE75" s="37"/>
      <c r="CF75" s="20" cm="1">
        <f t="array" ref="CF75">exitfrags(CI75,CI27,CI43,CI59,CI91,AS27,CJ27,AX27,CK27,BC27,CL27,BH27,CM27,BM27,CN27,AO27,$B$60)</f>
        <v>0</v>
      </c>
      <c r="CG75" s="40"/>
      <c r="CH75" s="20" cm="1">
        <f t="array" ref="CH75">secandmin(J75)</f>
        <v>0</v>
      </c>
      <c r="CI75" s="20" t="b">
        <f t="shared" si="28"/>
        <v>0</v>
      </c>
      <c r="CO75" s="36"/>
      <c r="CP75" s="222">
        <f t="shared" si="29"/>
        <v>0</v>
      </c>
      <c r="CQ75" s="222">
        <f t="shared" si="30"/>
        <v>0</v>
      </c>
      <c r="CR75" s="17"/>
      <c r="CU75" s="20"/>
      <c r="CV75" s="20"/>
      <c r="CW75" s="20"/>
      <c r="CX75" s="20"/>
      <c r="CY75" s="20"/>
      <c r="CZ75" s="20"/>
      <c r="DA75" s="76"/>
      <c r="DB75" s="20" t="b" cm="1">
        <f t="array" ref="DB75">DeathRefragged(CI75,CJ27,CK27,CL27,CM27,CN27)</f>
        <v>0</v>
      </c>
      <c r="DC75" s="20" t="b" cm="1">
        <f t="array" ref="DC75">OpeningKill(CJ27,AS27,$B$60,CI27,CI43,CI59,CI75,CI91)</f>
        <v>0</v>
      </c>
      <c r="DD75" s="76"/>
      <c r="DE75" s="20" t="b" cm="1">
        <f t="array" ref="DE75">OnevX(CH75,CH27,CH59,CH43,CH91,AO27)</f>
        <v>0</v>
      </c>
      <c r="DF75" s="20">
        <f>countkillsutil(AS27,AT27,AX27,AY27,BC27,BD27,BH27,BI27,BM27,BN27,$B$60)</f>
        <v>0</v>
      </c>
    </row>
    <row r="76" spans="1:110" ht="15.75" customHeight="1" x14ac:dyDescent="0.2">
      <c r="A76" s="152" t="str" cm="1">
        <f t="array" aca="1" ref="A76" ca="1">MID(CELL("filename",A65),FIND("]",CELL("filename",A65))+1,255)</f>
        <v>5_30 Theme</v>
      </c>
      <c r="B76" s="6" t="s">
        <v>67</v>
      </c>
      <c r="C76" s="8" t="s">
        <v>68</v>
      </c>
      <c r="D76" s="8" t="s">
        <v>69</v>
      </c>
      <c r="E76" s="85" t="s">
        <v>70</v>
      </c>
      <c r="F76" s="8" t="s">
        <v>71</v>
      </c>
      <c r="G76" s="8" t="s">
        <v>72</v>
      </c>
      <c r="H76" s="8" t="s">
        <v>73</v>
      </c>
      <c r="I76" s="86" t="s">
        <v>74</v>
      </c>
      <c r="J76" s="35" t="s">
        <v>75</v>
      </c>
      <c r="K76" s="16" t="s">
        <v>76</v>
      </c>
      <c r="L76" s="15" t="s">
        <v>77</v>
      </c>
      <c r="M76" s="3" t="s">
        <v>78</v>
      </c>
      <c r="N76" s="16" t="s">
        <v>79</v>
      </c>
      <c r="O76" s="14" t="s">
        <v>80</v>
      </c>
      <c r="Z76" s="6" t="s">
        <v>66</v>
      </c>
      <c r="AA76" s="35" t="s">
        <v>84</v>
      </c>
      <c r="AB76" s="67" t="s">
        <v>85</v>
      </c>
      <c r="AC76" s="35" t="s">
        <v>86</v>
      </c>
      <c r="AD76" s="16" t="s">
        <v>87</v>
      </c>
      <c r="AE76" s="35" t="s">
        <v>88</v>
      </c>
      <c r="AF76" s="16" t="s">
        <v>76</v>
      </c>
      <c r="AG76" s="16" t="s">
        <v>89</v>
      </c>
      <c r="AI76" s="18"/>
      <c r="AJ76" s="38" t="s">
        <v>91</v>
      </c>
      <c r="AK76" s="18"/>
      <c r="AL76" s="39" t="s">
        <v>94</v>
      </c>
      <c r="AM76" s="39" t="s">
        <v>95</v>
      </c>
      <c r="AN76" s="39" t="s">
        <v>96</v>
      </c>
      <c r="AO76" s="39" t="s">
        <v>99</v>
      </c>
      <c r="AP76" s="18"/>
      <c r="AR76" s="39" t="s">
        <v>99</v>
      </c>
      <c r="AS76" s="39" t="s">
        <v>100</v>
      </c>
      <c r="AT76" s="38" t="s">
        <v>101</v>
      </c>
      <c r="AU76" s="18"/>
      <c r="AV76" s="76"/>
      <c r="AW76" s="80" t="s">
        <v>104</v>
      </c>
      <c r="AX76" s="80" t="s">
        <v>105</v>
      </c>
      <c r="AY76" s="227" t="s">
        <v>101</v>
      </c>
      <c r="AZ76" s="76"/>
      <c r="BA76" s="76"/>
      <c r="BB76" s="80" t="s">
        <v>106</v>
      </c>
      <c r="BC76" s="80" t="s">
        <v>107</v>
      </c>
      <c r="BD76" s="227" t="s">
        <v>101</v>
      </c>
      <c r="BE76" s="76"/>
      <c r="BF76" s="76"/>
      <c r="BG76" s="80" t="s">
        <v>108</v>
      </c>
      <c r="BH76" s="80" t="s">
        <v>109</v>
      </c>
      <c r="BI76" s="227" t="s">
        <v>101</v>
      </c>
      <c r="BJ76" s="76"/>
      <c r="BK76" s="76"/>
      <c r="BL76" s="80" t="s">
        <v>110</v>
      </c>
      <c r="BM76" s="81" t="s">
        <v>45</v>
      </c>
      <c r="BN76" s="227" t="s">
        <v>101</v>
      </c>
      <c r="BO76" s="76"/>
      <c r="BP76" s="76"/>
      <c r="BR76" s="16" t="s">
        <v>53</v>
      </c>
      <c r="BS76" s="16" t="s">
        <v>111</v>
      </c>
      <c r="BT76" s="101" t="s">
        <v>112</v>
      </c>
      <c r="BU76" s="101" t="s">
        <v>113</v>
      </c>
      <c r="BV76" s="101" t="s">
        <v>114</v>
      </c>
      <c r="BW76" s="15" t="s">
        <v>115</v>
      </c>
      <c r="BX76" s="3" t="s">
        <v>143</v>
      </c>
      <c r="BY76" s="38" t="s">
        <v>117</v>
      </c>
      <c r="BZ76" s="39" t="s">
        <v>93</v>
      </c>
      <c r="CA76" s="14" t="s">
        <v>30</v>
      </c>
      <c r="CB76" s="83" t="s">
        <v>31</v>
      </c>
      <c r="CC76" s="15" t="s">
        <v>119</v>
      </c>
      <c r="CD76" s="3" t="s">
        <v>37</v>
      </c>
      <c r="CE76" s="39" t="s">
        <v>11</v>
      </c>
      <c r="CF76" s="16" t="s">
        <v>372</v>
      </c>
      <c r="CG76" s="41" t="s">
        <v>15</v>
      </c>
      <c r="CH76" s="16" t="s">
        <v>120</v>
      </c>
      <c r="CI76" s="16" t="s">
        <v>121</v>
      </c>
      <c r="CO76" s="39" t="s">
        <v>127</v>
      </c>
      <c r="CP76" s="101" t="s">
        <v>128</v>
      </c>
      <c r="CQ76" s="101" t="s">
        <v>129</v>
      </c>
      <c r="CR76" s="16" t="s">
        <v>375</v>
      </c>
      <c r="CU76" s="16" t="s">
        <v>133</v>
      </c>
      <c r="CV76" s="16" t="s">
        <v>134</v>
      </c>
      <c r="CW76" s="16" t="s">
        <v>135</v>
      </c>
      <c r="CX76" s="16" t="s">
        <v>136</v>
      </c>
      <c r="CY76" s="16" t="s">
        <v>137</v>
      </c>
      <c r="CZ76" s="16" t="s">
        <v>138</v>
      </c>
      <c r="DA76" s="76"/>
      <c r="DB76" s="16" t="s">
        <v>139</v>
      </c>
      <c r="DC76" s="16" t="s">
        <v>365</v>
      </c>
      <c r="DD76" s="76"/>
      <c r="DE76" s="16" t="s">
        <v>360</v>
      </c>
      <c r="DF76" s="16" t="s">
        <v>357</v>
      </c>
    </row>
    <row r="77" spans="1:110" ht="15.75" customHeight="1" x14ac:dyDescent="0.2">
      <c r="A77" s="152" t="str" cm="1">
        <f t="array" aca="1" ref="A77" ca="1">MID(CELL("filename",A66),FIND("]",CELL("filename",A66))+1,255)</f>
        <v>5_30 Theme</v>
      </c>
      <c r="B77" s="6">
        <v>1</v>
      </c>
      <c r="C77" s="50"/>
      <c r="D77" s="51"/>
      <c r="E77" s="50"/>
      <c r="F77" s="91"/>
      <c r="G77" s="58"/>
      <c r="H77" s="90"/>
      <c r="I77" s="49"/>
      <c r="J77" s="300"/>
      <c r="K77" s="45" t="b">
        <v>0</v>
      </c>
      <c r="L77" s="46" t="b">
        <f>DB77</f>
        <v>0</v>
      </c>
      <c r="M77" s="47" t="b" cm="1">
        <f t="array" ref="M77">OpeningDeath(CG13,CI77,CI13,CI29,CI45,CI61,CI93)</f>
        <v>0</v>
      </c>
      <c r="N77" s="52" t="s">
        <v>167</v>
      </c>
      <c r="O77" s="53" t="b">
        <v>0</v>
      </c>
      <c r="Z77" s="6">
        <v>1</v>
      </c>
      <c r="AA77" s="93"/>
      <c r="AB77" s="68"/>
      <c r="AC77" s="73"/>
      <c r="AD77" s="44"/>
      <c r="AE77" s="73"/>
      <c r="AF77" s="44"/>
      <c r="AG77" s="43"/>
      <c r="AI77" s="18"/>
      <c r="AJ77" s="11"/>
      <c r="AK77" s="18"/>
      <c r="AL77" s="37"/>
      <c r="AM77" s="11"/>
      <c r="AN77" s="37"/>
      <c r="AO77" s="9"/>
      <c r="AP77" s="18"/>
      <c r="AR77" s="9"/>
      <c r="AS77" s="9"/>
      <c r="AT77" s="38"/>
      <c r="AU77" s="18"/>
      <c r="AV77" s="76"/>
      <c r="AW77" s="79"/>
      <c r="AX77" s="79"/>
      <c r="AY77" s="76"/>
      <c r="AZ77" s="76"/>
      <c r="BA77" s="76"/>
      <c r="BB77" s="78"/>
      <c r="BC77" s="78"/>
      <c r="BD77" s="76"/>
      <c r="BE77" s="76"/>
      <c r="BF77" s="76"/>
      <c r="BG77" s="78"/>
      <c r="BH77" s="78"/>
      <c r="BI77" s="76"/>
      <c r="BJ77" s="76"/>
      <c r="BK77" s="76"/>
      <c r="BL77" s="78"/>
      <c r="BM77" s="78"/>
      <c r="BN77" s="76"/>
      <c r="BO77" s="76"/>
      <c r="BP77" s="76"/>
      <c r="BR77" s="20" t="str" cm="1">
        <f t="array" ref="BR77:BR91">TRANSPOSE(secsandmins(AA77:AA91))</f>
        <v/>
      </c>
      <c r="BS77" s="20">
        <f t="shared" ref="BS77:BS91" si="34">IF(AO13="Not Played","FALSE",IF(AG77="",0,AG77))</f>
        <v>0</v>
      </c>
      <c r="BT77" s="222" cm="1">
        <f t="array" ref="BT77">IF(K77=TRUE,45-secandmin(AK13),0)</f>
        <v>0</v>
      </c>
      <c r="BU77" s="20" t="b" cm="1">
        <f t="array" ref="BU77">IF(secandmin(AC77)=0,FALSE,(180+CP77-secandmin(AC77)))</f>
        <v>0</v>
      </c>
      <c r="BV77" s="20" t="b" cm="1">
        <f t="array" ref="BV77">IF(secandmin(AE77)=0,FALSE,(180+CQ77-secandmin(AE77)))</f>
        <v>0</v>
      </c>
      <c r="BW77" s="70"/>
      <c r="BX77" s="21">
        <f t="shared" ref="BX77:BX91" si="35">IF(AO13="Not Played","FALSE",COUNTIF(BU77:BV77,"&lt;&gt;FALSE"))</f>
        <v>0</v>
      </c>
      <c r="BY77" s="18"/>
      <c r="BZ77" s="9"/>
      <c r="CA77" s="29">
        <f>countkills(AS13,AX13,BC13,BH13,BM13,B76)</f>
        <v>1</v>
      </c>
      <c r="CB77" s="20">
        <f>countkillshs(AS13,AV13,AX13,BA13,BC13,BF13,BH13,BK13,BM13,BP13,$B$76)</f>
        <v>1</v>
      </c>
      <c r="CC77" s="82" t="b">
        <f>opening(AS13,B76)</f>
        <v>0</v>
      </c>
      <c r="CD77" s="5" t="b">
        <f>KOST(CA77,O77,secandmin(J77),L77,AN13)</f>
        <v>1</v>
      </c>
      <c r="CE77" s="37"/>
      <c r="CF77" s="20" cm="1">
        <f t="array" ref="CF77">exitfrags(CI77,CI13,CI29,CI45,CI61,AS13,CJ13,AX13,CK13,BC13,CL13,BH13,CM13,BM13,CN13,AO13,$B$76)</f>
        <v>0</v>
      </c>
      <c r="CG77" s="40"/>
      <c r="CH77" s="20" cm="1">
        <f t="array" ref="CH77">secandmin(J77)</f>
        <v>0</v>
      </c>
      <c r="CI77" s="20" t="b">
        <f t="shared" ref="CI77:CI91" si="36">IF(CH77=0,FALSE,(180+BT77-CH77))</f>
        <v>0</v>
      </c>
      <c r="CO77" s="36"/>
      <c r="CP77" s="222">
        <f t="shared" ref="CP77:CP91" si="37">IF(AD77="PREP",-180,IF(AD77="PP",(45-AK13),0))</f>
        <v>0</v>
      </c>
      <c r="CQ77" s="222">
        <f t="shared" ref="CQ77:CQ91" si="38">IF(AF77="PREP",-180,IF(AF77="PP",(45-AK13),0))</f>
        <v>0</v>
      </c>
      <c r="CR77" s="17"/>
      <c r="CU77" s="20" t="b" cm="1">
        <f t="array" ref="CU77:CU82">TRANSPOSE(sidesplit(CD77:CD91,AN13:AN27,"Attack"))</f>
        <v>1</v>
      </c>
      <c r="CV77" s="20" t="b" cm="1">
        <f t="array" ref="CV77:CV82">TRANSPOSE(sidesplit(CD77:CD91,AN13:AN27,"Defence"))</f>
        <v>1</v>
      </c>
      <c r="CW77" s="20" cm="1">
        <f t="array" ref="CW77:CW82">TRANSPOSE(sidesplit(CI77:CI91,AN13:AN27,"Attack"))</f>
        <v>123</v>
      </c>
      <c r="CX77" s="20" t="b" cm="1">
        <f t="array" ref="CX77:CX82">TRANSPOSE(sidesplit(CI77:CI91,AN13:AN27,"Defence"))</f>
        <v>0</v>
      </c>
      <c r="CY77" s="20" cm="1">
        <f t="array" ref="CY77:CY82">TRANSPOSE(sidesplit(CA77:CA91,AN13:AN27,"Attack"))</f>
        <v>3</v>
      </c>
      <c r="CZ77" s="20" cm="1">
        <f t="array" ref="CZ77:CZ82">TRANSPOSE(sidesplit(CA77:CA91,AN13:AN27,"Defence"))</f>
        <v>1</v>
      </c>
      <c r="DA77" s="76"/>
      <c r="DB77" s="20" t="b" cm="1">
        <f t="array" ref="DB77">DeathRefragged(CI77,CJ13,CK13,CL13,CM13,CN13)</f>
        <v>0</v>
      </c>
      <c r="DC77" s="20" t="b" cm="1">
        <f t="array" ref="DC77">OpeningKill(CJ13,AS13,$B$76,CI13,CI29,CI45,CI61,CI77)</f>
        <v>0</v>
      </c>
      <c r="DD77" s="76"/>
      <c r="DE77" s="20" t="b" cm="1">
        <f t="array" ref="DE77">OnevX(CH77,CH13,CH45,CH61,CH29,AO13)</f>
        <v>0</v>
      </c>
      <c r="DF77" s="20">
        <f>countkillsutil(AS13,AT13,AX13,AY13,BC13,BD13,BH13,BI13,BM13,BN13,$B$76)</f>
        <v>0</v>
      </c>
    </row>
    <row r="78" spans="1:110" ht="15.75" customHeight="1" x14ac:dyDescent="0.2">
      <c r="A78" s="152" t="str" cm="1">
        <f t="array" aca="1" ref="A78" ca="1">MID(CELL("filename",A67),FIND("]",CELL("filename",A67))+1,255)</f>
        <v>5_30 Theme</v>
      </c>
      <c r="B78" s="6">
        <v>2</v>
      </c>
      <c r="C78" s="50"/>
      <c r="D78" s="51"/>
      <c r="E78" s="50"/>
      <c r="F78" s="91"/>
      <c r="G78" s="58"/>
      <c r="H78" s="90"/>
      <c r="I78" s="49"/>
      <c r="J78" s="48" t="s">
        <v>402</v>
      </c>
      <c r="K78" s="45" t="b">
        <v>0</v>
      </c>
      <c r="L78" s="46" t="b">
        <f t="shared" ref="L78:L91" si="39">DB78</f>
        <v>0</v>
      </c>
      <c r="M78" s="47" t="b" cm="1">
        <f t="array" ref="M78">OpeningDeath(CG14,CI78,CI14,CI30,CI46,CI62,CI94)</f>
        <v>0</v>
      </c>
      <c r="N78" s="52" t="s">
        <v>188</v>
      </c>
      <c r="O78" s="53" t="b">
        <v>0</v>
      </c>
      <c r="Z78" s="6">
        <v>2</v>
      </c>
      <c r="AA78" s="93"/>
      <c r="AB78" s="68"/>
      <c r="AC78" s="73"/>
      <c r="AD78" s="44"/>
      <c r="AE78" s="73"/>
      <c r="AF78" s="44"/>
      <c r="AG78" s="43"/>
      <c r="AI78" s="18"/>
      <c r="AJ78" s="11"/>
      <c r="AK78" s="18"/>
      <c r="AL78" s="37"/>
      <c r="AM78" s="11"/>
      <c r="AN78" s="37"/>
      <c r="AO78" s="9"/>
      <c r="AP78" s="18"/>
      <c r="AR78" s="9"/>
      <c r="AS78" s="9"/>
      <c r="AT78" s="18"/>
      <c r="AU78" s="18"/>
      <c r="AV78" s="76"/>
      <c r="AW78" s="79"/>
      <c r="AX78" s="79"/>
      <c r="AY78" s="76"/>
      <c r="AZ78" s="76"/>
      <c r="BA78" s="76"/>
      <c r="BB78" s="78"/>
      <c r="BC78" s="78"/>
      <c r="BD78" s="76"/>
      <c r="BE78" s="76"/>
      <c r="BF78" s="76"/>
      <c r="BG78" s="78"/>
      <c r="BH78" s="78"/>
      <c r="BI78" s="76"/>
      <c r="BJ78" s="76"/>
      <c r="BK78" s="76"/>
      <c r="BL78" s="78"/>
      <c r="BM78" s="78"/>
      <c r="BN78" s="76"/>
      <c r="BO78" s="76"/>
      <c r="BP78" s="76"/>
      <c r="BR78" s="20" t="str">
        <v/>
      </c>
      <c r="BS78" s="20">
        <f t="shared" si="34"/>
        <v>0</v>
      </c>
      <c r="BT78" s="222" cm="1">
        <f t="array" ref="BT78">IF(K78=TRUE,45-secandmin(AK14),0)</f>
        <v>0</v>
      </c>
      <c r="BU78" s="20" t="b" cm="1">
        <f t="array" ref="BU78">IF(secandmin(AC78)=0,FALSE,(180+CP78-secandmin(AC78)))</f>
        <v>0</v>
      </c>
      <c r="BV78" s="20" t="b" cm="1">
        <f t="array" ref="BV78">IF(secandmin(AE78)=0,FALSE,(180+CQ78-secandmin(AE78)))</f>
        <v>0</v>
      </c>
      <c r="BW78" s="70"/>
      <c r="BX78" s="21">
        <f t="shared" si="35"/>
        <v>0</v>
      </c>
      <c r="BY78" s="18"/>
      <c r="BZ78" s="9"/>
      <c r="CA78" s="29">
        <f>countkills(AS14,AX14,BC14,BH14,BM14,B76)</f>
        <v>2</v>
      </c>
      <c r="CB78" s="20">
        <f>countkillshs(AS14,AV14,AX14,BA14,BC14,BF14,BH14,BK14,BM14,BP14,$B$76)</f>
        <v>0</v>
      </c>
      <c r="CC78" s="82" t="b">
        <f>opening(AS14,B76)</f>
        <v>1</v>
      </c>
      <c r="CD78" s="5" t="b">
        <f>KOST(CA78,O78,secandmin(J78),L78,AN14)</f>
        <v>1</v>
      </c>
      <c r="CE78" s="37"/>
      <c r="CF78" s="20" cm="1">
        <f t="array" ref="CF78">exitfrags(CI78,CI14,CI30,CI46,CI62,AS14,CJ14,AX14,CK14,BC14,CL14,BH14,CM14,BM14,CN14,AO14,$B$76)</f>
        <v>1</v>
      </c>
      <c r="CG78" s="40"/>
      <c r="CH78" s="20" cm="1">
        <f t="array" ref="CH78">secandmin(J78)</f>
        <v>80</v>
      </c>
      <c r="CI78" s="20">
        <f t="shared" si="36"/>
        <v>100</v>
      </c>
      <c r="CO78" s="36"/>
      <c r="CP78" s="222">
        <f t="shared" si="37"/>
        <v>0</v>
      </c>
      <c r="CQ78" s="222">
        <f t="shared" si="38"/>
        <v>0</v>
      </c>
      <c r="CR78" s="17"/>
      <c r="CU78" s="20" t="b">
        <v>0</v>
      </c>
      <c r="CV78" s="20" t="b">
        <v>1</v>
      </c>
      <c r="CW78" s="20">
        <v>144</v>
      </c>
      <c r="CX78" s="20">
        <v>100</v>
      </c>
      <c r="CY78" s="20">
        <v>0</v>
      </c>
      <c r="CZ78" s="20">
        <v>2</v>
      </c>
      <c r="DA78" s="76"/>
      <c r="DB78" s="20" t="b" cm="1">
        <f t="array" ref="DB78">DeathRefragged(CI78,CJ14,CK14,CL14,CM14,CN14)</f>
        <v>0</v>
      </c>
      <c r="DC78" s="20" t="b" cm="1">
        <f t="array" ref="DC78">OpeningKill(CJ14,AS14,$B$76,CI14,CI30,CI46,CI62,CI78)</f>
        <v>0</v>
      </c>
      <c r="DD78" s="76"/>
      <c r="DE78" s="20" t="b" cm="1">
        <f t="array" ref="DE78">OnevX(CH78,CH14,CH46,CH62,CH30,AO14)</f>
        <v>0</v>
      </c>
      <c r="DF78" s="20">
        <f t="shared" ref="DF78:DF91" si="40">countkillsutil(AS14,AT14,AX14,AY14,BC14,BD14,BH14,BI14,BM14,BN14,$B$76)</f>
        <v>0</v>
      </c>
    </row>
    <row r="79" spans="1:110" ht="15.75" customHeight="1" x14ac:dyDescent="0.2">
      <c r="A79" s="152" t="str" cm="1">
        <f t="array" aca="1" ref="A79" ca="1">MID(CELL("filename",A68),FIND("]",CELL("filename",A68))+1,255)</f>
        <v>5_30 Theme</v>
      </c>
      <c r="B79" s="6">
        <v>3</v>
      </c>
      <c r="C79" s="50"/>
      <c r="D79" s="51"/>
      <c r="E79" s="50"/>
      <c r="F79" s="91"/>
      <c r="G79" s="58"/>
      <c r="H79" s="90"/>
      <c r="I79" s="49"/>
      <c r="J79" s="48" t="s">
        <v>414</v>
      </c>
      <c r="K79" s="45" t="b">
        <v>0</v>
      </c>
      <c r="L79" s="46" t="b">
        <f t="shared" si="39"/>
        <v>0</v>
      </c>
      <c r="M79" s="47" t="b" cm="1">
        <f t="array" ref="M79">OpeningDeath(CG15,CI79,CI15,CI31,CI47,CI63,CI95)</f>
        <v>0</v>
      </c>
      <c r="N79" s="52" t="s">
        <v>188</v>
      </c>
      <c r="O79" s="53" t="b">
        <v>0</v>
      </c>
      <c r="Z79" s="6">
        <v>3</v>
      </c>
      <c r="AA79" s="93"/>
      <c r="AB79" s="68"/>
      <c r="AC79" s="73"/>
      <c r="AD79" s="44"/>
      <c r="AE79" s="73"/>
      <c r="AF79" s="44"/>
      <c r="AG79" s="43"/>
      <c r="AI79" s="18"/>
      <c r="AJ79" s="11"/>
      <c r="AK79" s="18"/>
      <c r="AL79" s="37"/>
      <c r="AM79" s="11"/>
      <c r="AN79" s="37"/>
      <c r="AO79" s="9"/>
      <c r="AP79" s="18"/>
      <c r="AR79" s="9"/>
      <c r="AS79" s="9"/>
      <c r="AT79" s="18"/>
      <c r="AU79" s="18"/>
      <c r="AV79" s="76"/>
      <c r="AW79" s="79"/>
      <c r="AX79" s="79"/>
      <c r="AY79" s="76"/>
      <c r="AZ79" s="76"/>
      <c r="BA79" s="76"/>
      <c r="BB79" s="78"/>
      <c r="BC79" s="78"/>
      <c r="BD79" s="76"/>
      <c r="BE79" s="76"/>
      <c r="BF79" s="76"/>
      <c r="BG79" s="78"/>
      <c r="BH79" s="78"/>
      <c r="BI79" s="76"/>
      <c r="BJ79" s="76"/>
      <c r="BK79" s="76"/>
      <c r="BL79" s="78"/>
      <c r="BM79" s="78"/>
      <c r="BN79" s="76"/>
      <c r="BO79" s="76"/>
      <c r="BP79" s="76"/>
      <c r="BR79" s="20" t="str">
        <v/>
      </c>
      <c r="BS79" s="20">
        <f t="shared" si="34"/>
        <v>0</v>
      </c>
      <c r="BT79" s="222" cm="1">
        <f t="array" ref="BT79">IF(K79=TRUE,45-secandmin(AK15),0)</f>
        <v>0</v>
      </c>
      <c r="BU79" s="20" t="b" cm="1">
        <f t="array" ref="BU79">IF(secandmin(AC79)=0,FALSE,(180+CP79-secandmin(AC79)))</f>
        <v>0</v>
      </c>
      <c r="BV79" s="20" t="b" cm="1">
        <f t="array" ref="BV79">IF(secandmin(AE79)=0,FALSE,(180+CQ79-secandmin(AE79)))</f>
        <v>0</v>
      </c>
      <c r="BW79" s="70"/>
      <c r="BX79" s="21">
        <f t="shared" si="35"/>
        <v>0</v>
      </c>
      <c r="BY79" s="18"/>
      <c r="BZ79" s="9"/>
      <c r="CA79" s="29">
        <f>countkills(AS15,AX15,BC15,BH15,BM15,B76)</f>
        <v>2</v>
      </c>
      <c r="CB79" s="20">
        <f>countkillshs(AS15,AV15,AX15,BA15,BC15,BF15,BH15,BK15,BM15,BP15,$B$76)</f>
        <v>1</v>
      </c>
      <c r="CC79" s="82" t="b">
        <f>opening(AS15,B76)</f>
        <v>0</v>
      </c>
      <c r="CD79" s="5" t="b">
        <f>KOST(CA79,O79,secandmin(J79),L79,AN15)</f>
        <v>1</v>
      </c>
      <c r="CE79" s="37"/>
      <c r="CF79" s="20" cm="1">
        <f t="array" ref="CF79">exitfrags(CI79,CI15,CI31,CI47,CI63,AS15,CJ15,AX15,CK15,BC15,CL15,BH15,CM15,BM15,CN15,AO15,$B$76)</f>
        <v>2</v>
      </c>
      <c r="CG79" s="40"/>
      <c r="CH79" s="20" cm="1">
        <f t="array" ref="CH79">secandmin(J79)</f>
        <v>7</v>
      </c>
      <c r="CI79" s="20">
        <f t="shared" si="36"/>
        <v>173</v>
      </c>
      <c r="CO79" s="36"/>
      <c r="CP79" s="222">
        <f t="shared" si="37"/>
        <v>0</v>
      </c>
      <c r="CQ79" s="222">
        <f t="shared" si="38"/>
        <v>0</v>
      </c>
      <c r="CR79" s="17"/>
      <c r="CU79" s="20" t="b">
        <v>1</v>
      </c>
      <c r="CV79" s="20" t="b">
        <v>1</v>
      </c>
      <c r="CW79" s="20" t="b">
        <v>0</v>
      </c>
      <c r="CX79" s="20">
        <v>173</v>
      </c>
      <c r="CY79" s="20">
        <v>3</v>
      </c>
      <c r="CZ79" s="20">
        <v>2</v>
      </c>
      <c r="DA79" s="76"/>
      <c r="DB79" s="20" t="b" cm="1">
        <f t="array" ref="DB79">DeathRefragged(CI79,CJ15,CK15,CL15,CM15,CN15)</f>
        <v>0</v>
      </c>
      <c r="DC79" s="20" t="b" cm="1">
        <f t="array" ref="DC79">OpeningKill(CJ15,AS15,$B$76,CI15,CI31,CI47,CI63,CI79)</f>
        <v>0</v>
      </c>
      <c r="DD79" s="76"/>
      <c r="DE79" s="20" t="b" cm="1">
        <f t="array" ref="DE79">OnevX(CH79,CH15,CH47,CH63,CH31,AO15)</f>
        <v>0</v>
      </c>
      <c r="DF79" s="20">
        <f t="shared" si="40"/>
        <v>0</v>
      </c>
    </row>
    <row r="80" spans="1:110" ht="15.75" customHeight="1" x14ac:dyDescent="0.2">
      <c r="A80" s="152" t="str" cm="1">
        <f t="array" aca="1" ref="A80" ca="1">MID(CELL("filename",A69),FIND("]",CELL("filename",A69))+1,255)</f>
        <v>5_30 Theme</v>
      </c>
      <c r="B80" s="6">
        <v>4</v>
      </c>
      <c r="C80" s="50"/>
      <c r="D80" s="51"/>
      <c r="E80" s="50"/>
      <c r="F80" s="91"/>
      <c r="G80" s="58"/>
      <c r="H80" s="90"/>
      <c r="I80" s="49"/>
      <c r="J80" s="48" t="s">
        <v>418</v>
      </c>
      <c r="K80" s="45" t="b">
        <v>0</v>
      </c>
      <c r="L80" s="46" t="b">
        <f t="shared" si="39"/>
        <v>0</v>
      </c>
      <c r="M80" s="47" t="b" cm="1">
        <f t="array" ref="M80">OpeningDeath(CG16,CI80,CI16,CI32,CI48,CI64,CI96)</f>
        <v>0</v>
      </c>
      <c r="N80" s="52" t="s">
        <v>188</v>
      </c>
      <c r="O80" s="53" t="b">
        <v>0</v>
      </c>
      <c r="Z80" s="6">
        <v>4</v>
      </c>
      <c r="AA80" s="93"/>
      <c r="AB80" s="68"/>
      <c r="AC80" s="73"/>
      <c r="AD80" s="44"/>
      <c r="AE80" s="73"/>
      <c r="AF80" s="44"/>
      <c r="AG80" s="43"/>
      <c r="AI80" s="18"/>
      <c r="AJ80" s="11"/>
      <c r="AK80" s="18"/>
      <c r="AL80" s="37"/>
      <c r="AM80" s="11"/>
      <c r="AN80" s="37"/>
      <c r="AO80" s="9"/>
      <c r="AP80" s="18"/>
      <c r="AR80" s="9"/>
      <c r="AS80" s="9"/>
      <c r="AT80" s="18"/>
      <c r="AU80" s="18"/>
      <c r="AV80" s="76"/>
      <c r="AW80" s="79"/>
      <c r="AX80" s="79"/>
      <c r="AY80" s="76"/>
      <c r="AZ80" s="76"/>
      <c r="BA80" s="76"/>
      <c r="BB80" s="78"/>
      <c r="BC80" s="78"/>
      <c r="BD80" s="76"/>
      <c r="BE80" s="76"/>
      <c r="BF80" s="76"/>
      <c r="BG80" s="78"/>
      <c r="BH80" s="78"/>
      <c r="BI80" s="76"/>
      <c r="BJ80" s="76"/>
      <c r="BK80" s="76"/>
      <c r="BL80" s="78"/>
      <c r="BM80" s="78"/>
      <c r="BN80" s="76"/>
      <c r="BO80" s="76"/>
      <c r="BP80" s="76"/>
      <c r="BR80" s="20" t="str">
        <v/>
      </c>
      <c r="BS80" s="20">
        <f t="shared" si="34"/>
        <v>0</v>
      </c>
      <c r="BT80" s="222" cm="1">
        <f t="array" ref="BT80">IF(K80=TRUE,45-secandmin(AK16),0)</f>
        <v>0</v>
      </c>
      <c r="BU80" s="20" t="b" cm="1">
        <f t="array" ref="BU80">IF(secandmin(AC80)=0,FALSE,(180+CP80-secandmin(AC80)))</f>
        <v>0</v>
      </c>
      <c r="BV80" s="20" t="b" cm="1">
        <f t="array" ref="BV80">IF(secandmin(AE80)=0,FALSE,(180+CQ80-secandmin(AE80)))</f>
        <v>0</v>
      </c>
      <c r="BW80" s="70"/>
      <c r="BX80" s="21">
        <f t="shared" si="35"/>
        <v>0</v>
      </c>
      <c r="BY80" s="18"/>
      <c r="BZ80" s="9"/>
      <c r="CA80" s="29">
        <f>countkills(AS16,AX16,BC16,BH16,BM16,B76)</f>
        <v>1</v>
      </c>
      <c r="CB80" s="20">
        <f t="shared" ref="CB80:CB91" si="41">countkillshs(AS16,AV16,AX16,BA16,BC16,BF16,BH16,BK16,BM16,BP16,$B$76)</f>
        <v>0</v>
      </c>
      <c r="CC80" s="82" t="b">
        <f>opening(AS16,B76)</f>
        <v>1</v>
      </c>
      <c r="CD80" s="5" t="b">
        <f>KOST(CA80,O80,secandmin(J80),L80,AN16)</f>
        <v>1</v>
      </c>
      <c r="CE80" s="37"/>
      <c r="CF80" s="20" cm="1">
        <f t="array" ref="CF80">exitfrags(CI80,CI16,CI32,CI48,CI64,AS16,CJ16,AX16,CK16,BC16,CL16,BH16,CM16,BM16,CN16,AO16,$B$76)</f>
        <v>0</v>
      </c>
      <c r="CG80" s="40"/>
      <c r="CH80" s="20" cm="1">
        <f t="array" ref="CH80">secandmin(J80)</f>
        <v>39</v>
      </c>
      <c r="CI80" s="20">
        <f t="shared" si="36"/>
        <v>141</v>
      </c>
      <c r="CO80" s="36"/>
      <c r="CP80" s="222">
        <f t="shared" si="37"/>
        <v>0</v>
      </c>
      <c r="CQ80" s="222">
        <f t="shared" si="38"/>
        <v>0</v>
      </c>
      <c r="CR80" s="17"/>
      <c r="CU80" s="20" t="b">
        <v>1</v>
      </c>
      <c r="CV80" s="20" t="b">
        <v>1</v>
      </c>
      <c r="CW80" s="20">
        <v>118</v>
      </c>
      <c r="CX80" s="20">
        <v>141</v>
      </c>
      <c r="CY80" s="20">
        <v>1</v>
      </c>
      <c r="CZ80" s="20">
        <v>1</v>
      </c>
      <c r="DA80" s="76"/>
      <c r="DB80" s="20" t="b" cm="1">
        <f t="array" ref="DB80">DeathRefragged(CI80,CJ16,CK16,CL16,CM16,CN16)</f>
        <v>0</v>
      </c>
      <c r="DC80" s="20" t="b" cm="1">
        <f t="array" ref="DC80">OpeningKill(CJ16,AS16,$B$76,CI16,CI32,CI48,CI64,CI80)</f>
        <v>0</v>
      </c>
      <c r="DD80" s="76"/>
      <c r="DE80" s="20" t="b" cm="1">
        <f t="array" ref="DE80">OnevX(CH80,CH16,CH48,CH64,CH32,AO16)</f>
        <v>0</v>
      </c>
      <c r="DF80" s="20">
        <f t="shared" si="40"/>
        <v>0</v>
      </c>
    </row>
    <row r="81" spans="1:111" ht="15.75" customHeight="1" x14ac:dyDescent="0.2">
      <c r="A81" s="152" t="str" cm="1">
        <f t="array" aca="1" ref="A81" ca="1">MID(CELL("filename",A70),FIND("]",CELL("filename",A70))+1,255)</f>
        <v>5_30 Theme</v>
      </c>
      <c r="B81" s="6">
        <v>5</v>
      </c>
      <c r="C81" s="50"/>
      <c r="D81" s="51"/>
      <c r="E81" s="50"/>
      <c r="F81" s="91"/>
      <c r="G81" s="58"/>
      <c r="H81" s="90"/>
      <c r="I81" s="49"/>
      <c r="J81" s="48" t="s">
        <v>391</v>
      </c>
      <c r="K81" s="45" t="b">
        <v>0</v>
      </c>
      <c r="L81" s="46" t="b">
        <f t="shared" si="39"/>
        <v>1</v>
      </c>
      <c r="M81" s="47" t="b" cm="1">
        <f t="array" ref="M81">OpeningDeath(CG17,CI81,CI17,CI33,CI49,CI65,CI97)</f>
        <v>0</v>
      </c>
      <c r="N81" s="52" t="s">
        <v>167</v>
      </c>
      <c r="O81" s="53" t="b">
        <v>0</v>
      </c>
      <c r="Z81" s="6">
        <v>5</v>
      </c>
      <c r="AA81" s="93"/>
      <c r="AB81" s="68"/>
      <c r="AC81" s="73"/>
      <c r="AD81" s="44"/>
      <c r="AE81" s="73"/>
      <c r="AF81" s="44"/>
      <c r="AG81" s="43"/>
      <c r="AI81" s="18"/>
      <c r="AJ81" s="11"/>
      <c r="AK81" s="18"/>
      <c r="AL81" s="37"/>
      <c r="AM81" s="11"/>
      <c r="AN81" s="37"/>
      <c r="AO81" s="9"/>
      <c r="AP81" s="18"/>
      <c r="AR81" s="9"/>
      <c r="AS81" s="9"/>
      <c r="AT81" s="18"/>
      <c r="AU81" s="18"/>
      <c r="AV81" s="76"/>
      <c r="AW81" s="79"/>
      <c r="AX81" s="79"/>
      <c r="AY81" s="76"/>
      <c r="AZ81" s="76"/>
      <c r="BA81" s="76"/>
      <c r="BB81" s="78"/>
      <c r="BC81" s="78"/>
      <c r="BD81" s="76"/>
      <c r="BE81" s="76"/>
      <c r="BF81" s="76"/>
      <c r="BG81" s="78"/>
      <c r="BH81" s="78"/>
      <c r="BI81" s="76"/>
      <c r="BJ81" s="76"/>
      <c r="BK81" s="76"/>
      <c r="BL81" s="78"/>
      <c r="BM81" s="78"/>
      <c r="BN81" s="76"/>
      <c r="BO81" s="76"/>
      <c r="BP81" s="76"/>
      <c r="BR81" s="20" t="str">
        <v/>
      </c>
      <c r="BS81" s="20">
        <f t="shared" si="34"/>
        <v>0</v>
      </c>
      <c r="BT81" s="222" cm="1">
        <f t="array" ref="BT81">IF(K81=TRUE,45-secandmin(AK17),0)</f>
        <v>0</v>
      </c>
      <c r="BU81" s="20" t="b" cm="1">
        <f t="array" ref="BU81">IF(secandmin(AC81)=0,FALSE,(180+CP81-secandmin(AC81)))</f>
        <v>0</v>
      </c>
      <c r="BV81" s="20" t="b" cm="1">
        <f t="array" ref="BV81">IF(secandmin(AE81)=0,FALSE,(180+CQ81-secandmin(AE81)))</f>
        <v>0</v>
      </c>
      <c r="BW81" s="70"/>
      <c r="BX81" s="21">
        <f t="shared" si="35"/>
        <v>0</v>
      </c>
      <c r="BY81" s="18"/>
      <c r="BZ81" s="9"/>
      <c r="CA81" s="29">
        <f>countkills(AS17,AX17,BC17,BH17,BM17,B76)</f>
        <v>0</v>
      </c>
      <c r="CB81" s="20">
        <f t="shared" si="41"/>
        <v>0</v>
      </c>
      <c r="CC81" s="82" t="b">
        <f>opening(AS17,B76)</f>
        <v>0</v>
      </c>
      <c r="CD81" s="5" t="b">
        <f>KOST(CA81,O81,secandmin(J81),L81,AN17)</f>
        <v>1</v>
      </c>
      <c r="CE81" s="37"/>
      <c r="CF81" s="20" cm="1">
        <f t="array" ref="CF81">exitfrags(CI81,CI17,CI33,CI49,CI65,AS17,CJ17,AX17,CK17,BC17,CL17,BH17,CM17,BM17,CN17,AO17,$B$76)</f>
        <v>0</v>
      </c>
      <c r="CG81" s="40"/>
      <c r="CH81" s="20" cm="1">
        <f t="array" ref="CH81">secandmin(J81)</f>
        <v>48</v>
      </c>
      <c r="CI81" s="20">
        <f t="shared" si="36"/>
        <v>132</v>
      </c>
      <c r="CO81" s="36"/>
      <c r="CP81" s="222">
        <f t="shared" si="37"/>
        <v>0</v>
      </c>
      <c r="CQ81" s="222">
        <f t="shared" si="38"/>
        <v>0</v>
      </c>
      <c r="CR81" s="17"/>
      <c r="CU81" s="20" t="b">
        <v>1</v>
      </c>
      <c r="CV81" s="20" t="b">
        <v>1</v>
      </c>
      <c r="CW81" s="20">
        <v>98</v>
      </c>
      <c r="CX81" s="20">
        <v>132</v>
      </c>
      <c r="CY81" s="20">
        <v>1</v>
      </c>
      <c r="CZ81" s="20">
        <v>0</v>
      </c>
      <c r="DA81" s="76"/>
      <c r="DB81" s="20" t="b" cm="1">
        <f t="array" ref="DB81">DeathRefragged(CI81,CJ17,CK17,CL17,CM17,CN17)</f>
        <v>1</v>
      </c>
      <c r="DC81" s="20" t="b" cm="1">
        <f t="array" ref="DC81">OpeningKill(CJ17,AS17,$B$76,CI17,CI33,CI49,CI65,CI81)</f>
        <v>0</v>
      </c>
      <c r="DD81" s="76"/>
      <c r="DE81" s="20" t="b" cm="1">
        <f t="array" ref="DE81">OnevX(CH81,CH17,CH49,CH65,CH33,AO17)</f>
        <v>0</v>
      </c>
      <c r="DF81" s="20">
        <f t="shared" si="40"/>
        <v>0</v>
      </c>
    </row>
    <row r="82" spans="1:111" ht="15.75" customHeight="1" x14ac:dyDescent="0.2">
      <c r="A82" s="152" t="str" cm="1">
        <f t="array" aca="1" ref="A82" ca="1">MID(CELL("filename",A71),FIND("]",CELL("filename",A71))+1,255)</f>
        <v>5_30 Theme</v>
      </c>
      <c r="B82" s="6">
        <v>6</v>
      </c>
      <c r="C82" s="50"/>
      <c r="D82" s="51"/>
      <c r="E82" s="50"/>
      <c r="F82" s="91"/>
      <c r="G82" s="58"/>
      <c r="H82" s="90"/>
      <c r="I82" s="49"/>
      <c r="J82" s="48" t="s">
        <v>422</v>
      </c>
      <c r="K82" s="45" t="b">
        <v>0</v>
      </c>
      <c r="L82" s="46" t="b">
        <f t="shared" si="39"/>
        <v>0</v>
      </c>
      <c r="M82" s="47" t="b" cm="1">
        <f t="array" ref="M82">OpeningDeath(CG18,CI82,CI18,CI34,CI50,CI66,CI98)</f>
        <v>1</v>
      </c>
      <c r="N82" s="52" t="s">
        <v>188</v>
      </c>
      <c r="O82" s="53" t="b">
        <v>0</v>
      </c>
      <c r="Z82" s="6">
        <v>6</v>
      </c>
      <c r="AA82" s="93"/>
      <c r="AB82" s="68"/>
      <c r="AC82" s="73"/>
      <c r="AD82" s="44"/>
      <c r="AE82" s="73"/>
      <c r="AF82" s="44"/>
      <c r="AG82" s="43"/>
      <c r="AI82" s="18"/>
      <c r="AJ82" s="11"/>
      <c r="AK82" s="18"/>
      <c r="AL82" s="37"/>
      <c r="AM82" s="11"/>
      <c r="AN82" s="37"/>
      <c r="AO82" s="9"/>
      <c r="AP82" s="18"/>
      <c r="AR82" s="9"/>
      <c r="AS82" s="9"/>
      <c r="AT82" s="18"/>
      <c r="AU82" s="18"/>
      <c r="AV82" s="76"/>
      <c r="AW82" s="79"/>
      <c r="AX82" s="79"/>
      <c r="AY82" s="76"/>
      <c r="AZ82" s="76"/>
      <c r="BA82" s="76"/>
      <c r="BB82" s="78"/>
      <c r="BC82" s="78"/>
      <c r="BD82" s="76"/>
      <c r="BE82" s="76"/>
      <c r="BF82" s="76"/>
      <c r="BG82" s="78"/>
      <c r="BH82" s="78"/>
      <c r="BI82" s="76"/>
      <c r="BJ82" s="76"/>
      <c r="BK82" s="76"/>
      <c r="BL82" s="78"/>
      <c r="BM82" s="78"/>
      <c r="BN82" s="76"/>
      <c r="BO82" s="76"/>
      <c r="BP82" s="76"/>
      <c r="BR82" s="20" t="str">
        <v/>
      </c>
      <c r="BS82" s="20">
        <f t="shared" si="34"/>
        <v>0</v>
      </c>
      <c r="BT82" s="222" cm="1">
        <f t="array" ref="BT82">IF(K82=TRUE,45-secandmin(AK18),0)</f>
        <v>0</v>
      </c>
      <c r="BU82" s="20" t="b" cm="1">
        <f t="array" ref="BU82">IF(secandmin(AC82)=0,FALSE,(180+CP82-secandmin(AC82)))</f>
        <v>0</v>
      </c>
      <c r="BV82" s="20" t="b" cm="1">
        <f t="array" ref="BV82">IF(secandmin(AE82)=0,FALSE,(180+CQ82-secandmin(AE82)))</f>
        <v>0</v>
      </c>
      <c r="BW82" s="70"/>
      <c r="BX82" s="21">
        <f t="shared" si="35"/>
        <v>0</v>
      </c>
      <c r="BY82" s="18"/>
      <c r="BZ82" s="9"/>
      <c r="CA82" s="29">
        <f>countkills(AS18,AX18,BC18,BH18,BM18,B76)</f>
        <v>0</v>
      </c>
      <c r="CB82" s="20">
        <f t="shared" si="41"/>
        <v>0</v>
      </c>
      <c r="CC82" s="82" t="b">
        <f>opening(AS18,B76)</f>
        <v>0</v>
      </c>
      <c r="CD82" s="5" t="b">
        <f>KOST(CA82,O82,secandmin(J82),L82,AN18)</f>
        <v>0</v>
      </c>
      <c r="CE82" s="37"/>
      <c r="CF82" s="20" cm="1">
        <f t="array" ref="CF82">exitfrags(CI82,CI18,CI34,CI50,CI66,AS18,CJ18,AX18,CK18,BC18,CL18,BH18,CM18,BM18,CN18,AO18,$B$76)</f>
        <v>0</v>
      </c>
      <c r="CG82" s="40"/>
      <c r="CH82" s="20" cm="1">
        <f t="array" ref="CH82">secandmin(J82)</f>
        <v>149</v>
      </c>
      <c r="CI82" s="20">
        <f t="shared" si="36"/>
        <v>31</v>
      </c>
      <c r="CO82" s="36"/>
      <c r="CP82" s="222">
        <f t="shared" si="37"/>
        <v>0</v>
      </c>
      <c r="CQ82" s="222">
        <f t="shared" si="38"/>
        <v>0</v>
      </c>
      <c r="CR82" s="17"/>
      <c r="CU82" s="20" t="b">
        <v>1</v>
      </c>
      <c r="CV82" s="20" t="b">
        <v>0</v>
      </c>
      <c r="CW82" s="20">
        <v>147</v>
      </c>
      <c r="CX82" s="20">
        <v>31</v>
      </c>
      <c r="CY82" s="20">
        <v>1</v>
      </c>
      <c r="CZ82" s="20">
        <v>0</v>
      </c>
      <c r="DA82" s="76"/>
      <c r="DB82" s="20" t="b" cm="1">
        <f t="array" ref="DB82">DeathRefragged(CI82,CJ18,CK18,CL18,CM18,CN18)</f>
        <v>0</v>
      </c>
      <c r="DC82" s="20" t="b" cm="1">
        <f t="array" ref="DC82">OpeningKill(CJ18,AS18,$B$76,CI18,CI34,CI50,CI66,CI82)</f>
        <v>0</v>
      </c>
      <c r="DD82" s="76"/>
      <c r="DE82" s="20" t="b" cm="1">
        <f t="array" ref="DE82">OnevX(CH82,CH18,CH50,CH66,CH34,AO18)</f>
        <v>0</v>
      </c>
      <c r="DF82" s="20">
        <f t="shared" si="40"/>
        <v>0</v>
      </c>
    </row>
    <row r="83" spans="1:111" ht="15.75" customHeight="1" x14ac:dyDescent="0.2">
      <c r="A83" s="152" t="str" cm="1">
        <f t="array" aca="1" ref="A83" ca="1">MID(CELL("filename",A72),FIND("]",CELL("filename",A72))+1,255)</f>
        <v>5_30 Theme</v>
      </c>
      <c r="B83" s="6">
        <v>7</v>
      </c>
      <c r="C83" s="50"/>
      <c r="D83" s="51"/>
      <c r="E83" s="50"/>
      <c r="F83" s="91"/>
      <c r="G83" s="58"/>
      <c r="H83" s="90"/>
      <c r="I83" s="49"/>
      <c r="J83" s="48" t="s">
        <v>408</v>
      </c>
      <c r="K83" s="45" t="b">
        <v>0</v>
      </c>
      <c r="L83" s="46" t="b">
        <f t="shared" si="39"/>
        <v>1</v>
      </c>
      <c r="M83" s="47" t="b" cm="1">
        <f t="array" ref="M83">OpeningDeath(CG19,CI83,CI19,CI35,CI51,CI67,CI99)</f>
        <v>0</v>
      </c>
      <c r="N83" s="52" t="s">
        <v>209</v>
      </c>
      <c r="O83" s="53" t="b">
        <v>0</v>
      </c>
      <c r="Z83" s="6">
        <v>7</v>
      </c>
      <c r="AA83" s="93"/>
      <c r="AB83" s="68"/>
      <c r="AC83" s="73"/>
      <c r="AD83" s="44"/>
      <c r="AE83" s="73"/>
      <c r="AF83" s="44"/>
      <c r="AG83" s="43"/>
      <c r="AI83" s="18"/>
      <c r="AJ83" s="11"/>
      <c r="AK83" s="18"/>
      <c r="AL83" s="37"/>
      <c r="AM83" s="11"/>
      <c r="AN83" s="37"/>
      <c r="AO83" s="9"/>
      <c r="AP83" s="18"/>
      <c r="AR83" s="9"/>
      <c r="AS83" s="9"/>
      <c r="AT83" s="18"/>
      <c r="AU83" s="18"/>
      <c r="AV83" s="76"/>
      <c r="AW83" s="79"/>
      <c r="AX83" s="79"/>
      <c r="AY83" s="76"/>
      <c r="AZ83" s="76"/>
      <c r="BA83" s="76"/>
      <c r="BB83" s="78"/>
      <c r="BC83" s="78"/>
      <c r="BD83" s="76"/>
      <c r="BE83" s="76"/>
      <c r="BF83" s="76"/>
      <c r="BG83" s="78"/>
      <c r="BH83" s="78"/>
      <c r="BI83" s="76"/>
      <c r="BJ83" s="76"/>
      <c r="BK83" s="76"/>
      <c r="BL83" s="78"/>
      <c r="BM83" s="78"/>
      <c r="BN83" s="76"/>
      <c r="BO83" s="76"/>
      <c r="BP83" s="76"/>
      <c r="BR83" s="20" t="str">
        <v/>
      </c>
      <c r="BS83" s="20">
        <f t="shared" si="34"/>
        <v>0</v>
      </c>
      <c r="BT83" s="222" cm="1">
        <f t="array" ref="BT83">IF(K83=TRUE,45-secandmin(AK19),0)</f>
        <v>0</v>
      </c>
      <c r="BU83" s="20" t="b" cm="1">
        <f t="array" ref="BU83">IF(secandmin(AC83)=0,FALSE,(180+CP83-secandmin(AC83)))</f>
        <v>0</v>
      </c>
      <c r="BV83" s="20" t="b" cm="1">
        <f t="array" ref="BV83">IF(secandmin(AE83)=0,FALSE,(180+CQ83-secandmin(AE83)))</f>
        <v>0</v>
      </c>
      <c r="BW83" s="70"/>
      <c r="BX83" s="21">
        <f t="shared" si="35"/>
        <v>0</v>
      </c>
      <c r="BY83" s="18"/>
      <c r="BZ83" s="9"/>
      <c r="CA83" s="29">
        <f>countkills(AS19,AX19,BC19,BH19,BM19,B76)</f>
        <v>3</v>
      </c>
      <c r="CB83" s="20">
        <f t="shared" si="41"/>
        <v>2</v>
      </c>
      <c r="CC83" s="82" t="b">
        <f>opening(AS19,B76)</f>
        <v>0</v>
      </c>
      <c r="CD83" s="5" t="b">
        <f>KOST(CA83,O83,secandmin(J83),L83,AN19)</f>
        <v>1</v>
      </c>
      <c r="CE83" s="37"/>
      <c r="CF83" s="20" cm="1">
        <f t="array" ref="CF83">exitfrags(CI83,CI19,CI35,CI51,CI67,AS19,CJ19,AX19,CK19,BC19,CL19,BH19,CM19,BM19,CN19,AO19,$B$76)</f>
        <v>0</v>
      </c>
      <c r="CG83" s="40"/>
      <c r="CH83" s="20" cm="1">
        <f t="array" ref="CH83">secandmin(J83)</f>
        <v>57</v>
      </c>
      <c r="CI83" s="20">
        <f t="shared" si="36"/>
        <v>123</v>
      </c>
      <c r="CO83" s="36"/>
      <c r="CP83" s="222">
        <f t="shared" si="37"/>
        <v>0</v>
      </c>
      <c r="CQ83" s="222">
        <f t="shared" si="38"/>
        <v>0</v>
      </c>
      <c r="CR83" s="17"/>
      <c r="CU83" s="20"/>
      <c r="CV83" s="20"/>
      <c r="CW83" s="20"/>
      <c r="CX83" s="20"/>
      <c r="CY83" s="20"/>
      <c r="CZ83" s="20"/>
      <c r="DA83" s="76"/>
      <c r="DB83" s="20" t="b" cm="1">
        <f t="array" ref="DB83">DeathRefragged(CI83,CJ19,CK19,CL19,CM19,CN19)</f>
        <v>1</v>
      </c>
      <c r="DC83" s="20" t="b" cm="1">
        <f t="array" ref="DC83">OpeningKill(CJ19,AS19,$B$76,CI19,CI35,CI51,CI67,CI83)</f>
        <v>0</v>
      </c>
      <c r="DD83" s="76"/>
      <c r="DE83" s="20" t="b" cm="1">
        <f t="array" ref="DE83">OnevX(CH83,CH19,CH51,CH67,CH35,AO19)</f>
        <v>0</v>
      </c>
      <c r="DF83" s="20">
        <f t="shared" si="40"/>
        <v>0</v>
      </c>
    </row>
    <row r="84" spans="1:111" ht="15.75" customHeight="1" x14ac:dyDescent="0.2">
      <c r="A84" s="152" t="str" cm="1">
        <f t="array" aca="1" ref="A84" ca="1">MID(CELL("filename",A73),FIND("]",CELL("filename",A73))+1,255)</f>
        <v>5_30 Theme</v>
      </c>
      <c r="B84" s="6">
        <v>8</v>
      </c>
      <c r="C84" s="50"/>
      <c r="D84" s="51"/>
      <c r="E84" s="50"/>
      <c r="F84" s="91"/>
      <c r="G84" s="58"/>
      <c r="H84" s="90"/>
      <c r="I84" s="49"/>
      <c r="J84" s="48" t="s">
        <v>430</v>
      </c>
      <c r="K84" s="45" t="b">
        <v>0</v>
      </c>
      <c r="L84" s="46" t="b">
        <f t="shared" si="39"/>
        <v>0</v>
      </c>
      <c r="M84" s="47" t="b" cm="1">
        <f t="array" ref="M84">OpeningDeath(CG20,CI84,CI20,CI36,CI52,CI68,CI100)</f>
        <v>0</v>
      </c>
      <c r="N84" s="52" t="s">
        <v>209</v>
      </c>
      <c r="O84" s="53" t="b">
        <v>0</v>
      </c>
      <c r="Z84" s="6">
        <v>8</v>
      </c>
      <c r="AA84" s="93"/>
      <c r="AB84" s="68"/>
      <c r="AC84" s="73"/>
      <c r="AD84" s="44"/>
      <c r="AE84" s="73"/>
      <c r="AF84" s="44"/>
      <c r="AG84" s="43"/>
      <c r="AI84" s="18"/>
      <c r="AJ84" s="11"/>
      <c r="AK84" s="18"/>
      <c r="AL84" s="37"/>
      <c r="AM84" s="11"/>
      <c r="AN84" s="37"/>
      <c r="AO84" s="9"/>
      <c r="AP84" s="18"/>
      <c r="AR84" s="9"/>
      <c r="AS84" s="9"/>
      <c r="AT84" s="18"/>
      <c r="AU84" s="18"/>
      <c r="AV84" s="76"/>
      <c r="AW84" s="79"/>
      <c r="AX84" s="79"/>
      <c r="AY84" s="76"/>
      <c r="AZ84" s="76"/>
      <c r="BA84" s="76"/>
      <c r="BB84" s="78"/>
      <c r="BC84" s="78"/>
      <c r="BD84" s="76"/>
      <c r="BE84" s="76"/>
      <c r="BF84" s="76"/>
      <c r="BG84" s="78"/>
      <c r="BH84" s="78"/>
      <c r="BI84" s="76"/>
      <c r="BJ84" s="76"/>
      <c r="BK84" s="76"/>
      <c r="BL84" s="78"/>
      <c r="BM84" s="78"/>
      <c r="BN84" s="76"/>
      <c r="BO84" s="76"/>
      <c r="BP84" s="76"/>
      <c r="BR84" s="20" t="str">
        <v/>
      </c>
      <c r="BS84" s="20">
        <f t="shared" si="34"/>
        <v>0</v>
      </c>
      <c r="BT84" s="222" cm="1">
        <f t="array" ref="BT84">IF(K84=TRUE,45-secandmin(AK20),0)</f>
        <v>0</v>
      </c>
      <c r="BU84" s="20" t="b" cm="1">
        <f t="array" ref="BU84">IF(secandmin(AC84)=0,FALSE,(180+CP84-secandmin(AC84)))</f>
        <v>0</v>
      </c>
      <c r="BV84" s="20" t="b" cm="1">
        <f t="array" ref="BV84">IF(secandmin(AE84)=0,FALSE,(180+CQ84-secandmin(AE84)))</f>
        <v>0</v>
      </c>
      <c r="BW84" s="70"/>
      <c r="BX84" s="21">
        <f t="shared" si="35"/>
        <v>0</v>
      </c>
      <c r="BY84" s="18"/>
      <c r="BZ84" s="9"/>
      <c r="CA84" s="29">
        <f>countkills(AS20,AX20,BC20,BH20,BM20,B76)</f>
        <v>0</v>
      </c>
      <c r="CB84" s="20">
        <f t="shared" si="41"/>
        <v>0</v>
      </c>
      <c r="CC84" s="82" t="b">
        <f>opening(AS20,B76)</f>
        <v>0</v>
      </c>
      <c r="CD84" s="5" t="b">
        <f>KOST(CA84,O84,secandmin(J84),L84,AN20)</f>
        <v>0</v>
      </c>
      <c r="CE84" s="37"/>
      <c r="CF84" s="20" cm="1">
        <f t="array" ref="CF84">exitfrags(CI84,CI20,CI36,CI52,CI68,AS20,CJ20,AX20,CK20,BC20,CL20,BH20,CM20,BM20,CN20,AO20,$B$76)</f>
        <v>0</v>
      </c>
      <c r="CG84" s="40"/>
      <c r="CH84" s="20" cm="1">
        <f t="array" ref="CH84">secandmin(J84)</f>
        <v>36</v>
      </c>
      <c r="CI84" s="20">
        <f t="shared" si="36"/>
        <v>144</v>
      </c>
      <c r="CO84" s="36"/>
      <c r="CP84" s="222">
        <f t="shared" si="37"/>
        <v>0</v>
      </c>
      <c r="CQ84" s="222">
        <f t="shared" si="38"/>
        <v>0</v>
      </c>
      <c r="CR84" s="17"/>
      <c r="CU84" s="20"/>
      <c r="CV84" s="20"/>
      <c r="CW84" s="20"/>
      <c r="CX84" s="20"/>
      <c r="CY84" s="20"/>
      <c r="CZ84" s="20"/>
      <c r="DA84" s="76"/>
      <c r="DB84" s="20" t="b" cm="1">
        <f t="array" ref="DB84">DeathRefragged(CI84,CJ20,CK20,CL20,CM20,CN20)</f>
        <v>0</v>
      </c>
      <c r="DC84" s="20" t="b" cm="1">
        <f t="array" ref="DC84">OpeningKill(CJ20,AS20,$B$76,CI20,CI36,CI52,CI68,CI84)</f>
        <v>0</v>
      </c>
      <c r="DD84" s="76"/>
      <c r="DE84" s="20" t="b" cm="1">
        <f t="array" ref="DE84">OnevX(CH84,CH20,CH52,CH68,CH36,AO20)</f>
        <v>0</v>
      </c>
      <c r="DF84" s="20">
        <f t="shared" si="40"/>
        <v>0</v>
      </c>
    </row>
    <row r="85" spans="1:111" ht="15.75" customHeight="1" x14ac:dyDescent="0.2">
      <c r="A85" s="152" t="str" cm="1">
        <f t="array" aca="1" ref="A85" ca="1">MID(CELL("filename",A74),FIND("]",CELL("filename",A74))+1,255)</f>
        <v>5_30 Theme</v>
      </c>
      <c r="B85" s="6">
        <v>9</v>
      </c>
      <c r="C85" s="50"/>
      <c r="D85" s="51"/>
      <c r="E85" s="50"/>
      <c r="F85" s="91"/>
      <c r="G85" s="58"/>
      <c r="H85" s="90"/>
      <c r="I85" s="49"/>
      <c r="J85" s="300"/>
      <c r="K85" s="45" t="b">
        <v>0</v>
      </c>
      <c r="L85" s="46" t="b">
        <f t="shared" si="39"/>
        <v>0</v>
      </c>
      <c r="M85" s="47" t="b" cm="1">
        <f t="array" ref="M85">OpeningDeath(CG21,CI85,CI21,CI37,CI53,CI69,CI101)</f>
        <v>0</v>
      </c>
      <c r="N85" s="171" t="s">
        <v>209</v>
      </c>
      <c r="O85" s="53" t="b">
        <v>0</v>
      </c>
      <c r="Z85" s="6">
        <v>9</v>
      </c>
      <c r="AA85" s="93"/>
      <c r="AB85" s="68"/>
      <c r="AC85" s="73"/>
      <c r="AD85" s="44"/>
      <c r="AE85" s="73"/>
      <c r="AF85" s="44"/>
      <c r="AG85" s="43"/>
      <c r="AI85" s="18"/>
      <c r="AJ85" s="11"/>
      <c r="AK85" s="18"/>
      <c r="AL85" s="37"/>
      <c r="AM85" s="11"/>
      <c r="AN85" s="37"/>
      <c r="AO85" s="9"/>
      <c r="AP85" s="18"/>
      <c r="AR85" s="9"/>
      <c r="AS85" s="9"/>
      <c r="AT85" s="18"/>
      <c r="AU85" s="18"/>
      <c r="AV85" s="76"/>
      <c r="AW85" s="79"/>
      <c r="AX85" s="79"/>
      <c r="AY85" s="76"/>
      <c r="AZ85" s="76"/>
      <c r="BA85" s="76"/>
      <c r="BB85" s="78"/>
      <c r="BC85" s="78"/>
      <c r="BD85" s="76"/>
      <c r="BE85" s="76"/>
      <c r="BF85" s="76"/>
      <c r="BG85" s="78"/>
      <c r="BH85" s="78"/>
      <c r="BI85" s="76"/>
      <c r="BJ85" s="76"/>
      <c r="BK85" s="76"/>
      <c r="BL85" s="78"/>
      <c r="BM85" s="78"/>
      <c r="BN85" s="76"/>
      <c r="BO85" s="76"/>
      <c r="BP85" s="76"/>
      <c r="BR85" s="20" t="str">
        <v/>
      </c>
      <c r="BS85" s="20">
        <f t="shared" si="34"/>
        <v>0</v>
      </c>
      <c r="BT85" s="222" cm="1">
        <f t="array" ref="BT85">IF(K85=TRUE,45-secandmin(AK21),0)</f>
        <v>0</v>
      </c>
      <c r="BU85" s="20" t="b" cm="1">
        <f t="array" ref="BU85">IF(secandmin(AC85)=0,FALSE,(180+CP85-secandmin(AC85)))</f>
        <v>0</v>
      </c>
      <c r="BV85" s="20" t="b" cm="1">
        <f t="array" ref="BV85">IF(secandmin(AE85)=0,FALSE,(180+CQ85-secandmin(AE85)))</f>
        <v>0</v>
      </c>
      <c r="BW85" s="70"/>
      <c r="BX85" s="21">
        <f t="shared" si="35"/>
        <v>0</v>
      </c>
      <c r="BY85" s="18"/>
      <c r="BZ85" s="9"/>
      <c r="CA85" s="29">
        <f>countkills(AS21,AX21,BC21,BH21,BM21,B76)</f>
        <v>3</v>
      </c>
      <c r="CB85" s="20">
        <f t="shared" si="41"/>
        <v>2</v>
      </c>
      <c r="CC85" s="82" t="b">
        <f>opening(AS21,B76)</f>
        <v>0</v>
      </c>
      <c r="CD85" s="5" t="b">
        <f>KOST(CA85,O85,secandmin(J85),L85,AN21)</f>
        <v>1</v>
      </c>
      <c r="CE85" s="37"/>
      <c r="CF85" s="20" cm="1">
        <f t="array" ref="CF85">exitfrags(CI85,CI21,CI37,CI53,CI69,AS21,CJ21,AX21,CK21,BC21,CL21,BH21,CM21,BM21,CN21,AO21,$B$76)</f>
        <v>0</v>
      </c>
      <c r="CG85" s="40"/>
      <c r="CH85" s="20" cm="1">
        <f t="array" ref="CH85">secandmin(J85)</f>
        <v>0</v>
      </c>
      <c r="CI85" s="20" t="b">
        <f t="shared" si="36"/>
        <v>0</v>
      </c>
      <c r="CO85" s="36"/>
      <c r="CP85" s="222">
        <f t="shared" si="37"/>
        <v>0</v>
      </c>
      <c r="CQ85" s="222">
        <f t="shared" si="38"/>
        <v>0</v>
      </c>
      <c r="CR85" s="17"/>
      <c r="CU85" s="20"/>
      <c r="CV85" s="20"/>
      <c r="CW85" s="20"/>
      <c r="CX85" s="20"/>
      <c r="CY85" s="20"/>
      <c r="CZ85" s="20"/>
      <c r="DA85" s="76"/>
      <c r="DB85" s="20" t="b" cm="1">
        <f t="array" ref="DB85">DeathRefragged(CI85,CJ21,CK21,CL21,CM21,CN21)</f>
        <v>0</v>
      </c>
      <c r="DC85" s="20" t="b" cm="1">
        <f t="array" ref="DC85">OpeningKill(CJ21,AS21,$B$76,CI21,CI37,CI53,CI69,CI85)</f>
        <v>0</v>
      </c>
      <c r="DD85" s="76"/>
      <c r="DE85" s="20" t="b" cm="1">
        <f t="array" ref="DE85">OnevX(CH85,CH21,CH53,CH69,CH37,AO21)</f>
        <v>0</v>
      </c>
      <c r="DF85" s="20">
        <f t="shared" si="40"/>
        <v>0</v>
      </c>
    </row>
    <row r="86" spans="1:111" ht="15.75" customHeight="1" x14ac:dyDescent="0.2">
      <c r="A86" s="152" t="str" cm="1">
        <f t="array" aca="1" ref="A86" ca="1">MID(CELL("filename",A75),FIND("]",CELL("filename",A75))+1,255)</f>
        <v>5_30 Theme</v>
      </c>
      <c r="B86" s="6">
        <v>10</v>
      </c>
      <c r="C86" s="50"/>
      <c r="D86" s="51"/>
      <c r="E86" s="50"/>
      <c r="F86" s="91"/>
      <c r="G86" s="58"/>
      <c r="H86" s="90"/>
      <c r="I86" s="49"/>
      <c r="J86" s="92" t="s">
        <v>442</v>
      </c>
      <c r="K86" s="45" t="b">
        <v>0</v>
      </c>
      <c r="L86" s="46" t="b">
        <f t="shared" si="39"/>
        <v>0</v>
      </c>
      <c r="M86" s="47" t="b" cm="1">
        <f t="array" ref="M86">OpeningDeath(CG22,CI86,CI22,CI38,CI54,CI70,CI102)</f>
        <v>0</v>
      </c>
      <c r="N86" s="171" t="s">
        <v>179</v>
      </c>
      <c r="O86" s="53" t="b">
        <v>0</v>
      </c>
      <c r="Z86" s="6">
        <v>10</v>
      </c>
      <c r="AA86" s="93"/>
      <c r="AB86" s="68"/>
      <c r="AC86" s="73"/>
      <c r="AD86" s="44"/>
      <c r="AE86" s="73"/>
      <c r="AF86" s="44"/>
      <c r="AG86" s="43"/>
      <c r="AI86" s="18"/>
      <c r="AJ86" s="11"/>
      <c r="AK86" s="18"/>
      <c r="AL86" s="37"/>
      <c r="AM86" s="11"/>
      <c r="AN86" s="37"/>
      <c r="AO86" s="9"/>
      <c r="AP86" s="18"/>
      <c r="AR86" s="9"/>
      <c r="AS86" s="9"/>
      <c r="AT86" s="18"/>
      <c r="AU86" s="18"/>
      <c r="AV86" s="76"/>
      <c r="AW86" s="79"/>
      <c r="AX86" s="79"/>
      <c r="AY86" s="76"/>
      <c r="AZ86" s="76"/>
      <c r="BA86" s="76"/>
      <c r="BB86" s="78"/>
      <c r="BC86" s="78"/>
      <c r="BD86" s="76"/>
      <c r="BE86" s="76"/>
      <c r="BF86" s="76"/>
      <c r="BG86" s="78"/>
      <c r="BH86" s="78"/>
      <c r="BI86" s="76"/>
      <c r="BJ86" s="76"/>
      <c r="BK86" s="76"/>
      <c r="BL86" s="78"/>
      <c r="BM86" s="78"/>
      <c r="BN86" s="76"/>
      <c r="BO86" s="76"/>
      <c r="BP86" s="76"/>
      <c r="BR86" s="20" t="str">
        <v/>
      </c>
      <c r="BS86" s="20">
        <f t="shared" si="34"/>
        <v>0</v>
      </c>
      <c r="BT86" s="222" cm="1">
        <f t="array" ref="BT86">IF(K86=TRUE,45-secandmin(AK22),0)</f>
        <v>0</v>
      </c>
      <c r="BU86" s="20" t="b" cm="1">
        <f t="array" ref="BU86">IF(secandmin(AC86)=0,FALSE,(180+CP86-secandmin(AC86)))</f>
        <v>0</v>
      </c>
      <c r="BV86" s="20" t="b" cm="1">
        <f t="array" ref="BV86">IF(secandmin(AE86)=0,FALSE,(180+CQ86-secandmin(AE86)))</f>
        <v>0</v>
      </c>
      <c r="BW86" s="70"/>
      <c r="BX86" s="21">
        <f t="shared" si="35"/>
        <v>0</v>
      </c>
      <c r="BY86" s="18"/>
      <c r="BZ86" s="9"/>
      <c r="CA86" s="29">
        <f>countkills(AS22,AX22,BC22,BH22,BM22,B76)</f>
        <v>1</v>
      </c>
      <c r="CB86" s="20">
        <f t="shared" si="41"/>
        <v>0</v>
      </c>
      <c r="CC86" s="82" t="b">
        <f>opening(AS22,B76)</f>
        <v>0</v>
      </c>
      <c r="CD86" s="5" t="b">
        <f>KOST(CA86,O86,secandmin(J86),L86,AN22)</f>
        <v>1</v>
      </c>
      <c r="CE86" s="37"/>
      <c r="CF86" s="20" cm="1">
        <f t="array" ref="CF86">exitfrags(CI86,CI22,CI38,CI54,CI70,AS22,CJ22,AX22,CK22,BC22,CL22,BH22,CM22,BM22,CN22,AO22,$B$76)</f>
        <v>1</v>
      </c>
      <c r="CG86" s="40"/>
      <c r="CH86" s="20" cm="1">
        <f t="array" ref="CH86">secandmin(J86)</f>
        <v>62</v>
      </c>
      <c r="CI86" s="20">
        <f t="shared" si="36"/>
        <v>118</v>
      </c>
      <c r="CO86" s="36"/>
      <c r="CP86" s="222">
        <f t="shared" si="37"/>
        <v>0</v>
      </c>
      <c r="CQ86" s="222">
        <f t="shared" si="38"/>
        <v>0</v>
      </c>
      <c r="CR86" s="17"/>
      <c r="CU86" s="20"/>
      <c r="CV86" s="20"/>
      <c r="CW86" s="20"/>
      <c r="CX86" s="20"/>
      <c r="CY86" s="20"/>
      <c r="CZ86" s="20"/>
      <c r="DA86" s="76"/>
      <c r="DB86" s="20" t="b" cm="1">
        <f t="array" ref="DB86">DeathRefragged(CI86,CJ22,CK22,CL22,CM22,CN22)</f>
        <v>0</v>
      </c>
      <c r="DC86" s="20" t="b" cm="1">
        <f t="array" ref="DC86">OpeningKill(CJ22,AS22,$B$76,CI22,CI38,CI54,CI70,CI86)</f>
        <v>0</v>
      </c>
      <c r="DD86" s="76"/>
      <c r="DE86" s="20" t="b" cm="1">
        <f t="array" ref="DE86">OnevX(CH86,CH22,CH54,CH70,CH38,AO22)</f>
        <v>0</v>
      </c>
      <c r="DF86" s="20">
        <f t="shared" si="40"/>
        <v>0</v>
      </c>
    </row>
    <row r="87" spans="1:111" ht="15.75" customHeight="1" x14ac:dyDescent="0.2">
      <c r="A87" s="152" t="str" cm="1">
        <f t="array" aca="1" ref="A87" ca="1">MID(CELL("filename",A76),FIND("]",CELL("filename",A76))+1,255)</f>
        <v>5_30 Theme</v>
      </c>
      <c r="B87" s="6">
        <v>11</v>
      </c>
      <c r="C87" s="50"/>
      <c r="D87" s="51"/>
      <c r="E87" s="50"/>
      <c r="F87" s="91"/>
      <c r="G87" s="58"/>
      <c r="H87" s="90"/>
      <c r="I87" s="49"/>
      <c r="J87" s="48" t="s">
        <v>445</v>
      </c>
      <c r="K87" s="45" t="b">
        <v>0</v>
      </c>
      <c r="L87" s="46" t="b">
        <f t="shared" si="39"/>
        <v>0</v>
      </c>
      <c r="M87" s="47" t="b" cm="1">
        <f t="array" ref="M87">OpeningDeath(CG23,CI87,CI23,CI39,CI55,CI71,CI103)</f>
        <v>0</v>
      </c>
      <c r="N87" s="171" t="s">
        <v>209</v>
      </c>
      <c r="O87" s="53" t="b">
        <v>0</v>
      </c>
      <c r="Z87" s="6">
        <v>11</v>
      </c>
      <c r="AA87" s="93"/>
      <c r="AB87" s="68"/>
      <c r="AC87" s="73"/>
      <c r="AD87" s="44"/>
      <c r="AE87" s="73"/>
      <c r="AF87" s="44"/>
      <c r="AG87" s="43"/>
      <c r="AI87" s="18"/>
      <c r="AJ87" s="11"/>
      <c r="AK87" s="18"/>
      <c r="AL87" s="37"/>
      <c r="AM87" s="11"/>
      <c r="AN87" s="37"/>
      <c r="AO87" s="9"/>
      <c r="AP87" s="18"/>
      <c r="AR87" s="9"/>
      <c r="AS87" s="9"/>
      <c r="AT87" s="18"/>
      <c r="AU87" s="18"/>
      <c r="AV87" s="76"/>
      <c r="AW87" s="79"/>
      <c r="AX87" s="79"/>
      <c r="AY87" s="76"/>
      <c r="AZ87" s="76"/>
      <c r="BA87" s="76"/>
      <c r="BB87" s="78"/>
      <c r="BC87" s="78"/>
      <c r="BD87" s="76"/>
      <c r="BE87" s="76"/>
      <c r="BF87" s="76"/>
      <c r="BG87" s="78"/>
      <c r="BH87" s="78"/>
      <c r="BI87" s="76"/>
      <c r="BJ87" s="76"/>
      <c r="BK87" s="76"/>
      <c r="BL87" s="78"/>
      <c r="BM87" s="78"/>
      <c r="BN87" s="76"/>
      <c r="BO87" s="76"/>
      <c r="BP87" s="76"/>
      <c r="BR87" s="20" t="str">
        <v/>
      </c>
      <c r="BS87" s="20">
        <f t="shared" si="34"/>
        <v>0</v>
      </c>
      <c r="BT87" s="222" cm="1">
        <f t="array" ref="BT87">IF(K87=TRUE,45-secandmin(AK23),0)</f>
        <v>0</v>
      </c>
      <c r="BU87" s="20" t="b" cm="1">
        <f t="array" ref="BU87">IF(secandmin(AC87)=0,FALSE,(180+CP87-secandmin(AC87)))</f>
        <v>0</v>
      </c>
      <c r="BV87" s="20" t="b" cm="1">
        <f t="array" ref="BV87">IF(secandmin(AE87)=0,FALSE,(180+CQ87-secandmin(AE87)))</f>
        <v>0</v>
      </c>
      <c r="BW87" s="70"/>
      <c r="BX87" s="21">
        <f t="shared" si="35"/>
        <v>0</v>
      </c>
      <c r="BY87" s="18"/>
      <c r="BZ87" s="9"/>
      <c r="CA87" s="29">
        <f>countkills(AS23,AX23,BC23,BH23,BM23,B76)</f>
        <v>1</v>
      </c>
      <c r="CB87" s="20">
        <f t="shared" si="41"/>
        <v>0</v>
      </c>
      <c r="CC87" s="82" t="b">
        <f>opening(AS23,B76)</f>
        <v>0</v>
      </c>
      <c r="CD87" s="5" t="b">
        <f>KOST(CA87,O87,secandmin(J87),L87,AN23)</f>
        <v>1</v>
      </c>
      <c r="CE87" s="37"/>
      <c r="CF87" s="20" cm="1">
        <f t="array" ref="CF87">exitfrags(CI87,CI23,CI39,CI55,CI71,AS23,CJ23,AX23,CK23,BC23,CL23,BH23,CM23,BM23,CN23,AO23,$B$76)</f>
        <v>1</v>
      </c>
      <c r="CG87" s="40"/>
      <c r="CH87" s="20" cm="1">
        <f t="array" ref="CH87">secandmin(J87)</f>
        <v>82</v>
      </c>
      <c r="CI87" s="20">
        <f t="shared" si="36"/>
        <v>98</v>
      </c>
      <c r="CO87" s="36"/>
      <c r="CP87" s="222">
        <f t="shared" si="37"/>
        <v>0</v>
      </c>
      <c r="CQ87" s="222">
        <f t="shared" si="38"/>
        <v>0</v>
      </c>
      <c r="CR87" s="17"/>
      <c r="CU87" s="20"/>
      <c r="CV87" s="20"/>
      <c r="CW87" s="20"/>
      <c r="CX87" s="20"/>
      <c r="CY87" s="20"/>
      <c r="CZ87" s="20"/>
      <c r="DA87" s="76"/>
      <c r="DB87" s="20" t="b" cm="1">
        <f t="array" ref="DB87">DeathRefragged(CI87,CJ23,CK23,CL23,CM23,CN23)</f>
        <v>0</v>
      </c>
      <c r="DC87" s="20" t="b" cm="1">
        <f t="array" ref="DC87">OpeningKill(CJ23,AS23,$B$76,CI23,CI39,CI55,CI71,CI87)</f>
        <v>0</v>
      </c>
      <c r="DD87" s="76"/>
      <c r="DE87" s="20" t="b" cm="1">
        <f t="array" ref="DE87">OnevX(CH87,CH23,CH55,CH71,CH39,AO23)</f>
        <v>0</v>
      </c>
      <c r="DF87" s="20">
        <f t="shared" si="40"/>
        <v>0</v>
      </c>
    </row>
    <row r="88" spans="1:111" ht="15.75" customHeight="1" x14ac:dyDescent="0.2">
      <c r="A88" s="152" t="str" cm="1">
        <f t="array" aca="1" ref="A88" ca="1">MID(CELL("filename",A77),FIND("]",CELL("filename",A77))+1,255)</f>
        <v>5_30 Theme</v>
      </c>
      <c r="B88" s="6">
        <v>12</v>
      </c>
      <c r="C88" s="50"/>
      <c r="D88" s="51"/>
      <c r="E88" s="50"/>
      <c r="F88" s="91"/>
      <c r="G88" s="58"/>
      <c r="H88" s="90"/>
      <c r="I88" s="49"/>
      <c r="J88" s="48" t="s">
        <v>409</v>
      </c>
      <c r="K88" s="45" t="b">
        <v>0</v>
      </c>
      <c r="L88" s="46" t="b">
        <f t="shared" si="39"/>
        <v>0</v>
      </c>
      <c r="M88" s="47" t="b" cm="1">
        <f t="array" ref="M88">OpeningDeath(CG24,CI88,CI24,CI40,CI56,CI72,CI104)</f>
        <v>0</v>
      </c>
      <c r="N88" s="171" t="s">
        <v>209</v>
      </c>
      <c r="O88" s="53" t="b">
        <v>0</v>
      </c>
      <c r="Z88" s="6">
        <v>12</v>
      </c>
      <c r="AA88" s="93"/>
      <c r="AB88" s="68"/>
      <c r="AC88" s="73"/>
      <c r="AD88" s="44"/>
      <c r="AE88" s="73"/>
      <c r="AF88" s="44"/>
      <c r="AG88" s="43"/>
      <c r="AI88" s="18"/>
      <c r="AJ88" s="11"/>
      <c r="AK88" s="18"/>
      <c r="AL88" s="37"/>
      <c r="AM88" s="11"/>
      <c r="AN88" s="37"/>
      <c r="AO88" s="9"/>
      <c r="AP88" s="18"/>
      <c r="AR88" s="9"/>
      <c r="AS88" s="9"/>
      <c r="AT88" s="18"/>
      <c r="AU88" s="18"/>
      <c r="AV88" s="76"/>
      <c r="AW88" s="79"/>
      <c r="AX88" s="79"/>
      <c r="AY88" s="76"/>
      <c r="AZ88" s="76"/>
      <c r="BA88" s="76"/>
      <c r="BB88" s="78"/>
      <c r="BC88" s="78"/>
      <c r="BD88" s="76"/>
      <c r="BE88" s="76"/>
      <c r="BF88" s="76"/>
      <c r="BG88" s="78"/>
      <c r="BH88" s="78"/>
      <c r="BI88" s="76"/>
      <c r="BJ88" s="76"/>
      <c r="BK88" s="76"/>
      <c r="BL88" s="78"/>
      <c r="BM88" s="78"/>
      <c r="BN88" s="76"/>
      <c r="BO88" s="76"/>
      <c r="BP88" s="76"/>
      <c r="BR88" s="20" t="str">
        <v/>
      </c>
      <c r="BS88" s="20">
        <f t="shared" si="34"/>
        <v>0</v>
      </c>
      <c r="BT88" s="222" cm="1">
        <f t="array" ref="BT88">IF(K88=TRUE,45-secandmin(AK24),0)</f>
        <v>0</v>
      </c>
      <c r="BU88" s="20" t="b" cm="1">
        <f t="array" ref="BU88">IF(secandmin(AC88)=0,FALSE,(180+CP88-secandmin(AC88)))</f>
        <v>0</v>
      </c>
      <c r="BV88" s="20" t="b" cm="1">
        <f t="array" ref="BV88">IF(secandmin(AE88)=0,FALSE,(180+CQ88-secandmin(AE88)))</f>
        <v>0</v>
      </c>
      <c r="BW88" s="70"/>
      <c r="BX88" s="21">
        <f t="shared" si="35"/>
        <v>0</v>
      </c>
      <c r="BY88" s="18"/>
      <c r="BZ88" s="9"/>
      <c r="CA88" s="29">
        <f>countkills(AS24,AX24,BC24,BH24,BM24,B76)</f>
        <v>1</v>
      </c>
      <c r="CB88" s="20">
        <f t="shared" si="41"/>
        <v>1</v>
      </c>
      <c r="CC88" s="82" t="b">
        <f>opening(AS24,B76)</f>
        <v>1</v>
      </c>
      <c r="CD88" s="5" t="b">
        <f>KOST(CA88,O88,secandmin(J88),L88,AN24)</f>
        <v>1</v>
      </c>
      <c r="CE88" s="37"/>
      <c r="CF88" s="20" cm="1">
        <f t="array" ref="CF88">exitfrags(CI88,CI24,CI40,CI56,CI72,AS24,CJ24,AX24,CK24,BC24,CL24,BH24,CM24,BM24,CN24,AO24,$B$76)</f>
        <v>0</v>
      </c>
      <c r="CG88" s="40"/>
      <c r="CH88" s="20" cm="1">
        <f t="array" ref="CH88">secandmin(J88)</f>
        <v>33</v>
      </c>
      <c r="CI88" s="20">
        <f t="shared" si="36"/>
        <v>147</v>
      </c>
      <c r="CO88" s="36"/>
      <c r="CP88" s="222">
        <f t="shared" si="37"/>
        <v>0</v>
      </c>
      <c r="CQ88" s="222">
        <f t="shared" si="38"/>
        <v>0</v>
      </c>
      <c r="CR88" s="17"/>
      <c r="CU88" s="20"/>
      <c r="CV88" s="20"/>
      <c r="CW88" s="20"/>
      <c r="CX88" s="20"/>
      <c r="CY88" s="20"/>
      <c r="CZ88" s="20"/>
      <c r="DA88" s="76"/>
      <c r="DB88" s="20" t="b" cm="1">
        <f t="array" ref="DB88">DeathRefragged(CI88,CJ24,CK24,CL24,CM24,CN24)</f>
        <v>0</v>
      </c>
      <c r="DC88" s="20" t="b" cm="1">
        <f t="array" ref="DC88">OpeningKill(CJ24,AS24,$B$76,CI24,CI40,CI56,CI72,CI88)</f>
        <v>0</v>
      </c>
      <c r="DD88" s="76"/>
      <c r="DE88" s="20" t="b" cm="1">
        <f t="array" ref="DE88">OnevX(CH88,CH24,CH56,CH72,CH40,AO24)</f>
        <v>0</v>
      </c>
      <c r="DF88" s="20">
        <f t="shared" si="40"/>
        <v>0</v>
      </c>
    </row>
    <row r="89" spans="1:111" ht="15.75" customHeight="1" x14ac:dyDescent="0.2">
      <c r="A89" s="152" t="str" cm="1">
        <f t="array" aca="1" ref="A89" ca="1">MID(CELL("filename",A78),FIND("]",CELL("filename",A78))+1,255)</f>
        <v>5_30 Theme</v>
      </c>
      <c r="B89" s="6">
        <v>13</v>
      </c>
      <c r="C89" s="50"/>
      <c r="D89" s="51"/>
      <c r="E89" s="50"/>
      <c r="F89" s="91"/>
      <c r="G89" s="58"/>
      <c r="H89" s="90"/>
      <c r="I89" s="49"/>
      <c r="J89" s="48"/>
      <c r="K89" s="45" t="b">
        <v>0</v>
      </c>
      <c r="L89" s="46" t="b">
        <f t="shared" si="39"/>
        <v>0</v>
      </c>
      <c r="M89" s="47" t="b" cm="1">
        <f t="array" ref="M89">OpeningDeath(CG25,CI89,CI25,CI41,CI57,CI73,CI105)</f>
        <v>0</v>
      </c>
      <c r="N89" s="52"/>
      <c r="O89" s="53" t="b">
        <v>0</v>
      </c>
      <c r="Z89" s="6">
        <v>13</v>
      </c>
      <c r="AA89" s="93"/>
      <c r="AB89" s="68"/>
      <c r="AC89" s="73"/>
      <c r="AD89" s="44"/>
      <c r="AE89" s="73"/>
      <c r="AF89" s="44"/>
      <c r="AG89" s="43"/>
      <c r="AI89" s="18"/>
      <c r="AJ89" s="11"/>
      <c r="AK89" s="18"/>
      <c r="AL89" s="37"/>
      <c r="AM89" s="11"/>
      <c r="AN89" s="37"/>
      <c r="AO89" s="9"/>
      <c r="AP89" s="18"/>
      <c r="AR89" s="9"/>
      <c r="AS89" s="9"/>
      <c r="AT89" s="18"/>
      <c r="AU89" s="18"/>
      <c r="AV89" s="76"/>
      <c r="AW89" s="79"/>
      <c r="AX89" s="79"/>
      <c r="AY89" s="76"/>
      <c r="AZ89" s="76"/>
      <c r="BA89" s="76"/>
      <c r="BB89" s="78"/>
      <c r="BC89" s="78"/>
      <c r="BD89" s="76"/>
      <c r="BE89" s="76"/>
      <c r="BF89" s="76"/>
      <c r="BG89" s="78"/>
      <c r="BH89" s="78"/>
      <c r="BI89" s="76"/>
      <c r="BJ89" s="76"/>
      <c r="BK89" s="76"/>
      <c r="BL89" s="78"/>
      <c r="BM89" s="78"/>
      <c r="BN89" s="76"/>
      <c r="BO89" s="76"/>
      <c r="BP89" s="76"/>
      <c r="BR89" s="20" t="str">
        <v/>
      </c>
      <c r="BS89" s="20" t="str">
        <f t="shared" si="34"/>
        <v>FALSE</v>
      </c>
      <c r="BT89" s="222" cm="1">
        <f t="array" ref="BT89">IF(K89=TRUE,45-secandmin(AK25),0)</f>
        <v>0</v>
      </c>
      <c r="BU89" s="20" t="b" cm="1">
        <f t="array" ref="BU89">IF(secandmin(AC89)=0,FALSE,(180+CP89-secandmin(AC89)))</f>
        <v>0</v>
      </c>
      <c r="BV89" s="20" t="b" cm="1">
        <f t="array" ref="BV89">IF(secandmin(AE89)=0,FALSE,(180+CQ89-secandmin(AE89)))</f>
        <v>0</v>
      </c>
      <c r="BW89" s="70"/>
      <c r="BX89" s="21" t="str">
        <f t="shared" si="35"/>
        <v>FALSE</v>
      </c>
      <c r="BY89" s="18"/>
      <c r="BZ89" s="9"/>
      <c r="CA89" s="29">
        <f>countkills(AS25,AX25,BC25,BH25,BM25,B76)</f>
        <v>0</v>
      </c>
      <c r="CB89" s="20">
        <f t="shared" si="41"/>
        <v>0</v>
      </c>
      <c r="CC89" s="82" t="b">
        <f>opening(AS25,B76)</f>
        <v>0</v>
      </c>
      <c r="CD89" s="5" t="str">
        <f>KOST(CA89,O89,secandmin(J89),L89,AN25)</f>
        <v/>
      </c>
      <c r="CE89" s="37"/>
      <c r="CF89" s="20" cm="1">
        <f t="array" ref="CF89">exitfrags(CI89,CI25,CI41,CI57,CI73,AS25,CJ25,AX25,CK25,BC25,CL25,BH25,CM25,BM25,CN25,AO25,$B$76)</f>
        <v>0</v>
      </c>
      <c r="CG89" s="40"/>
      <c r="CH89" s="20" cm="1">
        <f t="array" ref="CH89">secandmin(J89)</f>
        <v>0</v>
      </c>
      <c r="CI89" s="20" t="b">
        <f t="shared" si="36"/>
        <v>0</v>
      </c>
      <c r="CO89" s="36"/>
      <c r="CP89" s="222">
        <f t="shared" si="37"/>
        <v>0</v>
      </c>
      <c r="CQ89" s="222">
        <f t="shared" si="38"/>
        <v>0</v>
      </c>
      <c r="CR89" s="17"/>
      <c r="CU89" s="20"/>
      <c r="CV89" s="20"/>
      <c r="CW89" s="20"/>
      <c r="CX89" s="20"/>
      <c r="CY89" s="20"/>
      <c r="CZ89" s="20"/>
      <c r="DA89" s="76"/>
      <c r="DB89" s="20" t="b" cm="1">
        <f t="array" ref="DB89">DeathRefragged(CI89,CJ25,CK25,CL25,CM25,CN25)</f>
        <v>0</v>
      </c>
      <c r="DC89" s="20" t="b" cm="1">
        <f t="array" ref="DC89">OpeningKill(CJ25,AS25,$B$76,CI25,CI41,CI57,CI73,CI89)</f>
        <v>0</v>
      </c>
      <c r="DD89" s="76"/>
      <c r="DE89" s="20" t="b" cm="1">
        <f t="array" ref="DE89">OnevX(CH89,CH25,CH57,CH73,CH41,AO25)</f>
        <v>0</v>
      </c>
      <c r="DF89" s="20">
        <f t="shared" si="40"/>
        <v>0</v>
      </c>
    </row>
    <row r="90" spans="1:111" ht="15.75" customHeight="1" x14ac:dyDescent="0.2">
      <c r="A90" s="152" t="str" cm="1">
        <f t="array" aca="1" ref="A90" ca="1">MID(CELL("filename",A79),FIND("]",CELL("filename",A79))+1,255)</f>
        <v>5_30 Theme</v>
      </c>
      <c r="B90" s="6">
        <v>14</v>
      </c>
      <c r="C90" s="50"/>
      <c r="D90" s="51"/>
      <c r="E90" s="50"/>
      <c r="F90" s="91"/>
      <c r="G90" s="58"/>
      <c r="H90" s="90"/>
      <c r="I90" s="49"/>
      <c r="J90" s="48"/>
      <c r="K90" s="45" t="b">
        <v>0</v>
      </c>
      <c r="L90" s="46" t="b">
        <f t="shared" si="39"/>
        <v>0</v>
      </c>
      <c r="M90" s="47" t="b" cm="1">
        <f t="array" ref="M90">OpeningDeath(CG26,CI90,CI26,CI42,CI58,CI74,CI106)</f>
        <v>0</v>
      </c>
      <c r="N90" s="52"/>
      <c r="O90" s="53" t="b">
        <v>0</v>
      </c>
      <c r="Z90" s="6">
        <v>14</v>
      </c>
      <c r="AA90" s="93"/>
      <c r="AB90" s="68"/>
      <c r="AC90" s="73"/>
      <c r="AD90" s="44"/>
      <c r="AE90" s="73"/>
      <c r="AF90" s="44"/>
      <c r="AG90" s="43"/>
      <c r="AI90" s="18"/>
      <c r="AJ90" s="11"/>
      <c r="AK90" s="18"/>
      <c r="AL90" s="37"/>
      <c r="AM90" s="11"/>
      <c r="AN90" s="37"/>
      <c r="AO90" s="9"/>
      <c r="AP90" s="18"/>
      <c r="AR90" s="9"/>
      <c r="AS90" s="9"/>
      <c r="AT90" s="18"/>
      <c r="AU90" s="18"/>
      <c r="AV90" s="76"/>
      <c r="AW90" s="79"/>
      <c r="AX90" s="79"/>
      <c r="AY90" s="76"/>
      <c r="AZ90" s="76"/>
      <c r="BA90" s="76"/>
      <c r="BB90" s="78"/>
      <c r="BC90" s="78"/>
      <c r="BD90" s="76"/>
      <c r="BE90" s="76"/>
      <c r="BF90" s="76"/>
      <c r="BG90" s="78"/>
      <c r="BH90" s="78"/>
      <c r="BI90" s="76"/>
      <c r="BJ90" s="76"/>
      <c r="BK90" s="76"/>
      <c r="BL90" s="78"/>
      <c r="BM90" s="78"/>
      <c r="BN90" s="76"/>
      <c r="BO90" s="76"/>
      <c r="BP90" s="76"/>
      <c r="BR90" s="20" t="str">
        <v/>
      </c>
      <c r="BS90" s="20" t="str">
        <f t="shared" si="34"/>
        <v>FALSE</v>
      </c>
      <c r="BT90" s="222" cm="1">
        <f t="array" ref="BT90">IF(K90=TRUE,45-secandmin(AK26),0)</f>
        <v>0</v>
      </c>
      <c r="BU90" s="20" t="b" cm="1">
        <f t="array" ref="BU90">IF(secandmin(AC90)=0,FALSE,(180+CP90-secandmin(AC90)))</f>
        <v>0</v>
      </c>
      <c r="BV90" s="20" t="b" cm="1">
        <f t="array" ref="BV90">IF(secandmin(AE90)=0,FALSE,(180+CQ90-secandmin(AE90)))</f>
        <v>0</v>
      </c>
      <c r="BW90" s="70"/>
      <c r="BX90" s="21" t="str">
        <f t="shared" si="35"/>
        <v>FALSE</v>
      </c>
      <c r="BY90" s="18"/>
      <c r="BZ90" s="9"/>
      <c r="CA90" s="29">
        <f>countkills(AS26,AX26,BC26,BH26,BM26,B76)</f>
        <v>0</v>
      </c>
      <c r="CB90" s="20">
        <f t="shared" si="41"/>
        <v>0</v>
      </c>
      <c r="CC90" s="82" t="b">
        <f>opening(AS26,B76)</f>
        <v>0</v>
      </c>
      <c r="CD90" s="5" t="str">
        <f>KOST(CA90,O90,secandmin(J90),L90,AN26)</f>
        <v/>
      </c>
      <c r="CE90" s="37"/>
      <c r="CF90" s="20" cm="1">
        <f t="array" ref="CF90">exitfrags(CI90,CI26,CI42,CI58,CI74,AS26,CJ26,AX26,CK26,BC26,CL26,BH26,CM26,BM26,CN26,AO26,$B$76)</f>
        <v>0</v>
      </c>
      <c r="CG90" s="40"/>
      <c r="CH90" s="20" cm="1">
        <f t="array" ref="CH90">secandmin(J90)</f>
        <v>0</v>
      </c>
      <c r="CI90" s="20" t="b">
        <f t="shared" si="36"/>
        <v>0</v>
      </c>
      <c r="CO90" s="36"/>
      <c r="CP90" s="222">
        <f t="shared" si="37"/>
        <v>0</v>
      </c>
      <c r="CQ90" s="222">
        <f t="shared" si="38"/>
        <v>0</v>
      </c>
      <c r="CR90" s="17"/>
      <c r="CU90" s="20"/>
      <c r="CV90" s="20"/>
      <c r="CW90" s="20"/>
      <c r="CX90" s="20"/>
      <c r="CY90" s="20"/>
      <c r="CZ90" s="20"/>
      <c r="DA90" s="76"/>
      <c r="DB90" s="20" t="b" cm="1">
        <f t="array" ref="DB90">DeathRefragged(CI90,CJ26,CK26,CL26,CM26,CN26)</f>
        <v>0</v>
      </c>
      <c r="DC90" s="20" t="b" cm="1">
        <f t="array" ref="DC90">OpeningKill(CJ26,AS26,$B$76,CI26,CI42,CI58,CI74,CI90)</f>
        <v>0</v>
      </c>
      <c r="DD90" s="76"/>
      <c r="DE90" s="20" t="b" cm="1">
        <f t="array" ref="DE90">OnevX(CH90,CH26,CH58,CH74,CH42,AO26)</f>
        <v>0</v>
      </c>
      <c r="DF90" s="20">
        <f t="shared" si="40"/>
        <v>0</v>
      </c>
    </row>
    <row r="91" spans="1:111" ht="15.75" customHeight="1" x14ac:dyDescent="0.2">
      <c r="A91" s="152" t="str" cm="1">
        <f t="array" aca="1" ref="A91" ca="1">MID(CELL("filename",A80),FIND("]",CELL("filename",A80))+1,255)</f>
        <v>5_30 Theme</v>
      </c>
      <c r="B91" s="6">
        <v>15</v>
      </c>
      <c r="C91" s="50"/>
      <c r="D91" s="51"/>
      <c r="E91" s="50"/>
      <c r="F91" s="91"/>
      <c r="G91" s="58"/>
      <c r="H91" s="90"/>
      <c r="I91" s="49"/>
      <c r="J91" s="48"/>
      <c r="K91" s="45" t="b">
        <v>0</v>
      </c>
      <c r="L91" s="46" t="b">
        <f t="shared" si="39"/>
        <v>0</v>
      </c>
      <c r="M91" s="47" t="b" cm="1">
        <f t="array" ref="M91">OpeningDeath(CG27,CI91,CI27,CI43,CI59,CI75,CI107)</f>
        <v>0</v>
      </c>
      <c r="N91" s="52"/>
      <c r="O91" s="53" t="b">
        <v>0</v>
      </c>
      <c r="Z91" s="6">
        <v>15</v>
      </c>
      <c r="AA91" s="93"/>
      <c r="AB91" s="68"/>
      <c r="AC91" s="73"/>
      <c r="AD91" s="44"/>
      <c r="AE91" s="73"/>
      <c r="AF91" s="44"/>
      <c r="AG91" s="43"/>
      <c r="AI91" s="18"/>
      <c r="AJ91" s="11"/>
      <c r="AK91" s="18"/>
      <c r="AL91" s="37"/>
      <c r="AM91" s="11"/>
      <c r="AN91" s="37"/>
      <c r="AO91" s="9"/>
      <c r="AP91" s="18"/>
      <c r="AR91" s="9"/>
      <c r="AS91" s="9"/>
      <c r="AT91" s="18"/>
      <c r="AU91" s="18"/>
      <c r="AV91" s="76"/>
      <c r="AW91" s="79"/>
      <c r="AX91" s="79"/>
      <c r="AY91" s="76"/>
      <c r="AZ91" s="76"/>
      <c r="BA91" s="76"/>
      <c r="BB91" s="78"/>
      <c r="BC91" s="78"/>
      <c r="BD91" s="76"/>
      <c r="BE91" s="76"/>
      <c r="BF91" s="76"/>
      <c r="BG91" s="78"/>
      <c r="BH91" s="78"/>
      <c r="BI91" s="76"/>
      <c r="BJ91" s="76"/>
      <c r="BK91" s="76"/>
      <c r="BL91" s="78"/>
      <c r="BM91" s="78"/>
      <c r="BN91" s="76"/>
      <c r="BO91" s="76"/>
      <c r="BP91" s="76"/>
      <c r="BR91" s="20" t="str">
        <v/>
      </c>
      <c r="BS91" s="20" t="str">
        <f t="shared" si="34"/>
        <v>FALSE</v>
      </c>
      <c r="BT91" s="222" cm="1">
        <f t="array" ref="BT91">IF(K91=TRUE,45-secandmin(AK27),0)</f>
        <v>0</v>
      </c>
      <c r="BU91" s="20" t="b" cm="1">
        <f t="array" ref="BU91">IF(secandmin(AC91)=0,FALSE,(180+CP91-secandmin(AC91)))</f>
        <v>0</v>
      </c>
      <c r="BV91" s="20" t="b" cm="1">
        <f t="array" ref="BV91">IF(secandmin(AE91)=0,FALSE,(180+CQ91-secandmin(AE91)))</f>
        <v>0</v>
      </c>
      <c r="BW91" s="70"/>
      <c r="BX91" s="21" t="str">
        <f t="shared" si="35"/>
        <v>FALSE</v>
      </c>
      <c r="BY91" s="18"/>
      <c r="BZ91" s="9"/>
      <c r="CA91" s="29">
        <f>countkills(AS27,AX27,BC27,BH27,BM27,B76)</f>
        <v>0</v>
      </c>
      <c r="CB91" s="20">
        <f t="shared" si="41"/>
        <v>0</v>
      </c>
      <c r="CC91" s="82" t="b">
        <f>opening(AS27,B76)</f>
        <v>0</v>
      </c>
      <c r="CD91" s="5" t="str">
        <f>KOST(CA91,O91,secandmin(J91),L91,AN27)</f>
        <v/>
      </c>
      <c r="CE91" s="37"/>
      <c r="CF91" s="20" cm="1">
        <f t="array" ref="CF91">exitfrags(CI91,CI27,CI43,CI59,CI75,AS27,CJ27,AX27,CK27,BC27,CL27,BH27,CM27,BM27,CN27,AO27,$B$76)</f>
        <v>0</v>
      </c>
      <c r="CG91" s="40"/>
      <c r="CH91" s="20" cm="1">
        <f t="array" ref="CH91">secandmin(J91)</f>
        <v>0</v>
      </c>
      <c r="CI91" s="20" t="b">
        <f t="shared" si="36"/>
        <v>0</v>
      </c>
      <c r="CO91" s="36"/>
      <c r="CP91" s="222">
        <f t="shared" si="37"/>
        <v>0</v>
      </c>
      <c r="CQ91" s="222">
        <f t="shared" si="38"/>
        <v>0</v>
      </c>
      <c r="CR91" s="17"/>
      <c r="CU91" s="20"/>
      <c r="CV91" s="20"/>
      <c r="CW91" s="20"/>
      <c r="CX91" s="20"/>
      <c r="CY91" s="20"/>
      <c r="CZ91" s="20"/>
      <c r="DA91" s="76"/>
      <c r="DB91" s="20" t="b" cm="1">
        <f t="array" ref="DB91">DeathRefragged(CI91,CJ27,CK27,CL27,CM27,CN27)</f>
        <v>0</v>
      </c>
      <c r="DC91" s="20" t="b" cm="1">
        <f t="array" ref="DC91">OpeningKill(CJ27,AS27,$B$76,CI27,CI43,CI59,CI75,CI91)</f>
        <v>0</v>
      </c>
      <c r="DD91" s="76"/>
      <c r="DE91" s="20" t="b" cm="1">
        <f t="array" ref="DE91">OnevX(CH91,CH27,CH59,CH75,CH43,AO27)</f>
        <v>0</v>
      </c>
      <c r="DF91" s="20">
        <f t="shared" si="40"/>
        <v>0</v>
      </c>
    </row>
    <row r="92" spans="1:111" ht="15.75" customHeight="1" x14ac:dyDescent="0.2">
      <c r="A92" s="298" t="str" cm="1">
        <f t="array" aca="1" ref="A92" ca="1">MID(CELL("filename",A81),FIND("]",CELL("filename",A81))+1,255)</f>
        <v>5_30 Theme</v>
      </c>
      <c r="B92" s="252"/>
      <c r="C92" s="253"/>
      <c r="D92" s="253"/>
      <c r="E92" s="254"/>
      <c r="F92" s="253"/>
      <c r="G92" s="253"/>
      <c r="H92" s="253"/>
      <c r="I92" s="255"/>
      <c r="J92" s="256"/>
      <c r="K92" s="227"/>
      <c r="L92" s="257"/>
      <c r="M92" s="258"/>
      <c r="N92" s="227"/>
      <c r="O92" s="259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252"/>
      <c r="AA92" s="256"/>
      <c r="AB92" s="260"/>
      <c r="AC92" s="256"/>
      <c r="AD92" s="227"/>
      <c r="AE92" s="256"/>
      <c r="AF92" s="227"/>
      <c r="AG92" s="227"/>
      <c r="AH92" s="76"/>
      <c r="AI92" s="76"/>
      <c r="AJ92" s="227"/>
      <c r="AK92" s="76"/>
      <c r="AL92" s="258"/>
      <c r="AM92" s="258"/>
      <c r="AN92" s="258"/>
      <c r="AO92" s="258"/>
      <c r="AP92" s="76"/>
      <c r="AQ92" s="76"/>
      <c r="AR92" s="258"/>
      <c r="AS92" s="258"/>
      <c r="AT92" s="227"/>
      <c r="AU92" s="76"/>
      <c r="AV92" s="76"/>
      <c r="AW92" s="80"/>
      <c r="AX92" s="80"/>
      <c r="AY92" s="227"/>
      <c r="AZ92" s="76"/>
      <c r="BA92" s="76"/>
      <c r="BB92" s="80"/>
      <c r="BC92" s="80"/>
      <c r="BD92" s="227"/>
      <c r="BE92" s="76"/>
      <c r="BF92" s="76"/>
      <c r="BG92" s="80"/>
      <c r="BH92" s="80"/>
      <c r="BI92" s="227"/>
      <c r="BJ92" s="76"/>
      <c r="BK92" s="76"/>
      <c r="BL92" s="80"/>
      <c r="BM92" s="81"/>
      <c r="BN92" s="227"/>
      <c r="BO92" s="76"/>
      <c r="BP92" s="76"/>
      <c r="BQ92" s="76"/>
      <c r="BR92" s="227"/>
      <c r="BS92" s="227"/>
      <c r="BT92" s="261"/>
      <c r="BU92" s="261"/>
      <c r="BV92" s="261"/>
      <c r="BW92" s="257"/>
      <c r="BX92" s="258"/>
      <c r="BY92" s="227"/>
      <c r="BZ92" s="258"/>
      <c r="CA92" s="259"/>
      <c r="CB92" s="227"/>
      <c r="CC92" s="257"/>
      <c r="CD92" s="258"/>
      <c r="CE92" s="258"/>
      <c r="CF92" s="76"/>
      <c r="CG92" s="262"/>
      <c r="CH92" s="227"/>
      <c r="CI92" s="227"/>
      <c r="CJ92" s="76"/>
      <c r="CK92" s="76"/>
      <c r="CL92" s="76"/>
      <c r="CM92" s="76"/>
      <c r="CN92" s="76"/>
      <c r="CO92" s="258"/>
      <c r="CP92" s="261"/>
      <c r="CQ92" s="261"/>
      <c r="CR92" s="76"/>
      <c r="CS92" s="76"/>
      <c r="CT92" s="76"/>
      <c r="CU92" s="227"/>
      <c r="CV92" s="227"/>
      <c r="CW92" s="227"/>
      <c r="CX92" s="227"/>
      <c r="CY92" s="227"/>
      <c r="CZ92" s="227"/>
      <c r="DA92" s="227"/>
      <c r="DB92" s="227"/>
      <c r="DC92" s="227"/>
      <c r="DD92" s="76"/>
      <c r="DE92" s="227"/>
      <c r="DF92" s="76"/>
      <c r="DG92" s="76"/>
    </row>
    <row r="93" spans="1:111" ht="15.75" customHeight="1" x14ac:dyDescent="0.2">
      <c r="A93" s="152" t="str" cm="1">
        <f t="array" aca="1" ref="A93" ca="1">MID(CELL("filename",A82),FIND("]",CELL("filename",A82))+1,255)</f>
        <v>5_30 Theme</v>
      </c>
      <c r="B93" s="252"/>
      <c r="C93" s="263"/>
      <c r="D93" s="264"/>
      <c r="E93" s="263"/>
      <c r="F93" s="265"/>
      <c r="G93" s="263"/>
      <c r="H93" s="264"/>
      <c r="I93" s="266"/>
      <c r="J93" s="267"/>
      <c r="K93" s="102"/>
      <c r="L93" s="268"/>
      <c r="M93" s="241"/>
      <c r="N93" s="102"/>
      <c r="O93" s="241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252"/>
      <c r="AA93" s="267"/>
      <c r="AB93" s="269"/>
      <c r="AC93" s="270"/>
      <c r="AD93" s="102"/>
      <c r="AE93" s="270"/>
      <c r="AF93" s="102"/>
      <c r="AG93" s="102"/>
      <c r="AH93" s="76"/>
      <c r="AI93" s="76"/>
      <c r="AJ93" s="78"/>
      <c r="AK93" s="76"/>
      <c r="AL93" s="271"/>
      <c r="AM93" s="78"/>
      <c r="AN93" s="271"/>
      <c r="AO93" s="79"/>
      <c r="AP93" s="76"/>
      <c r="AQ93" s="76"/>
      <c r="AR93" s="79"/>
      <c r="AS93" s="79"/>
      <c r="AT93" s="227"/>
      <c r="AU93" s="76"/>
      <c r="AV93" s="76"/>
      <c r="AW93" s="79"/>
      <c r="AX93" s="79"/>
      <c r="AY93" s="76"/>
      <c r="AZ93" s="76"/>
      <c r="BA93" s="76"/>
      <c r="BB93" s="78"/>
      <c r="BC93" s="78"/>
      <c r="BD93" s="76"/>
      <c r="BE93" s="76"/>
      <c r="BF93" s="76"/>
      <c r="BG93" s="78"/>
      <c r="BH93" s="78"/>
      <c r="BI93" s="76"/>
      <c r="BJ93" s="76"/>
      <c r="BK93" s="76"/>
      <c r="BL93" s="78"/>
      <c r="BM93" s="78"/>
      <c r="BN93" s="76"/>
      <c r="BO93" s="76"/>
      <c r="BP93" s="76"/>
      <c r="BQ93" s="76"/>
      <c r="BR93" s="102"/>
      <c r="BS93" s="102"/>
      <c r="BT93" s="261"/>
      <c r="BU93" s="102"/>
      <c r="BV93" s="102"/>
      <c r="BW93" s="272"/>
      <c r="BX93" s="241"/>
      <c r="BY93" s="76"/>
      <c r="BZ93" s="79"/>
      <c r="CA93" s="273"/>
      <c r="CB93" s="102"/>
      <c r="CC93" s="274"/>
      <c r="CD93" s="275"/>
      <c r="CE93" s="271"/>
      <c r="CF93" s="76"/>
      <c r="CG93" s="248"/>
      <c r="CH93" s="102"/>
      <c r="CI93" s="102"/>
      <c r="CJ93" s="76"/>
      <c r="CK93" s="76"/>
      <c r="CL93" s="76"/>
      <c r="CM93" s="76"/>
      <c r="CN93" s="76"/>
      <c r="CO93" s="247"/>
      <c r="CP93" s="261"/>
      <c r="CQ93" s="261"/>
      <c r="CR93" s="76"/>
      <c r="CS93" s="76"/>
      <c r="CT93" s="76"/>
      <c r="CU93" s="102"/>
      <c r="CV93" s="102"/>
      <c r="CW93" s="102"/>
      <c r="CX93" s="102"/>
      <c r="CY93" s="102"/>
      <c r="CZ93" s="102"/>
      <c r="DA93" s="102"/>
      <c r="DB93" s="102"/>
      <c r="DC93" s="76"/>
      <c r="DD93" s="76"/>
      <c r="DE93" s="76"/>
      <c r="DF93" s="76"/>
      <c r="DG93" s="76"/>
    </row>
    <row r="94" spans="1:111" ht="15.75" customHeight="1" x14ac:dyDescent="0.2">
      <c r="A94" s="152" t="str" cm="1">
        <f t="array" aca="1" ref="A94" ca="1">MID(CELL("filename",A83),FIND("]",CELL("filename",A83))+1,255)</f>
        <v>5_30 Theme</v>
      </c>
      <c r="B94" s="252"/>
      <c r="C94" s="263"/>
      <c r="D94" s="264"/>
      <c r="E94" s="263"/>
      <c r="F94" s="265"/>
      <c r="G94" s="263"/>
      <c r="H94" s="264"/>
      <c r="I94" s="266"/>
      <c r="J94" s="267"/>
      <c r="K94" s="102"/>
      <c r="L94" s="268"/>
      <c r="M94" s="241"/>
      <c r="N94" s="102"/>
      <c r="O94" s="241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252"/>
      <c r="AA94" s="267"/>
      <c r="AB94" s="269"/>
      <c r="AC94" s="270"/>
      <c r="AD94" s="102"/>
      <c r="AE94" s="270"/>
      <c r="AF94" s="102"/>
      <c r="AG94" s="102"/>
      <c r="AH94" s="76"/>
      <c r="AI94" s="76"/>
      <c r="AJ94" s="78"/>
      <c r="AK94" s="76"/>
      <c r="AL94" s="271"/>
      <c r="AM94" s="78"/>
      <c r="AN94" s="271"/>
      <c r="AO94" s="79"/>
      <c r="AP94" s="76"/>
      <c r="AQ94" s="76"/>
      <c r="AR94" s="79"/>
      <c r="AS94" s="79"/>
      <c r="AT94" s="76"/>
      <c r="AU94" s="76"/>
      <c r="AV94" s="76"/>
      <c r="AW94" s="79"/>
      <c r="AX94" s="79"/>
      <c r="AY94" s="76"/>
      <c r="AZ94" s="76"/>
      <c r="BA94" s="76"/>
      <c r="BB94" s="78"/>
      <c r="BC94" s="78"/>
      <c r="BD94" s="76"/>
      <c r="BE94" s="76"/>
      <c r="BF94" s="76"/>
      <c r="BG94" s="78"/>
      <c r="BH94" s="78"/>
      <c r="BI94" s="76"/>
      <c r="BJ94" s="76"/>
      <c r="BK94" s="76"/>
      <c r="BL94" s="78"/>
      <c r="BM94" s="78"/>
      <c r="BN94" s="76"/>
      <c r="BO94" s="76"/>
      <c r="BP94" s="76"/>
      <c r="BQ94" s="76"/>
      <c r="BR94" s="102"/>
      <c r="BS94" s="102"/>
      <c r="BT94" s="261"/>
      <c r="BU94" s="102"/>
      <c r="BV94" s="102"/>
      <c r="BW94" s="272"/>
      <c r="BX94" s="241"/>
      <c r="BY94" s="76"/>
      <c r="BZ94" s="79"/>
      <c r="CA94" s="273"/>
      <c r="CB94" s="102"/>
      <c r="CC94" s="274"/>
      <c r="CD94" s="275"/>
      <c r="CE94" s="271"/>
      <c r="CF94" s="76"/>
      <c r="CG94" s="248"/>
      <c r="CH94" s="102"/>
      <c r="CI94" s="102"/>
      <c r="CJ94" s="76"/>
      <c r="CK94" s="76"/>
      <c r="CL94" s="76"/>
      <c r="CM94" s="76"/>
      <c r="CN94" s="76"/>
      <c r="CO94" s="247"/>
      <c r="CP94" s="261"/>
      <c r="CQ94" s="261"/>
      <c r="CR94" s="76"/>
      <c r="CS94" s="76"/>
      <c r="CT94" s="76"/>
      <c r="CU94" s="102"/>
      <c r="CV94" s="102"/>
      <c r="CW94" s="102"/>
      <c r="CX94" s="102"/>
      <c r="CY94" s="102"/>
      <c r="CZ94" s="102"/>
      <c r="DA94" s="102"/>
      <c r="DB94" s="102"/>
      <c r="DC94" s="76"/>
      <c r="DD94" s="76"/>
      <c r="DE94" s="76"/>
      <c r="DF94" s="76"/>
      <c r="DG94" s="76"/>
    </row>
    <row r="95" spans="1:111" ht="15.75" customHeight="1" x14ac:dyDescent="0.2">
      <c r="A95" s="152" t="str" cm="1">
        <f t="array" aca="1" ref="A95" ca="1">MID(CELL("filename",A84),FIND("]",CELL("filename",A84))+1,255)</f>
        <v>5_30 Theme</v>
      </c>
      <c r="B95" s="252"/>
      <c r="C95" s="263"/>
      <c r="D95" s="264"/>
      <c r="E95" s="263"/>
      <c r="F95" s="265"/>
      <c r="G95" s="263"/>
      <c r="H95" s="264"/>
      <c r="I95" s="266"/>
      <c r="J95" s="267"/>
      <c r="K95" s="102"/>
      <c r="L95" s="268"/>
      <c r="M95" s="241"/>
      <c r="N95" s="102"/>
      <c r="O95" s="241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252"/>
      <c r="AA95" s="267"/>
      <c r="AB95" s="269"/>
      <c r="AC95" s="270"/>
      <c r="AD95" s="102"/>
      <c r="AE95" s="270"/>
      <c r="AF95" s="102"/>
      <c r="AG95" s="102"/>
      <c r="AH95" s="76"/>
      <c r="AI95" s="76"/>
      <c r="AJ95" s="78"/>
      <c r="AK95" s="76"/>
      <c r="AL95" s="271"/>
      <c r="AM95" s="78"/>
      <c r="AN95" s="271"/>
      <c r="AO95" s="79"/>
      <c r="AP95" s="76"/>
      <c r="AQ95" s="76"/>
      <c r="AR95" s="79"/>
      <c r="AS95" s="79"/>
      <c r="AT95" s="76"/>
      <c r="AU95" s="76"/>
      <c r="AV95" s="76"/>
      <c r="AW95" s="79"/>
      <c r="AX95" s="79"/>
      <c r="AY95" s="76"/>
      <c r="AZ95" s="76"/>
      <c r="BA95" s="76"/>
      <c r="BB95" s="78"/>
      <c r="BC95" s="78"/>
      <c r="BD95" s="76"/>
      <c r="BE95" s="76"/>
      <c r="BF95" s="76"/>
      <c r="BG95" s="78"/>
      <c r="BH95" s="78"/>
      <c r="BI95" s="76"/>
      <c r="BJ95" s="76"/>
      <c r="BK95" s="76"/>
      <c r="BL95" s="78"/>
      <c r="BM95" s="78"/>
      <c r="BN95" s="76"/>
      <c r="BO95" s="76"/>
      <c r="BP95" s="76"/>
      <c r="BQ95" s="76"/>
      <c r="BR95" s="102"/>
      <c r="BS95" s="102"/>
      <c r="BT95" s="261"/>
      <c r="BU95" s="102"/>
      <c r="BV95" s="102"/>
      <c r="BW95" s="272"/>
      <c r="BX95" s="241"/>
      <c r="BY95" s="76"/>
      <c r="BZ95" s="79"/>
      <c r="CA95" s="273"/>
      <c r="CB95" s="102"/>
      <c r="CC95" s="274"/>
      <c r="CD95" s="275"/>
      <c r="CE95" s="271"/>
      <c r="CF95" s="76"/>
      <c r="CG95" s="248"/>
      <c r="CH95" s="102"/>
      <c r="CI95" s="102"/>
      <c r="CJ95" s="76"/>
      <c r="CK95" s="76"/>
      <c r="CL95" s="76"/>
      <c r="CM95" s="76"/>
      <c r="CN95" s="76"/>
      <c r="CO95" s="247"/>
      <c r="CP95" s="261"/>
      <c r="CQ95" s="261"/>
      <c r="CR95" s="76"/>
      <c r="CS95" s="76"/>
      <c r="CT95" s="76"/>
      <c r="CU95" s="102"/>
      <c r="CV95" s="102"/>
      <c r="CW95" s="102"/>
      <c r="CX95" s="102"/>
      <c r="CY95" s="102"/>
      <c r="CZ95" s="102"/>
      <c r="DA95" s="102"/>
      <c r="DB95" s="102"/>
      <c r="DC95" s="76"/>
      <c r="DD95" s="76"/>
      <c r="DE95" s="76"/>
      <c r="DF95" s="76"/>
      <c r="DG95" s="76"/>
    </row>
    <row r="96" spans="1:111" ht="15.75" customHeight="1" x14ac:dyDescent="0.2">
      <c r="A96" s="152" t="str" cm="1">
        <f t="array" aca="1" ref="A96" ca="1">MID(CELL("filename",A85),FIND("]",CELL("filename",A85))+1,255)</f>
        <v>5_30 Theme</v>
      </c>
      <c r="B96" s="252"/>
      <c r="C96" s="263"/>
      <c r="D96" s="264"/>
      <c r="E96" s="263"/>
      <c r="F96" s="265"/>
      <c r="G96" s="263"/>
      <c r="H96" s="264"/>
      <c r="I96" s="266"/>
      <c r="J96" s="267"/>
      <c r="K96" s="102"/>
      <c r="L96" s="268"/>
      <c r="M96" s="241"/>
      <c r="N96" s="102"/>
      <c r="O96" s="241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252"/>
      <c r="AA96" s="267"/>
      <c r="AB96" s="269"/>
      <c r="AC96" s="270"/>
      <c r="AD96" s="102"/>
      <c r="AE96" s="270"/>
      <c r="AF96" s="102"/>
      <c r="AG96" s="102"/>
      <c r="AH96" s="76"/>
      <c r="AI96" s="76"/>
      <c r="AJ96" s="78"/>
      <c r="AK96" s="76"/>
      <c r="AL96" s="271"/>
      <c r="AM96" s="78"/>
      <c r="AN96" s="271"/>
      <c r="AO96" s="79"/>
      <c r="AP96" s="76"/>
      <c r="AQ96" s="76"/>
      <c r="AR96" s="79"/>
      <c r="AS96" s="79"/>
      <c r="AT96" s="76"/>
      <c r="AU96" s="76"/>
      <c r="AV96" s="76"/>
      <c r="AW96" s="79"/>
      <c r="AX96" s="79"/>
      <c r="AY96" s="76"/>
      <c r="AZ96" s="76"/>
      <c r="BA96" s="76"/>
      <c r="BB96" s="78"/>
      <c r="BC96" s="78"/>
      <c r="BD96" s="76"/>
      <c r="BE96" s="76"/>
      <c r="BF96" s="76"/>
      <c r="BG96" s="78"/>
      <c r="BH96" s="78"/>
      <c r="BI96" s="76"/>
      <c r="BJ96" s="76"/>
      <c r="BK96" s="76"/>
      <c r="BL96" s="78"/>
      <c r="BM96" s="78"/>
      <c r="BN96" s="76"/>
      <c r="BO96" s="76"/>
      <c r="BP96" s="76"/>
      <c r="BQ96" s="76"/>
      <c r="BR96" s="102"/>
      <c r="BS96" s="102"/>
      <c r="BT96" s="261"/>
      <c r="BU96" s="102"/>
      <c r="BV96" s="102"/>
      <c r="BW96" s="272"/>
      <c r="BX96" s="241"/>
      <c r="BY96" s="76"/>
      <c r="BZ96" s="79"/>
      <c r="CA96" s="273"/>
      <c r="CB96" s="102"/>
      <c r="CC96" s="274"/>
      <c r="CD96" s="275"/>
      <c r="CE96" s="271"/>
      <c r="CF96" s="76"/>
      <c r="CG96" s="248"/>
      <c r="CH96" s="102"/>
      <c r="CI96" s="102"/>
      <c r="CJ96" s="76"/>
      <c r="CK96" s="76"/>
      <c r="CL96" s="76"/>
      <c r="CM96" s="76"/>
      <c r="CN96" s="76"/>
      <c r="CO96" s="247"/>
      <c r="CP96" s="261"/>
      <c r="CQ96" s="261"/>
      <c r="CR96" s="76"/>
      <c r="CS96" s="76"/>
      <c r="CT96" s="76"/>
      <c r="CU96" s="102"/>
      <c r="CV96" s="102"/>
      <c r="CW96" s="102"/>
      <c r="CX96" s="102"/>
      <c r="CY96" s="102"/>
      <c r="CZ96" s="102"/>
      <c r="DA96" s="102"/>
      <c r="DB96" s="102"/>
      <c r="DC96" s="76"/>
      <c r="DD96" s="76"/>
      <c r="DE96" s="76"/>
      <c r="DF96" s="76"/>
      <c r="DG96" s="76"/>
    </row>
    <row r="97" spans="1:111" ht="15.75" customHeight="1" x14ac:dyDescent="0.2">
      <c r="A97" s="152" t="str" cm="1">
        <f t="array" aca="1" ref="A97" ca="1">MID(CELL("filename",A86),FIND("]",CELL("filename",A86))+1,255)</f>
        <v>5_30 Theme</v>
      </c>
      <c r="B97" s="252"/>
      <c r="C97" s="263"/>
      <c r="D97" s="264"/>
      <c r="E97" s="263"/>
      <c r="F97" s="265"/>
      <c r="G97" s="263"/>
      <c r="H97" s="264"/>
      <c r="I97" s="266"/>
      <c r="J97" s="267"/>
      <c r="K97" s="102"/>
      <c r="L97" s="268"/>
      <c r="M97" s="241"/>
      <c r="N97" s="102"/>
      <c r="O97" s="241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252"/>
      <c r="AA97" s="267"/>
      <c r="AB97" s="269"/>
      <c r="AC97" s="270"/>
      <c r="AD97" s="102"/>
      <c r="AE97" s="270"/>
      <c r="AF97" s="102"/>
      <c r="AG97" s="102"/>
      <c r="AH97" s="76"/>
      <c r="AI97" s="76"/>
      <c r="AJ97" s="78"/>
      <c r="AK97" s="76"/>
      <c r="AL97" s="271"/>
      <c r="AM97" s="78"/>
      <c r="AN97" s="271"/>
      <c r="AO97" s="79"/>
      <c r="AP97" s="76"/>
      <c r="AQ97" s="76"/>
      <c r="AR97" s="79"/>
      <c r="AS97" s="79"/>
      <c r="AT97" s="76"/>
      <c r="AU97" s="76"/>
      <c r="AV97" s="76"/>
      <c r="AW97" s="79"/>
      <c r="AX97" s="79"/>
      <c r="AY97" s="76"/>
      <c r="AZ97" s="76"/>
      <c r="BA97" s="76"/>
      <c r="BB97" s="78"/>
      <c r="BC97" s="78"/>
      <c r="BD97" s="76"/>
      <c r="BE97" s="76"/>
      <c r="BF97" s="76"/>
      <c r="BG97" s="78"/>
      <c r="BH97" s="78"/>
      <c r="BI97" s="76"/>
      <c r="BJ97" s="76"/>
      <c r="BK97" s="76"/>
      <c r="BL97" s="78"/>
      <c r="BM97" s="78"/>
      <c r="BN97" s="76"/>
      <c r="BO97" s="76"/>
      <c r="BP97" s="76"/>
      <c r="BQ97" s="76"/>
      <c r="BR97" s="102"/>
      <c r="BS97" s="102"/>
      <c r="BT97" s="261"/>
      <c r="BU97" s="102"/>
      <c r="BV97" s="102"/>
      <c r="BW97" s="272"/>
      <c r="BX97" s="241"/>
      <c r="BY97" s="76"/>
      <c r="BZ97" s="79"/>
      <c r="CA97" s="273"/>
      <c r="CB97" s="102"/>
      <c r="CC97" s="274"/>
      <c r="CD97" s="275"/>
      <c r="CE97" s="271"/>
      <c r="CF97" s="76"/>
      <c r="CG97" s="248"/>
      <c r="CH97" s="102"/>
      <c r="CI97" s="102"/>
      <c r="CJ97" s="76"/>
      <c r="CK97" s="76"/>
      <c r="CL97" s="76"/>
      <c r="CM97" s="76"/>
      <c r="CN97" s="76"/>
      <c r="CO97" s="247"/>
      <c r="CP97" s="261"/>
      <c r="CQ97" s="261"/>
      <c r="CR97" s="76"/>
      <c r="CS97" s="76"/>
      <c r="CT97" s="76"/>
      <c r="CU97" s="102"/>
      <c r="CV97" s="102"/>
      <c r="CW97" s="102"/>
      <c r="CX97" s="102"/>
      <c r="CY97" s="102"/>
      <c r="CZ97" s="102"/>
      <c r="DA97" s="102"/>
      <c r="DB97" s="102"/>
      <c r="DC97" s="76"/>
      <c r="DD97" s="76"/>
      <c r="DE97" s="76"/>
      <c r="DF97" s="76"/>
      <c r="DG97" s="76"/>
    </row>
    <row r="98" spans="1:111" ht="15.75" customHeight="1" x14ac:dyDescent="0.2">
      <c r="A98" s="152" t="str" cm="1">
        <f t="array" aca="1" ref="A98" ca="1">MID(CELL("filename",A87),FIND("]",CELL("filename",A87))+1,255)</f>
        <v>5_30 Theme</v>
      </c>
      <c r="B98" s="252"/>
      <c r="C98" s="263"/>
      <c r="D98" s="264"/>
      <c r="E98" s="263"/>
      <c r="F98" s="265"/>
      <c r="G98" s="263"/>
      <c r="H98" s="264"/>
      <c r="I98" s="266"/>
      <c r="J98" s="267"/>
      <c r="K98" s="102"/>
      <c r="L98" s="268"/>
      <c r="M98" s="241"/>
      <c r="N98" s="102"/>
      <c r="O98" s="241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252"/>
      <c r="AA98" s="267"/>
      <c r="AB98" s="269"/>
      <c r="AC98" s="270"/>
      <c r="AD98" s="102"/>
      <c r="AE98" s="270"/>
      <c r="AF98" s="102"/>
      <c r="AG98" s="102"/>
      <c r="AH98" s="76"/>
      <c r="AI98" s="76"/>
      <c r="AJ98" s="78"/>
      <c r="AK98" s="76"/>
      <c r="AL98" s="271"/>
      <c r="AM98" s="78"/>
      <c r="AN98" s="271"/>
      <c r="AO98" s="79"/>
      <c r="AP98" s="76"/>
      <c r="AQ98" s="76"/>
      <c r="AR98" s="79"/>
      <c r="AS98" s="79"/>
      <c r="AT98" s="76"/>
      <c r="AU98" s="76"/>
      <c r="AV98" s="76"/>
      <c r="AW98" s="79"/>
      <c r="AX98" s="79"/>
      <c r="AY98" s="76"/>
      <c r="AZ98" s="76"/>
      <c r="BA98" s="76"/>
      <c r="BB98" s="78"/>
      <c r="BC98" s="78"/>
      <c r="BD98" s="76"/>
      <c r="BE98" s="76"/>
      <c r="BF98" s="76"/>
      <c r="BG98" s="78"/>
      <c r="BH98" s="78"/>
      <c r="BI98" s="76"/>
      <c r="BJ98" s="76"/>
      <c r="BK98" s="76"/>
      <c r="BL98" s="78"/>
      <c r="BM98" s="78"/>
      <c r="BN98" s="76"/>
      <c r="BO98" s="76"/>
      <c r="BP98" s="76"/>
      <c r="BQ98" s="76"/>
      <c r="BR98" s="102"/>
      <c r="BS98" s="102"/>
      <c r="BT98" s="261"/>
      <c r="BU98" s="102"/>
      <c r="BV98" s="102"/>
      <c r="BW98" s="272"/>
      <c r="BX98" s="241"/>
      <c r="BY98" s="76"/>
      <c r="BZ98" s="79"/>
      <c r="CA98" s="273"/>
      <c r="CB98" s="102"/>
      <c r="CC98" s="274"/>
      <c r="CD98" s="275"/>
      <c r="CE98" s="271"/>
      <c r="CF98" s="76"/>
      <c r="CG98" s="248"/>
      <c r="CH98" s="102"/>
      <c r="CI98" s="102"/>
      <c r="CJ98" s="76"/>
      <c r="CK98" s="76"/>
      <c r="CL98" s="76"/>
      <c r="CM98" s="76"/>
      <c r="CN98" s="76"/>
      <c r="CO98" s="247"/>
      <c r="CP98" s="261"/>
      <c r="CQ98" s="261"/>
      <c r="CR98" s="76"/>
      <c r="CS98" s="76"/>
      <c r="CT98" s="76"/>
      <c r="CU98" s="102"/>
      <c r="CV98" s="102"/>
      <c r="CW98" s="102"/>
      <c r="CX98" s="102"/>
      <c r="CY98" s="102"/>
      <c r="CZ98" s="102"/>
      <c r="DA98" s="102"/>
      <c r="DB98" s="102"/>
      <c r="DC98" s="76"/>
      <c r="DD98" s="76"/>
      <c r="DE98" s="76"/>
      <c r="DF98" s="76"/>
      <c r="DG98" s="76"/>
    </row>
    <row r="99" spans="1:111" ht="15.75" customHeight="1" x14ac:dyDescent="0.2">
      <c r="A99" s="152" t="str" cm="1">
        <f t="array" aca="1" ref="A99" ca="1">MID(CELL("filename",A88),FIND("]",CELL("filename",A88))+1,255)</f>
        <v>5_30 Theme</v>
      </c>
      <c r="B99" s="252"/>
      <c r="C99" s="263"/>
      <c r="D99" s="264"/>
      <c r="E99" s="263"/>
      <c r="F99" s="265"/>
      <c r="G99" s="263"/>
      <c r="H99" s="264"/>
      <c r="I99" s="266"/>
      <c r="J99" s="267"/>
      <c r="K99" s="102"/>
      <c r="L99" s="268"/>
      <c r="M99" s="241"/>
      <c r="N99" s="102"/>
      <c r="O99" s="241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252"/>
      <c r="AA99" s="267"/>
      <c r="AB99" s="269"/>
      <c r="AC99" s="270"/>
      <c r="AD99" s="102"/>
      <c r="AE99" s="270"/>
      <c r="AF99" s="102"/>
      <c r="AG99" s="102"/>
      <c r="AH99" s="76"/>
      <c r="AI99" s="76"/>
      <c r="AJ99" s="78"/>
      <c r="AK99" s="76"/>
      <c r="AL99" s="271"/>
      <c r="AM99" s="78"/>
      <c r="AN99" s="271"/>
      <c r="AO99" s="79"/>
      <c r="AP99" s="76"/>
      <c r="AQ99" s="76"/>
      <c r="AR99" s="79"/>
      <c r="AS99" s="79"/>
      <c r="AT99" s="76"/>
      <c r="AU99" s="76"/>
      <c r="AV99" s="76"/>
      <c r="AW99" s="79"/>
      <c r="AX99" s="79"/>
      <c r="AY99" s="76"/>
      <c r="AZ99" s="76"/>
      <c r="BA99" s="76"/>
      <c r="BB99" s="78"/>
      <c r="BC99" s="78"/>
      <c r="BD99" s="76"/>
      <c r="BE99" s="76"/>
      <c r="BF99" s="76"/>
      <c r="BG99" s="78"/>
      <c r="BH99" s="78"/>
      <c r="BI99" s="76"/>
      <c r="BJ99" s="76"/>
      <c r="BK99" s="76"/>
      <c r="BL99" s="78"/>
      <c r="BM99" s="78"/>
      <c r="BN99" s="76"/>
      <c r="BO99" s="76"/>
      <c r="BP99" s="76"/>
      <c r="BQ99" s="76"/>
      <c r="BR99" s="102"/>
      <c r="BS99" s="102"/>
      <c r="BT99" s="261"/>
      <c r="BU99" s="102"/>
      <c r="BV99" s="102"/>
      <c r="BW99" s="272"/>
      <c r="BX99" s="241"/>
      <c r="BY99" s="76"/>
      <c r="BZ99" s="79"/>
      <c r="CA99" s="273"/>
      <c r="CB99" s="102"/>
      <c r="CC99" s="274"/>
      <c r="CD99" s="275"/>
      <c r="CE99" s="271"/>
      <c r="CF99" s="76"/>
      <c r="CG99" s="248"/>
      <c r="CH99" s="102"/>
      <c r="CI99" s="102"/>
      <c r="CJ99" s="76"/>
      <c r="CK99" s="76"/>
      <c r="CL99" s="76"/>
      <c r="CM99" s="76"/>
      <c r="CN99" s="76"/>
      <c r="CO99" s="247"/>
      <c r="CP99" s="261"/>
      <c r="CQ99" s="261"/>
      <c r="CR99" s="76"/>
      <c r="CS99" s="76"/>
      <c r="CT99" s="76"/>
      <c r="CU99" s="102"/>
      <c r="CV99" s="102"/>
      <c r="CW99" s="102"/>
      <c r="CX99" s="102"/>
      <c r="CY99" s="102"/>
      <c r="CZ99" s="102"/>
      <c r="DA99" s="102"/>
      <c r="DB99" s="102"/>
      <c r="DC99" s="76"/>
      <c r="DD99" s="76"/>
      <c r="DE99" s="76"/>
      <c r="DF99" s="76"/>
      <c r="DG99" s="76"/>
    </row>
    <row r="100" spans="1:111" ht="15.75" customHeight="1" x14ac:dyDescent="0.2">
      <c r="A100" s="152" t="str" cm="1">
        <f t="array" aca="1" ref="A100" ca="1">MID(CELL("filename",A89),FIND("]",CELL("filename",A89))+1,255)</f>
        <v>5_30 Theme</v>
      </c>
      <c r="B100" s="252"/>
      <c r="C100" s="263"/>
      <c r="D100" s="264"/>
      <c r="E100" s="263"/>
      <c r="F100" s="265"/>
      <c r="G100" s="263"/>
      <c r="H100" s="264"/>
      <c r="I100" s="266"/>
      <c r="J100" s="267"/>
      <c r="K100" s="102"/>
      <c r="L100" s="268"/>
      <c r="M100" s="241"/>
      <c r="N100" s="102"/>
      <c r="O100" s="241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252"/>
      <c r="AA100" s="267"/>
      <c r="AB100" s="269"/>
      <c r="AC100" s="270"/>
      <c r="AD100" s="102"/>
      <c r="AE100" s="270"/>
      <c r="AF100" s="102"/>
      <c r="AG100" s="102"/>
      <c r="AH100" s="76"/>
      <c r="AI100" s="76"/>
      <c r="AJ100" s="78"/>
      <c r="AK100" s="76"/>
      <c r="AL100" s="271"/>
      <c r="AM100" s="78"/>
      <c r="AN100" s="271"/>
      <c r="AO100" s="79"/>
      <c r="AP100" s="76"/>
      <c r="AQ100" s="76"/>
      <c r="AR100" s="79"/>
      <c r="AS100" s="79"/>
      <c r="AT100" s="76"/>
      <c r="AU100" s="76"/>
      <c r="AV100" s="76"/>
      <c r="AW100" s="79"/>
      <c r="AX100" s="79"/>
      <c r="AY100" s="76"/>
      <c r="AZ100" s="76"/>
      <c r="BA100" s="76"/>
      <c r="BB100" s="78"/>
      <c r="BC100" s="78"/>
      <c r="BD100" s="76"/>
      <c r="BE100" s="76"/>
      <c r="BF100" s="76"/>
      <c r="BG100" s="78"/>
      <c r="BH100" s="78"/>
      <c r="BI100" s="76"/>
      <c r="BJ100" s="76"/>
      <c r="BK100" s="76"/>
      <c r="BL100" s="78"/>
      <c r="BM100" s="78"/>
      <c r="BN100" s="76"/>
      <c r="BO100" s="76"/>
      <c r="BP100" s="76"/>
      <c r="BQ100" s="76"/>
      <c r="BR100" s="102"/>
      <c r="BS100" s="102"/>
      <c r="BT100" s="261"/>
      <c r="BU100" s="102"/>
      <c r="BV100" s="102"/>
      <c r="BW100" s="272"/>
      <c r="BX100" s="241"/>
      <c r="BY100" s="76"/>
      <c r="BZ100" s="79"/>
      <c r="CA100" s="273"/>
      <c r="CB100" s="102"/>
      <c r="CC100" s="274"/>
      <c r="CD100" s="275"/>
      <c r="CE100" s="271"/>
      <c r="CF100" s="76"/>
      <c r="CG100" s="248"/>
      <c r="CH100" s="102"/>
      <c r="CI100" s="102"/>
      <c r="CJ100" s="76"/>
      <c r="CK100" s="76"/>
      <c r="CL100" s="76"/>
      <c r="CM100" s="76"/>
      <c r="CN100" s="76"/>
      <c r="CO100" s="247"/>
      <c r="CP100" s="261"/>
      <c r="CQ100" s="261"/>
      <c r="CR100" s="76"/>
      <c r="CS100" s="76"/>
      <c r="CT100" s="76"/>
      <c r="CU100" s="102"/>
      <c r="CV100" s="102"/>
      <c r="CW100" s="102"/>
      <c r="CX100" s="102"/>
      <c r="CY100" s="102"/>
      <c r="CZ100" s="102"/>
      <c r="DA100" s="102"/>
      <c r="DB100" s="102"/>
      <c r="DC100" s="76"/>
      <c r="DD100" s="76"/>
      <c r="DE100" s="76"/>
      <c r="DF100" s="76"/>
      <c r="DG100" s="76"/>
    </row>
    <row r="101" spans="1:111" ht="15.75" customHeight="1" x14ac:dyDescent="0.2">
      <c r="A101" s="152" t="str" cm="1">
        <f t="array" aca="1" ref="A101" ca="1">MID(CELL("filename",A90),FIND("]",CELL("filename",A90))+1,255)</f>
        <v>5_30 Theme</v>
      </c>
      <c r="B101" s="252"/>
      <c r="C101" s="263"/>
      <c r="D101" s="264"/>
      <c r="E101" s="263"/>
      <c r="F101" s="265"/>
      <c r="G101" s="263"/>
      <c r="H101" s="264"/>
      <c r="I101" s="266"/>
      <c r="J101" s="267"/>
      <c r="K101" s="102"/>
      <c r="L101" s="268"/>
      <c r="M101" s="241"/>
      <c r="N101" s="102"/>
      <c r="O101" s="241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252"/>
      <c r="AA101" s="267"/>
      <c r="AB101" s="269"/>
      <c r="AC101" s="270"/>
      <c r="AD101" s="102"/>
      <c r="AE101" s="270"/>
      <c r="AF101" s="102"/>
      <c r="AG101" s="102"/>
      <c r="AH101" s="76"/>
      <c r="AI101" s="76"/>
      <c r="AJ101" s="78"/>
      <c r="AK101" s="76"/>
      <c r="AL101" s="271"/>
      <c r="AM101" s="78"/>
      <c r="AN101" s="271"/>
      <c r="AO101" s="79"/>
      <c r="AP101" s="76"/>
      <c r="AQ101" s="76"/>
      <c r="AR101" s="79"/>
      <c r="AS101" s="79"/>
      <c r="AT101" s="76"/>
      <c r="AU101" s="76"/>
      <c r="AV101" s="76"/>
      <c r="AW101" s="79"/>
      <c r="AX101" s="79"/>
      <c r="AY101" s="76"/>
      <c r="AZ101" s="76"/>
      <c r="BA101" s="76"/>
      <c r="BB101" s="78"/>
      <c r="BC101" s="78"/>
      <c r="BD101" s="76"/>
      <c r="BE101" s="76"/>
      <c r="BF101" s="76"/>
      <c r="BG101" s="78"/>
      <c r="BH101" s="78"/>
      <c r="BI101" s="76"/>
      <c r="BJ101" s="76"/>
      <c r="BK101" s="76"/>
      <c r="BL101" s="78"/>
      <c r="BM101" s="78"/>
      <c r="BN101" s="76"/>
      <c r="BO101" s="76"/>
      <c r="BP101" s="76"/>
      <c r="BQ101" s="76"/>
      <c r="BR101" s="102"/>
      <c r="BS101" s="102"/>
      <c r="BT101" s="261"/>
      <c r="BU101" s="102"/>
      <c r="BV101" s="102"/>
      <c r="BW101" s="272"/>
      <c r="BX101" s="241"/>
      <c r="BY101" s="76"/>
      <c r="BZ101" s="79"/>
      <c r="CA101" s="273"/>
      <c r="CB101" s="102"/>
      <c r="CC101" s="274"/>
      <c r="CD101" s="275"/>
      <c r="CE101" s="271"/>
      <c r="CF101" s="76"/>
      <c r="CG101" s="248"/>
      <c r="CH101" s="102"/>
      <c r="CI101" s="102"/>
      <c r="CJ101" s="76"/>
      <c r="CK101" s="76"/>
      <c r="CL101" s="76"/>
      <c r="CM101" s="76"/>
      <c r="CN101" s="76"/>
      <c r="CO101" s="247"/>
      <c r="CP101" s="261"/>
      <c r="CQ101" s="261"/>
      <c r="CR101" s="76"/>
      <c r="CS101" s="76"/>
      <c r="CT101" s="76"/>
      <c r="CU101" s="102"/>
      <c r="CV101" s="102"/>
      <c r="CW101" s="102"/>
      <c r="CX101" s="102"/>
      <c r="CY101" s="102"/>
      <c r="CZ101" s="102"/>
      <c r="DA101" s="102"/>
      <c r="DB101" s="102"/>
      <c r="DC101" s="76"/>
      <c r="DD101" s="76"/>
      <c r="DE101" s="76"/>
      <c r="DF101" s="76"/>
      <c r="DG101" s="76"/>
    </row>
    <row r="102" spans="1:111" ht="15.75" customHeight="1" x14ac:dyDescent="0.2">
      <c r="A102" s="152" t="str" cm="1">
        <f t="array" aca="1" ref="A102" ca="1">MID(CELL("filename",A91),FIND("]",CELL("filename",A91))+1,255)</f>
        <v>5_30 Theme</v>
      </c>
      <c r="B102" s="252"/>
      <c r="C102" s="263"/>
      <c r="D102" s="264"/>
      <c r="E102" s="263"/>
      <c r="F102" s="265"/>
      <c r="G102" s="263"/>
      <c r="H102" s="264"/>
      <c r="I102" s="266"/>
      <c r="J102" s="267"/>
      <c r="K102" s="102"/>
      <c r="L102" s="268"/>
      <c r="M102" s="241"/>
      <c r="N102" s="102"/>
      <c r="O102" s="241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252"/>
      <c r="AA102" s="267"/>
      <c r="AB102" s="269"/>
      <c r="AC102" s="270"/>
      <c r="AD102" s="102"/>
      <c r="AE102" s="270"/>
      <c r="AF102" s="102"/>
      <c r="AG102" s="102"/>
      <c r="AH102" s="76"/>
      <c r="AI102" s="76"/>
      <c r="AJ102" s="78"/>
      <c r="AK102" s="76"/>
      <c r="AL102" s="271"/>
      <c r="AM102" s="78"/>
      <c r="AN102" s="271"/>
      <c r="AO102" s="79"/>
      <c r="AP102" s="76"/>
      <c r="AQ102" s="76"/>
      <c r="AR102" s="79"/>
      <c r="AS102" s="79"/>
      <c r="AT102" s="76"/>
      <c r="AU102" s="76"/>
      <c r="AV102" s="76"/>
      <c r="AW102" s="79"/>
      <c r="AX102" s="79"/>
      <c r="AY102" s="76"/>
      <c r="AZ102" s="76"/>
      <c r="BA102" s="76"/>
      <c r="BB102" s="78"/>
      <c r="BC102" s="78"/>
      <c r="BD102" s="76"/>
      <c r="BE102" s="76"/>
      <c r="BF102" s="76"/>
      <c r="BG102" s="78"/>
      <c r="BH102" s="78"/>
      <c r="BI102" s="76"/>
      <c r="BJ102" s="76"/>
      <c r="BK102" s="76"/>
      <c r="BL102" s="78"/>
      <c r="BM102" s="78"/>
      <c r="BN102" s="76"/>
      <c r="BO102" s="76"/>
      <c r="BP102" s="76"/>
      <c r="BQ102" s="76"/>
      <c r="BR102" s="102"/>
      <c r="BS102" s="102"/>
      <c r="BT102" s="261"/>
      <c r="BU102" s="102"/>
      <c r="BV102" s="102"/>
      <c r="BW102" s="272"/>
      <c r="BX102" s="241"/>
      <c r="BY102" s="76"/>
      <c r="BZ102" s="79"/>
      <c r="CA102" s="273"/>
      <c r="CB102" s="102"/>
      <c r="CC102" s="274"/>
      <c r="CD102" s="275"/>
      <c r="CE102" s="271"/>
      <c r="CF102" s="76"/>
      <c r="CG102" s="248"/>
      <c r="CH102" s="102"/>
      <c r="CI102" s="102"/>
      <c r="CJ102" s="76"/>
      <c r="CK102" s="76"/>
      <c r="CL102" s="76"/>
      <c r="CM102" s="76"/>
      <c r="CN102" s="76"/>
      <c r="CO102" s="247"/>
      <c r="CP102" s="261"/>
      <c r="CQ102" s="261"/>
      <c r="CR102" s="76"/>
      <c r="CS102" s="76"/>
      <c r="CT102" s="76"/>
      <c r="CU102" s="102"/>
      <c r="CV102" s="102"/>
      <c r="CW102" s="102"/>
      <c r="CX102" s="102"/>
      <c r="CY102" s="102"/>
      <c r="CZ102" s="102"/>
      <c r="DA102" s="102"/>
      <c r="DB102" s="102"/>
      <c r="DC102" s="76"/>
      <c r="DD102" s="76"/>
      <c r="DE102" s="76"/>
      <c r="DF102" s="76"/>
      <c r="DG102" s="76"/>
    </row>
    <row r="103" spans="1:111" ht="15.75" customHeight="1" x14ac:dyDescent="0.2">
      <c r="A103" s="152" t="str" cm="1">
        <f t="array" aca="1" ref="A103" ca="1">MID(CELL("filename",A92),FIND("]",CELL("filename",A92))+1,255)</f>
        <v>5_30 Theme</v>
      </c>
      <c r="B103" s="252"/>
      <c r="C103" s="263"/>
      <c r="D103" s="264"/>
      <c r="E103" s="263"/>
      <c r="F103" s="265"/>
      <c r="G103" s="263"/>
      <c r="H103" s="264"/>
      <c r="I103" s="266"/>
      <c r="J103" s="267"/>
      <c r="K103" s="102"/>
      <c r="L103" s="268"/>
      <c r="M103" s="241"/>
      <c r="N103" s="102"/>
      <c r="O103" s="241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252"/>
      <c r="AA103" s="267"/>
      <c r="AB103" s="269"/>
      <c r="AC103" s="270"/>
      <c r="AD103" s="102"/>
      <c r="AE103" s="270"/>
      <c r="AF103" s="102"/>
      <c r="AG103" s="102"/>
      <c r="AH103" s="76"/>
      <c r="AI103" s="76"/>
      <c r="AJ103" s="78"/>
      <c r="AK103" s="76"/>
      <c r="AL103" s="271"/>
      <c r="AM103" s="78"/>
      <c r="AN103" s="271"/>
      <c r="AO103" s="79"/>
      <c r="AP103" s="76"/>
      <c r="AQ103" s="76"/>
      <c r="AR103" s="79"/>
      <c r="AS103" s="79"/>
      <c r="AT103" s="76"/>
      <c r="AU103" s="76"/>
      <c r="AV103" s="76"/>
      <c r="AW103" s="79"/>
      <c r="AX103" s="79"/>
      <c r="AY103" s="76"/>
      <c r="AZ103" s="76"/>
      <c r="BA103" s="76"/>
      <c r="BB103" s="78"/>
      <c r="BC103" s="78"/>
      <c r="BD103" s="76"/>
      <c r="BE103" s="76"/>
      <c r="BF103" s="76"/>
      <c r="BG103" s="78"/>
      <c r="BH103" s="78"/>
      <c r="BI103" s="76"/>
      <c r="BJ103" s="76"/>
      <c r="BK103" s="76"/>
      <c r="BL103" s="78"/>
      <c r="BM103" s="78"/>
      <c r="BN103" s="76"/>
      <c r="BO103" s="76"/>
      <c r="BP103" s="76"/>
      <c r="BQ103" s="76"/>
      <c r="BR103" s="102"/>
      <c r="BS103" s="102"/>
      <c r="BT103" s="261"/>
      <c r="BU103" s="102"/>
      <c r="BV103" s="102"/>
      <c r="BW103" s="272"/>
      <c r="BX103" s="241"/>
      <c r="BY103" s="76"/>
      <c r="BZ103" s="79"/>
      <c r="CA103" s="273"/>
      <c r="CB103" s="102"/>
      <c r="CC103" s="274"/>
      <c r="CD103" s="275"/>
      <c r="CE103" s="271"/>
      <c r="CF103" s="76"/>
      <c r="CG103" s="248"/>
      <c r="CH103" s="102"/>
      <c r="CI103" s="102"/>
      <c r="CJ103" s="76"/>
      <c r="CK103" s="76"/>
      <c r="CL103" s="76"/>
      <c r="CM103" s="76"/>
      <c r="CN103" s="76"/>
      <c r="CO103" s="247"/>
      <c r="CP103" s="261"/>
      <c r="CQ103" s="261"/>
      <c r="CR103" s="76"/>
      <c r="CS103" s="76"/>
      <c r="CT103" s="76"/>
      <c r="CU103" s="102"/>
      <c r="CV103" s="102"/>
      <c r="CW103" s="102"/>
      <c r="CX103" s="102"/>
      <c r="CY103" s="102"/>
      <c r="CZ103" s="102"/>
      <c r="DA103" s="102"/>
      <c r="DB103" s="102"/>
      <c r="DC103" s="76"/>
      <c r="DD103" s="76"/>
      <c r="DE103" s="76"/>
      <c r="DF103" s="76"/>
      <c r="DG103" s="76"/>
    </row>
    <row r="104" spans="1:111" ht="15.75" customHeight="1" x14ac:dyDescent="0.2">
      <c r="A104" s="152" t="str" cm="1">
        <f t="array" aca="1" ref="A104" ca="1">MID(CELL("filename",A93),FIND("]",CELL("filename",A93))+1,255)</f>
        <v>5_30 Theme</v>
      </c>
      <c r="B104" s="252"/>
      <c r="C104" s="263"/>
      <c r="D104" s="264"/>
      <c r="E104" s="263"/>
      <c r="F104" s="265"/>
      <c r="G104" s="263"/>
      <c r="H104" s="264"/>
      <c r="I104" s="266"/>
      <c r="J104" s="267"/>
      <c r="K104" s="102"/>
      <c r="L104" s="268"/>
      <c r="M104" s="241"/>
      <c r="N104" s="102"/>
      <c r="O104" s="241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252"/>
      <c r="AA104" s="267"/>
      <c r="AB104" s="269"/>
      <c r="AC104" s="270"/>
      <c r="AD104" s="102"/>
      <c r="AE104" s="270"/>
      <c r="AF104" s="102"/>
      <c r="AG104" s="102"/>
      <c r="AH104" s="76"/>
      <c r="AI104" s="76"/>
      <c r="AJ104" s="78"/>
      <c r="AK104" s="76"/>
      <c r="AL104" s="271"/>
      <c r="AM104" s="78"/>
      <c r="AN104" s="271"/>
      <c r="AO104" s="79"/>
      <c r="AP104" s="76"/>
      <c r="AQ104" s="76"/>
      <c r="AR104" s="79"/>
      <c r="AS104" s="79"/>
      <c r="AT104" s="76"/>
      <c r="AU104" s="76"/>
      <c r="AV104" s="76"/>
      <c r="AW104" s="79"/>
      <c r="AX104" s="79"/>
      <c r="AY104" s="76"/>
      <c r="AZ104" s="76"/>
      <c r="BA104" s="76"/>
      <c r="BB104" s="78"/>
      <c r="BC104" s="78"/>
      <c r="BD104" s="76"/>
      <c r="BE104" s="76"/>
      <c r="BF104" s="76"/>
      <c r="BG104" s="78"/>
      <c r="BH104" s="78"/>
      <c r="BI104" s="76"/>
      <c r="BJ104" s="76"/>
      <c r="BK104" s="76"/>
      <c r="BL104" s="78"/>
      <c r="BM104" s="78"/>
      <c r="BN104" s="76"/>
      <c r="BO104" s="76"/>
      <c r="BP104" s="76"/>
      <c r="BQ104" s="76"/>
      <c r="BR104" s="102"/>
      <c r="BS104" s="102"/>
      <c r="BT104" s="261"/>
      <c r="BU104" s="102"/>
      <c r="BV104" s="102"/>
      <c r="BW104" s="272"/>
      <c r="BX104" s="241"/>
      <c r="BY104" s="76"/>
      <c r="BZ104" s="79"/>
      <c r="CA104" s="273"/>
      <c r="CB104" s="102"/>
      <c r="CC104" s="274"/>
      <c r="CD104" s="275"/>
      <c r="CE104" s="271"/>
      <c r="CF104" s="76"/>
      <c r="CG104" s="248"/>
      <c r="CH104" s="102"/>
      <c r="CI104" s="102"/>
      <c r="CJ104" s="76"/>
      <c r="CK104" s="76"/>
      <c r="CL104" s="76"/>
      <c r="CM104" s="76"/>
      <c r="CN104" s="76"/>
      <c r="CO104" s="247"/>
      <c r="CP104" s="261"/>
      <c r="CQ104" s="261"/>
      <c r="CR104" s="76"/>
      <c r="CS104" s="76"/>
      <c r="CT104" s="76"/>
      <c r="CU104" s="102"/>
      <c r="CV104" s="102"/>
      <c r="CW104" s="102"/>
      <c r="CX104" s="102"/>
      <c r="CY104" s="102"/>
      <c r="CZ104" s="102"/>
      <c r="DA104" s="102"/>
      <c r="DB104" s="102"/>
      <c r="DC104" s="76"/>
      <c r="DD104" s="76"/>
      <c r="DE104" s="76"/>
      <c r="DF104" s="76"/>
      <c r="DG104" s="76"/>
    </row>
    <row r="105" spans="1:111" ht="15.75" customHeight="1" x14ac:dyDescent="0.2">
      <c r="A105" s="152" t="str" cm="1">
        <f t="array" aca="1" ref="A105" ca="1">MID(CELL("filename",A94),FIND("]",CELL("filename",A94))+1,255)</f>
        <v>5_30 Theme</v>
      </c>
      <c r="B105" s="252"/>
      <c r="C105" s="263"/>
      <c r="D105" s="264"/>
      <c r="E105" s="263"/>
      <c r="F105" s="265"/>
      <c r="G105" s="263"/>
      <c r="H105" s="264"/>
      <c r="I105" s="266"/>
      <c r="J105" s="267"/>
      <c r="K105" s="102"/>
      <c r="L105" s="268"/>
      <c r="M105" s="241"/>
      <c r="N105" s="102"/>
      <c r="O105" s="241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252"/>
      <c r="AA105" s="267"/>
      <c r="AB105" s="269"/>
      <c r="AC105" s="270"/>
      <c r="AD105" s="102"/>
      <c r="AE105" s="270"/>
      <c r="AF105" s="102"/>
      <c r="AG105" s="102"/>
      <c r="AH105" s="76"/>
      <c r="AI105" s="76"/>
      <c r="AJ105" s="78"/>
      <c r="AK105" s="76"/>
      <c r="AL105" s="271"/>
      <c r="AM105" s="78"/>
      <c r="AN105" s="271"/>
      <c r="AO105" s="79"/>
      <c r="AP105" s="76"/>
      <c r="AQ105" s="76"/>
      <c r="AR105" s="79"/>
      <c r="AS105" s="79"/>
      <c r="AT105" s="76"/>
      <c r="AU105" s="76"/>
      <c r="AV105" s="76"/>
      <c r="AW105" s="79"/>
      <c r="AX105" s="79"/>
      <c r="AY105" s="76"/>
      <c r="AZ105" s="76"/>
      <c r="BA105" s="76"/>
      <c r="BB105" s="78"/>
      <c r="BC105" s="78"/>
      <c r="BD105" s="76"/>
      <c r="BE105" s="76"/>
      <c r="BF105" s="76"/>
      <c r="BG105" s="78"/>
      <c r="BH105" s="78"/>
      <c r="BI105" s="76"/>
      <c r="BJ105" s="76"/>
      <c r="BK105" s="76"/>
      <c r="BL105" s="78"/>
      <c r="BM105" s="78"/>
      <c r="BN105" s="76"/>
      <c r="BO105" s="76"/>
      <c r="BP105" s="76"/>
      <c r="BQ105" s="76"/>
      <c r="BR105" s="102"/>
      <c r="BS105" s="102"/>
      <c r="BT105" s="261"/>
      <c r="BU105" s="102"/>
      <c r="BV105" s="102"/>
      <c r="BW105" s="272"/>
      <c r="BX105" s="241"/>
      <c r="BY105" s="76"/>
      <c r="BZ105" s="79"/>
      <c r="CA105" s="273"/>
      <c r="CB105" s="102"/>
      <c r="CC105" s="274"/>
      <c r="CD105" s="275"/>
      <c r="CE105" s="271"/>
      <c r="CF105" s="76"/>
      <c r="CG105" s="248"/>
      <c r="CH105" s="102"/>
      <c r="CI105" s="102"/>
      <c r="CJ105" s="76"/>
      <c r="CK105" s="76"/>
      <c r="CL105" s="76"/>
      <c r="CM105" s="76"/>
      <c r="CN105" s="76"/>
      <c r="CO105" s="247"/>
      <c r="CP105" s="261"/>
      <c r="CQ105" s="261"/>
      <c r="CR105" s="76"/>
      <c r="CS105" s="76"/>
      <c r="CT105" s="76"/>
      <c r="CU105" s="102"/>
      <c r="CV105" s="102"/>
      <c r="CW105" s="102"/>
      <c r="CX105" s="102"/>
      <c r="CY105" s="102"/>
      <c r="CZ105" s="102"/>
      <c r="DA105" s="102"/>
      <c r="DB105" s="102"/>
      <c r="DC105" s="76"/>
      <c r="DD105" s="76"/>
      <c r="DE105" s="76"/>
      <c r="DF105" s="76"/>
      <c r="DG105" s="76"/>
    </row>
    <row r="106" spans="1:111" ht="15.75" customHeight="1" x14ac:dyDescent="0.2">
      <c r="A106" s="152" t="str" cm="1">
        <f t="array" aca="1" ref="A106" ca="1">MID(CELL("filename",A95),FIND("]",CELL("filename",A95))+1,255)</f>
        <v>5_30 Theme</v>
      </c>
      <c r="B106" s="252"/>
      <c r="C106" s="263"/>
      <c r="D106" s="264"/>
      <c r="E106" s="263"/>
      <c r="F106" s="265"/>
      <c r="G106" s="263"/>
      <c r="H106" s="264"/>
      <c r="I106" s="266"/>
      <c r="J106" s="267"/>
      <c r="K106" s="102"/>
      <c r="L106" s="268"/>
      <c r="M106" s="241"/>
      <c r="N106" s="102"/>
      <c r="O106" s="241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252"/>
      <c r="AA106" s="267"/>
      <c r="AB106" s="269"/>
      <c r="AC106" s="270"/>
      <c r="AD106" s="102"/>
      <c r="AE106" s="270"/>
      <c r="AF106" s="102"/>
      <c r="AG106" s="102"/>
      <c r="AH106" s="76"/>
      <c r="AI106" s="76"/>
      <c r="AJ106" s="78"/>
      <c r="AK106" s="76"/>
      <c r="AL106" s="271"/>
      <c r="AM106" s="78"/>
      <c r="AN106" s="271"/>
      <c r="AO106" s="79"/>
      <c r="AP106" s="76"/>
      <c r="AQ106" s="76"/>
      <c r="AR106" s="79"/>
      <c r="AS106" s="79"/>
      <c r="AT106" s="76"/>
      <c r="AU106" s="76"/>
      <c r="AV106" s="76"/>
      <c r="AW106" s="79"/>
      <c r="AX106" s="79"/>
      <c r="AY106" s="76"/>
      <c r="AZ106" s="76"/>
      <c r="BA106" s="76"/>
      <c r="BB106" s="78"/>
      <c r="BC106" s="78"/>
      <c r="BD106" s="76"/>
      <c r="BE106" s="76"/>
      <c r="BF106" s="76"/>
      <c r="BG106" s="78"/>
      <c r="BH106" s="78"/>
      <c r="BI106" s="76"/>
      <c r="BJ106" s="76"/>
      <c r="BK106" s="76"/>
      <c r="BL106" s="78"/>
      <c r="BM106" s="78"/>
      <c r="BN106" s="76"/>
      <c r="BO106" s="76"/>
      <c r="BP106" s="76"/>
      <c r="BQ106" s="76"/>
      <c r="BR106" s="102"/>
      <c r="BS106" s="102"/>
      <c r="BT106" s="261"/>
      <c r="BU106" s="102"/>
      <c r="BV106" s="102"/>
      <c r="BW106" s="272"/>
      <c r="BX106" s="241"/>
      <c r="BY106" s="76"/>
      <c r="BZ106" s="79"/>
      <c r="CA106" s="273"/>
      <c r="CB106" s="102"/>
      <c r="CC106" s="274"/>
      <c r="CD106" s="275"/>
      <c r="CE106" s="271"/>
      <c r="CF106" s="76"/>
      <c r="CG106" s="248"/>
      <c r="CH106" s="102"/>
      <c r="CI106" s="102"/>
      <c r="CJ106" s="76"/>
      <c r="CK106" s="76"/>
      <c r="CL106" s="76"/>
      <c r="CM106" s="76"/>
      <c r="CN106" s="76"/>
      <c r="CO106" s="247"/>
      <c r="CP106" s="261"/>
      <c r="CQ106" s="261"/>
      <c r="CR106" s="76"/>
      <c r="CS106" s="76"/>
      <c r="CT106" s="76"/>
      <c r="CU106" s="102"/>
      <c r="CV106" s="102"/>
      <c r="CW106" s="102"/>
      <c r="CX106" s="102"/>
      <c r="CY106" s="102"/>
      <c r="CZ106" s="102"/>
      <c r="DA106" s="102"/>
      <c r="DB106" s="102"/>
      <c r="DC106" s="76"/>
      <c r="DD106" s="76"/>
      <c r="DE106" s="76"/>
      <c r="DF106" s="76"/>
      <c r="DG106" s="76"/>
    </row>
    <row r="107" spans="1:111" ht="15.75" customHeight="1" x14ac:dyDescent="0.2">
      <c r="A107" s="152" t="str" cm="1">
        <f t="array" aca="1" ref="A107" ca="1">MID(CELL("filename",A96),FIND("]",CELL("filename",A96))+1,255)</f>
        <v>5_30 Theme</v>
      </c>
      <c r="B107" s="252"/>
      <c r="C107" s="263"/>
      <c r="D107" s="264"/>
      <c r="E107" s="263"/>
      <c r="F107" s="265"/>
      <c r="G107" s="263"/>
      <c r="H107" s="264"/>
      <c r="I107" s="266"/>
      <c r="J107" s="267"/>
      <c r="K107" s="102"/>
      <c r="L107" s="268"/>
      <c r="M107" s="241"/>
      <c r="N107" s="102"/>
      <c r="O107" s="241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252"/>
      <c r="AA107" s="267"/>
      <c r="AB107" s="269"/>
      <c r="AC107" s="270"/>
      <c r="AD107" s="102"/>
      <c r="AE107" s="270"/>
      <c r="AF107" s="102"/>
      <c r="AG107" s="102"/>
      <c r="AH107" s="76"/>
      <c r="AI107" s="76"/>
      <c r="AJ107" s="78"/>
      <c r="AK107" s="76"/>
      <c r="AL107" s="271"/>
      <c r="AM107" s="78"/>
      <c r="AN107" s="271"/>
      <c r="AO107" s="79"/>
      <c r="AP107" s="76"/>
      <c r="AQ107" s="76"/>
      <c r="AR107" s="79"/>
      <c r="AS107" s="79"/>
      <c r="AT107" s="76"/>
      <c r="AU107" s="76"/>
      <c r="AV107" s="76"/>
      <c r="AW107" s="79"/>
      <c r="AX107" s="79"/>
      <c r="AY107" s="76"/>
      <c r="AZ107" s="76"/>
      <c r="BA107" s="76"/>
      <c r="BB107" s="78"/>
      <c r="BC107" s="78"/>
      <c r="BD107" s="76"/>
      <c r="BE107" s="76"/>
      <c r="BF107" s="76"/>
      <c r="BG107" s="78"/>
      <c r="BH107" s="78"/>
      <c r="BI107" s="76"/>
      <c r="BJ107" s="76"/>
      <c r="BK107" s="76"/>
      <c r="BL107" s="78"/>
      <c r="BM107" s="78"/>
      <c r="BN107" s="76"/>
      <c r="BO107" s="76"/>
      <c r="BP107" s="76"/>
      <c r="BQ107" s="76"/>
      <c r="BR107" s="102"/>
      <c r="BS107" s="102"/>
      <c r="BT107" s="261"/>
      <c r="BU107" s="102"/>
      <c r="BV107" s="102"/>
      <c r="BW107" s="272"/>
      <c r="BX107" s="241"/>
      <c r="BY107" s="76"/>
      <c r="BZ107" s="79"/>
      <c r="CA107" s="273"/>
      <c r="CB107" s="102"/>
      <c r="CC107" s="274"/>
      <c r="CD107" s="275"/>
      <c r="CE107" s="271"/>
      <c r="CF107" s="76"/>
      <c r="CG107" s="248"/>
      <c r="CH107" s="102"/>
      <c r="CI107" s="102"/>
      <c r="CJ107" s="76"/>
      <c r="CK107" s="76"/>
      <c r="CL107" s="76"/>
      <c r="CM107" s="76"/>
      <c r="CN107" s="76"/>
      <c r="CO107" s="247"/>
      <c r="CP107" s="261"/>
      <c r="CQ107" s="261"/>
      <c r="CR107" s="76"/>
      <c r="CS107" s="76"/>
      <c r="CT107" s="76"/>
      <c r="CU107" s="102"/>
      <c r="CV107" s="102"/>
      <c r="CW107" s="102"/>
      <c r="CX107" s="102"/>
      <c r="CY107" s="102"/>
      <c r="CZ107" s="102"/>
      <c r="DA107" s="102"/>
      <c r="DB107" s="102"/>
      <c r="DC107" s="76"/>
      <c r="DD107" s="76"/>
      <c r="DE107" s="76"/>
      <c r="DF107" s="76"/>
      <c r="DG107" s="76"/>
    </row>
    <row r="108" spans="1:111" ht="15.75" customHeight="1" x14ac:dyDescent="0.2"/>
    <row r="109" spans="1:111" ht="15.75" customHeight="1" x14ac:dyDescent="0.2">
      <c r="B109" t="s">
        <v>151</v>
      </c>
    </row>
    <row r="110" spans="1:111" ht="15.75" customHeight="1" x14ac:dyDescent="0.2">
      <c r="A110" s="222" t="s">
        <v>152</v>
      </c>
      <c r="B110" t="s">
        <v>151</v>
      </c>
    </row>
    <row r="111" spans="1:111" ht="15.75" customHeight="1" x14ac:dyDescent="0.2">
      <c r="A111" s="222" t="str" cm="1">
        <f t="array" aca="1" ref="A111:A114" ca="1">INDIRECT(_xlfn.SWITCH(C2,"BORDER",REF!F2,"CHALET",REF!F3,"CLUBHOUSE",REF!F4,"BANK",REF!F5,"KAFE",REF!F6,"OREGON",REF!F7,"SKYSCRAPER",REF!F8,"THEME PARK",REF!F9,"VILLA",REF!F10))</f>
        <v>InitiationOffice</v>
      </c>
    </row>
    <row r="112" spans="1:111" ht="15.75" customHeight="1" x14ac:dyDescent="0.2">
      <c r="A112" s="20" t="str">
        <f ca="1"/>
        <v>BunkDaycare</v>
      </c>
      <c r="C112" s="316" t="s">
        <v>364</v>
      </c>
      <c r="D112" s="316"/>
      <c r="E112" s="316"/>
    </row>
    <row r="113" spans="1:27" ht="15.75" customHeight="1" x14ac:dyDescent="0.2">
      <c r="A113" s="20" t="str">
        <f ca="1"/>
        <v>ArmoryThrone</v>
      </c>
      <c r="C113" s="316"/>
      <c r="D113" s="316"/>
      <c r="E113" s="316"/>
    </row>
    <row r="114" spans="1:27" ht="15.75" customHeight="1" thickBot="1" x14ac:dyDescent="0.25">
      <c r="A114" s="295" t="str">
        <f ca="1"/>
        <v>LabStorage</v>
      </c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</row>
    <row r="115" spans="1:27" ht="15.75" customHeight="1" x14ac:dyDescent="0.2">
      <c r="H115" s="290" t="s">
        <v>153</v>
      </c>
      <c r="I115" s="291" t="s">
        <v>154</v>
      </c>
      <c r="Q115" s="292" t="s">
        <v>362</v>
      </c>
      <c r="R115" s="293" t="s">
        <v>326</v>
      </c>
      <c r="S115" s="294" t="s">
        <v>90</v>
      </c>
      <c r="T115" s="155" t="s">
        <v>363</v>
      </c>
    </row>
    <row r="116" spans="1:27" ht="15.75" customHeight="1" x14ac:dyDescent="0.2">
      <c r="D116" s="151"/>
      <c r="H116" s="209">
        <v>1</v>
      </c>
      <c r="I116" s="210" t="str" cm="1">
        <f t="array" ref="I116">FetchCell(H116+12,"AO")</f>
        <v>Not Played</v>
      </c>
      <c r="Q116" s="280"/>
      <c r="R116" s="101" t="s">
        <v>390</v>
      </c>
      <c r="S116" s="288">
        <v>3</v>
      </c>
      <c r="T116" s="287" cm="1">
        <f t="array" ref="T116">fetchplayerrow(R116,B12,B28,B44,B60,B76)+S116</f>
        <v>15</v>
      </c>
    </row>
    <row r="117" spans="1:27" ht="15.75" customHeight="1" x14ac:dyDescent="0.2">
      <c r="A117" s="178" t="s">
        <v>6</v>
      </c>
      <c r="B117" s="25" t="s">
        <v>78</v>
      </c>
      <c r="C117" s="100" t="s">
        <v>119</v>
      </c>
      <c r="D117" s="176" t="s">
        <v>15</v>
      </c>
      <c r="E117" s="193" t="s">
        <v>155</v>
      </c>
      <c r="F117" s="179" t="s">
        <v>156</v>
      </c>
      <c r="G117" s="183" t="s">
        <v>157</v>
      </c>
      <c r="H117" s="170" cm="1">
        <f t="array" ref="H117">FetchCell(H116+12,"AS")</f>
        <v>0</v>
      </c>
      <c r="I117" s="170" cm="1">
        <f t="array" ref="I117">FetchCell(H116+12,"AX")</f>
        <v>0</v>
      </c>
      <c r="J117" s="17" cm="1">
        <f t="array" ref="J117">FetchCell(H116+12,"BC")</f>
        <v>0</v>
      </c>
      <c r="K117" s="17" cm="1">
        <f t="array" ref="K117">FetchCell(H116+12,"BH")</f>
        <v>0</v>
      </c>
      <c r="L117" s="17" cm="1">
        <f t="array" ref="L117">FetchCell(H116+12,"BM")</f>
        <v>0</v>
      </c>
      <c r="M117" s="17" t="s">
        <v>158</v>
      </c>
    </row>
    <row r="118" spans="1:27" ht="15.75" customHeight="1" x14ac:dyDescent="0.2">
      <c r="A118" s="4">
        <v>1</v>
      </c>
      <c r="B118" s="125">
        <f>MAX(CH13,CH29,CH45,CH61,CH77,CH93)/(60*60*24)</f>
        <v>9.7222222222222219E-4</v>
      </c>
      <c r="C118" s="177" cm="1">
        <f t="array" ref="C118">secandmin(AR13)/(60*60*24)</f>
        <v>1.7013888888888888E-3</v>
      </c>
      <c r="D118" s="17" t="b">
        <f>CG13</f>
        <v>1</v>
      </c>
      <c r="E118" s="17" t="b">
        <f>IF(D118=TRUE,CJ29,"NO OP")</f>
        <v>0</v>
      </c>
      <c r="F118" s="17" t="str">
        <f t="shared" ref="F118:F132" si="42">AO13</f>
        <v>Won</v>
      </c>
      <c r="G118" s="125" t="b">
        <f>IF((COUNTA(AR13)=1),IF(F118="Not Played",FALSE,IF(D118=FALSE,(B118-C118),FALSE)), "NO KILL")</f>
        <v>0</v>
      </c>
      <c r="H118" s="17" t="b" cm="1">
        <f t="array" ref="H118:L118">FetchKillTimes(H116)</f>
        <v>0</v>
      </c>
      <c r="I118" s="17" t="b">
        <v>0</v>
      </c>
      <c r="J118" s="17" t="b">
        <v>0</v>
      </c>
      <c r="K118" s="17" t="b">
        <v>0</v>
      </c>
      <c r="L118" s="17" t="b">
        <v>0</v>
      </c>
      <c r="M118" s="17" t="s">
        <v>159</v>
      </c>
      <c r="Q118" s="170" t="s">
        <v>369</v>
      </c>
      <c r="R118" s="170" t="s">
        <v>30</v>
      </c>
      <c r="S118" s="170" t="s">
        <v>367</v>
      </c>
      <c r="T118" s="170" t="s">
        <v>31</v>
      </c>
      <c r="U118" s="170" t="s">
        <v>365</v>
      </c>
      <c r="V118" s="170" t="s">
        <v>78</v>
      </c>
      <c r="W118" s="170" t="s">
        <v>119</v>
      </c>
      <c r="X118" s="222" t="s">
        <v>366</v>
      </c>
      <c r="Y118" s="170" t="s">
        <v>368</v>
      </c>
      <c r="Z118" s="170" t="s">
        <v>37</v>
      </c>
      <c r="AA118" s="170" t="s">
        <v>139</v>
      </c>
    </row>
    <row r="119" spans="1:27" ht="15.75" customHeight="1" x14ac:dyDescent="0.2">
      <c r="A119" s="4">
        <v>2</v>
      </c>
      <c r="B119" s="125">
        <f t="shared" ref="B119:B132" si="43">MAX(CH14,CH30,CH46,CH62,CH78,CH94)/(60*60*24)</f>
        <v>1.5162037037037036E-3</v>
      </c>
      <c r="C119" s="177" cm="1">
        <f t="array" ref="C119">secandmin(AR14)/(60*60*24)</f>
        <v>1.1111111111111111E-3</v>
      </c>
      <c r="D119" s="17" t="b">
        <f t="shared" ref="D119:D132" si="44">CG14</f>
        <v>0</v>
      </c>
      <c r="E119" s="17" t="str">
        <f t="shared" ref="E119:E132" si="45">IF(D119=TRUE,CJ30,"NO OP")</f>
        <v>NO OP</v>
      </c>
      <c r="F119" s="17" t="str">
        <f t="shared" si="42"/>
        <v>Lost</v>
      </c>
      <c r="G119" s="125">
        <f t="shared" ref="G119:G132" si="46">IF((COUNTA(AR14)=1),IF(F119="Not Played",FALSE,IF(D119=FALSE,(B119-C119),FALSE)), "NO KILL")</f>
        <v>4.0509259259259253E-4</v>
      </c>
      <c r="H119" s="17" t="str" cm="1">
        <f t="array" ref="H119">FetchCell(H116+12,"CO")</f>
        <v/>
      </c>
      <c r="I119" s="17" t="str" cm="1">
        <f t="array" ref="I119">FetchCell(H116+12,"CO")</f>
        <v/>
      </c>
      <c r="J119" s="17" t="str" cm="1">
        <f t="array" ref="J119">FetchCell(H116+12,"CO")</f>
        <v/>
      </c>
      <c r="K119" s="17" t="str" cm="1">
        <f t="array" ref="K119">FetchCell(H116+12,"CO")</f>
        <v/>
      </c>
      <c r="L119" s="17" t="str" cm="1">
        <f t="array" ref="L119">FetchCell(H116+12,"CO")</f>
        <v/>
      </c>
      <c r="M119" s="17" t="s">
        <v>160</v>
      </c>
      <c r="R119" s="17" cm="1">
        <f t="array" ref="R119">FetchCell(T116,"CA")</f>
        <v>0</v>
      </c>
      <c r="S119" s="17" cm="1">
        <f t="array" ref="S119">FetchCell(T116,"DF")</f>
        <v>0</v>
      </c>
      <c r="T119" s="17" cm="1">
        <f t="array" ref="T119">FetchCell(T116,"CB")</f>
        <v>0</v>
      </c>
      <c r="U119" s="17" t="b" cm="1">
        <f t="array" ref="U119">FetchCell(T116,"DC")</f>
        <v>0</v>
      </c>
      <c r="V119" s="17" t="b" cm="1">
        <f t="array" ref="V119">FetchCell(T116,"M")</f>
        <v>0</v>
      </c>
      <c r="W119" s="17" t="b" cm="1">
        <f t="array" ref="W119">FetchCell(T116,"CC")</f>
        <v>0</v>
      </c>
      <c r="X119" s="20"/>
      <c r="Y119" s="17" t="b" cm="1">
        <f t="array" ref="Y119">FetchCell(T116,"DE")</f>
        <v>0</v>
      </c>
      <c r="Z119" s="17" t="str" cm="1">
        <f t="array" ref="Z119">FetchCell(T116,"CD")</f>
        <v/>
      </c>
      <c r="AA119" s="17" t="b" cm="1">
        <f t="array" ref="AA119">FetchCell(T116,"DB")</f>
        <v>0</v>
      </c>
    </row>
    <row r="120" spans="1:27" ht="15.75" customHeight="1" x14ac:dyDescent="0.2">
      <c r="A120" s="4">
        <v>3</v>
      </c>
      <c r="B120" s="125">
        <f t="shared" si="43"/>
        <v>1.4004629629629629E-3</v>
      </c>
      <c r="C120" s="177" cm="1">
        <f t="array" ref="C120">secandmin(AR15)/(60*60*24)</f>
        <v>1.261574074074074E-3</v>
      </c>
      <c r="D120" s="17" t="b">
        <f t="shared" si="44"/>
        <v>0</v>
      </c>
      <c r="E120" s="17" t="str">
        <f t="shared" si="45"/>
        <v>NO OP</v>
      </c>
      <c r="F120" s="17" t="str">
        <f t="shared" si="42"/>
        <v>Lost</v>
      </c>
      <c r="G120" s="125">
        <f t="shared" si="46"/>
        <v>1.3888888888888892E-4</v>
      </c>
      <c r="H120" s="17">
        <v>180</v>
      </c>
      <c r="I120" s="17">
        <v>180</v>
      </c>
      <c r="J120" s="17">
        <v>180</v>
      </c>
      <c r="K120" s="17">
        <v>180</v>
      </c>
      <c r="L120" s="17">
        <v>180</v>
      </c>
      <c r="M120" s="17" t="s">
        <v>161</v>
      </c>
    </row>
    <row r="121" spans="1:27" ht="15.75" customHeight="1" x14ac:dyDescent="0.2">
      <c r="A121" s="4">
        <v>4</v>
      </c>
      <c r="B121" s="125">
        <f t="shared" si="43"/>
        <v>1.238425925925926E-3</v>
      </c>
      <c r="C121" s="177" cm="1">
        <f t="array" ref="C121">secandmin(AR16)/(60*60*24)</f>
        <v>5.5555555555555556E-4</v>
      </c>
      <c r="D121" s="17" t="b">
        <f t="shared" si="44"/>
        <v>0</v>
      </c>
      <c r="E121" s="17" t="str">
        <f t="shared" si="45"/>
        <v>NO OP</v>
      </c>
      <c r="F121" s="17" t="str">
        <f t="shared" si="42"/>
        <v>Lost</v>
      </c>
      <c r="G121" s="125">
        <f t="shared" si="46"/>
        <v>6.8287037037037047E-4</v>
      </c>
      <c r="H121" s="17" t="b" cm="1">
        <f t="array" ref="H121">FetchCell((12+H116),"DD")</f>
        <v>0</v>
      </c>
      <c r="I121" s="17" t="b" cm="1">
        <f t="array" ref="I121">FetchCell((12+H116),"DD")</f>
        <v>0</v>
      </c>
      <c r="J121" s="17" t="b" cm="1">
        <f t="array" ref="J121">FetchCell((12+H116),"DD")</f>
        <v>0</v>
      </c>
      <c r="K121" s="17" t="b" cm="1">
        <f t="array" ref="K121">FetchCell((12+H116),"DD")</f>
        <v>0</v>
      </c>
      <c r="L121" s="17" t="b" cm="1">
        <f t="array" ref="L121">FetchCell((12+H116),"DD")</f>
        <v>0</v>
      </c>
      <c r="M121" s="17" t="s">
        <v>140</v>
      </c>
      <c r="Q121" s="289" t="s">
        <v>370</v>
      </c>
      <c r="R121" s="170" t="s">
        <v>95</v>
      </c>
      <c r="S121" s="170" t="s">
        <v>371</v>
      </c>
      <c r="T121" s="232" t="s">
        <v>21</v>
      </c>
      <c r="U121" s="232" t="s">
        <v>19</v>
      </c>
      <c r="V121" s="232" t="s">
        <v>20</v>
      </c>
      <c r="W121" s="232" t="s">
        <v>359</v>
      </c>
      <c r="X121" s="232" t="s">
        <v>140</v>
      </c>
      <c r="Y121" s="232" t="s">
        <v>127</v>
      </c>
    </row>
    <row r="122" spans="1:27" ht="15.75" customHeight="1" x14ac:dyDescent="0.2">
      <c r="A122" s="4">
        <v>5</v>
      </c>
      <c r="B122" s="125">
        <f t="shared" si="43"/>
        <v>1.3310185185185185E-3</v>
      </c>
      <c r="C122" s="177" cm="1">
        <f t="array" ref="C122">secandmin(AR17)/(60*60*24)</f>
        <v>1.2037037037037038E-3</v>
      </c>
      <c r="D122" s="17" t="b">
        <f t="shared" si="44"/>
        <v>0</v>
      </c>
      <c r="E122" s="17" t="str">
        <f t="shared" si="45"/>
        <v>NO OP</v>
      </c>
      <c r="F122" s="17" t="str">
        <f t="shared" si="42"/>
        <v>Lost</v>
      </c>
      <c r="G122" s="125">
        <f t="shared" si="46"/>
        <v>1.2731481481481469E-4</v>
      </c>
      <c r="H122" s="17">
        <v>225</v>
      </c>
      <c r="I122" s="17">
        <v>225</v>
      </c>
      <c r="J122" s="17">
        <v>225</v>
      </c>
      <c r="K122" s="17">
        <v>225</v>
      </c>
      <c r="L122" s="17">
        <v>225</v>
      </c>
      <c r="M122" s="17" t="s">
        <v>162</v>
      </c>
      <c r="R122" s="17" t="str" cm="1">
        <f t="array" ref="R122">FetchCell(S116+12,"AN")</f>
        <v>Not Played</v>
      </c>
      <c r="S122" s="17" t="str" cm="1">
        <f t="array" ref="S122">FetchCell(S116+12,"AO")</f>
        <v>Not Played</v>
      </c>
      <c r="T122" s="17" t="str" cm="1">
        <f t="array" ref="T122">IF(ISBLANK(FetchCell(S116+12,"S")),"N/A",FetchCell(S116+12,"S"))</f>
        <v>N/A</v>
      </c>
      <c r="U122" s="17" t="str" cm="1">
        <f t="array" ref="U122">IF(ISBLANK(FetchCell(S116+12,"Q")),"N/A",FetchCell(S116+12,"Q"))</f>
        <v>N/A</v>
      </c>
      <c r="V122" s="17" t="str" cm="1">
        <f t="array" ref="V122">IF(ISBLANK(FetchCell(S116+12,"R")),"N/A",FetchCell(S116+12,"R"))</f>
        <v>N/A</v>
      </c>
      <c r="W122" s="17" t="str" cm="1">
        <f t="array" ref="W122">FetchCell(S116+12,"DA")</f>
        <v>NP</v>
      </c>
      <c r="X122" s="125" cm="1">
        <f t="array" ref="X122">FetchCell(S116+12,"DD")/(60*60*24)</f>
        <v>0</v>
      </c>
      <c r="Y122" s="125" t="e" cm="1">
        <f t="array" ref="Y122">FetchCell(S116+12,"CO")/(60*60*24)</f>
        <v>#VALUE!</v>
      </c>
    </row>
    <row r="123" spans="1:27" ht="15.75" customHeight="1" x14ac:dyDescent="0.2">
      <c r="A123" s="4">
        <v>6</v>
      </c>
      <c r="B123" s="125">
        <f t="shared" si="43"/>
        <v>1.724537037037037E-3</v>
      </c>
      <c r="C123" s="177" cm="1">
        <f t="array" ref="C123">secandmin(AR18)/(60*60*24)</f>
        <v>0</v>
      </c>
      <c r="D123" s="17" t="b">
        <f t="shared" si="44"/>
        <v>0</v>
      </c>
      <c r="E123" s="17" t="str">
        <f t="shared" si="45"/>
        <v>NO OP</v>
      </c>
      <c r="F123" s="17" t="str">
        <f t="shared" si="42"/>
        <v>Lost</v>
      </c>
      <c r="G123" s="125" t="str">
        <f t="shared" si="46"/>
        <v>NO KILL</v>
      </c>
    </row>
    <row r="124" spans="1:27" ht="15.75" customHeight="1" x14ac:dyDescent="0.2">
      <c r="A124" s="4">
        <v>7</v>
      </c>
      <c r="B124" s="125">
        <f t="shared" si="43"/>
        <v>1.6666666666666668E-3</v>
      </c>
      <c r="C124" s="177" cm="1">
        <f t="array" ref="C124">secandmin(AR19)/(60*60*24)</f>
        <v>1.6203703703703703E-3</v>
      </c>
      <c r="D124" s="17" t="b">
        <f t="shared" si="44"/>
        <v>0</v>
      </c>
      <c r="E124" s="17" t="str">
        <f t="shared" si="45"/>
        <v>NO OP</v>
      </c>
      <c r="F124" s="17" t="str">
        <f t="shared" si="42"/>
        <v>Won</v>
      </c>
      <c r="G124" s="125">
        <f t="shared" si="46"/>
        <v>4.629629629629645E-5</v>
      </c>
    </row>
    <row r="125" spans="1:27" ht="15.75" customHeight="1" x14ac:dyDescent="0.2">
      <c r="A125" s="4">
        <v>8</v>
      </c>
      <c r="B125" s="125">
        <f t="shared" si="43"/>
        <v>4.1666666666666669E-4</v>
      </c>
      <c r="C125" s="177" cm="1">
        <f t="array" ref="C125">secandmin(AR20)/(60*60*24)</f>
        <v>4.7453703703703704E-4</v>
      </c>
      <c r="D125" s="17" t="b">
        <f t="shared" si="44"/>
        <v>1</v>
      </c>
      <c r="E125" s="17" t="b">
        <f t="shared" si="45"/>
        <v>1</v>
      </c>
      <c r="F125" s="17" t="str">
        <f t="shared" si="42"/>
        <v>Lost</v>
      </c>
      <c r="G125" s="125" t="b">
        <f t="shared" si="46"/>
        <v>0</v>
      </c>
    </row>
    <row r="126" spans="1:27" ht="15.75" customHeight="1" x14ac:dyDescent="0.2">
      <c r="A126" s="4">
        <v>9</v>
      </c>
      <c r="B126" s="125">
        <f t="shared" si="43"/>
        <v>1.1458333333333333E-3</v>
      </c>
      <c r="C126" s="177" cm="1">
        <f t="array" ref="C126">secandmin(AR21)/(60*60*24)</f>
        <v>1.2268518518518518E-3</v>
      </c>
      <c r="D126" s="17" t="b">
        <f t="shared" si="44"/>
        <v>1</v>
      </c>
      <c r="E126" s="17" t="b">
        <f t="shared" si="45"/>
        <v>1</v>
      </c>
      <c r="F126" s="17" t="str">
        <f t="shared" si="42"/>
        <v>Won</v>
      </c>
      <c r="G126" s="125" t="b">
        <f t="shared" si="46"/>
        <v>0</v>
      </c>
    </row>
    <row r="127" spans="1:27" ht="15.75" customHeight="1" x14ac:dyDescent="0.2">
      <c r="A127" s="4">
        <v>10</v>
      </c>
      <c r="B127" s="125">
        <f t="shared" si="43"/>
        <v>1.2962962962962963E-3</v>
      </c>
      <c r="C127" s="177" cm="1">
        <f t="array" ref="C127">secandmin(AR22)/(60*60*24)</f>
        <v>1.6666666666666668E-3</v>
      </c>
      <c r="D127" s="17" t="b">
        <f t="shared" si="44"/>
        <v>1</v>
      </c>
      <c r="E127" s="17" t="b">
        <f t="shared" si="45"/>
        <v>0</v>
      </c>
      <c r="F127" s="17" t="str">
        <f t="shared" si="42"/>
        <v>Lost</v>
      </c>
      <c r="G127" s="125" t="b">
        <f t="shared" si="46"/>
        <v>0</v>
      </c>
    </row>
    <row r="128" spans="1:27" ht="15.75" customHeight="1" x14ac:dyDescent="0.2">
      <c r="A128" s="4">
        <v>11</v>
      </c>
      <c r="B128" s="125">
        <f t="shared" si="43"/>
        <v>1.2268518518518518E-3</v>
      </c>
      <c r="C128" s="177" cm="1">
        <f t="array" ref="C128">secandmin(AR23)/(60*60*24)</f>
        <v>1.0879629629629629E-3</v>
      </c>
      <c r="D128" s="17" t="b">
        <f t="shared" si="44"/>
        <v>0</v>
      </c>
      <c r="E128" s="17" t="str">
        <f t="shared" si="45"/>
        <v>NO OP</v>
      </c>
      <c r="F128" s="17" t="str">
        <f t="shared" si="42"/>
        <v>Lost</v>
      </c>
      <c r="G128" s="125">
        <f t="shared" si="46"/>
        <v>1.3888888888888892E-4</v>
      </c>
    </row>
    <row r="129" spans="1:9" ht="15.75" customHeight="1" x14ac:dyDescent="0.2">
      <c r="A129" s="4">
        <v>12</v>
      </c>
      <c r="B129" s="125">
        <f t="shared" si="43"/>
        <v>1.5856481481481481E-3</v>
      </c>
      <c r="C129" s="177" cm="1">
        <f t="array" ref="C129">secandmin(AR24)/(60*60*24)</f>
        <v>1.0185185185185184E-3</v>
      </c>
      <c r="D129" s="17" t="b">
        <f t="shared" si="44"/>
        <v>0</v>
      </c>
      <c r="E129" s="17" t="str">
        <f t="shared" si="45"/>
        <v>NO OP</v>
      </c>
      <c r="F129" s="17" t="str">
        <f t="shared" si="42"/>
        <v>Lost</v>
      </c>
      <c r="G129" s="125">
        <f t="shared" si="46"/>
        <v>5.6712962962962967E-4</v>
      </c>
    </row>
    <row r="130" spans="1:9" ht="15.75" customHeight="1" x14ac:dyDescent="0.2">
      <c r="A130" s="4">
        <v>13</v>
      </c>
      <c r="B130" s="125">
        <f t="shared" si="43"/>
        <v>0</v>
      </c>
      <c r="C130" s="177" cm="1">
        <f t="array" ref="C130">secandmin(AR25)/(60*60*24)</f>
        <v>0</v>
      </c>
      <c r="D130" s="17" t="b">
        <f t="shared" si="44"/>
        <v>0</v>
      </c>
      <c r="E130" s="17" t="str">
        <f t="shared" si="45"/>
        <v>NO OP</v>
      </c>
      <c r="F130" s="17" t="str">
        <f t="shared" si="42"/>
        <v>Not Played</v>
      </c>
      <c r="G130" s="125" t="str">
        <f t="shared" si="46"/>
        <v>NO KILL</v>
      </c>
    </row>
    <row r="131" spans="1:9" ht="15.75" customHeight="1" x14ac:dyDescent="0.2">
      <c r="A131" s="4">
        <v>14</v>
      </c>
      <c r="B131" s="125">
        <f t="shared" si="43"/>
        <v>0</v>
      </c>
      <c r="C131" s="177" cm="1">
        <f t="array" ref="C131">secandmin(AR26)/(60*60*24)</f>
        <v>0</v>
      </c>
      <c r="D131" s="17" t="b">
        <f t="shared" si="44"/>
        <v>0</v>
      </c>
      <c r="E131" s="17" t="str">
        <f t="shared" si="45"/>
        <v>NO OP</v>
      </c>
      <c r="F131" s="17" t="str">
        <f t="shared" si="42"/>
        <v>Not Played</v>
      </c>
      <c r="G131" s="125" t="str">
        <f t="shared" si="46"/>
        <v>NO KILL</v>
      </c>
    </row>
    <row r="132" spans="1:9" ht="15.75" customHeight="1" x14ac:dyDescent="0.2">
      <c r="A132" s="4">
        <v>15</v>
      </c>
      <c r="B132" s="125">
        <f t="shared" si="43"/>
        <v>0</v>
      </c>
      <c r="C132" s="177" cm="1">
        <f t="array" ref="C132">secandmin(AR27)/(60*60*24)</f>
        <v>0</v>
      </c>
      <c r="D132" s="17" t="b">
        <f t="shared" si="44"/>
        <v>0</v>
      </c>
      <c r="E132" s="17" t="str">
        <f t="shared" si="45"/>
        <v>NO OP</v>
      </c>
      <c r="F132" s="17" t="str">
        <f t="shared" si="42"/>
        <v>Not Played</v>
      </c>
      <c r="G132" s="125" t="str">
        <f t="shared" si="46"/>
        <v>NO KILL</v>
      </c>
    </row>
    <row r="133" spans="1:9" ht="15.75" customHeight="1" x14ac:dyDescent="0.2">
      <c r="A133" s="178" t="s">
        <v>6</v>
      </c>
      <c r="B133" s="277" t="s">
        <v>358</v>
      </c>
      <c r="C133" s="176" t="s">
        <v>15</v>
      </c>
      <c r="D133" s="194" t="s">
        <v>156</v>
      </c>
      <c r="E133" s="42" t="s">
        <v>361</v>
      </c>
      <c r="F133" s="194" t="s">
        <v>379</v>
      </c>
    </row>
    <row r="134" spans="1:9" ht="15.75" customHeight="1" x14ac:dyDescent="0.2">
      <c r="A134" s="276">
        <v>1</v>
      </c>
      <c r="B134" s="278" t="b" cm="1">
        <f t="array" ref="B134:B148">DA13:DA27</f>
        <v>0</v>
      </c>
      <c r="C134" s="17" t="b">
        <f t="shared" ref="C134:C148" si="47">CG13</f>
        <v>1</v>
      </c>
      <c r="D134" s="17" t="str">
        <f>AO13</f>
        <v>Won</v>
      </c>
      <c r="E134" s="233" t="b">
        <f>IF(OR(DE29=TRUE,DE77=TRUE,DE45=TRUE,DE61=TRUE,DE13=TRUE),TRUE,FALSE)</f>
        <v>0</v>
      </c>
      <c r="F134" s="17" t="str" cm="1">
        <f t="array" ref="F134">IF(CG13=TRUE,WhoGotTraded(CJ29,CJ13,CI13,CI29,CI45,CI61,CI77,$B$12,$B$28,$B$44,$B$60,$B$76),"N/A")</f>
        <v>N/A</v>
      </c>
      <c r="I134" s="151"/>
    </row>
    <row r="135" spans="1:9" ht="15.75" customHeight="1" x14ac:dyDescent="0.2">
      <c r="A135" s="276">
        <v>2</v>
      </c>
      <c r="B135" s="17" t="b">
        <v>0</v>
      </c>
      <c r="C135" s="17" t="b">
        <f t="shared" si="47"/>
        <v>0</v>
      </c>
      <c r="D135" s="17" t="str">
        <f t="shared" ref="D135:D148" si="48">AO14</f>
        <v>Lost</v>
      </c>
      <c r="E135" s="233" t="b">
        <f t="shared" ref="E135:E148" si="49">IF(OR(DE30=TRUE,DE78=TRUE,DE46=TRUE,DE62=TRUE,DE14=TRUE),TRUE,FALSE)</f>
        <v>0</v>
      </c>
      <c r="F135" s="17" t="str" cm="1">
        <f t="array" ref="F135">IF(CG14=TRUE,WhoGotTraded(CJ30,CJ14,CI14,CI30,CI46,CI62,CI78,$B$12,$B$28,$B$44,$B$60,$B$76),"N/A")</f>
        <v>N/A</v>
      </c>
    </row>
    <row r="136" spans="1:9" ht="15.75" customHeight="1" x14ac:dyDescent="0.2">
      <c r="A136" s="276">
        <v>3</v>
      </c>
      <c r="B136" s="17" t="b">
        <v>0</v>
      </c>
      <c r="C136" s="17" t="b">
        <f t="shared" si="47"/>
        <v>0</v>
      </c>
      <c r="D136" s="17" t="str">
        <f t="shared" si="48"/>
        <v>Lost</v>
      </c>
      <c r="E136" s="233" t="b">
        <f t="shared" si="49"/>
        <v>0</v>
      </c>
      <c r="F136" s="17" t="str" cm="1">
        <f t="array" ref="F136">IF(CG15=TRUE,WhoGotTraded(CJ31,CJ15,CI15,CI31,CI47,CI63,CI79,$B$12,$B$28,$B$44,$B$60,$B$76),"N/A")</f>
        <v>N/A</v>
      </c>
    </row>
    <row r="137" spans="1:9" ht="15.75" customHeight="1" x14ac:dyDescent="0.2">
      <c r="A137" s="276">
        <v>4</v>
      </c>
      <c r="B137" s="17" t="b">
        <v>0</v>
      </c>
      <c r="C137" s="17" t="b">
        <f t="shared" si="47"/>
        <v>0</v>
      </c>
      <c r="D137" s="17" t="str">
        <f t="shared" si="48"/>
        <v>Lost</v>
      </c>
      <c r="E137" s="233" t="b">
        <f t="shared" si="49"/>
        <v>0</v>
      </c>
      <c r="F137" s="17" t="str" cm="1">
        <f t="array" ref="F137">IF(CG16=TRUE,WhoGotTraded(CJ32,CJ16,CI16,CI32,CI48,CI64,CI80,$B$12,$B$28,$B$44,$B$60,$B$76),"N/A")</f>
        <v>N/A</v>
      </c>
    </row>
    <row r="138" spans="1:9" ht="15.75" customHeight="1" x14ac:dyDescent="0.2">
      <c r="A138" s="276">
        <v>5</v>
      </c>
      <c r="B138" s="17" t="b">
        <v>0</v>
      </c>
      <c r="C138" s="17" t="b">
        <f t="shared" si="47"/>
        <v>0</v>
      </c>
      <c r="D138" s="17" t="str">
        <f t="shared" si="48"/>
        <v>Lost</v>
      </c>
      <c r="E138" s="233" t="b">
        <f t="shared" si="49"/>
        <v>0</v>
      </c>
      <c r="F138" s="17" t="str" cm="1">
        <f t="array" ref="F138">IF(CG17=TRUE,WhoGotTraded(CJ33,CJ17,CI17,CI33,CI49,CI65,CI81,$B$12,$B$28,$B$44,$B$60,$B$76),"N/A")</f>
        <v>N/A</v>
      </c>
    </row>
    <row r="139" spans="1:9" ht="15.75" customHeight="1" x14ac:dyDescent="0.2">
      <c r="A139" s="276">
        <v>6</v>
      </c>
      <c r="B139" s="17" t="b">
        <v>0</v>
      </c>
      <c r="C139" s="17" t="b">
        <f t="shared" si="47"/>
        <v>0</v>
      </c>
      <c r="D139" s="17" t="str">
        <f t="shared" si="48"/>
        <v>Lost</v>
      </c>
      <c r="E139" s="233" t="b">
        <f t="shared" si="49"/>
        <v>0</v>
      </c>
      <c r="F139" s="17" t="str" cm="1">
        <f t="array" ref="F139">IF(CG18=TRUE,WhoGotTraded(CJ34,CJ18,CI18,CI34,CI50,CI66,CI82,$B$12,$B$28,$B$44,$B$60,$B$76),"N/A")</f>
        <v>N/A</v>
      </c>
    </row>
    <row r="140" spans="1:9" ht="15.75" customHeight="1" x14ac:dyDescent="0.2">
      <c r="A140" s="276">
        <v>7</v>
      </c>
      <c r="B140" s="17" t="b">
        <v>0</v>
      </c>
      <c r="C140" s="17" t="b">
        <f t="shared" si="47"/>
        <v>0</v>
      </c>
      <c r="D140" s="17" t="str">
        <f t="shared" si="48"/>
        <v>Won</v>
      </c>
      <c r="E140" s="233" t="b">
        <f t="shared" si="49"/>
        <v>1</v>
      </c>
      <c r="F140" s="17" t="str" cm="1">
        <f t="array" ref="F140">IF(CG19=TRUE,WhoGotTraded(CJ35,CJ19,CI19,CI35,CI51,CI67,CI83,$B$12,$B$28,$B$44,$B$60,$B$76),"N/A")</f>
        <v>N/A</v>
      </c>
    </row>
    <row r="141" spans="1:9" ht="15.75" customHeight="1" x14ac:dyDescent="0.2">
      <c r="A141" s="276">
        <v>8</v>
      </c>
      <c r="B141" s="17" t="b">
        <v>0</v>
      </c>
      <c r="C141" s="17" t="b">
        <f t="shared" si="47"/>
        <v>1</v>
      </c>
      <c r="D141" s="17" t="str">
        <f t="shared" si="48"/>
        <v>Lost</v>
      </c>
      <c r="E141" s="233" t="b">
        <f t="shared" si="49"/>
        <v>0</v>
      </c>
      <c r="F141" s="17" t="str" cm="1">
        <f t="array" ref="F141">IF(CG20=TRUE,WhoGotTraded(CJ36,CJ20,CI20,CI36,CI52,CI68,CI84,$B$12,$B$28,$B$44,$B$60,$B$76),"N/A")</f>
        <v>Fin</v>
      </c>
    </row>
    <row r="142" spans="1:9" ht="15.75" customHeight="1" x14ac:dyDescent="0.2">
      <c r="A142" s="276">
        <v>9</v>
      </c>
      <c r="B142" s="17" t="b">
        <v>0</v>
      </c>
      <c r="C142" s="17" t="b">
        <f t="shared" si="47"/>
        <v>1</v>
      </c>
      <c r="D142" s="17" t="str">
        <f t="shared" si="48"/>
        <v>Won</v>
      </c>
      <c r="E142" s="233" t="b">
        <f t="shared" si="49"/>
        <v>0</v>
      </c>
      <c r="F142" s="17" t="str" cm="1">
        <f t="array" ref="F142">IF(CG21=TRUE,WhoGotTraded(CJ37,CJ21,CI21,CI37,CI53,CI69,CI85,$B$12,$B$28,$B$44,$B$60,$B$76),"N/A")</f>
        <v>Perseus</v>
      </c>
    </row>
    <row r="143" spans="1:9" ht="15.75" customHeight="1" x14ac:dyDescent="0.2">
      <c r="A143" s="276">
        <v>10</v>
      </c>
      <c r="B143" s="17" t="b">
        <v>1</v>
      </c>
      <c r="C143" s="17" t="b">
        <f t="shared" si="47"/>
        <v>1</v>
      </c>
      <c r="D143" s="17" t="str">
        <f t="shared" si="48"/>
        <v>Lost</v>
      </c>
      <c r="E143" s="233" t="b">
        <f t="shared" si="49"/>
        <v>0</v>
      </c>
      <c r="F143" s="17" t="str" cm="1">
        <f t="array" ref="F143">IF(CG22=TRUE,WhoGotTraded(CJ38,CJ22,CI22,CI38,CI54,CI70,CI86,$B$12,$B$28,$B$44,$B$60,$B$76),"N/A")</f>
        <v>N/A</v>
      </c>
    </row>
    <row r="144" spans="1:9" ht="15.75" customHeight="1" x14ac:dyDescent="0.2">
      <c r="A144" s="276">
        <v>11</v>
      </c>
      <c r="B144" s="17" t="b">
        <v>0</v>
      </c>
      <c r="C144" s="17" t="b">
        <f t="shared" si="47"/>
        <v>0</v>
      </c>
      <c r="D144" s="17" t="str">
        <f t="shared" si="48"/>
        <v>Lost</v>
      </c>
      <c r="E144" s="233" t="b">
        <f t="shared" si="49"/>
        <v>0</v>
      </c>
      <c r="F144" s="17" t="str" cm="1">
        <f t="array" ref="F144">IF(CG23=TRUE,WhoGotTraded(CJ39,CJ23,CI23,CI39,CI55,CI71,CI87,$B$12,$B$28,$B$44,$B$60,$B$76),"N/A")</f>
        <v>N/A</v>
      </c>
    </row>
    <row r="145" spans="1:6" ht="15.75" customHeight="1" x14ac:dyDescent="0.2">
      <c r="A145" s="276">
        <v>12</v>
      </c>
      <c r="B145" s="17" t="b">
        <v>0</v>
      </c>
      <c r="C145" s="17" t="b">
        <f t="shared" si="47"/>
        <v>0</v>
      </c>
      <c r="D145" s="17" t="str">
        <f t="shared" si="48"/>
        <v>Lost</v>
      </c>
      <c r="E145" s="233" t="b">
        <f t="shared" si="49"/>
        <v>0</v>
      </c>
      <c r="F145" s="17" t="str" cm="1">
        <f t="array" ref="F145">IF(CG24=TRUE,WhoGotTraded(CJ40,CJ24,CI24,CI40,CI56,CI72,CI88,$B$12,$B$28,$B$44,$B$60,$B$76),"N/A")</f>
        <v>N/A</v>
      </c>
    </row>
    <row r="146" spans="1:6" ht="15.75" customHeight="1" x14ac:dyDescent="0.2">
      <c r="A146" s="276">
        <v>13</v>
      </c>
      <c r="B146" s="17" t="str">
        <v>NP</v>
      </c>
      <c r="C146" s="17" t="b">
        <f t="shared" si="47"/>
        <v>0</v>
      </c>
      <c r="D146" s="17" t="str">
        <f t="shared" si="48"/>
        <v>Not Played</v>
      </c>
      <c r="E146" s="233" t="b">
        <f t="shared" si="49"/>
        <v>0</v>
      </c>
      <c r="F146" s="17" t="str" cm="1">
        <f t="array" ref="F146">IF(CG25=TRUE,WhoGotTraded(CJ41,CJ25,CI25,CI41,CI57,CI73,CI89,$B$12,$B$28,$B$44,$B$60,$B$76),"N/A")</f>
        <v>N/A</v>
      </c>
    </row>
    <row r="147" spans="1:6" ht="15.75" customHeight="1" x14ac:dyDescent="0.2">
      <c r="A147" s="276">
        <v>14</v>
      </c>
      <c r="B147" s="17" t="str">
        <v>NP</v>
      </c>
      <c r="C147" s="17" t="b">
        <f t="shared" si="47"/>
        <v>0</v>
      </c>
      <c r="D147" s="17" t="str">
        <f t="shared" si="48"/>
        <v>Not Played</v>
      </c>
      <c r="E147" s="233" t="b">
        <f t="shared" si="49"/>
        <v>0</v>
      </c>
      <c r="F147" s="17" t="str" cm="1">
        <f t="array" ref="F147">IF(CG26=TRUE,WhoGotTraded(CJ42,CJ26,CI26,CI42,CI58,CI74,CI90,$B$12,$B$28,$B$44,$B$60,$B$76),"N/A")</f>
        <v>N/A</v>
      </c>
    </row>
    <row r="148" spans="1:6" ht="15.75" customHeight="1" x14ac:dyDescent="0.2">
      <c r="A148" s="276">
        <v>15</v>
      </c>
      <c r="B148" s="17" t="str">
        <v>NP</v>
      </c>
      <c r="C148" s="17" t="b">
        <f t="shared" si="47"/>
        <v>0</v>
      </c>
      <c r="D148" s="17" t="str">
        <f t="shared" si="48"/>
        <v>Not Played</v>
      </c>
      <c r="E148" s="233" t="b">
        <f t="shared" si="49"/>
        <v>0</v>
      </c>
      <c r="F148" s="17" t="str" cm="1">
        <f t="array" ref="F148">IF(CG27=TRUE,WhoGotTraded(CJ43,CJ27,CI27,CI43,CI59,CI75,CI91,$B$12,$B$28,$B$44,$B$60,$B$76),"N/A")</f>
        <v>N/A</v>
      </c>
    </row>
    <row r="149" spans="1:6" ht="15.75" customHeight="1" x14ac:dyDescent="0.2">
      <c r="A149" s="178" t="s">
        <v>6</v>
      </c>
      <c r="B149" t="s">
        <v>376</v>
      </c>
      <c r="C149" t="s">
        <v>377</v>
      </c>
      <c r="D149" t="s">
        <v>371</v>
      </c>
      <c r="E149" s="17" t="s">
        <v>380</v>
      </c>
    </row>
    <row r="150" spans="1:6" ht="15.75" customHeight="1" x14ac:dyDescent="0.2">
      <c r="A150" s="276">
        <v>1</v>
      </c>
      <c r="B150" s="17" cm="1">
        <f t="array" ref="B150:B164">IF(ISBLANK(Q13:Q27),FALSE,Q13:Q27)</f>
        <v>3</v>
      </c>
      <c r="C150" s="17" cm="1">
        <f t="array" ref="C150:C164">IF(ISBLANK(R13:R27),FALSE,R13:R27)</f>
        <v>6</v>
      </c>
      <c r="D150" s="234" t="str" cm="1">
        <f t="array" ref="D150:D164">AO13:AO27</f>
        <v>Won</v>
      </c>
      <c r="E150" s="17" t="str" cm="1">
        <f t="array" ref="E150">WhoGotTraded(CJ29,CJ13,CI13,CI29,CI45,CI61,CI77,$B$12,$B$28,$B$44,$B$60,$B$76)</f>
        <v>N/A</v>
      </c>
    </row>
    <row r="151" spans="1:6" ht="15.75" customHeight="1" x14ac:dyDescent="0.2">
      <c r="A151" s="276">
        <v>2</v>
      </c>
      <c r="B151" s="17">
        <v>2</v>
      </c>
      <c r="C151" s="17">
        <v>6</v>
      </c>
      <c r="D151" s="234" t="str">
        <v>Lost</v>
      </c>
      <c r="E151" s="17" t="str" cm="1">
        <f t="array" ref="E151">WhoGotTraded(CJ30,CJ14,CI14,CI30,CI46,CI62,CI78,$B$12,$B$28,$B$44,$B$60,$B$76)</f>
        <v>N/A</v>
      </c>
    </row>
    <row r="152" spans="1:6" ht="15.75" customHeight="1" x14ac:dyDescent="0.2">
      <c r="A152" s="276">
        <v>3</v>
      </c>
      <c r="B152" s="17">
        <v>3</v>
      </c>
      <c r="C152" s="17">
        <v>7</v>
      </c>
      <c r="D152" s="234" t="str">
        <v>Lost</v>
      </c>
      <c r="E152" s="17" t="str" cm="1">
        <f t="array" ref="E152">WhoGotTraded(CJ31,CJ15,CI15,CI31,CI47,CI63,CI79,$B$12,$B$28,$B$44,$B$60,$B$76)</f>
        <v>N/A</v>
      </c>
    </row>
    <row r="153" spans="1:6" ht="15.75" customHeight="1" x14ac:dyDescent="0.2">
      <c r="A153" s="276">
        <v>4</v>
      </c>
      <c r="B153" s="17">
        <v>2</v>
      </c>
      <c r="C153" s="17">
        <v>6</v>
      </c>
      <c r="D153" s="234" t="str">
        <v>Lost</v>
      </c>
      <c r="E153" s="17" t="str" cm="1">
        <f t="array" ref="E153:F153">WhoGotTraded(CJ32,CJ16,CI16,CI32,CI48,CI64,CI80,$B$12,$B$28,$B$44,$B$60,$B$76)</f>
        <v>Ploudy</v>
      </c>
      <c r="F153" t="str">
        <v>Fin</v>
      </c>
    </row>
    <row r="154" spans="1:6" ht="15.75" customHeight="1" x14ac:dyDescent="0.2">
      <c r="A154" s="276">
        <v>5</v>
      </c>
      <c r="B154" s="17">
        <v>0</v>
      </c>
      <c r="C154" s="17">
        <v>7</v>
      </c>
      <c r="D154" s="234" t="str">
        <v>Lost</v>
      </c>
      <c r="E154" s="17" t="str" cm="1">
        <f t="array" ref="E154">WhoGotTraded(CJ33,CJ17,CI17,CI33,CI49,CI65,CI81,$B$12,$B$28,$B$44,$B$60,$B$76)</f>
        <v>Ploudy</v>
      </c>
    </row>
    <row r="155" spans="1:6" ht="15.75" customHeight="1" x14ac:dyDescent="0.2">
      <c r="A155" s="276">
        <v>6</v>
      </c>
      <c r="B155" s="17">
        <v>1</v>
      </c>
      <c r="C155" s="17">
        <v>2</v>
      </c>
      <c r="D155" s="234" t="str">
        <v>Lost</v>
      </c>
      <c r="E155" s="17" t="str" cm="1">
        <f t="array" ref="E155">WhoGotTraded(CJ34,CJ18,CI18,CI34,CI50,CI66,CI82,$B$12,$B$28,$B$44,$B$60,$B$76)</f>
        <v>N/A</v>
      </c>
    </row>
    <row r="156" spans="1:6" ht="15.75" customHeight="1" x14ac:dyDescent="0.2">
      <c r="A156" s="276">
        <v>7</v>
      </c>
      <c r="B156" s="17" t="b">
        <v>0</v>
      </c>
      <c r="C156" s="17" t="b">
        <v>0</v>
      </c>
      <c r="D156" s="234" t="str">
        <v>Won</v>
      </c>
      <c r="E156" s="17" t="str" cm="1">
        <f t="array" ref="E156:F156">WhoGotTraded(CJ35,CJ19,CI19,CI35,CI51,CI67,CI83,$B$12,$B$28,$B$44,$B$60,$B$76)</f>
        <v>Blue</v>
      </c>
      <c r="F156" t="str">
        <v>Yeeto</v>
      </c>
    </row>
    <row r="157" spans="1:6" ht="15.75" customHeight="1" x14ac:dyDescent="0.2">
      <c r="A157" s="276">
        <v>8</v>
      </c>
      <c r="B157" s="17" t="b">
        <v>0</v>
      </c>
      <c r="C157" s="17" t="b">
        <v>0</v>
      </c>
      <c r="D157" s="234" t="str">
        <v>Lost</v>
      </c>
      <c r="E157" s="17" t="str" cm="1">
        <f t="array" ref="E157">WhoGotTraded(CJ36,CJ20,CI20,CI36,CI52,CI68,CI84,$B$12,$B$28,$B$44,$B$60,$B$76)</f>
        <v>Fin</v>
      </c>
    </row>
    <row r="158" spans="1:6" ht="15.75" customHeight="1" x14ac:dyDescent="0.2">
      <c r="A158" s="276">
        <v>9</v>
      </c>
      <c r="B158" s="17" t="b">
        <v>0</v>
      </c>
      <c r="C158" s="17" t="b">
        <v>0</v>
      </c>
      <c r="D158" s="234" t="str">
        <v>Won</v>
      </c>
      <c r="E158" s="17" t="str" cm="1">
        <f t="array" ref="E158">WhoGotTraded(CJ37,CJ21,CI21,CI37,CI53,CI69,CI85,$B$12,$B$28,$B$44,$B$60,$B$76)</f>
        <v>Perseus</v>
      </c>
    </row>
    <row r="159" spans="1:6" ht="15.75" customHeight="1" x14ac:dyDescent="0.2">
      <c r="A159" s="276">
        <v>10</v>
      </c>
      <c r="B159" s="17" t="b">
        <v>0</v>
      </c>
      <c r="C159" s="17" t="b">
        <v>0</v>
      </c>
      <c r="D159" s="234" t="str">
        <v>Lost</v>
      </c>
      <c r="E159" s="17" t="str" cm="1">
        <f t="array" ref="E159">WhoGotTraded(CJ38,CJ22,CI22,CI38,CI54,CI70,CI86,$B$12,$B$28,$B$44,$B$60,$B$76)</f>
        <v>N/A</v>
      </c>
    </row>
    <row r="160" spans="1:6" ht="15.75" customHeight="1" x14ac:dyDescent="0.2">
      <c r="A160" s="276">
        <v>11</v>
      </c>
      <c r="B160" s="17" t="b">
        <v>0</v>
      </c>
      <c r="C160" s="17" t="b">
        <v>0</v>
      </c>
      <c r="D160" s="234" t="str">
        <v>Lost</v>
      </c>
      <c r="E160" s="17" t="str" cm="1">
        <f t="array" ref="E160:F160">WhoGotTraded(CJ39,CJ23,CI23,CI39,CI55,CI71,CI87,$B$12,$B$28,$B$44,$B$60,$B$76)</f>
        <v>Blue</v>
      </c>
      <c r="F160" t="str">
        <v>Perseus</v>
      </c>
    </row>
    <row r="161" spans="1:5" ht="15.75" customHeight="1" x14ac:dyDescent="0.2">
      <c r="A161" s="276">
        <v>12</v>
      </c>
      <c r="B161" s="17" t="b">
        <v>0</v>
      </c>
      <c r="C161" s="17" t="b">
        <v>0</v>
      </c>
      <c r="D161" s="234" t="str">
        <v>Lost</v>
      </c>
      <c r="E161" s="17" t="str" cm="1">
        <f t="array" ref="E161">WhoGotTraded(CJ40,CJ24,CI24,CI40,CI56,CI72,CI88,$B$12,$B$28,$B$44,$B$60,$B$76)</f>
        <v>N/A</v>
      </c>
    </row>
    <row r="162" spans="1:5" ht="15.75" customHeight="1" x14ac:dyDescent="0.2">
      <c r="A162" s="276">
        <v>13</v>
      </c>
      <c r="B162" s="17" t="b">
        <v>0</v>
      </c>
      <c r="C162" s="17" t="b">
        <v>0</v>
      </c>
      <c r="D162" s="234" t="str">
        <v>Not Played</v>
      </c>
      <c r="E162" s="17" t="str" cm="1">
        <f t="array" ref="E162">WhoGotTraded(CJ41,CJ25,CI25,CI41,CI57,CI73,CI89,$B$12,$B$28,$B$44,$B$60,$B$76)</f>
        <v>N/A</v>
      </c>
    </row>
    <row r="163" spans="1:5" ht="15.75" customHeight="1" x14ac:dyDescent="0.2">
      <c r="A163" s="276">
        <v>14</v>
      </c>
      <c r="B163" s="17" t="b">
        <v>0</v>
      </c>
      <c r="C163" s="17" t="b">
        <v>0</v>
      </c>
      <c r="D163" s="234" t="str">
        <v>Not Played</v>
      </c>
      <c r="E163" s="17" t="str" cm="1">
        <f t="array" ref="E163">WhoGotTraded(CJ42,CJ26,CI26,CI42,CI58,CI74,CI90,$B$12,$B$28,$B$44,$B$60,$B$76)</f>
        <v>N/A</v>
      </c>
    </row>
    <row r="164" spans="1:5" ht="15.75" customHeight="1" x14ac:dyDescent="0.2">
      <c r="A164" s="276">
        <v>15</v>
      </c>
      <c r="B164" s="17" t="b">
        <v>0</v>
      </c>
      <c r="C164" s="17" t="b">
        <v>0</v>
      </c>
      <c r="D164" s="234" t="str">
        <v>Not Played</v>
      </c>
      <c r="E164" s="17" t="str" cm="1">
        <f t="array" ref="E164">WhoGotTraded(CJ43,CJ27,CI27,CI43,CI59,CI75,CI91,$B$12,$B$28,$B$44,$B$60,$B$76)</f>
        <v>N/A</v>
      </c>
    </row>
    <row r="165" spans="1:5" ht="15.75" customHeight="1" x14ac:dyDescent="0.2"/>
    <row r="166" spans="1:5" ht="15.75" customHeight="1" x14ac:dyDescent="0.2"/>
    <row r="167" spans="1:5" ht="15.75" customHeight="1" x14ac:dyDescent="0.2"/>
    <row r="168" spans="1:5" ht="15.75" customHeight="1" x14ac:dyDescent="0.2"/>
    <row r="169" spans="1:5" ht="15.75" customHeight="1" x14ac:dyDescent="0.2"/>
    <row r="170" spans="1:5" ht="15.75" customHeight="1" x14ac:dyDescent="0.2"/>
    <row r="171" spans="1:5" ht="15.75" customHeight="1" x14ac:dyDescent="0.2"/>
    <row r="172" spans="1:5" ht="15.75" customHeight="1" x14ac:dyDescent="0.2"/>
    <row r="173" spans="1:5" ht="15.75" customHeight="1" x14ac:dyDescent="0.2"/>
    <row r="174" spans="1:5" ht="15.75" customHeight="1" x14ac:dyDescent="0.2"/>
    <row r="175" spans="1:5" ht="15.75" customHeight="1" x14ac:dyDescent="0.2"/>
    <row r="176" spans="1:5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">
    <mergeCell ref="BL3:BT6"/>
    <mergeCell ref="C112:E113"/>
  </mergeCells>
  <conditionalFormatting sqref="D118:D132">
    <cfRule type="cellIs" dxfId="29" priority="16" operator="equal">
      <formula>TRUE</formula>
    </cfRule>
  </conditionalFormatting>
  <conditionalFormatting sqref="E118:E132">
    <cfRule type="containsText" dxfId="28" priority="13" operator="containsText" text="FALSE">
      <formula>NOT(ISERROR(SEARCH("FALSE",E118)))</formula>
    </cfRule>
    <cfRule type="containsText" dxfId="27" priority="14" operator="containsText" text="TRUE">
      <formula>NOT(ISERROR(SEARCH("TRUE",E118)))</formula>
    </cfRule>
    <cfRule type="containsText" dxfId="26" priority="15" operator="containsText" text="NO OP">
      <formula>NOT(ISERROR(SEARCH("NO OP",E118)))</formula>
    </cfRule>
  </conditionalFormatting>
  <conditionalFormatting sqref="F118:F132">
    <cfRule type="cellIs" dxfId="25" priority="11" operator="equal">
      <formula>"LOST"</formula>
    </cfRule>
    <cfRule type="cellIs" dxfId="24" priority="12" operator="equal">
      <formula>"WON"</formula>
    </cfRule>
  </conditionalFormatting>
  <conditionalFormatting sqref="G118:G132">
    <cfRule type="cellIs" dxfId="23" priority="7" operator="equal">
      <formula>"NO KILL"</formula>
    </cfRule>
    <cfRule type="cellIs" dxfId="22" priority="8" operator="equal">
      <formula>FALSE</formula>
    </cfRule>
    <cfRule type="cellIs" dxfId="21" priority="9" operator="greaterThan">
      <formula>0.0001157</formula>
    </cfRule>
    <cfRule type="cellIs" dxfId="20" priority="10" operator="lessThan">
      <formula>0.000115</formula>
    </cfRule>
  </conditionalFormatting>
  <conditionalFormatting sqref="C134:C148">
    <cfRule type="cellIs" dxfId="19" priority="6" operator="equal">
      <formula>TRUE</formula>
    </cfRule>
  </conditionalFormatting>
  <conditionalFormatting sqref="D134:D148">
    <cfRule type="cellIs" dxfId="18" priority="4" operator="equal">
      <formula>"LOST"</formula>
    </cfRule>
    <cfRule type="cellIs" dxfId="17" priority="5" operator="equal">
      <formula>"WON"</formula>
    </cfRule>
  </conditionalFormatting>
  <conditionalFormatting sqref="E134:E148">
    <cfRule type="cellIs" dxfId="16" priority="3" operator="equal">
      <formula>TRUE</formula>
    </cfRule>
  </conditionalFormatting>
  <conditionalFormatting sqref="B134:B148">
    <cfRule type="cellIs" dxfId="15" priority="2" operator="equal">
      <formula>TRUE</formula>
    </cfRule>
  </conditionalFormatting>
  <conditionalFormatting sqref="X122">
    <cfRule type="cellIs" dxfId="14" priority="1" operator="equal">
      <formula>0</formula>
    </cfRule>
  </conditionalFormatting>
  <dataValidations count="13">
    <dataValidation type="list" allowBlank="1" showInputMessage="1" showErrorMessage="1" sqref="AQ13:AQ27" xr:uid="{330B46D9-8A39-4C30-8A53-F5A18C4479E0}">
      <formula1>"High,Low"</formula1>
    </dataValidation>
    <dataValidation type="list" allowBlank="1" showInputMessage="1" showErrorMessage="1" sqref="AL14:AL27" xr:uid="{3FD6EEE4-18BC-4D2E-956E-D47FD464AD2E}">
      <formula1>$A$111:$A$114</formula1>
    </dataValidation>
    <dataValidation type="list" allowBlank="1" showInputMessage="1" showErrorMessage="1" sqref="AL13" xr:uid="{01166D78-8A4D-433C-8833-A69E3B032B99}">
      <formula1>A111:A114</formula1>
    </dataValidation>
    <dataValidation type="list" allowBlank="1" showInputMessage="1" showErrorMessage="1" sqref="AF13:AF27 AF29:AF43 AF45:AF59 AF61:AF75 AF77:AF91 AF93:AF107" xr:uid="{A85B95BB-C305-4C08-8822-0F320829F57F}">
      <formula1>"PP,False"</formula1>
    </dataValidation>
    <dataValidation type="list" allowBlank="1" showInputMessage="1" showErrorMessage="1" sqref="AD13:AD27 AD29:AD43 AD45:AD59 AD61:AD75 AD77:AD91 AD93:AD107" xr:uid="{CC5BFCF3-0F3C-4538-BC28-A0FDF93645FA}">
      <formula1>"Prep,PP,False"</formula1>
    </dataValidation>
    <dataValidation type="list" allowBlank="1" showInputMessage="1" showErrorMessage="1" sqref="K93:K107 AZ13:BA27 BE13:BF27 BJ13:BK27 K13:K27 K77:K91 K29:K43 K45:K59 K61:K75 BO13:BP27 AU13:AV27" xr:uid="{EBC32D22-D9B9-47DE-B648-51498443EB5C}">
      <formula1>"TRUE,FALSE"</formula1>
    </dataValidation>
    <dataValidation type="list" allowBlank="1" sqref="AN13:AN27" xr:uid="{7A1FB368-3C22-4EF6-8DDC-FF1879D5DC39}">
      <formula1>"Attack,Defence,Not Played"</formula1>
    </dataValidation>
    <dataValidation type="list" allowBlank="1" sqref="AO13:AO27" xr:uid="{27D47238-7167-4905-BE38-847D698C653C}">
      <formula1>"Won,Lost,Not Played"</formula1>
    </dataValidation>
    <dataValidation type="list" allowBlank="1" showInputMessage="1" showErrorMessage="1" sqref="O13:O27 O29:O43 O45:O59 O61:O75 O77:O91 O93:O107 L93:L107" xr:uid="{8A952198-C089-415C-9B78-8A3FB046B9A5}">
      <formula1>"True,False"</formula1>
    </dataValidation>
    <dataValidation type="list" allowBlank="1" showInputMessage="1" showErrorMessage="1" sqref="E2" xr:uid="{98FDAF05-AA45-4294-B37E-93AAA041747D}">
      <formula1>"True, False"</formula1>
    </dataValidation>
    <dataValidation type="list" allowBlank="1" showInputMessage="1" showErrorMessage="1" sqref="AJ13:AJ27" xr:uid="{E4185C34-49D4-40E1-A015-3B1C3F8DDBDF}">
      <formula1>"true,false"</formula1>
    </dataValidation>
    <dataValidation type="list" allowBlank="1" showInputMessage="1" showErrorMessage="1" sqref="AT13:AT27 AY13:AY27 BN13:BN27 BI13:BI27 BD13:BD27" xr:uid="{F2BD2ED2-3FE4-48D8-B7E0-B3574B3B8A68}">
      <formula1>"Gun, Utility"</formula1>
    </dataValidation>
    <dataValidation type="list" allowBlank="1" sqref="AS13:AS27 BH13:BH27 BC13:BC27 AX13:AX27 BM13:BM27" xr:uid="{32B63C6E-AF73-4A2C-9AA3-290B4D08F4E9}">
      <formula1>"Matt,Blue,Perseus,Cordell,Fin,Sub"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96354E7F-BF45-4C04-85ED-52006488ED84}">
          <x14:formula1>
            <xm:f>REF!E2:E20</xm:f>
          </x14:formula1>
          <xm:sqref>C2</xm:sqref>
        </x14:dataValidation>
        <x14:dataValidation type="list" allowBlank="1" showInputMessage="1" showErrorMessage="1" xr:uid="{59979EDF-FE23-4A7A-BCC7-24347A874F24}">
          <x14:formula1>
            <xm:f>REF!A1:A100</xm:f>
          </x14:formula1>
          <xm:sqref>AE2</xm:sqref>
        </x14:dataValidation>
        <x14:dataValidation type="list" allowBlank="1" showInputMessage="1" showErrorMessage="1" xr:uid="{09FCC0E0-6F72-4803-B852-5E2F8CBE6BE6}">
          <x14:formula1>
            <xm:f>REF!A1:A100</xm:f>
          </x14:formula1>
          <xm:sqref>AD2</xm:sqref>
        </x14:dataValidation>
        <x14:dataValidation type="list" allowBlank="1" showInputMessage="1" showErrorMessage="1" xr:uid="{748CDAA3-CBD4-44FC-AF1F-651476FBFF97}">
          <x14:formula1>
            <xm:f>REF!B1:B100</xm:f>
          </x14:formula1>
          <xm:sqref>AC2</xm:sqref>
        </x14:dataValidation>
        <x14:dataValidation type="list" allowBlank="1" showInputMessage="1" showErrorMessage="1" xr:uid="{2014FFD7-2D76-4A7F-B0C6-4F9743FD2734}">
          <x14:formula1>
            <xm:f>REF!B1:B100</xm:f>
          </x14:formula1>
          <xm:sqref>AB2</xm:sqref>
        </x14:dataValidation>
        <x14:dataValidation type="list" allowBlank="1" showInputMessage="1" showErrorMessage="1" xr:uid="{143E0552-AA45-46ED-83C1-16EDFBDBF6AC}">
          <x14:formula1>
            <xm:f>IF($AN$13="Defence",REF!$A$1:$A$33,REF!$B$1:$B$31)</xm:f>
          </x14:formula1>
          <xm:sqref>N93 N13 N77 N61 N45 N29</xm:sqref>
        </x14:dataValidation>
        <x14:dataValidation type="list" allowBlank="1" showInputMessage="1" showErrorMessage="1" xr:uid="{1F08C6E4-36CD-4CCD-B845-5EB8BA033246}">
          <x14:formula1>
            <xm:f>IF($AN$14="Defence",REF!$A$1:$A$33,REF!$B$1:$B$31)</xm:f>
          </x14:formula1>
          <xm:sqref>N30 N94 N78 N62 N46</xm:sqref>
        </x14:dataValidation>
        <x14:dataValidation type="list" allowBlank="1" showInputMessage="1" showErrorMessage="1" xr:uid="{4358C772-A0C5-4BD3-B09E-55A9F759327A}">
          <x14:formula1>
            <xm:f>IF($AN$15="Defence",REF!$A$1:$A$100,REF!$B$1:$B$100)</xm:f>
          </x14:formula1>
          <xm:sqref>N15 N95 N79 N63 N47 N31</xm:sqref>
        </x14:dataValidation>
        <x14:dataValidation type="list" allowBlank="1" showInputMessage="1" showErrorMessage="1" xr:uid="{6E0A346C-C11B-477E-A19B-AD7B200F0C8D}">
          <x14:formula1>
            <xm:f>IF($AN$16="Defence",REF!$A$1:$A$100,REF!$B$1:$B$100)</xm:f>
          </x14:formula1>
          <xm:sqref>N16 N96 N80 N64 N48 N32</xm:sqref>
        </x14:dataValidation>
        <x14:dataValidation type="list" allowBlank="1" showInputMessage="1" showErrorMessage="1" xr:uid="{41BB4FAA-6C6A-4ABF-B647-1D9C045F0ECE}">
          <x14:formula1>
            <xm:f>IF($AN$17="Defence",REF!$A$1:$A$100,REF!$B$1:$B$100)</xm:f>
          </x14:formula1>
          <xm:sqref>N17 N97 N81 N65 N49 N33</xm:sqref>
        </x14:dataValidation>
        <x14:dataValidation type="list" allowBlank="1" showInputMessage="1" showErrorMessage="1" xr:uid="{7CACF8C4-3855-42C7-B938-5CF97DE47B43}">
          <x14:formula1>
            <xm:f>IF($AN$18="Defence",REF!$A$1:$A$100,REF!$B$1:$B$100)</xm:f>
          </x14:formula1>
          <xm:sqref>N18 N98 N82 N66 N50 N34</xm:sqref>
        </x14:dataValidation>
        <x14:dataValidation type="list" allowBlank="1" showInputMessage="1" showErrorMessage="1" xr:uid="{DE0DFCED-29AD-4E00-9D2A-9F5A3B1B0672}">
          <x14:formula1>
            <xm:f>IF($AN$19="Defence",REF!$A$1:$A$32,REF!$B$1:$B$31)</xm:f>
          </x14:formula1>
          <xm:sqref>N19 N99 N83 N67 N51 N35</xm:sqref>
        </x14:dataValidation>
        <x14:dataValidation type="list" allowBlank="1" showInputMessage="1" showErrorMessage="1" xr:uid="{BD0124BB-58D6-4740-B187-2B3ABF434018}">
          <x14:formula1>
            <xm:f>IF($AN$20="Defence",REF!$A$1:$A$32,REF!$B$1:$B$31)</xm:f>
          </x14:formula1>
          <xm:sqref>N20 N100 N84 N68 N52 N36</xm:sqref>
        </x14:dataValidation>
        <x14:dataValidation type="list" allowBlank="1" showInputMessage="1" showErrorMessage="1" xr:uid="{3A4AE51F-9FBB-456D-AE3D-1744A83BC1FD}">
          <x14:formula1>
            <xm:f>IF($AN$21="Defence",REF!$A$1:$A$32,REF!$B$1:$B$31)</xm:f>
          </x14:formula1>
          <xm:sqref>N21 N101 N85 N69 N53 N37</xm:sqref>
        </x14:dataValidation>
        <x14:dataValidation type="list" allowBlank="1" showInputMessage="1" showErrorMessage="1" xr:uid="{E11AD46D-C4F4-4636-9A74-E0846B4EB78C}">
          <x14:formula1>
            <xm:f>IF($AN$22="Defence",REF!$A$1:$A$32,REF!$B$1:$B$31)</xm:f>
          </x14:formula1>
          <xm:sqref>N22 N102 N86 N70 N54 N38</xm:sqref>
        </x14:dataValidation>
        <x14:dataValidation type="list" allowBlank="1" showInputMessage="1" showErrorMessage="1" xr:uid="{E72C7E1D-DBCF-4761-B77A-509121DB9825}">
          <x14:formula1>
            <xm:f>IF($AN$23="Defence",REF!$A$1:$A$32,REF!$B$1:$B$31)</xm:f>
          </x14:formula1>
          <xm:sqref>N23 N103 N87 N71 N55 N39</xm:sqref>
        </x14:dataValidation>
        <x14:dataValidation type="list" allowBlank="1" showInputMessage="1" showErrorMessage="1" xr:uid="{B5834BAF-52C8-43C2-8AE5-3EEEAAE70259}">
          <x14:formula1>
            <xm:f>IF($AN$24="Defence",REF!$A$1:$A$32,REF!$B$1:$B$31)</xm:f>
          </x14:formula1>
          <xm:sqref>N24 N104 N88 N72 N56 N40</xm:sqref>
        </x14:dataValidation>
        <x14:dataValidation type="list" allowBlank="1" showInputMessage="1" showErrorMessage="1" xr:uid="{CC58D6A4-6059-4383-BA09-06DD97D73D15}">
          <x14:formula1>
            <xm:f>IF($AN$25="Defence",REF!$A$1:$A$32,REF!$B$1:$B$31)</xm:f>
          </x14:formula1>
          <xm:sqref>N25 N105 N89 N73 N57 N41</xm:sqref>
        </x14:dataValidation>
        <x14:dataValidation type="list" allowBlank="1" showInputMessage="1" showErrorMessage="1" xr:uid="{8D452FFE-4B70-4B2E-A869-41ABDB1C3BD5}">
          <x14:formula1>
            <xm:f>IF($AN$26="Defence",REF!$A$1:$A$32,REF!$B$1:$B$31)</xm:f>
          </x14:formula1>
          <xm:sqref>N26 N106 N90 N74 N58 N42</xm:sqref>
        </x14:dataValidation>
        <x14:dataValidation type="list" allowBlank="1" showInputMessage="1" showErrorMessage="1" xr:uid="{7D6EEB36-F375-4DA3-8FF0-242AE7071263}">
          <x14:formula1>
            <xm:f>IF($AN$27="Defence",REF!$A$1:$A$32,REF!$B$1:$B$31)</xm:f>
          </x14:formula1>
          <xm:sqref>N27 N107 N91 N75 N59 N43</xm:sqref>
        </x14:dataValidation>
        <x14:dataValidation type="list" allowBlank="1" showInputMessage="1" showErrorMessage="1" xr:uid="{73A12AD8-5DD6-44B5-B1DF-83368288DCF4}">
          <x14:formula1>
            <xm:f>IF($AN$14="Defence",REF!$A$1:$A$100,REF!$B$1:$B$100)</xm:f>
          </x14:formula1>
          <xm:sqref>N14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17E43-3672-42FB-A894-2EB26650971E}">
  <sheetPr codeName="Sheet4"/>
  <dimension ref="A1"/>
  <sheetViews>
    <sheetView workbookViewId="0">
      <selection activeCell="A57" sqref="A57"/>
    </sheetView>
  </sheetViews>
  <sheetFormatPr defaultRowHeight="12.75" x14ac:dyDescent="0.2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F4A80-3312-4A89-8EBA-F3C16AEEE1EF}">
  <sheetPr codeName="Sheet3"/>
  <dimension ref="A1:OU36"/>
  <sheetViews>
    <sheetView topLeftCell="NS1" workbookViewId="0">
      <selection activeCell="MC1" sqref="MC1"/>
    </sheetView>
  </sheetViews>
  <sheetFormatPr defaultRowHeight="12.75" x14ac:dyDescent="0.2"/>
  <sheetData>
    <row r="1" spans="1:411" x14ac:dyDescent="0.2">
      <c r="A1" cm="1">
        <f t="array" ref="A1:H33">FetchWR(PULL!A1:Z30,'STATS FILTER'!B46)</f>
        <v>1</v>
      </c>
      <c r="B1" t="b">
        <v>0</v>
      </c>
      <c r="C1">
        <v>0</v>
      </c>
      <c r="D1" t="str">
        <v>BathroomTellers</v>
      </c>
      <c r="E1" t="str">
        <v>1:23</v>
      </c>
      <c r="F1" t="str">
        <v>Defence</v>
      </c>
      <c r="G1" t="str">
        <v>Lost</v>
      </c>
      <c r="H1" t="b">
        <v>0</v>
      </c>
      <c r="J1" s="185">
        <f ca="1">AVERAGE(conversion(PULLP1!CG2:CG1000,PULLP1!AO2:AO1000))</f>
        <v>0.61176470588235299</v>
      </c>
      <c r="K1" s="187">
        <f ca="1">AVERAGE(conversion(PULLP1!AP2:AP1000,PULLP1!AO2:AO1000))</f>
        <v>0.90909090909090906</v>
      </c>
      <c r="L1" s="189">
        <f ca="1">AVERAGE(conversion(CP4:CP1000,AX4:AX1000))</f>
        <v>0.6470588235294118</v>
      </c>
      <c r="M1" s="178">
        <f ca="1">COUNTIF(CP4:CP1000,"TRUE")/COUNTA(CP4:CP1000)</f>
        <v>0.51515151515151514</v>
      </c>
      <c r="N1" s="178">
        <f ca="1">COUNTIF(PULLP1!CG1:CG1000,"TRUE")/COUNTA(PULLP1!CG1:CG1000)</f>
        <v>0.43</v>
      </c>
      <c r="DP1" t="e">
        <f ca="1">AVERAGE(SiteOPCON(DT4:DT1000,"Attack",DU4:DU1000,FM4:FM1000))</f>
        <v>#VALUE!</v>
      </c>
      <c r="DQ1" t="e">
        <f ca="1">AVERAGE(SiteOPCON(DT4:DT1000,"Defence",DU4:DU1000,FM4:FM1000))</f>
        <v>#VALUE!</v>
      </c>
      <c r="DR1">
        <f ca="1">AVERAGE(Sidesplitpicks(FM4:FM1000,"Attack",DT4:DT1000))</f>
        <v>0</v>
      </c>
      <c r="DS1" t="e">
        <f ca="1">AVERAGE(Sidesplitpicks(FM4:FM1000,"Defence",DT4:DT1000))</f>
        <v>#VALUE!</v>
      </c>
      <c r="GK1">
        <f ca="1">AVERAGE(SiteOPCON(GO4:GO1000,"Attack",GP4:GP1000,IH4:IH1000))</f>
        <v>1</v>
      </c>
      <c r="GL1">
        <f ca="1">AVERAGE(SiteOPCON(GO4:GO1000,"Defence",GP4:GP1000,IH4:IH1000))</f>
        <v>0.5</v>
      </c>
      <c r="GM1">
        <f ca="1">AVERAGE(Sidesplitpicks(IH4:IH1000,"Attack",GO4:GO1000))</f>
        <v>0.6</v>
      </c>
      <c r="GN1">
        <f ca="1">AVERAGE(Sidesplitpicks(IH4:IH1000,"Defence",GO4:GO1000))</f>
        <v>0.8</v>
      </c>
      <c r="JF1">
        <f ca="1">AVERAGE(SiteOPCON(JJ4:JJ1000,"Attack",JK4:JK1000,LC4:LC1000))</f>
        <v>0.66666666666666663</v>
      </c>
      <c r="JG1">
        <f ca="1">AVERAGE(SiteOPCON(JJ4:JJ1000,"Defence",JK4:JK1000,LC4:LC1000))</f>
        <v>0.5</v>
      </c>
      <c r="JH1">
        <f ca="1">AVERAGE(Sidesplitpicks(LC4:LC1000,"Attack",JJ4:JJ1000))</f>
        <v>0.6</v>
      </c>
      <c r="JI1">
        <f ca="1">AVERAGE(Sidesplitpicks(LC4:LC1000,"Defence",JJ4:JJ1000))</f>
        <v>0.4</v>
      </c>
      <c r="MA1">
        <f ca="1">AVERAGE(SiteOPCON(ME4:ME1000,"Attack",MF4:MF1000,NX4:NX1000))</f>
        <v>0.66666666666666663</v>
      </c>
      <c r="MB1">
        <f ca="1">AVERAGE(SiteOPCON(ME4:ME1000,"Defence",MF4:MF1000,NX4:NX1000))</f>
        <v>0.5</v>
      </c>
      <c r="MC1">
        <f ca="1">AVERAGE(Sidesplitpicks(NX4:NX1000,"Attack",ME4:ME1000))</f>
        <v>0.42857142857142855</v>
      </c>
      <c r="MD1">
        <f ca="1">AVERAGE(Sidesplitpicks(NX4:NX1000,"Defence",ME4:ME1000))</f>
        <v>0.4</v>
      </c>
    </row>
    <row r="2" spans="1:411" x14ac:dyDescent="0.2">
      <c r="A2">
        <v>2</v>
      </c>
      <c r="B2" t="b">
        <v>0</v>
      </c>
      <c r="C2">
        <v>0</v>
      </c>
      <c r="D2" t="str">
        <v>BathroomTellers</v>
      </c>
      <c r="E2" t="str">
        <v>1:24</v>
      </c>
      <c r="F2" t="str">
        <v>Defence</v>
      </c>
      <c r="G2" t="str">
        <v>Lost</v>
      </c>
      <c r="H2" t="b">
        <v>0</v>
      </c>
      <c r="J2" t="s">
        <v>239</v>
      </c>
      <c r="K2" t="s">
        <v>240</v>
      </c>
      <c r="L2" t="s">
        <v>241</v>
      </c>
      <c r="M2" s="151" t="s">
        <v>242</v>
      </c>
      <c r="N2" s="151" t="s">
        <v>243</v>
      </c>
      <c r="O2" s="151"/>
      <c r="DP2" s="200" t="s">
        <v>244</v>
      </c>
      <c r="DQ2" s="200" t="s">
        <v>245</v>
      </c>
      <c r="DR2" t="s">
        <v>246</v>
      </c>
      <c r="DS2" t="s">
        <v>247</v>
      </c>
      <c r="GK2" s="200" t="s">
        <v>244</v>
      </c>
      <c r="GL2" s="200" t="s">
        <v>245</v>
      </c>
      <c r="GM2" t="s">
        <v>246</v>
      </c>
      <c r="GN2" t="s">
        <v>247</v>
      </c>
      <c r="JF2" s="200" t="s">
        <v>244</v>
      </c>
      <c r="JG2" s="200" t="s">
        <v>245</v>
      </c>
      <c r="JH2" t="s">
        <v>246</v>
      </c>
      <c r="JI2" t="s">
        <v>247</v>
      </c>
      <c r="MA2" s="200" t="s">
        <v>244</v>
      </c>
      <c r="MB2" s="200" t="s">
        <v>245</v>
      </c>
      <c r="MC2" t="s">
        <v>246</v>
      </c>
      <c r="MD2" t="s">
        <v>247</v>
      </c>
    </row>
    <row r="3" spans="1:411" x14ac:dyDescent="0.2">
      <c r="A3">
        <v>3</v>
      </c>
      <c r="B3" t="b">
        <v>0</v>
      </c>
      <c r="C3">
        <v>0</v>
      </c>
      <c r="D3" t="str">
        <v>WorkshopVents</v>
      </c>
      <c r="E3" t="str">
        <v>1:14</v>
      </c>
      <c r="F3" t="str">
        <v>Defence</v>
      </c>
      <c r="G3" t="str">
        <v>Lost</v>
      </c>
      <c r="H3" t="b">
        <v>0</v>
      </c>
      <c r="J3" s="153" t="s">
        <v>248</v>
      </c>
      <c r="K3" s="4" t="s">
        <v>90</v>
      </c>
      <c r="L3" s="8" t="s">
        <v>68</v>
      </c>
      <c r="M3" s="8" t="s">
        <v>69</v>
      </c>
      <c r="N3" s="85" t="s">
        <v>70</v>
      </c>
      <c r="O3" s="8" t="s">
        <v>71</v>
      </c>
      <c r="P3" s="8" t="s">
        <v>72</v>
      </c>
      <c r="Q3" s="8" t="s">
        <v>73</v>
      </c>
      <c r="R3" s="86" t="s">
        <v>74</v>
      </c>
      <c r="S3" s="35" t="s">
        <v>75</v>
      </c>
      <c r="T3" s="16" t="s">
        <v>76</v>
      </c>
      <c r="U3" s="15" t="s">
        <v>77</v>
      </c>
      <c r="V3" s="3" t="s">
        <v>78</v>
      </c>
      <c r="W3" s="16" t="s">
        <v>79</v>
      </c>
      <c r="X3" s="160" t="s">
        <v>80</v>
      </c>
      <c r="Y3" s="228"/>
      <c r="Z3" s="4" t="s">
        <v>390</v>
      </c>
      <c r="AA3" s="127" t="s">
        <v>212</v>
      </c>
      <c r="AB3" s="127" t="s">
        <v>213</v>
      </c>
      <c r="AC3" s="127" t="s">
        <v>214</v>
      </c>
      <c r="AD3" s="129" t="s">
        <v>215</v>
      </c>
      <c r="AE3" s="128" t="s">
        <v>216</v>
      </c>
      <c r="AF3" s="100" t="s">
        <v>217</v>
      </c>
      <c r="AG3" s="131" t="s">
        <v>218</v>
      </c>
      <c r="AH3" s="133"/>
      <c r="AI3" s="4" t="s">
        <v>390</v>
      </c>
      <c r="AJ3" s="16" t="s">
        <v>84</v>
      </c>
      <c r="AK3" s="67" t="s">
        <v>85</v>
      </c>
      <c r="AL3" s="16" t="s">
        <v>86</v>
      </c>
      <c r="AM3" s="16" t="s">
        <v>87</v>
      </c>
      <c r="AN3" s="16" t="s">
        <v>88</v>
      </c>
      <c r="AO3" s="16" t="s">
        <v>76</v>
      </c>
      <c r="AP3" s="16" t="s">
        <v>89</v>
      </c>
      <c r="AQ3" s="133"/>
      <c r="AR3" s="101" t="s">
        <v>90</v>
      </c>
      <c r="AS3" s="16" t="s">
        <v>91</v>
      </c>
      <c r="AT3" s="16" t="s">
        <v>92</v>
      </c>
      <c r="AU3" s="16" t="s">
        <v>93</v>
      </c>
      <c r="AV3" s="15" t="s">
        <v>94</v>
      </c>
      <c r="AW3" s="3" t="s">
        <v>95</v>
      </c>
      <c r="AX3" s="14" t="s">
        <v>96</v>
      </c>
      <c r="AY3" s="101" t="s">
        <v>97</v>
      </c>
      <c r="AZ3" s="133"/>
      <c r="BA3" s="3" t="s">
        <v>99</v>
      </c>
      <c r="BB3" s="14" t="s">
        <v>100</v>
      </c>
      <c r="BC3" s="16" t="s">
        <v>101</v>
      </c>
      <c r="BD3" s="16" t="s">
        <v>76</v>
      </c>
      <c r="BE3" s="16" t="s">
        <v>102</v>
      </c>
      <c r="BF3" s="16" t="s">
        <v>103</v>
      </c>
      <c r="BG3" s="16" t="s">
        <v>104</v>
      </c>
      <c r="BH3" s="16" t="s">
        <v>101</v>
      </c>
      <c r="BI3" s="16" t="s">
        <v>76</v>
      </c>
      <c r="BJ3" s="16" t="s">
        <v>102</v>
      </c>
      <c r="BK3" s="16" t="s">
        <v>105</v>
      </c>
      <c r="BL3" s="16" t="s">
        <v>106</v>
      </c>
      <c r="BM3" s="16" t="s">
        <v>101</v>
      </c>
      <c r="BN3" s="16" t="s">
        <v>76</v>
      </c>
      <c r="BO3" s="16" t="s">
        <v>102</v>
      </c>
      <c r="BP3" s="16" t="s">
        <v>107</v>
      </c>
      <c r="BQ3" s="16" t="s">
        <v>108</v>
      </c>
      <c r="BR3" s="16" t="s">
        <v>101</v>
      </c>
      <c r="BS3" s="16" t="s">
        <v>76</v>
      </c>
      <c r="BT3" s="16" t="s">
        <v>102</v>
      </c>
      <c r="BU3" s="16" t="s">
        <v>109</v>
      </c>
      <c r="BV3" s="16" t="s">
        <v>110</v>
      </c>
      <c r="BW3" s="16" t="s">
        <v>101</v>
      </c>
      <c r="BX3" s="16" t="s">
        <v>76</v>
      </c>
      <c r="BY3" s="16" t="s">
        <v>102</v>
      </c>
      <c r="BZ3" s="133"/>
      <c r="CA3" s="16" t="s">
        <v>53</v>
      </c>
      <c r="CB3" s="16" t="s">
        <v>111</v>
      </c>
      <c r="CC3" s="101" t="s">
        <v>112</v>
      </c>
      <c r="CD3" s="101" t="s">
        <v>113</v>
      </c>
      <c r="CE3" s="101" t="s">
        <v>114</v>
      </c>
      <c r="CF3" s="15" t="s">
        <v>115</v>
      </c>
      <c r="CG3" s="3" t="s">
        <v>116</v>
      </c>
      <c r="CH3" s="16" t="s">
        <v>117</v>
      </c>
      <c r="CI3" s="16" t="s">
        <v>118</v>
      </c>
      <c r="CJ3" s="14" t="s">
        <v>30</v>
      </c>
      <c r="CK3" s="83" t="s">
        <v>31</v>
      </c>
      <c r="CL3" s="15" t="s">
        <v>119</v>
      </c>
      <c r="CM3" s="3" t="s">
        <v>37</v>
      </c>
      <c r="CN3" s="31" t="s">
        <v>11</v>
      </c>
      <c r="CO3" s="14" t="s">
        <v>127</v>
      </c>
      <c r="CP3" s="26" t="s">
        <v>15</v>
      </c>
      <c r="CQ3" s="16" t="s">
        <v>120</v>
      </c>
      <c r="CR3" s="16" t="s">
        <v>121</v>
      </c>
      <c r="CS3" s="16" t="s">
        <v>122</v>
      </c>
      <c r="CT3" s="16" t="s">
        <v>123</v>
      </c>
      <c r="CU3" s="16" t="s">
        <v>124</v>
      </c>
      <c r="CV3" s="16" t="s">
        <v>125</v>
      </c>
      <c r="CW3" s="16" t="s">
        <v>126</v>
      </c>
      <c r="CX3" s="101" t="s">
        <v>128</v>
      </c>
      <c r="CY3" s="101" t="s">
        <v>129</v>
      </c>
      <c r="CZ3" s="16" t="s">
        <v>130</v>
      </c>
      <c r="DA3" s="16" t="s">
        <v>131</v>
      </c>
      <c r="DB3" s="26" t="s">
        <v>132</v>
      </c>
      <c r="DC3" s="16" t="s">
        <v>133</v>
      </c>
      <c r="DD3" s="16" t="s">
        <v>134</v>
      </c>
      <c r="DE3" s="16" t="s">
        <v>135</v>
      </c>
      <c r="DF3" s="16" t="s">
        <v>136</v>
      </c>
      <c r="DG3" s="16" t="s">
        <v>137</v>
      </c>
      <c r="DH3" s="16" t="s">
        <v>138</v>
      </c>
      <c r="DP3" s="16" t="s">
        <v>91</v>
      </c>
      <c r="DQ3" s="16" t="s">
        <v>92</v>
      </c>
      <c r="DR3" s="16" t="s">
        <v>93</v>
      </c>
      <c r="DS3" s="15" t="s">
        <v>94</v>
      </c>
      <c r="DT3" s="3" t="s">
        <v>95</v>
      </c>
      <c r="DU3" s="14" t="s">
        <v>96</v>
      </c>
      <c r="DV3" s="101" t="s">
        <v>97</v>
      </c>
      <c r="DX3" s="3" t="s">
        <v>99</v>
      </c>
      <c r="DY3" s="14" t="s">
        <v>100</v>
      </c>
      <c r="DZ3" s="16" t="s">
        <v>101</v>
      </c>
      <c r="EA3" s="16" t="s">
        <v>76</v>
      </c>
      <c r="EB3" s="16" t="s">
        <v>102</v>
      </c>
      <c r="EC3" s="16" t="s">
        <v>103</v>
      </c>
      <c r="ED3" s="16" t="s">
        <v>104</v>
      </c>
      <c r="EE3" s="16" t="s">
        <v>101</v>
      </c>
      <c r="EF3" s="16" t="s">
        <v>76</v>
      </c>
      <c r="EG3" s="16" t="s">
        <v>102</v>
      </c>
      <c r="EH3" s="16" t="s">
        <v>105</v>
      </c>
      <c r="EI3" s="16" t="s">
        <v>106</v>
      </c>
      <c r="EJ3" s="16" t="s">
        <v>101</v>
      </c>
      <c r="EK3" s="16" t="s">
        <v>76</v>
      </c>
      <c r="EL3" s="16" t="s">
        <v>102</v>
      </c>
      <c r="EM3" s="16" t="s">
        <v>107</v>
      </c>
      <c r="EN3" s="16" t="s">
        <v>108</v>
      </c>
      <c r="EO3" s="16" t="s">
        <v>101</v>
      </c>
      <c r="EP3" s="16" t="s">
        <v>76</v>
      </c>
      <c r="EQ3" s="16" t="s">
        <v>102</v>
      </c>
      <c r="ER3" s="16" t="s">
        <v>109</v>
      </c>
      <c r="ES3" s="16" t="s">
        <v>110</v>
      </c>
      <c r="ET3" s="16" t="s">
        <v>101</v>
      </c>
      <c r="EU3" s="16" t="s">
        <v>76</v>
      </c>
      <c r="EV3" s="16" t="s">
        <v>102</v>
      </c>
      <c r="EX3" s="16" t="s">
        <v>53</v>
      </c>
      <c r="EY3" s="16" t="s">
        <v>111</v>
      </c>
      <c r="EZ3" s="101" t="s">
        <v>112</v>
      </c>
      <c r="FA3" s="101" t="s">
        <v>113</v>
      </c>
      <c r="FB3" s="101" t="s">
        <v>114</v>
      </c>
      <c r="FC3" s="15" t="s">
        <v>115</v>
      </c>
      <c r="FD3" s="3" t="s">
        <v>116</v>
      </c>
      <c r="FE3" s="16" t="s">
        <v>117</v>
      </c>
      <c r="FF3" s="16" t="s">
        <v>118</v>
      </c>
      <c r="FG3" s="14" t="s">
        <v>30</v>
      </c>
      <c r="FH3" s="83" t="s">
        <v>31</v>
      </c>
      <c r="FI3" s="15" t="s">
        <v>119</v>
      </c>
      <c r="FJ3" s="3" t="s">
        <v>37</v>
      </c>
      <c r="FK3" s="195" t="s">
        <v>11</v>
      </c>
      <c r="FM3" s="26" t="s">
        <v>15</v>
      </c>
      <c r="FN3" s="16" t="s">
        <v>120</v>
      </c>
      <c r="FO3" s="16" t="s">
        <v>121</v>
      </c>
      <c r="FP3" s="16" t="s">
        <v>122</v>
      </c>
      <c r="FQ3" s="16" t="s">
        <v>123</v>
      </c>
      <c r="FR3" s="16" t="s">
        <v>124</v>
      </c>
      <c r="FS3" s="16" t="s">
        <v>125</v>
      </c>
      <c r="FT3" s="16" t="s">
        <v>126</v>
      </c>
      <c r="FU3" s="14" t="s">
        <v>127</v>
      </c>
      <c r="FV3" s="101" t="s">
        <v>128</v>
      </c>
      <c r="FW3" s="101" t="s">
        <v>129</v>
      </c>
      <c r="FX3" s="16" t="s">
        <v>130</v>
      </c>
      <c r="FY3" s="16" t="s">
        <v>131</v>
      </c>
      <c r="FZ3" s="26" t="s">
        <v>132</v>
      </c>
      <c r="GA3" s="16" t="s">
        <v>133</v>
      </c>
      <c r="GB3" s="16" t="s">
        <v>134</v>
      </c>
      <c r="GC3" s="16" t="s">
        <v>135</v>
      </c>
      <c r="GD3" s="16" t="s">
        <v>136</v>
      </c>
      <c r="GE3" s="16" t="s">
        <v>137</v>
      </c>
      <c r="GF3" s="16" t="s">
        <v>138</v>
      </c>
      <c r="GG3" s="16" t="s">
        <v>50</v>
      </c>
      <c r="GH3" s="16" t="s">
        <v>139</v>
      </c>
      <c r="GI3" s="16" t="s">
        <v>119</v>
      </c>
      <c r="GK3" s="16" t="s">
        <v>91</v>
      </c>
      <c r="GL3" s="16" t="s">
        <v>92</v>
      </c>
      <c r="GM3" s="16" t="s">
        <v>93</v>
      </c>
      <c r="GN3" s="15" t="s">
        <v>94</v>
      </c>
      <c r="GO3" s="3" t="s">
        <v>95</v>
      </c>
      <c r="GP3" s="14" t="s">
        <v>96</v>
      </c>
      <c r="GQ3" s="101" t="s">
        <v>97</v>
      </c>
      <c r="GS3" s="3" t="s">
        <v>99</v>
      </c>
      <c r="GT3" s="14" t="s">
        <v>100</v>
      </c>
      <c r="GU3" s="16" t="s">
        <v>101</v>
      </c>
      <c r="GV3" s="16" t="s">
        <v>76</v>
      </c>
      <c r="GW3" s="16" t="s">
        <v>102</v>
      </c>
      <c r="GX3" s="16" t="s">
        <v>103</v>
      </c>
      <c r="GY3" s="16" t="s">
        <v>104</v>
      </c>
      <c r="GZ3" s="16" t="s">
        <v>101</v>
      </c>
      <c r="HA3" s="16" t="s">
        <v>76</v>
      </c>
      <c r="HB3" s="16" t="s">
        <v>102</v>
      </c>
      <c r="HC3" s="16" t="s">
        <v>105</v>
      </c>
      <c r="HD3" s="16" t="s">
        <v>106</v>
      </c>
      <c r="HE3" s="16" t="s">
        <v>101</v>
      </c>
      <c r="HF3" s="16" t="s">
        <v>76</v>
      </c>
      <c r="HG3" s="16" t="s">
        <v>102</v>
      </c>
      <c r="HH3" s="16" t="s">
        <v>107</v>
      </c>
      <c r="HI3" s="16" t="s">
        <v>108</v>
      </c>
      <c r="HJ3" s="16" t="s">
        <v>101</v>
      </c>
      <c r="HK3" s="16" t="s">
        <v>76</v>
      </c>
      <c r="HL3" s="16" t="s">
        <v>102</v>
      </c>
      <c r="HM3" s="16" t="s">
        <v>109</v>
      </c>
      <c r="HN3" s="16" t="s">
        <v>110</v>
      </c>
      <c r="HO3" s="16" t="s">
        <v>101</v>
      </c>
      <c r="HP3" s="16" t="s">
        <v>76</v>
      </c>
      <c r="HQ3" s="16" t="s">
        <v>102</v>
      </c>
      <c r="HS3" s="16" t="s">
        <v>53</v>
      </c>
      <c r="HT3" s="16" t="s">
        <v>111</v>
      </c>
      <c r="HU3" s="101" t="s">
        <v>112</v>
      </c>
      <c r="HV3" s="101" t="s">
        <v>113</v>
      </c>
      <c r="HW3" s="101" t="s">
        <v>114</v>
      </c>
      <c r="HX3" s="15" t="s">
        <v>115</v>
      </c>
      <c r="HY3" s="3" t="s">
        <v>116</v>
      </c>
      <c r="HZ3" s="16" t="s">
        <v>117</v>
      </c>
      <c r="IA3" s="16" t="s">
        <v>118</v>
      </c>
      <c r="IB3" s="14" t="s">
        <v>30</v>
      </c>
      <c r="IC3" s="83" t="s">
        <v>31</v>
      </c>
      <c r="ID3" s="15" t="s">
        <v>119</v>
      </c>
      <c r="IE3" s="3" t="s">
        <v>37</v>
      </c>
      <c r="IF3" s="195" t="s">
        <v>11</v>
      </c>
      <c r="IH3" s="26" t="s">
        <v>15</v>
      </c>
      <c r="II3" s="16" t="s">
        <v>120</v>
      </c>
      <c r="IJ3" s="16" t="s">
        <v>121</v>
      </c>
      <c r="IK3" s="16" t="s">
        <v>122</v>
      </c>
      <c r="IL3" s="16" t="s">
        <v>123</v>
      </c>
      <c r="IM3" s="16" t="s">
        <v>124</v>
      </c>
      <c r="IN3" s="16" t="s">
        <v>125</v>
      </c>
      <c r="IO3" s="16" t="s">
        <v>126</v>
      </c>
      <c r="IP3" s="14" t="s">
        <v>127</v>
      </c>
      <c r="IQ3" s="101" t="s">
        <v>128</v>
      </c>
      <c r="IR3" s="101" t="s">
        <v>129</v>
      </c>
      <c r="IS3" s="16" t="s">
        <v>130</v>
      </c>
      <c r="IT3" s="16" t="s">
        <v>131</v>
      </c>
      <c r="IU3" s="26" t="s">
        <v>132</v>
      </c>
      <c r="IV3" s="16" t="s">
        <v>133</v>
      </c>
      <c r="IW3" s="16" t="s">
        <v>134</v>
      </c>
      <c r="IX3" s="16" t="s">
        <v>135</v>
      </c>
      <c r="IY3" s="16" t="s">
        <v>136</v>
      </c>
      <c r="IZ3" s="16" t="s">
        <v>137</v>
      </c>
      <c r="JA3" s="16" t="s">
        <v>138</v>
      </c>
      <c r="JB3" s="16" t="s">
        <v>50</v>
      </c>
      <c r="JC3" s="16" t="s">
        <v>139</v>
      </c>
      <c r="JD3" s="16" t="s">
        <v>119</v>
      </c>
      <c r="JF3" s="16" t="s">
        <v>91</v>
      </c>
      <c r="JG3" s="16" t="s">
        <v>92</v>
      </c>
      <c r="JH3" s="16" t="s">
        <v>93</v>
      </c>
      <c r="JI3" s="15" t="s">
        <v>94</v>
      </c>
      <c r="JJ3" s="3" t="s">
        <v>95</v>
      </c>
      <c r="JK3" s="14" t="s">
        <v>96</v>
      </c>
      <c r="JL3" s="101" t="s">
        <v>97</v>
      </c>
      <c r="JN3" s="3" t="s">
        <v>99</v>
      </c>
      <c r="JO3" s="14" t="s">
        <v>100</v>
      </c>
      <c r="JP3" s="16" t="s">
        <v>101</v>
      </c>
      <c r="JQ3" s="16" t="s">
        <v>76</v>
      </c>
      <c r="JR3" s="16" t="s">
        <v>102</v>
      </c>
      <c r="JS3" s="16" t="s">
        <v>103</v>
      </c>
      <c r="JT3" s="16" t="s">
        <v>104</v>
      </c>
      <c r="JU3" s="16" t="s">
        <v>101</v>
      </c>
      <c r="JV3" s="16" t="s">
        <v>76</v>
      </c>
      <c r="JW3" s="16" t="s">
        <v>102</v>
      </c>
      <c r="JX3" s="16" t="s">
        <v>105</v>
      </c>
      <c r="JY3" s="16" t="s">
        <v>106</v>
      </c>
      <c r="JZ3" s="16" t="s">
        <v>101</v>
      </c>
      <c r="KA3" s="16" t="s">
        <v>76</v>
      </c>
      <c r="KB3" s="16" t="s">
        <v>102</v>
      </c>
      <c r="KC3" s="16" t="s">
        <v>107</v>
      </c>
      <c r="KD3" s="16" t="s">
        <v>108</v>
      </c>
      <c r="KE3" s="16" t="s">
        <v>101</v>
      </c>
      <c r="KF3" s="16" t="s">
        <v>76</v>
      </c>
      <c r="KG3" s="16" t="s">
        <v>102</v>
      </c>
      <c r="KH3" s="16" t="s">
        <v>109</v>
      </c>
      <c r="KI3" s="16" t="s">
        <v>110</v>
      </c>
      <c r="KJ3" s="16" t="s">
        <v>101</v>
      </c>
      <c r="KK3" s="16" t="s">
        <v>76</v>
      </c>
      <c r="KL3" s="16" t="s">
        <v>102</v>
      </c>
      <c r="KN3" s="16" t="s">
        <v>53</v>
      </c>
      <c r="KO3" s="16" t="s">
        <v>111</v>
      </c>
      <c r="KP3" s="101" t="s">
        <v>112</v>
      </c>
      <c r="KQ3" s="101" t="s">
        <v>113</v>
      </c>
      <c r="KR3" s="101" t="s">
        <v>114</v>
      </c>
      <c r="KS3" s="15" t="s">
        <v>115</v>
      </c>
      <c r="KT3" s="3" t="s">
        <v>116</v>
      </c>
      <c r="KU3" s="16" t="s">
        <v>117</v>
      </c>
      <c r="KV3" s="16" t="s">
        <v>118</v>
      </c>
      <c r="KW3" s="14" t="s">
        <v>30</v>
      </c>
      <c r="KX3" s="83" t="s">
        <v>31</v>
      </c>
      <c r="KY3" s="15" t="s">
        <v>119</v>
      </c>
      <c r="KZ3" s="3" t="s">
        <v>37</v>
      </c>
      <c r="LA3" s="195" t="s">
        <v>11</v>
      </c>
      <c r="LC3" s="26" t="s">
        <v>15</v>
      </c>
      <c r="LD3" s="16" t="s">
        <v>120</v>
      </c>
      <c r="LE3" s="16" t="s">
        <v>121</v>
      </c>
      <c r="LF3" s="16" t="s">
        <v>122</v>
      </c>
      <c r="LG3" s="16" t="s">
        <v>123</v>
      </c>
      <c r="LH3" s="16" t="s">
        <v>124</v>
      </c>
      <c r="LI3" s="16" t="s">
        <v>125</v>
      </c>
      <c r="LJ3" s="16" t="s">
        <v>126</v>
      </c>
      <c r="LK3" s="14" t="s">
        <v>127</v>
      </c>
      <c r="LL3" s="101" t="s">
        <v>128</v>
      </c>
      <c r="LM3" s="101" t="s">
        <v>129</v>
      </c>
      <c r="LN3" s="16" t="s">
        <v>130</v>
      </c>
      <c r="LO3" s="16" t="s">
        <v>131</v>
      </c>
      <c r="LP3" s="26" t="s">
        <v>132</v>
      </c>
      <c r="LQ3" s="16" t="s">
        <v>133</v>
      </c>
      <c r="LR3" s="16" t="s">
        <v>134</v>
      </c>
      <c r="LS3" s="16" t="s">
        <v>135</v>
      </c>
      <c r="LT3" s="16" t="s">
        <v>136</v>
      </c>
      <c r="LU3" s="16" t="s">
        <v>137</v>
      </c>
      <c r="LV3" s="16" t="s">
        <v>138</v>
      </c>
      <c r="LW3" s="16" t="s">
        <v>50</v>
      </c>
      <c r="LX3" s="16" t="s">
        <v>139</v>
      </c>
      <c r="LY3" s="16" t="s">
        <v>119</v>
      </c>
      <c r="MA3" s="16" t="s">
        <v>91</v>
      </c>
      <c r="MB3" s="16" t="s">
        <v>92</v>
      </c>
      <c r="MC3" s="16" t="s">
        <v>93</v>
      </c>
      <c r="MD3" s="15" t="s">
        <v>94</v>
      </c>
      <c r="ME3" s="3" t="s">
        <v>95</v>
      </c>
      <c r="MF3" s="14" t="s">
        <v>96</v>
      </c>
      <c r="MG3" s="101" t="s">
        <v>97</v>
      </c>
      <c r="MI3" s="3" t="s">
        <v>99</v>
      </c>
      <c r="MJ3" s="14" t="s">
        <v>100</v>
      </c>
      <c r="MK3" s="16" t="s">
        <v>101</v>
      </c>
      <c r="ML3" s="16" t="s">
        <v>76</v>
      </c>
      <c r="MM3" s="16" t="s">
        <v>102</v>
      </c>
      <c r="MN3" s="16" t="s">
        <v>103</v>
      </c>
      <c r="MO3" s="16" t="s">
        <v>104</v>
      </c>
      <c r="MP3" s="16" t="s">
        <v>101</v>
      </c>
      <c r="MQ3" s="16" t="s">
        <v>76</v>
      </c>
      <c r="MR3" s="16" t="s">
        <v>102</v>
      </c>
      <c r="MS3" s="16" t="s">
        <v>105</v>
      </c>
      <c r="MT3" s="16" t="s">
        <v>106</v>
      </c>
      <c r="MU3" s="16" t="s">
        <v>101</v>
      </c>
      <c r="MV3" s="16" t="s">
        <v>76</v>
      </c>
      <c r="MW3" s="16" t="s">
        <v>102</v>
      </c>
      <c r="MX3" s="16" t="s">
        <v>107</v>
      </c>
      <c r="MY3" s="16" t="s">
        <v>108</v>
      </c>
      <c r="MZ3" s="16" t="s">
        <v>101</v>
      </c>
      <c r="NA3" s="16" t="s">
        <v>76</v>
      </c>
      <c r="NB3" s="16" t="s">
        <v>102</v>
      </c>
      <c r="NC3" s="16" t="s">
        <v>109</v>
      </c>
      <c r="ND3" s="16" t="s">
        <v>110</v>
      </c>
      <c r="NE3" s="16" t="s">
        <v>101</v>
      </c>
      <c r="NF3" s="16" t="s">
        <v>76</v>
      </c>
      <c r="NG3" s="16" t="s">
        <v>102</v>
      </c>
      <c r="NI3" s="16" t="s">
        <v>53</v>
      </c>
      <c r="NJ3" s="16" t="s">
        <v>111</v>
      </c>
      <c r="NK3" s="101" t="s">
        <v>112</v>
      </c>
      <c r="NL3" s="101" t="s">
        <v>113</v>
      </c>
      <c r="NM3" s="101" t="s">
        <v>114</v>
      </c>
      <c r="NN3" s="15" t="s">
        <v>115</v>
      </c>
      <c r="NO3" s="3" t="s">
        <v>116</v>
      </c>
      <c r="NP3" s="16" t="s">
        <v>117</v>
      </c>
      <c r="NQ3" s="16" t="s">
        <v>118</v>
      </c>
      <c r="NR3" s="14" t="s">
        <v>30</v>
      </c>
      <c r="NS3" s="83" t="s">
        <v>31</v>
      </c>
      <c r="NT3" s="15" t="s">
        <v>119</v>
      </c>
      <c r="NU3" s="3" t="s">
        <v>37</v>
      </c>
      <c r="NV3" s="195" t="s">
        <v>11</v>
      </c>
      <c r="NX3" s="26" t="s">
        <v>15</v>
      </c>
      <c r="NY3" s="16" t="s">
        <v>120</v>
      </c>
      <c r="NZ3" s="16" t="s">
        <v>121</v>
      </c>
      <c r="OA3" s="16" t="s">
        <v>122</v>
      </c>
      <c r="OB3" s="16" t="s">
        <v>123</v>
      </c>
      <c r="OC3" s="16" t="s">
        <v>124</v>
      </c>
      <c r="OD3" s="16" t="s">
        <v>125</v>
      </c>
      <c r="OE3" s="16" t="s">
        <v>126</v>
      </c>
      <c r="OF3" s="14" t="s">
        <v>127</v>
      </c>
      <c r="OG3" s="101" t="s">
        <v>128</v>
      </c>
      <c r="OH3" s="101" t="s">
        <v>129</v>
      </c>
      <c r="OI3" s="16" t="s">
        <v>130</v>
      </c>
      <c r="OJ3" s="16" t="s">
        <v>131</v>
      </c>
      <c r="OK3" s="26" t="s">
        <v>132</v>
      </c>
      <c r="OL3" s="16" t="s">
        <v>133</v>
      </c>
      <c r="OM3" s="16" t="s">
        <v>134</v>
      </c>
      <c r="ON3" s="16" t="s">
        <v>135</v>
      </c>
      <c r="OO3" s="16" t="s">
        <v>136</v>
      </c>
      <c r="OP3" s="16" t="s">
        <v>137</v>
      </c>
      <c r="OQ3" s="16" t="s">
        <v>138</v>
      </c>
      <c r="OR3" s="16" t="s">
        <v>50</v>
      </c>
      <c r="OS3" s="16" t="s">
        <v>139</v>
      </c>
      <c r="OT3" s="16" t="s">
        <v>119</v>
      </c>
    </row>
    <row r="4" spans="1:411" x14ac:dyDescent="0.2">
      <c r="A4">
        <v>4</v>
      </c>
      <c r="B4" t="b">
        <v>0</v>
      </c>
      <c r="C4">
        <v>0</v>
      </c>
      <c r="D4" t="str">
        <v>WorkshopVents</v>
      </c>
      <c r="E4" t="str">
        <v>2:06</v>
      </c>
      <c r="F4" t="str">
        <v>Defence</v>
      </c>
      <c r="G4" t="str">
        <v>Won</v>
      </c>
      <c r="H4" t="b">
        <v>0</v>
      </c>
      <c r="J4" t="str" cm="1">
        <f t="array" aca="1" ref="J4:DO36" ca="1">pullsheet(PULL!A1:Z30,"","Ploudy",REF!K2:K8,'STATS FILTER'!B46,"")</f>
        <v>6_3 Border</v>
      </c>
      <c r="K4">
        <f ca="1"/>
        <v>1</v>
      </c>
      <c r="L4">
        <f ca="1"/>
        <v>0</v>
      </c>
      <c r="M4">
        <f ca="1"/>
        <v>0</v>
      </c>
      <c r="N4">
        <f ca="1"/>
        <v>0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str">
        <f ca="1"/>
        <v>1:48</v>
      </c>
      <c r="T4" t="b">
        <f ca="1"/>
        <v>0</v>
      </c>
      <c r="U4" t="b">
        <f ca="1"/>
        <v>0</v>
      </c>
      <c r="V4" t="b">
        <f ca="1"/>
        <v>0</v>
      </c>
      <c r="W4" t="str">
        <f ca="1"/>
        <v>Mute</v>
      </c>
      <c r="X4" t="b">
        <f ca="1"/>
        <v>0</v>
      </c>
      <c r="Y4">
        <f ca="1"/>
        <v>0</v>
      </c>
      <c r="Z4">
        <f ca="1"/>
        <v>2</v>
      </c>
      <c r="AA4">
        <f ca="1"/>
        <v>5</v>
      </c>
      <c r="AB4">
        <f ca="1"/>
        <v>0</v>
      </c>
      <c r="AC4">
        <f ca="1"/>
        <v>0</v>
      </c>
      <c r="AD4">
        <f ca="1"/>
        <v>0</v>
      </c>
      <c r="AE4">
        <f ca="1"/>
        <v>0</v>
      </c>
      <c r="AF4">
        <f ca="1"/>
        <v>0</v>
      </c>
      <c r="AG4">
        <f ca="1"/>
        <v>0</v>
      </c>
      <c r="AH4">
        <f ca="1"/>
        <v>0</v>
      </c>
      <c r="AI4">
        <f ca="1"/>
        <v>1</v>
      </c>
      <c r="AJ4">
        <f ca="1"/>
        <v>0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  <c r="AQ4">
        <f ca="1"/>
        <v>0</v>
      </c>
      <c r="AR4">
        <f ca="1"/>
        <v>1</v>
      </c>
      <c r="AS4" t="b">
        <f ca="1"/>
        <v>0</v>
      </c>
      <c r="AT4">
        <f ca="1"/>
        <v>0</v>
      </c>
      <c r="AU4" t="str">
        <f ca="1"/>
        <v>BathroomTellers</v>
      </c>
      <c r="AV4" t="str">
        <f ca="1"/>
        <v>1:23</v>
      </c>
      <c r="AW4" t="str">
        <f ca="1"/>
        <v>Defence</v>
      </c>
      <c r="AX4" t="str">
        <f ca="1"/>
        <v>Lost</v>
      </c>
      <c r="AY4" t="b">
        <f ca="1"/>
        <v>0</v>
      </c>
      <c r="AZ4">
        <f ca="1"/>
        <v>0</v>
      </c>
      <c r="BA4" t="str">
        <f ca="1"/>
        <v>1:30</v>
      </c>
      <c r="BB4" t="str">
        <f ca="1"/>
        <v>Yeeto</v>
      </c>
      <c r="BC4" t="str">
        <f ca="1"/>
        <v>Gun</v>
      </c>
      <c r="BD4" t="b">
        <f ca="1"/>
        <v>0</v>
      </c>
      <c r="BE4" t="b">
        <f ca="1"/>
        <v>0</v>
      </c>
      <c r="BF4" t="str">
        <f ca="1"/>
        <v>1:24</v>
      </c>
      <c r="BG4" t="str">
        <f ca="1"/>
        <v>Fin</v>
      </c>
      <c r="BH4" t="str">
        <f ca="1"/>
        <v>Gun</v>
      </c>
      <c r="BI4" t="b">
        <f ca="1"/>
        <v>0</v>
      </c>
      <c r="BJ4" t="b">
        <f ca="1"/>
        <v>1</v>
      </c>
      <c r="BK4">
        <f ca="1"/>
        <v>0</v>
      </c>
      <c r="BL4">
        <f ca="1"/>
        <v>0</v>
      </c>
      <c r="BM4">
        <f ca="1"/>
        <v>0</v>
      </c>
      <c r="BN4" t="b">
        <f ca="1"/>
        <v>0</v>
      </c>
      <c r="BO4">
        <f ca="1"/>
        <v>0</v>
      </c>
      <c r="BP4">
        <f ca="1"/>
        <v>0</v>
      </c>
      <c r="BQ4">
        <f ca="1"/>
        <v>0</v>
      </c>
      <c r="BR4">
        <f ca="1"/>
        <v>0</v>
      </c>
      <c r="BS4" t="b">
        <f ca="1"/>
        <v>0</v>
      </c>
      <c r="BT4">
        <f ca="1"/>
        <v>0</v>
      </c>
      <c r="BU4">
        <f ca="1"/>
        <v>0</v>
      </c>
      <c r="BV4">
        <f ca="1"/>
        <v>0</v>
      </c>
      <c r="BW4">
        <f ca="1"/>
        <v>0</v>
      </c>
      <c r="BX4" t="b">
        <f ca="1"/>
        <v>0</v>
      </c>
      <c r="BY4">
        <f ca="1"/>
        <v>0</v>
      </c>
      <c r="BZ4">
        <f ca="1"/>
        <v>0</v>
      </c>
      <c r="CA4" t="str">
        <f ca="1"/>
        <v/>
      </c>
      <c r="CB4">
        <f ca="1"/>
        <v>0</v>
      </c>
      <c r="CC4">
        <f ca="1"/>
        <v>0</v>
      </c>
      <c r="CD4" t="b">
        <f ca="1"/>
        <v>0</v>
      </c>
      <c r="CE4" t="b">
        <f ca="1"/>
        <v>0</v>
      </c>
      <c r="CF4">
        <f ca="1"/>
        <v>0</v>
      </c>
      <c r="CG4">
        <f ca="1"/>
        <v>0</v>
      </c>
      <c r="CH4" t="b">
        <f ca="1"/>
        <v>0</v>
      </c>
      <c r="CI4" t="b">
        <f ca="1"/>
        <v>0</v>
      </c>
      <c r="CJ4">
        <f ca="1"/>
        <v>0</v>
      </c>
      <c r="CK4">
        <f ca="1"/>
        <v>0</v>
      </c>
      <c r="CL4" t="b">
        <f ca="1"/>
        <v>0</v>
      </c>
      <c r="CM4" t="b">
        <f ca="1"/>
        <v>0</v>
      </c>
      <c r="CN4">
        <f ca="1"/>
        <v>0</v>
      </c>
      <c r="CO4">
        <f ca="1"/>
        <v>0</v>
      </c>
      <c r="CP4" t="b">
        <f ca="1"/>
        <v>0</v>
      </c>
      <c r="CQ4">
        <f ca="1"/>
        <v>108</v>
      </c>
      <c r="CR4">
        <f ca="1"/>
        <v>72</v>
      </c>
      <c r="CS4">
        <f ca="1"/>
        <v>90</v>
      </c>
      <c r="CT4">
        <f ca="1"/>
        <v>96</v>
      </c>
      <c r="CU4" t="b">
        <f ca="1"/>
        <v>0</v>
      </c>
      <c r="CV4" t="b">
        <f ca="1"/>
        <v>0</v>
      </c>
      <c r="CW4" t="b">
        <f ca="1"/>
        <v>0</v>
      </c>
      <c r="CX4">
        <f ca="1"/>
        <v>97</v>
      </c>
      <c r="CY4">
        <f ca="1"/>
        <v>0</v>
      </c>
      <c r="CZ4">
        <f ca="1"/>
        <v>0</v>
      </c>
      <c r="DA4">
        <f ca="1"/>
        <v>0</v>
      </c>
      <c r="DB4">
        <f ca="1"/>
        <v>0</v>
      </c>
      <c r="DC4">
        <f ca="1"/>
        <v>0</v>
      </c>
      <c r="DD4" t="b">
        <f ca="1"/>
        <v>1</v>
      </c>
      <c r="DE4" t="b">
        <f ca="1"/>
        <v>0</v>
      </c>
      <c r="DF4">
        <f ca="1"/>
        <v>80</v>
      </c>
      <c r="DG4">
        <f ca="1"/>
        <v>72</v>
      </c>
      <c r="DH4">
        <f ca="1"/>
        <v>2</v>
      </c>
      <c r="DI4">
        <f ca="1"/>
        <v>0</v>
      </c>
      <c r="DJ4" t="b">
        <f ca="1"/>
        <v>0</v>
      </c>
      <c r="DK4" t="b">
        <f ca="1"/>
        <v>0</v>
      </c>
      <c r="DL4" t="b">
        <f ca="1"/>
        <v>0</v>
      </c>
      <c r="DM4" t="b">
        <f ca="1"/>
        <v>0</v>
      </c>
      <c r="DN4" t="b">
        <f ca="1"/>
        <v>0</v>
      </c>
      <c r="DO4">
        <f ca="1"/>
        <v>0</v>
      </c>
      <c r="DP4" t="b" cm="1">
        <f t="array" aca="1" ref="DP4:GJ4" ca="1">pullsite(PULL!A1:Z30,"","Ploudy",REF!K2:K8,'STATS FILTER'!B46,"",'STATS FILTER'!B49)</f>
        <v>0</v>
      </c>
      <c r="DQ4">
        <f ca="1"/>
        <v>0</v>
      </c>
      <c r="DR4" t="str">
        <f ca="1"/>
        <v>SupplyCustoms</v>
      </c>
      <c r="DS4" t="str">
        <f ca="1"/>
        <v>0:00</v>
      </c>
      <c r="DT4" t="str">
        <f ca="1"/>
        <v>Attack</v>
      </c>
      <c r="DU4" t="str">
        <f ca="1"/>
        <v>Lost</v>
      </c>
      <c r="DV4" t="b">
        <f ca="1"/>
        <v>0</v>
      </c>
      <c r="DW4">
        <f ca="1"/>
        <v>0</v>
      </c>
      <c r="DX4" t="str">
        <f ca="1"/>
        <v>2:13</v>
      </c>
      <c r="DY4" t="str">
        <f ca="1"/>
        <v>Fin</v>
      </c>
      <c r="DZ4" t="str">
        <f ca="1"/>
        <v>Gun</v>
      </c>
      <c r="EA4" t="b">
        <f ca="1"/>
        <v>0</v>
      </c>
      <c r="EB4" t="b">
        <f ca="1"/>
        <v>1</v>
      </c>
      <c r="EC4" t="str">
        <f ca="1"/>
        <v>1:01</v>
      </c>
      <c r="ED4" t="str">
        <f ca="1"/>
        <v>Blue</v>
      </c>
      <c r="EE4" t="str">
        <f ca="1"/>
        <v>Gun</v>
      </c>
      <c r="EF4" t="b">
        <f ca="1"/>
        <v>0</v>
      </c>
      <c r="EG4" t="b">
        <f ca="1"/>
        <v>0</v>
      </c>
      <c r="EH4">
        <f ca="1"/>
        <v>0</v>
      </c>
      <c r="EI4">
        <f ca="1"/>
        <v>0</v>
      </c>
      <c r="EJ4">
        <f ca="1"/>
        <v>0</v>
      </c>
      <c r="EK4" t="b">
        <f ca="1"/>
        <v>0</v>
      </c>
      <c r="EL4">
        <f ca="1"/>
        <v>0</v>
      </c>
      <c r="EM4">
        <f ca="1"/>
        <v>0</v>
      </c>
      <c r="EN4">
        <f ca="1"/>
        <v>0</v>
      </c>
      <c r="EO4">
        <f ca="1"/>
        <v>0</v>
      </c>
      <c r="EP4" t="b">
        <f ca="1"/>
        <v>0</v>
      </c>
      <c r="EQ4">
        <f ca="1"/>
        <v>0</v>
      </c>
      <c r="ER4">
        <f ca="1"/>
        <v>0</v>
      </c>
      <c r="ES4">
        <f ca="1"/>
        <v>0</v>
      </c>
      <c r="ET4">
        <f ca="1"/>
        <v>0</v>
      </c>
      <c r="EU4" t="b">
        <f ca="1"/>
        <v>0</v>
      </c>
      <c r="EV4">
        <f ca="1"/>
        <v>0</v>
      </c>
      <c r="EW4">
        <f ca="1"/>
        <v>0</v>
      </c>
      <c r="EX4" t="str">
        <f ca="1"/>
        <v/>
      </c>
      <c r="EY4">
        <f ca="1"/>
        <v>0</v>
      </c>
      <c r="EZ4">
        <f ca="1"/>
        <v>0</v>
      </c>
      <c r="FA4" t="b">
        <f ca="1"/>
        <v>0</v>
      </c>
      <c r="FB4" t="b">
        <f ca="1"/>
        <v>0</v>
      </c>
      <c r="FC4">
        <f ca="1"/>
        <v>0</v>
      </c>
      <c r="FD4">
        <f ca="1"/>
        <v>0</v>
      </c>
      <c r="FE4" t="b">
        <f ca="1"/>
        <v>0</v>
      </c>
      <c r="FF4" t="b">
        <f ca="1"/>
        <v>1</v>
      </c>
      <c r="FG4">
        <f ca="1"/>
        <v>0</v>
      </c>
      <c r="FH4">
        <f ca="1"/>
        <v>0</v>
      </c>
      <c r="FI4" s="200" t="b">
        <f ca="1"/>
        <v>0</v>
      </c>
      <c r="FJ4" t="b">
        <f ca="1"/>
        <v>0</v>
      </c>
      <c r="FK4">
        <f ca="1"/>
        <v>0</v>
      </c>
      <c r="FL4">
        <f ca="1"/>
        <v>0</v>
      </c>
      <c r="FM4" t="b">
        <f ca="1"/>
        <v>0</v>
      </c>
      <c r="FN4">
        <f ca="1"/>
        <v>127</v>
      </c>
      <c r="FO4">
        <f ca="1"/>
        <v>53</v>
      </c>
      <c r="FP4">
        <f ca="1"/>
        <v>47</v>
      </c>
      <c r="FQ4">
        <f ca="1"/>
        <v>119</v>
      </c>
      <c r="FR4" t="b">
        <f ca="1"/>
        <v>0</v>
      </c>
      <c r="FS4" t="b">
        <f ca="1"/>
        <v>0</v>
      </c>
      <c r="FT4" t="b">
        <f ca="1"/>
        <v>0</v>
      </c>
      <c r="FU4">
        <f ca="1"/>
        <v>180</v>
      </c>
      <c r="FV4">
        <f ca="1"/>
        <v>0</v>
      </c>
      <c r="FW4">
        <f ca="1"/>
        <v>0</v>
      </c>
      <c r="FX4">
        <f ca="1"/>
        <v>0</v>
      </c>
      <c r="FY4">
        <f ca="1"/>
        <v>0</v>
      </c>
      <c r="FZ4">
        <f ca="1"/>
        <v>0</v>
      </c>
      <c r="GA4">
        <f ca="1"/>
        <v>0</v>
      </c>
      <c r="GB4">
        <f ca="1"/>
        <v>0</v>
      </c>
      <c r="GC4">
        <f ca="1"/>
        <v>0</v>
      </c>
      <c r="GD4">
        <f ca="1"/>
        <v>0</v>
      </c>
      <c r="GE4">
        <f ca="1"/>
        <v>0</v>
      </c>
      <c r="GF4">
        <f ca="1"/>
        <v>0</v>
      </c>
      <c r="GG4" t="b">
        <f ca="1"/>
        <v>0</v>
      </c>
      <c r="GH4" t="b">
        <f ca="1"/>
        <v>0</v>
      </c>
      <c r="GI4" t="b">
        <f ca="1"/>
        <v>0</v>
      </c>
      <c r="GJ4" t="b">
        <f ca="1"/>
        <v>0</v>
      </c>
      <c r="GK4" t="b" cm="1">
        <f t="array" aca="1" ref="GK4:JE13" ca="1">pullsite(PULL!A1:Z30,"","Ploudy",REF!K2:K8,'STATS FILTER'!B46,"",'STATS FILTER'!B50)</f>
        <v>0</v>
      </c>
      <c r="GL4">
        <f ca="1"/>
        <v>0</v>
      </c>
      <c r="GM4" t="str">
        <f ca="1"/>
        <v>WorkshopVents</v>
      </c>
      <c r="GN4" t="str">
        <f ca="1"/>
        <v>1:14</v>
      </c>
      <c r="GO4" t="str">
        <f ca="1"/>
        <v>Defence</v>
      </c>
      <c r="GP4" t="str">
        <f ca="1"/>
        <v>Lost</v>
      </c>
      <c r="GQ4" t="b">
        <f ca="1"/>
        <v>0</v>
      </c>
      <c r="GR4">
        <f ca="1"/>
        <v>0</v>
      </c>
      <c r="GS4" t="str">
        <f ca="1"/>
        <v>2:23</v>
      </c>
      <c r="GT4" t="str">
        <f ca="1"/>
        <v>Yeeto</v>
      </c>
      <c r="GU4" t="str">
        <f ca="1"/>
        <v>Gun</v>
      </c>
      <c r="GV4" t="b">
        <f ca="1"/>
        <v>0</v>
      </c>
      <c r="GW4" t="b">
        <f ca="1"/>
        <v>1</v>
      </c>
      <c r="GX4" t="str">
        <f ca="1"/>
        <v>1:24</v>
      </c>
      <c r="GY4" t="str">
        <f ca="1"/>
        <v>Ploudy</v>
      </c>
      <c r="GZ4" t="str">
        <f ca="1"/>
        <v>Gun</v>
      </c>
      <c r="HA4" t="b">
        <f ca="1"/>
        <v>0</v>
      </c>
      <c r="HB4" t="b">
        <f ca="1"/>
        <v>0</v>
      </c>
      <c r="HC4">
        <f ca="1"/>
        <v>0</v>
      </c>
      <c r="HD4">
        <f ca="1"/>
        <v>0</v>
      </c>
      <c r="HE4">
        <f ca="1"/>
        <v>0</v>
      </c>
      <c r="HF4" t="b">
        <f ca="1"/>
        <v>0</v>
      </c>
      <c r="HG4">
        <f ca="1"/>
        <v>0</v>
      </c>
      <c r="HH4">
        <f ca="1"/>
        <v>0</v>
      </c>
      <c r="HI4">
        <f ca="1"/>
        <v>0</v>
      </c>
      <c r="HJ4">
        <f ca="1"/>
        <v>0</v>
      </c>
      <c r="HK4" t="b">
        <f ca="1"/>
        <v>0</v>
      </c>
      <c r="HL4">
        <f ca="1"/>
        <v>0</v>
      </c>
      <c r="HM4">
        <f ca="1"/>
        <v>0</v>
      </c>
      <c r="HN4">
        <f ca="1"/>
        <v>0</v>
      </c>
      <c r="HO4">
        <f ca="1"/>
        <v>0</v>
      </c>
      <c r="HP4" t="b">
        <f ca="1"/>
        <v>0</v>
      </c>
      <c r="HQ4">
        <f ca="1"/>
        <v>0</v>
      </c>
      <c r="HR4">
        <f ca="1"/>
        <v>0</v>
      </c>
      <c r="HS4" t="str">
        <f ca="1"/>
        <v/>
      </c>
      <c r="HT4">
        <f ca="1"/>
        <v>0</v>
      </c>
      <c r="HU4">
        <f ca="1"/>
        <v>0</v>
      </c>
      <c r="HV4" t="b">
        <f ca="1"/>
        <v>0</v>
      </c>
      <c r="HW4" t="b">
        <f ca="1"/>
        <v>0</v>
      </c>
      <c r="HX4">
        <f ca="1"/>
        <v>0</v>
      </c>
      <c r="HY4">
        <f ca="1"/>
        <v>0</v>
      </c>
      <c r="HZ4" t="b">
        <f ca="1"/>
        <v>0</v>
      </c>
      <c r="IA4" t="b">
        <f ca="1"/>
        <v>0</v>
      </c>
      <c r="IB4">
        <f ca="1"/>
        <v>1</v>
      </c>
      <c r="IC4">
        <f ca="1"/>
        <v>0</v>
      </c>
      <c r="ID4" s="200" t="b">
        <f ca="1"/>
        <v>0</v>
      </c>
      <c r="IE4" t="b">
        <f ca="1"/>
        <v>1</v>
      </c>
      <c r="IF4">
        <f ca="1"/>
        <v>0</v>
      </c>
      <c r="IG4">
        <f ca="1"/>
        <v>1</v>
      </c>
      <c r="IH4" t="b">
        <f ca="1"/>
        <v>1</v>
      </c>
      <c r="II4">
        <f ca="1"/>
        <v>74</v>
      </c>
      <c r="IJ4">
        <f ca="1"/>
        <v>106</v>
      </c>
      <c r="IK4">
        <f ca="1"/>
        <v>37</v>
      </c>
      <c r="IL4">
        <f ca="1"/>
        <v>96</v>
      </c>
      <c r="IM4" t="b">
        <f ca="1"/>
        <v>0</v>
      </c>
      <c r="IN4" t="b">
        <f ca="1"/>
        <v>0</v>
      </c>
      <c r="IO4" t="b">
        <f ca="1"/>
        <v>0</v>
      </c>
      <c r="IP4">
        <f ca="1"/>
        <v>106</v>
      </c>
      <c r="IQ4">
        <f ca="1"/>
        <v>0</v>
      </c>
      <c r="IR4">
        <f ca="1"/>
        <v>0</v>
      </c>
      <c r="IS4">
        <f ca="1"/>
        <v>0</v>
      </c>
      <c r="IT4">
        <f ca="1"/>
        <v>0</v>
      </c>
      <c r="IU4">
        <f ca="1"/>
        <v>0</v>
      </c>
      <c r="IV4" t="b">
        <f ca="1"/>
        <v>1</v>
      </c>
      <c r="IW4" t="b">
        <f ca="1"/>
        <v>1</v>
      </c>
      <c r="IX4">
        <f ca="1"/>
        <v>53</v>
      </c>
      <c r="IY4">
        <f ca="1"/>
        <v>106</v>
      </c>
      <c r="IZ4">
        <f ca="1"/>
        <v>0</v>
      </c>
      <c r="JA4">
        <f ca="1"/>
        <v>1</v>
      </c>
      <c r="JB4" t="b">
        <f ca="1"/>
        <v>0</v>
      </c>
      <c r="JC4" t="b">
        <f ca="1"/>
        <v>0</v>
      </c>
      <c r="JD4" t="b">
        <f ca="1"/>
        <v>0</v>
      </c>
      <c r="JE4" t="b">
        <f ca="1"/>
        <v>0</v>
      </c>
      <c r="JF4" t="b" cm="1">
        <f t="array" aca="1" ref="JF4:LZ13" ca="1">pullsite(PULL!A1:Z30,"","Ploudy",REF!K2:K8,'STATS FILTER'!B46,"",'STATS FILTER'!B51)</f>
        <v>0</v>
      </c>
      <c r="JG4">
        <f ca="1"/>
        <v>0</v>
      </c>
      <c r="JH4" t="str">
        <f ca="1"/>
        <v>BathroomTellers</v>
      </c>
      <c r="JI4" t="str">
        <f ca="1"/>
        <v>1:23</v>
      </c>
      <c r="JJ4" t="str">
        <f ca="1"/>
        <v>Defence</v>
      </c>
      <c r="JK4" t="str">
        <f ca="1"/>
        <v>Lost</v>
      </c>
      <c r="JL4" t="b">
        <f ca="1"/>
        <v>0</v>
      </c>
      <c r="JM4">
        <f ca="1"/>
        <v>0</v>
      </c>
      <c r="JN4" t="str">
        <f ca="1"/>
        <v>1:30</v>
      </c>
      <c r="JO4" t="str">
        <f ca="1"/>
        <v>Yeeto</v>
      </c>
      <c r="JP4" t="str">
        <f ca="1"/>
        <v>Gun</v>
      </c>
      <c r="JQ4" t="b">
        <f ca="1"/>
        <v>0</v>
      </c>
      <c r="JR4" t="b">
        <f ca="1"/>
        <v>0</v>
      </c>
      <c r="JS4" t="str">
        <f ca="1"/>
        <v>1:24</v>
      </c>
      <c r="JT4" t="str">
        <f ca="1"/>
        <v>Fin</v>
      </c>
      <c r="JU4" t="str">
        <f ca="1"/>
        <v>Gun</v>
      </c>
      <c r="JV4" t="b">
        <f ca="1"/>
        <v>0</v>
      </c>
      <c r="JW4" t="b">
        <f ca="1"/>
        <v>1</v>
      </c>
      <c r="JX4">
        <f ca="1"/>
        <v>0</v>
      </c>
      <c r="JY4">
        <f ca="1"/>
        <v>0</v>
      </c>
      <c r="JZ4">
        <f ca="1"/>
        <v>0</v>
      </c>
      <c r="KA4" t="b">
        <f ca="1"/>
        <v>0</v>
      </c>
      <c r="KB4">
        <f ca="1"/>
        <v>0</v>
      </c>
      <c r="KC4">
        <f ca="1"/>
        <v>0</v>
      </c>
      <c r="KD4">
        <f ca="1"/>
        <v>0</v>
      </c>
      <c r="KE4">
        <f ca="1"/>
        <v>0</v>
      </c>
      <c r="KF4" t="b">
        <f ca="1"/>
        <v>0</v>
      </c>
      <c r="KG4">
        <f ca="1"/>
        <v>0</v>
      </c>
      <c r="KH4">
        <f ca="1"/>
        <v>0</v>
      </c>
      <c r="KI4">
        <f ca="1"/>
        <v>0</v>
      </c>
      <c r="KJ4">
        <f ca="1"/>
        <v>0</v>
      </c>
      <c r="KK4" t="b">
        <f ca="1"/>
        <v>0</v>
      </c>
      <c r="KL4">
        <f ca="1"/>
        <v>0</v>
      </c>
      <c r="KM4">
        <f ca="1"/>
        <v>0</v>
      </c>
      <c r="KN4" t="str">
        <f ca="1"/>
        <v/>
      </c>
      <c r="KO4">
        <f ca="1"/>
        <v>0</v>
      </c>
      <c r="KP4">
        <f ca="1"/>
        <v>0</v>
      </c>
      <c r="KQ4" t="b">
        <f ca="1"/>
        <v>0</v>
      </c>
      <c r="KR4" t="b">
        <f ca="1"/>
        <v>0</v>
      </c>
      <c r="KS4">
        <f ca="1"/>
        <v>0</v>
      </c>
      <c r="KT4">
        <f ca="1"/>
        <v>0</v>
      </c>
      <c r="KU4" t="b">
        <f ca="1"/>
        <v>0</v>
      </c>
      <c r="KV4" t="b">
        <f ca="1"/>
        <v>0</v>
      </c>
      <c r="KW4">
        <f ca="1"/>
        <v>0</v>
      </c>
      <c r="KX4">
        <f ca="1"/>
        <v>0</v>
      </c>
      <c r="KY4" t="b">
        <f ca="1"/>
        <v>0</v>
      </c>
      <c r="KZ4" t="b">
        <f ca="1"/>
        <v>0</v>
      </c>
      <c r="LA4">
        <f ca="1"/>
        <v>0</v>
      </c>
      <c r="LB4">
        <f ca="1"/>
        <v>0</v>
      </c>
      <c r="LC4" t="b">
        <f ca="1"/>
        <v>0</v>
      </c>
      <c r="LD4">
        <f ca="1"/>
        <v>108</v>
      </c>
      <c r="LE4">
        <f ca="1"/>
        <v>72</v>
      </c>
      <c r="LF4">
        <f ca="1"/>
        <v>90</v>
      </c>
      <c r="LG4">
        <f ca="1"/>
        <v>96</v>
      </c>
      <c r="LH4" t="b">
        <f ca="1"/>
        <v>0</v>
      </c>
      <c r="LI4" t="b">
        <f ca="1"/>
        <v>0</v>
      </c>
      <c r="LJ4" t="b">
        <f ca="1"/>
        <v>0</v>
      </c>
      <c r="LK4">
        <f ca="1"/>
        <v>97</v>
      </c>
      <c r="LL4">
        <f ca="1"/>
        <v>0</v>
      </c>
      <c r="LM4">
        <f ca="1"/>
        <v>0</v>
      </c>
      <c r="LN4">
        <f ca="1"/>
        <v>0</v>
      </c>
      <c r="LO4">
        <f ca="1"/>
        <v>0</v>
      </c>
      <c r="LP4">
        <f ca="1"/>
        <v>0</v>
      </c>
      <c r="LQ4" t="b">
        <f ca="1"/>
        <v>1</v>
      </c>
      <c r="LR4" t="b">
        <f ca="1"/>
        <v>0</v>
      </c>
      <c r="LS4">
        <f ca="1"/>
        <v>80</v>
      </c>
      <c r="LT4">
        <f ca="1"/>
        <v>72</v>
      </c>
      <c r="LU4">
        <f ca="1"/>
        <v>2</v>
      </c>
      <c r="LV4">
        <f ca="1"/>
        <v>0</v>
      </c>
      <c r="LW4" t="b">
        <f ca="1"/>
        <v>0</v>
      </c>
      <c r="LX4" t="b">
        <f ca="1"/>
        <v>0</v>
      </c>
      <c r="LY4" t="b">
        <f ca="1"/>
        <v>0</v>
      </c>
      <c r="LZ4" t="b">
        <f ca="1"/>
        <v>0</v>
      </c>
      <c r="MA4" t="b" cm="1">
        <f t="array" aca="1" ref="MA4:OU15" ca="1">pullsite(PULL!A1:Z30,"","Ploudy",REF!K2:K8,'STATS FILTER'!B46,"",'STATS FILTER'!B52)</f>
        <v>1</v>
      </c>
      <c r="MB4" t="str">
        <f ca="1"/>
        <v>2:05</v>
      </c>
      <c r="MC4" t="str">
        <f ca="1"/>
        <v>ArmoryArchives</v>
      </c>
      <c r="MD4" t="str">
        <f ca="1"/>
        <v>0:33</v>
      </c>
      <c r="ME4" t="str">
        <f ca="1"/>
        <v>Defence</v>
      </c>
      <c r="MF4" t="str">
        <f ca="1"/>
        <v>Lost</v>
      </c>
      <c r="MG4" t="b">
        <f ca="1"/>
        <v>0</v>
      </c>
      <c r="MH4">
        <f ca="1"/>
        <v>0</v>
      </c>
      <c r="MI4" t="str">
        <f ca="1"/>
        <v>2:06</v>
      </c>
      <c r="MJ4" t="str">
        <f ca="1"/>
        <v>Blue</v>
      </c>
      <c r="MK4" t="str">
        <f ca="1"/>
        <v>Gun</v>
      </c>
      <c r="ML4" t="b">
        <f ca="1"/>
        <v>0</v>
      </c>
      <c r="MM4" t="b">
        <f ca="1"/>
        <v>0</v>
      </c>
      <c r="MN4" t="str">
        <f ca="1"/>
        <v>2:05</v>
      </c>
      <c r="MO4" t="str">
        <f ca="1"/>
        <v>Perseus</v>
      </c>
      <c r="MP4" t="str">
        <f ca="1"/>
        <v>Gun</v>
      </c>
      <c r="MQ4" t="b">
        <f ca="1"/>
        <v>0</v>
      </c>
      <c r="MR4" t="b">
        <f ca="1"/>
        <v>1</v>
      </c>
      <c r="MS4" t="str">
        <f ca="1"/>
        <v>0:40</v>
      </c>
      <c r="MT4" t="str">
        <f ca="1"/>
        <v>Blue</v>
      </c>
      <c r="MU4" t="str">
        <f ca="1"/>
        <v>Gun</v>
      </c>
      <c r="MV4" t="b">
        <f ca="1"/>
        <v>1</v>
      </c>
      <c r="MW4" t="b">
        <f ca="1"/>
        <v>1</v>
      </c>
      <c r="MX4">
        <f ca="1"/>
        <v>0</v>
      </c>
      <c r="MY4">
        <f ca="1"/>
        <v>0</v>
      </c>
      <c r="MZ4">
        <f ca="1"/>
        <v>0</v>
      </c>
      <c r="NA4" t="b">
        <f ca="1"/>
        <v>0</v>
      </c>
      <c r="NB4">
        <f ca="1"/>
        <v>0</v>
      </c>
      <c r="NC4">
        <f ca="1"/>
        <v>0</v>
      </c>
      <c r="ND4">
        <f ca="1"/>
        <v>0</v>
      </c>
      <c r="NE4">
        <f ca="1"/>
        <v>0</v>
      </c>
      <c r="NF4" t="b">
        <f ca="1"/>
        <v>0</v>
      </c>
      <c r="NG4">
        <f ca="1"/>
        <v>0</v>
      </c>
      <c r="NH4">
        <f ca="1"/>
        <v>0</v>
      </c>
      <c r="NI4" t="str">
        <f ca="1"/>
        <v/>
      </c>
      <c r="NJ4">
        <f ca="1"/>
        <v>0</v>
      </c>
      <c r="NK4">
        <f ca="1"/>
        <v>0</v>
      </c>
      <c r="NL4" t="b">
        <f ca="1"/>
        <v>0</v>
      </c>
      <c r="NM4" t="b">
        <f ca="1"/>
        <v>0</v>
      </c>
      <c r="NN4">
        <f ca="1"/>
        <v>0</v>
      </c>
      <c r="NO4">
        <f ca="1"/>
        <v>0</v>
      </c>
      <c r="NP4" t="b">
        <f ca="1"/>
        <v>0</v>
      </c>
      <c r="NQ4" t="b">
        <f ca="1"/>
        <v>0</v>
      </c>
      <c r="NR4">
        <f ca="1"/>
        <v>0</v>
      </c>
      <c r="NS4">
        <f ca="1"/>
        <v>0</v>
      </c>
      <c r="NT4" s="200" t="b">
        <f ca="1"/>
        <v>0</v>
      </c>
      <c r="NU4" t="b">
        <f ca="1"/>
        <v>0</v>
      </c>
      <c r="NV4">
        <f ca="1"/>
        <v>0</v>
      </c>
      <c r="NW4">
        <f ca="1"/>
        <v>0</v>
      </c>
      <c r="NX4" t="b">
        <f ca="1"/>
        <v>0</v>
      </c>
      <c r="NY4">
        <f ca="1"/>
        <v>131</v>
      </c>
      <c r="NZ4">
        <f ca="1"/>
        <v>49</v>
      </c>
      <c r="OA4">
        <f ca="1"/>
        <v>54</v>
      </c>
      <c r="OB4">
        <f ca="1"/>
        <v>55</v>
      </c>
      <c r="OC4">
        <f ca="1"/>
        <v>60</v>
      </c>
      <c r="OD4" t="b">
        <f ca="1"/>
        <v>0</v>
      </c>
      <c r="OE4" t="b">
        <f ca="1"/>
        <v>0</v>
      </c>
      <c r="OF4">
        <f ca="1"/>
        <v>67</v>
      </c>
      <c r="OG4">
        <f ca="1"/>
        <v>0</v>
      </c>
      <c r="OH4">
        <f ca="1"/>
        <v>0</v>
      </c>
      <c r="OI4">
        <f ca="1"/>
        <v>0</v>
      </c>
      <c r="OJ4">
        <f ca="1"/>
        <v>0</v>
      </c>
      <c r="OK4">
        <f ca="1"/>
        <v>0</v>
      </c>
      <c r="OL4" t="b">
        <f ca="1"/>
        <v>0</v>
      </c>
      <c r="OM4" t="b">
        <f ca="1"/>
        <v>0</v>
      </c>
      <c r="ON4">
        <f ca="1"/>
        <v>57</v>
      </c>
      <c r="OO4">
        <f ca="1"/>
        <v>49</v>
      </c>
      <c r="OP4">
        <f ca="1"/>
        <v>0</v>
      </c>
      <c r="OQ4">
        <f ca="1"/>
        <v>0</v>
      </c>
      <c r="OR4" t="b">
        <f ca="1"/>
        <v>0</v>
      </c>
      <c r="OS4" t="b">
        <f ca="1"/>
        <v>0</v>
      </c>
      <c r="OT4" t="b">
        <f ca="1"/>
        <v>0</v>
      </c>
      <c r="OU4">
        <f ca="1"/>
        <v>55</v>
      </c>
    </row>
    <row r="5" spans="1:411" x14ac:dyDescent="0.2">
      <c r="A5">
        <v>5</v>
      </c>
      <c r="B5" t="b">
        <v>1</v>
      </c>
      <c r="C5" t="str">
        <v>2:05</v>
      </c>
      <c r="D5" t="str">
        <v>ArmoryArchives</v>
      </c>
      <c r="E5" t="str">
        <v>0:33</v>
      </c>
      <c r="F5" t="str">
        <v>Defence</v>
      </c>
      <c r="G5" t="str">
        <v>Lost</v>
      </c>
      <c r="H5" t="b">
        <v>0</v>
      </c>
      <c r="J5" t="str">
        <f ca="1"/>
        <v>6_3 Border</v>
      </c>
      <c r="K5">
        <f ca="1"/>
        <v>2</v>
      </c>
      <c r="L5">
        <f ca="1"/>
        <v>0</v>
      </c>
      <c r="M5">
        <f ca="1"/>
        <v>0</v>
      </c>
      <c r="N5">
        <f ca="1"/>
        <v>0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str">
        <f ca="1"/>
        <v>1:41</v>
      </c>
      <c r="T5" t="b">
        <f ca="1"/>
        <v>0</v>
      </c>
      <c r="U5" t="b">
        <f ca="1"/>
        <v>0</v>
      </c>
      <c r="V5" t="b">
        <f ca="1"/>
        <v>0</v>
      </c>
      <c r="W5" t="str">
        <f ca="1"/>
        <v>Pulse</v>
      </c>
      <c r="X5" t="b">
        <f ca="1"/>
        <v>0</v>
      </c>
      <c r="Y5">
        <f ca="1"/>
        <v>0</v>
      </c>
      <c r="Z5">
        <f ca="1"/>
        <v>2</v>
      </c>
      <c r="AA5">
        <f ca="1"/>
        <v>2</v>
      </c>
      <c r="AB5">
        <f ca="1"/>
        <v>0</v>
      </c>
      <c r="AC5">
        <f ca="1"/>
        <v>0</v>
      </c>
      <c r="AD5">
        <f ca="1"/>
        <v>0</v>
      </c>
      <c r="AE5">
        <f ca="1"/>
        <v>0</v>
      </c>
      <c r="AF5">
        <f ca="1"/>
        <v>0</v>
      </c>
      <c r="AG5">
        <f ca="1"/>
        <v>0</v>
      </c>
      <c r="AH5">
        <f ca="1"/>
        <v>0</v>
      </c>
      <c r="AI5">
        <f ca="1"/>
        <v>2</v>
      </c>
      <c r="AJ5">
        <f ca="1"/>
        <v>0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  <c r="AQ5">
        <f ca="1"/>
        <v>0</v>
      </c>
      <c r="AR5">
        <f ca="1"/>
        <v>2</v>
      </c>
      <c r="AS5" t="b">
        <f ca="1"/>
        <v>0</v>
      </c>
      <c r="AT5">
        <f ca="1"/>
        <v>0</v>
      </c>
      <c r="AU5" t="str">
        <f ca="1"/>
        <v>BathroomTellers</v>
      </c>
      <c r="AV5" t="str">
        <f ca="1"/>
        <v>1:24</v>
      </c>
      <c r="AW5" t="str">
        <f ca="1"/>
        <v>Defence</v>
      </c>
      <c r="AX5" t="str">
        <f ca="1"/>
        <v>Lost</v>
      </c>
      <c r="AY5" t="b">
        <f ca="1"/>
        <v>0</v>
      </c>
      <c r="AZ5">
        <f ca="1"/>
        <v>0</v>
      </c>
      <c r="BA5" t="str">
        <f ca="1"/>
        <v>1:44</v>
      </c>
      <c r="BB5" t="str">
        <f ca="1"/>
        <v>Yeeto</v>
      </c>
      <c r="BC5" t="str">
        <f ca="1"/>
        <v>Gun</v>
      </c>
      <c r="BD5" t="b">
        <f ca="1"/>
        <v>0</v>
      </c>
      <c r="BE5" t="b">
        <f ca="1"/>
        <v>1</v>
      </c>
      <c r="BF5">
        <f ca="1"/>
        <v>0</v>
      </c>
      <c r="BG5">
        <f ca="1"/>
        <v>0</v>
      </c>
      <c r="BH5">
        <f ca="1"/>
        <v>0</v>
      </c>
      <c r="BI5" t="b">
        <f ca="1"/>
        <v>0</v>
      </c>
      <c r="BJ5">
        <f ca="1"/>
        <v>0</v>
      </c>
      <c r="BK5">
        <f ca="1"/>
        <v>0</v>
      </c>
      <c r="BL5">
        <f ca="1"/>
        <v>0</v>
      </c>
      <c r="BM5">
        <f ca="1"/>
        <v>0</v>
      </c>
      <c r="BN5" t="b">
        <f ca="1"/>
        <v>0</v>
      </c>
      <c r="BO5">
        <f ca="1"/>
        <v>0</v>
      </c>
      <c r="BP5">
        <f ca="1"/>
        <v>0</v>
      </c>
      <c r="BQ5">
        <f ca="1"/>
        <v>0</v>
      </c>
      <c r="BR5">
        <f ca="1"/>
        <v>0</v>
      </c>
      <c r="BS5" t="b">
        <f ca="1"/>
        <v>0</v>
      </c>
      <c r="BT5">
        <f ca="1"/>
        <v>0</v>
      </c>
      <c r="BU5">
        <f ca="1"/>
        <v>0</v>
      </c>
      <c r="BV5">
        <f ca="1"/>
        <v>0</v>
      </c>
      <c r="BW5">
        <f ca="1"/>
        <v>0</v>
      </c>
      <c r="BX5" t="b">
        <f ca="1"/>
        <v>0</v>
      </c>
      <c r="BY5">
        <f ca="1"/>
        <v>0</v>
      </c>
      <c r="BZ5">
        <f ca="1"/>
        <v>0</v>
      </c>
      <c r="CA5" t="str">
        <f ca="1"/>
        <v/>
      </c>
      <c r="CB5">
        <f ca="1"/>
        <v>0</v>
      </c>
      <c r="CC5">
        <f ca="1"/>
        <v>0</v>
      </c>
      <c r="CD5" t="b">
        <f ca="1"/>
        <v>0</v>
      </c>
      <c r="CE5" t="b">
        <f ca="1"/>
        <v>0</v>
      </c>
      <c r="CF5">
        <f ca="1"/>
        <v>0</v>
      </c>
      <c r="CG5">
        <f ca="1"/>
        <v>0</v>
      </c>
      <c r="CH5" t="b">
        <f ca="1"/>
        <v>0</v>
      </c>
      <c r="CI5" t="b">
        <f ca="1"/>
        <v>0</v>
      </c>
      <c r="CJ5">
        <f ca="1"/>
        <v>0</v>
      </c>
      <c r="CK5">
        <f ca="1"/>
        <v>0</v>
      </c>
      <c r="CL5" t="b">
        <f ca="1"/>
        <v>0</v>
      </c>
      <c r="CM5" t="b">
        <f ca="1"/>
        <v>0</v>
      </c>
      <c r="CN5">
        <f ca="1"/>
        <v>0</v>
      </c>
      <c r="CO5">
        <f ca="1"/>
        <v>0</v>
      </c>
      <c r="CP5" t="b">
        <f ca="1"/>
        <v>0</v>
      </c>
      <c r="CQ5">
        <f ca="1"/>
        <v>101</v>
      </c>
      <c r="CR5">
        <f ca="1"/>
        <v>79</v>
      </c>
      <c r="CS5">
        <f ca="1"/>
        <v>76</v>
      </c>
      <c r="CT5" t="b">
        <f ca="1"/>
        <v>0</v>
      </c>
      <c r="CU5" t="b">
        <f ca="1"/>
        <v>0</v>
      </c>
      <c r="CV5" t="b">
        <f ca="1"/>
        <v>0</v>
      </c>
      <c r="CW5" t="b">
        <f ca="1"/>
        <v>0</v>
      </c>
      <c r="CX5">
        <f ca="1"/>
        <v>96</v>
      </c>
      <c r="CY5">
        <f ca="1"/>
        <v>0</v>
      </c>
      <c r="CZ5">
        <f ca="1"/>
        <v>0</v>
      </c>
      <c r="DA5">
        <f ca="1"/>
        <v>0</v>
      </c>
      <c r="DB5">
        <f ca="1"/>
        <v>0</v>
      </c>
      <c r="DC5">
        <f ca="1"/>
        <v>0</v>
      </c>
      <c r="DD5" t="b">
        <f ca="1"/>
        <v>0</v>
      </c>
      <c r="DE5" t="b">
        <f ca="1"/>
        <v>0</v>
      </c>
      <c r="DF5">
        <f ca="1"/>
        <v>137</v>
      </c>
      <c r="DG5">
        <f ca="1"/>
        <v>79</v>
      </c>
      <c r="DH5">
        <f ca="1"/>
        <v>0</v>
      </c>
      <c r="DI5">
        <f ca="1"/>
        <v>0</v>
      </c>
      <c r="DJ5" t="b">
        <f ca="1"/>
        <v>0</v>
      </c>
      <c r="DK5" t="b">
        <f ca="1"/>
        <v>0</v>
      </c>
      <c r="DL5" t="b">
        <f ca="1"/>
        <v>0</v>
      </c>
      <c r="DM5" t="b">
        <f ca="1"/>
        <v>0</v>
      </c>
      <c r="DN5" t="b">
        <f ca="1"/>
        <v>0</v>
      </c>
      <c r="DO5">
        <f ca="1"/>
        <v>0</v>
      </c>
      <c r="FI5" s="200"/>
      <c r="GK5" t="b">
        <f ca="1"/>
        <v>0</v>
      </c>
      <c r="GL5">
        <f ca="1"/>
        <v>0</v>
      </c>
      <c r="GM5" t="str">
        <f ca="1"/>
        <v>WorkshopVents</v>
      </c>
      <c r="GN5" t="str">
        <f ca="1"/>
        <v>2:06</v>
      </c>
      <c r="GO5" t="str">
        <f ca="1"/>
        <v>Defence</v>
      </c>
      <c r="GP5" t="str">
        <f ca="1"/>
        <v>Won</v>
      </c>
      <c r="GQ5" t="b">
        <f ca="1"/>
        <v>0</v>
      </c>
      <c r="GR5">
        <f ca="1"/>
        <v>0</v>
      </c>
      <c r="GS5" t="str">
        <f ca="1"/>
        <v>2:32</v>
      </c>
      <c r="GT5" t="str">
        <f ca="1"/>
        <v>Ploudy</v>
      </c>
      <c r="GU5" t="str">
        <f ca="1"/>
        <v>Gun</v>
      </c>
      <c r="GV5" t="b">
        <f ca="1"/>
        <v>0</v>
      </c>
      <c r="GW5" t="b">
        <f ca="1"/>
        <v>0</v>
      </c>
      <c r="GX5" t="str">
        <f ca="1"/>
        <v>2:29</v>
      </c>
      <c r="GY5" t="str">
        <f ca="1"/>
        <v>Fin</v>
      </c>
      <c r="GZ5" t="str">
        <f ca="1"/>
        <v>Gun</v>
      </c>
      <c r="HA5" t="b">
        <f ca="1"/>
        <v>0</v>
      </c>
      <c r="HB5" t="b">
        <f ca="1"/>
        <v>1</v>
      </c>
      <c r="HC5" t="str">
        <f ca="1"/>
        <v>2:23</v>
      </c>
      <c r="HD5" t="str">
        <f ca="1"/>
        <v>Blue</v>
      </c>
      <c r="HE5" t="str">
        <f ca="1"/>
        <v>Gun</v>
      </c>
      <c r="HF5" t="b">
        <f ca="1"/>
        <v>0</v>
      </c>
      <c r="HG5" t="b">
        <f ca="1"/>
        <v>1</v>
      </c>
      <c r="HH5" t="str">
        <f ca="1"/>
        <v>2:19</v>
      </c>
      <c r="HI5" t="str">
        <f ca="1"/>
        <v>Blue</v>
      </c>
      <c r="HJ5" t="str">
        <f ca="1"/>
        <v>Gun</v>
      </c>
      <c r="HK5" t="b">
        <f ca="1"/>
        <v>0</v>
      </c>
      <c r="HL5" t="b">
        <f ca="1"/>
        <v>1</v>
      </c>
      <c r="HM5" t="str">
        <f ca="1"/>
        <v>2:06</v>
      </c>
      <c r="HN5" t="str">
        <f ca="1"/>
        <v>Blue</v>
      </c>
      <c r="HO5" t="str">
        <f ca="1"/>
        <v>Gun</v>
      </c>
      <c r="HP5" t="b">
        <f ca="1"/>
        <v>0</v>
      </c>
      <c r="HQ5" t="b">
        <f ca="1"/>
        <v>1</v>
      </c>
      <c r="HR5">
        <f ca="1"/>
        <v>0</v>
      </c>
      <c r="HS5" t="str">
        <f ca="1"/>
        <v/>
      </c>
      <c r="HT5">
        <f ca="1"/>
        <v>0</v>
      </c>
      <c r="HU5">
        <f ca="1"/>
        <v>0</v>
      </c>
      <c r="HV5" t="b">
        <f ca="1"/>
        <v>0</v>
      </c>
      <c r="HW5" t="b">
        <f ca="1"/>
        <v>0</v>
      </c>
      <c r="HX5">
        <f ca="1"/>
        <v>0</v>
      </c>
      <c r="HY5">
        <f ca="1"/>
        <v>0</v>
      </c>
      <c r="HZ5" t="b">
        <f ca="1"/>
        <v>0</v>
      </c>
      <c r="IA5" t="b">
        <f ca="1"/>
        <v>0</v>
      </c>
      <c r="IB5">
        <f ca="1"/>
        <v>1</v>
      </c>
      <c r="IC5">
        <f ca="1"/>
        <v>0</v>
      </c>
      <c r="ID5" s="200" t="b">
        <f ca="1"/>
        <v>1</v>
      </c>
      <c r="IE5" t="b">
        <f ca="1"/>
        <v>1</v>
      </c>
      <c r="IF5">
        <f ca="1"/>
        <v>0</v>
      </c>
      <c r="IG5">
        <f ca="1"/>
        <v>0</v>
      </c>
      <c r="IH5" t="b">
        <f ca="1"/>
        <v>1</v>
      </c>
      <c r="II5">
        <f ca="1"/>
        <v>0</v>
      </c>
      <c r="IJ5" t="b">
        <f ca="1"/>
        <v>0</v>
      </c>
      <c r="IK5">
        <f ca="1"/>
        <v>28</v>
      </c>
      <c r="IL5">
        <f ca="1"/>
        <v>31</v>
      </c>
      <c r="IM5">
        <f ca="1"/>
        <v>37</v>
      </c>
      <c r="IN5">
        <f ca="1"/>
        <v>41</v>
      </c>
      <c r="IO5">
        <f ca="1"/>
        <v>54</v>
      </c>
      <c r="IP5">
        <f ca="1"/>
        <v>54</v>
      </c>
      <c r="IQ5">
        <f ca="1"/>
        <v>0</v>
      </c>
      <c r="IR5">
        <f ca="1"/>
        <v>0</v>
      </c>
      <c r="IS5">
        <f ca="1"/>
        <v>0</v>
      </c>
      <c r="IT5">
        <f ca="1"/>
        <v>0</v>
      </c>
      <c r="IU5">
        <f ca="1"/>
        <v>0</v>
      </c>
      <c r="IV5" t="b">
        <f ca="1"/>
        <v>1</v>
      </c>
      <c r="IW5" t="b">
        <f ca="1"/>
        <v>1</v>
      </c>
      <c r="IX5" t="b">
        <f ca="1"/>
        <v>0</v>
      </c>
      <c r="IY5" t="b">
        <f ca="1"/>
        <v>0</v>
      </c>
      <c r="IZ5">
        <f ca="1"/>
        <v>0</v>
      </c>
      <c r="JA5">
        <f ca="1"/>
        <v>1</v>
      </c>
      <c r="JB5" t="b">
        <f ca="1"/>
        <v>0</v>
      </c>
      <c r="JC5" t="b">
        <f ca="1"/>
        <v>0</v>
      </c>
      <c r="JD5" t="b">
        <f ca="1"/>
        <v>1</v>
      </c>
      <c r="JE5" t="b">
        <f ca="1"/>
        <v>0</v>
      </c>
      <c r="JF5" t="b">
        <f ca="1"/>
        <v>0</v>
      </c>
      <c r="JG5">
        <f ca="1"/>
        <v>0</v>
      </c>
      <c r="JH5" t="str">
        <f ca="1"/>
        <v>BathroomTellers</v>
      </c>
      <c r="JI5" t="str">
        <f ca="1"/>
        <v>1:24</v>
      </c>
      <c r="JJ5" t="str">
        <f ca="1"/>
        <v>Defence</v>
      </c>
      <c r="JK5" t="str">
        <f ca="1"/>
        <v>Lost</v>
      </c>
      <c r="JL5" t="b">
        <f ca="1"/>
        <v>0</v>
      </c>
      <c r="JM5">
        <f ca="1"/>
        <v>0</v>
      </c>
      <c r="JN5" t="str">
        <f ca="1"/>
        <v>1:44</v>
      </c>
      <c r="JO5" t="str">
        <f ca="1"/>
        <v>Yeeto</v>
      </c>
      <c r="JP5" t="str">
        <f ca="1"/>
        <v>Gun</v>
      </c>
      <c r="JQ5" t="b">
        <f ca="1"/>
        <v>0</v>
      </c>
      <c r="JR5" t="b">
        <f ca="1"/>
        <v>1</v>
      </c>
      <c r="JS5">
        <f ca="1"/>
        <v>0</v>
      </c>
      <c r="JT5">
        <f ca="1"/>
        <v>0</v>
      </c>
      <c r="JU5">
        <f ca="1"/>
        <v>0</v>
      </c>
      <c r="JV5" t="b">
        <f ca="1"/>
        <v>0</v>
      </c>
      <c r="JW5">
        <f ca="1"/>
        <v>0</v>
      </c>
      <c r="JX5">
        <f ca="1"/>
        <v>0</v>
      </c>
      <c r="JY5">
        <f ca="1"/>
        <v>0</v>
      </c>
      <c r="JZ5">
        <f ca="1"/>
        <v>0</v>
      </c>
      <c r="KA5" t="b">
        <f ca="1"/>
        <v>0</v>
      </c>
      <c r="KB5">
        <f ca="1"/>
        <v>0</v>
      </c>
      <c r="KC5">
        <f ca="1"/>
        <v>0</v>
      </c>
      <c r="KD5">
        <f ca="1"/>
        <v>0</v>
      </c>
      <c r="KE5">
        <f ca="1"/>
        <v>0</v>
      </c>
      <c r="KF5" t="b">
        <f ca="1"/>
        <v>0</v>
      </c>
      <c r="KG5">
        <f ca="1"/>
        <v>0</v>
      </c>
      <c r="KH5">
        <f ca="1"/>
        <v>0</v>
      </c>
      <c r="KI5">
        <f ca="1"/>
        <v>0</v>
      </c>
      <c r="KJ5">
        <f ca="1"/>
        <v>0</v>
      </c>
      <c r="KK5" t="b">
        <f ca="1"/>
        <v>0</v>
      </c>
      <c r="KL5">
        <f ca="1"/>
        <v>0</v>
      </c>
      <c r="KM5">
        <f ca="1"/>
        <v>0</v>
      </c>
      <c r="KN5" t="str">
        <f ca="1"/>
        <v/>
      </c>
      <c r="KO5">
        <f ca="1"/>
        <v>0</v>
      </c>
      <c r="KP5">
        <f ca="1"/>
        <v>0</v>
      </c>
      <c r="KQ5" t="b">
        <f ca="1"/>
        <v>0</v>
      </c>
      <c r="KR5" t="b">
        <f ca="1"/>
        <v>0</v>
      </c>
      <c r="KS5">
        <f ca="1"/>
        <v>0</v>
      </c>
      <c r="KT5">
        <f ca="1"/>
        <v>0</v>
      </c>
      <c r="KU5" t="b">
        <f ca="1"/>
        <v>0</v>
      </c>
      <c r="KV5" t="b">
        <f ca="1"/>
        <v>0</v>
      </c>
      <c r="KW5">
        <f ca="1"/>
        <v>0</v>
      </c>
      <c r="KX5">
        <f ca="1"/>
        <v>0</v>
      </c>
      <c r="KY5" t="b">
        <f ca="1"/>
        <v>0</v>
      </c>
      <c r="KZ5" t="b">
        <f ca="1"/>
        <v>0</v>
      </c>
      <c r="LA5">
        <f ca="1"/>
        <v>0</v>
      </c>
      <c r="LB5">
        <f ca="1"/>
        <v>0</v>
      </c>
      <c r="LC5" t="b">
        <f ca="1"/>
        <v>0</v>
      </c>
      <c r="LD5">
        <f ca="1"/>
        <v>101</v>
      </c>
      <c r="LE5">
        <f ca="1"/>
        <v>79</v>
      </c>
      <c r="LF5">
        <f ca="1"/>
        <v>76</v>
      </c>
      <c r="LG5" t="b">
        <f ca="1"/>
        <v>0</v>
      </c>
      <c r="LH5" t="b">
        <f ca="1"/>
        <v>0</v>
      </c>
      <c r="LI5" t="b">
        <f ca="1"/>
        <v>0</v>
      </c>
      <c r="LJ5" t="b">
        <f ca="1"/>
        <v>0</v>
      </c>
      <c r="LK5">
        <f ca="1"/>
        <v>96</v>
      </c>
      <c r="LL5">
        <f ca="1"/>
        <v>0</v>
      </c>
      <c r="LM5">
        <f ca="1"/>
        <v>0</v>
      </c>
      <c r="LN5">
        <f ca="1"/>
        <v>0</v>
      </c>
      <c r="LO5">
        <f ca="1"/>
        <v>0</v>
      </c>
      <c r="LP5">
        <f ca="1"/>
        <v>0</v>
      </c>
      <c r="LQ5" t="b">
        <f ca="1"/>
        <v>0</v>
      </c>
      <c r="LR5" t="b">
        <f ca="1"/>
        <v>0</v>
      </c>
      <c r="LS5">
        <f ca="1"/>
        <v>137</v>
      </c>
      <c r="LT5">
        <f ca="1"/>
        <v>79</v>
      </c>
      <c r="LU5">
        <f ca="1"/>
        <v>0</v>
      </c>
      <c r="LV5">
        <f ca="1"/>
        <v>0</v>
      </c>
      <c r="LW5" t="b">
        <f ca="1"/>
        <v>0</v>
      </c>
      <c r="LX5" t="b">
        <f ca="1"/>
        <v>0</v>
      </c>
      <c r="LY5" t="b">
        <f ca="1"/>
        <v>0</v>
      </c>
      <c r="LZ5" t="b">
        <f ca="1"/>
        <v>0</v>
      </c>
      <c r="MA5" t="b">
        <f ca="1"/>
        <v>0</v>
      </c>
      <c r="MB5">
        <f ca="1"/>
        <v>0</v>
      </c>
      <c r="MC5" t="str">
        <f ca="1"/>
        <v>ArmoryArchives</v>
      </c>
      <c r="MD5" t="str">
        <f ca="1"/>
        <v>0:59</v>
      </c>
      <c r="ME5" t="str">
        <f ca="1"/>
        <v>Defence</v>
      </c>
      <c r="MF5" t="str">
        <f ca="1"/>
        <v>Lost</v>
      </c>
      <c r="MG5" t="b">
        <f ca="1"/>
        <v>0</v>
      </c>
      <c r="MH5">
        <f ca="1"/>
        <v>0</v>
      </c>
      <c r="MI5" t="str">
        <f ca="1"/>
        <v>2:06</v>
      </c>
      <c r="MJ5" t="str">
        <f ca="1"/>
        <v>Blue</v>
      </c>
      <c r="MK5" t="str">
        <f ca="1"/>
        <v>Gun</v>
      </c>
      <c r="ML5" t="b">
        <f ca="1"/>
        <v>0</v>
      </c>
      <c r="MM5" t="b">
        <f ca="1"/>
        <v>0</v>
      </c>
      <c r="MN5" t="str">
        <f ca="1"/>
        <v>1:00</v>
      </c>
      <c r="MO5" t="str">
        <f ca="1"/>
        <v>Perseus</v>
      </c>
      <c r="MP5" t="str">
        <f ca="1"/>
        <v>Gun</v>
      </c>
      <c r="MQ5" t="b">
        <f ca="1"/>
        <v>0</v>
      </c>
      <c r="MR5" t="b">
        <f ca="1"/>
        <v>1</v>
      </c>
      <c r="MS5">
        <f ca="1"/>
        <v>0</v>
      </c>
      <c r="MT5">
        <f ca="1"/>
        <v>0</v>
      </c>
      <c r="MU5">
        <f ca="1"/>
        <v>0</v>
      </c>
      <c r="MV5" t="b">
        <f ca="1"/>
        <v>0</v>
      </c>
      <c r="MW5">
        <f ca="1"/>
        <v>0</v>
      </c>
      <c r="MX5">
        <f ca="1"/>
        <v>0</v>
      </c>
      <c r="MY5">
        <f ca="1"/>
        <v>0</v>
      </c>
      <c r="MZ5">
        <f ca="1"/>
        <v>0</v>
      </c>
      <c r="NA5" t="b">
        <f ca="1"/>
        <v>0</v>
      </c>
      <c r="NB5">
        <f ca="1"/>
        <v>0</v>
      </c>
      <c r="NC5">
        <f ca="1"/>
        <v>0</v>
      </c>
      <c r="ND5">
        <f ca="1"/>
        <v>0</v>
      </c>
      <c r="NE5">
        <f ca="1"/>
        <v>0</v>
      </c>
      <c r="NF5" t="b">
        <f ca="1"/>
        <v>0</v>
      </c>
      <c r="NG5">
        <f ca="1"/>
        <v>0</v>
      </c>
      <c r="NH5">
        <f ca="1"/>
        <v>0</v>
      </c>
      <c r="NI5" t="str">
        <f ca="1"/>
        <v/>
      </c>
      <c r="NJ5">
        <f ca="1"/>
        <v>0</v>
      </c>
      <c r="NK5">
        <f ca="1"/>
        <v>0</v>
      </c>
      <c r="NL5" t="b">
        <f ca="1"/>
        <v>0</v>
      </c>
      <c r="NM5" t="b">
        <f ca="1"/>
        <v>0</v>
      </c>
      <c r="NN5">
        <f ca="1"/>
        <v>0</v>
      </c>
      <c r="NO5">
        <f ca="1"/>
        <v>0</v>
      </c>
      <c r="NP5" t="b">
        <f ca="1"/>
        <v>0</v>
      </c>
      <c r="NQ5" t="b">
        <f ca="1"/>
        <v>0</v>
      </c>
      <c r="NR5">
        <f ca="1"/>
        <v>0</v>
      </c>
      <c r="NS5">
        <f ca="1"/>
        <v>0</v>
      </c>
      <c r="NT5" s="200" t="b">
        <f ca="1"/>
        <v>0</v>
      </c>
      <c r="NU5" t="b">
        <f ca="1"/>
        <v>0</v>
      </c>
      <c r="NV5">
        <f ca="1"/>
        <v>0</v>
      </c>
      <c r="NW5">
        <f ca="1"/>
        <v>0</v>
      </c>
      <c r="NX5" t="b">
        <f ca="1"/>
        <v>1</v>
      </c>
      <c r="NY5">
        <f ca="1"/>
        <v>121</v>
      </c>
      <c r="NZ5">
        <f ca="1"/>
        <v>59</v>
      </c>
      <c r="OA5">
        <f ca="1"/>
        <v>54</v>
      </c>
      <c r="OB5">
        <f ca="1"/>
        <v>120</v>
      </c>
      <c r="OC5" t="b">
        <f ca="1"/>
        <v>0</v>
      </c>
      <c r="OD5" t="b">
        <f ca="1"/>
        <v>0</v>
      </c>
      <c r="OE5" t="b">
        <f ca="1"/>
        <v>0</v>
      </c>
      <c r="OF5">
        <f ca="1"/>
        <v>121</v>
      </c>
      <c r="OG5">
        <f ca="1"/>
        <v>0</v>
      </c>
      <c r="OH5">
        <f ca="1"/>
        <v>0</v>
      </c>
      <c r="OI5">
        <f ca="1"/>
        <v>0</v>
      </c>
      <c r="OJ5">
        <f ca="1"/>
        <v>0</v>
      </c>
      <c r="OK5">
        <f ca="1"/>
        <v>0</v>
      </c>
      <c r="OL5" t="b">
        <f ca="1"/>
        <v>0</v>
      </c>
      <c r="OM5" t="b">
        <f ca="1"/>
        <v>0</v>
      </c>
      <c r="ON5">
        <f ca="1"/>
        <v>53</v>
      </c>
      <c r="OO5">
        <f ca="1"/>
        <v>59</v>
      </c>
      <c r="OP5">
        <f ca="1"/>
        <v>0</v>
      </c>
      <c r="OQ5">
        <f ca="1"/>
        <v>0</v>
      </c>
      <c r="OR5" t="b">
        <f ca="1"/>
        <v>0</v>
      </c>
      <c r="OS5" t="b">
        <f ca="1"/>
        <v>0</v>
      </c>
      <c r="OT5" t="b">
        <f ca="1"/>
        <v>0</v>
      </c>
      <c r="OU5" t="b">
        <f ca="1"/>
        <v>0</v>
      </c>
    </row>
    <row r="6" spans="1:411" x14ac:dyDescent="0.2">
      <c r="A6">
        <v>6</v>
      </c>
      <c r="B6" t="b">
        <v>0</v>
      </c>
      <c r="C6">
        <v>0</v>
      </c>
      <c r="D6" t="str">
        <v>ArmoryArchives</v>
      </c>
      <c r="E6" t="str">
        <v>0:59</v>
      </c>
      <c r="F6" t="str">
        <v>Defence</v>
      </c>
      <c r="G6" t="str">
        <v>Lost</v>
      </c>
      <c r="H6" t="b">
        <v>0</v>
      </c>
      <c r="J6" t="str">
        <f ca="1"/>
        <v>6_3 Border</v>
      </c>
      <c r="K6">
        <f ca="1"/>
        <v>3</v>
      </c>
      <c r="L6">
        <f ca="1"/>
        <v>0</v>
      </c>
      <c r="M6">
        <f ca="1"/>
        <v>0</v>
      </c>
      <c r="N6">
        <f ca="1"/>
        <v>0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str">
        <f ca="1"/>
        <v>1:14</v>
      </c>
      <c r="T6" t="b">
        <f ca="1"/>
        <v>0</v>
      </c>
      <c r="U6" t="b">
        <f ca="1"/>
        <v>0</v>
      </c>
      <c r="V6" t="b">
        <f ca="1"/>
        <v>0</v>
      </c>
      <c r="W6" t="str">
        <f ca="1"/>
        <v>Aruni</v>
      </c>
      <c r="X6" t="b">
        <f ca="1"/>
        <v>0</v>
      </c>
      <c r="Y6">
        <f ca="1"/>
        <v>0</v>
      </c>
      <c r="Z6">
        <f ca="1"/>
        <v>1</v>
      </c>
      <c r="AA6">
        <f ca="1"/>
        <v>5</v>
      </c>
      <c r="AB6">
        <f ca="1"/>
        <v>0</v>
      </c>
      <c r="AC6">
        <f ca="1"/>
        <v>0</v>
      </c>
      <c r="AD6">
        <f ca="1"/>
        <v>0</v>
      </c>
      <c r="AE6">
        <f ca="1"/>
        <v>0</v>
      </c>
      <c r="AF6">
        <f ca="1"/>
        <v>0</v>
      </c>
      <c r="AG6">
        <f ca="1"/>
        <v>0</v>
      </c>
      <c r="AH6">
        <f ca="1"/>
        <v>0</v>
      </c>
      <c r="AI6">
        <f ca="1"/>
        <v>3</v>
      </c>
      <c r="AJ6">
        <f ca="1"/>
        <v>0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  <c r="AQ6">
        <f ca="1"/>
        <v>0</v>
      </c>
      <c r="AR6">
        <f ca="1"/>
        <v>3</v>
      </c>
      <c r="AS6" t="b">
        <f ca="1"/>
        <v>0</v>
      </c>
      <c r="AT6">
        <f ca="1"/>
        <v>0</v>
      </c>
      <c r="AU6" t="str">
        <f ca="1"/>
        <v>WorkshopVents</v>
      </c>
      <c r="AV6" t="str">
        <f ca="1"/>
        <v>1:14</v>
      </c>
      <c r="AW6" t="str">
        <f ca="1"/>
        <v>Defence</v>
      </c>
      <c r="AX6" t="str">
        <f ca="1"/>
        <v>Lost</v>
      </c>
      <c r="AY6" t="b">
        <f ca="1"/>
        <v>0</v>
      </c>
      <c r="AZ6">
        <f ca="1"/>
        <v>0</v>
      </c>
      <c r="BA6" t="str">
        <f ca="1"/>
        <v>2:23</v>
      </c>
      <c r="BB6" t="str">
        <f ca="1"/>
        <v>Yeeto</v>
      </c>
      <c r="BC6" t="str">
        <f ca="1"/>
        <v>Gun</v>
      </c>
      <c r="BD6" t="b">
        <f ca="1"/>
        <v>0</v>
      </c>
      <c r="BE6" t="b">
        <f ca="1"/>
        <v>1</v>
      </c>
      <c r="BF6" t="str">
        <f ca="1"/>
        <v>1:24</v>
      </c>
      <c r="BG6" t="str">
        <f ca="1"/>
        <v>Ploudy</v>
      </c>
      <c r="BH6" t="str">
        <f ca="1"/>
        <v>Gun</v>
      </c>
      <c r="BI6" t="b">
        <f ca="1"/>
        <v>0</v>
      </c>
      <c r="BJ6" t="b">
        <f ca="1"/>
        <v>0</v>
      </c>
      <c r="BK6">
        <f ca="1"/>
        <v>0</v>
      </c>
      <c r="BL6">
        <f ca="1"/>
        <v>0</v>
      </c>
      <c r="BM6">
        <f ca="1"/>
        <v>0</v>
      </c>
      <c r="BN6" t="b">
        <f ca="1"/>
        <v>0</v>
      </c>
      <c r="BO6">
        <f ca="1"/>
        <v>0</v>
      </c>
      <c r="BP6">
        <f ca="1"/>
        <v>0</v>
      </c>
      <c r="BQ6">
        <f ca="1"/>
        <v>0</v>
      </c>
      <c r="BR6">
        <f ca="1"/>
        <v>0</v>
      </c>
      <c r="BS6" t="b">
        <f ca="1"/>
        <v>0</v>
      </c>
      <c r="BT6">
        <f ca="1"/>
        <v>0</v>
      </c>
      <c r="BU6">
        <f ca="1"/>
        <v>0</v>
      </c>
      <c r="BV6">
        <f ca="1"/>
        <v>0</v>
      </c>
      <c r="BW6">
        <f ca="1"/>
        <v>0</v>
      </c>
      <c r="BX6" t="b">
        <f ca="1"/>
        <v>0</v>
      </c>
      <c r="BY6">
        <f ca="1"/>
        <v>0</v>
      </c>
      <c r="BZ6">
        <f ca="1"/>
        <v>0</v>
      </c>
      <c r="CA6" t="str">
        <f ca="1"/>
        <v/>
      </c>
      <c r="CB6">
        <f ca="1"/>
        <v>0</v>
      </c>
      <c r="CC6">
        <f ca="1"/>
        <v>0</v>
      </c>
      <c r="CD6" t="b">
        <f ca="1"/>
        <v>0</v>
      </c>
      <c r="CE6" t="b">
        <f ca="1"/>
        <v>0</v>
      </c>
      <c r="CF6">
        <f ca="1"/>
        <v>0</v>
      </c>
      <c r="CG6">
        <f ca="1"/>
        <v>0</v>
      </c>
      <c r="CH6" t="b">
        <f ca="1"/>
        <v>0</v>
      </c>
      <c r="CI6" t="b">
        <f ca="1"/>
        <v>0</v>
      </c>
      <c r="CJ6">
        <f ca="1"/>
        <v>1</v>
      </c>
      <c r="CK6">
        <f ca="1"/>
        <v>0</v>
      </c>
      <c r="CL6" t="b">
        <f ca="1"/>
        <v>0</v>
      </c>
      <c r="CM6" t="b">
        <f ca="1"/>
        <v>1</v>
      </c>
      <c r="CN6">
        <f ca="1"/>
        <v>0</v>
      </c>
      <c r="CO6">
        <f ca="1"/>
        <v>1</v>
      </c>
      <c r="CP6" t="b">
        <f ca="1"/>
        <v>1</v>
      </c>
      <c r="CQ6">
        <f ca="1"/>
        <v>74</v>
      </c>
      <c r="CR6">
        <f ca="1"/>
        <v>106</v>
      </c>
      <c r="CS6">
        <f ca="1"/>
        <v>37</v>
      </c>
      <c r="CT6">
        <f ca="1"/>
        <v>96</v>
      </c>
      <c r="CU6" t="b">
        <f ca="1"/>
        <v>0</v>
      </c>
      <c r="CV6" t="b">
        <f ca="1"/>
        <v>0</v>
      </c>
      <c r="CW6" t="b">
        <f ca="1"/>
        <v>0</v>
      </c>
      <c r="CX6">
        <f ca="1"/>
        <v>106</v>
      </c>
      <c r="CY6">
        <f ca="1"/>
        <v>0</v>
      </c>
      <c r="CZ6">
        <f ca="1"/>
        <v>0</v>
      </c>
      <c r="DA6">
        <f ca="1"/>
        <v>0</v>
      </c>
      <c r="DB6">
        <f ca="1"/>
        <v>0</v>
      </c>
      <c r="DC6">
        <f ca="1"/>
        <v>0</v>
      </c>
      <c r="DD6" t="b">
        <f ca="1"/>
        <v>1</v>
      </c>
      <c r="DE6" t="b">
        <f ca="1"/>
        <v>1</v>
      </c>
      <c r="DF6">
        <f ca="1"/>
        <v>53</v>
      </c>
      <c r="DG6">
        <f ca="1"/>
        <v>106</v>
      </c>
      <c r="DH6">
        <f ca="1"/>
        <v>0</v>
      </c>
      <c r="DI6">
        <f ca="1"/>
        <v>1</v>
      </c>
      <c r="DJ6" t="b">
        <f ca="1"/>
        <v>0</v>
      </c>
      <c r="DK6" t="b">
        <f ca="1"/>
        <v>0</v>
      </c>
      <c r="DL6" t="b">
        <f ca="1"/>
        <v>0</v>
      </c>
      <c r="DM6" t="b">
        <f ca="1"/>
        <v>0</v>
      </c>
      <c r="DN6" t="b">
        <f ca="1"/>
        <v>0</v>
      </c>
      <c r="DO6">
        <f ca="1"/>
        <v>0</v>
      </c>
      <c r="FI6" s="200"/>
      <c r="GK6" s="199" t="b">
        <f ca="1"/>
        <v>1</v>
      </c>
      <c r="GL6" s="199" t="str">
        <f ca="1"/>
        <v>0:06</v>
      </c>
      <c r="GM6" s="199" t="str">
        <f ca="1"/>
        <v>WorkshopVents</v>
      </c>
      <c r="GN6" s="199" t="str">
        <f ca="1"/>
        <v>0:26</v>
      </c>
      <c r="GO6" s="199" t="str">
        <f ca="1"/>
        <v>Attack</v>
      </c>
      <c r="GP6" s="199" t="str">
        <f ca="1"/>
        <v>Won</v>
      </c>
      <c r="GQ6" s="199" t="b">
        <f ca="1"/>
        <v>1</v>
      </c>
      <c r="GR6" s="199">
        <f ca="1"/>
        <v>0</v>
      </c>
      <c r="GS6" s="199" t="str">
        <f ca="1"/>
        <v>0:59</v>
      </c>
      <c r="GT6" s="199" t="str">
        <f ca="1"/>
        <v>Perseus</v>
      </c>
      <c r="GU6" s="199" t="str">
        <f ca="1"/>
        <v>Gun</v>
      </c>
      <c r="GV6" s="199" t="b">
        <f ca="1"/>
        <v>0</v>
      </c>
      <c r="GW6" s="199" t="b">
        <f ca="1"/>
        <v>0</v>
      </c>
      <c r="GX6" s="199" t="str">
        <f ca="1"/>
        <v>0:44</v>
      </c>
      <c r="GY6" s="199" t="str">
        <f ca="1"/>
        <v>Yeeto</v>
      </c>
      <c r="GZ6" s="199" t="str">
        <f ca="1"/>
        <v>Gun</v>
      </c>
      <c r="HA6" s="199" t="b">
        <f ca="1"/>
        <v>0</v>
      </c>
      <c r="HB6" s="199" t="b">
        <f ca="1"/>
        <v>0</v>
      </c>
      <c r="HC6" s="199" t="str">
        <f ca="1"/>
        <v>0:32</v>
      </c>
      <c r="HD6" s="199" t="str">
        <f ca="1"/>
        <v>Perseus</v>
      </c>
      <c r="HE6" s="199" t="str">
        <f ca="1"/>
        <v>Gun</v>
      </c>
      <c r="HF6" s="199" t="b">
        <f ca="1"/>
        <v>0</v>
      </c>
      <c r="HG6" s="199" t="b">
        <f ca="1"/>
        <v>0</v>
      </c>
      <c r="HH6" s="199" t="str">
        <f ca="1"/>
        <v>0:42</v>
      </c>
      <c r="HI6" s="199" t="str">
        <f ca="1"/>
        <v>Perseus</v>
      </c>
      <c r="HJ6" s="199" t="str">
        <f ca="1"/>
        <v>Gun</v>
      </c>
      <c r="HK6" s="199" t="b">
        <f ca="1"/>
        <v>1</v>
      </c>
      <c r="HL6" s="199" t="b">
        <f ca="1"/>
        <v>1</v>
      </c>
      <c r="HM6" s="199" t="str">
        <f ca="1"/>
        <v>0:26</v>
      </c>
      <c r="HN6" s="199" t="str">
        <f ca="1"/>
        <v>Yeeto</v>
      </c>
      <c r="HO6" s="199" t="str">
        <f ca="1"/>
        <v>Gun</v>
      </c>
      <c r="HP6" s="199" t="b">
        <f ca="1"/>
        <v>1</v>
      </c>
      <c r="HQ6" s="199" t="b">
        <f ca="1"/>
        <v>0</v>
      </c>
      <c r="HR6" s="199">
        <f ca="1"/>
        <v>0</v>
      </c>
      <c r="HS6" s="199" t="str">
        <f ca="1"/>
        <v/>
      </c>
      <c r="HT6" s="199">
        <f ca="1"/>
        <v>0</v>
      </c>
      <c r="HU6" s="199">
        <f ca="1"/>
        <v>0</v>
      </c>
      <c r="HV6" s="199" t="b">
        <f ca="1"/>
        <v>0</v>
      </c>
      <c r="HW6" s="199" t="b">
        <f ca="1"/>
        <v>0</v>
      </c>
      <c r="HX6" s="199">
        <f ca="1"/>
        <v>0</v>
      </c>
      <c r="HY6" s="199">
        <f ca="1"/>
        <v>0</v>
      </c>
      <c r="HZ6" s="199" t="b">
        <f ca="1"/>
        <v>1</v>
      </c>
      <c r="IA6" s="199" t="b">
        <f ca="1"/>
        <v>0</v>
      </c>
      <c r="IB6" s="199">
        <f ca="1"/>
        <v>0</v>
      </c>
      <c r="IC6" s="199">
        <f ca="1"/>
        <v>0</v>
      </c>
      <c r="ID6" s="200" t="b">
        <f ca="1"/>
        <v>0</v>
      </c>
      <c r="IE6" s="199" t="b">
        <f ca="1"/>
        <v>0</v>
      </c>
      <c r="IF6" s="199">
        <f ca="1"/>
        <v>0</v>
      </c>
      <c r="IG6" s="199">
        <f ca="1"/>
        <v>0</v>
      </c>
      <c r="IH6" t="b">
        <f ca="1"/>
        <v>1</v>
      </c>
      <c r="II6">
        <f ca="1"/>
        <v>43</v>
      </c>
      <c r="IJ6">
        <f ca="1"/>
        <v>137</v>
      </c>
      <c r="IK6">
        <f ca="1"/>
        <v>121</v>
      </c>
      <c r="IL6">
        <f ca="1"/>
        <v>136</v>
      </c>
      <c r="IM6">
        <f ca="1"/>
        <v>148</v>
      </c>
      <c r="IN6">
        <f ca="1"/>
        <v>177</v>
      </c>
      <c r="IO6">
        <f ca="1"/>
        <v>193</v>
      </c>
      <c r="IP6">
        <f ca="1"/>
        <v>193</v>
      </c>
      <c r="IQ6">
        <f ca="1"/>
        <v>0</v>
      </c>
      <c r="IR6">
        <f ca="1"/>
        <v>0</v>
      </c>
      <c r="IS6">
        <f ca="1"/>
        <v>0</v>
      </c>
      <c r="IT6">
        <f ca="1"/>
        <v>0</v>
      </c>
      <c r="IU6">
        <f ca="1"/>
        <v>0</v>
      </c>
      <c r="IV6">
        <f ca="1"/>
        <v>0</v>
      </c>
      <c r="IW6">
        <f ca="1"/>
        <v>0</v>
      </c>
      <c r="IX6">
        <f ca="1"/>
        <v>0</v>
      </c>
      <c r="IY6">
        <f ca="1"/>
        <v>0</v>
      </c>
      <c r="IZ6">
        <f ca="1"/>
        <v>0</v>
      </c>
      <c r="JA6">
        <f ca="1"/>
        <v>0</v>
      </c>
      <c r="JB6" t="b">
        <f ca="1"/>
        <v>0</v>
      </c>
      <c r="JC6" t="b">
        <f ca="1"/>
        <v>0</v>
      </c>
      <c r="JD6" t="b">
        <f ca="1"/>
        <v>0</v>
      </c>
      <c r="JE6">
        <f ca="1"/>
        <v>174</v>
      </c>
      <c r="JF6" t="b">
        <f ca="1"/>
        <v>0</v>
      </c>
      <c r="JG6">
        <f ca="1"/>
        <v>0</v>
      </c>
      <c r="JH6" t="str">
        <f ca="1"/>
        <v>BathroomTellers</v>
      </c>
      <c r="JI6" t="str">
        <f ca="1"/>
        <v>1:13</v>
      </c>
      <c r="JJ6" t="str">
        <f ca="1"/>
        <v>Attack</v>
      </c>
      <c r="JK6" t="str">
        <f ca="1"/>
        <v>Won</v>
      </c>
      <c r="JL6" t="b">
        <f ca="1"/>
        <v>0</v>
      </c>
      <c r="JM6">
        <f ca="1"/>
        <v>0</v>
      </c>
      <c r="JN6" t="str">
        <f ca="1"/>
        <v>1:43</v>
      </c>
      <c r="JO6" t="str">
        <f ca="1"/>
        <v>Perseus</v>
      </c>
      <c r="JP6" t="str">
        <f ca="1"/>
        <v>Gun</v>
      </c>
      <c r="JQ6" t="b">
        <f ca="1"/>
        <v>0</v>
      </c>
      <c r="JR6" t="b">
        <f ca="1"/>
        <v>1</v>
      </c>
      <c r="JS6" t="str">
        <f ca="1"/>
        <v>1:39</v>
      </c>
      <c r="JT6" t="str">
        <f ca="1"/>
        <v>Yeeto</v>
      </c>
      <c r="JU6" t="str">
        <f ca="1"/>
        <v>Gun</v>
      </c>
      <c r="JV6" t="b">
        <f ca="1"/>
        <v>0</v>
      </c>
      <c r="JW6" t="b">
        <f ca="1"/>
        <v>0</v>
      </c>
      <c r="JX6" t="str">
        <f ca="1"/>
        <v>1:32</v>
      </c>
      <c r="JY6" t="str">
        <f ca="1"/>
        <v>Blue</v>
      </c>
      <c r="JZ6" t="str">
        <f ca="1"/>
        <v>Gun</v>
      </c>
      <c r="KA6" t="b">
        <f ca="1"/>
        <v>0</v>
      </c>
      <c r="KB6" t="b">
        <f ca="1"/>
        <v>1</v>
      </c>
      <c r="KC6" t="str">
        <f ca="1"/>
        <v>1:24</v>
      </c>
      <c r="KD6" t="str">
        <f ca="1"/>
        <v>Blue</v>
      </c>
      <c r="KE6" t="str">
        <f ca="1"/>
        <v>Gun</v>
      </c>
      <c r="KF6" t="b">
        <f ca="1"/>
        <v>0</v>
      </c>
      <c r="KG6" t="b">
        <f ca="1"/>
        <v>1</v>
      </c>
      <c r="KH6" t="str">
        <f ca="1"/>
        <v>1:13</v>
      </c>
      <c r="KI6" t="str">
        <f ca="1"/>
        <v>Yeeto</v>
      </c>
      <c r="KJ6" t="str">
        <f ca="1"/>
        <v>Gun</v>
      </c>
      <c r="KK6" t="b">
        <f ca="1"/>
        <v>0</v>
      </c>
      <c r="KL6" t="b">
        <f ca="1"/>
        <v>1</v>
      </c>
      <c r="KM6">
        <f ca="1"/>
        <v>0</v>
      </c>
      <c r="KN6" t="str">
        <f ca="1"/>
        <v/>
      </c>
      <c r="KO6">
        <f ca="1"/>
        <v>0</v>
      </c>
      <c r="KP6">
        <f ca="1"/>
        <v>0</v>
      </c>
      <c r="KQ6" t="b">
        <f ca="1"/>
        <v>0</v>
      </c>
      <c r="KR6" t="b">
        <f ca="1"/>
        <v>0</v>
      </c>
      <c r="KS6">
        <f ca="1"/>
        <v>0</v>
      </c>
      <c r="KT6">
        <f ca="1"/>
        <v>0</v>
      </c>
      <c r="KU6" t="b">
        <f ca="1"/>
        <v>0</v>
      </c>
      <c r="KV6" t="b">
        <f ca="1"/>
        <v>0</v>
      </c>
      <c r="KW6">
        <f ca="1"/>
        <v>0</v>
      </c>
      <c r="KX6">
        <f ca="1"/>
        <v>0</v>
      </c>
      <c r="KY6" t="b">
        <f ca="1"/>
        <v>0</v>
      </c>
      <c r="KZ6" t="b">
        <f ca="1"/>
        <v>1</v>
      </c>
      <c r="LA6">
        <f ca="1"/>
        <v>0</v>
      </c>
      <c r="LB6">
        <f ca="1"/>
        <v>0</v>
      </c>
      <c r="LC6" t="b">
        <f ca="1"/>
        <v>1</v>
      </c>
      <c r="LD6">
        <f ca="1"/>
        <v>0</v>
      </c>
      <c r="LE6" t="b">
        <f ca="1"/>
        <v>0</v>
      </c>
      <c r="LF6">
        <f ca="1"/>
        <v>77</v>
      </c>
      <c r="LG6">
        <f ca="1"/>
        <v>81</v>
      </c>
      <c r="LH6">
        <f ca="1"/>
        <v>88</v>
      </c>
      <c r="LI6">
        <f ca="1"/>
        <v>96</v>
      </c>
      <c r="LJ6">
        <f ca="1"/>
        <v>107</v>
      </c>
      <c r="LK6">
        <f ca="1"/>
        <v>107</v>
      </c>
      <c r="LL6">
        <f ca="1"/>
        <v>0</v>
      </c>
      <c r="LM6">
        <f ca="1"/>
        <v>0</v>
      </c>
      <c r="LN6">
        <f ca="1"/>
        <v>0</v>
      </c>
      <c r="LO6">
        <f ca="1"/>
        <v>0</v>
      </c>
      <c r="LP6">
        <f ca="1"/>
        <v>0</v>
      </c>
      <c r="LQ6">
        <f ca="1"/>
        <v>0</v>
      </c>
      <c r="LR6">
        <f ca="1"/>
        <v>0</v>
      </c>
      <c r="LS6">
        <f ca="1"/>
        <v>0</v>
      </c>
      <c r="LT6">
        <f ca="1"/>
        <v>0</v>
      </c>
      <c r="LU6">
        <f ca="1"/>
        <v>0</v>
      </c>
      <c r="LV6">
        <f ca="1"/>
        <v>0</v>
      </c>
      <c r="LW6" t="b">
        <f ca="1"/>
        <v>0</v>
      </c>
      <c r="LX6" t="b">
        <f ca="1"/>
        <v>0</v>
      </c>
      <c r="LY6" t="b">
        <f ca="1"/>
        <v>0</v>
      </c>
      <c r="LZ6" t="b">
        <f ca="1"/>
        <v>0</v>
      </c>
      <c r="MA6" t="b">
        <f ca="1"/>
        <v>0</v>
      </c>
      <c r="MB6">
        <f ca="1"/>
        <v>0</v>
      </c>
      <c r="MC6" t="str">
        <f ca="1"/>
        <v>ArmoryArchives</v>
      </c>
      <c r="MD6" t="str">
        <f ca="1"/>
        <v>1:40</v>
      </c>
      <c r="ME6" t="str">
        <f ca="1"/>
        <v>Attack</v>
      </c>
      <c r="MF6" t="str">
        <f ca="1"/>
        <v>Lost</v>
      </c>
      <c r="MG6" t="b">
        <f ca="1"/>
        <v>0</v>
      </c>
      <c r="MH6">
        <f ca="1"/>
        <v>0</v>
      </c>
      <c r="MI6" t="str">
        <f ca="1"/>
        <v>2:16</v>
      </c>
      <c r="MJ6" t="str">
        <f ca="1"/>
        <v>Yeeto</v>
      </c>
      <c r="MK6" t="str">
        <f ca="1"/>
        <v>Gun</v>
      </c>
      <c r="ML6" t="b">
        <f ca="1"/>
        <v>0</v>
      </c>
      <c r="MM6" t="b">
        <f ca="1"/>
        <v>1</v>
      </c>
      <c r="MN6" t="str">
        <f ca="1"/>
        <v>2:09</v>
      </c>
      <c r="MO6" t="str">
        <f ca="1"/>
        <v>Ploudy</v>
      </c>
      <c r="MP6" t="str">
        <f ca="1"/>
        <v>Gun</v>
      </c>
      <c r="MQ6" t="b">
        <f ca="1"/>
        <v>0</v>
      </c>
      <c r="MR6" t="b">
        <f ca="1"/>
        <v>0</v>
      </c>
      <c r="MS6" t="str">
        <f ca="1"/>
        <v>1:41</v>
      </c>
      <c r="MT6" t="str">
        <f ca="1"/>
        <v>Ploudy</v>
      </c>
      <c r="MU6" t="str">
        <f ca="1"/>
        <v>Gun</v>
      </c>
      <c r="MV6" t="b">
        <f ca="1"/>
        <v>0</v>
      </c>
      <c r="MW6" t="b">
        <f ca="1"/>
        <v>1</v>
      </c>
      <c r="MX6">
        <f ca="1"/>
        <v>0</v>
      </c>
      <c r="MY6">
        <f ca="1"/>
        <v>0</v>
      </c>
      <c r="MZ6">
        <f ca="1"/>
        <v>0</v>
      </c>
      <c r="NA6" t="b">
        <f ca="1"/>
        <v>0</v>
      </c>
      <c r="NB6">
        <f ca="1"/>
        <v>0</v>
      </c>
      <c r="NC6">
        <f ca="1"/>
        <v>0</v>
      </c>
      <c r="ND6">
        <f ca="1"/>
        <v>0</v>
      </c>
      <c r="NE6">
        <f ca="1"/>
        <v>0</v>
      </c>
      <c r="NF6" t="b">
        <f ca="1"/>
        <v>0</v>
      </c>
      <c r="NG6">
        <f ca="1"/>
        <v>0</v>
      </c>
      <c r="NH6">
        <f ca="1"/>
        <v>0</v>
      </c>
      <c r="NI6" t="str">
        <f ca="1"/>
        <v/>
      </c>
      <c r="NJ6">
        <f ca="1"/>
        <v>0</v>
      </c>
      <c r="NK6">
        <f ca="1"/>
        <v>0</v>
      </c>
      <c r="NL6" t="b">
        <f ca="1"/>
        <v>0</v>
      </c>
      <c r="NM6" t="b">
        <f ca="1"/>
        <v>0</v>
      </c>
      <c r="NN6">
        <f ca="1"/>
        <v>0</v>
      </c>
      <c r="NO6">
        <f ca="1"/>
        <v>0</v>
      </c>
      <c r="NP6" t="b">
        <f ca="1"/>
        <v>0</v>
      </c>
      <c r="NQ6" t="b">
        <f ca="1"/>
        <v>0</v>
      </c>
      <c r="NR6">
        <f ca="1"/>
        <v>2</v>
      </c>
      <c r="NS6">
        <f ca="1"/>
        <v>1</v>
      </c>
      <c r="NT6" s="200" t="b">
        <f ca="1"/>
        <v>0</v>
      </c>
      <c r="NU6" t="b">
        <f ca="1"/>
        <v>1</v>
      </c>
      <c r="NV6">
        <f ca="1"/>
        <v>0</v>
      </c>
      <c r="NW6">
        <f ca="1"/>
        <v>1</v>
      </c>
      <c r="NX6" t="b">
        <f ca="1"/>
        <v>1</v>
      </c>
      <c r="NY6">
        <f ca="1"/>
        <v>100</v>
      </c>
      <c r="NZ6">
        <f ca="1"/>
        <v>80</v>
      </c>
      <c r="OA6">
        <f ca="1"/>
        <v>44</v>
      </c>
      <c r="OB6">
        <f ca="1"/>
        <v>51</v>
      </c>
      <c r="OC6">
        <f ca="1"/>
        <v>79</v>
      </c>
      <c r="OD6" t="b">
        <f ca="1"/>
        <v>0</v>
      </c>
      <c r="OE6" t="b">
        <f ca="1"/>
        <v>0</v>
      </c>
      <c r="OF6">
        <f ca="1"/>
        <v>80</v>
      </c>
      <c r="OG6">
        <f ca="1"/>
        <v>0</v>
      </c>
      <c r="OH6">
        <f ca="1"/>
        <v>0</v>
      </c>
      <c r="OI6">
        <f ca="1"/>
        <v>0</v>
      </c>
      <c r="OJ6">
        <f ca="1"/>
        <v>0</v>
      </c>
      <c r="OK6">
        <f ca="1"/>
        <v>0</v>
      </c>
      <c r="OL6">
        <f ca="1"/>
        <v>0</v>
      </c>
      <c r="OM6">
        <f ca="1"/>
        <v>0</v>
      </c>
      <c r="ON6">
        <f ca="1"/>
        <v>0</v>
      </c>
      <c r="OO6">
        <f ca="1"/>
        <v>0</v>
      </c>
      <c r="OP6">
        <f ca="1"/>
        <v>0</v>
      </c>
      <c r="OQ6">
        <f ca="1"/>
        <v>0</v>
      </c>
      <c r="OR6" t="b">
        <f ca="1"/>
        <v>0</v>
      </c>
      <c r="OS6" t="b">
        <f ca="1"/>
        <v>0</v>
      </c>
      <c r="OT6" t="b">
        <f ca="1"/>
        <v>0</v>
      </c>
      <c r="OU6" t="b">
        <f ca="1"/>
        <v>0</v>
      </c>
    </row>
    <row r="7" spans="1:411" x14ac:dyDescent="0.2">
      <c r="A7">
        <v>7</v>
      </c>
      <c r="B7" t="b">
        <v>0</v>
      </c>
      <c r="C7">
        <v>0</v>
      </c>
      <c r="D7" t="str">
        <v>ArmoryArchives</v>
      </c>
      <c r="E7" t="str">
        <v>1:40</v>
      </c>
      <c r="F7" t="str">
        <v>Attack</v>
      </c>
      <c r="G7" t="str">
        <v>Lost</v>
      </c>
      <c r="H7" t="b">
        <v>0</v>
      </c>
      <c r="J7" t="str">
        <f ca="1"/>
        <v>6_3 Border</v>
      </c>
      <c r="K7">
        <f ca="1"/>
        <v>4</v>
      </c>
      <c r="L7">
        <f ca="1"/>
        <v>0</v>
      </c>
      <c r="M7">
        <f ca="1"/>
        <v>0</v>
      </c>
      <c r="N7">
        <f ca="1"/>
        <v>0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>
        <f ca="1"/>
        <v>0</v>
      </c>
      <c r="T7" t="b">
        <f ca="1"/>
        <v>0</v>
      </c>
      <c r="U7" t="b">
        <f ca="1"/>
        <v>0</v>
      </c>
      <c r="V7" t="b">
        <f ca="1"/>
        <v>0</v>
      </c>
      <c r="W7" t="str">
        <f ca="1"/>
        <v>Aruni</v>
      </c>
      <c r="X7" t="b">
        <f ca="1"/>
        <v>0</v>
      </c>
      <c r="Y7">
        <f ca="1"/>
        <v>0</v>
      </c>
      <c r="Z7">
        <f ca="1"/>
        <v>0</v>
      </c>
      <c r="AA7">
        <f ca="1"/>
        <v>2</v>
      </c>
      <c r="AB7">
        <f ca="1"/>
        <v>0</v>
      </c>
      <c r="AC7">
        <f ca="1"/>
        <v>0</v>
      </c>
      <c r="AD7">
        <f ca="1"/>
        <v>0</v>
      </c>
      <c r="AE7">
        <f ca="1"/>
        <v>0</v>
      </c>
      <c r="AF7">
        <f ca="1"/>
        <v>0</v>
      </c>
      <c r="AG7">
        <f ca="1"/>
        <v>0</v>
      </c>
      <c r="AH7">
        <f ca="1"/>
        <v>0</v>
      </c>
      <c r="AI7">
        <f ca="1"/>
        <v>4</v>
      </c>
      <c r="AJ7">
        <f ca="1"/>
        <v>0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  <c r="AQ7">
        <f ca="1"/>
        <v>0</v>
      </c>
      <c r="AR7">
        <f ca="1"/>
        <v>4</v>
      </c>
      <c r="AS7" t="b">
        <f ca="1"/>
        <v>0</v>
      </c>
      <c r="AT7">
        <f ca="1"/>
        <v>0</v>
      </c>
      <c r="AU7" t="str">
        <f ca="1"/>
        <v>WorkshopVents</v>
      </c>
      <c r="AV7" t="str">
        <f ca="1"/>
        <v>2:06</v>
      </c>
      <c r="AW7" t="str">
        <f ca="1"/>
        <v>Defence</v>
      </c>
      <c r="AX7" t="str">
        <f ca="1"/>
        <v>Won</v>
      </c>
      <c r="AY7" t="b">
        <f ca="1"/>
        <v>0</v>
      </c>
      <c r="AZ7">
        <f ca="1"/>
        <v>0</v>
      </c>
      <c r="BA7" t="str">
        <f ca="1"/>
        <v>2:32</v>
      </c>
      <c r="BB7" t="str">
        <f ca="1"/>
        <v>Ploudy</v>
      </c>
      <c r="BC7" t="str">
        <f ca="1"/>
        <v>Gun</v>
      </c>
      <c r="BD7" t="b">
        <f ca="1"/>
        <v>0</v>
      </c>
      <c r="BE7" t="b">
        <f ca="1"/>
        <v>0</v>
      </c>
      <c r="BF7" t="str">
        <f ca="1"/>
        <v>2:29</v>
      </c>
      <c r="BG7" t="str">
        <f ca="1"/>
        <v>Fin</v>
      </c>
      <c r="BH7" t="str">
        <f ca="1"/>
        <v>Gun</v>
      </c>
      <c r="BI7" t="b">
        <f ca="1"/>
        <v>0</v>
      </c>
      <c r="BJ7" t="b">
        <f ca="1"/>
        <v>1</v>
      </c>
      <c r="BK7" t="str">
        <f ca="1"/>
        <v>2:23</v>
      </c>
      <c r="BL7" t="str">
        <f ca="1"/>
        <v>Blue</v>
      </c>
      <c r="BM7" t="str">
        <f ca="1"/>
        <v>Gun</v>
      </c>
      <c r="BN7" t="b">
        <f ca="1"/>
        <v>0</v>
      </c>
      <c r="BO7" t="b">
        <f ca="1"/>
        <v>1</v>
      </c>
      <c r="BP7" t="str">
        <f ca="1"/>
        <v>2:19</v>
      </c>
      <c r="BQ7" t="str">
        <f ca="1"/>
        <v>Blue</v>
      </c>
      <c r="BR7" t="str">
        <f ca="1"/>
        <v>Gun</v>
      </c>
      <c r="BS7" t="b">
        <f ca="1"/>
        <v>0</v>
      </c>
      <c r="BT7" t="b">
        <f ca="1"/>
        <v>1</v>
      </c>
      <c r="BU7" t="str">
        <f ca="1"/>
        <v>2:06</v>
      </c>
      <c r="BV7" t="str">
        <f ca="1"/>
        <v>Blue</v>
      </c>
      <c r="BW7" t="str">
        <f ca="1"/>
        <v>Gun</v>
      </c>
      <c r="BX7" t="b">
        <f ca="1"/>
        <v>0</v>
      </c>
      <c r="BY7" t="b">
        <f ca="1"/>
        <v>1</v>
      </c>
      <c r="BZ7">
        <f ca="1"/>
        <v>0</v>
      </c>
      <c r="CA7" t="str">
        <f ca="1"/>
        <v/>
      </c>
      <c r="CB7">
        <f ca="1"/>
        <v>0</v>
      </c>
      <c r="CC7">
        <f ca="1"/>
        <v>0</v>
      </c>
      <c r="CD7" t="b">
        <f ca="1"/>
        <v>0</v>
      </c>
      <c r="CE7" t="b">
        <f ca="1"/>
        <v>0</v>
      </c>
      <c r="CF7">
        <f ca="1"/>
        <v>0</v>
      </c>
      <c r="CG7">
        <f ca="1"/>
        <v>0</v>
      </c>
      <c r="CH7" t="b">
        <f ca="1"/>
        <v>0</v>
      </c>
      <c r="CI7" t="b">
        <f ca="1"/>
        <v>0</v>
      </c>
      <c r="CJ7">
        <f ca="1"/>
        <v>1</v>
      </c>
      <c r="CK7">
        <f ca="1"/>
        <v>0</v>
      </c>
      <c r="CL7" t="b">
        <f ca="1"/>
        <v>1</v>
      </c>
      <c r="CM7" t="b">
        <f ca="1"/>
        <v>1</v>
      </c>
      <c r="CN7">
        <f ca="1"/>
        <v>0</v>
      </c>
      <c r="CO7">
        <f ca="1"/>
        <v>0</v>
      </c>
      <c r="CP7" t="b">
        <f ca="1"/>
        <v>1</v>
      </c>
      <c r="CQ7">
        <f ca="1"/>
        <v>0</v>
      </c>
      <c r="CR7" t="b">
        <f ca="1"/>
        <v>0</v>
      </c>
      <c r="CS7">
        <f ca="1"/>
        <v>28</v>
      </c>
      <c r="CT7">
        <f ca="1"/>
        <v>31</v>
      </c>
      <c r="CU7">
        <f ca="1"/>
        <v>37</v>
      </c>
      <c r="CV7">
        <f ca="1"/>
        <v>41</v>
      </c>
      <c r="CW7">
        <f ca="1"/>
        <v>54</v>
      </c>
      <c r="CX7">
        <f ca="1"/>
        <v>54</v>
      </c>
      <c r="CY7">
        <f ca="1"/>
        <v>0</v>
      </c>
      <c r="CZ7">
        <f ca="1"/>
        <v>0</v>
      </c>
      <c r="DA7">
        <f ca="1"/>
        <v>0</v>
      </c>
      <c r="DB7">
        <f ca="1"/>
        <v>0</v>
      </c>
      <c r="DC7">
        <f ca="1"/>
        <v>0</v>
      </c>
      <c r="DD7" t="b">
        <f ca="1"/>
        <v>1</v>
      </c>
      <c r="DE7" t="b">
        <f ca="1"/>
        <v>1</v>
      </c>
      <c r="DF7" t="b">
        <f ca="1"/>
        <v>0</v>
      </c>
      <c r="DG7" t="b">
        <f ca="1"/>
        <v>0</v>
      </c>
      <c r="DH7">
        <f ca="1"/>
        <v>0</v>
      </c>
      <c r="DI7">
        <f ca="1"/>
        <v>1</v>
      </c>
      <c r="DJ7" t="b">
        <f ca="1"/>
        <v>0</v>
      </c>
      <c r="DK7" t="b">
        <f ca="1"/>
        <v>0</v>
      </c>
      <c r="DL7" t="b">
        <f ca="1"/>
        <v>1</v>
      </c>
      <c r="DM7" t="b">
        <f ca="1"/>
        <v>0</v>
      </c>
      <c r="DN7" t="b">
        <f ca="1"/>
        <v>0</v>
      </c>
      <c r="DO7">
        <f ca="1"/>
        <v>0</v>
      </c>
      <c r="FI7" s="200"/>
      <c r="GK7" t="b">
        <f ca="1"/>
        <v>0</v>
      </c>
      <c r="GL7">
        <f ca="1"/>
        <v>0</v>
      </c>
      <c r="GM7" t="str">
        <f ca="1"/>
        <v>WorkshopVents</v>
      </c>
      <c r="GN7" t="str">
        <f ca="1"/>
        <v>0:09</v>
      </c>
      <c r="GO7" t="str">
        <f ca="1"/>
        <v>Attack</v>
      </c>
      <c r="GP7" t="str">
        <f ca="1"/>
        <v>Lost</v>
      </c>
      <c r="GQ7" t="b">
        <f ca="1"/>
        <v>0</v>
      </c>
      <c r="GR7">
        <f ca="1"/>
        <v>0</v>
      </c>
      <c r="GS7" t="str">
        <f ca="1"/>
        <v>2:06</v>
      </c>
      <c r="GT7" t="str">
        <f ca="1"/>
        <v>Perseus</v>
      </c>
      <c r="GU7" t="str">
        <f ca="1"/>
        <v>Gun</v>
      </c>
      <c r="GV7" t="b">
        <f ca="1"/>
        <v>0</v>
      </c>
      <c r="GW7" t="b">
        <f ca="1"/>
        <v>0</v>
      </c>
      <c r="GX7" t="str">
        <f ca="1"/>
        <v>1:50</v>
      </c>
      <c r="GY7" t="str">
        <f ca="1"/>
        <v>Yeeto</v>
      </c>
      <c r="GZ7" t="str">
        <f ca="1"/>
        <v>Gun</v>
      </c>
      <c r="HA7" t="b">
        <f ca="1"/>
        <v>0</v>
      </c>
      <c r="HB7" t="b">
        <f ca="1"/>
        <v>0</v>
      </c>
      <c r="HC7" t="str">
        <f ca="1"/>
        <v>1:40</v>
      </c>
      <c r="HD7" t="str">
        <f ca="1"/>
        <v>Fin</v>
      </c>
      <c r="HE7" t="str">
        <f ca="1"/>
        <v>Gun</v>
      </c>
      <c r="HF7" t="b">
        <f ca="1"/>
        <v>0</v>
      </c>
      <c r="HG7" t="b">
        <f ca="1"/>
        <v>1</v>
      </c>
      <c r="HH7">
        <f ca="1"/>
        <v>0</v>
      </c>
      <c r="HI7">
        <f ca="1"/>
        <v>0</v>
      </c>
      <c r="HJ7">
        <f ca="1"/>
        <v>0</v>
      </c>
      <c r="HK7" t="b">
        <f ca="1"/>
        <v>0</v>
      </c>
      <c r="HL7">
        <f ca="1"/>
        <v>0</v>
      </c>
      <c r="HM7">
        <f ca="1"/>
        <v>0</v>
      </c>
      <c r="HN7">
        <f ca="1"/>
        <v>0</v>
      </c>
      <c r="HO7">
        <f ca="1"/>
        <v>0</v>
      </c>
      <c r="HP7" t="b">
        <f ca="1"/>
        <v>0</v>
      </c>
      <c r="HQ7">
        <f ca="1"/>
        <v>0</v>
      </c>
      <c r="HR7">
        <f ca="1"/>
        <v>0</v>
      </c>
      <c r="HS7" t="str">
        <f ca="1"/>
        <v/>
      </c>
      <c r="HT7">
        <f ca="1"/>
        <v>0</v>
      </c>
      <c r="HU7">
        <f ca="1"/>
        <v>0</v>
      </c>
      <c r="HV7" t="b">
        <f ca="1"/>
        <v>0</v>
      </c>
      <c r="HW7" t="b">
        <f ca="1"/>
        <v>0</v>
      </c>
      <c r="HX7">
        <f ca="1"/>
        <v>0</v>
      </c>
      <c r="HY7">
        <f ca="1"/>
        <v>0</v>
      </c>
      <c r="HZ7" t="b">
        <f ca="1"/>
        <v>0</v>
      </c>
      <c r="IA7" t="b">
        <f ca="1"/>
        <v>0</v>
      </c>
      <c r="IB7">
        <f ca="1"/>
        <v>0</v>
      </c>
      <c r="IC7">
        <f ca="1"/>
        <v>0</v>
      </c>
      <c r="ID7" s="200" t="b">
        <f ca="1"/>
        <v>0</v>
      </c>
      <c r="IE7" t="b">
        <f ca="1"/>
        <v>1</v>
      </c>
      <c r="IF7">
        <f ca="1"/>
        <v>0</v>
      </c>
      <c r="IG7">
        <f ca="1"/>
        <v>0</v>
      </c>
      <c r="IH7" t="b">
        <f ca="1"/>
        <v>0</v>
      </c>
      <c r="II7">
        <f ca="1"/>
        <v>127</v>
      </c>
      <c r="IJ7">
        <f ca="1"/>
        <v>53</v>
      </c>
      <c r="IK7">
        <f ca="1"/>
        <v>54</v>
      </c>
      <c r="IL7">
        <f ca="1"/>
        <v>70</v>
      </c>
      <c r="IM7">
        <f ca="1"/>
        <v>80</v>
      </c>
      <c r="IN7" t="b">
        <f ca="1"/>
        <v>0</v>
      </c>
      <c r="IO7" t="b">
        <f ca="1"/>
        <v>0</v>
      </c>
      <c r="IP7">
        <f ca="1"/>
        <v>171</v>
      </c>
      <c r="IQ7">
        <f ca="1"/>
        <v>0</v>
      </c>
      <c r="IR7">
        <f ca="1"/>
        <v>0</v>
      </c>
      <c r="IS7">
        <f ca="1"/>
        <v>0</v>
      </c>
      <c r="IT7">
        <f ca="1"/>
        <v>0</v>
      </c>
      <c r="IU7">
        <f ca="1"/>
        <v>0</v>
      </c>
      <c r="IV7">
        <f ca="1"/>
        <v>0</v>
      </c>
      <c r="IW7">
        <f ca="1"/>
        <v>0</v>
      </c>
      <c r="IX7">
        <f ca="1"/>
        <v>0</v>
      </c>
      <c r="IY7">
        <f ca="1"/>
        <v>0</v>
      </c>
      <c r="IZ7">
        <f ca="1"/>
        <v>0</v>
      </c>
      <c r="JA7">
        <f ca="1"/>
        <v>0</v>
      </c>
      <c r="JB7" t="b">
        <f ca="1"/>
        <v>0</v>
      </c>
      <c r="JC7" t="b">
        <f ca="1"/>
        <v>1</v>
      </c>
      <c r="JD7" t="b">
        <f ca="1"/>
        <v>0</v>
      </c>
      <c r="JE7" t="b">
        <f ca="1"/>
        <v>0</v>
      </c>
      <c r="JF7" t="b">
        <f ca="1"/>
        <v>0</v>
      </c>
      <c r="JG7">
        <f ca="1"/>
        <v>0</v>
      </c>
      <c r="JH7" t="str">
        <f ca="1"/>
        <v>BathroomTellers</v>
      </c>
      <c r="JI7" t="str">
        <f ca="1"/>
        <v>1:20</v>
      </c>
      <c r="JJ7" t="str">
        <f ca="1"/>
        <v>Attack</v>
      </c>
      <c r="JK7" t="str">
        <f ca="1"/>
        <v>Lost</v>
      </c>
      <c r="JL7" t="b">
        <f ca="1"/>
        <v>0</v>
      </c>
      <c r="JM7">
        <f ca="1"/>
        <v>0</v>
      </c>
      <c r="JN7" t="str">
        <f ca="1"/>
        <v>2:18</v>
      </c>
      <c r="JO7" t="str">
        <f ca="1"/>
        <v>Blue</v>
      </c>
      <c r="JP7" t="str">
        <f ca="1"/>
        <v>Gun</v>
      </c>
      <c r="JQ7" t="b">
        <f ca="1"/>
        <v>0</v>
      </c>
      <c r="JR7" t="b">
        <f ca="1"/>
        <v>1</v>
      </c>
      <c r="JS7" t="str">
        <f ca="1"/>
        <v>2:10</v>
      </c>
      <c r="JT7" t="str">
        <f ca="1"/>
        <v>Blue</v>
      </c>
      <c r="JU7" t="str">
        <f ca="1"/>
        <v>Gun</v>
      </c>
      <c r="JV7" t="b">
        <f ca="1"/>
        <v>0</v>
      </c>
      <c r="JW7" t="b">
        <f ca="1"/>
        <v>1</v>
      </c>
      <c r="JX7">
        <f ca="1"/>
        <v>0</v>
      </c>
      <c r="JY7">
        <f ca="1"/>
        <v>0</v>
      </c>
      <c r="JZ7">
        <f ca="1"/>
        <v>0</v>
      </c>
      <c r="KA7" t="b">
        <f ca="1"/>
        <v>0</v>
      </c>
      <c r="KB7">
        <f ca="1"/>
        <v>0</v>
      </c>
      <c r="KC7">
        <f ca="1"/>
        <v>0</v>
      </c>
      <c r="KD7">
        <f ca="1"/>
        <v>0</v>
      </c>
      <c r="KE7">
        <f ca="1"/>
        <v>0</v>
      </c>
      <c r="KF7" t="b">
        <f ca="1"/>
        <v>0</v>
      </c>
      <c r="KG7">
        <f ca="1"/>
        <v>0</v>
      </c>
      <c r="KH7">
        <f ca="1"/>
        <v>0</v>
      </c>
      <c r="KI7">
        <f ca="1"/>
        <v>0</v>
      </c>
      <c r="KJ7">
        <f ca="1"/>
        <v>0</v>
      </c>
      <c r="KK7" t="b">
        <f ca="1"/>
        <v>0</v>
      </c>
      <c r="KL7">
        <f ca="1"/>
        <v>0</v>
      </c>
      <c r="KM7">
        <f ca="1"/>
        <v>0</v>
      </c>
      <c r="KN7" t="str">
        <f ca="1"/>
        <v/>
      </c>
      <c r="KO7">
        <f ca="1"/>
        <v>0</v>
      </c>
      <c r="KP7">
        <f ca="1"/>
        <v>0</v>
      </c>
      <c r="KQ7" t="b">
        <f ca="1"/>
        <v>0</v>
      </c>
      <c r="KR7" t="b">
        <f ca="1"/>
        <v>0</v>
      </c>
      <c r="KS7">
        <f ca="1"/>
        <v>0</v>
      </c>
      <c r="KT7">
        <f ca="1"/>
        <v>0</v>
      </c>
      <c r="KU7" t="b">
        <f ca="1"/>
        <v>0</v>
      </c>
      <c r="KV7" t="b">
        <f ca="1"/>
        <v>0</v>
      </c>
      <c r="KW7">
        <f ca="1"/>
        <v>0</v>
      </c>
      <c r="KX7">
        <f ca="1"/>
        <v>0</v>
      </c>
      <c r="KY7" t="b">
        <f ca="1"/>
        <v>0</v>
      </c>
      <c r="KZ7" t="b">
        <f ca="1"/>
        <v>0</v>
      </c>
      <c r="LA7">
        <f ca="1"/>
        <v>0</v>
      </c>
      <c r="LB7">
        <f ca="1"/>
        <v>0</v>
      </c>
      <c r="LC7" t="b">
        <f ca="1"/>
        <v>1</v>
      </c>
      <c r="LD7">
        <f ca="1"/>
        <v>123</v>
      </c>
      <c r="LE7">
        <f ca="1"/>
        <v>57</v>
      </c>
      <c r="LF7">
        <f ca="1"/>
        <v>42</v>
      </c>
      <c r="LG7">
        <f ca="1"/>
        <v>50</v>
      </c>
      <c r="LH7" t="b">
        <f ca="1"/>
        <v>0</v>
      </c>
      <c r="LI7" t="b">
        <f ca="1"/>
        <v>0</v>
      </c>
      <c r="LJ7" t="b">
        <f ca="1"/>
        <v>0</v>
      </c>
      <c r="LK7">
        <f ca="1"/>
        <v>100</v>
      </c>
      <c r="LL7">
        <f ca="1"/>
        <v>0</v>
      </c>
      <c r="LM7">
        <f ca="1"/>
        <v>0</v>
      </c>
      <c r="LN7">
        <f ca="1"/>
        <v>0</v>
      </c>
      <c r="LO7">
        <f ca="1"/>
        <v>0</v>
      </c>
      <c r="LP7">
        <f ca="1"/>
        <v>0</v>
      </c>
      <c r="LQ7">
        <f ca="1"/>
        <v>0</v>
      </c>
      <c r="LR7">
        <f ca="1"/>
        <v>0</v>
      </c>
      <c r="LS7">
        <f ca="1"/>
        <v>0</v>
      </c>
      <c r="LT7">
        <f ca="1"/>
        <v>0</v>
      </c>
      <c r="LU7">
        <f ca="1"/>
        <v>0</v>
      </c>
      <c r="LV7">
        <f ca="1"/>
        <v>0</v>
      </c>
      <c r="LW7" t="b">
        <f ca="1"/>
        <v>1</v>
      </c>
      <c r="LX7" t="b">
        <f ca="1"/>
        <v>0</v>
      </c>
      <c r="LY7" t="b">
        <f ca="1"/>
        <v>0</v>
      </c>
      <c r="LZ7" t="b">
        <f ca="1"/>
        <v>0</v>
      </c>
      <c r="MA7" t="b">
        <f ca="1"/>
        <v>0</v>
      </c>
      <c r="MB7">
        <f ca="1"/>
        <v>0</v>
      </c>
      <c r="MC7" t="str">
        <f ca="1"/>
        <v>ArmoryArchives</v>
      </c>
      <c r="MD7" t="str">
        <f ca="1"/>
        <v>1:19</v>
      </c>
      <c r="ME7" t="str">
        <f ca="1"/>
        <v>Attack</v>
      </c>
      <c r="MF7" t="str">
        <f ca="1"/>
        <v>Won</v>
      </c>
      <c r="MG7" t="b">
        <f ca="1"/>
        <v>0</v>
      </c>
      <c r="MH7">
        <f ca="1"/>
        <v>0</v>
      </c>
      <c r="MI7" t="str">
        <f ca="1"/>
        <v>2:10</v>
      </c>
      <c r="MJ7" t="str">
        <f ca="1"/>
        <v>Perseus</v>
      </c>
      <c r="MK7" t="str">
        <f ca="1"/>
        <v>Gun</v>
      </c>
      <c r="ML7" t="b">
        <f ca="1"/>
        <v>0</v>
      </c>
      <c r="MM7" t="b">
        <f ca="1"/>
        <v>1</v>
      </c>
      <c r="MN7" t="str">
        <f ca="1"/>
        <v>1:34</v>
      </c>
      <c r="MO7" t="str">
        <f ca="1"/>
        <v>Perseus</v>
      </c>
      <c r="MP7" t="str">
        <f ca="1"/>
        <v>Gun</v>
      </c>
      <c r="MQ7" t="b">
        <f ca="1"/>
        <v>0</v>
      </c>
      <c r="MR7" t="b">
        <f ca="1"/>
        <v>0</v>
      </c>
      <c r="MS7" t="str">
        <f ca="1"/>
        <v>1:29</v>
      </c>
      <c r="MT7" t="str">
        <f ca="1"/>
        <v>Yeeto</v>
      </c>
      <c r="MU7" t="str">
        <f ca="1"/>
        <v>Gun</v>
      </c>
      <c r="MV7" t="b">
        <f ca="1"/>
        <v>0</v>
      </c>
      <c r="MW7" t="b">
        <f ca="1"/>
        <v>1</v>
      </c>
      <c r="MX7" t="str">
        <f ca="1"/>
        <v>1:19</v>
      </c>
      <c r="MY7" t="str">
        <f ca="1"/>
        <v>Perseus</v>
      </c>
      <c r="MZ7" t="str">
        <f ca="1"/>
        <v>Gun</v>
      </c>
      <c r="NA7" t="b">
        <f ca="1"/>
        <v>0</v>
      </c>
      <c r="NB7" t="b">
        <f ca="1"/>
        <v>0</v>
      </c>
      <c r="NC7" t="str">
        <f ca="1"/>
        <v>1:19</v>
      </c>
      <c r="ND7" t="str">
        <f ca="1"/>
        <v>Blue</v>
      </c>
      <c r="NE7" t="str">
        <f ca="1"/>
        <v>Gun</v>
      </c>
      <c r="NF7" t="b">
        <f ca="1"/>
        <v>0</v>
      </c>
      <c r="NG7" t="b">
        <f ca="1"/>
        <v>0</v>
      </c>
      <c r="NH7">
        <f ca="1"/>
        <v>0</v>
      </c>
      <c r="NI7" t="str">
        <f ca="1"/>
        <v/>
      </c>
      <c r="NJ7">
        <f ca="1"/>
        <v>0</v>
      </c>
      <c r="NK7">
        <f ca="1"/>
        <v>0</v>
      </c>
      <c r="NL7" t="b">
        <f ca="1"/>
        <v>0</v>
      </c>
      <c r="NM7" t="b">
        <f ca="1"/>
        <v>0</v>
      </c>
      <c r="NN7">
        <f ca="1"/>
        <v>0</v>
      </c>
      <c r="NO7">
        <f ca="1"/>
        <v>0</v>
      </c>
      <c r="NP7" t="b">
        <f ca="1"/>
        <v>0</v>
      </c>
      <c r="NQ7" t="b">
        <f ca="1"/>
        <v>0</v>
      </c>
      <c r="NR7">
        <f ca="1"/>
        <v>0</v>
      </c>
      <c r="NS7">
        <f ca="1"/>
        <v>0</v>
      </c>
      <c r="NT7" s="200" t="b">
        <f ca="1"/>
        <v>0</v>
      </c>
      <c r="NU7" t="b">
        <f ca="1"/>
        <v>1</v>
      </c>
      <c r="NV7">
        <f ca="1"/>
        <v>0</v>
      </c>
      <c r="NW7">
        <f ca="1"/>
        <v>0</v>
      </c>
      <c r="NX7" t="b">
        <f ca="1"/>
        <v>0</v>
      </c>
      <c r="NY7">
        <f ca="1"/>
        <v>132</v>
      </c>
      <c r="NZ7">
        <f ca="1"/>
        <v>48</v>
      </c>
      <c r="OA7">
        <f ca="1"/>
        <v>50</v>
      </c>
      <c r="OB7">
        <f ca="1"/>
        <v>86</v>
      </c>
      <c r="OC7">
        <f ca="1"/>
        <v>91</v>
      </c>
      <c r="OD7">
        <f ca="1"/>
        <v>101</v>
      </c>
      <c r="OE7">
        <f ca="1"/>
        <v>101</v>
      </c>
      <c r="OF7">
        <f ca="1"/>
        <v>101</v>
      </c>
      <c r="OG7">
        <f ca="1"/>
        <v>0</v>
      </c>
      <c r="OH7">
        <f ca="1"/>
        <v>0</v>
      </c>
      <c r="OI7">
        <f ca="1"/>
        <v>0</v>
      </c>
      <c r="OJ7">
        <f ca="1"/>
        <v>0</v>
      </c>
      <c r="OK7">
        <f ca="1"/>
        <v>0</v>
      </c>
      <c r="OL7" t="b">
        <f ca="1"/>
        <v>1</v>
      </c>
      <c r="OM7" t="b">
        <f ca="1"/>
        <v>1</v>
      </c>
      <c r="ON7">
        <f ca="1"/>
        <v>48</v>
      </c>
      <c r="OO7" t="b">
        <f ca="1"/>
        <v>0</v>
      </c>
      <c r="OP7">
        <f ca="1"/>
        <v>0</v>
      </c>
      <c r="OQ7">
        <f ca="1"/>
        <v>0</v>
      </c>
      <c r="OR7" t="b">
        <f ca="1"/>
        <v>0</v>
      </c>
      <c r="OS7" t="b">
        <f ca="1"/>
        <v>1</v>
      </c>
      <c r="OT7" t="b">
        <f ca="1"/>
        <v>0</v>
      </c>
      <c r="OU7" t="b">
        <f ca="1"/>
        <v>0</v>
      </c>
    </row>
    <row r="8" spans="1:411" x14ac:dyDescent="0.2">
      <c r="A8">
        <v>8</v>
      </c>
      <c r="B8" t="b">
        <v>1</v>
      </c>
      <c r="C8" t="str">
        <v>0:06</v>
      </c>
      <c r="D8" t="str">
        <v>WorkshopVents</v>
      </c>
      <c r="E8" t="str">
        <v>0:26</v>
      </c>
      <c r="F8" t="str">
        <v>Attack</v>
      </c>
      <c r="G8" t="str">
        <v>Won</v>
      </c>
      <c r="H8" t="b">
        <v>1</v>
      </c>
      <c r="J8" t="str">
        <f ca="1"/>
        <v>6_3 Border</v>
      </c>
      <c r="K8">
        <f ca="1"/>
        <v>5</v>
      </c>
      <c r="L8">
        <f ca="1"/>
        <v>0</v>
      </c>
      <c r="M8">
        <f ca="1"/>
        <v>0</v>
      </c>
      <c r="N8">
        <f ca="1"/>
        <v>0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str">
        <f ca="1"/>
        <v>2:11</v>
      </c>
      <c r="T8" t="b">
        <f ca="1"/>
        <v>0</v>
      </c>
      <c r="U8" t="b">
        <f ca="1"/>
        <v>0</v>
      </c>
      <c r="V8" t="b">
        <f ca="1"/>
        <v>0</v>
      </c>
      <c r="W8" t="str">
        <f ca="1"/>
        <v>Maestro</v>
      </c>
      <c r="X8" t="b">
        <f ca="1"/>
        <v>0</v>
      </c>
      <c r="Y8">
        <f ca="1"/>
        <v>0</v>
      </c>
      <c r="Z8">
        <f ca="1"/>
        <v>1</v>
      </c>
      <c r="AA8">
        <f ca="1"/>
        <v>4</v>
      </c>
      <c r="AB8">
        <f ca="1"/>
        <v>0</v>
      </c>
      <c r="AC8">
        <f ca="1"/>
        <v>0</v>
      </c>
      <c r="AD8">
        <f ca="1"/>
        <v>0</v>
      </c>
      <c r="AE8">
        <f ca="1"/>
        <v>0</v>
      </c>
      <c r="AF8">
        <f ca="1"/>
        <v>0</v>
      </c>
      <c r="AG8">
        <f ca="1"/>
        <v>0</v>
      </c>
      <c r="AH8">
        <f ca="1"/>
        <v>0</v>
      </c>
      <c r="AI8">
        <f ca="1"/>
        <v>5</v>
      </c>
      <c r="AJ8">
        <f ca="1"/>
        <v>0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  <c r="AQ8">
        <f ca="1"/>
        <v>0</v>
      </c>
      <c r="AR8">
        <f ca="1"/>
        <v>5</v>
      </c>
      <c r="AS8" t="b">
        <f ca="1"/>
        <v>1</v>
      </c>
      <c r="AT8" t="str">
        <f ca="1"/>
        <v>2:05</v>
      </c>
      <c r="AU8" t="str">
        <f ca="1"/>
        <v>ArmoryArchives</v>
      </c>
      <c r="AV8" t="str">
        <f ca="1"/>
        <v>0:33</v>
      </c>
      <c r="AW8" t="str">
        <f ca="1"/>
        <v>Defence</v>
      </c>
      <c r="AX8" t="str">
        <f ca="1"/>
        <v>Lost</v>
      </c>
      <c r="AY8" t="b">
        <f ca="1"/>
        <v>0</v>
      </c>
      <c r="AZ8">
        <f ca="1"/>
        <v>0</v>
      </c>
      <c r="BA8" t="str">
        <f ca="1"/>
        <v>2:06</v>
      </c>
      <c r="BB8" t="str">
        <f ca="1"/>
        <v>Blue</v>
      </c>
      <c r="BC8" t="str">
        <f ca="1"/>
        <v>Gun</v>
      </c>
      <c r="BD8" t="b">
        <f ca="1"/>
        <v>0</v>
      </c>
      <c r="BE8" t="b">
        <f ca="1"/>
        <v>0</v>
      </c>
      <c r="BF8" t="str">
        <f ca="1"/>
        <v>2:05</v>
      </c>
      <c r="BG8" t="str">
        <f ca="1"/>
        <v>Perseus</v>
      </c>
      <c r="BH8" t="str">
        <f ca="1"/>
        <v>Gun</v>
      </c>
      <c r="BI8" t="b">
        <f ca="1"/>
        <v>0</v>
      </c>
      <c r="BJ8" t="b">
        <f ca="1"/>
        <v>1</v>
      </c>
      <c r="BK8" t="str">
        <f ca="1"/>
        <v>0:40</v>
      </c>
      <c r="BL8" t="str">
        <f ca="1"/>
        <v>Blue</v>
      </c>
      <c r="BM8" t="str">
        <f ca="1"/>
        <v>Gun</v>
      </c>
      <c r="BN8" t="b">
        <f ca="1"/>
        <v>1</v>
      </c>
      <c r="BO8" t="b">
        <f ca="1"/>
        <v>1</v>
      </c>
      <c r="BP8">
        <f ca="1"/>
        <v>0</v>
      </c>
      <c r="BQ8">
        <f ca="1"/>
        <v>0</v>
      </c>
      <c r="BR8">
        <f ca="1"/>
        <v>0</v>
      </c>
      <c r="BS8" t="b">
        <f ca="1"/>
        <v>0</v>
      </c>
      <c r="BT8">
        <f ca="1"/>
        <v>0</v>
      </c>
      <c r="BU8">
        <f ca="1"/>
        <v>0</v>
      </c>
      <c r="BV8">
        <f ca="1"/>
        <v>0</v>
      </c>
      <c r="BW8">
        <f ca="1"/>
        <v>0</v>
      </c>
      <c r="BX8" t="b">
        <f ca="1"/>
        <v>0</v>
      </c>
      <c r="BY8">
        <f ca="1"/>
        <v>0</v>
      </c>
      <c r="BZ8">
        <f ca="1"/>
        <v>0</v>
      </c>
      <c r="CA8" t="str">
        <f ca="1"/>
        <v/>
      </c>
      <c r="CB8">
        <f ca="1"/>
        <v>0</v>
      </c>
      <c r="CC8">
        <f ca="1"/>
        <v>0</v>
      </c>
      <c r="CD8" t="b">
        <f ca="1"/>
        <v>0</v>
      </c>
      <c r="CE8" t="b">
        <f ca="1"/>
        <v>0</v>
      </c>
      <c r="CF8">
        <f ca="1"/>
        <v>0</v>
      </c>
      <c r="CG8">
        <f ca="1"/>
        <v>0</v>
      </c>
      <c r="CH8" t="b">
        <f ca="1"/>
        <v>0</v>
      </c>
      <c r="CI8" t="b">
        <f ca="1"/>
        <v>0</v>
      </c>
      <c r="CJ8">
        <f ca="1"/>
        <v>0</v>
      </c>
      <c r="CK8">
        <f ca="1"/>
        <v>0</v>
      </c>
      <c r="CL8" t="b">
        <f ca="1"/>
        <v>0</v>
      </c>
      <c r="CM8" t="b">
        <f ca="1"/>
        <v>0</v>
      </c>
      <c r="CN8">
        <f ca="1"/>
        <v>0</v>
      </c>
      <c r="CO8">
        <f ca="1"/>
        <v>0</v>
      </c>
      <c r="CP8" t="b">
        <f ca="1"/>
        <v>0</v>
      </c>
      <c r="CQ8">
        <f ca="1"/>
        <v>131</v>
      </c>
      <c r="CR8">
        <f ca="1"/>
        <v>49</v>
      </c>
      <c r="CS8">
        <f ca="1"/>
        <v>54</v>
      </c>
      <c r="CT8">
        <f ca="1"/>
        <v>55</v>
      </c>
      <c r="CU8">
        <f ca="1"/>
        <v>60</v>
      </c>
      <c r="CV8" t="b">
        <f ca="1"/>
        <v>0</v>
      </c>
      <c r="CW8" t="b">
        <f ca="1"/>
        <v>0</v>
      </c>
      <c r="CX8">
        <f ca="1"/>
        <v>67</v>
      </c>
      <c r="CY8">
        <f ca="1"/>
        <v>0</v>
      </c>
      <c r="CZ8">
        <f ca="1"/>
        <v>0</v>
      </c>
      <c r="DA8">
        <f ca="1"/>
        <v>0</v>
      </c>
      <c r="DB8">
        <f ca="1"/>
        <v>0</v>
      </c>
      <c r="DC8">
        <f ca="1"/>
        <v>0</v>
      </c>
      <c r="DD8" t="b">
        <f ca="1"/>
        <v>0</v>
      </c>
      <c r="DE8" t="b">
        <f ca="1"/>
        <v>0</v>
      </c>
      <c r="DF8">
        <f ca="1"/>
        <v>57</v>
      </c>
      <c r="DG8">
        <f ca="1"/>
        <v>49</v>
      </c>
      <c r="DH8">
        <f ca="1"/>
        <v>0</v>
      </c>
      <c r="DI8">
        <f ca="1"/>
        <v>0</v>
      </c>
      <c r="DJ8" t="b">
        <f ca="1"/>
        <v>0</v>
      </c>
      <c r="DK8" t="b">
        <f ca="1"/>
        <v>0</v>
      </c>
      <c r="DL8" t="b">
        <f ca="1"/>
        <v>0</v>
      </c>
      <c r="DM8">
        <f ca="1"/>
        <v>55</v>
      </c>
      <c r="DN8" t="b">
        <f ca="1"/>
        <v>0</v>
      </c>
      <c r="DO8">
        <f ca="1"/>
        <v>0</v>
      </c>
      <c r="FH8" s="200"/>
      <c r="GK8" t="b">
        <f ca="1"/>
        <v>0</v>
      </c>
      <c r="GL8">
        <f ca="1"/>
        <v>0</v>
      </c>
      <c r="GM8" t="str">
        <f ca="1"/>
        <v>WorkshopVents</v>
      </c>
      <c r="GN8" t="str">
        <f ca="1"/>
        <v>0:56</v>
      </c>
      <c r="GO8" t="str">
        <f ca="1"/>
        <v>Attack</v>
      </c>
      <c r="GP8" t="str">
        <f ca="1"/>
        <v>Won</v>
      </c>
      <c r="GQ8" t="b">
        <f ca="1"/>
        <v>0</v>
      </c>
      <c r="GR8">
        <f ca="1"/>
        <v>0</v>
      </c>
      <c r="GS8" t="str">
        <f ca="1"/>
        <v>2:08</v>
      </c>
      <c r="GT8" t="str">
        <f ca="1"/>
        <v>Yeeto</v>
      </c>
      <c r="GU8" t="str">
        <f ca="1"/>
        <v>Gun</v>
      </c>
      <c r="GV8" t="b">
        <f ca="1"/>
        <v>0</v>
      </c>
      <c r="GW8" t="b">
        <f ca="1"/>
        <v>0</v>
      </c>
      <c r="GX8" t="str">
        <f ca="1"/>
        <v>2:06</v>
      </c>
      <c r="GY8" t="str">
        <f ca="1"/>
        <v>Blue</v>
      </c>
      <c r="GZ8" t="str">
        <f ca="1"/>
        <v>Utility</v>
      </c>
      <c r="HA8" t="b">
        <f ca="1"/>
        <v>0</v>
      </c>
      <c r="HB8" t="b">
        <f ca="1"/>
        <v>0</v>
      </c>
      <c r="HC8" t="str">
        <f ca="1"/>
        <v>1:44</v>
      </c>
      <c r="HD8" t="str">
        <f ca="1"/>
        <v>Fin</v>
      </c>
      <c r="HE8" t="str">
        <f ca="1"/>
        <v>Gun</v>
      </c>
      <c r="HF8" t="b">
        <f ca="1"/>
        <v>0</v>
      </c>
      <c r="HG8" t="b">
        <f ca="1"/>
        <v>1</v>
      </c>
      <c r="HH8" t="str">
        <f ca="1"/>
        <v>1:11</v>
      </c>
      <c r="HI8" t="str">
        <f ca="1"/>
        <v>Yeeto</v>
      </c>
      <c r="HJ8" t="str">
        <f ca="1"/>
        <v>Gun</v>
      </c>
      <c r="HK8" t="b">
        <f ca="1"/>
        <v>0</v>
      </c>
      <c r="HL8" t="b">
        <f ca="1"/>
        <v>1</v>
      </c>
      <c r="HM8" t="str">
        <f ca="1"/>
        <v>0:56</v>
      </c>
      <c r="HN8" t="str">
        <f ca="1"/>
        <v>Yeeto</v>
      </c>
      <c r="HO8" t="str">
        <f ca="1"/>
        <v>Gun</v>
      </c>
      <c r="HP8" t="b">
        <f ca="1"/>
        <v>0</v>
      </c>
      <c r="HQ8" t="b">
        <f ca="1"/>
        <v>0</v>
      </c>
      <c r="HR8">
        <f ca="1"/>
        <v>0</v>
      </c>
      <c r="HS8" t="str">
        <f ca="1"/>
        <v/>
      </c>
      <c r="HT8">
        <f ca="1"/>
        <v>0</v>
      </c>
      <c r="HU8">
        <f ca="1"/>
        <v>0</v>
      </c>
      <c r="HV8" t="b">
        <f ca="1"/>
        <v>0</v>
      </c>
      <c r="HW8" t="b">
        <f ca="1"/>
        <v>0</v>
      </c>
      <c r="HX8">
        <f ca="1"/>
        <v>0</v>
      </c>
      <c r="HY8">
        <f ca="1"/>
        <v>0</v>
      </c>
      <c r="HZ8" t="b">
        <f ca="1"/>
        <v>0</v>
      </c>
      <c r="IA8" t="b">
        <f ca="1"/>
        <v>0</v>
      </c>
      <c r="IB8">
        <f ca="1"/>
        <v>0</v>
      </c>
      <c r="IC8" s="200">
        <f ca="1"/>
        <v>0</v>
      </c>
      <c r="ID8" t="b">
        <f ca="1"/>
        <v>0</v>
      </c>
      <c r="IE8" t="b">
        <f ca="1"/>
        <v>0</v>
      </c>
      <c r="IF8">
        <f ca="1"/>
        <v>0</v>
      </c>
      <c r="IG8">
        <f ca="1"/>
        <v>0</v>
      </c>
      <c r="IH8" t="b">
        <f ca="1"/>
        <v>0</v>
      </c>
      <c r="II8">
        <f ca="1"/>
        <v>137</v>
      </c>
      <c r="IJ8">
        <f ca="1"/>
        <v>43</v>
      </c>
      <c r="IK8">
        <f ca="1"/>
        <v>52</v>
      </c>
      <c r="IL8">
        <f ca="1"/>
        <v>54</v>
      </c>
      <c r="IM8">
        <f ca="1"/>
        <v>76</v>
      </c>
      <c r="IN8">
        <f ca="1"/>
        <v>109</v>
      </c>
      <c r="IO8">
        <f ca="1"/>
        <v>124</v>
      </c>
      <c r="IP8">
        <f ca="1"/>
        <v>124</v>
      </c>
      <c r="IQ8">
        <f ca="1"/>
        <v>0</v>
      </c>
      <c r="IR8">
        <f ca="1"/>
        <v>0</v>
      </c>
      <c r="IS8">
        <f ca="1"/>
        <v>0</v>
      </c>
      <c r="IT8">
        <f ca="1"/>
        <v>0</v>
      </c>
      <c r="IU8">
        <f ca="1"/>
        <v>0</v>
      </c>
      <c r="IV8" t="b">
        <f ca="1"/>
        <v>0</v>
      </c>
      <c r="IW8">
        <f ca="1"/>
        <v>0</v>
      </c>
      <c r="IX8">
        <f ca="1"/>
        <v>43</v>
      </c>
      <c r="IY8">
        <f ca="1"/>
        <v>0</v>
      </c>
      <c r="IZ8">
        <f ca="1"/>
        <v>0</v>
      </c>
      <c r="JA8">
        <f ca="1"/>
        <v>0</v>
      </c>
      <c r="JB8" t="b">
        <f ca="1"/>
        <v>0</v>
      </c>
      <c r="JC8" t="b">
        <f ca="1"/>
        <v>0</v>
      </c>
      <c r="JD8" t="b">
        <f ca="1"/>
        <v>0</v>
      </c>
      <c r="JE8" t="b">
        <f ca="1"/>
        <v>0</v>
      </c>
      <c r="JF8" t="b">
        <f ca="1"/>
        <v>1</v>
      </c>
      <c r="JG8" t="str">
        <f ca="1"/>
        <v>1:45</v>
      </c>
      <c r="JH8" t="str">
        <f ca="1"/>
        <v>BathroomTellers</v>
      </c>
      <c r="JI8" t="str">
        <f ca="1"/>
        <v>0:07</v>
      </c>
      <c r="JJ8" t="str">
        <f ca="1"/>
        <v>Attack</v>
      </c>
      <c r="JK8" t="str">
        <f ca="1"/>
        <v>Won</v>
      </c>
      <c r="JL8" t="b">
        <f ca="1"/>
        <v>1</v>
      </c>
      <c r="JM8">
        <f ca="1"/>
        <v>0</v>
      </c>
      <c r="JN8" t="str">
        <f ca="1"/>
        <v>1:57</v>
      </c>
      <c r="JO8" t="str">
        <f ca="1"/>
        <v>Yeeto</v>
      </c>
      <c r="JP8" t="str">
        <f ca="1"/>
        <v>Gun</v>
      </c>
      <c r="JQ8" t="b">
        <f ca="1"/>
        <v>0</v>
      </c>
      <c r="JR8" t="b">
        <f ca="1"/>
        <v>1</v>
      </c>
      <c r="JS8" t="str">
        <f ca="1"/>
        <v>1:54</v>
      </c>
      <c r="JT8" t="str">
        <f ca="1"/>
        <v>Yeeto</v>
      </c>
      <c r="JU8" t="str">
        <f ca="1"/>
        <v>Gun</v>
      </c>
      <c r="JV8" t="b">
        <f ca="1"/>
        <v>0</v>
      </c>
      <c r="JW8" t="b">
        <f ca="1"/>
        <v>0</v>
      </c>
      <c r="JX8" t="str">
        <f ca="1"/>
        <v>0:26</v>
      </c>
      <c r="JY8" t="str">
        <f ca="1"/>
        <v>Ploudy</v>
      </c>
      <c r="JZ8" t="str">
        <f ca="1"/>
        <v>Gun</v>
      </c>
      <c r="KA8" t="b">
        <f ca="1"/>
        <v>1</v>
      </c>
      <c r="KB8" t="b">
        <f ca="1"/>
        <v>0</v>
      </c>
      <c r="KC8" t="str">
        <f ca="1"/>
        <v>0:15</v>
      </c>
      <c r="KD8" t="str">
        <f ca="1"/>
        <v>Ploudy</v>
      </c>
      <c r="KE8" t="str">
        <f ca="1"/>
        <v>Gun</v>
      </c>
      <c r="KF8" t="b">
        <f ca="1"/>
        <v>1</v>
      </c>
      <c r="KG8" t="b">
        <f ca="1"/>
        <v>0</v>
      </c>
      <c r="KH8" t="str">
        <f ca="1"/>
        <v>0:07</v>
      </c>
      <c r="KI8" t="str">
        <f ca="1"/>
        <v>Ploudy</v>
      </c>
      <c r="KJ8" t="str">
        <f ca="1"/>
        <v>Gun</v>
      </c>
      <c r="KK8" t="b">
        <f ca="1"/>
        <v>1</v>
      </c>
      <c r="KL8" t="b">
        <f ca="1"/>
        <v>0</v>
      </c>
      <c r="KM8">
        <f ca="1"/>
        <v>0</v>
      </c>
      <c r="KN8" t="str">
        <f ca="1"/>
        <v/>
      </c>
      <c r="KO8">
        <f ca="1"/>
        <v>0</v>
      </c>
      <c r="KP8">
        <f ca="1"/>
        <v>0</v>
      </c>
      <c r="KQ8" t="b">
        <f ca="1"/>
        <v>0</v>
      </c>
      <c r="KR8" t="b">
        <f ca="1"/>
        <v>0</v>
      </c>
      <c r="KS8">
        <f ca="1"/>
        <v>0</v>
      </c>
      <c r="KT8">
        <f ca="1"/>
        <v>0</v>
      </c>
      <c r="KU8" t="b">
        <f ca="1"/>
        <v>1</v>
      </c>
      <c r="KV8" t="b">
        <f ca="1"/>
        <v>0</v>
      </c>
      <c r="KW8">
        <f ca="1"/>
        <v>3</v>
      </c>
      <c r="KX8">
        <f ca="1"/>
        <v>0</v>
      </c>
      <c r="KY8" t="b">
        <f ca="1"/>
        <v>0</v>
      </c>
      <c r="KZ8" t="b">
        <f ca="1"/>
        <v>1</v>
      </c>
      <c r="LA8">
        <f ca="1"/>
        <v>0</v>
      </c>
      <c r="LB8">
        <f ca="1"/>
        <v>0</v>
      </c>
      <c r="LC8" t="b">
        <f ca="1"/>
        <v>0</v>
      </c>
      <c r="LD8">
        <f ca="1"/>
        <v>0</v>
      </c>
      <c r="LE8" t="b">
        <f ca="1"/>
        <v>0</v>
      </c>
      <c r="LF8">
        <f ca="1"/>
        <v>63</v>
      </c>
      <c r="LG8">
        <f ca="1"/>
        <v>66</v>
      </c>
      <c r="LH8">
        <f ca="1"/>
        <v>94</v>
      </c>
      <c r="LI8">
        <f ca="1"/>
        <v>105</v>
      </c>
      <c r="LJ8">
        <f ca="1"/>
        <v>113</v>
      </c>
      <c r="LK8">
        <f ca="1"/>
        <v>113</v>
      </c>
      <c r="LL8">
        <f ca="1"/>
        <v>0</v>
      </c>
      <c r="LM8">
        <f ca="1"/>
        <v>0</v>
      </c>
      <c r="LN8">
        <f ca="1"/>
        <v>0</v>
      </c>
      <c r="LO8">
        <f ca="1"/>
        <v>0</v>
      </c>
      <c r="LP8">
        <f ca="1"/>
        <v>0</v>
      </c>
      <c r="LQ8" t="b">
        <f ca="1"/>
        <v>1</v>
      </c>
      <c r="LR8" t="b">
        <f ca="1"/>
        <v>1</v>
      </c>
      <c r="LS8" t="b">
        <f ca="1"/>
        <v>0</v>
      </c>
      <c r="LT8">
        <f ca="1"/>
        <v>82</v>
      </c>
      <c r="LU8">
        <f ca="1"/>
        <v>3</v>
      </c>
      <c r="LV8">
        <f ca="1"/>
        <v>2</v>
      </c>
      <c r="LW8" t="b">
        <f ca="1"/>
        <v>0</v>
      </c>
      <c r="LX8" t="b">
        <f ca="1"/>
        <v>0</v>
      </c>
      <c r="LY8" t="b">
        <f ca="1"/>
        <v>0</v>
      </c>
      <c r="LZ8">
        <f ca="1"/>
        <v>75</v>
      </c>
      <c r="MA8" t="b">
        <f ca="1"/>
        <v>0</v>
      </c>
      <c r="MB8">
        <f ca="1"/>
        <v>0</v>
      </c>
      <c r="MC8" t="str">
        <f ca="1"/>
        <v>ArmoryArchives</v>
      </c>
      <c r="MD8" t="str">
        <f ca="1"/>
        <v>1:40</v>
      </c>
      <c r="ME8" t="str">
        <f ca="1"/>
        <v>Attack</v>
      </c>
      <c r="MF8" t="str">
        <f ca="1"/>
        <v>Won</v>
      </c>
      <c r="MG8" t="b">
        <f ca="1"/>
        <v>0</v>
      </c>
      <c r="MH8">
        <f ca="1"/>
        <v>0</v>
      </c>
      <c r="MI8" t="str">
        <f ca="1"/>
        <v>2:27</v>
      </c>
      <c r="MJ8" t="str">
        <f ca="1"/>
        <v>Perseus</v>
      </c>
      <c r="MK8" t="str">
        <f ca="1"/>
        <v>Gun</v>
      </c>
      <c r="ML8" t="b">
        <f ca="1"/>
        <v>0</v>
      </c>
      <c r="MM8" t="b">
        <f ca="1"/>
        <v>0</v>
      </c>
      <c r="MN8" t="str">
        <f ca="1"/>
        <v>2:20</v>
      </c>
      <c r="MO8" t="str">
        <f ca="1"/>
        <v>Ploudy</v>
      </c>
      <c r="MP8" t="str">
        <f ca="1"/>
        <v>Gun</v>
      </c>
      <c r="MQ8" t="b">
        <f ca="1"/>
        <v>0</v>
      </c>
      <c r="MR8" t="b">
        <f ca="1"/>
        <v>1</v>
      </c>
      <c r="MS8" t="str">
        <f ca="1"/>
        <v>2:08</v>
      </c>
      <c r="MT8" t="str">
        <f ca="1"/>
        <v>Yeeto</v>
      </c>
      <c r="MU8" t="str">
        <f ca="1"/>
        <v>Gun</v>
      </c>
      <c r="MV8" t="b">
        <f ca="1"/>
        <v>0</v>
      </c>
      <c r="MW8" t="b">
        <f ca="1"/>
        <v>0</v>
      </c>
      <c r="MX8" t="str">
        <f ca="1"/>
        <v>1:48</v>
      </c>
      <c r="MY8" t="str">
        <f ca="1"/>
        <v>Ploudy</v>
      </c>
      <c r="MZ8" t="str">
        <f ca="1"/>
        <v>Gun</v>
      </c>
      <c r="NA8" t="b">
        <f ca="1"/>
        <v>0</v>
      </c>
      <c r="NB8" t="b">
        <f ca="1"/>
        <v>0</v>
      </c>
      <c r="NC8" t="str">
        <f ca="1"/>
        <v>1:40</v>
      </c>
      <c r="ND8" t="str">
        <f ca="1"/>
        <v>Ploudy</v>
      </c>
      <c r="NE8" t="str">
        <f ca="1"/>
        <v>Gun</v>
      </c>
      <c r="NF8" t="b">
        <f ca="1"/>
        <v>0</v>
      </c>
      <c r="NG8" t="b">
        <f ca="1"/>
        <v>1</v>
      </c>
      <c r="NH8">
        <f ca="1"/>
        <v>0</v>
      </c>
      <c r="NI8" t="str">
        <f ca="1"/>
        <v/>
      </c>
      <c r="NJ8">
        <f ca="1"/>
        <v>0</v>
      </c>
      <c r="NK8">
        <f ca="1"/>
        <v>0</v>
      </c>
      <c r="NL8" t="b">
        <f ca="1"/>
        <v>0</v>
      </c>
      <c r="NM8" t="b">
        <f ca="1"/>
        <v>0</v>
      </c>
      <c r="NN8">
        <f ca="1"/>
        <v>0</v>
      </c>
      <c r="NO8">
        <f ca="1"/>
        <v>0</v>
      </c>
      <c r="NP8" t="b">
        <f ca="1"/>
        <v>0</v>
      </c>
      <c r="NQ8" t="b">
        <f ca="1"/>
        <v>0</v>
      </c>
      <c r="NR8">
        <f ca="1"/>
        <v>3</v>
      </c>
      <c r="NS8" s="200">
        <f ca="1"/>
        <v>2</v>
      </c>
      <c r="NT8" t="b">
        <f ca="1"/>
        <v>0</v>
      </c>
      <c r="NU8" t="b">
        <f ca="1"/>
        <v>1</v>
      </c>
      <c r="NV8">
        <f ca="1"/>
        <v>0</v>
      </c>
      <c r="NW8">
        <f ca="1"/>
        <v>0</v>
      </c>
      <c r="NX8" t="b">
        <f ca="1"/>
        <v>1</v>
      </c>
      <c r="NY8">
        <f ca="1"/>
        <v>0</v>
      </c>
      <c r="NZ8" t="b">
        <f ca="1"/>
        <v>0</v>
      </c>
      <c r="OA8">
        <f ca="1"/>
        <v>33</v>
      </c>
      <c r="OB8">
        <f ca="1"/>
        <v>40</v>
      </c>
      <c r="OC8">
        <f ca="1"/>
        <v>52</v>
      </c>
      <c r="OD8">
        <f ca="1"/>
        <v>72</v>
      </c>
      <c r="OE8">
        <f ca="1"/>
        <v>80</v>
      </c>
      <c r="OF8">
        <f ca="1"/>
        <v>80</v>
      </c>
      <c r="OG8">
        <f ca="1"/>
        <v>0</v>
      </c>
      <c r="OH8">
        <f ca="1"/>
        <v>0</v>
      </c>
      <c r="OI8">
        <f ca="1"/>
        <v>0</v>
      </c>
      <c r="OJ8">
        <f ca="1"/>
        <v>0</v>
      </c>
      <c r="OK8">
        <f ca="1"/>
        <v>0</v>
      </c>
      <c r="OL8" t="b">
        <f ca="1"/>
        <v>1</v>
      </c>
      <c r="OM8" t="b">
        <f ca="1"/>
        <v>0</v>
      </c>
      <c r="ON8" t="b">
        <f ca="1"/>
        <v>0</v>
      </c>
      <c r="OO8">
        <f ca="1"/>
        <v>99</v>
      </c>
      <c r="OP8">
        <f ca="1"/>
        <v>3</v>
      </c>
      <c r="OQ8">
        <f ca="1"/>
        <v>0</v>
      </c>
      <c r="OR8" t="b">
        <f ca="1"/>
        <v>0</v>
      </c>
      <c r="OS8" t="b">
        <f ca="1"/>
        <v>0</v>
      </c>
      <c r="OT8" t="b">
        <f ca="1"/>
        <v>0</v>
      </c>
      <c r="OU8" t="b">
        <f ca="1"/>
        <v>0</v>
      </c>
    </row>
    <row r="9" spans="1:411" x14ac:dyDescent="0.2">
      <c r="A9">
        <v>9</v>
      </c>
      <c r="B9" t="b">
        <v>0</v>
      </c>
      <c r="C9">
        <v>0</v>
      </c>
      <c r="D9" t="str">
        <v>WorkshopVents</v>
      </c>
      <c r="E9" t="str">
        <v>0:09</v>
      </c>
      <c r="F9" t="str">
        <v>Attack</v>
      </c>
      <c r="G9" t="str">
        <v>Lost</v>
      </c>
      <c r="H9" t="b">
        <v>0</v>
      </c>
      <c r="J9" t="str">
        <f ca="1"/>
        <v>6_3 Border</v>
      </c>
      <c r="K9">
        <f ca="1"/>
        <v>6</v>
      </c>
      <c r="L9">
        <f ca="1"/>
        <v>0</v>
      </c>
      <c r="M9">
        <f ca="1"/>
        <v>0</v>
      </c>
      <c r="N9">
        <f ca="1"/>
        <v>0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str">
        <f ca="1"/>
        <v>2:01</v>
      </c>
      <c r="T9" t="b">
        <f ca="1"/>
        <v>0</v>
      </c>
      <c r="U9" t="b">
        <f ca="1"/>
        <v>0</v>
      </c>
      <c r="V9" t="b">
        <f ca="1"/>
        <v>0</v>
      </c>
      <c r="W9" t="str">
        <f ca="1"/>
        <v>Maestro</v>
      </c>
      <c r="X9" t="b">
        <f ca="1"/>
        <v>0</v>
      </c>
      <c r="Y9">
        <f ca="1"/>
        <v>0</v>
      </c>
      <c r="Z9">
        <f ca="1"/>
        <v>0</v>
      </c>
      <c r="AA9">
        <f ca="1"/>
        <v>3</v>
      </c>
      <c r="AB9">
        <f ca="1"/>
        <v>0</v>
      </c>
      <c r="AC9">
        <f ca="1"/>
        <v>0</v>
      </c>
      <c r="AD9">
        <f ca="1"/>
        <v>0</v>
      </c>
      <c r="AE9">
        <f ca="1"/>
        <v>0</v>
      </c>
      <c r="AF9">
        <f ca="1"/>
        <v>0</v>
      </c>
      <c r="AG9">
        <f ca="1"/>
        <v>0</v>
      </c>
      <c r="AH9">
        <f ca="1"/>
        <v>0</v>
      </c>
      <c r="AI9">
        <f ca="1"/>
        <v>6</v>
      </c>
      <c r="AJ9">
        <f ca="1"/>
        <v>0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  <c r="AQ9">
        <f ca="1"/>
        <v>0</v>
      </c>
      <c r="AR9">
        <f ca="1"/>
        <v>6</v>
      </c>
      <c r="AS9" t="b">
        <f ca="1"/>
        <v>0</v>
      </c>
      <c r="AT9">
        <f ca="1"/>
        <v>0</v>
      </c>
      <c r="AU9" t="str">
        <f ca="1"/>
        <v>ArmoryArchives</v>
      </c>
      <c r="AV9" t="str">
        <f ca="1"/>
        <v>0:59</v>
      </c>
      <c r="AW9" t="str">
        <f ca="1"/>
        <v>Defence</v>
      </c>
      <c r="AX9" t="str">
        <f ca="1"/>
        <v>Lost</v>
      </c>
      <c r="AY9" t="b">
        <f ca="1"/>
        <v>0</v>
      </c>
      <c r="AZ9">
        <f ca="1"/>
        <v>0</v>
      </c>
      <c r="BA9" t="str">
        <f ca="1"/>
        <v>2:06</v>
      </c>
      <c r="BB9" t="str">
        <f ca="1"/>
        <v>Blue</v>
      </c>
      <c r="BC9" t="str">
        <f ca="1"/>
        <v>Gun</v>
      </c>
      <c r="BD9" t="b">
        <f ca="1"/>
        <v>0</v>
      </c>
      <c r="BE9" t="b">
        <f ca="1"/>
        <v>0</v>
      </c>
      <c r="BF9" t="str">
        <f ca="1"/>
        <v>1:00</v>
      </c>
      <c r="BG9" t="str">
        <f ca="1"/>
        <v>Perseus</v>
      </c>
      <c r="BH9" t="str">
        <f ca="1"/>
        <v>Gun</v>
      </c>
      <c r="BI9" t="b">
        <f ca="1"/>
        <v>0</v>
      </c>
      <c r="BJ9" t="b">
        <f ca="1"/>
        <v>1</v>
      </c>
      <c r="BK9">
        <f ca="1"/>
        <v>0</v>
      </c>
      <c r="BL9">
        <f ca="1"/>
        <v>0</v>
      </c>
      <c r="BM9">
        <f ca="1"/>
        <v>0</v>
      </c>
      <c r="BN9" t="b">
        <f ca="1"/>
        <v>0</v>
      </c>
      <c r="BO9">
        <f ca="1"/>
        <v>0</v>
      </c>
      <c r="BP9">
        <f ca="1"/>
        <v>0</v>
      </c>
      <c r="BQ9">
        <f ca="1"/>
        <v>0</v>
      </c>
      <c r="BR9">
        <f ca="1"/>
        <v>0</v>
      </c>
      <c r="BS9" t="b">
        <f ca="1"/>
        <v>0</v>
      </c>
      <c r="BT9">
        <f ca="1"/>
        <v>0</v>
      </c>
      <c r="BU9">
        <f ca="1"/>
        <v>0</v>
      </c>
      <c r="BV9">
        <f ca="1"/>
        <v>0</v>
      </c>
      <c r="BW9">
        <f ca="1"/>
        <v>0</v>
      </c>
      <c r="BX9" t="b">
        <f ca="1"/>
        <v>0</v>
      </c>
      <c r="BY9">
        <f ca="1"/>
        <v>0</v>
      </c>
      <c r="BZ9">
        <f ca="1"/>
        <v>0</v>
      </c>
      <c r="CA9" t="str">
        <f ca="1"/>
        <v/>
      </c>
      <c r="CB9">
        <f ca="1"/>
        <v>0</v>
      </c>
      <c r="CC9">
        <f ca="1"/>
        <v>0</v>
      </c>
      <c r="CD9" t="b">
        <f ca="1"/>
        <v>0</v>
      </c>
      <c r="CE9" t="b">
        <f ca="1"/>
        <v>0</v>
      </c>
      <c r="CF9">
        <f ca="1"/>
        <v>0</v>
      </c>
      <c r="CG9">
        <f ca="1"/>
        <v>0</v>
      </c>
      <c r="CH9" t="b">
        <f ca="1"/>
        <v>0</v>
      </c>
      <c r="CI9" t="b">
        <f ca="1"/>
        <v>0</v>
      </c>
      <c r="CJ9">
        <f ca="1"/>
        <v>0</v>
      </c>
      <c r="CK9">
        <f ca="1"/>
        <v>0</v>
      </c>
      <c r="CL9" t="b">
        <f ca="1"/>
        <v>0</v>
      </c>
      <c r="CM9" t="b">
        <f ca="1"/>
        <v>0</v>
      </c>
      <c r="CN9">
        <f ca="1"/>
        <v>0</v>
      </c>
      <c r="CO9">
        <f ca="1"/>
        <v>0</v>
      </c>
      <c r="CP9" t="b">
        <f ca="1"/>
        <v>1</v>
      </c>
      <c r="CQ9">
        <f ca="1"/>
        <v>121</v>
      </c>
      <c r="CR9">
        <f ca="1"/>
        <v>59</v>
      </c>
      <c r="CS9">
        <f ca="1"/>
        <v>54</v>
      </c>
      <c r="CT9">
        <f ca="1"/>
        <v>120</v>
      </c>
      <c r="CU9" t="b">
        <f ca="1"/>
        <v>0</v>
      </c>
      <c r="CV9" t="b">
        <f ca="1"/>
        <v>0</v>
      </c>
      <c r="CW9" t="b">
        <f ca="1"/>
        <v>0</v>
      </c>
      <c r="CX9">
        <f ca="1"/>
        <v>121</v>
      </c>
      <c r="CY9">
        <f ca="1"/>
        <v>0</v>
      </c>
      <c r="CZ9">
        <f ca="1"/>
        <v>0</v>
      </c>
      <c r="DA9">
        <f ca="1"/>
        <v>0</v>
      </c>
      <c r="DB9">
        <f ca="1"/>
        <v>0</v>
      </c>
      <c r="DC9">
        <f ca="1"/>
        <v>0</v>
      </c>
      <c r="DD9" t="b">
        <f ca="1"/>
        <v>0</v>
      </c>
      <c r="DE9" t="b">
        <f ca="1"/>
        <v>0</v>
      </c>
      <c r="DF9">
        <f ca="1"/>
        <v>53</v>
      </c>
      <c r="DG9">
        <f ca="1"/>
        <v>59</v>
      </c>
      <c r="DH9">
        <f ca="1"/>
        <v>0</v>
      </c>
      <c r="DI9">
        <f ca="1"/>
        <v>0</v>
      </c>
      <c r="DJ9" t="b">
        <f ca="1"/>
        <v>0</v>
      </c>
      <c r="DK9" t="b">
        <f ca="1"/>
        <v>0</v>
      </c>
      <c r="DL9" t="b">
        <f ca="1"/>
        <v>0</v>
      </c>
      <c r="DM9" t="b">
        <f ca="1"/>
        <v>0</v>
      </c>
      <c r="DN9" t="b">
        <f ca="1"/>
        <v>0</v>
      </c>
      <c r="DO9">
        <f ca="1"/>
        <v>0</v>
      </c>
      <c r="FH9" s="200"/>
      <c r="GI9" s="199"/>
      <c r="GJ9" s="199"/>
      <c r="GK9" s="199" t="b">
        <f ca="1"/>
        <v>0</v>
      </c>
      <c r="GL9" s="199">
        <f ca="1"/>
        <v>0</v>
      </c>
      <c r="GM9" s="199" t="str">
        <f ca="1"/>
        <v>WorkshopVents</v>
      </c>
      <c r="GN9" s="199" t="str">
        <f ca="1"/>
        <v>0:46</v>
      </c>
      <c r="GO9" s="199" t="str">
        <f ca="1"/>
        <v>Defence</v>
      </c>
      <c r="GP9" s="199" t="str">
        <f ca="1"/>
        <v>Won</v>
      </c>
      <c r="GQ9" s="199" t="b">
        <f ca="1"/>
        <v>0</v>
      </c>
      <c r="GR9" s="199">
        <f ca="1"/>
        <v>0</v>
      </c>
      <c r="GS9" s="199" t="str">
        <f ca="1"/>
        <v>2:08</v>
      </c>
      <c r="GT9" s="199" t="str">
        <f ca="1"/>
        <v>Blue</v>
      </c>
      <c r="GU9" s="199" t="str">
        <f ca="1"/>
        <v>Gun</v>
      </c>
      <c r="GV9" s="199" t="b">
        <f ca="1"/>
        <v>0</v>
      </c>
      <c r="GW9" s="199" t="b">
        <f ca="1"/>
        <v>1</v>
      </c>
      <c r="GX9" s="199" t="str">
        <f ca="1"/>
        <v>2:07</v>
      </c>
      <c r="GY9" s="199" t="str">
        <f ca="1"/>
        <v>Blue</v>
      </c>
      <c r="GZ9" s="199" t="str">
        <f ca="1"/>
        <v>Gun</v>
      </c>
      <c r="HA9" s="199" t="b">
        <f ca="1"/>
        <v>0</v>
      </c>
      <c r="HB9" s="199" t="b">
        <f ca="1"/>
        <v>1</v>
      </c>
      <c r="HC9" s="199" t="str">
        <f ca="1"/>
        <v>1:46</v>
      </c>
      <c r="HD9" s="199" t="str">
        <f ca="1"/>
        <v>Blue</v>
      </c>
      <c r="HE9" s="199" t="str">
        <f ca="1"/>
        <v>Gun</v>
      </c>
      <c r="HF9" s="199" t="b">
        <f ca="1"/>
        <v>0</v>
      </c>
      <c r="HG9" s="199" t="b">
        <f ca="1"/>
        <v>1</v>
      </c>
      <c r="HH9" s="199" t="str">
        <f ca="1"/>
        <v>1:45</v>
      </c>
      <c r="HI9" s="199" t="str">
        <f ca="1"/>
        <v>Yeeto</v>
      </c>
      <c r="HJ9" s="199" t="str">
        <f ca="1"/>
        <v>Gun</v>
      </c>
      <c r="HK9" s="199" t="b">
        <f ca="1"/>
        <v>0</v>
      </c>
      <c r="HL9" s="199" t="b">
        <f ca="1"/>
        <v>1</v>
      </c>
      <c r="HM9" s="199" t="str">
        <f ca="1"/>
        <v>0:46</v>
      </c>
      <c r="HN9" s="199" t="str">
        <f ca="1"/>
        <v>Fin</v>
      </c>
      <c r="HO9" s="199" t="str">
        <f ca="1"/>
        <v>Gun</v>
      </c>
      <c r="HP9" s="199" t="b">
        <f ca="1"/>
        <v>0</v>
      </c>
      <c r="HQ9" s="199" t="b">
        <f ca="1"/>
        <v>0</v>
      </c>
      <c r="HR9" s="199">
        <f ca="1"/>
        <v>0</v>
      </c>
      <c r="HS9" s="199" t="str">
        <f ca="1"/>
        <v/>
      </c>
      <c r="HT9" s="199">
        <f ca="1"/>
        <v>0</v>
      </c>
      <c r="HU9" s="199">
        <f ca="1"/>
        <v>0</v>
      </c>
      <c r="HV9" s="199" t="b">
        <f ca="1"/>
        <v>0</v>
      </c>
      <c r="HW9" s="199" t="b">
        <f ca="1"/>
        <v>0</v>
      </c>
      <c r="HX9" s="199">
        <f ca="1"/>
        <v>0</v>
      </c>
      <c r="HY9" s="199">
        <f ca="1"/>
        <v>0</v>
      </c>
      <c r="HZ9" s="199" t="b">
        <f ca="1"/>
        <v>0</v>
      </c>
      <c r="IA9" s="199" t="b">
        <f ca="1"/>
        <v>0</v>
      </c>
      <c r="IB9" s="200">
        <f ca="1"/>
        <v>0</v>
      </c>
      <c r="IC9" s="199">
        <f ca="1"/>
        <v>0</v>
      </c>
      <c r="ID9" s="199" t="b">
        <f ca="1"/>
        <v>0</v>
      </c>
      <c r="IE9" s="199" t="b">
        <f ca="1"/>
        <v>1</v>
      </c>
      <c r="IF9">
        <f ca="1"/>
        <v>0</v>
      </c>
      <c r="IG9">
        <f ca="1"/>
        <v>0</v>
      </c>
      <c r="IH9" t="b">
        <f ca="1"/>
        <v>1</v>
      </c>
      <c r="II9">
        <f ca="1"/>
        <v>0</v>
      </c>
      <c r="IJ9" t="b">
        <f ca="1"/>
        <v>0</v>
      </c>
      <c r="IK9">
        <f ca="1"/>
        <v>52</v>
      </c>
      <c r="IL9">
        <f ca="1"/>
        <v>53</v>
      </c>
      <c r="IM9">
        <f ca="1"/>
        <v>74</v>
      </c>
      <c r="IN9">
        <f ca="1"/>
        <v>75</v>
      </c>
      <c r="IO9">
        <f ca="1"/>
        <v>134</v>
      </c>
      <c r="IP9">
        <f ca="1"/>
        <v>134</v>
      </c>
      <c r="IQ9">
        <f ca="1"/>
        <v>0</v>
      </c>
      <c r="IR9">
        <f ca="1"/>
        <v>0</v>
      </c>
      <c r="IS9">
        <f ca="1"/>
        <v>0</v>
      </c>
      <c r="IT9">
        <f ca="1"/>
        <v>0</v>
      </c>
      <c r="IU9">
        <f ca="1"/>
        <v>0</v>
      </c>
      <c r="IV9">
        <f ca="1"/>
        <v>0</v>
      </c>
      <c r="IW9">
        <f ca="1"/>
        <v>0</v>
      </c>
      <c r="IX9">
        <f ca="1"/>
        <v>0</v>
      </c>
      <c r="IY9">
        <f ca="1"/>
        <v>0</v>
      </c>
      <c r="IZ9">
        <f ca="1"/>
        <v>0</v>
      </c>
      <c r="JA9">
        <f ca="1"/>
        <v>0</v>
      </c>
      <c r="JB9" t="b">
        <f ca="1"/>
        <v>0</v>
      </c>
      <c r="JC9" t="b">
        <f ca="1"/>
        <v>0</v>
      </c>
      <c r="JD9" t="b">
        <f ca="1"/>
        <v>0</v>
      </c>
      <c r="JE9" t="b">
        <f ca="1"/>
        <v>0</v>
      </c>
      <c r="JF9" t="b">
        <f ca="1"/>
        <v>0</v>
      </c>
      <c r="JG9">
        <f ca="1"/>
        <v>0</v>
      </c>
      <c r="JH9" t="str">
        <f ca="1"/>
        <v>BathroomTellers</v>
      </c>
      <c r="JI9" t="str">
        <f ca="1"/>
        <v>1:16</v>
      </c>
      <c r="JJ9" t="str">
        <f ca="1"/>
        <v>Defence</v>
      </c>
      <c r="JK9" t="str">
        <f ca="1"/>
        <v>Lost</v>
      </c>
      <c r="JL9" t="b">
        <f ca="1"/>
        <v>0</v>
      </c>
      <c r="JM9">
        <f ca="1"/>
        <v>0</v>
      </c>
      <c r="JN9" t="str">
        <f ca="1"/>
        <v>2:07</v>
      </c>
      <c r="JO9" t="str">
        <f ca="1"/>
        <v>Blue</v>
      </c>
      <c r="JP9" t="str">
        <f ca="1"/>
        <v>Gun</v>
      </c>
      <c r="JQ9" t="b">
        <f ca="1"/>
        <v>0</v>
      </c>
      <c r="JR9" t="b">
        <f ca="1"/>
        <v>1</v>
      </c>
      <c r="JS9" t="str">
        <f ca="1"/>
        <v>1:29</v>
      </c>
      <c r="JT9" t="str">
        <f ca="1"/>
        <v>Blue</v>
      </c>
      <c r="JU9" t="str">
        <f ca="1"/>
        <v>Gun</v>
      </c>
      <c r="JV9" t="b">
        <f ca="1"/>
        <v>0</v>
      </c>
      <c r="JW9" t="b">
        <f ca="1"/>
        <v>0</v>
      </c>
      <c r="JX9">
        <f ca="1"/>
        <v>0</v>
      </c>
      <c r="JY9">
        <f ca="1"/>
        <v>0</v>
      </c>
      <c r="JZ9">
        <f ca="1"/>
        <v>0</v>
      </c>
      <c r="KA9" t="b">
        <f ca="1"/>
        <v>0</v>
      </c>
      <c r="KB9">
        <f ca="1"/>
        <v>0</v>
      </c>
      <c r="KC9">
        <f ca="1"/>
        <v>0</v>
      </c>
      <c r="KD9">
        <f ca="1"/>
        <v>0</v>
      </c>
      <c r="KE9">
        <f ca="1"/>
        <v>0</v>
      </c>
      <c r="KF9" t="b">
        <f ca="1"/>
        <v>0</v>
      </c>
      <c r="KG9">
        <f ca="1"/>
        <v>0</v>
      </c>
      <c r="KH9">
        <f ca="1"/>
        <v>0</v>
      </c>
      <c r="KI9">
        <f ca="1"/>
        <v>0</v>
      </c>
      <c r="KJ9">
        <f ca="1"/>
        <v>0</v>
      </c>
      <c r="KK9" t="b">
        <f ca="1"/>
        <v>0</v>
      </c>
      <c r="KL9">
        <f ca="1"/>
        <v>0</v>
      </c>
      <c r="KM9">
        <f ca="1"/>
        <v>0</v>
      </c>
      <c r="KN9" t="str">
        <f ca="1"/>
        <v/>
      </c>
      <c r="KO9">
        <f ca="1"/>
        <v>0</v>
      </c>
      <c r="KP9">
        <f ca="1"/>
        <v>0</v>
      </c>
      <c r="KQ9" t="b">
        <f ca="1"/>
        <v>0</v>
      </c>
      <c r="KR9" t="b">
        <f ca="1"/>
        <v>0</v>
      </c>
      <c r="KS9">
        <f ca="1"/>
        <v>0</v>
      </c>
      <c r="KT9">
        <f ca="1"/>
        <v>0</v>
      </c>
      <c r="KU9" t="b">
        <f ca="1"/>
        <v>0</v>
      </c>
      <c r="KV9" t="b">
        <f ca="1"/>
        <v>0</v>
      </c>
      <c r="KW9">
        <f ca="1"/>
        <v>0</v>
      </c>
      <c r="KX9">
        <f ca="1"/>
        <v>0</v>
      </c>
      <c r="KY9" t="b">
        <f ca="1"/>
        <v>0</v>
      </c>
      <c r="KZ9" t="b">
        <f ca="1"/>
        <v>0</v>
      </c>
      <c r="LA9">
        <f ca="1"/>
        <v>0</v>
      </c>
      <c r="LB9">
        <f ca="1"/>
        <v>0</v>
      </c>
      <c r="LC9" t="b">
        <f ca="1"/>
        <v>1</v>
      </c>
      <c r="LD9">
        <f ca="1"/>
        <v>81</v>
      </c>
      <c r="LE9">
        <f ca="1"/>
        <v>99</v>
      </c>
      <c r="LF9">
        <f ca="1"/>
        <v>53</v>
      </c>
      <c r="LG9">
        <f ca="1"/>
        <v>91</v>
      </c>
      <c r="LH9" t="b">
        <f ca="1"/>
        <v>0</v>
      </c>
      <c r="LI9" t="b">
        <f ca="1"/>
        <v>0</v>
      </c>
      <c r="LJ9" t="b">
        <f ca="1"/>
        <v>0</v>
      </c>
      <c r="LK9">
        <f ca="1"/>
        <v>104</v>
      </c>
      <c r="LL9">
        <f ca="1"/>
        <v>0</v>
      </c>
      <c r="LM9">
        <f ca="1"/>
        <v>0</v>
      </c>
      <c r="LN9">
        <f ca="1"/>
        <v>0</v>
      </c>
      <c r="LO9">
        <f ca="1"/>
        <v>0</v>
      </c>
      <c r="LP9">
        <f ca="1"/>
        <v>0</v>
      </c>
      <c r="LQ9">
        <f ca="1"/>
        <v>0</v>
      </c>
      <c r="LR9">
        <f ca="1"/>
        <v>0</v>
      </c>
      <c r="LS9">
        <f ca="1"/>
        <v>0</v>
      </c>
      <c r="LT9">
        <f ca="1"/>
        <v>0</v>
      </c>
      <c r="LU9">
        <f ca="1"/>
        <v>0</v>
      </c>
      <c r="LV9">
        <f ca="1"/>
        <v>0</v>
      </c>
      <c r="LW9" t="b">
        <f ca="1"/>
        <v>0</v>
      </c>
      <c r="LX9" t="b">
        <f ca="1"/>
        <v>0</v>
      </c>
      <c r="LY9" t="b">
        <f ca="1"/>
        <v>0</v>
      </c>
      <c r="LZ9" t="b">
        <f ca="1"/>
        <v>0</v>
      </c>
      <c r="MA9" t="b">
        <f ca="1"/>
        <v>0</v>
      </c>
      <c r="MB9">
        <f ca="1"/>
        <v>0</v>
      </c>
      <c r="MC9" t="str">
        <f ca="1"/>
        <v>ArmoryArchives</v>
      </c>
      <c r="MD9" t="str">
        <f ca="1"/>
        <v>1:34</v>
      </c>
      <c r="ME9" t="str">
        <f ca="1"/>
        <v>Attack</v>
      </c>
      <c r="MF9" t="str">
        <f ca="1"/>
        <v>Won</v>
      </c>
      <c r="MG9" t="b">
        <f ca="1"/>
        <v>0</v>
      </c>
      <c r="MH9">
        <f ca="1"/>
        <v>0</v>
      </c>
      <c r="MI9" t="str">
        <f ca="1"/>
        <v>2:32</v>
      </c>
      <c r="MJ9" t="str">
        <f ca="1"/>
        <v>Perseus</v>
      </c>
      <c r="MK9" t="str">
        <f ca="1"/>
        <v>Gun</v>
      </c>
      <c r="ML9" t="b">
        <f ca="1"/>
        <v>0</v>
      </c>
      <c r="MM9" t="b">
        <f ca="1"/>
        <v>0</v>
      </c>
      <c r="MN9" t="str">
        <f ca="1"/>
        <v>1:48</v>
      </c>
      <c r="MO9" t="str">
        <f ca="1"/>
        <v>Blue</v>
      </c>
      <c r="MP9" t="str">
        <f ca="1"/>
        <v>Gun</v>
      </c>
      <c r="MQ9" t="b">
        <f ca="1"/>
        <v>0</v>
      </c>
      <c r="MR9" t="b">
        <f ca="1"/>
        <v>0</v>
      </c>
      <c r="MS9" t="str">
        <f ca="1"/>
        <v>1:39</v>
      </c>
      <c r="MT9" t="str">
        <f ca="1"/>
        <v>Fin</v>
      </c>
      <c r="MU9" t="str">
        <f ca="1"/>
        <v>Gun</v>
      </c>
      <c r="MV9" t="b">
        <f ca="1"/>
        <v>0</v>
      </c>
      <c r="MW9" t="b">
        <f ca="1"/>
        <v>0</v>
      </c>
      <c r="MX9" t="str">
        <f ca="1"/>
        <v>1:36</v>
      </c>
      <c r="MY9" t="str">
        <f ca="1"/>
        <v>Yeeto</v>
      </c>
      <c r="MZ9" t="str">
        <f ca="1"/>
        <v>Gun</v>
      </c>
      <c r="NA9" t="b">
        <f ca="1"/>
        <v>0</v>
      </c>
      <c r="NB9" t="b">
        <f ca="1"/>
        <v>0</v>
      </c>
      <c r="NC9" t="str">
        <f ca="1"/>
        <v>1:34</v>
      </c>
      <c r="ND9" t="str">
        <f ca="1"/>
        <v>Ploudy</v>
      </c>
      <c r="NE9" t="str">
        <f ca="1"/>
        <v>Gun</v>
      </c>
      <c r="NF9" t="b">
        <f ca="1"/>
        <v>0</v>
      </c>
      <c r="NG9" t="b">
        <f ca="1"/>
        <v>0</v>
      </c>
      <c r="NH9">
        <f ca="1"/>
        <v>0</v>
      </c>
      <c r="NI9" t="str">
        <f ca="1"/>
        <v/>
      </c>
      <c r="NJ9">
        <f ca="1"/>
        <v>0</v>
      </c>
      <c r="NK9">
        <f ca="1"/>
        <v>0</v>
      </c>
      <c r="NL9" t="b">
        <f ca="1"/>
        <v>0</v>
      </c>
      <c r="NM9" t="b">
        <f ca="1"/>
        <v>0</v>
      </c>
      <c r="NN9">
        <f ca="1"/>
        <v>0</v>
      </c>
      <c r="NO9">
        <f ca="1"/>
        <v>0</v>
      </c>
      <c r="NP9" t="b">
        <f ca="1"/>
        <v>0</v>
      </c>
      <c r="NQ9" t="b">
        <f ca="1"/>
        <v>0</v>
      </c>
      <c r="NR9" s="200">
        <f ca="1"/>
        <v>1</v>
      </c>
      <c r="NS9">
        <f ca="1"/>
        <v>0</v>
      </c>
      <c r="NT9" t="b">
        <f ca="1"/>
        <v>0</v>
      </c>
      <c r="NU9" t="b">
        <f ca="1"/>
        <v>1</v>
      </c>
      <c r="NV9">
        <f ca="1"/>
        <v>0</v>
      </c>
      <c r="NW9">
        <f ca="1"/>
        <v>0</v>
      </c>
      <c r="NX9" t="b">
        <f ca="1"/>
        <v>1</v>
      </c>
      <c r="NY9">
        <f ca="1"/>
        <v>0</v>
      </c>
      <c r="NZ9" t="b">
        <f ca="1"/>
        <v>0</v>
      </c>
      <c r="OA9">
        <f ca="1"/>
        <v>28</v>
      </c>
      <c r="OB9">
        <f ca="1"/>
        <v>72</v>
      </c>
      <c r="OC9">
        <f ca="1"/>
        <v>81</v>
      </c>
      <c r="OD9">
        <f ca="1"/>
        <v>84</v>
      </c>
      <c r="OE9">
        <f ca="1"/>
        <v>86</v>
      </c>
      <c r="OF9">
        <f ca="1"/>
        <v>86</v>
      </c>
      <c r="OG9">
        <f ca="1"/>
        <v>0</v>
      </c>
      <c r="OH9">
        <f ca="1"/>
        <v>0</v>
      </c>
      <c r="OI9">
        <f ca="1"/>
        <v>0</v>
      </c>
      <c r="OJ9">
        <f ca="1"/>
        <v>0</v>
      </c>
      <c r="OK9">
        <f ca="1"/>
        <v>0</v>
      </c>
      <c r="OL9" t="b">
        <f ca="1"/>
        <v>1</v>
      </c>
      <c r="OM9">
        <f ca="1"/>
        <v>0</v>
      </c>
      <c r="ON9" t="b">
        <f ca="1"/>
        <v>0</v>
      </c>
      <c r="OO9">
        <f ca="1"/>
        <v>0</v>
      </c>
      <c r="OP9">
        <f ca="1"/>
        <v>1</v>
      </c>
      <c r="OQ9">
        <f ca="1"/>
        <v>0</v>
      </c>
      <c r="OR9" t="b">
        <f ca="1"/>
        <v>0</v>
      </c>
      <c r="OS9" t="b">
        <f ca="1"/>
        <v>0</v>
      </c>
      <c r="OT9" t="b">
        <f ca="1"/>
        <v>0</v>
      </c>
      <c r="OU9" t="b">
        <f ca="1"/>
        <v>0</v>
      </c>
    </row>
    <row r="10" spans="1:411" x14ac:dyDescent="0.2">
      <c r="A10">
        <v>10</v>
      </c>
      <c r="B10" t="b">
        <v>0</v>
      </c>
      <c r="C10">
        <v>0</v>
      </c>
      <c r="D10" t="str">
        <v>BathroomTellers</v>
      </c>
      <c r="E10" t="str">
        <v>1:13</v>
      </c>
      <c r="F10" t="str">
        <v>Attack</v>
      </c>
      <c r="G10" t="str">
        <v>Won</v>
      </c>
      <c r="H10" t="b">
        <v>0</v>
      </c>
      <c r="J10" t="str">
        <f ca="1"/>
        <v>6_3 Border</v>
      </c>
      <c r="K10">
        <f ca="1"/>
        <v>7</v>
      </c>
      <c r="L10">
        <f ca="1"/>
        <v>0</v>
      </c>
      <c r="M10">
        <f ca="1"/>
        <v>0</v>
      </c>
      <c r="N10">
        <f ca="1"/>
        <v>0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str">
        <f ca="1"/>
        <v>1:40</v>
      </c>
      <c r="T10" t="b">
        <f ca="1"/>
        <v>0</v>
      </c>
      <c r="U10" t="b">
        <f ca="1"/>
        <v>0</v>
      </c>
      <c r="V10" t="b">
        <f ca="1"/>
        <v>0</v>
      </c>
      <c r="W10" t="str">
        <f ca="1"/>
        <v>Nomad</v>
      </c>
      <c r="X10" t="b">
        <f ca="1"/>
        <v>0</v>
      </c>
      <c r="Y10">
        <f ca="1"/>
        <v>0</v>
      </c>
      <c r="Z10">
        <f ca="1"/>
        <v>0</v>
      </c>
      <c r="AA10">
        <f ca="1"/>
        <v>0</v>
      </c>
      <c r="AB10">
        <f ca="1"/>
        <v>1</v>
      </c>
      <c r="AC10">
        <f ca="1"/>
        <v>0</v>
      </c>
      <c r="AD10">
        <f ca="1"/>
        <v>0</v>
      </c>
      <c r="AE10">
        <f ca="1"/>
        <v>0</v>
      </c>
      <c r="AF10">
        <f ca="1"/>
        <v>0</v>
      </c>
      <c r="AG10">
        <f ca="1"/>
        <v>0</v>
      </c>
      <c r="AH10">
        <f ca="1"/>
        <v>0</v>
      </c>
      <c r="AI10">
        <f ca="1"/>
        <v>7</v>
      </c>
      <c r="AJ10">
        <f ca="1"/>
        <v>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  <c r="AQ10">
        <f ca="1"/>
        <v>0</v>
      </c>
      <c r="AR10">
        <f ca="1"/>
        <v>7</v>
      </c>
      <c r="AS10" t="b">
        <f ca="1"/>
        <v>0</v>
      </c>
      <c r="AT10">
        <f ca="1"/>
        <v>0</v>
      </c>
      <c r="AU10" t="str">
        <f ca="1"/>
        <v>ArmoryArchives</v>
      </c>
      <c r="AV10" t="str">
        <f ca="1"/>
        <v>1:40</v>
      </c>
      <c r="AW10" t="str">
        <f ca="1"/>
        <v>Attack</v>
      </c>
      <c r="AX10" t="str">
        <f ca="1"/>
        <v>Lost</v>
      </c>
      <c r="AY10" t="b">
        <f ca="1"/>
        <v>0</v>
      </c>
      <c r="AZ10">
        <f ca="1"/>
        <v>0</v>
      </c>
      <c r="BA10" t="str">
        <f ca="1"/>
        <v>2:16</v>
      </c>
      <c r="BB10" t="str">
        <f ca="1"/>
        <v>Yeeto</v>
      </c>
      <c r="BC10" t="str">
        <f ca="1"/>
        <v>Gun</v>
      </c>
      <c r="BD10" t="b">
        <f ca="1"/>
        <v>0</v>
      </c>
      <c r="BE10" t="b">
        <f ca="1"/>
        <v>1</v>
      </c>
      <c r="BF10" t="str">
        <f ca="1"/>
        <v>2:09</v>
      </c>
      <c r="BG10" t="str">
        <f ca="1"/>
        <v>Ploudy</v>
      </c>
      <c r="BH10" t="str">
        <f ca="1"/>
        <v>Gun</v>
      </c>
      <c r="BI10" t="b">
        <f ca="1"/>
        <v>0</v>
      </c>
      <c r="BJ10" t="b">
        <f ca="1"/>
        <v>0</v>
      </c>
      <c r="BK10" t="str">
        <f ca="1"/>
        <v>1:41</v>
      </c>
      <c r="BL10" t="str">
        <f ca="1"/>
        <v>Ploudy</v>
      </c>
      <c r="BM10" t="str">
        <f ca="1"/>
        <v>Gun</v>
      </c>
      <c r="BN10" t="b">
        <f ca="1"/>
        <v>0</v>
      </c>
      <c r="BO10" t="b">
        <f ca="1"/>
        <v>1</v>
      </c>
      <c r="BP10">
        <f ca="1"/>
        <v>0</v>
      </c>
      <c r="BQ10">
        <f ca="1"/>
        <v>0</v>
      </c>
      <c r="BR10">
        <f ca="1"/>
        <v>0</v>
      </c>
      <c r="BS10" t="b">
        <f ca="1"/>
        <v>0</v>
      </c>
      <c r="BT10">
        <f ca="1"/>
        <v>0</v>
      </c>
      <c r="BU10">
        <f ca="1"/>
        <v>0</v>
      </c>
      <c r="BV10">
        <f ca="1"/>
        <v>0</v>
      </c>
      <c r="BW10">
        <f ca="1"/>
        <v>0</v>
      </c>
      <c r="BX10" t="b">
        <f ca="1"/>
        <v>0</v>
      </c>
      <c r="BY10">
        <f ca="1"/>
        <v>0</v>
      </c>
      <c r="BZ10">
        <f ca="1"/>
        <v>0</v>
      </c>
      <c r="CA10" t="str">
        <f ca="1"/>
        <v/>
      </c>
      <c r="CB10">
        <f ca="1"/>
        <v>0</v>
      </c>
      <c r="CC10">
        <f ca="1"/>
        <v>0</v>
      </c>
      <c r="CD10" t="b">
        <f ca="1"/>
        <v>0</v>
      </c>
      <c r="CE10" t="b">
        <f ca="1"/>
        <v>0</v>
      </c>
      <c r="CF10">
        <f ca="1"/>
        <v>0</v>
      </c>
      <c r="CG10">
        <f ca="1"/>
        <v>0</v>
      </c>
      <c r="CH10" t="b">
        <f ca="1"/>
        <v>0</v>
      </c>
      <c r="CI10" t="b">
        <f ca="1"/>
        <v>0</v>
      </c>
      <c r="CJ10">
        <f ca="1"/>
        <v>2</v>
      </c>
      <c r="CK10">
        <f ca="1"/>
        <v>1</v>
      </c>
      <c r="CL10" t="b">
        <f ca="1"/>
        <v>0</v>
      </c>
      <c r="CM10" t="b">
        <f ca="1"/>
        <v>1</v>
      </c>
      <c r="CN10">
        <f ca="1"/>
        <v>0</v>
      </c>
      <c r="CO10">
        <f ca="1"/>
        <v>1</v>
      </c>
      <c r="CP10" t="b">
        <f ca="1"/>
        <v>1</v>
      </c>
      <c r="CQ10">
        <f ca="1"/>
        <v>100</v>
      </c>
      <c r="CR10">
        <f ca="1"/>
        <v>80</v>
      </c>
      <c r="CS10">
        <f ca="1"/>
        <v>44</v>
      </c>
      <c r="CT10">
        <f ca="1"/>
        <v>51</v>
      </c>
      <c r="CU10">
        <f ca="1"/>
        <v>79</v>
      </c>
      <c r="CV10" t="b">
        <f ca="1"/>
        <v>0</v>
      </c>
      <c r="CW10" t="b">
        <f ca="1"/>
        <v>0</v>
      </c>
      <c r="CX10">
        <f ca="1"/>
        <v>80</v>
      </c>
      <c r="CY10">
        <f ca="1"/>
        <v>0</v>
      </c>
      <c r="CZ10">
        <f ca="1"/>
        <v>0</v>
      </c>
      <c r="DA10">
        <f ca="1"/>
        <v>0</v>
      </c>
      <c r="DB10">
        <f ca="1"/>
        <v>0</v>
      </c>
      <c r="DC10">
        <f ca="1"/>
        <v>0</v>
      </c>
      <c r="DD10">
        <f ca="1"/>
        <v>0</v>
      </c>
      <c r="DE10">
        <f ca="1"/>
        <v>0</v>
      </c>
      <c r="DF10">
        <f ca="1"/>
        <v>0</v>
      </c>
      <c r="DG10">
        <f ca="1"/>
        <v>0</v>
      </c>
      <c r="DH10">
        <f ca="1"/>
        <v>0</v>
      </c>
      <c r="DI10">
        <f ca="1"/>
        <v>0</v>
      </c>
      <c r="DJ10" t="b">
        <f ca="1"/>
        <v>0</v>
      </c>
      <c r="DK10" t="b">
        <f ca="1"/>
        <v>0</v>
      </c>
      <c r="DL10" t="b">
        <f ca="1"/>
        <v>0</v>
      </c>
      <c r="DM10" t="b">
        <f ca="1"/>
        <v>0</v>
      </c>
      <c r="DN10" t="b">
        <f ca="1"/>
        <v>0</v>
      </c>
      <c r="DO10">
        <f ca="1"/>
        <v>0</v>
      </c>
      <c r="FF10" s="200"/>
      <c r="GK10" t="b">
        <f ca="1"/>
        <v>1</v>
      </c>
      <c r="GL10" t="str">
        <f ca="1"/>
        <v>1:32</v>
      </c>
      <c r="GM10" t="str">
        <f ca="1"/>
        <v>WorkshopVents</v>
      </c>
      <c r="GN10" t="str">
        <f ca="1"/>
        <v>0:40</v>
      </c>
      <c r="GO10" t="str">
        <f ca="1"/>
        <v>Attack</v>
      </c>
      <c r="GP10" t="str">
        <f ca="1"/>
        <v>Won</v>
      </c>
      <c r="GQ10" t="b">
        <f ca="1"/>
        <v>1</v>
      </c>
      <c r="GR10">
        <f ca="1"/>
        <v>0</v>
      </c>
      <c r="GS10" t="str">
        <f ca="1"/>
        <v>2:39</v>
      </c>
      <c r="GT10" t="str">
        <f ca="1"/>
        <v>Yeeto</v>
      </c>
      <c r="GU10" t="str">
        <f ca="1"/>
        <v>Gun</v>
      </c>
      <c r="GV10" t="b">
        <f ca="1"/>
        <v>0</v>
      </c>
      <c r="GW10" t="b">
        <f ca="1"/>
        <v>0</v>
      </c>
      <c r="GX10" t="str">
        <f ca="1"/>
        <v>2:03</v>
      </c>
      <c r="GY10" t="str">
        <f ca="1"/>
        <v>Blue</v>
      </c>
      <c r="GZ10" t="str">
        <f ca="1"/>
        <v>Gun</v>
      </c>
      <c r="HA10" t="b">
        <f ca="1"/>
        <v>0</v>
      </c>
      <c r="HB10" t="b">
        <f ca="1"/>
        <v>0</v>
      </c>
      <c r="HC10" t="str">
        <f ca="1"/>
        <v>1:44</v>
      </c>
      <c r="HD10" t="str">
        <f ca="1"/>
        <v>Blue</v>
      </c>
      <c r="HE10" t="str">
        <f ca="1"/>
        <v>Gun</v>
      </c>
      <c r="HF10" t="b">
        <f ca="1"/>
        <v>0</v>
      </c>
      <c r="HG10" t="b">
        <f ca="1"/>
        <v>0</v>
      </c>
      <c r="HH10" t="str">
        <f ca="1"/>
        <v>1:33</v>
      </c>
      <c r="HI10" t="str">
        <f ca="1"/>
        <v>Perseus</v>
      </c>
      <c r="HJ10" t="str">
        <f ca="1"/>
        <v>Gun</v>
      </c>
      <c r="HK10" t="b">
        <f ca="1"/>
        <v>0</v>
      </c>
      <c r="HL10" t="b">
        <f ca="1"/>
        <v>0</v>
      </c>
      <c r="HM10" t="str">
        <f ca="1"/>
        <v>0:40</v>
      </c>
      <c r="HN10" t="str">
        <f ca="1"/>
        <v>Perseus</v>
      </c>
      <c r="HO10" t="str">
        <f ca="1"/>
        <v>Gun</v>
      </c>
      <c r="HP10" t="b">
        <f ca="1"/>
        <v>0</v>
      </c>
      <c r="HQ10" t="b">
        <f ca="1"/>
        <v>0</v>
      </c>
      <c r="HR10">
        <f ca="1"/>
        <v>0</v>
      </c>
      <c r="HS10" t="str">
        <f ca="1"/>
        <v/>
      </c>
      <c r="HT10">
        <f ca="1"/>
        <v>0</v>
      </c>
      <c r="HU10">
        <f ca="1"/>
        <v>0</v>
      </c>
      <c r="HV10" t="b">
        <f ca="1"/>
        <v>0</v>
      </c>
      <c r="HW10" t="b">
        <f ca="1"/>
        <v>0</v>
      </c>
      <c r="HX10">
        <f ca="1"/>
        <v>0</v>
      </c>
      <c r="HY10">
        <f ca="1"/>
        <v>0</v>
      </c>
      <c r="HZ10" s="200" t="b">
        <f ca="1"/>
        <v>1</v>
      </c>
      <c r="IA10" t="b">
        <f ca="1"/>
        <v>0</v>
      </c>
      <c r="IB10">
        <f ca="1"/>
        <v>0</v>
      </c>
      <c r="IC10">
        <f ca="1"/>
        <v>0</v>
      </c>
      <c r="ID10" t="b">
        <f ca="1"/>
        <v>0</v>
      </c>
      <c r="IE10" t="b">
        <f ca="1"/>
        <v>1</v>
      </c>
      <c r="IF10">
        <f ca="1"/>
        <v>0</v>
      </c>
      <c r="IG10">
        <f ca="1"/>
        <v>0</v>
      </c>
      <c r="IH10" t="b">
        <f ca="1"/>
        <v>1</v>
      </c>
      <c r="II10">
        <f ca="1"/>
        <v>0</v>
      </c>
      <c r="IJ10" t="b">
        <f ca="1"/>
        <v>0</v>
      </c>
      <c r="IK10">
        <f ca="1"/>
        <v>21</v>
      </c>
      <c r="IL10">
        <f ca="1"/>
        <v>57</v>
      </c>
      <c r="IM10">
        <f ca="1"/>
        <v>76</v>
      </c>
      <c r="IN10">
        <f ca="1"/>
        <v>87</v>
      </c>
      <c r="IO10">
        <f ca="1"/>
        <v>140</v>
      </c>
      <c r="IP10">
        <f ca="1"/>
        <v>93</v>
      </c>
      <c r="IQ10">
        <f ca="1"/>
        <v>0</v>
      </c>
      <c r="IR10">
        <f ca="1"/>
        <v>0</v>
      </c>
      <c r="IS10">
        <f ca="1"/>
        <v>0</v>
      </c>
      <c r="IT10">
        <f ca="1"/>
        <v>0</v>
      </c>
      <c r="IU10">
        <f ca="1"/>
        <v>0</v>
      </c>
      <c r="IV10" t="b">
        <f ca="1"/>
        <v>1</v>
      </c>
      <c r="IW10" t="b">
        <f ca="1"/>
        <v>0</v>
      </c>
      <c r="IX10" t="b">
        <f ca="1"/>
        <v>0</v>
      </c>
      <c r="IY10">
        <f ca="1"/>
        <v>82</v>
      </c>
      <c r="IZ10">
        <f ca="1"/>
        <v>0</v>
      </c>
      <c r="JA10">
        <f ca="1"/>
        <v>0</v>
      </c>
      <c r="JB10" t="b">
        <f ca="1"/>
        <v>0</v>
      </c>
      <c r="JC10" t="b">
        <f ca="1"/>
        <v>0</v>
      </c>
      <c r="JD10" t="b">
        <f ca="1"/>
        <v>0</v>
      </c>
      <c r="JE10">
        <f ca="1"/>
        <v>88</v>
      </c>
      <c r="JF10" t="b">
        <f ca="1"/>
        <v>1</v>
      </c>
      <c r="JG10" t="str">
        <f ca="1"/>
        <v>1:18</v>
      </c>
      <c r="JH10" t="str">
        <f ca="1"/>
        <v>BathroomTellers</v>
      </c>
      <c r="JI10" t="str">
        <f ca="1"/>
        <v>0:36</v>
      </c>
      <c r="JJ10" t="str">
        <f ca="1"/>
        <v>Attack</v>
      </c>
      <c r="JK10" t="str">
        <f ca="1"/>
        <v>Won</v>
      </c>
      <c r="JL10" t="b">
        <f ca="1"/>
        <v>1</v>
      </c>
      <c r="JM10">
        <f ca="1"/>
        <v>0</v>
      </c>
      <c r="JN10" t="str">
        <f ca="1"/>
        <v>2:25</v>
      </c>
      <c r="JO10" t="str">
        <f ca="1"/>
        <v>Blue</v>
      </c>
      <c r="JP10" t="str">
        <f ca="1"/>
        <v>Gun</v>
      </c>
      <c r="JQ10" t="b">
        <f ca="1"/>
        <v>0</v>
      </c>
      <c r="JR10" t="b">
        <f ca="1"/>
        <v>0</v>
      </c>
      <c r="JS10" t="str">
        <f ca="1"/>
        <v>2:05</v>
      </c>
      <c r="JT10" t="str">
        <f ca="1"/>
        <v>Blue</v>
      </c>
      <c r="JU10" t="str">
        <f ca="1"/>
        <v>Gun</v>
      </c>
      <c r="JV10" t="b">
        <f ca="1"/>
        <v>0</v>
      </c>
      <c r="JW10" t="b">
        <f ca="1"/>
        <v>1</v>
      </c>
      <c r="JX10" t="str">
        <f ca="1"/>
        <v>1:44</v>
      </c>
      <c r="JY10" t="str">
        <f ca="1"/>
        <v>Blue</v>
      </c>
      <c r="JZ10" t="str">
        <f ca="1"/>
        <v>Gun</v>
      </c>
      <c r="KA10" t="b">
        <f ca="1"/>
        <v>0</v>
      </c>
      <c r="KB10" t="b">
        <f ca="1"/>
        <v>0</v>
      </c>
      <c r="KC10" t="str">
        <f ca="1"/>
        <v>1:19</v>
      </c>
      <c r="KD10" t="str">
        <f ca="1"/>
        <v>Blue</v>
      </c>
      <c r="KE10" t="str">
        <f ca="1"/>
        <v>Gun</v>
      </c>
      <c r="KF10" t="b">
        <f ca="1"/>
        <v>0</v>
      </c>
      <c r="KG10" t="b">
        <f ca="1"/>
        <v>0</v>
      </c>
      <c r="KH10" t="str">
        <f ca="1"/>
        <v>0:36</v>
      </c>
      <c r="KI10" t="str">
        <f ca="1"/>
        <v>Blue</v>
      </c>
      <c r="KJ10" t="str">
        <f ca="1"/>
        <v>Gun</v>
      </c>
      <c r="KK10" t="b">
        <f ca="1"/>
        <v>1</v>
      </c>
      <c r="KL10" t="b">
        <f ca="1"/>
        <v>0</v>
      </c>
      <c r="KM10">
        <f ca="1"/>
        <v>0</v>
      </c>
      <c r="KN10" t="str">
        <f ca="1"/>
        <v/>
      </c>
      <c r="KO10">
        <f ca="1"/>
        <v>0</v>
      </c>
      <c r="KP10">
        <f ca="1"/>
        <v>0</v>
      </c>
      <c r="KQ10" t="b">
        <f ca="1"/>
        <v>0</v>
      </c>
      <c r="KR10" t="b">
        <f ca="1"/>
        <v>0</v>
      </c>
      <c r="KS10">
        <f ca="1"/>
        <v>0</v>
      </c>
      <c r="KT10">
        <f ca="1"/>
        <v>0</v>
      </c>
      <c r="KU10" t="b">
        <f ca="1"/>
        <v>1</v>
      </c>
      <c r="KV10" t="b">
        <f ca="1"/>
        <v>0</v>
      </c>
      <c r="KW10">
        <f ca="1"/>
        <v>0</v>
      </c>
      <c r="KX10">
        <f ca="1"/>
        <v>0</v>
      </c>
      <c r="KY10" t="b">
        <f ca="1"/>
        <v>0</v>
      </c>
      <c r="KZ10" t="b">
        <f ca="1"/>
        <v>1</v>
      </c>
      <c r="LA10">
        <f ca="1"/>
        <v>0</v>
      </c>
      <c r="LB10">
        <f ca="1"/>
        <v>0</v>
      </c>
      <c r="LC10" t="b">
        <f ca="1"/>
        <v>1</v>
      </c>
      <c r="LD10">
        <f ca="1"/>
        <v>0</v>
      </c>
      <c r="LE10" t="b">
        <f ca="1"/>
        <v>0</v>
      </c>
      <c r="LF10">
        <f ca="1"/>
        <v>35</v>
      </c>
      <c r="LG10">
        <f ca="1"/>
        <v>55</v>
      </c>
      <c r="LH10">
        <f ca="1"/>
        <v>76</v>
      </c>
      <c r="LI10">
        <f ca="1"/>
        <v>101</v>
      </c>
      <c r="LJ10">
        <f ca="1"/>
        <v>111</v>
      </c>
      <c r="LK10">
        <f ca="1"/>
        <v>111</v>
      </c>
      <c r="LL10">
        <f ca="1"/>
        <v>0</v>
      </c>
      <c r="LM10">
        <f ca="1"/>
        <v>0</v>
      </c>
      <c r="LN10">
        <f ca="1"/>
        <v>0</v>
      </c>
      <c r="LO10">
        <f ca="1"/>
        <v>0</v>
      </c>
      <c r="LP10">
        <f ca="1"/>
        <v>0</v>
      </c>
      <c r="LQ10" t="b">
        <f ca="1"/>
        <v>1</v>
      </c>
      <c r="LR10" t="b">
        <f ca="1"/>
        <v>0</v>
      </c>
      <c r="LS10" t="b">
        <f ca="1"/>
        <v>0</v>
      </c>
      <c r="LT10">
        <f ca="1"/>
        <v>60</v>
      </c>
      <c r="LU10">
        <f ca="1"/>
        <v>0</v>
      </c>
      <c r="LV10">
        <f ca="1"/>
        <v>0</v>
      </c>
      <c r="LW10" t="b">
        <f ca="1"/>
        <v>0</v>
      </c>
      <c r="LX10" t="b">
        <f ca="1"/>
        <v>0</v>
      </c>
      <c r="LY10" t="b">
        <f ca="1"/>
        <v>0</v>
      </c>
      <c r="LZ10">
        <f ca="1"/>
        <v>102</v>
      </c>
      <c r="MA10" t="b">
        <f ca="1"/>
        <v>0</v>
      </c>
      <c r="MB10">
        <f ca="1"/>
        <v>0</v>
      </c>
      <c r="MC10" t="str">
        <f ca="1"/>
        <v>ArmoryArchives</v>
      </c>
      <c r="MD10" t="str">
        <f ca="1"/>
        <v>1:14</v>
      </c>
      <c r="ME10" t="str">
        <f ca="1"/>
        <v>Attack</v>
      </c>
      <c r="MF10" t="str">
        <f ca="1"/>
        <v>Lost</v>
      </c>
      <c r="MG10" t="b">
        <f ca="1"/>
        <v>0</v>
      </c>
      <c r="MH10">
        <f ca="1"/>
        <v>0</v>
      </c>
      <c r="MI10" t="str">
        <f ca="1"/>
        <v>1:45</v>
      </c>
      <c r="MJ10" t="str">
        <f ca="1"/>
        <v>Perseus</v>
      </c>
      <c r="MK10" t="str">
        <f ca="1"/>
        <v>Gun</v>
      </c>
      <c r="ML10" t="b">
        <f ca="1"/>
        <v>0</v>
      </c>
      <c r="MM10" t="b">
        <f ca="1"/>
        <v>1</v>
      </c>
      <c r="MN10" t="str">
        <f ca="1"/>
        <v>1:24</v>
      </c>
      <c r="MO10" t="str">
        <f ca="1"/>
        <v>Perseus</v>
      </c>
      <c r="MP10" t="str">
        <f ca="1"/>
        <v>Gun</v>
      </c>
      <c r="MQ10" t="b">
        <f ca="1"/>
        <v>0</v>
      </c>
      <c r="MR10" t="b">
        <f ca="1"/>
        <v>0</v>
      </c>
      <c r="MS10">
        <f ca="1"/>
        <v>0</v>
      </c>
      <c r="MT10">
        <f ca="1"/>
        <v>0</v>
      </c>
      <c r="MU10">
        <f ca="1"/>
        <v>0</v>
      </c>
      <c r="MV10" t="b">
        <f ca="1"/>
        <v>0</v>
      </c>
      <c r="MW10">
        <f ca="1"/>
        <v>0</v>
      </c>
      <c r="MX10">
        <f ca="1"/>
        <v>0</v>
      </c>
      <c r="MY10">
        <f ca="1"/>
        <v>0</v>
      </c>
      <c r="MZ10">
        <f ca="1"/>
        <v>0</v>
      </c>
      <c r="NA10" t="b">
        <f ca="1"/>
        <v>0</v>
      </c>
      <c r="NB10">
        <f ca="1"/>
        <v>0</v>
      </c>
      <c r="NC10">
        <f ca="1"/>
        <v>0</v>
      </c>
      <c r="ND10">
        <f ca="1"/>
        <v>0</v>
      </c>
      <c r="NE10">
        <f ca="1"/>
        <v>0</v>
      </c>
      <c r="NF10" t="b">
        <f ca="1"/>
        <v>0</v>
      </c>
      <c r="NG10">
        <f ca="1"/>
        <v>0</v>
      </c>
      <c r="NH10">
        <f ca="1"/>
        <v>0</v>
      </c>
      <c r="NI10" t="str">
        <f ca="1"/>
        <v/>
      </c>
      <c r="NJ10">
        <f ca="1"/>
        <v>0</v>
      </c>
      <c r="NK10">
        <f ca="1"/>
        <v>0</v>
      </c>
      <c r="NL10" t="b">
        <f ca="1"/>
        <v>0</v>
      </c>
      <c r="NM10" t="b">
        <f ca="1"/>
        <v>0</v>
      </c>
      <c r="NN10">
        <f ca="1"/>
        <v>0</v>
      </c>
      <c r="NO10">
        <f ca="1"/>
        <v>0</v>
      </c>
      <c r="NP10" s="200" t="b">
        <f ca="1"/>
        <v>0</v>
      </c>
      <c r="NQ10" t="b">
        <f ca="1"/>
        <v>0</v>
      </c>
      <c r="NR10">
        <f ca="1"/>
        <v>0</v>
      </c>
      <c r="NS10">
        <f ca="1"/>
        <v>0</v>
      </c>
      <c r="NT10" t="b">
        <f ca="1"/>
        <v>0</v>
      </c>
      <c r="NU10" t="b">
        <f ca="1"/>
        <v>0</v>
      </c>
      <c r="NV10">
        <f ca="1"/>
        <v>0</v>
      </c>
      <c r="NW10">
        <f ca="1"/>
        <v>0</v>
      </c>
      <c r="NX10" t="b">
        <f ca="1"/>
        <v>0</v>
      </c>
      <c r="NY10">
        <f ca="1"/>
        <v>110</v>
      </c>
      <c r="NZ10">
        <f ca="1"/>
        <v>70</v>
      </c>
      <c r="OA10">
        <f ca="1"/>
        <v>75</v>
      </c>
      <c r="OB10">
        <f ca="1"/>
        <v>96</v>
      </c>
      <c r="OC10" t="b">
        <f ca="1"/>
        <v>0</v>
      </c>
      <c r="OD10" t="b">
        <f ca="1"/>
        <v>0</v>
      </c>
      <c r="OE10" t="b">
        <f ca="1"/>
        <v>0</v>
      </c>
      <c r="OF10">
        <f ca="1"/>
        <v>106</v>
      </c>
      <c r="OG10">
        <f ca="1"/>
        <v>0</v>
      </c>
      <c r="OH10">
        <f ca="1"/>
        <v>0</v>
      </c>
      <c r="OI10">
        <f ca="1"/>
        <v>0</v>
      </c>
      <c r="OJ10">
        <f ca="1"/>
        <v>0</v>
      </c>
      <c r="OK10">
        <f ca="1"/>
        <v>0</v>
      </c>
      <c r="OL10" t="b">
        <f ca="1"/>
        <v>0</v>
      </c>
      <c r="OM10">
        <f ca="1"/>
        <v>0</v>
      </c>
      <c r="ON10">
        <f ca="1"/>
        <v>70</v>
      </c>
      <c r="OO10">
        <f ca="1"/>
        <v>0</v>
      </c>
      <c r="OP10">
        <f ca="1"/>
        <v>0</v>
      </c>
      <c r="OQ10">
        <f ca="1"/>
        <v>0</v>
      </c>
      <c r="OR10" t="b">
        <f ca="1"/>
        <v>0</v>
      </c>
      <c r="OS10" t="b">
        <f ca="1"/>
        <v>0</v>
      </c>
      <c r="OT10" t="b">
        <f ca="1"/>
        <v>0</v>
      </c>
      <c r="OU10" t="b">
        <f ca="1"/>
        <v>0</v>
      </c>
    </row>
    <row r="11" spans="1:411" x14ac:dyDescent="0.2">
      <c r="A11">
        <v>11</v>
      </c>
      <c r="B11" t="b">
        <v>0</v>
      </c>
      <c r="C11">
        <v>0</v>
      </c>
      <c r="D11" t="str">
        <v>BathroomTellers</v>
      </c>
      <c r="E11" t="str">
        <v>1:20</v>
      </c>
      <c r="F11" t="str">
        <v>Attack</v>
      </c>
      <c r="G11" t="str">
        <v>Lost</v>
      </c>
      <c r="H11" t="b">
        <v>0</v>
      </c>
      <c r="J11" t="str">
        <f ca="1"/>
        <v>6_3 Border</v>
      </c>
      <c r="K11">
        <f ca="1"/>
        <v>8</v>
      </c>
      <c r="L11">
        <f ca="1"/>
        <v>0</v>
      </c>
      <c r="M11">
        <f ca="1"/>
        <v>0</v>
      </c>
      <c r="N11">
        <f ca="1"/>
        <v>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str">
        <f ca="1"/>
        <v>0:43</v>
      </c>
      <c r="T11" t="b">
        <f ca="1"/>
        <v>0</v>
      </c>
      <c r="U11" t="b">
        <f ca="1"/>
        <v>0</v>
      </c>
      <c r="V11" t="b">
        <f ca="1"/>
        <v>0</v>
      </c>
      <c r="W11" t="str">
        <f ca="1"/>
        <v>Nomad</v>
      </c>
      <c r="X11" t="b">
        <f ca="1"/>
        <v>0</v>
      </c>
      <c r="Y11">
        <f ca="1"/>
        <v>0</v>
      </c>
      <c r="Z11">
        <f ca="1"/>
        <v>0</v>
      </c>
      <c r="AA11">
        <f ca="1"/>
        <v>0</v>
      </c>
      <c r="AB11">
        <f ca="1"/>
        <v>1</v>
      </c>
      <c r="AC11">
        <f ca="1"/>
        <v>0</v>
      </c>
      <c r="AD11">
        <f ca="1"/>
        <v>0</v>
      </c>
      <c r="AE11">
        <f ca="1"/>
        <v>0</v>
      </c>
      <c r="AF11">
        <f ca="1"/>
        <v>0</v>
      </c>
      <c r="AG11">
        <f ca="1"/>
        <v>0</v>
      </c>
      <c r="AH11">
        <f ca="1"/>
        <v>0</v>
      </c>
      <c r="AI11">
        <f ca="1"/>
        <v>8</v>
      </c>
      <c r="AJ11">
        <f ca="1"/>
        <v>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  <c r="AQ11">
        <f ca="1"/>
        <v>0</v>
      </c>
      <c r="AR11">
        <f ca="1"/>
        <v>8</v>
      </c>
      <c r="AS11" t="b">
        <f ca="1"/>
        <v>1</v>
      </c>
      <c r="AT11" t="str">
        <f ca="1"/>
        <v>0:06</v>
      </c>
      <c r="AU11" t="str">
        <f ca="1"/>
        <v>WorkshopVents</v>
      </c>
      <c r="AV11" t="str">
        <f ca="1"/>
        <v>0:26</v>
      </c>
      <c r="AW11" t="str">
        <f ca="1"/>
        <v>Attack</v>
      </c>
      <c r="AX11" t="str">
        <f ca="1"/>
        <v>Won</v>
      </c>
      <c r="AY11" t="b">
        <f ca="1"/>
        <v>1</v>
      </c>
      <c r="AZ11">
        <f ca="1"/>
        <v>0</v>
      </c>
      <c r="BA11" t="str">
        <f ca="1"/>
        <v>0:59</v>
      </c>
      <c r="BB11" t="str">
        <f ca="1"/>
        <v>Perseus</v>
      </c>
      <c r="BC11" t="str">
        <f ca="1"/>
        <v>Gun</v>
      </c>
      <c r="BD11" t="b">
        <f ca="1"/>
        <v>0</v>
      </c>
      <c r="BE11" t="b">
        <f ca="1"/>
        <v>0</v>
      </c>
      <c r="BF11" t="str">
        <f ca="1"/>
        <v>0:44</v>
      </c>
      <c r="BG11" t="str">
        <f ca="1"/>
        <v>Yeeto</v>
      </c>
      <c r="BH11" t="str">
        <f ca="1"/>
        <v>Gun</v>
      </c>
      <c r="BI11" t="b">
        <f ca="1"/>
        <v>0</v>
      </c>
      <c r="BJ11" t="b">
        <f ca="1"/>
        <v>0</v>
      </c>
      <c r="BK11" t="str">
        <f ca="1"/>
        <v>0:32</v>
      </c>
      <c r="BL11" t="str">
        <f ca="1"/>
        <v>Perseus</v>
      </c>
      <c r="BM11" t="str">
        <f ca="1"/>
        <v>Gun</v>
      </c>
      <c r="BN11" t="b">
        <f ca="1"/>
        <v>0</v>
      </c>
      <c r="BO11" t="b">
        <f ca="1"/>
        <v>0</v>
      </c>
      <c r="BP11" t="str">
        <f ca="1"/>
        <v>0:42</v>
      </c>
      <c r="BQ11" t="str">
        <f ca="1"/>
        <v>Perseus</v>
      </c>
      <c r="BR11" t="str">
        <f ca="1"/>
        <v>Gun</v>
      </c>
      <c r="BS11" t="b">
        <f ca="1"/>
        <v>1</v>
      </c>
      <c r="BT11" t="b">
        <f ca="1"/>
        <v>1</v>
      </c>
      <c r="BU11" t="str">
        <f ca="1"/>
        <v>0:26</v>
      </c>
      <c r="BV11" t="str">
        <f ca="1"/>
        <v>Yeeto</v>
      </c>
      <c r="BW11" t="str">
        <f ca="1"/>
        <v>Gun</v>
      </c>
      <c r="BX11" t="b">
        <f ca="1"/>
        <v>1</v>
      </c>
      <c r="BY11" t="b">
        <f ca="1"/>
        <v>0</v>
      </c>
      <c r="BZ11">
        <f ca="1"/>
        <v>0</v>
      </c>
      <c r="CA11" t="str">
        <f ca="1"/>
        <v/>
      </c>
      <c r="CB11">
        <f ca="1"/>
        <v>0</v>
      </c>
      <c r="CC11">
        <f ca="1"/>
        <v>0</v>
      </c>
      <c r="CD11" t="b">
        <f ca="1"/>
        <v>0</v>
      </c>
      <c r="CE11" t="b">
        <f ca="1"/>
        <v>0</v>
      </c>
      <c r="CF11">
        <f ca="1"/>
        <v>0</v>
      </c>
      <c r="CG11">
        <f ca="1"/>
        <v>0</v>
      </c>
      <c r="CH11" t="b">
        <f ca="1"/>
        <v>1</v>
      </c>
      <c r="CI11" t="b">
        <f ca="1"/>
        <v>0</v>
      </c>
      <c r="CJ11">
        <f ca="1"/>
        <v>0</v>
      </c>
      <c r="CK11">
        <f ca="1"/>
        <v>0</v>
      </c>
      <c r="CL11" t="b">
        <f ca="1"/>
        <v>0</v>
      </c>
      <c r="CM11" t="b">
        <f ca="1"/>
        <v>0</v>
      </c>
      <c r="CN11">
        <f ca="1"/>
        <v>0</v>
      </c>
      <c r="CO11">
        <f ca="1"/>
        <v>0</v>
      </c>
      <c r="CP11" t="b">
        <f ca="1"/>
        <v>1</v>
      </c>
      <c r="CQ11">
        <f ca="1"/>
        <v>43</v>
      </c>
      <c r="CR11">
        <f ca="1"/>
        <v>137</v>
      </c>
      <c r="CS11">
        <f ca="1"/>
        <v>121</v>
      </c>
      <c r="CT11">
        <f ca="1"/>
        <v>136</v>
      </c>
      <c r="CU11">
        <f ca="1"/>
        <v>148</v>
      </c>
      <c r="CV11">
        <f ca="1"/>
        <v>177</v>
      </c>
      <c r="CW11">
        <f ca="1"/>
        <v>193</v>
      </c>
      <c r="CX11">
        <f ca="1"/>
        <v>193</v>
      </c>
      <c r="CY11">
        <f ca="1"/>
        <v>0</v>
      </c>
      <c r="CZ11">
        <f ca="1"/>
        <v>0</v>
      </c>
      <c r="DA11">
        <f ca="1"/>
        <v>0</v>
      </c>
      <c r="DB11">
        <f ca="1"/>
        <v>0</v>
      </c>
      <c r="DC11">
        <f ca="1"/>
        <v>0</v>
      </c>
      <c r="DD11">
        <f ca="1"/>
        <v>0</v>
      </c>
      <c r="DE11">
        <f ca="1"/>
        <v>0</v>
      </c>
      <c r="DF11">
        <f ca="1"/>
        <v>0</v>
      </c>
      <c r="DG11">
        <f ca="1"/>
        <v>0</v>
      </c>
      <c r="DH11">
        <f ca="1"/>
        <v>0</v>
      </c>
      <c r="DI11">
        <f ca="1"/>
        <v>0</v>
      </c>
      <c r="DJ11" t="b">
        <f ca="1"/>
        <v>0</v>
      </c>
      <c r="DK11" t="b">
        <f ca="1"/>
        <v>0</v>
      </c>
      <c r="DL11" t="b">
        <f ca="1"/>
        <v>0</v>
      </c>
      <c r="DM11">
        <f ca="1"/>
        <v>174</v>
      </c>
      <c r="DN11" t="b">
        <f ca="1"/>
        <v>0</v>
      </c>
      <c r="DO11">
        <f ca="1"/>
        <v>0</v>
      </c>
      <c r="FF11" s="200"/>
      <c r="GK11" t="b">
        <f ca="1"/>
        <v>1</v>
      </c>
      <c r="GL11" t="str">
        <f ca="1"/>
        <v>0:40</v>
      </c>
      <c r="GM11" t="str">
        <f ca="1"/>
        <v>WorkshopVents</v>
      </c>
      <c r="GN11" t="str">
        <f ca="1"/>
        <v>0:27</v>
      </c>
      <c r="GO11" t="str">
        <f ca="1"/>
        <v>Attack</v>
      </c>
      <c r="GP11" t="str">
        <f ca="1"/>
        <v>Won</v>
      </c>
      <c r="GQ11" t="b">
        <f ca="1"/>
        <v>1</v>
      </c>
      <c r="GR11">
        <f ca="1"/>
        <v>0</v>
      </c>
      <c r="GS11" t="str">
        <f ca="1"/>
        <v>2:07</v>
      </c>
      <c r="GT11" t="str">
        <f ca="1"/>
        <v>Ploudy</v>
      </c>
      <c r="GU11" t="str">
        <f ca="1"/>
        <v>Gun</v>
      </c>
      <c r="GV11" t="b">
        <f ca="1"/>
        <v>0</v>
      </c>
      <c r="GW11" t="b">
        <f ca="1"/>
        <v>1</v>
      </c>
      <c r="GX11" t="str">
        <f ca="1"/>
        <v>1:33</v>
      </c>
      <c r="GY11" t="str">
        <f ca="1"/>
        <v>Blue</v>
      </c>
      <c r="GZ11" t="str">
        <f ca="1"/>
        <v>Gun</v>
      </c>
      <c r="HA11" t="b">
        <f ca="1"/>
        <v>0</v>
      </c>
      <c r="HB11" t="b">
        <f ca="1"/>
        <v>0</v>
      </c>
      <c r="HC11" t="str">
        <f ca="1"/>
        <v>1:18</v>
      </c>
      <c r="HD11" t="str">
        <f ca="1"/>
        <v>Fin</v>
      </c>
      <c r="HE11" t="str">
        <f ca="1"/>
        <v>Gun</v>
      </c>
      <c r="HF11" t="b">
        <f ca="1"/>
        <v>0</v>
      </c>
      <c r="HG11" t="b">
        <f ca="1"/>
        <v>0</v>
      </c>
      <c r="HH11" t="str">
        <f ca="1"/>
        <v>1:16</v>
      </c>
      <c r="HI11" t="str">
        <f ca="1"/>
        <v>Yeeto</v>
      </c>
      <c r="HJ11" t="str">
        <f ca="1"/>
        <v>Gun</v>
      </c>
      <c r="HK11" t="b">
        <f ca="1"/>
        <v>0</v>
      </c>
      <c r="HL11" t="b">
        <f ca="1"/>
        <v>0</v>
      </c>
      <c r="HM11" t="str">
        <f ca="1"/>
        <v>0:27</v>
      </c>
      <c r="HN11" t="str">
        <f ca="1"/>
        <v>Fin</v>
      </c>
      <c r="HO11" t="str">
        <f ca="1"/>
        <v>Gun</v>
      </c>
      <c r="HP11" t="b">
        <f ca="1"/>
        <v>1</v>
      </c>
      <c r="HQ11" t="b">
        <f ca="1"/>
        <v>0</v>
      </c>
      <c r="HR11">
        <f ca="1"/>
        <v>0</v>
      </c>
      <c r="HS11" t="str">
        <f ca="1"/>
        <v/>
      </c>
      <c r="HT11">
        <f ca="1"/>
        <v>0</v>
      </c>
      <c r="HU11">
        <f ca="1"/>
        <v>0</v>
      </c>
      <c r="HV11" t="b">
        <f ca="1"/>
        <v>0</v>
      </c>
      <c r="HW11" t="b">
        <f ca="1"/>
        <v>0</v>
      </c>
      <c r="HX11">
        <f ca="1"/>
        <v>0</v>
      </c>
      <c r="HY11">
        <f ca="1"/>
        <v>0</v>
      </c>
      <c r="HZ11" s="200" t="b">
        <f ca="1"/>
        <v>1</v>
      </c>
      <c r="IA11" t="b">
        <f ca="1"/>
        <v>0</v>
      </c>
      <c r="IB11">
        <f ca="1"/>
        <v>1</v>
      </c>
      <c r="IC11">
        <f ca="1"/>
        <v>1</v>
      </c>
      <c r="ID11" t="b">
        <f ca="1"/>
        <v>1</v>
      </c>
      <c r="IE11" t="b">
        <f ca="1"/>
        <v>1</v>
      </c>
      <c r="IF11">
        <f ca="1"/>
        <v>0</v>
      </c>
      <c r="IG11">
        <f ca="1"/>
        <v>0</v>
      </c>
      <c r="IH11" t="b">
        <f ca="1"/>
        <v>1</v>
      </c>
      <c r="II11">
        <f ca="1"/>
        <v>108</v>
      </c>
      <c r="IJ11">
        <f ca="1"/>
        <v>72</v>
      </c>
      <c r="IK11">
        <f ca="1"/>
        <v>53</v>
      </c>
      <c r="IL11">
        <f ca="1"/>
        <v>87</v>
      </c>
      <c r="IM11">
        <f ca="1"/>
        <v>102</v>
      </c>
      <c r="IN11">
        <f ca="1"/>
        <v>104</v>
      </c>
      <c r="IO11">
        <f ca="1"/>
        <v>158</v>
      </c>
      <c r="IP11">
        <f ca="1"/>
        <v>158</v>
      </c>
      <c r="IQ11">
        <f ca="1"/>
        <v>0</v>
      </c>
      <c r="IR11">
        <f ca="1"/>
        <v>0</v>
      </c>
      <c r="IS11">
        <f ca="1"/>
        <v>0</v>
      </c>
      <c r="IT11">
        <f ca="1"/>
        <v>0</v>
      </c>
      <c r="IU11">
        <f ca="1"/>
        <v>0</v>
      </c>
      <c r="IV11" t="b">
        <f ca="1"/>
        <v>1</v>
      </c>
      <c r="IW11" t="b">
        <f ca="1"/>
        <v>0</v>
      </c>
      <c r="IX11">
        <f ca="1"/>
        <v>72</v>
      </c>
      <c r="IY11">
        <f ca="1"/>
        <v>62</v>
      </c>
      <c r="IZ11">
        <f ca="1"/>
        <v>1</v>
      </c>
      <c r="JA11">
        <f ca="1"/>
        <v>0</v>
      </c>
      <c r="JB11" t="b">
        <f ca="1"/>
        <v>0</v>
      </c>
      <c r="JC11" t="b">
        <f ca="1"/>
        <v>0</v>
      </c>
      <c r="JD11" t="b">
        <f ca="1"/>
        <v>1</v>
      </c>
      <c r="JE11">
        <f ca="1"/>
        <v>140</v>
      </c>
      <c r="JF11" t="b">
        <f ca="1"/>
        <v>1</v>
      </c>
      <c r="JG11" t="str">
        <f ca="1"/>
        <v>0:00</v>
      </c>
      <c r="JH11" t="str">
        <f ca="1"/>
        <v>BathroomTellers</v>
      </c>
      <c r="JI11" t="str">
        <f ca="1"/>
        <v>0:38</v>
      </c>
      <c r="JJ11" t="str">
        <f ca="1"/>
        <v>Attack</v>
      </c>
      <c r="JK11" t="str">
        <f ca="1"/>
        <v>Lost</v>
      </c>
      <c r="JL11" t="b">
        <f ca="1"/>
        <v>0</v>
      </c>
      <c r="JM11">
        <f ca="1"/>
        <v>0</v>
      </c>
      <c r="JN11" t="str">
        <f ca="1"/>
        <v>1:38</v>
      </c>
      <c r="JO11" t="str">
        <f ca="1"/>
        <v>Ploudy</v>
      </c>
      <c r="JP11" t="str">
        <f ca="1"/>
        <v>Gun</v>
      </c>
      <c r="JQ11" t="b">
        <f ca="1"/>
        <v>0</v>
      </c>
      <c r="JR11" t="b">
        <f ca="1"/>
        <v>1</v>
      </c>
      <c r="JS11" t="str">
        <f ca="1"/>
        <v>1:25</v>
      </c>
      <c r="JT11" t="str">
        <f ca="1"/>
        <v>Perseus</v>
      </c>
      <c r="JU11" t="str">
        <f ca="1"/>
        <v>Gun</v>
      </c>
      <c r="JV11" t="b">
        <f ca="1"/>
        <v>0</v>
      </c>
      <c r="JW11" t="b">
        <f ca="1"/>
        <v>1</v>
      </c>
      <c r="JX11" t="str">
        <f ca="1"/>
        <v>0:51</v>
      </c>
      <c r="JY11" t="str">
        <f ca="1"/>
        <v>Blue</v>
      </c>
      <c r="JZ11" t="str">
        <f ca="1"/>
        <v>Gun</v>
      </c>
      <c r="KA11" t="b">
        <f ca="1"/>
        <v>0</v>
      </c>
      <c r="KB11" t="b">
        <f ca="1"/>
        <v>0</v>
      </c>
      <c r="KC11" t="str">
        <f ca="1"/>
        <v>0:05</v>
      </c>
      <c r="KD11" t="str">
        <f ca="1"/>
        <v>Blue</v>
      </c>
      <c r="KE11" t="str">
        <f ca="1"/>
        <v>Gun</v>
      </c>
      <c r="KF11" t="b">
        <f ca="1"/>
        <v>0</v>
      </c>
      <c r="KG11" t="b">
        <f ca="1"/>
        <v>0</v>
      </c>
      <c r="KH11">
        <f ca="1"/>
        <v>0</v>
      </c>
      <c r="KI11">
        <f ca="1"/>
        <v>0</v>
      </c>
      <c r="KJ11">
        <f ca="1"/>
        <v>0</v>
      </c>
      <c r="KK11" t="b">
        <f ca="1"/>
        <v>0</v>
      </c>
      <c r="KL11">
        <f ca="1"/>
        <v>0</v>
      </c>
      <c r="KM11">
        <f ca="1"/>
        <v>0</v>
      </c>
      <c r="KN11" t="str">
        <f ca="1"/>
        <v/>
      </c>
      <c r="KO11">
        <f ca="1"/>
        <v>0</v>
      </c>
      <c r="KP11">
        <f ca="1"/>
        <v>0</v>
      </c>
      <c r="KQ11" t="b">
        <f ca="1"/>
        <v>0</v>
      </c>
      <c r="KR11" t="b">
        <f ca="1"/>
        <v>0</v>
      </c>
      <c r="KS11">
        <f ca="1"/>
        <v>0</v>
      </c>
      <c r="KT11">
        <f ca="1"/>
        <v>0</v>
      </c>
      <c r="KU11" t="b">
        <f ca="1"/>
        <v>0</v>
      </c>
      <c r="KV11" t="b">
        <f ca="1"/>
        <v>0</v>
      </c>
      <c r="KW11">
        <f ca="1"/>
        <v>1</v>
      </c>
      <c r="KX11">
        <f ca="1"/>
        <v>1</v>
      </c>
      <c r="KY11" t="b">
        <f ca="1"/>
        <v>1</v>
      </c>
      <c r="KZ11" t="b">
        <f ca="1"/>
        <v>1</v>
      </c>
      <c r="LA11">
        <f ca="1"/>
        <v>0</v>
      </c>
      <c r="LB11">
        <f ca="1"/>
        <v>0</v>
      </c>
      <c r="LC11" t="b">
        <f ca="1"/>
        <v>0</v>
      </c>
      <c r="LD11">
        <f ca="1"/>
        <v>6</v>
      </c>
      <c r="LE11">
        <f ca="1"/>
        <v>174</v>
      </c>
      <c r="LF11">
        <f ca="1"/>
        <v>82</v>
      </c>
      <c r="LG11">
        <f ca="1"/>
        <v>95</v>
      </c>
      <c r="LH11">
        <f ca="1"/>
        <v>129</v>
      </c>
      <c r="LI11">
        <f ca="1"/>
        <v>175</v>
      </c>
      <c r="LJ11" t="b">
        <f ca="1"/>
        <v>0</v>
      </c>
      <c r="LK11">
        <f ca="1"/>
        <v>187</v>
      </c>
      <c r="LL11">
        <f ca="1"/>
        <v>0</v>
      </c>
      <c r="LM11">
        <f ca="1"/>
        <v>0</v>
      </c>
      <c r="LN11">
        <f ca="1"/>
        <v>0</v>
      </c>
      <c r="LO11">
        <f ca="1"/>
        <v>0</v>
      </c>
      <c r="LP11">
        <f ca="1"/>
        <v>0</v>
      </c>
      <c r="LQ11" t="b">
        <f ca="1"/>
        <v>1</v>
      </c>
      <c r="LR11" t="b">
        <f ca="1"/>
        <v>1</v>
      </c>
      <c r="LS11">
        <f ca="1"/>
        <v>174</v>
      </c>
      <c r="LT11" t="b">
        <f ca="1"/>
        <v>0</v>
      </c>
      <c r="LU11">
        <f ca="1"/>
        <v>1</v>
      </c>
      <c r="LV11">
        <f ca="1"/>
        <v>4</v>
      </c>
      <c r="LW11" t="b">
        <f ca="1"/>
        <v>0</v>
      </c>
      <c r="LX11" t="b">
        <f ca="1"/>
        <v>1</v>
      </c>
      <c r="LY11" t="b">
        <f ca="1"/>
        <v>0</v>
      </c>
      <c r="LZ11">
        <f ca="1"/>
        <v>180</v>
      </c>
      <c r="MA11" t="b">
        <f ca="1"/>
        <v>0</v>
      </c>
      <c r="MB11">
        <f ca="1"/>
        <v>0</v>
      </c>
      <c r="MC11" t="str">
        <f ca="1"/>
        <v>ArmoryArchives</v>
      </c>
      <c r="MD11" t="str">
        <f ca="1"/>
        <v>1:32</v>
      </c>
      <c r="ME11" t="str">
        <f ca="1"/>
        <v>Defence</v>
      </c>
      <c r="MF11" t="str">
        <f ca="1"/>
        <v>Won</v>
      </c>
      <c r="MG11" t="b">
        <f ca="1"/>
        <v>0</v>
      </c>
      <c r="MH11">
        <f ca="1"/>
        <v>0</v>
      </c>
      <c r="MI11" t="str">
        <f ca="1"/>
        <v>2:18</v>
      </c>
      <c r="MJ11" t="str">
        <f ca="1"/>
        <v>Ploudy</v>
      </c>
      <c r="MK11" t="str">
        <f ca="1"/>
        <v>Gun</v>
      </c>
      <c r="ML11" t="b">
        <f ca="1"/>
        <v>0</v>
      </c>
      <c r="MM11" t="b">
        <f ca="1"/>
        <v>1</v>
      </c>
      <c r="MN11" t="str">
        <f ca="1"/>
        <v>2:15</v>
      </c>
      <c r="MO11" t="str">
        <f ca="1"/>
        <v>Ploudy</v>
      </c>
      <c r="MP11" t="str">
        <f ca="1"/>
        <v>Gun</v>
      </c>
      <c r="MQ11" t="b">
        <f ca="1"/>
        <v>0</v>
      </c>
      <c r="MR11" t="b">
        <f ca="1"/>
        <v>0</v>
      </c>
      <c r="MS11" t="str">
        <f ca="1"/>
        <v>2:13</v>
      </c>
      <c r="MT11" t="str">
        <f ca="1"/>
        <v>Blue</v>
      </c>
      <c r="MU11" t="str">
        <f ca="1"/>
        <v>Gun</v>
      </c>
      <c r="MV11" t="b">
        <f ca="1"/>
        <v>0</v>
      </c>
      <c r="MW11" t="b">
        <f ca="1"/>
        <v>1</v>
      </c>
      <c r="MX11" t="str">
        <f ca="1"/>
        <v>1:35</v>
      </c>
      <c r="MY11" t="str">
        <f ca="1"/>
        <v>Fin</v>
      </c>
      <c r="MZ11" t="str">
        <f ca="1"/>
        <v>Utility</v>
      </c>
      <c r="NA11" t="b">
        <f ca="1"/>
        <v>0</v>
      </c>
      <c r="NB11" t="b">
        <f ca="1"/>
        <v>0</v>
      </c>
      <c r="NC11" t="str">
        <f ca="1"/>
        <v>1:32</v>
      </c>
      <c r="ND11" t="str">
        <f ca="1"/>
        <v>Fin</v>
      </c>
      <c r="NE11" t="str">
        <f ca="1"/>
        <v>Gun</v>
      </c>
      <c r="NF11" t="b">
        <f ca="1"/>
        <v>0</v>
      </c>
      <c r="NG11" t="b">
        <f ca="1"/>
        <v>0</v>
      </c>
      <c r="NH11">
        <f ca="1"/>
        <v>0</v>
      </c>
      <c r="NI11" t="str">
        <f ca="1"/>
        <v/>
      </c>
      <c r="NJ11">
        <f ca="1"/>
        <v>0</v>
      </c>
      <c r="NK11">
        <f ca="1"/>
        <v>0</v>
      </c>
      <c r="NL11" t="b">
        <f ca="1"/>
        <v>0</v>
      </c>
      <c r="NM11" t="b">
        <f ca="1"/>
        <v>0</v>
      </c>
      <c r="NN11" s="200">
        <f ca="1"/>
        <v>0</v>
      </c>
      <c r="NO11">
        <f ca="1"/>
        <v>0</v>
      </c>
      <c r="NP11" t="b">
        <f ca="1"/>
        <v>0</v>
      </c>
      <c r="NQ11" t="b">
        <f ca="1"/>
        <v>0</v>
      </c>
      <c r="NR11">
        <f ca="1"/>
        <v>2</v>
      </c>
      <c r="NS11">
        <f ca="1"/>
        <v>1</v>
      </c>
      <c r="NT11" t="b">
        <f ca="1"/>
        <v>1</v>
      </c>
      <c r="NU11" t="b">
        <f ca="1"/>
        <v>1</v>
      </c>
      <c r="NV11">
        <f ca="1"/>
        <v>0</v>
      </c>
      <c r="NW11">
        <f ca="1"/>
        <v>0</v>
      </c>
      <c r="NX11" t="b">
        <f ca="1"/>
        <v>1</v>
      </c>
      <c r="NY11">
        <f ca="1"/>
        <v>98</v>
      </c>
      <c r="NZ11">
        <f ca="1"/>
        <v>82</v>
      </c>
      <c r="OA11">
        <f ca="1"/>
        <v>42</v>
      </c>
      <c r="OB11">
        <f ca="1"/>
        <v>45</v>
      </c>
      <c r="OC11">
        <f ca="1"/>
        <v>47</v>
      </c>
      <c r="OD11">
        <f ca="1"/>
        <v>85</v>
      </c>
      <c r="OE11">
        <f ca="1"/>
        <v>88</v>
      </c>
      <c r="OF11">
        <f ca="1"/>
        <v>88</v>
      </c>
      <c r="OG11">
        <f ca="1"/>
        <v>0</v>
      </c>
      <c r="OH11">
        <f ca="1"/>
        <v>0</v>
      </c>
      <c r="OI11">
        <f ca="1"/>
        <v>0</v>
      </c>
      <c r="OJ11">
        <f ca="1"/>
        <v>0</v>
      </c>
      <c r="OK11">
        <f ca="1"/>
        <v>0</v>
      </c>
      <c r="OL11">
        <f ca="1"/>
        <v>0</v>
      </c>
      <c r="OM11">
        <f ca="1"/>
        <v>0</v>
      </c>
      <c r="ON11">
        <f ca="1"/>
        <v>0</v>
      </c>
      <c r="OO11">
        <f ca="1"/>
        <v>0</v>
      </c>
      <c r="OP11">
        <f ca="1"/>
        <v>0</v>
      </c>
      <c r="OQ11">
        <f ca="1"/>
        <v>0</v>
      </c>
      <c r="OR11" t="b">
        <f ca="1"/>
        <v>0</v>
      </c>
      <c r="OS11" t="b">
        <f ca="1"/>
        <v>0</v>
      </c>
      <c r="OT11" t="b">
        <f ca="1"/>
        <v>1</v>
      </c>
      <c r="OU11" t="b">
        <f ca="1"/>
        <v>0</v>
      </c>
    </row>
    <row r="12" spans="1:411" x14ac:dyDescent="0.2">
      <c r="A12">
        <v>12</v>
      </c>
      <c r="B12" t="b">
        <v>0</v>
      </c>
      <c r="C12">
        <v>0</v>
      </c>
      <c r="D12" t="str">
        <v>SupplyCustoms</v>
      </c>
      <c r="E12" t="str">
        <v>0:00</v>
      </c>
      <c r="F12" t="str">
        <v>Attack</v>
      </c>
      <c r="G12" t="str">
        <v>Lost</v>
      </c>
      <c r="H12" t="b">
        <v>0</v>
      </c>
      <c r="J12" t="str">
        <f ca="1"/>
        <v>6_3 Border</v>
      </c>
      <c r="K12">
        <f ca="1"/>
        <v>9</v>
      </c>
      <c r="L12">
        <f ca="1"/>
        <v>0</v>
      </c>
      <c r="M12">
        <f ca="1"/>
        <v>0</v>
      </c>
      <c r="N12">
        <f ca="1"/>
        <v>0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str">
        <f ca="1"/>
        <v>2:07</v>
      </c>
      <c r="T12" t="b">
        <f ca="1"/>
        <v>0</v>
      </c>
      <c r="U12" t="b">
        <f ca="1"/>
        <v>1</v>
      </c>
      <c r="V12" t="b">
        <f ca="1"/>
        <v>1</v>
      </c>
      <c r="W12" t="str">
        <f ca="1"/>
        <v>Nomad</v>
      </c>
      <c r="X12" t="b">
        <f ca="1"/>
        <v>0</v>
      </c>
      <c r="Y12">
        <f ca="1"/>
        <v>0</v>
      </c>
      <c r="Z12">
        <f ca="1"/>
        <v>0</v>
      </c>
      <c r="AA12">
        <f ca="1"/>
        <v>0</v>
      </c>
      <c r="AB12">
        <f ca="1"/>
        <v>0</v>
      </c>
      <c r="AC12">
        <f ca="1"/>
        <v>0</v>
      </c>
      <c r="AD12">
        <f ca="1"/>
        <v>0</v>
      </c>
      <c r="AE12">
        <f ca="1"/>
        <v>0</v>
      </c>
      <c r="AF12">
        <f ca="1"/>
        <v>0</v>
      </c>
      <c r="AG12">
        <f ca="1"/>
        <v>0</v>
      </c>
      <c r="AH12">
        <f ca="1"/>
        <v>0</v>
      </c>
      <c r="AI12">
        <f ca="1"/>
        <v>9</v>
      </c>
      <c r="AJ12">
        <f ca="1"/>
        <v>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  <c r="AQ12">
        <f ca="1"/>
        <v>0</v>
      </c>
      <c r="AR12">
        <f ca="1"/>
        <v>9</v>
      </c>
      <c r="AS12" t="b">
        <f ca="1"/>
        <v>0</v>
      </c>
      <c r="AT12">
        <f ca="1"/>
        <v>0</v>
      </c>
      <c r="AU12" t="str">
        <f ca="1"/>
        <v>WorkshopVents</v>
      </c>
      <c r="AV12" t="str">
        <f ca="1"/>
        <v>0:09</v>
      </c>
      <c r="AW12" t="str">
        <f ca="1"/>
        <v>Attack</v>
      </c>
      <c r="AX12" t="str">
        <f ca="1"/>
        <v>Lost</v>
      </c>
      <c r="AY12" t="b">
        <f ca="1"/>
        <v>0</v>
      </c>
      <c r="AZ12">
        <f ca="1"/>
        <v>0</v>
      </c>
      <c r="BA12" t="str">
        <f ca="1"/>
        <v>2:06</v>
      </c>
      <c r="BB12" t="str">
        <f ca="1"/>
        <v>Perseus</v>
      </c>
      <c r="BC12" t="str">
        <f ca="1"/>
        <v>Gun</v>
      </c>
      <c r="BD12" t="b">
        <f ca="1"/>
        <v>0</v>
      </c>
      <c r="BE12" t="b">
        <f ca="1"/>
        <v>0</v>
      </c>
      <c r="BF12" t="str">
        <f ca="1"/>
        <v>1:50</v>
      </c>
      <c r="BG12" t="str">
        <f ca="1"/>
        <v>Yeeto</v>
      </c>
      <c r="BH12" t="str">
        <f ca="1"/>
        <v>Gun</v>
      </c>
      <c r="BI12" t="b">
        <f ca="1"/>
        <v>0</v>
      </c>
      <c r="BJ12" t="b">
        <f ca="1"/>
        <v>0</v>
      </c>
      <c r="BK12" t="str">
        <f ca="1"/>
        <v>1:40</v>
      </c>
      <c r="BL12" t="str">
        <f ca="1"/>
        <v>Fin</v>
      </c>
      <c r="BM12" t="str">
        <f ca="1"/>
        <v>Gun</v>
      </c>
      <c r="BN12" t="b">
        <f ca="1"/>
        <v>0</v>
      </c>
      <c r="BO12" t="b">
        <f ca="1"/>
        <v>1</v>
      </c>
      <c r="BP12">
        <f ca="1"/>
        <v>0</v>
      </c>
      <c r="BQ12">
        <f ca="1"/>
        <v>0</v>
      </c>
      <c r="BR12">
        <f ca="1"/>
        <v>0</v>
      </c>
      <c r="BS12" t="b">
        <f ca="1"/>
        <v>0</v>
      </c>
      <c r="BT12">
        <f ca="1"/>
        <v>0</v>
      </c>
      <c r="BU12">
        <f ca="1"/>
        <v>0</v>
      </c>
      <c r="BV12">
        <f ca="1"/>
        <v>0</v>
      </c>
      <c r="BW12">
        <f ca="1"/>
        <v>0</v>
      </c>
      <c r="BX12" t="b">
        <f ca="1"/>
        <v>0</v>
      </c>
      <c r="BY12">
        <f ca="1"/>
        <v>0</v>
      </c>
      <c r="BZ12">
        <f ca="1"/>
        <v>0</v>
      </c>
      <c r="CA12" t="str">
        <f ca="1"/>
        <v/>
      </c>
      <c r="CB12">
        <f ca="1"/>
        <v>0</v>
      </c>
      <c r="CC12">
        <f ca="1"/>
        <v>0</v>
      </c>
      <c r="CD12" t="b">
        <f ca="1"/>
        <v>0</v>
      </c>
      <c r="CE12" t="b">
        <f ca="1"/>
        <v>0</v>
      </c>
      <c r="CF12">
        <f ca="1"/>
        <v>0</v>
      </c>
      <c r="CG12">
        <f ca="1"/>
        <v>0</v>
      </c>
      <c r="CH12" t="b">
        <f ca="1"/>
        <v>0</v>
      </c>
      <c r="CI12" t="b">
        <f ca="1"/>
        <v>0</v>
      </c>
      <c r="CJ12">
        <f ca="1"/>
        <v>0</v>
      </c>
      <c r="CK12">
        <f ca="1"/>
        <v>0</v>
      </c>
      <c r="CL12" t="b">
        <f ca="1"/>
        <v>0</v>
      </c>
      <c r="CM12" t="b">
        <f ca="1"/>
        <v>1</v>
      </c>
      <c r="CN12">
        <f ca="1"/>
        <v>0</v>
      </c>
      <c r="CO12">
        <f ca="1"/>
        <v>0</v>
      </c>
      <c r="CP12" t="b">
        <f ca="1"/>
        <v>0</v>
      </c>
      <c r="CQ12">
        <f ca="1"/>
        <v>127</v>
      </c>
      <c r="CR12">
        <f ca="1"/>
        <v>53</v>
      </c>
      <c r="CS12">
        <f ca="1"/>
        <v>54</v>
      </c>
      <c r="CT12">
        <f ca="1"/>
        <v>70</v>
      </c>
      <c r="CU12">
        <f ca="1"/>
        <v>80</v>
      </c>
      <c r="CV12" t="b">
        <f ca="1"/>
        <v>0</v>
      </c>
      <c r="CW12" t="b">
        <f ca="1"/>
        <v>0</v>
      </c>
      <c r="CX12">
        <f ca="1"/>
        <v>171</v>
      </c>
      <c r="CY12">
        <f ca="1"/>
        <v>0</v>
      </c>
      <c r="CZ12">
        <f ca="1"/>
        <v>0</v>
      </c>
      <c r="DA12">
        <f ca="1"/>
        <v>0</v>
      </c>
      <c r="DB12">
        <f ca="1"/>
        <v>0</v>
      </c>
      <c r="DC12">
        <f ca="1"/>
        <v>0</v>
      </c>
      <c r="DD12">
        <f ca="1"/>
        <v>0</v>
      </c>
      <c r="DE12">
        <f ca="1"/>
        <v>0</v>
      </c>
      <c r="DF12">
        <f ca="1"/>
        <v>0</v>
      </c>
      <c r="DG12">
        <f ca="1"/>
        <v>0</v>
      </c>
      <c r="DH12">
        <f ca="1"/>
        <v>0</v>
      </c>
      <c r="DI12">
        <f ca="1"/>
        <v>0</v>
      </c>
      <c r="DJ12" t="b">
        <f ca="1"/>
        <v>0</v>
      </c>
      <c r="DK12" t="b">
        <f ca="1"/>
        <v>1</v>
      </c>
      <c r="DL12" t="b">
        <f ca="1"/>
        <v>0</v>
      </c>
      <c r="DM12" t="b">
        <f ca="1"/>
        <v>0</v>
      </c>
      <c r="DN12" t="b">
        <f ca="1"/>
        <v>0</v>
      </c>
      <c r="DO12">
        <f ca="1"/>
        <v>0</v>
      </c>
      <c r="FF12" s="200"/>
      <c r="GG12" s="199"/>
      <c r="GH12" s="199"/>
      <c r="GI12" s="199"/>
      <c r="GJ12" s="199"/>
      <c r="GK12" s="199" t="b">
        <f ca="1"/>
        <v>0</v>
      </c>
      <c r="GL12" s="199">
        <f ca="1"/>
        <v>0</v>
      </c>
      <c r="GM12" s="199" t="str">
        <f ca="1"/>
        <v>WorkshopVents</v>
      </c>
      <c r="GN12" s="199" t="str">
        <f ca="1"/>
        <v>1:10</v>
      </c>
      <c r="GO12" s="199" t="str">
        <f ca="1"/>
        <v>Defence</v>
      </c>
      <c r="GP12" s="199" t="str">
        <f ca="1"/>
        <v>Lost</v>
      </c>
      <c r="GQ12" s="199" t="b">
        <f ca="1"/>
        <v>0</v>
      </c>
      <c r="GR12" s="199">
        <f ca="1"/>
        <v>0</v>
      </c>
      <c r="GS12" s="199" t="str">
        <f ca="1"/>
        <v>1:54</v>
      </c>
      <c r="GT12" s="199" t="str">
        <f ca="1"/>
        <v>Perseus</v>
      </c>
      <c r="GU12" s="199" t="str">
        <f ca="1"/>
        <v>Gun</v>
      </c>
      <c r="GV12" s="199" t="b">
        <f ca="1"/>
        <v>0</v>
      </c>
      <c r="GW12" s="199" t="b">
        <f ca="1"/>
        <v>1</v>
      </c>
      <c r="GX12" s="199" t="str">
        <f ca="1"/>
        <v>1:14</v>
      </c>
      <c r="GY12" s="199" t="str">
        <f ca="1"/>
        <v>Yeeto</v>
      </c>
      <c r="GZ12" s="199" t="str">
        <f ca="1"/>
        <v>Gun</v>
      </c>
      <c r="HA12" s="199" t="b">
        <f ca="1"/>
        <v>0</v>
      </c>
      <c r="HB12" s="199" t="b">
        <f ca="1"/>
        <v>0</v>
      </c>
      <c r="HC12" s="199">
        <f ca="1"/>
        <v>0</v>
      </c>
      <c r="HD12" s="199">
        <f ca="1"/>
        <v>0</v>
      </c>
      <c r="HE12" s="199">
        <f ca="1"/>
        <v>0</v>
      </c>
      <c r="HF12" s="199" t="b">
        <f ca="1"/>
        <v>0</v>
      </c>
      <c r="HG12" s="199">
        <f ca="1"/>
        <v>0</v>
      </c>
      <c r="HH12" s="199">
        <f ca="1"/>
        <v>0</v>
      </c>
      <c r="HI12" s="199">
        <f ca="1"/>
        <v>0</v>
      </c>
      <c r="HJ12" s="199">
        <f ca="1"/>
        <v>0</v>
      </c>
      <c r="HK12" s="199" t="b">
        <f ca="1"/>
        <v>0</v>
      </c>
      <c r="HL12" s="199">
        <f ca="1"/>
        <v>0</v>
      </c>
      <c r="HM12" s="199">
        <f ca="1"/>
        <v>0</v>
      </c>
      <c r="HN12" s="199">
        <f ca="1"/>
        <v>0</v>
      </c>
      <c r="HO12" s="199">
        <f ca="1"/>
        <v>0</v>
      </c>
      <c r="HP12" s="199" t="b">
        <f ca="1"/>
        <v>0</v>
      </c>
      <c r="HQ12" s="199">
        <f ca="1"/>
        <v>0</v>
      </c>
      <c r="HR12" s="199">
        <f ca="1"/>
        <v>0</v>
      </c>
      <c r="HS12" s="199" t="str">
        <f ca="1"/>
        <v/>
      </c>
      <c r="HT12" s="199">
        <f ca="1"/>
        <v>0</v>
      </c>
      <c r="HU12" s="199">
        <f ca="1"/>
        <v>0</v>
      </c>
      <c r="HV12" s="199" t="b">
        <f ca="1"/>
        <v>0</v>
      </c>
      <c r="HW12" s="199" t="b">
        <f ca="1"/>
        <v>0</v>
      </c>
      <c r="HX12" s="199">
        <f ca="1"/>
        <v>0</v>
      </c>
      <c r="HY12" s="199">
        <f ca="1"/>
        <v>0</v>
      </c>
      <c r="HZ12" s="200" t="b">
        <f ca="1"/>
        <v>0</v>
      </c>
      <c r="IA12" s="199" t="b">
        <f ca="1"/>
        <v>0</v>
      </c>
      <c r="IB12" s="199">
        <f ca="1"/>
        <v>0</v>
      </c>
      <c r="IC12" s="199">
        <f ca="1"/>
        <v>0</v>
      </c>
      <c r="ID12" t="b">
        <f ca="1"/>
        <v>0</v>
      </c>
      <c r="IE12" t="b">
        <f ca="1"/>
        <v>0</v>
      </c>
      <c r="IF12">
        <f ca="1"/>
        <v>0</v>
      </c>
      <c r="IG12">
        <f ca="1"/>
        <v>0</v>
      </c>
      <c r="IH12" t="b">
        <f ca="1"/>
        <v>0</v>
      </c>
      <c r="II12">
        <f ca="1"/>
        <v>85</v>
      </c>
      <c r="IJ12">
        <f ca="1"/>
        <v>95</v>
      </c>
      <c r="IK12">
        <f ca="1"/>
        <v>66</v>
      </c>
      <c r="IL12">
        <f ca="1"/>
        <v>106</v>
      </c>
      <c r="IM12" t="b">
        <f ca="1"/>
        <v>0</v>
      </c>
      <c r="IN12" t="b">
        <f ca="1"/>
        <v>0</v>
      </c>
      <c r="IO12" t="b">
        <f ca="1"/>
        <v>0</v>
      </c>
      <c r="IP12">
        <f ca="1"/>
        <v>110</v>
      </c>
      <c r="IQ12">
        <f ca="1"/>
        <v>0</v>
      </c>
      <c r="IR12">
        <f ca="1"/>
        <v>0</v>
      </c>
      <c r="IS12">
        <f ca="1"/>
        <v>0</v>
      </c>
      <c r="IT12">
        <f ca="1"/>
        <v>0</v>
      </c>
      <c r="IU12">
        <f ca="1"/>
        <v>0</v>
      </c>
      <c r="IV12">
        <f ca="1"/>
        <v>0</v>
      </c>
      <c r="IW12">
        <f ca="1"/>
        <v>0</v>
      </c>
      <c r="IX12">
        <f ca="1"/>
        <v>0</v>
      </c>
      <c r="IY12">
        <f ca="1"/>
        <v>0</v>
      </c>
      <c r="IZ12">
        <f ca="1"/>
        <v>0</v>
      </c>
      <c r="JA12">
        <f ca="1"/>
        <v>0</v>
      </c>
      <c r="JB12" t="b">
        <f ca="1"/>
        <v>0</v>
      </c>
      <c r="JC12" t="b">
        <f ca="1"/>
        <v>0</v>
      </c>
      <c r="JD12" t="b">
        <f ca="1"/>
        <v>0</v>
      </c>
      <c r="JE12" t="b">
        <f ca="1"/>
        <v>0</v>
      </c>
      <c r="JF12" t="b">
        <f ca="1"/>
        <v>0</v>
      </c>
      <c r="JG12">
        <f ca="1"/>
        <v>0</v>
      </c>
      <c r="JH12" t="str">
        <f ca="1"/>
        <v>BathroomTellers</v>
      </c>
      <c r="JI12" t="str">
        <f ca="1"/>
        <v>0:18</v>
      </c>
      <c r="JJ12" t="str">
        <f ca="1"/>
        <v>Defence</v>
      </c>
      <c r="JK12" t="str">
        <f ca="1"/>
        <v>Won</v>
      </c>
      <c r="JL12" t="b">
        <f ca="1"/>
        <v>0</v>
      </c>
      <c r="JM12">
        <f ca="1"/>
        <v>0</v>
      </c>
      <c r="JN12" t="str">
        <f ca="1"/>
        <v>2:19</v>
      </c>
      <c r="JO12" t="str">
        <f ca="1"/>
        <v>Blue</v>
      </c>
      <c r="JP12" t="str">
        <f ca="1"/>
        <v>Gun</v>
      </c>
      <c r="JQ12" t="b">
        <f ca="1"/>
        <v>0</v>
      </c>
      <c r="JR12" t="b">
        <f ca="1"/>
        <v>0</v>
      </c>
      <c r="JS12" t="str">
        <f ca="1"/>
        <v>2:02</v>
      </c>
      <c r="JT12" t="str">
        <f ca="1"/>
        <v>Perseus</v>
      </c>
      <c r="JU12" t="str">
        <f ca="1"/>
        <v>Gun</v>
      </c>
      <c r="JV12" t="b">
        <f ca="1"/>
        <v>0</v>
      </c>
      <c r="JW12" t="b">
        <f ca="1"/>
        <v>1</v>
      </c>
      <c r="JX12" t="str">
        <f ca="1"/>
        <v>1:51</v>
      </c>
      <c r="JY12" t="str">
        <f ca="1"/>
        <v>Perseus</v>
      </c>
      <c r="JZ12" t="str">
        <f ca="1"/>
        <v>Gun</v>
      </c>
      <c r="KA12" t="b">
        <f ca="1"/>
        <v>0</v>
      </c>
      <c r="KB12" t="b">
        <f ca="1"/>
        <v>0</v>
      </c>
      <c r="KC12" t="str">
        <f ca="1"/>
        <v>1:46</v>
      </c>
      <c r="KD12" t="str">
        <f ca="1"/>
        <v>Yeeto</v>
      </c>
      <c r="KE12" t="str">
        <f ca="1"/>
        <v>Gun</v>
      </c>
      <c r="KF12" t="b">
        <f ca="1"/>
        <v>0</v>
      </c>
      <c r="KG12" t="b">
        <f ca="1"/>
        <v>0</v>
      </c>
      <c r="KH12" t="str">
        <f ca="1"/>
        <v>0:18</v>
      </c>
      <c r="KI12" t="str">
        <f ca="1"/>
        <v>Perseus</v>
      </c>
      <c r="KJ12" t="str">
        <f ca="1"/>
        <v>Gun</v>
      </c>
      <c r="KK12" t="b">
        <f ca="1"/>
        <v>0</v>
      </c>
      <c r="KL12" t="b">
        <f ca="1"/>
        <v>0</v>
      </c>
      <c r="KM12">
        <f ca="1"/>
        <v>0</v>
      </c>
      <c r="KN12" t="str">
        <f ca="1"/>
        <v/>
      </c>
      <c r="KO12">
        <f ca="1"/>
        <v>0</v>
      </c>
      <c r="KP12">
        <f ca="1"/>
        <v>0</v>
      </c>
      <c r="KQ12" t="b">
        <f ca="1"/>
        <v>0</v>
      </c>
      <c r="KR12" t="b">
        <f ca="1"/>
        <v>0</v>
      </c>
      <c r="KS12">
        <f ca="1"/>
        <v>0</v>
      </c>
      <c r="KT12">
        <f ca="1"/>
        <v>0</v>
      </c>
      <c r="KU12" t="b">
        <f ca="1"/>
        <v>0</v>
      </c>
      <c r="KV12" t="b">
        <f ca="1"/>
        <v>0</v>
      </c>
      <c r="KW12">
        <f ca="1"/>
        <v>0</v>
      </c>
      <c r="KX12">
        <f ca="1"/>
        <v>0</v>
      </c>
      <c r="KY12" t="b">
        <f ca="1"/>
        <v>0</v>
      </c>
      <c r="KZ12" t="b">
        <f ca="1"/>
        <v>0</v>
      </c>
      <c r="LA12">
        <f ca="1"/>
        <v>0</v>
      </c>
      <c r="LB12">
        <f ca="1"/>
        <v>0</v>
      </c>
      <c r="LC12" t="b">
        <f ca="1"/>
        <v>1</v>
      </c>
      <c r="LD12">
        <f ca="1"/>
        <v>120</v>
      </c>
      <c r="LE12">
        <f ca="1"/>
        <v>60</v>
      </c>
      <c r="LF12">
        <f ca="1"/>
        <v>41</v>
      </c>
      <c r="LG12">
        <f ca="1"/>
        <v>58</v>
      </c>
      <c r="LH12">
        <f ca="1"/>
        <v>69</v>
      </c>
      <c r="LI12">
        <f ca="1"/>
        <v>74</v>
      </c>
      <c r="LJ12">
        <f ca="1"/>
        <v>162</v>
      </c>
      <c r="LK12">
        <f ca="1"/>
        <v>162</v>
      </c>
      <c r="LL12">
        <f ca="1"/>
        <v>0</v>
      </c>
      <c r="LM12">
        <f ca="1"/>
        <v>0</v>
      </c>
      <c r="LN12">
        <f ca="1"/>
        <v>0</v>
      </c>
      <c r="LO12">
        <f ca="1"/>
        <v>0</v>
      </c>
      <c r="LP12">
        <f ca="1"/>
        <v>0</v>
      </c>
      <c r="LQ12">
        <f ca="1"/>
        <v>0</v>
      </c>
      <c r="LR12">
        <f ca="1"/>
        <v>0</v>
      </c>
      <c r="LS12">
        <f ca="1"/>
        <v>0</v>
      </c>
      <c r="LT12">
        <f ca="1"/>
        <v>0</v>
      </c>
      <c r="LU12">
        <f ca="1"/>
        <v>0</v>
      </c>
      <c r="LV12">
        <f ca="1"/>
        <v>0</v>
      </c>
      <c r="LW12" t="b">
        <f ca="1"/>
        <v>0</v>
      </c>
      <c r="LX12" t="b">
        <f ca="1"/>
        <v>0</v>
      </c>
      <c r="LY12" t="b">
        <f ca="1"/>
        <v>0</v>
      </c>
      <c r="LZ12" t="b">
        <f ca="1"/>
        <v>0</v>
      </c>
      <c r="MA12" t="b">
        <f ca="1"/>
        <v>0</v>
      </c>
      <c r="MB12">
        <f ca="1"/>
        <v>0</v>
      </c>
      <c r="MC12" t="str">
        <f ca="1"/>
        <v>ArmoryArchives</v>
      </c>
      <c r="MD12" t="str">
        <f ca="1"/>
        <v>1:12</v>
      </c>
      <c r="ME12" t="str">
        <f ca="1"/>
        <v>Attack</v>
      </c>
      <c r="MF12" t="str">
        <f ca="1"/>
        <v>Lost</v>
      </c>
      <c r="MG12" t="b">
        <f ca="1"/>
        <v>0</v>
      </c>
      <c r="MH12">
        <f ca="1"/>
        <v>0</v>
      </c>
      <c r="MI12" t="str">
        <f ca="1"/>
        <v>1:49</v>
      </c>
      <c r="MJ12" t="str">
        <f ca="1"/>
        <v>Fin</v>
      </c>
      <c r="MK12" t="str">
        <f ca="1"/>
        <v>Gun</v>
      </c>
      <c r="ML12" t="b">
        <f ca="1"/>
        <v>0</v>
      </c>
      <c r="MM12" t="b">
        <f ca="1"/>
        <v>0</v>
      </c>
      <c r="MN12" t="str">
        <f ca="1"/>
        <v>1:28</v>
      </c>
      <c r="MO12" t="str">
        <f ca="1"/>
        <v>Blue</v>
      </c>
      <c r="MP12" t="str">
        <f ca="1"/>
        <v>Gun</v>
      </c>
      <c r="MQ12" t="b">
        <f ca="1"/>
        <v>0</v>
      </c>
      <c r="MR12" t="b">
        <f ca="1"/>
        <v>1</v>
      </c>
      <c r="MS12">
        <f ca="1"/>
        <v>0</v>
      </c>
      <c r="MT12">
        <f ca="1"/>
        <v>0</v>
      </c>
      <c r="MU12">
        <f ca="1"/>
        <v>0</v>
      </c>
      <c r="MV12" t="b">
        <f ca="1"/>
        <v>0</v>
      </c>
      <c r="MW12">
        <f ca="1"/>
        <v>0</v>
      </c>
      <c r="MX12">
        <f ca="1"/>
        <v>0</v>
      </c>
      <c r="MY12">
        <f ca="1"/>
        <v>0</v>
      </c>
      <c r="MZ12">
        <f ca="1"/>
        <v>0</v>
      </c>
      <c r="NA12" t="b">
        <f ca="1"/>
        <v>0</v>
      </c>
      <c r="NB12">
        <f ca="1"/>
        <v>0</v>
      </c>
      <c r="NC12">
        <f ca="1"/>
        <v>0</v>
      </c>
      <c r="ND12">
        <f ca="1"/>
        <v>0</v>
      </c>
      <c r="NE12">
        <f ca="1"/>
        <v>0</v>
      </c>
      <c r="NF12" t="b">
        <f ca="1"/>
        <v>0</v>
      </c>
      <c r="NG12">
        <f ca="1"/>
        <v>0</v>
      </c>
      <c r="NH12">
        <f ca="1"/>
        <v>0</v>
      </c>
      <c r="NI12" t="str">
        <f ca="1"/>
        <v/>
      </c>
      <c r="NJ12">
        <f ca="1"/>
        <v>0</v>
      </c>
      <c r="NK12">
        <f ca="1"/>
        <v>0</v>
      </c>
      <c r="NL12" t="b">
        <f ca="1"/>
        <v>0</v>
      </c>
      <c r="NM12" t="b">
        <f ca="1"/>
        <v>0</v>
      </c>
      <c r="NN12">
        <f ca="1"/>
        <v>0</v>
      </c>
      <c r="NO12">
        <f ca="1"/>
        <v>0</v>
      </c>
      <c r="NP12" t="b">
        <f ca="1"/>
        <v>0</v>
      </c>
      <c r="NQ12" t="b">
        <f ca="1"/>
        <v>0</v>
      </c>
      <c r="NR12">
        <f ca="1"/>
        <v>0</v>
      </c>
      <c r="NS12">
        <f ca="1"/>
        <v>0</v>
      </c>
      <c r="NT12" t="b">
        <f ca="1"/>
        <v>0</v>
      </c>
      <c r="NU12" t="b">
        <f ca="1"/>
        <v>0</v>
      </c>
      <c r="NV12">
        <f ca="1"/>
        <v>0</v>
      </c>
      <c r="NW12">
        <f ca="1"/>
        <v>0</v>
      </c>
      <c r="NX12" t="b">
        <f ca="1"/>
        <v>0</v>
      </c>
      <c r="NY12">
        <f ca="1"/>
        <v>103</v>
      </c>
      <c r="NZ12">
        <f ca="1"/>
        <v>77</v>
      </c>
      <c r="OA12">
        <f ca="1"/>
        <v>71</v>
      </c>
      <c r="OB12">
        <f ca="1"/>
        <v>92</v>
      </c>
      <c r="OC12" t="b">
        <f ca="1"/>
        <v>0</v>
      </c>
      <c r="OD12" t="b">
        <f ca="1"/>
        <v>0</v>
      </c>
      <c r="OE12" t="b">
        <f ca="1"/>
        <v>0</v>
      </c>
      <c r="OF12">
        <f ca="1"/>
        <v>108</v>
      </c>
      <c r="OG12">
        <f ca="1"/>
        <v>0</v>
      </c>
      <c r="OH12">
        <f ca="1"/>
        <v>0</v>
      </c>
      <c r="OI12">
        <f ca="1"/>
        <v>0</v>
      </c>
      <c r="OJ12">
        <f ca="1"/>
        <v>0</v>
      </c>
      <c r="OK12">
        <f ca="1"/>
        <v>0</v>
      </c>
      <c r="OL12" t="b">
        <f ca="1"/>
        <v>0</v>
      </c>
      <c r="OM12" t="b">
        <f ca="1"/>
        <v>0</v>
      </c>
      <c r="ON12">
        <f ca="1"/>
        <v>77</v>
      </c>
      <c r="OO12">
        <f ca="1"/>
        <v>95</v>
      </c>
      <c r="OP12">
        <f ca="1"/>
        <v>0</v>
      </c>
      <c r="OQ12">
        <f ca="1"/>
        <v>0</v>
      </c>
      <c r="OR12" t="b">
        <f ca="1"/>
        <v>0</v>
      </c>
      <c r="OS12" t="b">
        <f ca="1"/>
        <v>0</v>
      </c>
      <c r="OT12" t="b">
        <f ca="1"/>
        <v>0</v>
      </c>
      <c r="OU12" t="b">
        <f ca="1"/>
        <v>0</v>
      </c>
    </row>
    <row r="13" spans="1:411" x14ac:dyDescent="0.2">
      <c r="A13">
        <v>1</v>
      </c>
      <c r="B13" t="b">
        <v>0</v>
      </c>
      <c r="C13">
        <v>0</v>
      </c>
      <c r="D13" t="str">
        <v>ArmoryArchives</v>
      </c>
      <c r="E13" t="str">
        <v>1:19</v>
      </c>
      <c r="F13" t="str">
        <v>Attack</v>
      </c>
      <c r="G13" t="str">
        <v>Won</v>
      </c>
      <c r="H13" t="b">
        <v>0</v>
      </c>
      <c r="J13" t="str">
        <f ca="1"/>
        <v>6_3 Border</v>
      </c>
      <c r="K13">
        <f ca="1"/>
        <v>10</v>
      </c>
      <c r="L13">
        <f ca="1"/>
        <v>0</v>
      </c>
      <c r="M13">
        <f ca="1"/>
        <v>0</v>
      </c>
      <c r="N13">
        <f ca="1"/>
        <v>0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</v>
      </c>
      <c r="T13" t="b">
        <f ca="1"/>
        <v>0</v>
      </c>
      <c r="U13" t="b">
        <f ca="1"/>
        <v>0</v>
      </c>
      <c r="V13" t="b">
        <f ca="1"/>
        <v>0</v>
      </c>
      <c r="W13" t="str">
        <f ca="1"/>
        <v>Nomad</v>
      </c>
      <c r="X13" t="b">
        <f ca="1"/>
        <v>0</v>
      </c>
      <c r="Y13">
        <f ca="1"/>
        <v>0</v>
      </c>
      <c r="Z13">
        <f ca="1"/>
        <v>0</v>
      </c>
      <c r="AA13">
        <f ca="1"/>
        <v>0</v>
      </c>
      <c r="AB13">
        <f ca="1"/>
        <v>1</v>
      </c>
      <c r="AC13">
        <f ca="1"/>
        <v>0</v>
      </c>
      <c r="AD13">
        <f ca="1"/>
        <v>0</v>
      </c>
      <c r="AE13">
        <f ca="1"/>
        <v>0</v>
      </c>
      <c r="AF13">
        <f ca="1"/>
        <v>0</v>
      </c>
      <c r="AG13">
        <f ca="1"/>
        <v>0</v>
      </c>
      <c r="AH13">
        <f ca="1"/>
        <v>0</v>
      </c>
      <c r="AI13">
        <f ca="1"/>
        <v>10</v>
      </c>
      <c r="AJ13">
        <f ca="1"/>
        <v>0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  <c r="AQ13">
        <f ca="1"/>
        <v>0</v>
      </c>
      <c r="AR13">
        <f ca="1"/>
        <v>10</v>
      </c>
      <c r="AS13" t="b">
        <f ca="1"/>
        <v>0</v>
      </c>
      <c r="AT13">
        <f ca="1"/>
        <v>0</v>
      </c>
      <c r="AU13" t="str">
        <f ca="1"/>
        <v>BathroomTellers</v>
      </c>
      <c r="AV13" t="str">
        <f ca="1"/>
        <v>1:13</v>
      </c>
      <c r="AW13" t="str">
        <f ca="1"/>
        <v>Attack</v>
      </c>
      <c r="AX13" t="str">
        <f ca="1"/>
        <v>Won</v>
      </c>
      <c r="AY13" t="b">
        <f ca="1"/>
        <v>0</v>
      </c>
      <c r="AZ13">
        <f ca="1"/>
        <v>0</v>
      </c>
      <c r="BA13" t="str">
        <f ca="1"/>
        <v>1:43</v>
      </c>
      <c r="BB13" t="str">
        <f ca="1"/>
        <v>Perseus</v>
      </c>
      <c r="BC13" t="str">
        <f ca="1"/>
        <v>Gun</v>
      </c>
      <c r="BD13" t="b">
        <f ca="1"/>
        <v>0</v>
      </c>
      <c r="BE13" t="b">
        <f ca="1"/>
        <v>1</v>
      </c>
      <c r="BF13" t="str">
        <f ca="1"/>
        <v>1:39</v>
      </c>
      <c r="BG13" t="str">
        <f ca="1"/>
        <v>Yeeto</v>
      </c>
      <c r="BH13" t="str">
        <f ca="1"/>
        <v>Gun</v>
      </c>
      <c r="BI13" t="b">
        <f ca="1"/>
        <v>0</v>
      </c>
      <c r="BJ13" t="b">
        <f ca="1"/>
        <v>0</v>
      </c>
      <c r="BK13" t="str">
        <f ca="1"/>
        <v>1:32</v>
      </c>
      <c r="BL13" t="str">
        <f ca="1"/>
        <v>Blue</v>
      </c>
      <c r="BM13" t="str">
        <f ca="1"/>
        <v>Gun</v>
      </c>
      <c r="BN13" t="b">
        <f ca="1"/>
        <v>0</v>
      </c>
      <c r="BO13" t="b">
        <f ca="1"/>
        <v>1</v>
      </c>
      <c r="BP13" t="str">
        <f ca="1"/>
        <v>1:24</v>
      </c>
      <c r="BQ13" t="str">
        <f ca="1"/>
        <v>Blue</v>
      </c>
      <c r="BR13" t="str">
        <f ca="1"/>
        <v>Gun</v>
      </c>
      <c r="BS13" t="b">
        <f ca="1"/>
        <v>0</v>
      </c>
      <c r="BT13" t="b">
        <f ca="1"/>
        <v>1</v>
      </c>
      <c r="BU13" t="str">
        <f ca="1"/>
        <v>1:13</v>
      </c>
      <c r="BV13" t="str">
        <f ca="1"/>
        <v>Yeeto</v>
      </c>
      <c r="BW13" t="str">
        <f ca="1"/>
        <v>Gun</v>
      </c>
      <c r="BX13" t="b">
        <f ca="1"/>
        <v>0</v>
      </c>
      <c r="BY13" t="b">
        <f ca="1"/>
        <v>1</v>
      </c>
      <c r="BZ13">
        <f ca="1"/>
        <v>0</v>
      </c>
      <c r="CA13" t="str">
        <f ca="1"/>
        <v/>
      </c>
      <c r="CB13">
        <f ca="1"/>
        <v>0</v>
      </c>
      <c r="CC13">
        <f ca="1"/>
        <v>0</v>
      </c>
      <c r="CD13" t="b">
        <f ca="1"/>
        <v>0</v>
      </c>
      <c r="CE13" t="b">
        <f ca="1"/>
        <v>0</v>
      </c>
      <c r="CF13">
        <f ca="1"/>
        <v>0</v>
      </c>
      <c r="CG13">
        <f ca="1"/>
        <v>0</v>
      </c>
      <c r="CH13" t="b">
        <f ca="1"/>
        <v>0</v>
      </c>
      <c r="CI13" t="b">
        <f ca="1"/>
        <v>0</v>
      </c>
      <c r="CJ13">
        <f ca="1"/>
        <v>0</v>
      </c>
      <c r="CK13">
        <f ca="1"/>
        <v>0</v>
      </c>
      <c r="CL13" t="b">
        <f ca="1"/>
        <v>0</v>
      </c>
      <c r="CM13" t="b">
        <f ca="1"/>
        <v>1</v>
      </c>
      <c r="CN13">
        <f ca="1"/>
        <v>0</v>
      </c>
      <c r="CO13">
        <f ca="1"/>
        <v>0</v>
      </c>
      <c r="CP13" t="b">
        <f ca="1"/>
        <v>1</v>
      </c>
      <c r="CQ13">
        <f ca="1"/>
        <v>0</v>
      </c>
      <c r="CR13" t="b">
        <f ca="1"/>
        <v>0</v>
      </c>
      <c r="CS13">
        <f ca="1"/>
        <v>77</v>
      </c>
      <c r="CT13">
        <f ca="1"/>
        <v>81</v>
      </c>
      <c r="CU13">
        <f ca="1"/>
        <v>88</v>
      </c>
      <c r="CV13">
        <f ca="1"/>
        <v>96</v>
      </c>
      <c r="CW13">
        <f ca="1"/>
        <v>107</v>
      </c>
      <c r="CX13">
        <f ca="1"/>
        <v>107</v>
      </c>
      <c r="CY13">
        <f ca="1"/>
        <v>0</v>
      </c>
      <c r="CZ13">
        <f ca="1"/>
        <v>0</v>
      </c>
      <c r="DA13">
        <f ca="1"/>
        <v>0</v>
      </c>
      <c r="DB13">
        <f ca="1"/>
        <v>0</v>
      </c>
      <c r="DC13">
        <f ca="1"/>
        <v>0</v>
      </c>
      <c r="DD13">
        <f ca="1"/>
        <v>0</v>
      </c>
      <c r="DE13">
        <f ca="1"/>
        <v>0</v>
      </c>
      <c r="DF13">
        <f ca="1"/>
        <v>0</v>
      </c>
      <c r="DG13">
        <f ca="1"/>
        <v>0</v>
      </c>
      <c r="DH13">
        <f ca="1"/>
        <v>0</v>
      </c>
      <c r="DI13">
        <f ca="1"/>
        <v>0</v>
      </c>
      <c r="DJ13" t="b">
        <f ca="1"/>
        <v>0</v>
      </c>
      <c r="DK13" t="b">
        <f ca="1"/>
        <v>0</v>
      </c>
      <c r="DL13" t="b">
        <f ca="1"/>
        <v>0</v>
      </c>
      <c r="DM13" t="b">
        <f ca="1"/>
        <v>0</v>
      </c>
      <c r="DN13" t="b">
        <f ca="1"/>
        <v>0</v>
      </c>
      <c r="DO13">
        <f ca="1"/>
        <v>0</v>
      </c>
      <c r="FC13" s="200"/>
      <c r="GD13" s="199"/>
      <c r="GE13" s="199"/>
      <c r="GF13" s="199"/>
      <c r="GG13" s="199"/>
      <c r="GH13" s="199"/>
      <c r="GI13" s="199"/>
      <c r="GJ13" s="199"/>
      <c r="GK13" s="199" t="b">
        <f ca="1"/>
        <v>0</v>
      </c>
      <c r="GL13" s="199">
        <f ca="1"/>
        <v>0</v>
      </c>
      <c r="GM13" s="199" t="str">
        <f ca="1"/>
        <v>WorkshopVents</v>
      </c>
      <c r="GN13" s="199" t="str">
        <f ca="1"/>
        <v>0:58</v>
      </c>
      <c r="GO13" s="199" t="str">
        <f ca="1"/>
        <v>Defence</v>
      </c>
      <c r="GP13" s="199" t="str">
        <f ca="1"/>
        <v>Lost</v>
      </c>
      <c r="GQ13" s="199" t="b">
        <f ca="1"/>
        <v>0</v>
      </c>
      <c r="GR13" s="199">
        <f ca="1"/>
        <v>0</v>
      </c>
      <c r="GS13" s="199" t="str">
        <f ca="1"/>
        <v>2:33</v>
      </c>
      <c r="GT13" s="199" t="str">
        <f ca="1"/>
        <v>Perseus</v>
      </c>
      <c r="GU13" s="199" t="str">
        <f ca="1"/>
        <v>Gun</v>
      </c>
      <c r="GV13" s="199" t="b">
        <f ca="1"/>
        <v>0</v>
      </c>
      <c r="GW13" s="199" t="b">
        <f ca="1"/>
        <v>1</v>
      </c>
      <c r="GX13" s="199">
        <f ca="1"/>
        <v>0</v>
      </c>
      <c r="GY13" s="199">
        <f ca="1"/>
        <v>0</v>
      </c>
      <c r="GZ13" s="199">
        <f ca="1"/>
        <v>0</v>
      </c>
      <c r="HA13" s="199" t="b">
        <f ca="1"/>
        <v>0</v>
      </c>
      <c r="HB13" s="199">
        <f ca="1"/>
        <v>0</v>
      </c>
      <c r="HC13" s="199">
        <f ca="1"/>
        <v>0</v>
      </c>
      <c r="HD13" s="199">
        <f ca="1"/>
        <v>0</v>
      </c>
      <c r="HE13" s="199">
        <f ca="1"/>
        <v>0</v>
      </c>
      <c r="HF13" s="199" t="b">
        <f ca="1"/>
        <v>0</v>
      </c>
      <c r="HG13" s="199">
        <f ca="1"/>
        <v>0</v>
      </c>
      <c r="HH13" s="199">
        <f ca="1"/>
        <v>0</v>
      </c>
      <c r="HI13" s="199">
        <f ca="1"/>
        <v>0</v>
      </c>
      <c r="HJ13" s="199">
        <f ca="1"/>
        <v>0</v>
      </c>
      <c r="HK13" s="199" t="b">
        <f ca="1"/>
        <v>0</v>
      </c>
      <c r="HL13" s="199">
        <f ca="1"/>
        <v>0</v>
      </c>
      <c r="HM13" s="199">
        <f ca="1"/>
        <v>0</v>
      </c>
      <c r="HN13" s="199">
        <f ca="1"/>
        <v>0</v>
      </c>
      <c r="HO13" s="199">
        <f ca="1"/>
        <v>0</v>
      </c>
      <c r="HP13" s="199" t="b">
        <f ca="1"/>
        <v>0</v>
      </c>
      <c r="HQ13" s="199">
        <f ca="1"/>
        <v>0</v>
      </c>
      <c r="HR13" s="199">
        <f ca="1"/>
        <v>0</v>
      </c>
      <c r="HS13" s="199" t="str">
        <f ca="1"/>
        <v/>
      </c>
      <c r="HT13" s="199">
        <f ca="1"/>
        <v>0</v>
      </c>
      <c r="HU13" s="199">
        <f ca="1"/>
        <v>0</v>
      </c>
      <c r="HV13" s="199" t="b">
        <f ca="1"/>
        <v>0</v>
      </c>
      <c r="HW13" s="200" t="b">
        <f ca="1"/>
        <v>0</v>
      </c>
      <c r="HX13" s="199">
        <f ca="1"/>
        <v>0</v>
      </c>
      <c r="HY13" s="199">
        <f ca="1"/>
        <v>0</v>
      </c>
      <c r="HZ13" s="199" t="b">
        <f ca="1"/>
        <v>0</v>
      </c>
      <c r="IA13" t="b">
        <f ca="1"/>
        <v>0</v>
      </c>
      <c r="IB13">
        <f ca="1"/>
        <v>0</v>
      </c>
      <c r="IC13">
        <f ca="1"/>
        <v>0</v>
      </c>
      <c r="ID13" t="b">
        <f ca="1"/>
        <v>0</v>
      </c>
      <c r="IE13" t="b">
        <f ca="1"/>
        <v>0</v>
      </c>
      <c r="IF13">
        <f ca="1"/>
        <v>0</v>
      </c>
      <c r="IG13">
        <f ca="1"/>
        <v>0</v>
      </c>
      <c r="IH13" t="b">
        <f ca="1"/>
        <v>1</v>
      </c>
      <c r="II13">
        <f ca="1"/>
        <v>98</v>
      </c>
      <c r="IJ13">
        <f ca="1"/>
        <v>82</v>
      </c>
      <c r="IK13">
        <f ca="1"/>
        <v>27</v>
      </c>
      <c r="IL13" t="b">
        <f ca="1"/>
        <v>0</v>
      </c>
      <c r="IM13" t="b">
        <f ca="1"/>
        <v>0</v>
      </c>
      <c r="IN13" t="b">
        <f ca="1"/>
        <v>0</v>
      </c>
      <c r="IO13" t="b">
        <f ca="1"/>
        <v>0</v>
      </c>
      <c r="IP13">
        <f ca="1"/>
        <v>122</v>
      </c>
      <c r="IQ13">
        <f ca="1"/>
        <v>0</v>
      </c>
      <c r="IR13">
        <f ca="1"/>
        <v>0</v>
      </c>
      <c r="IS13">
        <f ca="1"/>
        <v>0</v>
      </c>
      <c r="IT13">
        <f ca="1"/>
        <v>0</v>
      </c>
      <c r="IU13">
        <f ca="1"/>
        <v>0</v>
      </c>
      <c r="IV13">
        <f ca="1"/>
        <v>0</v>
      </c>
      <c r="IW13">
        <f ca="1"/>
        <v>0</v>
      </c>
      <c r="IX13">
        <f ca="1"/>
        <v>0</v>
      </c>
      <c r="IY13">
        <f ca="1"/>
        <v>0</v>
      </c>
      <c r="IZ13">
        <f ca="1"/>
        <v>0</v>
      </c>
      <c r="JA13">
        <f ca="1"/>
        <v>0</v>
      </c>
      <c r="JB13" t="b">
        <f ca="1"/>
        <v>0</v>
      </c>
      <c r="JC13" t="b">
        <f ca="1"/>
        <v>0</v>
      </c>
      <c r="JD13" t="b">
        <f ca="1"/>
        <v>0</v>
      </c>
      <c r="JE13" t="b">
        <f ca="1"/>
        <v>0</v>
      </c>
      <c r="JF13" t="b">
        <f ca="1"/>
        <v>0</v>
      </c>
      <c r="JG13">
        <f ca="1"/>
        <v>0</v>
      </c>
      <c r="JH13" t="str">
        <f ca="1"/>
        <v>BathroomTellers</v>
      </c>
      <c r="JI13" t="str">
        <f ca="1"/>
        <v>0:45</v>
      </c>
      <c r="JJ13" t="str">
        <f ca="1"/>
        <v>Defence</v>
      </c>
      <c r="JK13" t="str">
        <f ca="1"/>
        <v>Won</v>
      </c>
      <c r="JL13" t="b">
        <f ca="1"/>
        <v>0</v>
      </c>
      <c r="JM13">
        <f ca="1"/>
        <v>0</v>
      </c>
      <c r="JN13" t="str">
        <f ca="1"/>
        <v>2:09</v>
      </c>
      <c r="JO13" t="str">
        <f ca="1"/>
        <v>Blue</v>
      </c>
      <c r="JP13" t="str">
        <f ca="1"/>
        <v>Gun</v>
      </c>
      <c r="JQ13" t="b">
        <f ca="1"/>
        <v>0</v>
      </c>
      <c r="JR13" t="b">
        <f ca="1"/>
        <v>1</v>
      </c>
      <c r="JS13" t="str">
        <f ca="1"/>
        <v>2:00</v>
      </c>
      <c r="JT13" t="str">
        <f ca="1"/>
        <v>Ploudy</v>
      </c>
      <c r="JU13" t="str">
        <f ca="1"/>
        <v>Gun</v>
      </c>
      <c r="JV13" t="b">
        <f ca="1"/>
        <v>0</v>
      </c>
      <c r="JW13" t="b">
        <f ca="1"/>
        <v>0</v>
      </c>
      <c r="JX13" t="str">
        <f ca="1"/>
        <v>1:24</v>
      </c>
      <c r="JY13" t="str">
        <f ca="1"/>
        <v>Ploudy</v>
      </c>
      <c r="JZ13" t="str">
        <f ca="1"/>
        <v>Gun</v>
      </c>
      <c r="KA13" t="b">
        <f ca="1"/>
        <v>0</v>
      </c>
      <c r="KB13" t="b">
        <f ca="1"/>
        <v>0</v>
      </c>
      <c r="KC13" t="str">
        <f ca="1"/>
        <v>1:04</v>
      </c>
      <c r="KD13" t="str">
        <f ca="1"/>
        <v>Ploudy</v>
      </c>
      <c r="KE13" t="str">
        <f ca="1"/>
        <v>Gun</v>
      </c>
      <c r="KF13" t="b">
        <f ca="1"/>
        <v>0</v>
      </c>
      <c r="KG13" t="b">
        <f ca="1"/>
        <v>0</v>
      </c>
      <c r="KH13" t="str">
        <f ca="1"/>
        <v>0:45</v>
      </c>
      <c r="KI13" t="str">
        <f ca="1"/>
        <v>Ploudy</v>
      </c>
      <c r="KJ13" t="str">
        <f ca="1"/>
        <v>Gun</v>
      </c>
      <c r="KK13" t="b">
        <f ca="1"/>
        <v>0</v>
      </c>
      <c r="KL13" t="b">
        <f ca="1"/>
        <v>0</v>
      </c>
      <c r="KM13">
        <f ca="1"/>
        <v>0</v>
      </c>
      <c r="KN13" t="str">
        <f ca="1"/>
        <v/>
      </c>
      <c r="KO13">
        <f ca="1"/>
        <v>0</v>
      </c>
      <c r="KP13">
        <f ca="1"/>
        <v>0</v>
      </c>
      <c r="KQ13" t="b">
        <f ca="1"/>
        <v>0</v>
      </c>
      <c r="KR13" t="b">
        <f ca="1"/>
        <v>0</v>
      </c>
      <c r="KS13">
        <f ca="1"/>
        <v>0</v>
      </c>
      <c r="KT13">
        <f ca="1"/>
        <v>0</v>
      </c>
      <c r="KU13" t="b">
        <f ca="1"/>
        <v>0</v>
      </c>
      <c r="KV13" t="b">
        <f ca="1"/>
        <v>0</v>
      </c>
      <c r="KW13">
        <f ca="1"/>
        <v>4</v>
      </c>
      <c r="KX13">
        <f ca="1"/>
        <v>0</v>
      </c>
      <c r="KY13" t="b">
        <f ca="1"/>
        <v>0</v>
      </c>
      <c r="KZ13" t="b">
        <f ca="1"/>
        <v>1</v>
      </c>
      <c r="LA13">
        <f ca="1"/>
        <v>0</v>
      </c>
      <c r="LB13">
        <f ca="1"/>
        <v>0</v>
      </c>
      <c r="LC13" t="b">
        <f ca="1"/>
        <v>0</v>
      </c>
      <c r="LD13">
        <f ca="1"/>
        <v>0</v>
      </c>
      <c r="LE13" t="b">
        <f ca="1"/>
        <v>0</v>
      </c>
      <c r="LF13">
        <f ca="1"/>
        <v>51</v>
      </c>
      <c r="LG13">
        <f ca="1"/>
        <v>60</v>
      </c>
      <c r="LH13">
        <f ca="1"/>
        <v>96</v>
      </c>
      <c r="LI13">
        <f ca="1"/>
        <v>116</v>
      </c>
      <c r="LJ13">
        <f ca="1"/>
        <v>135</v>
      </c>
      <c r="LK13">
        <f ca="1"/>
        <v>135</v>
      </c>
      <c r="LL13">
        <f ca="1"/>
        <v>0</v>
      </c>
      <c r="LM13">
        <f ca="1"/>
        <v>0</v>
      </c>
      <c r="LN13">
        <f ca="1"/>
        <v>0</v>
      </c>
      <c r="LO13">
        <f ca="1"/>
        <v>0</v>
      </c>
      <c r="LP13">
        <f ca="1"/>
        <v>0</v>
      </c>
      <c r="LQ13">
        <f ca="1"/>
        <v>0</v>
      </c>
      <c r="LR13">
        <f ca="1"/>
        <v>0</v>
      </c>
      <c r="LS13">
        <f ca="1"/>
        <v>0</v>
      </c>
      <c r="LT13">
        <f ca="1"/>
        <v>0</v>
      </c>
      <c r="LU13">
        <f ca="1"/>
        <v>0</v>
      </c>
      <c r="LV13">
        <f ca="1"/>
        <v>0</v>
      </c>
      <c r="LW13" t="b">
        <f ca="1"/>
        <v>0</v>
      </c>
      <c r="LX13" t="b">
        <f ca="1"/>
        <v>0</v>
      </c>
      <c r="LY13" t="b">
        <f ca="1"/>
        <v>0</v>
      </c>
      <c r="LZ13" t="b">
        <f ca="1"/>
        <v>0</v>
      </c>
      <c r="MA13" t="b">
        <f ca="1"/>
        <v>0</v>
      </c>
      <c r="MB13">
        <f ca="1"/>
        <v>0</v>
      </c>
      <c r="MC13" t="str">
        <f ca="1"/>
        <v>ArmoryArchives</v>
      </c>
      <c r="MD13" t="str">
        <f ca="1"/>
        <v>0:02</v>
      </c>
      <c r="ME13" t="str">
        <f ca="1"/>
        <v>Attack</v>
      </c>
      <c r="MF13" t="str">
        <f ca="1"/>
        <v>Lost</v>
      </c>
      <c r="MG13" t="b">
        <f ca="1"/>
        <v>0</v>
      </c>
      <c r="MH13">
        <f ca="1"/>
        <v>0</v>
      </c>
      <c r="MI13" t="str">
        <f ca="1"/>
        <v>2:19</v>
      </c>
      <c r="MJ13" t="str">
        <f ca="1"/>
        <v>Yeeto</v>
      </c>
      <c r="MK13" t="str">
        <f ca="1"/>
        <v>Gun</v>
      </c>
      <c r="ML13" t="b">
        <f ca="1"/>
        <v>0</v>
      </c>
      <c r="MM13" t="b">
        <f ca="1"/>
        <v>0</v>
      </c>
      <c r="MN13" t="str">
        <f ca="1"/>
        <v>1:30</v>
      </c>
      <c r="MO13" t="str">
        <f ca="1"/>
        <v>Ploudy</v>
      </c>
      <c r="MP13" t="str">
        <f ca="1"/>
        <v>Gun</v>
      </c>
      <c r="MQ13" t="b">
        <f ca="1"/>
        <v>0</v>
      </c>
      <c r="MR13" t="b">
        <f ca="1"/>
        <v>1</v>
      </c>
      <c r="MS13" t="str">
        <f ca="1"/>
        <v>0:23</v>
      </c>
      <c r="MT13" t="str">
        <f ca="1"/>
        <v>Yeeto</v>
      </c>
      <c r="MU13" t="str">
        <f ca="1"/>
        <v>Gun</v>
      </c>
      <c r="MV13" t="b">
        <f ca="1"/>
        <v>0</v>
      </c>
      <c r="MW13" t="b">
        <f ca="1"/>
        <v>1</v>
      </c>
      <c r="MX13">
        <f ca="1"/>
        <v>0</v>
      </c>
      <c r="MY13">
        <f ca="1"/>
        <v>0</v>
      </c>
      <c r="MZ13">
        <f ca="1"/>
        <v>0</v>
      </c>
      <c r="NA13" t="b">
        <f ca="1"/>
        <v>0</v>
      </c>
      <c r="NB13">
        <f ca="1"/>
        <v>0</v>
      </c>
      <c r="NC13">
        <f ca="1"/>
        <v>0</v>
      </c>
      <c r="ND13">
        <f ca="1"/>
        <v>0</v>
      </c>
      <c r="NE13">
        <f ca="1"/>
        <v>0</v>
      </c>
      <c r="NF13" t="b">
        <f ca="1"/>
        <v>0</v>
      </c>
      <c r="NG13">
        <f ca="1"/>
        <v>0</v>
      </c>
      <c r="NH13">
        <f ca="1"/>
        <v>0</v>
      </c>
      <c r="NI13" t="str">
        <f ca="1"/>
        <v/>
      </c>
      <c r="NJ13">
        <f ca="1"/>
        <v>0</v>
      </c>
      <c r="NK13">
        <f ca="1"/>
        <v>0</v>
      </c>
      <c r="NL13" t="b">
        <f ca="1"/>
        <v>0</v>
      </c>
      <c r="NM13" t="b">
        <f ca="1"/>
        <v>0</v>
      </c>
      <c r="NN13">
        <f ca="1"/>
        <v>0</v>
      </c>
      <c r="NO13">
        <f ca="1"/>
        <v>0</v>
      </c>
      <c r="NP13" t="b">
        <f ca="1"/>
        <v>0</v>
      </c>
      <c r="NQ13" t="b">
        <f ca="1"/>
        <v>0</v>
      </c>
      <c r="NR13">
        <f ca="1"/>
        <v>1</v>
      </c>
      <c r="NS13">
        <f ca="1"/>
        <v>1</v>
      </c>
      <c r="NT13" t="b">
        <f ca="1"/>
        <v>0</v>
      </c>
      <c r="NU13" t="b">
        <f ca="1"/>
        <v>1</v>
      </c>
      <c r="NV13">
        <f ca="1"/>
        <v>0</v>
      </c>
      <c r="NW13">
        <f ca="1"/>
        <v>0</v>
      </c>
      <c r="NX13" t="b">
        <f ca="1"/>
        <v>0</v>
      </c>
      <c r="NY13">
        <f ca="1"/>
        <v>38</v>
      </c>
      <c r="NZ13">
        <f ca="1"/>
        <v>142</v>
      </c>
      <c r="OA13">
        <f ca="1"/>
        <v>41</v>
      </c>
      <c r="OB13">
        <f ca="1"/>
        <v>90</v>
      </c>
      <c r="OC13">
        <f ca="1"/>
        <v>157</v>
      </c>
      <c r="OD13" t="b">
        <f ca="1"/>
        <v>0</v>
      </c>
      <c r="OE13" t="b">
        <f ca="1"/>
        <v>0</v>
      </c>
      <c r="OF13">
        <f ca="1"/>
        <v>178</v>
      </c>
      <c r="OG13">
        <f ca="1"/>
        <v>0</v>
      </c>
      <c r="OH13">
        <f ca="1"/>
        <v>0</v>
      </c>
      <c r="OI13">
        <f ca="1"/>
        <v>0</v>
      </c>
      <c r="OJ13">
        <f ca="1"/>
        <v>0</v>
      </c>
      <c r="OK13">
        <f ca="1"/>
        <v>0</v>
      </c>
      <c r="OL13" t="b">
        <f ca="1"/>
        <v>1</v>
      </c>
      <c r="OM13" t="b">
        <f ca="1"/>
        <v>0</v>
      </c>
      <c r="ON13">
        <f ca="1"/>
        <v>142</v>
      </c>
      <c r="OO13">
        <f ca="1"/>
        <v>82</v>
      </c>
      <c r="OP13">
        <f ca="1"/>
        <v>1</v>
      </c>
      <c r="OQ13">
        <f ca="1"/>
        <v>0</v>
      </c>
      <c r="OR13" t="b">
        <f ca="1"/>
        <v>0</v>
      </c>
      <c r="OS13" t="b">
        <f ca="1"/>
        <v>0</v>
      </c>
      <c r="OT13" t="b">
        <f ca="1"/>
        <v>0</v>
      </c>
      <c r="OU13" t="b">
        <f ca="1"/>
        <v>0</v>
      </c>
    </row>
    <row r="14" spans="1:411" x14ac:dyDescent="0.2">
      <c r="A14">
        <v>2</v>
      </c>
      <c r="B14" t="b">
        <v>0</v>
      </c>
      <c r="C14">
        <v>0</v>
      </c>
      <c r="D14" t="str">
        <v>ArmoryArchives</v>
      </c>
      <c r="E14" t="str">
        <v>1:40</v>
      </c>
      <c r="F14" t="str">
        <v>Attack</v>
      </c>
      <c r="G14" t="str">
        <v>Won</v>
      </c>
      <c r="H14" t="b">
        <v>0</v>
      </c>
      <c r="J14" t="str">
        <f ca="1"/>
        <v>6_3 Border</v>
      </c>
      <c r="K14">
        <f ca="1"/>
        <v>11</v>
      </c>
      <c r="L14">
        <f ca="1"/>
        <v>0</v>
      </c>
      <c r="M14">
        <f ca="1"/>
        <v>0</v>
      </c>
      <c r="N14">
        <f ca="1"/>
        <v>0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 t="str">
        <f ca="1"/>
        <v>2:03</v>
      </c>
      <c r="T14" t="b">
        <f ca="1"/>
        <v>0</v>
      </c>
      <c r="U14" t="b">
        <f ca="1"/>
        <v>0</v>
      </c>
      <c r="V14" t="b">
        <f ca="1"/>
        <v>0</v>
      </c>
      <c r="W14" t="str">
        <f ca="1"/>
        <v>Nomad</v>
      </c>
      <c r="X14" t="b">
        <f ca="1"/>
        <v>0</v>
      </c>
      <c r="Y14">
        <f ca="1"/>
        <v>0</v>
      </c>
      <c r="Z14">
        <f ca="1"/>
        <v>0</v>
      </c>
      <c r="AA14">
        <f ca="1"/>
        <v>0</v>
      </c>
      <c r="AB14">
        <f ca="1"/>
        <v>2</v>
      </c>
      <c r="AC14">
        <f ca="1"/>
        <v>0</v>
      </c>
      <c r="AD14">
        <f ca="1"/>
        <v>0</v>
      </c>
      <c r="AE14">
        <f ca="1"/>
        <v>0</v>
      </c>
      <c r="AF14">
        <f ca="1"/>
        <v>0</v>
      </c>
      <c r="AG14">
        <f ca="1"/>
        <v>0</v>
      </c>
      <c r="AH14">
        <f ca="1"/>
        <v>0</v>
      </c>
      <c r="AI14">
        <f ca="1"/>
        <v>11</v>
      </c>
      <c r="AJ14">
        <f ca="1"/>
        <v>0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  <c r="AQ14">
        <f ca="1"/>
        <v>0</v>
      </c>
      <c r="AR14">
        <f ca="1"/>
        <v>11</v>
      </c>
      <c r="AS14" t="b">
        <f ca="1"/>
        <v>0</v>
      </c>
      <c r="AT14">
        <f ca="1"/>
        <v>0</v>
      </c>
      <c r="AU14" t="str">
        <f ca="1"/>
        <v>BathroomTellers</v>
      </c>
      <c r="AV14" t="str">
        <f ca="1"/>
        <v>1:20</v>
      </c>
      <c r="AW14" t="str">
        <f ca="1"/>
        <v>Attack</v>
      </c>
      <c r="AX14" t="str">
        <f ca="1"/>
        <v>Lost</v>
      </c>
      <c r="AY14" t="b">
        <f ca="1"/>
        <v>0</v>
      </c>
      <c r="AZ14">
        <f ca="1"/>
        <v>0</v>
      </c>
      <c r="BA14" t="str">
        <f ca="1"/>
        <v>2:18</v>
      </c>
      <c r="BB14" t="str">
        <f ca="1"/>
        <v>Blue</v>
      </c>
      <c r="BC14" t="str">
        <f ca="1"/>
        <v>Gun</v>
      </c>
      <c r="BD14" t="b">
        <f ca="1"/>
        <v>0</v>
      </c>
      <c r="BE14" t="b">
        <f ca="1"/>
        <v>1</v>
      </c>
      <c r="BF14" t="str">
        <f ca="1"/>
        <v>2:10</v>
      </c>
      <c r="BG14" t="str">
        <f ca="1"/>
        <v>Blue</v>
      </c>
      <c r="BH14" t="str">
        <f ca="1"/>
        <v>Gun</v>
      </c>
      <c r="BI14" t="b">
        <f ca="1"/>
        <v>0</v>
      </c>
      <c r="BJ14" t="b">
        <f ca="1"/>
        <v>1</v>
      </c>
      <c r="BK14">
        <f ca="1"/>
        <v>0</v>
      </c>
      <c r="BL14">
        <f ca="1"/>
        <v>0</v>
      </c>
      <c r="BM14">
        <f ca="1"/>
        <v>0</v>
      </c>
      <c r="BN14" t="b">
        <f ca="1"/>
        <v>0</v>
      </c>
      <c r="BO14">
        <f ca="1"/>
        <v>0</v>
      </c>
      <c r="BP14">
        <f ca="1"/>
        <v>0</v>
      </c>
      <c r="BQ14">
        <f ca="1"/>
        <v>0</v>
      </c>
      <c r="BR14">
        <f ca="1"/>
        <v>0</v>
      </c>
      <c r="BS14" t="b">
        <f ca="1"/>
        <v>0</v>
      </c>
      <c r="BT14">
        <f ca="1"/>
        <v>0</v>
      </c>
      <c r="BU14">
        <f ca="1"/>
        <v>0</v>
      </c>
      <c r="BV14">
        <f ca="1"/>
        <v>0</v>
      </c>
      <c r="BW14">
        <f ca="1"/>
        <v>0</v>
      </c>
      <c r="BX14" t="b">
        <f ca="1"/>
        <v>0</v>
      </c>
      <c r="BY14">
        <f ca="1"/>
        <v>0</v>
      </c>
      <c r="BZ14">
        <f ca="1"/>
        <v>0</v>
      </c>
      <c r="CA14" t="str">
        <f ca="1"/>
        <v/>
      </c>
      <c r="CB14">
        <f ca="1"/>
        <v>0</v>
      </c>
      <c r="CC14">
        <f ca="1"/>
        <v>0</v>
      </c>
      <c r="CD14" t="b">
        <f ca="1"/>
        <v>0</v>
      </c>
      <c r="CE14" t="b">
        <f ca="1"/>
        <v>0</v>
      </c>
      <c r="CF14">
        <f ca="1"/>
        <v>0</v>
      </c>
      <c r="CG14">
        <f ca="1"/>
        <v>0</v>
      </c>
      <c r="CH14" t="b">
        <f ca="1"/>
        <v>0</v>
      </c>
      <c r="CI14" t="b">
        <f ca="1"/>
        <v>0</v>
      </c>
      <c r="CJ14">
        <f ca="1"/>
        <v>0</v>
      </c>
      <c r="CK14">
        <f ca="1"/>
        <v>0</v>
      </c>
      <c r="CL14" t="b">
        <f ca="1"/>
        <v>0</v>
      </c>
      <c r="CM14" t="b">
        <f ca="1"/>
        <v>0</v>
      </c>
      <c r="CN14">
        <f ca="1"/>
        <v>0</v>
      </c>
      <c r="CO14">
        <f ca="1"/>
        <v>0</v>
      </c>
      <c r="CP14" t="b">
        <f ca="1"/>
        <v>1</v>
      </c>
      <c r="CQ14">
        <f ca="1"/>
        <v>123</v>
      </c>
      <c r="CR14">
        <f ca="1"/>
        <v>57</v>
      </c>
      <c r="CS14">
        <f ca="1"/>
        <v>42</v>
      </c>
      <c r="CT14">
        <f ca="1"/>
        <v>50</v>
      </c>
      <c r="CU14" t="b">
        <f ca="1"/>
        <v>0</v>
      </c>
      <c r="CV14" t="b">
        <f ca="1"/>
        <v>0</v>
      </c>
      <c r="CW14" t="b">
        <f ca="1"/>
        <v>0</v>
      </c>
      <c r="CX14">
        <f ca="1"/>
        <v>100</v>
      </c>
      <c r="CY14">
        <f ca="1"/>
        <v>0</v>
      </c>
      <c r="CZ14">
        <f ca="1"/>
        <v>0</v>
      </c>
      <c r="DA14">
        <f ca="1"/>
        <v>0</v>
      </c>
      <c r="DB14">
        <f ca="1"/>
        <v>0</v>
      </c>
      <c r="DC14">
        <f ca="1"/>
        <v>0</v>
      </c>
      <c r="DD14">
        <f ca="1"/>
        <v>0</v>
      </c>
      <c r="DE14">
        <f ca="1"/>
        <v>0</v>
      </c>
      <c r="DF14">
        <f ca="1"/>
        <v>0</v>
      </c>
      <c r="DG14">
        <f ca="1"/>
        <v>0</v>
      </c>
      <c r="DH14">
        <f ca="1"/>
        <v>0</v>
      </c>
      <c r="DI14">
        <f ca="1"/>
        <v>0</v>
      </c>
      <c r="DJ14" t="b">
        <f ca="1"/>
        <v>1</v>
      </c>
      <c r="DK14" t="b">
        <f ca="1"/>
        <v>0</v>
      </c>
      <c r="DL14" t="b">
        <f ca="1"/>
        <v>0</v>
      </c>
      <c r="DM14" t="b">
        <f ca="1"/>
        <v>0</v>
      </c>
      <c r="DN14" t="b">
        <f ca="1"/>
        <v>0</v>
      </c>
      <c r="DO14">
        <f ca="1"/>
        <v>0</v>
      </c>
      <c r="FC14" s="200"/>
      <c r="MA14" t="b">
        <f ca="1"/>
        <v>0</v>
      </c>
      <c r="MB14">
        <f ca="1"/>
        <v>0</v>
      </c>
      <c r="MC14" t="str">
        <f ca="1"/>
        <v>ArmoryArchives</v>
      </c>
      <c r="MD14" t="str">
        <f ca="1"/>
        <v>1:38</v>
      </c>
      <c r="ME14" t="str">
        <f ca="1"/>
        <v>Defence</v>
      </c>
      <c r="MF14" t="str">
        <f ca="1"/>
        <v>Lost</v>
      </c>
      <c r="MG14" t="b">
        <f ca="1"/>
        <v>0</v>
      </c>
      <c r="MH14">
        <f ca="1"/>
        <v>0</v>
      </c>
      <c r="MI14">
        <f ca="1"/>
        <v>0</v>
      </c>
      <c r="MJ14">
        <f ca="1"/>
        <v>0</v>
      </c>
      <c r="MK14">
        <f ca="1"/>
        <v>0</v>
      </c>
      <c r="ML14">
        <f ca="1"/>
        <v>0</v>
      </c>
      <c r="MM14">
        <f ca="1"/>
        <v>0</v>
      </c>
      <c r="MN14">
        <f ca="1"/>
        <v>0</v>
      </c>
      <c r="MO14">
        <f ca="1"/>
        <v>0</v>
      </c>
      <c r="MP14">
        <f ca="1"/>
        <v>0</v>
      </c>
      <c r="MQ14">
        <f ca="1"/>
        <v>0</v>
      </c>
      <c r="MR14">
        <f ca="1"/>
        <v>0</v>
      </c>
      <c r="MS14">
        <f ca="1"/>
        <v>0</v>
      </c>
      <c r="MT14">
        <f ca="1"/>
        <v>0</v>
      </c>
      <c r="MU14">
        <f ca="1"/>
        <v>0</v>
      </c>
      <c r="MV14">
        <f ca="1"/>
        <v>0</v>
      </c>
      <c r="MW14">
        <f ca="1"/>
        <v>0</v>
      </c>
      <c r="MX14">
        <f ca="1"/>
        <v>0</v>
      </c>
      <c r="MY14">
        <f ca="1"/>
        <v>0</v>
      </c>
      <c r="MZ14">
        <f ca="1"/>
        <v>0</v>
      </c>
      <c r="NA14">
        <f ca="1"/>
        <v>0</v>
      </c>
      <c r="NB14">
        <f ca="1"/>
        <v>0</v>
      </c>
      <c r="NC14">
        <f ca="1"/>
        <v>0</v>
      </c>
      <c r="ND14">
        <f ca="1"/>
        <v>0</v>
      </c>
      <c r="NE14">
        <f ca="1"/>
        <v>0</v>
      </c>
      <c r="NF14">
        <f ca="1"/>
        <v>0</v>
      </c>
      <c r="NG14">
        <f ca="1"/>
        <v>0</v>
      </c>
      <c r="NH14">
        <f ca="1"/>
        <v>0</v>
      </c>
      <c r="NI14" t="str">
        <f ca="1"/>
        <v/>
      </c>
      <c r="NJ14">
        <f ca="1"/>
        <v>0</v>
      </c>
      <c r="NK14">
        <f ca="1"/>
        <v>0</v>
      </c>
      <c r="NL14" t="b">
        <f ca="1"/>
        <v>0</v>
      </c>
      <c r="NM14" t="b">
        <f ca="1"/>
        <v>0</v>
      </c>
      <c r="NN14">
        <f ca="1"/>
        <v>0</v>
      </c>
      <c r="NO14">
        <f ca="1"/>
        <v>0</v>
      </c>
      <c r="NP14" t="b">
        <f ca="1"/>
        <v>0</v>
      </c>
      <c r="NQ14" t="b">
        <f ca="1"/>
        <v>0</v>
      </c>
      <c r="NR14">
        <f ca="1"/>
        <v>0</v>
      </c>
      <c r="NS14">
        <f ca="1"/>
        <v>0</v>
      </c>
      <c r="NT14" t="b">
        <f ca="1"/>
        <v>0</v>
      </c>
      <c r="NU14" t="b">
        <f ca="1"/>
        <v>0</v>
      </c>
      <c r="NV14">
        <f ca="1"/>
        <v>0</v>
      </c>
      <c r="NW14">
        <f ca="1"/>
        <v>0</v>
      </c>
      <c r="NX14" t="b">
        <f ca="1"/>
        <v>0</v>
      </c>
      <c r="NY14">
        <f ca="1"/>
        <v>98</v>
      </c>
      <c r="NZ14">
        <f ca="1"/>
        <v>82</v>
      </c>
      <c r="OA14" t="b">
        <f ca="1"/>
        <v>0</v>
      </c>
      <c r="OB14" t="b">
        <f ca="1"/>
        <v>0</v>
      </c>
      <c r="OC14" t="b">
        <f ca="1"/>
        <v>0</v>
      </c>
      <c r="OD14" t="b">
        <f ca="1"/>
        <v>0</v>
      </c>
      <c r="OE14" t="b">
        <f ca="1"/>
        <v>0</v>
      </c>
      <c r="OF14">
        <f ca="1"/>
        <v>82</v>
      </c>
      <c r="OG14">
        <f ca="1"/>
        <v>0</v>
      </c>
      <c r="OH14">
        <f ca="1"/>
        <v>0</v>
      </c>
      <c r="OI14">
        <f ca="1"/>
        <v>0</v>
      </c>
      <c r="OJ14">
        <f ca="1"/>
        <v>0</v>
      </c>
      <c r="OK14">
        <f ca="1"/>
        <v>0</v>
      </c>
      <c r="OL14">
        <f ca="1"/>
        <v>0</v>
      </c>
      <c r="OM14">
        <f ca="1"/>
        <v>0</v>
      </c>
      <c r="ON14">
        <f ca="1"/>
        <v>0</v>
      </c>
      <c r="OO14">
        <f ca="1"/>
        <v>0</v>
      </c>
      <c r="OP14">
        <f ca="1"/>
        <v>0</v>
      </c>
      <c r="OQ14">
        <f ca="1"/>
        <v>0</v>
      </c>
      <c r="OR14" t="b">
        <f ca="1"/>
        <v>0</v>
      </c>
      <c r="OS14" t="b">
        <f ca="1"/>
        <v>0</v>
      </c>
      <c r="OT14" t="b">
        <f ca="1"/>
        <v>0</v>
      </c>
      <c r="OU14" t="b">
        <f ca="1"/>
        <v>0</v>
      </c>
    </row>
    <row r="15" spans="1:411" x14ac:dyDescent="0.2">
      <c r="A15">
        <v>3</v>
      </c>
      <c r="B15" t="b">
        <v>1</v>
      </c>
      <c r="C15" t="str">
        <v>1:45</v>
      </c>
      <c r="D15" t="str">
        <v>BathroomTellers</v>
      </c>
      <c r="E15" t="str">
        <v>0:07</v>
      </c>
      <c r="F15" t="str">
        <v>Attack</v>
      </c>
      <c r="G15" t="str">
        <v>Won</v>
      </c>
      <c r="H15" t="b">
        <v>1</v>
      </c>
      <c r="J15" t="str">
        <f ca="1"/>
        <v>6_3 Border</v>
      </c>
      <c r="K15">
        <f ca="1"/>
        <v>12</v>
      </c>
      <c r="L15">
        <f ca="1"/>
        <v>0</v>
      </c>
      <c r="M15">
        <f ca="1"/>
        <v>0</v>
      </c>
      <c r="N15">
        <f ca="1"/>
        <v>0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 t="str">
        <f ca="1"/>
        <v>2:07</v>
      </c>
      <c r="T15" t="b">
        <f ca="1"/>
        <v>0</v>
      </c>
      <c r="U15" t="b">
        <f ca="1"/>
        <v>0</v>
      </c>
      <c r="V15" t="b">
        <f ca="1"/>
        <v>0</v>
      </c>
      <c r="W15" t="str">
        <f ca="1"/>
        <v>Nomad</v>
      </c>
      <c r="X15" t="b">
        <f ca="1"/>
        <v>0</v>
      </c>
      <c r="Y15">
        <f ca="1"/>
        <v>0</v>
      </c>
      <c r="Z15">
        <f ca="1"/>
        <v>0</v>
      </c>
      <c r="AA15">
        <f ca="1"/>
        <v>0</v>
      </c>
      <c r="AB15">
        <f ca="1"/>
        <v>2</v>
      </c>
      <c r="AC15">
        <f ca="1"/>
        <v>0</v>
      </c>
      <c r="AD15">
        <f ca="1"/>
        <v>0</v>
      </c>
      <c r="AE15">
        <f ca="1"/>
        <v>0</v>
      </c>
      <c r="AF15">
        <f ca="1"/>
        <v>0</v>
      </c>
      <c r="AG15">
        <f ca="1"/>
        <v>0</v>
      </c>
      <c r="AH15">
        <f ca="1"/>
        <v>0</v>
      </c>
      <c r="AI15">
        <f ca="1"/>
        <v>12</v>
      </c>
      <c r="AJ15">
        <f ca="1"/>
        <v>0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  <c r="AQ15">
        <f ca="1"/>
        <v>0</v>
      </c>
      <c r="AR15">
        <f ca="1"/>
        <v>12</v>
      </c>
      <c r="AS15" t="b">
        <f ca="1"/>
        <v>0</v>
      </c>
      <c r="AT15">
        <f ca="1"/>
        <v>0</v>
      </c>
      <c r="AU15" t="str">
        <f ca="1"/>
        <v>SupplyCustoms</v>
      </c>
      <c r="AV15" t="str">
        <f ca="1"/>
        <v>0:00</v>
      </c>
      <c r="AW15" t="str">
        <f ca="1"/>
        <v>Attack</v>
      </c>
      <c r="AX15" t="str">
        <f ca="1"/>
        <v>Lost</v>
      </c>
      <c r="AY15" t="b">
        <f ca="1"/>
        <v>0</v>
      </c>
      <c r="AZ15">
        <f ca="1"/>
        <v>0</v>
      </c>
      <c r="BA15" t="str">
        <f ca="1"/>
        <v>2:13</v>
      </c>
      <c r="BB15" t="str">
        <f ca="1"/>
        <v>Fin</v>
      </c>
      <c r="BC15" t="str">
        <f ca="1"/>
        <v>Gun</v>
      </c>
      <c r="BD15" t="b">
        <f ca="1"/>
        <v>0</v>
      </c>
      <c r="BE15" t="b">
        <f ca="1"/>
        <v>1</v>
      </c>
      <c r="BF15" t="str">
        <f ca="1"/>
        <v>1:01</v>
      </c>
      <c r="BG15" t="str">
        <f ca="1"/>
        <v>Blue</v>
      </c>
      <c r="BH15" t="str">
        <f ca="1"/>
        <v>Gun</v>
      </c>
      <c r="BI15" t="b">
        <f ca="1"/>
        <v>0</v>
      </c>
      <c r="BJ15" t="b">
        <f ca="1"/>
        <v>0</v>
      </c>
      <c r="BK15">
        <f ca="1"/>
        <v>0</v>
      </c>
      <c r="BL15">
        <f ca="1"/>
        <v>0</v>
      </c>
      <c r="BM15">
        <f ca="1"/>
        <v>0</v>
      </c>
      <c r="BN15" t="b">
        <f ca="1"/>
        <v>0</v>
      </c>
      <c r="BO15">
        <f ca="1"/>
        <v>0</v>
      </c>
      <c r="BP15">
        <f ca="1"/>
        <v>0</v>
      </c>
      <c r="BQ15">
        <f ca="1"/>
        <v>0</v>
      </c>
      <c r="BR15">
        <f ca="1"/>
        <v>0</v>
      </c>
      <c r="BS15" t="b">
        <f ca="1"/>
        <v>0</v>
      </c>
      <c r="BT15">
        <f ca="1"/>
        <v>0</v>
      </c>
      <c r="BU15">
        <f ca="1"/>
        <v>0</v>
      </c>
      <c r="BV15">
        <f ca="1"/>
        <v>0</v>
      </c>
      <c r="BW15">
        <f ca="1"/>
        <v>0</v>
      </c>
      <c r="BX15" t="b">
        <f ca="1"/>
        <v>0</v>
      </c>
      <c r="BY15">
        <f ca="1"/>
        <v>0</v>
      </c>
      <c r="BZ15">
        <f ca="1"/>
        <v>0</v>
      </c>
      <c r="CA15" t="str">
        <f ca="1"/>
        <v/>
      </c>
      <c r="CB15">
        <f ca="1"/>
        <v>0</v>
      </c>
      <c r="CC15">
        <f ca="1"/>
        <v>0</v>
      </c>
      <c r="CD15" t="b">
        <f ca="1"/>
        <v>0</v>
      </c>
      <c r="CE15" t="b">
        <f ca="1"/>
        <v>0</v>
      </c>
      <c r="CF15">
        <f ca="1"/>
        <v>0</v>
      </c>
      <c r="CG15">
        <f ca="1"/>
        <v>0</v>
      </c>
      <c r="CH15" t="b">
        <f ca="1"/>
        <v>0</v>
      </c>
      <c r="CI15" t="b">
        <f ca="1"/>
        <v>1</v>
      </c>
      <c r="CJ15">
        <f ca="1"/>
        <v>0</v>
      </c>
      <c r="CK15">
        <f ca="1"/>
        <v>0</v>
      </c>
      <c r="CL15" t="b">
        <f ca="1"/>
        <v>0</v>
      </c>
      <c r="CM15" t="b">
        <f ca="1"/>
        <v>0</v>
      </c>
      <c r="CN15">
        <f ca="1"/>
        <v>0</v>
      </c>
      <c r="CO15">
        <f ca="1"/>
        <v>0</v>
      </c>
      <c r="CP15" t="b">
        <f ca="1"/>
        <v>0</v>
      </c>
      <c r="CQ15">
        <f ca="1"/>
        <v>127</v>
      </c>
      <c r="CR15">
        <f ca="1"/>
        <v>53</v>
      </c>
      <c r="CS15">
        <f ca="1"/>
        <v>47</v>
      </c>
      <c r="CT15">
        <f ca="1"/>
        <v>119</v>
      </c>
      <c r="CU15" t="b">
        <f ca="1"/>
        <v>0</v>
      </c>
      <c r="CV15" t="b">
        <f ca="1"/>
        <v>0</v>
      </c>
      <c r="CW15" t="b">
        <f ca="1"/>
        <v>0</v>
      </c>
      <c r="CX15">
        <f ca="1"/>
        <v>180</v>
      </c>
      <c r="CY15">
        <f ca="1"/>
        <v>0</v>
      </c>
      <c r="CZ15">
        <f ca="1"/>
        <v>0</v>
      </c>
      <c r="DA15">
        <f ca="1"/>
        <v>0</v>
      </c>
      <c r="DB15">
        <f ca="1"/>
        <v>0</v>
      </c>
      <c r="DC15">
        <f ca="1"/>
        <v>0</v>
      </c>
      <c r="DD15">
        <f ca="1"/>
        <v>0</v>
      </c>
      <c r="DE15">
        <f ca="1"/>
        <v>0</v>
      </c>
      <c r="DF15">
        <f ca="1"/>
        <v>0</v>
      </c>
      <c r="DG15">
        <f ca="1"/>
        <v>0</v>
      </c>
      <c r="DH15">
        <f ca="1"/>
        <v>0</v>
      </c>
      <c r="DI15">
        <f ca="1"/>
        <v>0</v>
      </c>
      <c r="DJ15" t="b">
        <f ca="1"/>
        <v>0</v>
      </c>
      <c r="DK15" t="b">
        <f ca="1"/>
        <v>0</v>
      </c>
      <c r="DL15" t="b">
        <f ca="1"/>
        <v>0</v>
      </c>
      <c r="DM15" t="b">
        <f ca="1"/>
        <v>0</v>
      </c>
      <c r="DN15" t="b">
        <f ca="1"/>
        <v>0</v>
      </c>
      <c r="DO15">
        <f ca="1"/>
        <v>0</v>
      </c>
      <c r="MA15" t="b">
        <f ca="1"/>
        <v>0</v>
      </c>
      <c r="MB15">
        <f ca="1"/>
        <v>0</v>
      </c>
      <c r="MC15" t="str">
        <f ca="1"/>
        <v>ArmoryArchives</v>
      </c>
      <c r="MD15" t="str">
        <f ca="1"/>
        <v>1:06</v>
      </c>
      <c r="ME15" t="str">
        <f ca="1"/>
        <v>Defence</v>
      </c>
      <c r="MF15" t="str">
        <f ca="1"/>
        <v>Won</v>
      </c>
      <c r="MG15" t="b">
        <f ca="1"/>
        <v>0</v>
      </c>
      <c r="MH15">
        <f ca="1"/>
        <v>0</v>
      </c>
      <c r="MI15" t="str">
        <f ca="1"/>
        <v>2:26</v>
      </c>
      <c r="MJ15" t="str">
        <f ca="1"/>
        <v>Blue</v>
      </c>
      <c r="MK15" t="str">
        <f ca="1"/>
        <v>Gun</v>
      </c>
      <c r="ML15" t="b">
        <f ca="1"/>
        <v>0</v>
      </c>
      <c r="MM15" t="b">
        <f ca="1"/>
        <v>0</v>
      </c>
      <c r="MN15" t="str">
        <f ca="1"/>
        <v>2:16</v>
      </c>
      <c r="MO15" t="str">
        <f ca="1"/>
        <v>Yeeto</v>
      </c>
      <c r="MP15" t="str">
        <f ca="1"/>
        <v>Gun</v>
      </c>
      <c r="MQ15" t="b">
        <f ca="1"/>
        <v>0</v>
      </c>
      <c r="MR15" t="b">
        <f ca="1"/>
        <v>1</v>
      </c>
      <c r="MS15" t="str">
        <f ca="1"/>
        <v>2:00</v>
      </c>
      <c r="MT15" t="str">
        <f ca="1"/>
        <v>Yeeto</v>
      </c>
      <c r="MU15" t="str">
        <f ca="1"/>
        <v>Gun</v>
      </c>
      <c r="MV15" t="b">
        <f ca="1"/>
        <v>0</v>
      </c>
      <c r="MW15" t="b">
        <f ca="1"/>
        <v>0</v>
      </c>
      <c r="MX15" t="str">
        <f ca="1"/>
        <v>1:46</v>
      </c>
      <c r="MY15" t="str">
        <f ca="1"/>
        <v>Fin</v>
      </c>
      <c r="MZ15" t="str">
        <f ca="1"/>
        <v>Gun</v>
      </c>
      <c r="NA15" t="b">
        <f ca="1"/>
        <v>0</v>
      </c>
      <c r="NB15" t="b">
        <f ca="1"/>
        <v>0</v>
      </c>
      <c r="NC15" t="str">
        <f ca="1"/>
        <v>1:06</v>
      </c>
      <c r="ND15" t="str">
        <f ca="1"/>
        <v>Yeeto</v>
      </c>
      <c r="NE15" t="str">
        <f ca="1"/>
        <v>Gun</v>
      </c>
      <c r="NF15" t="b">
        <f ca="1"/>
        <v>0</v>
      </c>
      <c r="NG15" t="b">
        <f ca="1"/>
        <v>1</v>
      </c>
      <c r="NH15">
        <f ca="1"/>
        <v>0</v>
      </c>
      <c r="NI15" t="str">
        <f ca="1"/>
        <v/>
      </c>
      <c r="NJ15">
        <f ca="1"/>
        <v>0</v>
      </c>
      <c r="NK15">
        <f ca="1"/>
        <v>0</v>
      </c>
      <c r="NL15" t="b">
        <f ca="1"/>
        <v>0</v>
      </c>
      <c r="NM15" t="b">
        <f ca="1"/>
        <v>0</v>
      </c>
      <c r="NN15">
        <f ca="1"/>
        <v>0</v>
      </c>
      <c r="NO15">
        <f ca="1"/>
        <v>0</v>
      </c>
      <c r="NP15" t="b">
        <f ca="1"/>
        <v>0</v>
      </c>
      <c r="NQ15" t="b">
        <f ca="1"/>
        <v>0</v>
      </c>
      <c r="NR15">
        <f ca="1"/>
        <v>0</v>
      </c>
      <c r="NS15">
        <f ca="1"/>
        <v>0</v>
      </c>
      <c r="NT15" t="b">
        <f ca="1"/>
        <v>0</v>
      </c>
      <c r="NU15" t="b">
        <f ca="1"/>
        <v>0</v>
      </c>
      <c r="NV15">
        <f ca="1"/>
        <v>0</v>
      </c>
      <c r="NW15">
        <f ca="1"/>
        <v>0</v>
      </c>
      <c r="NX15" t="b">
        <f ca="1"/>
        <v>0</v>
      </c>
      <c r="NY15">
        <f ca="1"/>
        <v>118</v>
      </c>
      <c r="NZ15">
        <f ca="1"/>
        <v>62</v>
      </c>
      <c r="OA15">
        <f ca="1"/>
        <v>34</v>
      </c>
      <c r="OB15">
        <f ca="1"/>
        <v>44</v>
      </c>
      <c r="OC15">
        <f ca="1"/>
        <v>60</v>
      </c>
      <c r="OD15">
        <f ca="1"/>
        <v>74</v>
      </c>
      <c r="OE15">
        <f ca="1"/>
        <v>114</v>
      </c>
      <c r="OF15">
        <f ca="1"/>
        <v>114</v>
      </c>
      <c r="OG15">
        <f ca="1"/>
        <v>0</v>
      </c>
      <c r="OH15">
        <f ca="1"/>
        <v>0</v>
      </c>
      <c r="OI15">
        <f ca="1"/>
        <v>0</v>
      </c>
      <c r="OJ15">
        <f ca="1"/>
        <v>0</v>
      </c>
      <c r="OK15">
        <f ca="1"/>
        <v>0</v>
      </c>
      <c r="OL15">
        <f ca="1"/>
        <v>0</v>
      </c>
      <c r="OM15">
        <f ca="1"/>
        <v>0</v>
      </c>
      <c r="ON15">
        <f ca="1"/>
        <v>0</v>
      </c>
      <c r="OO15">
        <f ca="1"/>
        <v>0</v>
      </c>
      <c r="OP15">
        <f ca="1"/>
        <v>0</v>
      </c>
      <c r="OQ15">
        <f ca="1"/>
        <v>0</v>
      </c>
      <c r="OR15" t="b">
        <f ca="1"/>
        <v>0</v>
      </c>
      <c r="OS15" t="b">
        <f ca="1"/>
        <v>0</v>
      </c>
      <c r="OT15" t="b">
        <f ca="1"/>
        <v>0</v>
      </c>
      <c r="OU15" t="b">
        <f ca="1"/>
        <v>0</v>
      </c>
    </row>
    <row r="16" spans="1:411" x14ac:dyDescent="0.2">
      <c r="A16">
        <v>4</v>
      </c>
      <c r="B16" t="b">
        <v>0</v>
      </c>
      <c r="C16">
        <v>0</v>
      </c>
      <c r="D16" t="str">
        <v>ArmoryArchives</v>
      </c>
      <c r="E16" t="str">
        <v>1:34</v>
      </c>
      <c r="F16" t="str">
        <v>Attack</v>
      </c>
      <c r="G16" t="str">
        <v>Won</v>
      </c>
      <c r="H16" t="b">
        <v>0</v>
      </c>
      <c r="J16" t="str">
        <f ca="1"/>
        <v>6_7 Border</v>
      </c>
      <c r="K16">
        <f ca="1"/>
        <v>1</v>
      </c>
      <c r="L16">
        <f ca="1"/>
        <v>0</v>
      </c>
      <c r="M16">
        <f ca="1"/>
        <v>0</v>
      </c>
      <c r="N16">
        <f ca="1"/>
        <v>0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 t="str">
        <f ca="1"/>
        <v>2:12</v>
      </c>
      <c r="T16" t="b">
        <f ca="1"/>
        <v>0</v>
      </c>
      <c r="U16" t="b">
        <f ca="1"/>
        <v>1</v>
      </c>
      <c r="V16" t="b">
        <f ca="1"/>
        <v>1</v>
      </c>
      <c r="W16" t="str">
        <f ca="1"/>
        <v>Nomad</v>
      </c>
      <c r="X16" t="b">
        <f ca="1"/>
        <v>0</v>
      </c>
      <c r="Y16">
        <f ca="1"/>
        <v>0</v>
      </c>
      <c r="Z16">
        <f ca="1"/>
        <v>0</v>
      </c>
      <c r="AA16">
        <f ca="1"/>
        <v>0</v>
      </c>
      <c r="AB16">
        <f ca="1"/>
        <v>0</v>
      </c>
      <c r="AC16">
        <f ca="1"/>
        <v>0</v>
      </c>
      <c r="AD16">
        <f ca="1"/>
        <v>0</v>
      </c>
      <c r="AE16">
        <f ca="1"/>
        <v>0</v>
      </c>
      <c r="AF16">
        <f ca="1"/>
        <v>0</v>
      </c>
      <c r="AG16">
        <f ca="1"/>
        <v>0</v>
      </c>
      <c r="AH16">
        <f ca="1"/>
        <v>0</v>
      </c>
      <c r="AI16">
        <f ca="1"/>
        <v>1</v>
      </c>
      <c r="AJ16">
        <f ca="1"/>
        <v>0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  <c r="AQ16">
        <f ca="1"/>
        <v>0</v>
      </c>
      <c r="AR16">
        <f ca="1"/>
        <v>1</v>
      </c>
      <c r="AS16" t="b">
        <f ca="1"/>
        <v>0</v>
      </c>
      <c r="AT16">
        <f ca="1"/>
        <v>0</v>
      </c>
      <c r="AU16" t="str">
        <f ca="1"/>
        <v>ArmoryArchives</v>
      </c>
      <c r="AV16" t="str">
        <f ca="1"/>
        <v>1:19</v>
      </c>
      <c r="AW16" t="str">
        <f ca="1"/>
        <v>Attack</v>
      </c>
      <c r="AX16" t="str">
        <f ca="1"/>
        <v>Won</v>
      </c>
      <c r="AY16" t="b">
        <f ca="1"/>
        <v>0</v>
      </c>
      <c r="AZ16">
        <f ca="1"/>
        <v>0</v>
      </c>
      <c r="BA16" t="str">
        <f ca="1"/>
        <v>2:10</v>
      </c>
      <c r="BB16" t="str">
        <f ca="1"/>
        <v>Perseus</v>
      </c>
      <c r="BC16" t="str">
        <f ca="1"/>
        <v>Gun</v>
      </c>
      <c r="BD16" t="b">
        <f ca="1"/>
        <v>0</v>
      </c>
      <c r="BE16" t="b">
        <f ca="1"/>
        <v>1</v>
      </c>
      <c r="BF16" t="str">
        <f ca="1"/>
        <v>1:34</v>
      </c>
      <c r="BG16" t="str">
        <f ca="1"/>
        <v>Perseus</v>
      </c>
      <c r="BH16" t="str">
        <f ca="1"/>
        <v>Gun</v>
      </c>
      <c r="BI16" t="b">
        <f ca="1"/>
        <v>0</v>
      </c>
      <c r="BJ16" t="b">
        <f ca="1"/>
        <v>0</v>
      </c>
      <c r="BK16" t="str">
        <f ca="1"/>
        <v>1:29</v>
      </c>
      <c r="BL16" t="str">
        <f ca="1"/>
        <v>Yeeto</v>
      </c>
      <c r="BM16" t="str">
        <f ca="1"/>
        <v>Gun</v>
      </c>
      <c r="BN16" t="b">
        <f ca="1"/>
        <v>0</v>
      </c>
      <c r="BO16" t="b">
        <f ca="1"/>
        <v>1</v>
      </c>
      <c r="BP16" t="str">
        <f ca="1"/>
        <v>1:19</v>
      </c>
      <c r="BQ16" t="str">
        <f ca="1"/>
        <v>Perseus</v>
      </c>
      <c r="BR16" t="str">
        <f ca="1"/>
        <v>Gun</v>
      </c>
      <c r="BS16" t="b">
        <f ca="1"/>
        <v>0</v>
      </c>
      <c r="BT16" t="b">
        <f ca="1"/>
        <v>0</v>
      </c>
      <c r="BU16" t="str">
        <f ca="1"/>
        <v>1:19</v>
      </c>
      <c r="BV16" t="str">
        <f ca="1"/>
        <v>Blue</v>
      </c>
      <c r="BW16" t="str">
        <f ca="1"/>
        <v>Gun</v>
      </c>
      <c r="BX16" t="b">
        <f ca="1"/>
        <v>0</v>
      </c>
      <c r="BY16" t="b">
        <f ca="1"/>
        <v>0</v>
      </c>
      <c r="BZ16">
        <f ca="1"/>
        <v>0</v>
      </c>
      <c r="CA16" t="str">
        <f ca="1"/>
        <v/>
      </c>
      <c r="CB16">
        <f ca="1"/>
        <v>0</v>
      </c>
      <c r="CC16">
        <f ca="1"/>
        <v>0</v>
      </c>
      <c r="CD16" t="b">
        <f ca="1"/>
        <v>0</v>
      </c>
      <c r="CE16" t="b">
        <f ca="1"/>
        <v>0</v>
      </c>
      <c r="CF16">
        <f ca="1"/>
        <v>0</v>
      </c>
      <c r="CG16">
        <f ca="1"/>
        <v>0</v>
      </c>
      <c r="CH16" t="b">
        <f ca="1"/>
        <v>0</v>
      </c>
      <c r="CI16" t="b">
        <f ca="1"/>
        <v>0</v>
      </c>
      <c r="CJ16">
        <f ca="1"/>
        <v>0</v>
      </c>
      <c r="CK16">
        <f ca="1"/>
        <v>0</v>
      </c>
      <c r="CL16" t="b">
        <f ca="1"/>
        <v>0</v>
      </c>
      <c r="CM16" t="b">
        <f ca="1"/>
        <v>1</v>
      </c>
      <c r="CN16">
        <f ca="1"/>
        <v>0</v>
      </c>
      <c r="CO16">
        <f ca="1"/>
        <v>0</v>
      </c>
      <c r="CP16" t="b">
        <f ca="1"/>
        <v>0</v>
      </c>
      <c r="CQ16">
        <f ca="1"/>
        <v>132</v>
      </c>
      <c r="CR16">
        <f ca="1"/>
        <v>48</v>
      </c>
      <c r="CS16">
        <f ca="1"/>
        <v>50</v>
      </c>
      <c r="CT16">
        <f ca="1"/>
        <v>86</v>
      </c>
      <c r="CU16">
        <f ca="1"/>
        <v>91</v>
      </c>
      <c r="CV16">
        <f ca="1"/>
        <v>101</v>
      </c>
      <c r="CW16">
        <f ca="1"/>
        <v>101</v>
      </c>
      <c r="CX16">
        <f ca="1"/>
        <v>101</v>
      </c>
      <c r="CY16">
        <f ca="1"/>
        <v>0</v>
      </c>
      <c r="CZ16">
        <f ca="1"/>
        <v>0</v>
      </c>
      <c r="DA16">
        <f ca="1"/>
        <v>0</v>
      </c>
      <c r="DB16">
        <f ca="1"/>
        <v>0</v>
      </c>
      <c r="DC16">
        <f ca="1"/>
        <v>0</v>
      </c>
      <c r="DD16" t="b">
        <f ca="1"/>
        <v>1</v>
      </c>
      <c r="DE16" t="b">
        <f ca="1"/>
        <v>1</v>
      </c>
      <c r="DF16">
        <f ca="1"/>
        <v>48</v>
      </c>
      <c r="DG16" t="b">
        <f ca="1"/>
        <v>0</v>
      </c>
      <c r="DH16">
        <f ca="1"/>
        <v>0</v>
      </c>
      <c r="DI16">
        <f ca="1"/>
        <v>0</v>
      </c>
      <c r="DJ16" t="b">
        <f ca="1"/>
        <v>0</v>
      </c>
      <c r="DK16" t="b">
        <f ca="1"/>
        <v>1</v>
      </c>
      <c r="DL16" t="b">
        <f ca="1"/>
        <v>0</v>
      </c>
      <c r="DM16" t="b">
        <f ca="1"/>
        <v>0</v>
      </c>
      <c r="DN16" t="b">
        <f ca="1"/>
        <v>0</v>
      </c>
      <c r="DO16">
        <f ca="1"/>
        <v>0</v>
      </c>
    </row>
    <row r="17" spans="1:119" x14ac:dyDescent="0.2">
      <c r="A17">
        <v>5</v>
      </c>
      <c r="B17" t="b">
        <v>0</v>
      </c>
      <c r="C17">
        <v>0</v>
      </c>
      <c r="D17" t="str">
        <v>ArmoryArchives</v>
      </c>
      <c r="E17" t="str">
        <v>1:14</v>
      </c>
      <c r="F17" t="str">
        <v>Attack</v>
      </c>
      <c r="G17" t="str">
        <v>Lost</v>
      </c>
      <c r="H17" t="b">
        <v>0</v>
      </c>
      <c r="J17" t="str">
        <f ca="1"/>
        <v>6_7 Border</v>
      </c>
      <c r="K17">
        <f ca="1"/>
        <v>2</v>
      </c>
      <c r="L17">
        <f ca="1"/>
        <v>0</v>
      </c>
      <c r="M17">
        <f ca="1"/>
        <v>0</v>
      </c>
      <c r="N17">
        <f ca="1"/>
        <v>0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</v>
      </c>
      <c r="T17" t="b">
        <f ca="1"/>
        <v>0</v>
      </c>
      <c r="U17" t="b">
        <f ca="1"/>
        <v>0</v>
      </c>
      <c r="V17" t="b">
        <f ca="1"/>
        <v>0</v>
      </c>
      <c r="W17" t="str">
        <f ca="1"/>
        <v>Nomad</v>
      </c>
      <c r="X17" t="b">
        <f ca="1"/>
        <v>0</v>
      </c>
      <c r="Y17">
        <f ca="1"/>
        <v>0</v>
      </c>
      <c r="Z17">
        <f ca="1"/>
        <v>0</v>
      </c>
      <c r="AA17">
        <f ca="1"/>
        <v>0</v>
      </c>
      <c r="AB17">
        <f ca="1"/>
        <v>0</v>
      </c>
      <c r="AC17">
        <f ca="1"/>
        <v>0</v>
      </c>
      <c r="AD17">
        <f ca="1"/>
        <v>0</v>
      </c>
      <c r="AE17">
        <f ca="1"/>
        <v>0</v>
      </c>
      <c r="AF17">
        <f ca="1"/>
        <v>0</v>
      </c>
      <c r="AG17">
        <f ca="1"/>
        <v>0</v>
      </c>
      <c r="AH17">
        <f ca="1"/>
        <v>0</v>
      </c>
      <c r="AI17">
        <f ca="1"/>
        <v>2</v>
      </c>
      <c r="AJ17">
        <f ca="1"/>
        <v>0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  <c r="AQ17">
        <f ca="1"/>
        <v>0</v>
      </c>
      <c r="AR17">
        <f ca="1"/>
        <v>2</v>
      </c>
      <c r="AS17" t="b">
        <f ca="1"/>
        <v>0</v>
      </c>
      <c r="AT17">
        <f ca="1"/>
        <v>0</v>
      </c>
      <c r="AU17" t="str">
        <f ca="1"/>
        <v>ArmoryArchives</v>
      </c>
      <c r="AV17" t="str">
        <f ca="1"/>
        <v>1:40</v>
      </c>
      <c r="AW17" t="str">
        <f ca="1"/>
        <v>Attack</v>
      </c>
      <c r="AX17" t="str">
        <f ca="1"/>
        <v>Won</v>
      </c>
      <c r="AY17" t="b">
        <f ca="1"/>
        <v>0</v>
      </c>
      <c r="AZ17">
        <f ca="1"/>
        <v>0</v>
      </c>
      <c r="BA17" t="str">
        <f ca="1"/>
        <v>2:27</v>
      </c>
      <c r="BB17" t="str">
        <f ca="1"/>
        <v>Perseus</v>
      </c>
      <c r="BC17" t="str">
        <f ca="1"/>
        <v>Gun</v>
      </c>
      <c r="BD17" t="b">
        <f ca="1"/>
        <v>0</v>
      </c>
      <c r="BE17" t="b">
        <f ca="1"/>
        <v>0</v>
      </c>
      <c r="BF17" t="str">
        <f ca="1"/>
        <v>2:20</v>
      </c>
      <c r="BG17" t="str">
        <f ca="1"/>
        <v>Ploudy</v>
      </c>
      <c r="BH17" t="str">
        <f ca="1"/>
        <v>Gun</v>
      </c>
      <c r="BI17" t="b">
        <f ca="1"/>
        <v>0</v>
      </c>
      <c r="BJ17" t="b">
        <f ca="1"/>
        <v>1</v>
      </c>
      <c r="BK17" t="str">
        <f ca="1"/>
        <v>2:08</v>
      </c>
      <c r="BL17" t="str">
        <f ca="1"/>
        <v>Yeeto</v>
      </c>
      <c r="BM17" t="str">
        <f ca="1"/>
        <v>Gun</v>
      </c>
      <c r="BN17" t="b">
        <f ca="1"/>
        <v>0</v>
      </c>
      <c r="BO17" t="b">
        <f ca="1"/>
        <v>0</v>
      </c>
      <c r="BP17" t="str">
        <f ca="1"/>
        <v>1:48</v>
      </c>
      <c r="BQ17" t="str">
        <f ca="1"/>
        <v>Ploudy</v>
      </c>
      <c r="BR17" t="str">
        <f ca="1"/>
        <v>Gun</v>
      </c>
      <c r="BS17" t="b">
        <f ca="1"/>
        <v>0</v>
      </c>
      <c r="BT17" t="b">
        <f ca="1"/>
        <v>0</v>
      </c>
      <c r="BU17" t="str">
        <f ca="1"/>
        <v>1:40</v>
      </c>
      <c r="BV17" t="str">
        <f ca="1"/>
        <v>Ploudy</v>
      </c>
      <c r="BW17" t="str">
        <f ca="1"/>
        <v>Gun</v>
      </c>
      <c r="BX17" t="b">
        <f ca="1"/>
        <v>0</v>
      </c>
      <c r="BY17" t="b">
        <f ca="1"/>
        <v>1</v>
      </c>
      <c r="BZ17">
        <f ca="1"/>
        <v>0</v>
      </c>
      <c r="CA17" t="str">
        <f ca="1"/>
        <v/>
      </c>
      <c r="CB17">
        <f ca="1"/>
        <v>0</v>
      </c>
      <c r="CC17">
        <f ca="1"/>
        <v>0</v>
      </c>
      <c r="CD17" t="b">
        <f ca="1"/>
        <v>0</v>
      </c>
      <c r="CE17" t="b">
        <f ca="1"/>
        <v>0</v>
      </c>
      <c r="CF17">
        <f ca="1"/>
        <v>0</v>
      </c>
      <c r="CG17">
        <f ca="1"/>
        <v>0</v>
      </c>
      <c r="CH17" t="b">
        <f ca="1"/>
        <v>0</v>
      </c>
      <c r="CI17" t="b">
        <f ca="1"/>
        <v>0</v>
      </c>
      <c r="CJ17">
        <f ca="1"/>
        <v>3</v>
      </c>
      <c r="CK17">
        <f ca="1"/>
        <v>2</v>
      </c>
      <c r="CL17" t="b">
        <f ca="1"/>
        <v>0</v>
      </c>
      <c r="CM17" t="b">
        <f ca="1"/>
        <v>1</v>
      </c>
      <c r="CN17">
        <f ca="1"/>
        <v>0</v>
      </c>
      <c r="CO17">
        <f ca="1"/>
        <v>0</v>
      </c>
      <c r="CP17" t="b">
        <f ca="1"/>
        <v>1</v>
      </c>
      <c r="CQ17">
        <f ca="1"/>
        <v>0</v>
      </c>
      <c r="CR17" t="b">
        <f ca="1"/>
        <v>0</v>
      </c>
      <c r="CS17">
        <f ca="1"/>
        <v>33</v>
      </c>
      <c r="CT17">
        <f ca="1"/>
        <v>40</v>
      </c>
      <c r="CU17">
        <f ca="1"/>
        <v>52</v>
      </c>
      <c r="CV17">
        <f ca="1"/>
        <v>72</v>
      </c>
      <c r="CW17">
        <f ca="1"/>
        <v>80</v>
      </c>
      <c r="CX17">
        <f ca="1"/>
        <v>80</v>
      </c>
      <c r="CY17">
        <f ca="1"/>
        <v>0</v>
      </c>
      <c r="CZ17">
        <f ca="1"/>
        <v>0</v>
      </c>
      <c r="DA17">
        <f ca="1"/>
        <v>0</v>
      </c>
      <c r="DB17">
        <f ca="1"/>
        <v>0</v>
      </c>
      <c r="DC17">
        <f ca="1"/>
        <v>0</v>
      </c>
      <c r="DD17" t="b">
        <f ca="1"/>
        <v>1</v>
      </c>
      <c r="DE17" t="b">
        <f ca="1"/>
        <v>0</v>
      </c>
      <c r="DF17" t="b">
        <f ca="1"/>
        <v>0</v>
      </c>
      <c r="DG17">
        <f ca="1"/>
        <v>99</v>
      </c>
      <c r="DH17">
        <f ca="1"/>
        <v>3</v>
      </c>
      <c r="DI17">
        <f ca="1"/>
        <v>0</v>
      </c>
      <c r="DJ17" t="b">
        <f ca="1"/>
        <v>0</v>
      </c>
      <c r="DK17" t="b">
        <f ca="1"/>
        <v>0</v>
      </c>
      <c r="DL17" t="b">
        <f ca="1"/>
        <v>0</v>
      </c>
      <c r="DM17" t="b">
        <f ca="1"/>
        <v>0</v>
      </c>
      <c r="DN17" t="b">
        <f ca="1"/>
        <v>0</v>
      </c>
      <c r="DO17">
        <f ca="1"/>
        <v>0</v>
      </c>
    </row>
    <row r="18" spans="1:119" x14ac:dyDescent="0.2">
      <c r="A18">
        <v>6</v>
      </c>
      <c r="B18" t="b">
        <v>0</v>
      </c>
      <c r="C18">
        <v>0</v>
      </c>
      <c r="D18" t="str">
        <v>WorkshopVents</v>
      </c>
      <c r="E18" t="str">
        <v>0:56</v>
      </c>
      <c r="F18" t="str">
        <v>Attack</v>
      </c>
      <c r="G18" t="str">
        <v>Won</v>
      </c>
      <c r="H18" t="b">
        <v>0</v>
      </c>
      <c r="J18" t="str">
        <f ca="1"/>
        <v>6_7 Border</v>
      </c>
      <c r="K18">
        <f ca="1"/>
        <v>3</v>
      </c>
      <c r="L18">
        <f ca="1"/>
        <v>0</v>
      </c>
      <c r="M18">
        <f ca="1"/>
        <v>0</v>
      </c>
      <c r="N18">
        <f ca="1"/>
        <v>0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</v>
      </c>
      <c r="T18" t="b">
        <f ca="1"/>
        <v>0</v>
      </c>
      <c r="U18" t="b">
        <f ca="1"/>
        <v>0</v>
      </c>
      <c r="V18" t="b">
        <f ca="1"/>
        <v>0</v>
      </c>
      <c r="W18" t="str">
        <f ca="1"/>
        <v>Nomad</v>
      </c>
      <c r="X18" t="b">
        <f ca="1"/>
        <v>0</v>
      </c>
      <c r="Y18">
        <f ca="1"/>
        <v>0</v>
      </c>
      <c r="Z18">
        <f ca="1"/>
        <v>0</v>
      </c>
      <c r="AA18">
        <f ca="1"/>
        <v>0</v>
      </c>
      <c r="AB18">
        <f ca="1"/>
        <v>2</v>
      </c>
      <c r="AC18">
        <f ca="1"/>
        <v>0</v>
      </c>
      <c r="AD18">
        <f ca="1"/>
        <v>0</v>
      </c>
      <c r="AE18">
        <f ca="1"/>
        <v>0</v>
      </c>
      <c r="AF18">
        <f ca="1"/>
        <v>0</v>
      </c>
      <c r="AG18">
        <f ca="1"/>
        <v>0</v>
      </c>
      <c r="AH18">
        <f ca="1"/>
        <v>0</v>
      </c>
      <c r="AI18">
        <f ca="1"/>
        <v>3</v>
      </c>
      <c r="AJ18">
        <f ca="1"/>
        <v>0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>
        <f ca="1"/>
        <v>0</v>
      </c>
      <c r="AP18">
        <f ca="1"/>
        <v>0</v>
      </c>
      <c r="AQ18">
        <f ca="1"/>
        <v>0</v>
      </c>
      <c r="AR18">
        <f ca="1"/>
        <v>3</v>
      </c>
      <c r="AS18" t="b">
        <f ca="1"/>
        <v>1</v>
      </c>
      <c r="AT18" t="str">
        <f ca="1"/>
        <v>1:45</v>
      </c>
      <c r="AU18" t="str">
        <f ca="1"/>
        <v>BathroomTellers</v>
      </c>
      <c r="AV18" t="str">
        <f ca="1"/>
        <v>0:07</v>
      </c>
      <c r="AW18" t="str">
        <f ca="1"/>
        <v>Attack</v>
      </c>
      <c r="AX18" t="str">
        <f ca="1"/>
        <v>Won</v>
      </c>
      <c r="AY18" t="b">
        <f ca="1"/>
        <v>1</v>
      </c>
      <c r="AZ18">
        <f ca="1"/>
        <v>0</v>
      </c>
      <c r="BA18" t="str">
        <f ca="1"/>
        <v>1:57</v>
      </c>
      <c r="BB18" t="str">
        <f ca="1"/>
        <v>Yeeto</v>
      </c>
      <c r="BC18" t="str">
        <f ca="1"/>
        <v>Gun</v>
      </c>
      <c r="BD18" t="b">
        <f ca="1"/>
        <v>0</v>
      </c>
      <c r="BE18" t="b">
        <f ca="1"/>
        <v>1</v>
      </c>
      <c r="BF18" t="str">
        <f ca="1"/>
        <v>1:54</v>
      </c>
      <c r="BG18" t="str">
        <f ca="1"/>
        <v>Yeeto</v>
      </c>
      <c r="BH18" t="str">
        <f ca="1"/>
        <v>Gun</v>
      </c>
      <c r="BI18" t="b">
        <f ca="1"/>
        <v>0</v>
      </c>
      <c r="BJ18" t="b">
        <f ca="1"/>
        <v>0</v>
      </c>
      <c r="BK18" t="str">
        <f ca="1"/>
        <v>0:26</v>
      </c>
      <c r="BL18" t="str">
        <f ca="1"/>
        <v>Ploudy</v>
      </c>
      <c r="BM18" t="str">
        <f ca="1"/>
        <v>Gun</v>
      </c>
      <c r="BN18" t="b">
        <f ca="1"/>
        <v>1</v>
      </c>
      <c r="BO18" t="b">
        <f ca="1"/>
        <v>0</v>
      </c>
      <c r="BP18" t="str">
        <f ca="1"/>
        <v>0:15</v>
      </c>
      <c r="BQ18" t="str">
        <f ca="1"/>
        <v>Ploudy</v>
      </c>
      <c r="BR18" t="str">
        <f ca="1"/>
        <v>Gun</v>
      </c>
      <c r="BS18" t="b">
        <f ca="1"/>
        <v>1</v>
      </c>
      <c r="BT18" t="b">
        <f ca="1"/>
        <v>0</v>
      </c>
      <c r="BU18" t="str">
        <f ca="1"/>
        <v>0:07</v>
      </c>
      <c r="BV18" t="str">
        <f ca="1"/>
        <v>Ploudy</v>
      </c>
      <c r="BW18" t="str">
        <f ca="1"/>
        <v>Gun</v>
      </c>
      <c r="BX18" t="b">
        <f ca="1"/>
        <v>1</v>
      </c>
      <c r="BY18" t="b">
        <f ca="1"/>
        <v>0</v>
      </c>
      <c r="BZ18">
        <f ca="1"/>
        <v>0</v>
      </c>
      <c r="CA18" t="str">
        <f ca="1"/>
        <v/>
      </c>
      <c r="CB18">
        <f ca="1"/>
        <v>0</v>
      </c>
      <c r="CC18">
        <f ca="1"/>
        <v>0</v>
      </c>
      <c r="CD18" t="b">
        <f ca="1"/>
        <v>0</v>
      </c>
      <c r="CE18" t="b">
        <f ca="1"/>
        <v>0</v>
      </c>
      <c r="CF18">
        <f ca="1"/>
        <v>0</v>
      </c>
      <c r="CG18">
        <f ca="1"/>
        <v>0</v>
      </c>
      <c r="CH18" t="b">
        <f ca="1"/>
        <v>1</v>
      </c>
      <c r="CI18" t="b">
        <f ca="1"/>
        <v>0</v>
      </c>
      <c r="CJ18">
        <f ca="1"/>
        <v>3</v>
      </c>
      <c r="CK18">
        <f ca="1"/>
        <v>0</v>
      </c>
      <c r="CL18" t="b">
        <f ca="1"/>
        <v>0</v>
      </c>
      <c r="CM18" t="b">
        <f ca="1"/>
        <v>1</v>
      </c>
      <c r="CN18">
        <f ca="1"/>
        <v>0</v>
      </c>
      <c r="CO18">
        <f ca="1"/>
        <v>0</v>
      </c>
      <c r="CP18" t="b">
        <f ca="1"/>
        <v>0</v>
      </c>
      <c r="CQ18">
        <f ca="1"/>
        <v>0</v>
      </c>
      <c r="CR18" t="b">
        <f ca="1"/>
        <v>0</v>
      </c>
      <c r="CS18">
        <f ca="1"/>
        <v>63</v>
      </c>
      <c r="CT18">
        <f ca="1"/>
        <v>66</v>
      </c>
      <c r="CU18">
        <f ca="1"/>
        <v>94</v>
      </c>
      <c r="CV18">
        <f ca="1"/>
        <v>105</v>
      </c>
      <c r="CW18">
        <f ca="1"/>
        <v>113</v>
      </c>
      <c r="CX18">
        <f ca="1"/>
        <v>113</v>
      </c>
      <c r="CY18">
        <f ca="1"/>
        <v>0</v>
      </c>
      <c r="CZ18">
        <f ca="1"/>
        <v>0</v>
      </c>
      <c r="DA18">
        <f ca="1"/>
        <v>0</v>
      </c>
      <c r="DB18">
        <f ca="1"/>
        <v>0</v>
      </c>
      <c r="DC18">
        <f ca="1"/>
        <v>0</v>
      </c>
      <c r="DD18" t="b">
        <f ca="1"/>
        <v>1</v>
      </c>
      <c r="DE18" t="b">
        <f ca="1"/>
        <v>1</v>
      </c>
      <c r="DF18" t="b">
        <f ca="1"/>
        <v>0</v>
      </c>
      <c r="DG18">
        <f ca="1"/>
        <v>82</v>
      </c>
      <c r="DH18">
        <f ca="1"/>
        <v>3</v>
      </c>
      <c r="DI18">
        <f ca="1"/>
        <v>2</v>
      </c>
      <c r="DJ18" t="b">
        <f ca="1"/>
        <v>0</v>
      </c>
      <c r="DK18" t="b">
        <f ca="1"/>
        <v>0</v>
      </c>
      <c r="DL18" t="b">
        <f ca="1"/>
        <v>0</v>
      </c>
      <c r="DM18">
        <f ca="1"/>
        <v>75</v>
      </c>
      <c r="DN18" t="b">
        <f ca="1"/>
        <v>1</v>
      </c>
      <c r="DO18">
        <f ca="1"/>
        <v>0</v>
      </c>
    </row>
    <row r="19" spans="1:119" x14ac:dyDescent="0.2">
      <c r="A19">
        <v>7</v>
      </c>
      <c r="B19" t="b">
        <v>0</v>
      </c>
      <c r="C19">
        <v>0</v>
      </c>
      <c r="D19" t="str">
        <v>WorkshopVents</v>
      </c>
      <c r="E19" t="str">
        <v>0:46</v>
      </c>
      <c r="F19" t="str">
        <v>Defence</v>
      </c>
      <c r="G19" t="str">
        <v>Won</v>
      </c>
      <c r="H19" t="b">
        <v>0</v>
      </c>
      <c r="J19" t="str">
        <f ca="1"/>
        <v>6_7 Border</v>
      </c>
      <c r="K19">
        <f ca="1"/>
        <v>4</v>
      </c>
      <c r="L19">
        <f ca="1"/>
        <v>0</v>
      </c>
      <c r="M19">
        <f ca="1"/>
        <v>0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0</v>
      </c>
      <c r="T19" t="b">
        <f ca="1"/>
        <v>0</v>
      </c>
      <c r="U19" t="b">
        <f ca="1"/>
        <v>0</v>
      </c>
      <c r="V19" t="b">
        <f ca="1"/>
        <v>0</v>
      </c>
      <c r="W19" t="str">
        <f ca="1"/>
        <v>Nomad</v>
      </c>
      <c r="X19" t="b">
        <f ca="1"/>
        <v>0</v>
      </c>
      <c r="Y19">
        <f ca="1"/>
        <v>0</v>
      </c>
      <c r="Z19">
        <f ca="1"/>
        <v>0</v>
      </c>
      <c r="AA19">
        <f ca="1"/>
        <v>0</v>
      </c>
      <c r="AB19">
        <f ca="1"/>
        <v>2</v>
      </c>
      <c r="AC19">
        <f ca="1"/>
        <v>0</v>
      </c>
      <c r="AD19">
        <f ca="1"/>
        <v>0</v>
      </c>
      <c r="AE19">
        <f ca="1"/>
        <v>0</v>
      </c>
      <c r="AF19">
        <f ca="1"/>
        <v>0</v>
      </c>
      <c r="AG19">
        <f ca="1"/>
        <v>0</v>
      </c>
      <c r="AH19">
        <f ca="1"/>
        <v>0</v>
      </c>
      <c r="AI19">
        <f ca="1"/>
        <v>4</v>
      </c>
      <c r="AJ19">
        <f ca="1"/>
        <v>0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  <c r="AQ19">
        <f ca="1"/>
        <v>0</v>
      </c>
      <c r="AR19">
        <f ca="1"/>
        <v>4</v>
      </c>
      <c r="AS19" t="b">
        <f ca="1"/>
        <v>0</v>
      </c>
      <c r="AT19">
        <f ca="1"/>
        <v>0</v>
      </c>
      <c r="AU19" t="str">
        <f ca="1"/>
        <v>ArmoryArchives</v>
      </c>
      <c r="AV19" t="str">
        <f ca="1"/>
        <v>1:34</v>
      </c>
      <c r="AW19" t="str">
        <f ca="1"/>
        <v>Attack</v>
      </c>
      <c r="AX19" t="str">
        <f ca="1"/>
        <v>Won</v>
      </c>
      <c r="AY19" t="b">
        <f ca="1"/>
        <v>0</v>
      </c>
      <c r="AZ19">
        <f ca="1"/>
        <v>0</v>
      </c>
      <c r="BA19" t="str">
        <f ca="1"/>
        <v>2:32</v>
      </c>
      <c r="BB19" t="str">
        <f ca="1"/>
        <v>Perseus</v>
      </c>
      <c r="BC19" t="str">
        <f ca="1"/>
        <v>Gun</v>
      </c>
      <c r="BD19" t="b">
        <f ca="1"/>
        <v>0</v>
      </c>
      <c r="BE19" t="b">
        <f ca="1"/>
        <v>0</v>
      </c>
      <c r="BF19" t="str">
        <f ca="1"/>
        <v>1:48</v>
      </c>
      <c r="BG19" t="str">
        <f ca="1"/>
        <v>Blue</v>
      </c>
      <c r="BH19" t="str">
        <f ca="1"/>
        <v>Gun</v>
      </c>
      <c r="BI19" t="b">
        <f ca="1"/>
        <v>0</v>
      </c>
      <c r="BJ19" t="b">
        <f ca="1"/>
        <v>0</v>
      </c>
      <c r="BK19" t="str">
        <f ca="1"/>
        <v>1:39</v>
      </c>
      <c r="BL19" t="str">
        <f ca="1"/>
        <v>Fin</v>
      </c>
      <c r="BM19" t="str">
        <f ca="1"/>
        <v>Gun</v>
      </c>
      <c r="BN19" t="b">
        <f ca="1"/>
        <v>0</v>
      </c>
      <c r="BO19" t="b">
        <f ca="1"/>
        <v>0</v>
      </c>
      <c r="BP19" t="str">
        <f ca="1"/>
        <v>1:36</v>
      </c>
      <c r="BQ19" t="str">
        <f ca="1"/>
        <v>Yeeto</v>
      </c>
      <c r="BR19" t="str">
        <f ca="1"/>
        <v>Gun</v>
      </c>
      <c r="BS19" t="b">
        <f ca="1"/>
        <v>0</v>
      </c>
      <c r="BT19" t="b">
        <f ca="1"/>
        <v>0</v>
      </c>
      <c r="BU19" t="str">
        <f ca="1"/>
        <v>1:34</v>
      </c>
      <c r="BV19" t="str">
        <f ca="1"/>
        <v>Ploudy</v>
      </c>
      <c r="BW19" t="str">
        <f ca="1"/>
        <v>Gun</v>
      </c>
      <c r="BX19" t="b">
        <f ca="1"/>
        <v>0</v>
      </c>
      <c r="BY19" t="b">
        <f ca="1"/>
        <v>0</v>
      </c>
      <c r="BZ19">
        <f ca="1"/>
        <v>0</v>
      </c>
      <c r="CA19" t="str">
        <f ca="1"/>
        <v/>
      </c>
      <c r="CB19">
        <f ca="1"/>
        <v>0</v>
      </c>
      <c r="CC19">
        <f ca="1"/>
        <v>0</v>
      </c>
      <c r="CD19" t="b">
        <f ca="1"/>
        <v>0</v>
      </c>
      <c r="CE19" t="b">
        <f ca="1"/>
        <v>0</v>
      </c>
      <c r="CF19">
        <f ca="1"/>
        <v>0</v>
      </c>
      <c r="CG19">
        <f ca="1"/>
        <v>0</v>
      </c>
      <c r="CH19" t="b">
        <f ca="1"/>
        <v>0</v>
      </c>
      <c r="CI19" t="b">
        <f ca="1"/>
        <v>0</v>
      </c>
      <c r="CJ19">
        <f ca="1"/>
        <v>1</v>
      </c>
      <c r="CK19">
        <f ca="1"/>
        <v>0</v>
      </c>
      <c r="CL19" t="b">
        <f ca="1"/>
        <v>0</v>
      </c>
      <c r="CM19" t="b">
        <f ca="1"/>
        <v>1</v>
      </c>
      <c r="CN19">
        <f ca="1"/>
        <v>0</v>
      </c>
      <c r="CO19">
        <f ca="1"/>
        <v>0</v>
      </c>
      <c r="CP19" t="b">
        <f ca="1"/>
        <v>1</v>
      </c>
      <c r="CQ19">
        <f ca="1"/>
        <v>0</v>
      </c>
      <c r="CR19" t="b">
        <f ca="1"/>
        <v>0</v>
      </c>
      <c r="CS19">
        <f ca="1"/>
        <v>28</v>
      </c>
      <c r="CT19">
        <f ca="1"/>
        <v>72</v>
      </c>
      <c r="CU19">
        <f ca="1"/>
        <v>81</v>
      </c>
      <c r="CV19">
        <f ca="1"/>
        <v>84</v>
      </c>
      <c r="CW19">
        <f ca="1"/>
        <v>86</v>
      </c>
      <c r="CX19">
        <f ca="1"/>
        <v>86</v>
      </c>
      <c r="CY19">
        <f ca="1"/>
        <v>0</v>
      </c>
      <c r="CZ19">
        <f ca="1"/>
        <v>0</v>
      </c>
      <c r="DA19">
        <f ca="1"/>
        <v>0</v>
      </c>
      <c r="DB19">
        <f ca="1"/>
        <v>0</v>
      </c>
      <c r="DC19">
        <f ca="1"/>
        <v>0</v>
      </c>
      <c r="DD19" t="b">
        <f ca="1"/>
        <v>1</v>
      </c>
      <c r="DE19">
        <f ca="1"/>
        <v>0</v>
      </c>
      <c r="DF19" t="b">
        <f ca="1"/>
        <v>0</v>
      </c>
      <c r="DG19">
        <f ca="1"/>
        <v>0</v>
      </c>
      <c r="DH19">
        <f ca="1"/>
        <v>1</v>
      </c>
      <c r="DI19">
        <f ca="1"/>
        <v>0</v>
      </c>
      <c r="DJ19" t="b">
        <f ca="1"/>
        <v>0</v>
      </c>
      <c r="DK19" t="b">
        <f ca="1"/>
        <v>0</v>
      </c>
      <c r="DL19" t="b">
        <f ca="1"/>
        <v>0</v>
      </c>
      <c r="DM19" t="b">
        <f ca="1"/>
        <v>0</v>
      </c>
      <c r="DN19" t="b">
        <f ca="1"/>
        <v>0</v>
      </c>
      <c r="DO19">
        <f ca="1"/>
        <v>0</v>
      </c>
    </row>
    <row r="20" spans="1:119" x14ac:dyDescent="0.2">
      <c r="A20">
        <v>8</v>
      </c>
      <c r="B20" t="b">
        <v>0</v>
      </c>
      <c r="C20">
        <v>0</v>
      </c>
      <c r="D20" t="str">
        <v>BathroomTellers</v>
      </c>
      <c r="E20" t="str">
        <v>1:16</v>
      </c>
      <c r="F20" t="str">
        <v>Defence</v>
      </c>
      <c r="G20" t="str">
        <v>Lost</v>
      </c>
      <c r="H20" t="b">
        <v>0</v>
      </c>
      <c r="J20" t="str">
        <f ca="1"/>
        <v>6_7 Border</v>
      </c>
      <c r="K20">
        <f ca="1"/>
        <v>5</v>
      </c>
      <c r="L20">
        <f ca="1"/>
        <v>0</v>
      </c>
      <c r="M20">
        <f ca="1"/>
        <v>0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 t="str">
        <f ca="1"/>
        <v>1:50</v>
      </c>
      <c r="T20" t="b">
        <f ca="1"/>
        <v>0</v>
      </c>
      <c r="U20" t="b">
        <f ca="1"/>
        <v>0</v>
      </c>
      <c r="V20" t="b">
        <f ca="1"/>
        <v>0</v>
      </c>
      <c r="W20" t="str">
        <f ca="1"/>
        <v>Nomad</v>
      </c>
      <c r="X20" t="b">
        <f ca="1"/>
        <v>0</v>
      </c>
      <c r="Y20">
        <f ca="1"/>
        <v>0</v>
      </c>
      <c r="Z20">
        <f ca="1"/>
        <v>0</v>
      </c>
      <c r="AA20">
        <f ca="1"/>
        <v>0</v>
      </c>
      <c r="AB20">
        <f ca="1"/>
        <v>1</v>
      </c>
      <c r="AC20">
        <f ca="1"/>
        <v>0</v>
      </c>
      <c r="AD20">
        <f ca="1"/>
        <v>0</v>
      </c>
      <c r="AE20">
        <f ca="1"/>
        <v>0</v>
      </c>
      <c r="AF20">
        <f ca="1"/>
        <v>0</v>
      </c>
      <c r="AG20">
        <f ca="1"/>
        <v>0</v>
      </c>
      <c r="AH20">
        <f ca="1"/>
        <v>0</v>
      </c>
      <c r="AI20">
        <f ca="1"/>
        <v>5</v>
      </c>
      <c r="AJ20">
        <f ca="1"/>
        <v>0</v>
      </c>
      <c r="AK20">
        <f ca="1"/>
        <v>0</v>
      </c>
      <c r="AL20">
        <f ca="1"/>
        <v>0</v>
      </c>
      <c r="AM20">
        <f ca="1"/>
        <v>0</v>
      </c>
      <c r="AN20">
        <f ca="1"/>
        <v>0</v>
      </c>
      <c r="AO20">
        <f ca="1"/>
        <v>0</v>
      </c>
      <c r="AP20">
        <f ca="1"/>
        <v>0</v>
      </c>
      <c r="AQ20">
        <f ca="1"/>
        <v>0</v>
      </c>
      <c r="AR20">
        <f ca="1"/>
        <v>5</v>
      </c>
      <c r="AS20" t="b">
        <f ca="1"/>
        <v>0</v>
      </c>
      <c r="AT20">
        <f ca="1"/>
        <v>0</v>
      </c>
      <c r="AU20" t="str">
        <f ca="1"/>
        <v>ArmoryArchives</v>
      </c>
      <c r="AV20" t="str">
        <f ca="1"/>
        <v>1:14</v>
      </c>
      <c r="AW20" t="str">
        <f ca="1"/>
        <v>Attack</v>
      </c>
      <c r="AX20" t="str">
        <f ca="1"/>
        <v>Lost</v>
      </c>
      <c r="AY20" t="b">
        <f ca="1"/>
        <v>0</v>
      </c>
      <c r="AZ20">
        <f ca="1"/>
        <v>0</v>
      </c>
      <c r="BA20" t="str">
        <f ca="1"/>
        <v>1:45</v>
      </c>
      <c r="BB20" t="str">
        <f ca="1"/>
        <v>Perseus</v>
      </c>
      <c r="BC20" t="str">
        <f ca="1"/>
        <v>Gun</v>
      </c>
      <c r="BD20" t="b">
        <f ca="1"/>
        <v>0</v>
      </c>
      <c r="BE20" t="b">
        <f ca="1"/>
        <v>1</v>
      </c>
      <c r="BF20" t="str">
        <f ca="1"/>
        <v>1:24</v>
      </c>
      <c r="BG20" t="str">
        <f ca="1"/>
        <v>Perseus</v>
      </c>
      <c r="BH20" t="str">
        <f ca="1"/>
        <v>Gun</v>
      </c>
      <c r="BI20" t="b">
        <f ca="1"/>
        <v>0</v>
      </c>
      <c r="BJ20" t="b">
        <f ca="1"/>
        <v>0</v>
      </c>
      <c r="BK20">
        <f ca="1"/>
        <v>0</v>
      </c>
      <c r="BL20">
        <f ca="1"/>
        <v>0</v>
      </c>
      <c r="BM20">
        <f ca="1"/>
        <v>0</v>
      </c>
      <c r="BN20" t="b">
        <f ca="1"/>
        <v>0</v>
      </c>
      <c r="BO20">
        <f ca="1"/>
        <v>0</v>
      </c>
      <c r="BP20">
        <f ca="1"/>
        <v>0</v>
      </c>
      <c r="BQ20">
        <f ca="1"/>
        <v>0</v>
      </c>
      <c r="BR20">
        <f ca="1"/>
        <v>0</v>
      </c>
      <c r="BS20" t="b">
        <f ca="1"/>
        <v>0</v>
      </c>
      <c r="BT20">
        <f ca="1"/>
        <v>0</v>
      </c>
      <c r="BU20">
        <f ca="1"/>
        <v>0</v>
      </c>
      <c r="BV20">
        <f ca="1"/>
        <v>0</v>
      </c>
      <c r="BW20">
        <f ca="1"/>
        <v>0</v>
      </c>
      <c r="BX20" t="b">
        <f ca="1"/>
        <v>0</v>
      </c>
      <c r="BY20">
        <f ca="1"/>
        <v>0</v>
      </c>
      <c r="BZ20">
        <f ca="1"/>
        <v>0</v>
      </c>
      <c r="CA20" t="str">
        <f ca="1"/>
        <v/>
      </c>
      <c r="CB20">
        <f ca="1"/>
        <v>0</v>
      </c>
      <c r="CC20">
        <f ca="1"/>
        <v>0</v>
      </c>
      <c r="CD20" t="b">
        <f ca="1"/>
        <v>0</v>
      </c>
      <c r="CE20" t="b">
        <f ca="1"/>
        <v>0</v>
      </c>
      <c r="CF20">
        <f ca="1"/>
        <v>0</v>
      </c>
      <c r="CG20">
        <f ca="1"/>
        <v>0</v>
      </c>
      <c r="CH20" t="b">
        <f ca="1"/>
        <v>0</v>
      </c>
      <c r="CI20" t="b">
        <f ca="1"/>
        <v>0</v>
      </c>
      <c r="CJ20">
        <f ca="1"/>
        <v>0</v>
      </c>
      <c r="CK20">
        <f ca="1"/>
        <v>0</v>
      </c>
      <c r="CL20" t="b">
        <f ca="1"/>
        <v>0</v>
      </c>
      <c r="CM20" t="b">
        <f ca="1"/>
        <v>0</v>
      </c>
      <c r="CN20">
        <f ca="1"/>
        <v>0</v>
      </c>
      <c r="CO20">
        <f ca="1"/>
        <v>0</v>
      </c>
      <c r="CP20" t="b">
        <f ca="1"/>
        <v>0</v>
      </c>
      <c r="CQ20">
        <f ca="1"/>
        <v>110</v>
      </c>
      <c r="CR20">
        <f ca="1"/>
        <v>70</v>
      </c>
      <c r="CS20">
        <f ca="1"/>
        <v>75</v>
      </c>
      <c r="CT20">
        <f ca="1"/>
        <v>96</v>
      </c>
      <c r="CU20" t="b">
        <f ca="1"/>
        <v>0</v>
      </c>
      <c r="CV20" t="b">
        <f ca="1"/>
        <v>0</v>
      </c>
      <c r="CW20" t="b">
        <f ca="1"/>
        <v>0</v>
      </c>
      <c r="CX20">
        <f ca="1"/>
        <v>106</v>
      </c>
      <c r="CY20">
        <f ca="1"/>
        <v>0</v>
      </c>
      <c r="CZ20">
        <f ca="1"/>
        <v>0</v>
      </c>
      <c r="DA20">
        <f ca="1"/>
        <v>0</v>
      </c>
      <c r="DB20">
        <f ca="1"/>
        <v>0</v>
      </c>
      <c r="DC20">
        <f ca="1"/>
        <v>0</v>
      </c>
      <c r="DD20" t="b">
        <f ca="1"/>
        <v>0</v>
      </c>
      <c r="DE20">
        <f ca="1"/>
        <v>0</v>
      </c>
      <c r="DF20">
        <f ca="1"/>
        <v>70</v>
      </c>
      <c r="DG20">
        <f ca="1"/>
        <v>0</v>
      </c>
      <c r="DH20">
        <f ca="1"/>
        <v>0</v>
      </c>
      <c r="DI20">
        <f ca="1"/>
        <v>0</v>
      </c>
      <c r="DJ20" t="b">
        <f ca="1"/>
        <v>0</v>
      </c>
      <c r="DK20" t="b">
        <f ca="1"/>
        <v>0</v>
      </c>
      <c r="DL20" t="b">
        <f ca="1"/>
        <v>0</v>
      </c>
      <c r="DM20" t="b">
        <f ca="1"/>
        <v>0</v>
      </c>
      <c r="DN20" t="b">
        <f ca="1"/>
        <v>0</v>
      </c>
      <c r="DO20">
        <f ca="1"/>
        <v>0</v>
      </c>
    </row>
    <row r="21" spans="1:119" x14ac:dyDescent="0.2">
      <c r="A21">
        <v>9</v>
      </c>
      <c r="B21" t="b">
        <v>0</v>
      </c>
      <c r="C21">
        <v>0</v>
      </c>
      <c r="D21" t="str">
        <v>ArmoryArchives</v>
      </c>
      <c r="E21" t="str">
        <v>1:32</v>
      </c>
      <c r="F21" t="str">
        <v>Defence</v>
      </c>
      <c r="G21" t="str">
        <v>Won</v>
      </c>
      <c r="H21" t="b">
        <v>0</v>
      </c>
      <c r="J21" t="str">
        <f ca="1"/>
        <v>6_7 Border</v>
      </c>
      <c r="K21">
        <f ca="1"/>
        <v>6</v>
      </c>
      <c r="L21">
        <f ca="1"/>
        <v>0</v>
      </c>
      <c r="M21">
        <f ca="1"/>
        <v>0</v>
      </c>
      <c r="N21">
        <f ca="1"/>
        <v>0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 t="str">
        <f ca="1"/>
        <v>2:17</v>
      </c>
      <c r="T21" t="b">
        <f ca="1"/>
        <v>0</v>
      </c>
      <c r="U21" t="b">
        <f ca="1"/>
        <v>0</v>
      </c>
      <c r="V21" t="b">
        <f ca="1"/>
        <v>1</v>
      </c>
      <c r="W21" t="str">
        <f ca="1"/>
        <v>Nomad</v>
      </c>
      <c r="X21" t="b">
        <f ca="1"/>
        <v>0</v>
      </c>
      <c r="Y21">
        <f ca="1"/>
        <v>0</v>
      </c>
      <c r="Z21">
        <f ca="1"/>
        <v>0</v>
      </c>
      <c r="AA21">
        <f ca="1"/>
        <v>0</v>
      </c>
      <c r="AB21">
        <f ca="1"/>
        <v>2</v>
      </c>
      <c r="AC21">
        <f ca="1"/>
        <v>0</v>
      </c>
      <c r="AD21">
        <f ca="1"/>
        <v>0</v>
      </c>
      <c r="AE21">
        <f ca="1"/>
        <v>0</v>
      </c>
      <c r="AF21">
        <f ca="1"/>
        <v>0</v>
      </c>
      <c r="AG21">
        <f ca="1"/>
        <v>0</v>
      </c>
      <c r="AH21">
        <f ca="1"/>
        <v>0</v>
      </c>
      <c r="AI21">
        <f ca="1"/>
        <v>6</v>
      </c>
      <c r="AJ21">
        <f ca="1"/>
        <v>0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  <c r="AQ21">
        <f ca="1"/>
        <v>0</v>
      </c>
      <c r="AR21">
        <f ca="1"/>
        <v>6</v>
      </c>
      <c r="AS21" t="b">
        <f ca="1"/>
        <v>0</v>
      </c>
      <c r="AT21">
        <f ca="1"/>
        <v>0</v>
      </c>
      <c r="AU21" t="str">
        <f ca="1"/>
        <v>WorkshopVents</v>
      </c>
      <c r="AV21" t="str">
        <f ca="1"/>
        <v>0:56</v>
      </c>
      <c r="AW21" t="str">
        <f ca="1"/>
        <v>Attack</v>
      </c>
      <c r="AX21" t="str">
        <f ca="1"/>
        <v>Won</v>
      </c>
      <c r="AY21" t="b">
        <f ca="1"/>
        <v>0</v>
      </c>
      <c r="AZ21">
        <f ca="1"/>
        <v>0</v>
      </c>
      <c r="BA21" t="str">
        <f ca="1"/>
        <v>2:08</v>
      </c>
      <c r="BB21" t="str">
        <f ca="1"/>
        <v>Yeeto</v>
      </c>
      <c r="BC21" t="str">
        <f ca="1"/>
        <v>Gun</v>
      </c>
      <c r="BD21" t="b">
        <f ca="1"/>
        <v>0</v>
      </c>
      <c r="BE21" t="b">
        <f ca="1"/>
        <v>0</v>
      </c>
      <c r="BF21" t="str">
        <f ca="1"/>
        <v>2:06</v>
      </c>
      <c r="BG21" t="str">
        <f ca="1"/>
        <v>Blue</v>
      </c>
      <c r="BH21" t="str">
        <f ca="1"/>
        <v>Utility</v>
      </c>
      <c r="BI21" t="b">
        <f ca="1"/>
        <v>0</v>
      </c>
      <c r="BJ21" t="b">
        <f ca="1"/>
        <v>0</v>
      </c>
      <c r="BK21" t="str">
        <f ca="1"/>
        <v>1:44</v>
      </c>
      <c r="BL21" t="str">
        <f ca="1"/>
        <v>Fin</v>
      </c>
      <c r="BM21" t="str">
        <f ca="1"/>
        <v>Gun</v>
      </c>
      <c r="BN21" t="b">
        <f ca="1"/>
        <v>0</v>
      </c>
      <c r="BO21" t="b">
        <f ca="1"/>
        <v>1</v>
      </c>
      <c r="BP21" t="str">
        <f ca="1"/>
        <v>1:11</v>
      </c>
      <c r="BQ21" t="str">
        <f ca="1"/>
        <v>Yeeto</v>
      </c>
      <c r="BR21" t="str">
        <f ca="1"/>
        <v>Gun</v>
      </c>
      <c r="BS21" t="b">
        <f ca="1"/>
        <v>0</v>
      </c>
      <c r="BT21" t="b">
        <f ca="1"/>
        <v>1</v>
      </c>
      <c r="BU21" t="str">
        <f ca="1"/>
        <v>0:56</v>
      </c>
      <c r="BV21" t="str">
        <f ca="1"/>
        <v>Yeeto</v>
      </c>
      <c r="BW21" t="str">
        <f ca="1"/>
        <v>Gun</v>
      </c>
      <c r="BX21" t="b">
        <f ca="1"/>
        <v>0</v>
      </c>
      <c r="BY21" t="b">
        <f ca="1"/>
        <v>0</v>
      </c>
      <c r="BZ21">
        <f ca="1"/>
        <v>0</v>
      </c>
      <c r="CA21" t="str">
        <f ca="1"/>
        <v/>
      </c>
      <c r="CB21">
        <f ca="1"/>
        <v>0</v>
      </c>
      <c r="CC21">
        <f ca="1"/>
        <v>0</v>
      </c>
      <c r="CD21" t="b">
        <f ca="1"/>
        <v>0</v>
      </c>
      <c r="CE21" t="b">
        <f ca="1"/>
        <v>0</v>
      </c>
      <c r="CF21">
        <f ca="1"/>
        <v>0</v>
      </c>
      <c r="CG21">
        <f ca="1"/>
        <v>0</v>
      </c>
      <c r="CH21" t="b">
        <f ca="1"/>
        <v>0</v>
      </c>
      <c r="CI21" t="b">
        <f ca="1"/>
        <v>0</v>
      </c>
      <c r="CJ21">
        <f ca="1"/>
        <v>0</v>
      </c>
      <c r="CK21">
        <f ca="1"/>
        <v>0</v>
      </c>
      <c r="CL21" t="b">
        <f ca="1"/>
        <v>0</v>
      </c>
      <c r="CM21" t="b">
        <f ca="1"/>
        <v>0</v>
      </c>
      <c r="CN21">
        <f ca="1"/>
        <v>0</v>
      </c>
      <c r="CO21">
        <f ca="1"/>
        <v>0</v>
      </c>
      <c r="CP21" t="b">
        <f ca="1"/>
        <v>0</v>
      </c>
      <c r="CQ21">
        <f ca="1"/>
        <v>137</v>
      </c>
      <c r="CR21">
        <f ca="1"/>
        <v>43</v>
      </c>
      <c r="CS21">
        <f ca="1"/>
        <v>52</v>
      </c>
      <c r="CT21">
        <f ca="1"/>
        <v>54</v>
      </c>
      <c r="CU21">
        <f ca="1"/>
        <v>76</v>
      </c>
      <c r="CV21">
        <f ca="1"/>
        <v>109</v>
      </c>
      <c r="CW21">
        <f ca="1"/>
        <v>124</v>
      </c>
      <c r="CX21">
        <f ca="1"/>
        <v>124</v>
      </c>
      <c r="CY21">
        <f ca="1"/>
        <v>0</v>
      </c>
      <c r="CZ21">
        <f ca="1"/>
        <v>0</v>
      </c>
      <c r="DA21">
        <f ca="1"/>
        <v>0</v>
      </c>
      <c r="DB21">
        <f ca="1"/>
        <v>0</v>
      </c>
      <c r="DC21">
        <f ca="1"/>
        <v>0</v>
      </c>
      <c r="DD21" t="b">
        <f ca="1"/>
        <v>0</v>
      </c>
      <c r="DE21">
        <f ca="1"/>
        <v>0</v>
      </c>
      <c r="DF21">
        <f ca="1"/>
        <v>43</v>
      </c>
      <c r="DG21">
        <f ca="1"/>
        <v>0</v>
      </c>
      <c r="DH21">
        <f ca="1"/>
        <v>0</v>
      </c>
      <c r="DI21">
        <f ca="1"/>
        <v>0</v>
      </c>
      <c r="DJ21" t="b">
        <f ca="1"/>
        <v>0</v>
      </c>
      <c r="DK21" t="b">
        <f ca="1"/>
        <v>0</v>
      </c>
      <c r="DL21" t="b">
        <f ca="1"/>
        <v>0</v>
      </c>
      <c r="DM21" t="b">
        <f ca="1"/>
        <v>0</v>
      </c>
      <c r="DN21" t="b">
        <f ca="1"/>
        <v>0</v>
      </c>
      <c r="DO21">
        <f ca="1"/>
        <v>0</v>
      </c>
    </row>
    <row r="22" spans="1:119" x14ac:dyDescent="0.2">
      <c r="A22">
        <v>1</v>
      </c>
      <c r="B22" t="b">
        <v>0</v>
      </c>
      <c r="C22">
        <v>0</v>
      </c>
      <c r="D22" t="str">
        <v>ArmoryArchives</v>
      </c>
      <c r="E22" t="str">
        <v>1:12</v>
      </c>
      <c r="F22" t="str">
        <v>Attack</v>
      </c>
      <c r="G22" t="str">
        <v>Lost</v>
      </c>
      <c r="H22" t="b">
        <v>0</v>
      </c>
      <c r="J22" t="str">
        <f ca="1"/>
        <v>6_7 Border</v>
      </c>
      <c r="K22">
        <f ca="1"/>
        <v>7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0</v>
      </c>
      <c r="T22" t="b">
        <f ca="1"/>
        <v>0</v>
      </c>
      <c r="U22" t="b">
        <f ca="1"/>
        <v>0</v>
      </c>
      <c r="V22" t="b">
        <f ca="1"/>
        <v>0</v>
      </c>
      <c r="W22" t="str">
        <f ca="1"/>
        <v>Aruni</v>
      </c>
      <c r="X22" t="b">
        <f ca="1"/>
        <v>0</v>
      </c>
      <c r="Y22">
        <f ca="1"/>
        <v>0</v>
      </c>
      <c r="Z22">
        <f ca="1"/>
        <v>0</v>
      </c>
      <c r="AA22">
        <f ca="1"/>
        <v>3</v>
      </c>
      <c r="AB22">
        <f ca="1"/>
        <v>0</v>
      </c>
      <c r="AC22">
        <f ca="1"/>
        <v>0</v>
      </c>
      <c r="AD22">
        <f ca="1"/>
        <v>0</v>
      </c>
      <c r="AE22">
        <f ca="1"/>
        <v>0</v>
      </c>
      <c r="AF22">
        <f ca="1"/>
        <v>0</v>
      </c>
      <c r="AG22">
        <f ca="1"/>
        <v>0</v>
      </c>
      <c r="AH22">
        <f ca="1"/>
        <v>0</v>
      </c>
      <c r="AI22">
        <f ca="1"/>
        <v>7</v>
      </c>
      <c r="AJ22">
        <f ca="1"/>
        <v>0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  <c r="AQ22">
        <f ca="1"/>
        <v>0</v>
      </c>
      <c r="AR22">
        <f ca="1"/>
        <v>7</v>
      </c>
      <c r="AS22" t="b">
        <f ca="1"/>
        <v>0</v>
      </c>
      <c r="AT22">
        <f ca="1"/>
        <v>0</v>
      </c>
      <c r="AU22" t="str">
        <f ca="1"/>
        <v>WorkshopVents</v>
      </c>
      <c r="AV22" t="str">
        <f ca="1"/>
        <v>0:46</v>
      </c>
      <c r="AW22" t="str">
        <f ca="1"/>
        <v>Defence</v>
      </c>
      <c r="AX22" t="str">
        <f ca="1"/>
        <v>Won</v>
      </c>
      <c r="AY22" t="b">
        <f ca="1"/>
        <v>0</v>
      </c>
      <c r="AZ22">
        <f ca="1"/>
        <v>0</v>
      </c>
      <c r="BA22" t="str">
        <f ca="1"/>
        <v>2:08</v>
      </c>
      <c r="BB22" t="str">
        <f ca="1"/>
        <v>Blue</v>
      </c>
      <c r="BC22" t="str">
        <f ca="1"/>
        <v>Gun</v>
      </c>
      <c r="BD22" t="b">
        <f ca="1"/>
        <v>0</v>
      </c>
      <c r="BE22" t="b">
        <f ca="1"/>
        <v>1</v>
      </c>
      <c r="BF22" t="str">
        <f ca="1"/>
        <v>2:07</v>
      </c>
      <c r="BG22" t="str">
        <f ca="1"/>
        <v>Blue</v>
      </c>
      <c r="BH22" t="str">
        <f ca="1"/>
        <v>Gun</v>
      </c>
      <c r="BI22" t="b">
        <f ca="1"/>
        <v>0</v>
      </c>
      <c r="BJ22" t="b">
        <f ca="1"/>
        <v>1</v>
      </c>
      <c r="BK22" t="str">
        <f ca="1"/>
        <v>1:46</v>
      </c>
      <c r="BL22" t="str">
        <f ca="1"/>
        <v>Blue</v>
      </c>
      <c r="BM22" t="str">
        <f ca="1"/>
        <v>Gun</v>
      </c>
      <c r="BN22" t="b">
        <f ca="1"/>
        <v>0</v>
      </c>
      <c r="BO22" t="b">
        <f ca="1"/>
        <v>1</v>
      </c>
      <c r="BP22" t="str">
        <f ca="1"/>
        <v>1:45</v>
      </c>
      <c r="BQ22" t="str">
        <f ca="1"/>
        <v>Yeeto</v>
      </c>
      <c r="BR22" t="str">
        <f ca="1"/>
        <v>Gun</v>
      </c>
      <c r="BS22" t="b">
        <f ca="1"/>
        <v>0</v>
      </c>
      <c r="BT22" t="b">
        <f ca="1"/>
        <v>1</v>
      </c>
      <c r="BU22" t="str">
        <f ca="1"/>
        <v>0:46</v>
      </c>
      <c r="BV22" t="str">
        <f ca="1"/>
        <v>Fin</v>
      </c>
      <c r="BW22" t="str">
        <f ca="1"/>
        <v>Gun</v>
      </c>
      <c r="BX22" t="b">
        <f ca="1"/>
        <v>0</v>
      </c>
      <c r="BY22" t="b">
        <f ca="1"/>
        <v>0</v>
      </c>
      <c r="BZ22">
        <f ca="1"/>
        <v>0</v>
      </c>
      <c r="CA22" t="str">
        <f ca="1"/>
        <v/>
      </c>
      <c r="CB22">
        <f ca="1"/>
        <v>0</v>
      </c>
      <c r="CC22">
        <f ca="1"/>
        <v>0</v>
      </c>
      <c r="CD22" t="b">
        <f ca="1"/>
        <v>0</v>
      </c>
      <c r="CE22" t="b">
        <f ca="1"/>
        <v>0</v>
      </c>
      <c r="CF22">
        <f ca="1"/>
        <v>0</v>
      </c>
      <c r="CG22">
        <f ca="1"/>
        <v>0</v>
      </c>
      <c r="CH22" t="b">
        <f ca="1"/>
        <v>0</v>
      </c>
      <c r="CI22" t="b">
        <f ca="1"/>
        <v>0</v>
      </c>
      <c r="CJ22">
        <f ca="1"/>
        <v>0</v>
      </c>
      <c r="CK22">
        <f ca="1"/>
        <v>0</v>
      </c>
      <c r="CL22" t="b">
        <f ca="1"/>
        <v>0</v>
      </c>
      <c r="CM22" t="b">
        <f ca="1"/>
        <v>1</v>
      </c>
      <c r="CN22">
        <f ca="1"/>
        <v>0</v>
      </c>
      <c r="CO22">
        <f ca="1"/>
        <v>0</v>
      </c>
      <c r="CP22" t="b">
        <f ca="1"/>
        <v>1</v>
      </c>
      <c r="CQ22">
        <f ca="1"/>
        <v>0</v>
      </c>
      <c r="CR22" t="b">
        <f ca="1"/>
        <v>0</v>
      </c>
      <c r="CS22">
        <f ca="1"/>
        <v>52</v>
      </c>
      <c r="CT22">
        <f ca="1"/>
        <v>53</v>
      </c>
      <c r="CU22">
        <f ca="1"/>
        <v>74</v>
      </c>
      <c r="CV22">
        <f ca="1"/>
        <v>75</v>
      </c>
      <c r="CW22">
        <f ca="1"/>
        <v>134</v>
      </c>
      <c r="CX22">
        <f ca="1"/>
        <v>134</v>
      </c>
      <c r="CY22">
        <f ca="1"/>
        <v>0</v>
      </c>
      <c r="CZ22">
        <f ca="1"/>
        <v>0</v>
      </c>
      <c r="DA22">
        <f ca="1"/>
        <v>0</v>
      </c>
      <c r="DB22">
        <f ca="1"/>
        <v>0</v>
      </c>
      <c r="DC22">
        <f ca="1"/>
        <v>0</v>
      </c>
      <c r="DD22">
        <f ca="1"/>
        <v>0</v>
      </c>
      <c r="DE22">
        <f ca="1"/>
        <v>0</v>
      </c>
      <c r="DF22">
        <f ca="1"/>
        <v>0</v>
      </c>
      <c r="DG22">
        <f ca="1"/>
        <v>0</v>
      </c>
      <c r="DH22">
        <f ca="1"/>
        <v>0</v>
      </c>
      <c r="DI22">
        <f ca="1"/>
        <v>0</v>
      </c>
      <c r="DJ22" t="b">
        <f ca="1"/>
        <v>0</v>
      </c>
      <c r="DK22" t="b">
        <f ca="1"/>
        <v>0</v>
      </c>
      <c r="DL22" t="b">
        <f ca="1"/>
        <v>0</v>
      </c>
      <c r="DM22" t="b">
        <f ca="1"/>
        <v>0</v>
      </c>
      <c r="DN22" t="b">
        <f ca="1"/>
        <v>0</v>
      </c>
      <c r="DO22">
        <f ca="1"/>
        <v>0</v>
      </c>
    </row>
    <row r="23" spans="1:119" x14ac:dyDescent="0.2">
      <c r="A23">
        <v>2</v>
      </c>
      <c r="B23" t="b">
        <v>0</v>
      </c>
      <c r="C23">
        <v>0</v>
      </c>
      <c r="D23" t="str">
        <v>ArmoryArchives</v>
      </c>
      <c r="E23" t="str">
        <v>0:02</v>
      </c>
      <c r="F23" t="str">
        <v>Attack</v>
      </c>
      <c r="G23" t="str">
        <v>Lost</v>
      </c>
      <c r="H23" t="b">
        <v>0</v>
      </c>
      <c r="J23" t="str">
        <f ca="1"/>
        <v>6_7 Border</v>
      </c>
      <c r="K23">
        <f ca="1"/>
        <v>8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0</v>
      </c>
      <c r="R23">
        <f ca="1"/>
        <v>0</v>
      </c>
      <c r="S23" t="str">
        <f ca="1"/>
        <v>1:21</v>
      </c>
      <c r="T23" t="b">
        <f ca="1"/>
        <v>0</v>
      </c>
      <c r="U23" t="b">
        <f ca="1"/>
        <v>0</v>
      </c>
      <c r="V23" t="b">
        <f ca="1"/>
        <v>0</v>
      </c>
      <c r="W23" t="str">
        <f ca="1"/>
        <v>Pulse</v>
      </c>
      <c r="X23" t="b">
        <f ca="1"/>
        <v>0</v>
      </c>
      <c r="Y23">
        <f ca="1"/>
        <v>0</v>
      </c>
      <c r="Z23">
        <f ca="1"/>
        <v>1</v>
      </c>
      <c r="AA23">
        <f ca="1"/>
        <v>4</v>
      </c>
      <c r="AB23">
        <f ca="1"/>
        <v>0</v>
      </c>
      <c r="AC23">
        <f ca="1"/>
        <v>0</v>
      </c>
      <c r="AD23">
        <f ca="1"/>
        <v>0</v>
      </c>
      <c r="AE23">
        <f ca="1"/>
        <v>0</v>
      </c>
      <c r="AF23">
        <f ca="1"/>
        <v>0</v>
      </c>
      <c r="AG23">
        <f ca="1"/>
        <v>0</v>
      </c>
      <c r="AH23">
        <f ca="1"/>
        <v>0</v>
      </c>
      <c r="AI23">
        <f ca="1"/>
        <v>8</v>
      </c>
      <c r="AJ23">
        <f ca="1"/>
        <v>0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  <c r="AQ23">
        <f ca="1"/>
        <v>0</v>
      </c>
      <c r="AR23">
        <f ca="1"/>
        <v>8</v>
      </c>
      <c r="AS23" t="b">
        <f ca="1"/>
        <v>0</v>
      </c>
      <c r="AT23">
        <f ca="1"/>
        <v>0</v>
      </c>
      <c r="AU23" t="str">
        <f ca="1"/>
        <v>BathroomTellers</v>
      </c>
      <c r="AV23" t="str">
        <f ca="1"/>
        <v>1:16</v>
      </c>
      <c r="AW23" t="str">
        <f ca="1"/>
        <v>Defence</v>
      </c>
      <c r="AX23" t="str">
        <f ca="1"/>
        <v>Lost</v>
      </c>
      <c r="AY23" t="b">
        <f ca="1"/>
        <v>0</v>
      </c>
      <c r="AZ23">
        <f ca="1"/>
        <v>0</v>
      </c>
      <c r="BA23" t="str">
        <f ca="1"/>
        <v>2:07</v>
      </c>
      <c r="BB23" t="str">
        <f ca="1"/>
        <v>Blue</v>
      </c>
      <c r="BC23" t="str">
        <f ca="1"/>
        <v>Gun</v>
      </c>
      <c r="BD23" t="b">
        <f ca="1"/>
        <v>0</v>
      </c>
      <c r="BE23" t="b">
        <f ca="1"/>
        <v>1</v>
      </c>
      <c r="BF23" t="str">
        <f ca="1"/>
        <v>1:29</v>
      </c>
      <c r="BG23" t="str">
        <f ca="1"/>
        <v>Blue</v>
      </c>
      <c r="BH23" t="str">
        <f ca="1"/>
        <v>Gun</v>
      </c>
      <c r="BI23" t="b">
        <f ca="1"/>
        <v>0</v>
      </c>
      <c r="BJ23" t="b">
        <f ca="1"/>
        <v>0</v>
      </c>
      <c r="BK23">
        <f ca="1"/>
        <v>0</v>
      </c>
      <c r="BL23">
        <f ca="1"/>
        <v>0</v>
      </c>
      <c r="BM23">
        <f ca="1"/>
        <v>0</v>
      </c>
      <c r="BN23" t="b">
        <f ca="1"/>
        <v>0</v>
      </c>
      <c r="BO23">
        <f ca="1"/>
        <v>0</v>
      </c>
      <c r="BP23">
        <f ca="1"/>
        <v>0</v>
      </c>
      <c r="BQ23">
        <f ca="1"/>
        <v>0</v>
      </c>
      <c r="BR23">
        <f ca="1"/>
        <v>0</v>
      </c>
      <c r="BS23" t="b">
        <f ca="1"/>
        <v>0</v>
      </c>
      <c r="BT23">
        <f ca="1"/>
        <v>0</v>
      </c>
      <c r="BU23">
        <f ca="1"/>
        <v>0</v>
      </c>
      <c r="BV23">
        <f ca="1"/>
        <v>0</v>
      </c>
      <c r="BW23">
        <f ca="1"/>
        <v>0</v>
      </c>
      <c r="BX23" t="b">
        <f ca="1"/>
        <v>0</v>
      </c>
      <c r="BY23">
        <f ca="1"/>
        <v>0</v>
      </c>
      <c r="BZ23">
        <f ca="1"/>
        <v>0</v>
      </c>
      <c r="CA23" t="str">
        <f ca="1"/>
        <v/>
      </c>
      <c r="CB23">
        <f ca="1"/>
        <v>0</v>
      </c>
      <c r="CC23">
        <f ca="1"/>
        <v>0</v>
      </c>
      <c r="CD23" t="b">
        <f ca="1"/>
        <v>0</v>
      </c>
      <c r="CE23" t="b">
        <f ca="1"/>
        <v>0</v>
      </c>
      <c r="CF23">
        <f ca="1"/>
        <v>0</v>
      </c>
      <c r="CG23">
        <f ca="1"/>
        <v>0</v>
      </c>
      <c r="CH23" t="b">
        <f ca="1"/>
        <v>0</v>
      </c>
      <c r="CI23" t="b">
        <f ca="1"/>
        <v>0</v>
      </c>
      <c r="CJ23">
        <f ca="1"/>
        <v>0</v>
      </c>
      <c r="CK23">
        <f ca="1"/>
        <v>0</v>
      </c>
      <c r="CL23" t="b">
        <f ca="1"/>
        <v>0</v>
      </c>
      <c r="CM23" t="b">
        <f ca="1"/>
        <v>0</v>
      </c>
      <c r="CN23">
        <f ca="1"/>
        <v>0</v>
      </c>
      <c r="CO23">
        <f ca="1"/>
        <v>0</v>
      </c>
      <c r="CP23" t="b">
        <f ca="1"/>
        <v>1</v>
      </c>
      <c r="CQ23">
        <f ca="1"/>
        <v>81</v>
      </c>
      <c r="CR23">
        <f ca="1"/>
        <v>99</v>
      </c>
      <c r="CS23">
        <f ca="1"/>
        <v>53</v>
      </c>
      <c r="CT23">
        <f ca="1"/>
        <v>91</v>
      </c>
      <c r="CU23" t="b">
        <f ca="1"/>
        <v>0</v>
      </c>
      <c r="CV23" t="b">
        <f ca="1"/>
        <v>0</v>
      </c>
      <c r="CW23" t="b">
        <f ca="1"/>
        <v>0</v>
      </c>
      <c r="CX23">
        <f ca="1"/>
        <v>104</v>
      </c>
      <c r="CY23">
        <f ca="1"/>
        <v>0</v>
      </c>
      <c r="CZ23">
        <f ca="1"/>
        <v>0</v>
      </c>
      <c r="DA23">
        <f ca="1"/>
        <v>0</v>
      </c>
      <c r="DB23">
        <f ca="1"/>
        <v>0</v>
      </c>
      <c r="DC23">
        <f ca="1"/>
        <v>0</v>
      </c>
      <c r="DD23">
        <f ca="1"/>
        <v>0</v>
      </c>
      <c r="DE23">
        <f ca="1"/>
        <v>0</v>
      </c>
      <c r="DF23">
        <f ca="1"/>
        <v>0</v>
      </c>
      <c r="DG23">
        <f ca="1"/>
        <v>0</v>
      </c>
      <c r="DH23">
        <f ca="1"/>
        <v>0</v>
      </c>
      <c r="DI23">
        <f ca="1"/>
        <v>0</v>
      </c>
      <c r="DJ23" t="b">
        <f ca="1"/>
        <v>0</v>
      </c>
      <c r="DK23" t="b">
        <f ca="1"/>
        <v>0</v>
      </c>
      <c r="DL23" t="b">
        <f ca="1"/>
        <v>0</v>
      </c>
      <c r="DM23" t="b">
        <f ca="1"/>
        <v>0</v>
      </c>
      <c r="DN23" t="b">
        <f ca="1"/>
        <v>0</v>
      </c>
      <c r="DO23">
        <f ca="1"/>
        <v>0</v>
      </c>
    </row>
    <row r="24" spans="1:119" x14ac:dyDescent="0.2">
      <c r="A24">
        <v>3</v>
      </c>
      <c r="B24" t="b">
        <v>1</v>
      </c>
      <c r="C24" t="str">
        <v>1:32</v>
      </c>
      <c r="D24" t="str">
        <v>WorkshopVents</v>
      </c>
      <c r="E24" t="str">
        <v>0:40</v>
      </c>
      <c r="F24" t="str">
        <v>Attack</v>
      </c>
      <c r="G24" t="str">
        <v>Won</v>
      </c>
      <c r="H24" t="b">
        <v>1</v>
      </c>
      <c r="J24" t="str">
        <f ca="1"/>
        <v>6_7 Border</v>
      </c>
      <c r="K24">
        <f ca="1"/>
        <v>9</v>
      </c>
      <c r="L24">
        <f ca="1"/>
        <v>0</v>
      </c>
      <c r="M24">
        <f ca="1"/>
        <v>0</v>
      </c>
      <c r="N24">
        <f ca="1"/>
        <v>0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  <c r="S24" t="str">
        <f ca="1"/>
        <v>1:38</v>
      </c>
      <c r="T24" t="b">
        <f ca="1"/>
        <v>0</v>
      </c>
      <c r="U24" t="b">
        <f ca="1"/>
        <v>0</v>
      </c>
      <c r="V24" t="b">
        <f ca="1"/>
        <v>0</v>
      </c>
      <c r="W24" t="str">
        <f ca="1"/>
        <v>Maestro</v>
      </c>
      <c r="X24" t="b">
        <f ca="1"/>
        <v>0</v>
      </c>
      <c r="Y24">
        <f ca="1"/>
        <v>0</v>
      </c>
      <c r="Z24">
        <f ca="1"/>
        <v>0</v>
      </c>
      <c r="AA24">
        <f ca="1"/>
        <v>2</v>
      </c>
      <c r="AB24">
        <f ca="1"/>
        <v>0</v>
      </c>
      <c r="AC24">
        <f ca="1"/>
        <v>0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  <c r="AI24">
        <f ca="1"/>
        <v>9</v>
      </c>
      <c r="AJ24">
        <f ca="1"/>
        <v>0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  <c r="AQ24">
        <f ca="1"/>
        <v>0</v>
      </c>
      <c r="AR24">
        <f ca="1"/>
        <v>9</v>
      </c>
      <c r="AS24" t="b">
        <f ca="1"/>
        <v>0</v>
      </c>
      <c r="AT24">
        <f ca="1"/>
        <v>0</v>
      </c>
      <c r="AU24" t="str">
        <f ca="1"/>
        <v>ArmoryArchives</v>
      </c>
      <c r="AV24" t="str">
        <f ca="1"/>
        <v>1:32</v>
      </c>
      <c r="AW24" t="str">
        <f ca="1"/>
        <v>Defence</v>
      </c>
      <c r="AX24" t="str">
        <f ca="1"/>
        <v>Won</v>
      </c>
      <c r="AY24" t="b">
        <f ca="1"/>
        <v>0</v>
      </c>
      <c r="AZ24">
        <f ca="1"/>
        <v>0</v>
      </c>
      <c r="BA24" t="str">
        <f ca="1"/>
        <v>2:18</v>
      </c>
      <c r="BB24" t="str">
        <f ca="1"/>
        <v>Ploudy</v>
      </c>
      <c r="BC24" t="str">
        <f ca="1"/>
        <v>Gun</v>
      </c>
      <c r="BD24" t="b">
        <f ca="1"/>
        <v>0</v>
      </c>
      <c r="BE24" t="b">
        <f ca="1"/>
        <v>1</v>
      </c>
      <c r="BF24" t="str">
        <f ca="1"/>
        <v>2:15</v>
      </c>
      <c r="BG24" t="str">
        <f ca="1"/>
        <v>Ploudy</v>
      </c>
      <c r="BH24" t="str">
        <f ca="1"/>
        <v>Gun</v>
      </c>
      <c r="BI24" t="b">
        <f ca="1"/>
        <v>0</v>
      </c>
      <c r="BJ24" t="b">
        <f ca="1"/>
        <v>0</v>
      </c>
      <c r="BK24" t="str">
        <f ca="1"/>
        <v>2:13</v>
      </c>
      <c r="BL24" t="str">
        <f ca="1"/>
        <v>Blue</v>
      </c>
      <c r="BM24" t="str">
        <f ca="1"/>
        <v>Gun</v>
      </c>
      <c r="BN24" t="b">
        <f ca="1"/>
        <v>0</v>
      </c>
      <c r="BO24" t="b">
        <f ca="1"/>
        <v>1</v>
      </c>
      <c r="BP24" t="str">
        <f ca="1"/>
        <v>1:35</v>
      </c>
      <c r="BQ24" t="str">
        <f ca="1"/>
        <v>Fin</v>
      </c>
      <c r="BR24" t="str">
        <f ca="1"/>
        <v>Utility</v>
      </c>
      <c r="BS24" t="b">
        <f ca="1"/>
        <v>0</v>
      </c>
      <c r="BT24" t="b">
        <f ca="1"/>
        <v>0</v>
      </c>
      <c r="BU24" t="str">
        <f ca="1"/>
        <v>1:32</v>
      </c>
      <c r="BV24" t="str">
        <f ca="1"/>
        <v>Fin</v>
      </c>
      <c r="BW24" t="str">
        <f ca="1"/>
        <v>Gun</v>
      </c>
      <c r="BX24" t="b">
        <f ca="1"/>
        <v>0</v>
      </c>
      <c r="BY24" t="b">
        <f ca="1"/>
        <v>0</v>
      </c>
      <c r="BZ24">
        <f ca="1"/>
        <v>0</v>
      </c>
      <c r="CA24" t="str">
        <f ca="1"/>
        <v/>
      </c>
      <c r="CB24">
        <f ca="1"/>
        <v>0</v>
      </c>
      <c r="CC24">
        <f ca="1"/>
        <v>0</v>
      </c>
      <c r="CD24" t="b">
        <f ca="1"/>
        <v>0</v>
      </c>
      <c r="CE24" t="b">
        <f ca="1"/>
        <v>0</v>
      </c>
      <c r="CF24">
        <f ca="1"/>
        <v>0</v>
      </c>
      <c r="CG24">
        <f ca="1"/>
        <v>0</v>
      </c>
      <c r="CH24" t="b">
        <f ca="1"/>
        <v>0</v>
      </c>
      <c r="CI24" t="b">
        <f ca="1"/>
        <v>0</v>
      </c>
      <c r="CJ24">
        <f ca="1"/>
        <v>2</v>
      </c>
      <c r="CK24">
        <f ca="1"/>
        <v>1</v>
      </c>
      <c r="CL24" t="b">
        <f ca="1"/>
        <v>1</v>
      </c>
      <c r="CM24" t="b">
        <f ca="1"/>
        <v>1</v>
      </c>
      <c r="CN24">
        <f ca="1"/>
        <v>0</v>
      </c>
      <c r="CO24">
        <f ca="1"/>
        <v>0</v>
      </c>
      <c r="CP24" t="b">
        <f ca="1"/>
        <v>1</v>
      </c>
      <c r="CQ24">
        <f ca="1"/>
        <v>98</v>
      </c>
      <c r="CR24">
        <f ca="1"/>
        <v>82</v>
      </c>
      <c r="CS24">
        <f ca="1"/>
        <v>42</v>
      </c>
      <c r="CT24">
        <f ca="1"/>
        <v>45</v>
      </c>
      <c r="CU24">
        <f ca="1"/>
        <v>47</v>
      </c>
      <c r="CV24">
        <f ca="1"/>
        <v>85</v>
      </c>
      <c r="CW24">
        <f ca="1"/>
        <v>88</v>
      </c>
      <c r="CX24">
        <f ca="1"/>
        <v>88</v>
      </c>
      <c r="CY24">
        <f ca="1"/>
        <v>0</v>
      </c>
      <c r="CZ24">
        <f ca="1"/>
        <v>0</v>
      </c>
      <c r="DA24">
        <f ca="1"/>
        <v>0</v>
      </c>
      <c r="DB24">
        <f ca="1"/>
        <v>0</v>
      </c>
      <c r="DC24">
        <f ca="1"/>
        <v>0</v>
      </c>
      <c r="DD24">
        <f ca="1"/>
        <v>0</v>
      </c>
      <c r="DE24">
        <f ca="1"/>
        <v>0</v>
      </c>
      <c r="DF24">
        <f ca="1"/>
        <v>0</v>
      </c>
      <c r="DG24">
        <f ca="1"/>
        <v>0</v>
      </c>
      <c r="DH24">
        <f ca="1"/>
        <v>0</v>
      </c>
      <c r="DI24">
        <f ca="1"/>
        <v>0</v>
      </c>
      <c r="DJ24" t="b">
        <f ca="1"/>
        <v>0</v>
      </c>
      <c r="DK24" t="b">
        <f ca="1"/>
        <v>0</v>
      </c>
      <c r="DL24" t="b">
        <f ca="1"/>
        <v>1</v>
      </c>
      <c r="DM24" t="b">
        <f ca="1"/>
        <v>0</v>
      </c>
      <c r="DN24" t="b">
        <f ca="1"/>
        <v>0</v>
      </c>
      <c r="DO24">
        <f ca="1"/>
        <v>0</v>
      </c>
    </row>
    <row r="25" spans="1:119" x14ac:dyDescent="0.2">
      <c r="A25">
        <v>4</v>
      </c>
      <c r="B25" t="b">
        <v>1</v>
      </c>
      <c r="C25" t="str">
        <v>0:40</v>
      </c>
      <c r="D25" t="str">
        <v>WorkshopVents</v>
      </c>
      <c r="E25" t="str">
        <v>0:27</v>
      </c>
      <c r="F25" t="str">
        <v>Attack</v>
      </c>
      <c r="G25" t="str">
        <v>Won</v>
      </c>
      <c r="H25" t="b">
        <v>1</v>
      </c>
      <c r="J25" t="str">
        <f ca="1"/>
        <v>6_9 Border</v>
      </c>
      <c r="K25">
        <f ca="1"/>
        <v>1</v>
      </c>
      <c r="L25">
        <f ca="1"/>
        <v>0</v>
      </c>
      <c r="M25">
        <f ca="1"/>
        <v>0</v>
      </c>
      <c r="N25">
        <f ca="1"/>
        <v>0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 t="str">
        <f ca="1"/>
        <v>1:43</v>
      </c>
      <c r="T25" t="b">
        <f ca="1"/>
        <v>0</v>
      </c>
      <c r="U25" t="b">
        <f ca="1"/>
        <v>0</v>
      </c>
      <c r="V25" t="b">
        <f ca="1"/>
        <v>0</v>
      </c>
      <c r="W25" t="str">
        <f ca="1"/>
        <v>Nomad</v>
      </c>
      <c r="X25" t="b">
        <f ca="1"/>
        <v>0</v>
      </c>
      <c r="Y25">
        <f ca="1"/>
        <v>0</v>
      </c>
      <c r="Z25">
        <f ca="1"/>
        <v>0</v>
      </c>
      <c r="AA25">
        <f ca="1"/>
        <v>0</v>
      </c>
      <c r="AB25">
        <f ca="1"/>
        <v>1</v>
      </c>
      <c r="AC25">
        <f ca="1"/>
        <v>0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  <c r="AI25">
        <f ca="1"/>
        <v>1</v>
      </c>
      <c r="AJ25">
        <f ca="1"/>
        <v>0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  <c r="AQ25">
        <f ca="1"/>
        <v>0</v>
      </c>
      <c r="AR25">
        <f ca="1"/>
        <v>1</v>
      </c>
      <c r="AS25" t="b">
        <f ca="1"/>
        <v>0</v>
      </c>
      <c r="AT25">
        <f ca="1"/>
        <v>0</v>
      </c>
      <c r="AU25" t="str">
        <f ca="1"/>
        <v>ArmoryArchives</v>
      </c>
      <c r="AV25" t="str">
        <f ca="1"/>
        <v>1:12</v>
      </c>
      <c r="AW25" t="str">
        <f ca="1"/>
        <v>Attack</v>
      </c>
      <c r="AX25" t="str">
        <f ca="1"/>
        <v>Lost</v>
      </c>
      <c r="AY25" t="b">
        <f ca="1"/>
        <v>0</v>
      </c>
      <c r="AZ25">
        <f ca="1"/>
        <v>0</v>
      </c>
      <c r="BA25" t="str">
        <f ca="1"/>
        <v>1:49</v>
      </c>
      <c r="BB25" t="str">
        <f ca="1"/>
        <v>Fin</v>
      </c>
      <c r="BC25" t="str">
        <f ca="1"/>
        <v>Gun</v>
      </c>
      <c r="BD25" t="b">
        <f ca="1"/>
        <v>0</v>
      </c>
      <c r="BE25" t="b">
        <f ca="1"/>
        <v>0</v>
      </c>
      <c r="BF25" t="str">
        <f ca="1"/>
        <v>1:28</v>
      </c>
      <c r="BG25" t="str">
        <f ca="1"/>
        <v>Blue</v>
      </c>
      <c r="BH25" t="str">
        <f ca="1"/>
        <v>Gun</v>
      </c>
      <c r="BI25" t="b">
        <f ca="1"/>
        <v>0</v>
      </c>
      <c r="BJ25" t="b">
        <f ca="1"/>
        <v>1</v>
      </c>
      <c r="BK25">
        <f ca="1"/>
        <v>0</v>
      </c>
      <c r="BL25">
        <f ca="1"/>
        <v>0</v>
      </c>
      <c r="BM25">
        <f ca="1"/>
        <v>0</v>
      </c>
      <c r="BN25" t="b">
        <f ca="1"/>
        <v>0</v>
      </c>
      <c r="BO25">
        <f ca="1"/>
        <v>0</v>
      </c>
      <c r="BP25">
        <f ca="1"/>
        <v>0</v>
      </c>
      <c r="BQ25">
        <f ca="1"/>
        <v>0</v>
      </c>
      <c r="BR25">
        <f ca="1"/>
        <v>0</v>
      </c>
      <c r="BS25" t="b">
        <f ca="1"/>
        <v>0</v>
      </c>
      <c r="BT25">
        <f ca="1"/>
        <v>0</v>
      </c>
      <c r="BU25">
        <f ca="1"/>
        <v>0</v>
      </c>
      <c r="BV25">
        <f ca="1"/>
        <v>0</v>
      </c>
      <c r="BW25">
        <f ca="1"/>
        <v>0</v>
      </c>
      <c r="BX25" t="b">
        <f ca="1"/>
        <v>0</v>
      </c>
      <c r="BY25">
        <f ca="1"/>
        <v>0</v>
      </c>
      <c r="BZ25">
        <f ca="1"/>
        <v>0</v>
      </c>
      <c r="CA25" t="str">
        <f ca="1"/>
        <v/>
      </c>
      <c r="CB25">
        <f ca="1"/>
        <v>0</v>
      </c>
      <c r="CC25">
        <f ca="1"/>
        <v>0</v>
      </c>
      <c r="CD25" t="b">
        <f ca="1"/>
        <v>0</v>
      </c>
      <c r="CE25" t="b">
        <f ca="1"/>
        <v>0</v>
      </c>
      <c r="CF25">
        <f ca="1"/>
        <v>0</v>
      </c>
      <c r="CG25">
        <f ca="1"/>
        <v>0</v>
      </c>
      <c r="CH25" t="b">
        <f ca="1"/>
        <v>0</v>
      </c>
      <c r="CI25" t="b">
        <f ca="1"/>
        <v>0</v>
      </c>
      <c r="CJ25">
        <f ca="1"/>
        <v>0</v>
      </c>
      <c r="CK25">
        <f ca="1"/>
        <v>0</v>
      </c>
      <c r="CL25" t="b">
        <f ca="1"/>
        <v>0</v>
      </c>
      <c r="CM25" t="b">
        <f ca="1"/>
        <v>0</v>
      </c>
      <c r="CN25">
        <f ca="1"/>
        <v>0</v>
      </c>
      <c r="CO25">
        <f ca="1"/>
        <v>0</v>
      </c>
      <c r="CP25" t="b">
        <f ca="1"/>
        <v>0</v>
      </c>
      <c r="CQ25">
        <f ca="1"/>
        <v>103</v>
      </c>
      <c r="CR25">
        <f ca="1"/>
        <v>77</v>
      </c>
      <c r="CS25">
        <f ca="1"/>
        <v>71</v>
      </c>
      <c r="CT25">
        <f ca="1"/>
        <v>92</v>
      </c>
      <c r="CU25" t="b">
        <f ca="1"/>
        <v>0</v>
      </c>
      <c r="CV25" t="b">
        <f ca="1"/>
        <v>0</v>
      </c>
      <c r="CW25" t="b">
        <f ca="1"/>
        <v>0</v>
      </c>
      <c r="CX25">
        <f ca="1"/>
        <v>108</v>
      </c>
      <c r="CY25">
        <f ca="1"/>
        <v>0</v>
      </c>
      <c r="CZ25">
        <f ca="1"/>
        <v>0</v>
      </c>
      <c r="DA25">
        <f ca="1"/>
        <v>0</v>
      </c>
      <c r="DB25">
        <f ca="1"/>
        <v>0</v>
      </c>
      <c r="DC25">
        <f ca="1"/>
        <v>0</v>
      </c>
      <c r="DD25" t="b">
        <f ca="1"/>
        <v>0</v>
      </c>
      <c r="DE25" t="b">
        <f ca="1"/>
        <v>0</v>
      </c>
      <c r="DF25">
        <f ca="1"/>
        <v>77</v>
      </c>
      <c r="DG25">
        <f ca="1"/>
        <v>95</v>
      </c>
      <c r="DH25">
        <f ca="1"/>
        <v>0</v>
      </c>
      <c r="DI25">
        <f ca="1"/>
        <v>0</v>
      </c>
      <c r="DJ25" t="b">
        <f ca="1"/>
        <v>0</v>
      </c>
      <c r="DK25" t="b">
        <f ca="1"/>
        <v>0</v>
      </c>
      <c r="DL25" t="b">
        <f ca="1"/>
        <v>0</v>
      </c>
      <c r="DM25" t="b">
        <f ca="1"/>
        <v>0</v>
      </c>
      <c r="DN25" t="b">
        <f ca="1"/>
        <v>0</v>
      </c>
      <c r="DO25">
        <f ca="1"/>
        <v>0</v>
      </c>
    </row>
    <row r="26" spans="1:119" x14ac:dyDescent="0.2">
      <c r="A26">
        <v>5</v>
      </c>
      <c r="B26" t="b">
        <v>1</v>
      </c>
      <c r="C26" t="str">
        <v>1:18</v>
      </c>
      <c r="D26" t="str">
        <v>BathroomTellers</v>
      </c>
      <c r="E26" t="str">
        <v>0:36</v>
      </c>
      <c r="F26" t="str">
        <v>Attack</v>
      </c>
      <c r="G26" t="str">
        <v>Won</v>
      </c>
      <c r="H26" t="b">
        <v>1</v>
      </c>
      <c r="J26" t="str">
        <f ca="1"/>
        <v>6_9 Border</v>
      </c>
      <c r="K26">
        <f ca="1"/>
        <v>2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  <c r="R26">
        <f ca="1"/>
        <v>0</v>
      </c>
      <c r="S26" t="str">
        <f ca="1"/>
        <v>0:38</v>
      </c>
      <c r="T26" t="b">
        <f ca="1"/>
        <v>0</v>
      </c>
      <c r="U26" t="b">
        <f ca="1"/>
        <v>0</v>
      </c>
      <c r="V26" t="b">
        <f ca="1"/>
        <v>0</v>
      </c>
      <c r="W26" t="str">
        <f ca="1"/>
        <v>Nomad</v>
      </c>
      <c r="X26" t="b">
        <f ca="1"/>
        <v>0</v>
      </c>
      <c r="Y26">
        <f ca="1"/>
        <v>0</v>
      </c>
      <c r="Z26">
        <f ca="1"/>
        <v>0</v>
      </c>
      <c r="AA26">
        <f ca="1"/>
        <v>0</v>
      </c>
      <c r="AB26">
        <f ca="1"/>
        <v>0</v>
      </c>
      <c r="AC26">
        <f ca="1"/>
        <v>0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  <c r="AI26">
        <f ca="1"/>
        <v>2</v>
      </c>
      <c r="AJ26">
        <f ca="1"/>
        <v>0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  <c r="AQ26">
        <f ca="1"/>
        <v>0</v>
      </c>
      <c r="AR26">
        <f ca="1"/>
        <v>2</v>
      </c>
      <c r="AS26" t="b">
        <f ca="1"/>
        <v>0</v>
      </c>
      <c r="AT26">
        <f ca="1"/>
        <v>0</v>
      </c>
      <c r="AU26" t="str">
        <f ca="1"/>
        <v>ArmoryArchives</v>
      </c>
      <c r="AV26" t="str">
        <f ca="1"/>
        <v>0:02</v>
      </c>
      <c r="AW26" t="str">
        <f ca="1"/>
        <v>Attack</v>
      </c>
      <c r="AX26" t="str">
        <f ca="1"/>
        <v>Lost</v>
      </c>
      <c r="AY26" t="b">
        <f ca="1"/>
        <v>0</v>
      </c>
      <c r="AZ26">
        <f ca="1"/>
        <v>0</v>
      </c>
      <c r="BA26" t="str">
        <f ca="1"/>
        <v>2:19</v>
      </c>
      <c r="BB26" t="str">
        <f ca="1"/>
        <v>Yeeto</v>
      </c>
      <c r="BC26" t="str">
        <f ca="1"/>
        <v>Gun</v>
      </c>
      <c r="BD26" t="b">
        <f ca="1"/>
        <v>0</v>
      </c>
      <c r="BE26" t="b">
        <f ca="1"/>
        <v>0</v>
      </c>
      <c r="BF26" t="str">
        <f ca="1"/>
        <v>1:30</v>
      </c>
      <c r="BG26" t="str">
        <f ca="1"/>
        <v>Ploudy</v>
      </c>
      <c r="BH26" t="str">
        <f ca="1"/>
        <v>Gun</v>
      </c>
      <c r="BI26" t="b">
        <f ca="1"/>
        <v>0</v>
      </c>
      <c r="BJ26" t="b">
        <f ca="1"/>
        <v>1</v>
      </c>
      <c r="BK26" t="str">
        <f ca="1"/>
        <v>0:23</v>
      </c>
      <c r="BL26" t="str">
        <f ca="1"/>
        <v>Yeeto</v>
      </c>
      <c r="BM26" t="str">
        <f ca="1"/>
        <v>Gun</v>
      </c>
      <c r="BN26" t="b">
        <f ca="1"/>
        <v>0</v>
      </c>
      <c r="BO26" t="b">
        <f ca="1"/>
        <v>1</v>
      </c>
      <c r="BP26">
        <f ca="1"/>
        <v>0</v>
      </c>
      <c r="BQ26">
        <f ca="1"/>
        <v>0</v>
      </c>
      <c r="BR26">
        <f ca="1"/>
        <v>0</v>
      </c>
      <c r="BS26" t="b">
        <f ca="1"/>
        <v>0</v>
      </c>
      <c r="BT26">
        <f ca="1"/>
        <v>0</v>
      </c>
      <c r="BU26">
        <f ca="1"/>
        <v>0</v>
      </c>
      <c r="BV26">
        <f ca="1"/>
        <v>0</v>
      </c>
      <c r="BW26">
        <f ca="1"/>
        <v>0</v>
      </c>
      <c r="BX26" t="b">
        <f ca="1"/>
        <v>0</v>
      </c>
      <c r="BY26">
        <f ca="1"/>
        <v>0</v>
      </c>
      <c r="BZ26">
        <f ca="1"/>
        <v>0</v>
      </c>
      <c r="CA26" t="str">
        <f ca="1"/>
        <v/>
      </c>
      <c r="CB26">
        <f ca="1"/>
        <v>0</v>
      </c>
      <c r="CC26">
        <f ca="1"/>
        <v>0</v>
      </c>
      <c r="CD26" t="b">
        <f ca="1"/>
        <v>0</v>
      </c>
      <c r="CE26" t="b">
        <f ca="1"/>
        <v>0</v>
      </c>
      <c r="CF26">
        <f ca="1"/>
        <v>0</v>
      </c>
      <c r="CG26">
        <f ca="1"/>
        <v>0</v>
      </c>
      <c r="CH26" t="b">
        <f ca="1"/>
        <v>0</v>
      </c>
      <c r="CI26" t="b">
        <f ca="1"/>
        <v>0</v>
      </c>
      <c r="CJ26">
        <f ca="1"/>
        <v>1</v>
      </c>
      <c r="CK26">
        <f ca="1"/>
        <v>1</v>
      </c>
      <c r="CL26" t="b">
        <f ca="1"/>
        <v>0</v>
      </c>
      <c r="CM26" t="b">
        <f ca="1"/>
        <v>1</v>
      </c>
      <c r="CN26">
        <f ca="1"/>
        <v>0</v>
      </c>
      <c r="CO26">
        <f ca="1"/>
        <v>0</v>
      </c>
      <c r="CP26" t="b">
        <f ca="1"/>
        <v>0</v>
      </c>
      <c r="CQ26">
        <f ca="1"/>
        <v>38</v>
      </c>
      <c r="CR26">
        <f ca="1"/>
        <v>142</v>
      </c>
      <c r="CS26">
        <f ca="1"/>
        <v>41</v>
      </c>
      <c r="CT26">
        <f ca="1"/>
        <v>90</v>
      </c>
      <c r="CU26">
        <f ca="1"/>
        <v>157</v>
      </c>
      <c r="CV26" t="b">
        <f ca="1"/>
        <v>0</v>
      </c>
      <c r="CW26" t="b">
        <f ca="1"/>
        <v>0</v>
      </c>
      <c r="CX26">
        <f ca="1"/>
        <v>178</v>
      </c>
      <c r="CY26">
        <f ca="1"/>
        <v>0</v>
      </c>
      <c r="CZ26">
        <f ca="1"/>
        <v>0</v>
      </c>
      <c r="DA26">
        <f ca="1"/>
        <v>0</v>
      </c>
      <c r="DB26">
        <f ca="1"/>
        <v>0</v>
      </c>
      <c r="DC26">
        <f ca="1"/>
        <v>0</v>
      </c>
      <c r="DD26" t="b">
        <f ca="1"/>
        <v>1</v>
      </c>
      <c r="DE26" t="b">
        <f ca="1"/>
        <v>0</v>
      </c>
      <c r="DF26">
        <f ca="1"/>
        <v>142</v>
      </c>
      <c r="DG26">
        <f ca="1"/>
        <v>82</v>
      </c>
      <c r="DH26">
        <f ca="1"/>
        <v>1</v>
      </c>
      <c r="DI26">
        <f ca="1"/>
        <v>0</v>
      </c>
      <c r="DJ26" t="b">
        <f ca="1"/>
        <v>0</v>
      </c>
      <c r="DK26" t="b">
        <f ca="1"/>
        <v>0</v>
      </c>
      <c r="DL26" t="b">
        <f ca="1"/>
        <v>0</v>
      </c>
      <c r="DM26" t="b">
        <f ca="1"/>
        <v>0</v>
      </c>
      <c r="DN26" t="b">
        <f ca="1"/>
        <v>0</v>
      </c>
      <c r="DO26">
        <f ca="1"/>
        <v>0</v>
      </c>
    </row>
    <row r="27" spans="1:119" x14ac:dyDescent="0.2">
      <c r="A27">
        <v>6</v>
      </c>
      <c r="B27" t="b">
        <v>1</v>
      </c>
      <c r="C27" t="str">
        <v>0:00</v>
      </c>
      <c r="D27" t="str">
        <v>BathroomTellers</v>
      </c>
      <c r="E27" t="str">
        <v>0:38</v>
      </c>
      <c r="F27" t="str">
        <v>Attack</v>
      </c>
      <c r="G27" t="str">
        <v>Lost</v>
      </c>
      <c r="H27" t="b">
        <v>0</v>
      </c>
      <c r="J27" t="str">
        <f ca="1"/>
        <v>6_9 Border</v>
      </c>
      <c r="K27">
        <f ca="1"/>
        <v>3</v>
      </c>
      <c r="L27">
        <f ca="1"/>
        <v>0</v>
      </c>
      <c r="M27">
        <f ca="1"/>
        <v>0</v>
      </c>
      <c r="N27">
        <f ca="1"/>
        <v>0</v>
      </c>
      <c r="O27">
        <f ca="1"/>
        <v>0</v>
      </c>
      <c r="P27">
        <f ca="1"/>
        <v>0</v>
      </c>
      <c r="Q27">
        <f ca="1"/>
        <v>0</v>
      </c>
      <c r="R27">
        <f ca="1"/>
        <v>0</v>
      </c>
      <c r="S27">
        <f ca="1"/>
        <v>0</v>
      </c>
      <c r="T27" t="b">
        <f ca="1"/>
        <v>0</v>
      </c>
      <c r="U27" t="b">
        <f ca="1"/>
        <v>0</v>
      </c>
      <c r="V27" t="b">
        <f ca="1"/>
        <v>0</v>
      </c>
      <c r="W27" t="str">
        <f ca="1"/>
        <v>Nomad</v>
      </c>
      <c r="X27" t="b">
        <f ca="1"/>
        <v>1</v>
      </c>
      <c r="Y27">
        <f ca="1"/>
        <v>0</v>
      </c>
      <c r="Z27">
        <f ca="1"/>
        <v>0</v>
      </c>
      <c r="AA27">
        <f ca="1"/>
        <v>0</v>
      </c>
      <c r="AB27">
        <f ca="1"/>
        <v>5</v>
      </c>
      <c r="AC27">
        <f ca="1"/>
        <v>0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  <c r="AI27">
        <f ca="1"/>
        <v>3</v>
      </c>
      <c r="AJ27">
        <f ca="1"/>
        <v>0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  <c r="AQ27">
        <f ca="1"/>
        <v>0</v>
      </c>
      <c r="AR27">
        <f ca="1"/>
        <v>3</v>
      </c>
      <c r="AS27" t="b">
        <f ca="1"/>
        <v>1</v>
      </c>
      <c r="AT27" t="str">
        <f ca="1"/>
        <v>1:32</v>
      </c>
      <c r="AU27" t="str">
        <f ca="1"/>
        <v>WorkshopVents</v>
      </c>
      <c r="AV27" t="str">
        <f ca="1"/>
        <v>0:40</v>
      </c>
      <c r="AW27" t="str">
        <f ca="1"/>
        <v>Attack</v>
      </c>
      <c r="AX27" t="str">
        <f ca="1"/>
        <v>Won</v>
      </c>
      <c r="AY27" t="b">
        <f ca="1"/>
        <v>1</v>
      </c>
      <c r="AZ27">
        <f ca="1"/>
        <v>0</v>
      </c>
      <c r="BA27" t="str">
        <f ca="1"/>
        <v>2:39</v>
      </c>
      <c r="BB27" t="str">
        <f ca="1"/>
        <v>Yeeto</v>
      </c>
      <c r="BC27" t="str">
        <f ca="1"/>
        <v>Gun</v>
      </c>
      <c r="BD27" t="b">
        <f ca="1"/>
        <v>0</v>
      </c>
      <c r="BE27" t="b">
        <f ca="1"/>
        <v>0</v>
      </c>
      <c r="BF27" t="str">
        <f ca="1"/>
        <v>2:03</v>
      </c>
      <c r="BG27" t="str">
        <f ca="1"/>
        <v>Blue</v>
      </c>
      <c r="BH27" t="str">
        <f ca="1"/>
        <v>Gun</v>
      </c>
      <c r="BI27" t="b">
        <f ca="1"/>
        <v>0</v>
      </c>
      <c r="BJ27" t="b">
        <f ca="1"/>
        <v>0</v>
      </c>
      <c r="BK27" t="str">
        <f ca="1"/>
        <v>1:44</v>
      </c>
      <c r="BL27" t="str">
        <f ca="1"/>
        <v>Blue</v>
      </c>
      <c r="BM27" t="str">
        <f ca="1"/>
        <v>Gun</v>
      </c>
      <c r="BN27" t="b">
        <f ca="1"/>
        <v>0</v>
      </c>
      <c r="BO27" t="b">
        <f ca="1"/>
        <v>0</v>
      </c>
      <c r="BP27" t="str">
        <f ca="1"/>
        <v>1:33</v>
      </c>
      <c r="BQ27" t="str">
        <f ca="1"/>
        <v>Perseus</v>
      </c>
      <c r="BR27" t="str">
        <f ca="1"/>
        <v>Gun</v>
      </c>
      <c r="BS27" t="b">
        <f ca="1"/>
        <v>0</v>
      </c>
      <c r="BT27" t="b">
        <f ca="1"/>
        <v>0</v>
      </c>
      <c r="BU27" t="str">
        <f ca="1"/>
        <v>0:40</v>
      </c>
      <c r="BV27" t="str">
        <f ca="1"/>
        <v>Perseus</v>
      </c>
      <c r="BW27" t="str">
        <f ca="1"/>
        <v>Gun</v>
      </c>
      <c r="BX27" t="b">
        <f ca="1"/>
        <v>0</v>
      </c>
      <c r="BY27" t="b">
        <f ca="1"/>
        <v>0</v>
      </c>
      <c r="BZ27">
        <f ca="1"/>
        <v>0</v>
      </c>
      <c r="CA27" t="str">
        <f ca="1"/>
        <v/>
      </c>
      <c r="CB27">
        <f ca="1"/>
        <v>0</v>
      </c>
      <c r="CC27">
        <f ca="1"/>
        <v>0</v>
      </c>
      <c r="CD27" t="b">
        <f ca="1"/>
        <v>0</v>
      </c>
      <c r="CE27" t="b">
        <f ca="1"/>
        <v>0</v>
      </c>
      <c r="CF27">
        <f ca="1"/>
        <v>0</v>
      </c>
      <c r="CG27">
        <f ca="1"/>
        <v>0</v>
      </c>
      <c r="CH27" t="b">
        <f ca="1"/>
        <v>1</v>
      </c>
      <c r="CI27" t="b">
        <f ca="1"/>
        <v>0</v>
      </c>
      <c r="CJ27">
        <f ca="1"/>
        <v>0</v>
      </c>
      <c r="CK27">
        <f ca="1"/>
        <v>0</v>
      </c>
      <c r="CL27" t="b">
        <f ca="1"/>
        <v>0</v>
      </c>
      <c r="CM27" t="b">
        <f ca="1"/>
        <v>1</v>
      </c>
      <c r="CN27">
        <f ca="1"/>
        <v>0</v>
      </c>
      <c r="CO27">
        <f ca="1"/>
        <v>0</v>
      </c>
      <c r="CP27" t="b">
        <f ca="1"/>
        <v>1</v>
      </c>
      <c r="CQ27">
        <f ca="1"/>
        <v>0</v>
      </c>
      <c r="CR27" t="b">
        <f ca="1"/>
        <v>0</v>
      </c>
      <c r="CS27">
        <f ca="1"/>
        <v>21</v>
      </c>
      <c r="CT27">
        <f ca="1"/>
        <v>57</v>
      </c>
      <c r="CU27">
        <f ca="1"/>
        <v>76</v>
      </c>
      <c r="CV27">
        <f ca="1"/>
        <v>87</v>
      </c>
      <c r="CW27">
        <f ca="1"/>
        <v>140</v>
      </c>
      <c r="CX27">
        <f ca="1"/>
        <v>93</v>
      </c>
      <c r="CY27">
        <f ca="1"/>
        <v>0</v>
      </c>
      <c r="CZ27">
        <f ca="1"/>
        <v>0</v>
      </c>
      <c r="DA27">
        <f ca="1"/>
        <v>0</v>
      </c>
      <c r="DB27">
        <f ca="1"/>
        <v>0</v>
      </c>
      <c r="DC27">
        <f ca="1"/>
        <v>0</v>
      </c>
      <c r="DD27" t="b">
        <f ca="1"/>
        <v>1</v>
      </c>
      <c r="DE27" t="b">
        <f ca="1"/>
        <v>0</v>
      </c>
      <c r="DF27" t="b">
        <f ca="1"/>
        <v>0</v>
      </c>
      <c r="DG27">
        <f ca="1"/>
        <v>82</v>
      </c>
      <c r="DH27">
        <f ca="1"/>
        <v>0</v>
      </c>
      <c r="DI27">
        <f ca="1"/>
        <v>0</v>
      </c>
      <c r="DJ27" t="b">
        <f ca="1"/>
        <v>0</v>
      </c>
      <c r="DK27" t="b">
        <f ca="1"/>
        <v>0</v>
      </c>
      <c r="DL27" t="b">
        <f ca="1"/>
        <v>0</v>
      </c>
      <c r="DM27">
        <f ca="1"/>
        <v>88</v>
      </c>
      <c r="DN27" t="b">
        <f ca="1"/>
        <v>0</v>
      </c>
      <c r="DO27">
        <f ca="1"/>
        <v>0</v>
      </c>
    </row>
    <row r="28" spans="1:119" x14ac:dyDescent="0.2">
      <c r="A28">
        <v>7</v>
      </c>
      <c r="B28" t="b">
        <v>0</v>
      </c>
      <c r="C28">
        <v>0</v>
      </c>
      <c r="D28" t="str">
        <v>WorkshopVents</v>
      </c>
      <c r="E28" t="str">
        <v>1:10</v>
      </c>
      <c r="F28" t="str">
        <v>Defence</v>
      </c>
      <c r="G28" t="str">
        <v>Lost</v>
      </c>
      <c r="H28" t="b">
        <v>0</v>
      </c>
      <c r="J28" t="str">
        <f ca="1"/>
        <v>6_9 Border</v>
      </c>
      <c r="K28">
        <f ca="1"/>
        <v>4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  <c r="R28">
        <f ca="1"/>
        <v>0</v>
      </c>
      <c r="S28" t="str">
        <f ca="1"/>
        <v>1:48</v>
      </c>
      <c r="T28" t="b">
        <f ca="1"/>
        <v>0</v>
      </c>
      <c r="U28" t="b">
        <f ca="1"/>
        <v>0</v>
      </c>
      <c r="V28" t="b">
        <f ca="1"/>
        <v>0</v>
      </c>
      <c r="W28" t="str">
        <f ca="1"/>
        <v>Nomad</v>
      </c>
      <c r="X28" t="b">
        <f ca="1"/>
        <v>0</v>
      </c>
      <c r="Y28">
        <f ca="1"/>
        <v>0</v>
      </c>
      <c r="Z28">
        <f ca="1"/>
        <v>0</v>
      </c>
      <c r="AA28">
        <f ca="1"/>
        <v>0</v>
      </c>
      <c r="AB28">
        <f ca="1"/>
        <v>0</v>
      </c>
      <c r="AC28">
        <f ca="1"/>
        <v>0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  <c r="AI28">
        <f ca="1"/>
        <v>4</v>
      </c>
      <c r="AJ28">
        <f ca="1"/>
        <v>0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  <c r="AQ28">
        <f ca="1"/>
        <v>0</v>
      </c>
      <c r="AR28">
        <f ca="1"/>
        <v>4</v>
      </c>
      <c r="AS28" t="b">
        <f ca="1"/>
        <v>1</v>
      </c>
      <c r="AT28" t="str">
        <f ca="1"/>
        <v>0:40</v>
      </c>
      <c r="AU28" t="str">
        <f ca="1"/>
        <v>WorkshopVents</v>
      </c>
      <c r="AV28" t="str">
        <f ca="1"/>
        <v>0:27</v>
      </c>
      <c r="AW28" t="str">
        <f ca="1"/>
        <v>Attack</v>
      </c>
      <c r="AX28" t="str">
        <f ca="1"/>
        <v>Won</v>
      </c>
      <c r="AY28" t="b">
        <f ca="1"/>
        <v>1</v>
      </c>
      <c r="AZ28">
        <f ca="1"/>
        <v>0</v>
      </c>
      <c r="BA28" t="str">
        <f ca="1"/>
        <v>2:07</v>
      </c>
      <c r="BB28" t="str">
        <f ca="1"/>
        <v>Ploudy</v>
      </c>
      <c r="BC28" t="str">
        <f ca="1"/>
        <v>Gun</v>
      </c>
      <c r="BD28" t="b">
        <f ca="1"/>
        <v>0</v>
      </c>
      <c r="BE28" t="b">
        <f ca="1"/>
        <v>1</v>
      </c>
      <c r="BF28" t="str">
        <f ca="1"/>
        <v>1:33</v>
      </c>
      <c r="BG28" t="str">
        <f ca="1"/>
        <v>Blue</v>
      </c>
      <c r="BH28" t="str">
        <f ca="1"/>
        <v>Gun</v>
      </c>
      <c r="BI28" t="b">
        <f ca="1"/>
        <v>0</v>
      </c>
      <c r="BJ28" t="b">
        <f ca="1"/>
        <v>0</v>
      </c>
      <c r="BK28" t="str">
        <f ca="1"/>
        <v>1:18</v>
      </c>
      <c r="BL28" t="str">
        <f ca="1"/>
        <v>Fin</v>
      </c>
      <c r="BM28" t="str">
        <f ca="1"/>
        <v>Gun</v>
      </c>
      <c r="BN28" t="b">
        <f ca="1"/>
        <v>0</v>
      </c>
      <c r="BO28" t="b">
        <f ca="1"/>
        <v>0</v>
      </c>
      <c r="BP28" t="str">
        <f ca="1"/>
        <v>1:16</v>
      </c>
      <c r="BQ28" t="str">
        <f ca="1"/>
        <v>Yeeto</v>
      </c>
      <c r="BR28" t="str">
        <f ca="1"/>
        <v>Gun</v>
      </c>
      <c r="BS28" t="b">
        <f ca="1"/>
        <v>0</v>
      </c>
      <c r="BT28" t="b">
        <f ca="1"/>
        <v>0</v>
      </c>
      <c r="BU28" t="str">
        <f ca="1"/>
        <v>0:27</v>
      </c>
      <c r="BV28" t="str">
        <f ca="1"/>
        <v>Fin</v>
      </c>
      <c r="BW28" t="str">
        <f ca="1"/>
        <v>Gun</v>
      </c>
      <c r="BX28" t="b">
        <f ca="1"/>
        <v>1</v>
      </c>
      <c r="BY28" t="b">
        <f ca="1"/>
        <v>0</v>
      </c>
      <c r="BZ28">
        <f ca="1"/>
        <v>0</v>
      </c>
      <c r="CA28" t="str">
        <f ca="1"/>
        <v/>
      </c>
      <c r="CB28">
        <f ca="1"/>
        <v>0</v>
      </c>
      <c r="CC28">
        <f ca="1"/>
        <v>0</v>
      </c>
      <c r="CD28" t="b">
        <f ca="1"/>
        <v>0</v>
      </c>
      <c r="CE28" t="b">
        <f ca="1"/>
        <v>0</v>
      </c>
      <c r="CF28">
        <f ca="1"/>
        <v>0</v>
      </c>
      <c r="CG28">
        <f ca="1"/>
        <v>0</v>
      </c>
      <c r="CH28" t="b">
        <f ca="1"/>
        <v>1</v>
      </c>
      <c r="CI28" t="b">
        <f ca="1"/>
        <v>0</v>
      </c>
      <c r="CJ28">
        <f ca="1"/>
        <v>1</v>
      </c>
      <c r="CK28">
        <f ca="1"/>
        <v>1</v>
      </c>
      <c r="CL28" t="b">
        <f ca="1"/>
        <v>1</v>
      </c>
      <c r="CM28" t="b">
        <f ca="1"/>
        <v>1</v>
      </c>
      <c r="CN28">
        <f ca="1"/>
        <v>0</v>
      </c>
      <c r="CO28">
        <f ca="1"/>
        <v>0</v>
      </c>
      <c r="CP28" t="b">
        <f ca="1"/>
        <v>1</v>
      </c>
      <c r="CQ28">
        <f ca="1"/>
        <v>108</v>
      </c>
      <c r="CR28">
        <f ca="1"/>
        <v>72</v>
      </c>
      <c r="CS28">
        <f ca="1"/>
        <v>53</v>
      </c>
      <c r="CT28">
        <f ca="1"/>
        <v>87</v>
      </c>
      <c r="CU28">
        <f ca="1"/>
        <v>102</v>
      </c>
      <c r="CV28">
        <f ca="1"/>
        <v>104</v>
      </c>
      <c r="CW28">
        <f ca="1"/>
        <v>158</v>
      </c>
      <c r="CX28">
        <f ca="1"/>
        <v>158</v>
      </c>
      <c r="CY28">
        <f ca="1"/>
        <v>0</v>
      </c>
      <c r="CZ28">
        <f ca="1"/>
        <v>0</v>
      </c>
      <c r="DA28">
        <f ca="1"/>
        <v>0</v>
      </c>
      <c r="DB28">
        <f ca="1"/>
        <v>0</v>
      </c>
      <c r="DC28">
        <f ca="1"/>
        <v>0</v>
      </c>
      <c r="DD28" t="b">
        <f ca="1"/>
        <v>1</v>
      </c>
      <c r="DE28" t="b">
        <f ca="1"/>
        <v>0</v>
      </c>
      <c r="DF28">
        <f ca="1"/>
        <v>72</v>
      </c>
      <c r="DG28">
        <f ca="1"/>
        <v>62</v>
      </c>
      <c r="DH28">
        <f ca="1"/>
        <v>1</v>
      </c>
      <c r="DI28">
        <f ca="1"/>
        <v>0</v>
      </c>
      <c r="DJ28" t="b">
        <f ca="1"/>
        <v>0</v>
      </c>
      <c r="DK28" t="b">
        <f ca="1"/>
        <v>0</v>
      </c>
      <c r="DL28" t="b">
        <f ca="1"/>
        <v>1</v>
      </c>
      <c r="DM28">
        <f ca="1"/>
        <v>140</v>
      </c>
      <c r="DN28" t="b">
        <f ca="1"/>
        <v>0</v>
      </c>
      <c r="DO28">
        <f ca="1"/>
        <v>0</v>
      </c>
    </row>
    <row r="29" spans="1:119" x14ac:dyDescent="0.2">
      <c r="A29">
        <v>8</v>
      </c>
      <c r="B29" t="b">
        <v>0</v>
      </c>
      <c r="C29">
        <v>0</v>
      </c>
      <c r="D29" t="str">
        <v>WorkshopVents</v>
      </c>
      <c r="E29" t="str">
        <v>0:58</v>
      </c>
      <c r="F29" t="str">
        <v>Defence</v>
      </c>
      <c r="G29" t="str">
        <v>Lost</v>
      </c>
      <c r="H29" t="b">
        <v>0</v>
      </c>
      <c r="J29" t="str">
        <f ca="1"/>
        <v>6_9 Border</v>
      </c>
      <c r="K29">
        <f ca="1"/>
        <v>5</v>
      </c>
      <c r="L29">
        <f ca="1"/>
        <v>0</v>
      </c>
      <c r="M29">
        <f ca="1"/>
        <v>0</v>
      </c>
      <c r="N29">
        <f ca="1"/>
        <v>0</v>
      </c>
      <c r="O29">
        <f ca="1"/>
        <v>0</v>
      </c>
      <c r="P29">
        <f ca="1"/>
        <v>0</v>
      </c>
      <c r="Q29">
        <f ca="1"/>
        <v>0</v>
      </c>
      <c r="R29">
        <f ca="1"/>
        <v>0</v>
      </c>
      <c r="S29">
        <f ca="1"/>
        <v>0</v>
      </c>
      <c r="T29" t="b">
        <f ca="1"/>
        <v>0</v>
      </c>
      <c r="U29" t="b">
        <f ca="1"/>
        <v>0</v>
      </c>
      <c r="V29" t="b">
        <f ca="1"/>
        <v>0</v>
      </c>
      <c r="W29" t="str">
        <f ca="1"/>
        <v>Nomad</v>
      </c>
      <c r="X29" t="b">
        <f ca="1"/>
        <v>0</v>
      </c>
      <c r="Y29">
        <f ca="1"/>
        <v>0</v>
      </c>
      <c r="Z29">
        <f ca="1"/>
        <v>0</v>
      </c>
      <c r="AA29">
        <f ca="1"/>
        <v>0</v>
      </c>
      <c r="AB29">
        <f ca="1"/>
        <v>2</v>
      </c>
      <c r="AC29">
        <f ca="1"/>
        <v>0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  <c r="AI29">
        <f ca="1"/>
        <v>5</v>
      </c>
      <c r="AJ29">
        <f ca="1"/>
        <v>0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  <c r="AQ29">
        <f ca="1"/>
        <v>0</v>
      </c>
      <c r="AR29">
        <f ca="1"/>
        <v>5</v>
      </c>
      <c r="AS29" t="b">
        <f ca="1"/>
        <v>1</v>
      </c>
      <c r="AT29" t="str">
        <f ca="1"/>
        <v>1:18</v>
      </c>
      <c r="AU29" t="str">
        <f ca="1"/>
        <v>BathroomTellers</v>
      </c>
      <c r="AV29" t="str">
        <f ca="1"/>
        <v>0:36</v>
      </c>
      <c r="AW29" t="str">
        <f ca="1"/>
        <v>Attack</v>
      </c>
      <c r="AX29" t="str">
        <f ca="1"/>
        <v>Won</v>
      </c>
      <c r="AY29" t="b">
        <f ca="1"/>
        <v>1</v>
      </c>
      <c r="AZ29">
        <f ca="1"/>
        <v>0</v>
      </c>
      <c r="BA29" t="str">
        <f ca="1"/>
        <v>2:25</v>
      </c>
      <c r="BB29" t="str">
        <f ca="1"/>
        <v>Blue</v>
      </c>
      <c r="BC29" t="str">
        <f ca="1"/>
        <v>Gun</v>
      </c>
      <c r="BD29" t="b">
        <f ca="1"/>
        <v>0</v>
      </c>
      <c r="BE29" t="b">
        <f ca="1"/>
        <v>0</v>
      </c>
      <c r="BF29" t="str">
        <f ca="1"/>
        <v>2:05</v>
      </c>
      <c r="BG29" t="str">
        <f ca="1"/>
        <v>Blue</v>
      </c>
      <c r="BH29" t="str">
        <f ca="1"/>
        <v>Gun</v>
      </c>
      <c r="BI29" t="b">
        <f ca="1"/>
        <v>0</v>
      </c>
      <c r="BJ29" t="b">
        <f ca="1"/>
        <v>1</v>
      </c>
      <c r="BK29" t="str">
        <f ca="1"/>
        <v>1:44</v>
      </c>
      <c r="BL29" t="str">
        <f ca="1"/>
        <v>Blue</v>
      </c>
      <c r="BM29" t="str">
        <f ca="1"/>
        <v>Gun</v>
      </c>
      <c r="BN29" t="b">
        <f ca="1"/>
        <v>0</v>
      </c>
      <c r="BO29" t="b">
        <f ca="1"/>
        <v>0</v>
      </c>
      <c r="BP29" t="str">
        <f ca="1"/>
        <v>1:19</v>
      </c>
      <c r="BQ29" t="str">
        <f ca="1"/>
        <v>Blue</v>
      </c>
      <c r="BR29" t="str">
        <f ca="1"/>
        <v>Gun</v>
      </c>
      <c r="BS29" t="b">
        <f ca="1"/>
        <v>0</v>
      </c>
      <c r="BT29" t="b">
        <f ca="1"/>
        <v>0</v>
      </c>
      <c r="BU29" t="str">
        <f ca="1"/>
        <v>0:36</v>
      </c>
      <c r="BV29" t="str">
        <f ca="1"/>
        <v>Blue</v>
      </c>
      <c r="BW29" t="str">
        <f ca="1"/>
        <v>Gun</v>
      </c>
      <c r="BX29" t="b">
        <f ca="1"/>
        <v>1</v>
      </c>
      <c r="BY29" t="b">
        <f ca="1"/>
        <v>0</v>
      </c>
      <c r="BZ29">
        <f ca="1"/>
        <v>0</v>
      </c>
      <c r="CA29" t="str">
        <f ca="1"/>
        <v/>
      </c>
      <c r="CB29">
        <f ca="1"/>
        <v>0</v>
      </c>
      <c r="CC29">
        <f ca="1"/>
        <v>0</v>
      </c>
      <c r="CD29" t="b">
        <f ca="1"/>
        <v>0</v>
      </c>
      <c r="CE29" t="b">
        <f ca="1"/>
        <v>0</v>
      </c>
      <c r="CF29">
        <f ca="1"/>
        <v>0</v>
      </c>
      <c r="CG29">
        <f ca="1"/>
        <v>0</v>
      </c>
      <c r="CH29" t="b">
        <f ca="1"/>
        <v>1</v>
      </c>
      <c r="CI29" t="b">
        <f ca="1"/>
        <v>0</v>
      </c>
      <c r="CJ29">
        <f ca="1"/>
        <v>0</v>
      </c>
      <c r="CK29">
        <f ca="1"/>
        <v>0</v>
      </c>
      <c r="CL29" t="b">
        <f ca="1"/>
        <v>0</v>
      </c>
      <c r="CM29" t="b">
        <f ca="1"/>
        <v>1</v>
      </c>
      <c r="CN29">
        <f ca="1"/>
        <v>0</v>
      </c>
      <c r="CO29">
        <f ca="1"/>
        <v>0</v>
      </c>
      <c r="CP29" t="b">
        <f ca="1"/>
        <v>1</v>
      </c>
      <c r="CQ29">
        <f ca="1"/>
        <v>0</v>
      </c>
      <c r="CR29" t="b">
        <f ca="1"/>
        <v>0</v>
      </c>
      <c r="CS29">
        <f ca="1"/>
        <v>35</v>
      </c>
      <c r="CT29">
        <f ca="1"/>
        <v>55</v>
      </c>
      <c r="CU29">
        <f ca="1"/>
        <v>76</v>
      </c>
      <c r="CV29">
        <f ca="1"/>
        <v>101</v>
      </c>
      <c r="CW29">
        <f ca="1"/>
        <v>111</v>
      </c>
      <c r="CX29">
        <f ca="1"/>
        <v>111</v>
      </c>
      <c r="CY29">
        <f ca="1"/>
        <v>0</v>
      </c>
      <c r="CZ29">
        <f ca="1"/>
        <v>0</v>
      </c>
      <c r="DA29">
        <f ca="1"/>
        <v>0</v>
      </c>
      <c r="DB29">
        <f ca="1"/>
        <v>0</v>
      </c>
      <c r="DC29">
        <f ca="1"/>
        <v>0</v>
      </c>
      <c r="DD29" t="b">
        <f ca="1"/>
        <v>1</v>
      </c>
      <c r="DE29" t="b">
        <f ca="1"/>
        <v>0</v>
      </c>
      <c r="DF29" t="b">
        <f ca="1"/>
        <v>0</v>
      </c>
      <c r="DG29">
        <f ca="1"/>
        <v>60</v>
      </c>
      <c r="DH29">
        <f ca="1"/>
        <v>0</v>
      </c>
      <c r="DI29">
        <f ca="1"/>
        <v>0</v>
      </c>
      <c r="DJ29" t="b">
        <f ca="1"/>
        <v>0</v>
      </c>
      <c r="DK29" t="b">
        <f ca="1"/>
        <v>0</v>
      </c>
      <c r="DL29" t="b">
        <f ca="1"/>
        <v>0</v>
      </c>
      <c r="DM29">
        <f ca="1"/>
        <v>102</v>
      </c>
      <c r="DN29" t="b">
        <f ca="1"/>
        <v>0</v>
      </c>
      <c r="DO29">
        <f ca="1"/>
        <v>0</v>
      </c>
    </row>
    <row r="30" spans="1:119" x14ac:dyDescent="0.2">
      <c r="A30">
        <v>9</v>
      </c>
      <c r="B30" t="b">
        <v>0</v>
      </c>
      <c r="C30">
        <v>0</v>
      </c>
      <c r="D30" t="str">
        <v>ArmoryArchives</v>
      </c>
      <c r="E30" t="str">
        <v>1:38</v>
      </c>
      <c r="F30" t="str">
        <v>Defence</v>
      </c>
      <c r="G30" t="str">
        <v>Lost</v>
      </c>
      <c r="H30" t="b">
        <v>0</v>
      </c>
      <c r="J30" t="str">
        <f ca="1"/>
        <v>6_9 Border</v>
      </c>
      <c r="K30">
        <f ca="1"/>
        <v>6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  <c r="R30">
        <f ca="1"/>
        <v>0</v>
      </c>
      <c r="S30" t="str">
        <f ca="1"/>
        <v>0:06</v>
      </c>
      <c r="T30" t="b">
        <f ca="1"/>
        <v>0</v>
      </c>
      <c r="U30" t="b">
        <f ca="1"/>
        <v>1</v>
      </c>
      <c r="V30" t="b">
        <f ca="1"/>
        <v>0</v>
      </c>
      <c r="W30" t="str">
        <f ca="1"/>
        <v>Nomad</v>
      </c>
      <c r="X30" t="b">
        <f ca="1"/>
        <v>0</v>
      </c>
      <c r="Y30">
        <f ca="1"/>
        <v>0</v>
      </c>
      <c r="Z30">
        <f ca="1"/>
        <v>0</v>
      </c>
      <c r="AA30">
        <f ca="1"/>
        <v>0</v>
      </c>
      <c r="AB30">
        <f ca="1"/>
        <v>0</v>
      </c>
      <c r="AC30">
        <f ca="1"/>
        <v>0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  <c r="AI30">
        <f ca="1"/>
        <v>6</v>
      </c>
      <c r="AJ30">
        <f ca="1"/>
        <v>0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  <c r="AQ30">
        <f ca="1"/>
        <v>0</v>
      </c>
      <c r="AR30">
        <f ca="1"/>
        <v>6</v>
      </c>
      <c r="AS30" t="b">
        <f ca="1"/>
        <v>1</v>
      </c>
      <c r="AT30" t="str">
        <f ca="1"/>
        <v>0:00</v>
      </c>
      <c r="AU30" t="str">
        <f ca="1"/>
        <v>BathroomTellers</v>
      </c>
      <c r="AV30" t="str">
        <f ca="1"/>
        <v>0:38</v>
      </c>
      <c r="AW30" t="str">
        <f ca="1"/>
        <v>Attack</v>
      </c>
      <c r="AX30" t="str">
        <f ca="1"/>
        <v>Lost</v>
      </c>
      <c r="AY30" t="b">
        <f ca="1"/>
        <v>0</v>
      </c>
      <c r="AZ30">
        <f ca="1"/>
        <v>0</v>
      </c>
      <c r="BA30" t="str">
        <f ca="1"/>
        <v>1:38</v>
      </c>
      <c r="BB30" t="str">
        <f ca="1"/>
        <v>Ploudy</v>
      </c>
      <c r="BC30" t="str">
        <f ca="1"/>
        <v>Gun</v>
      </c>
      <c r="BD30" t="b">
        <f ca="1"/>
        <v>0</v>
      </c>
      <c r="BE30" t="b">
        <f ca="1"/>
        <v>1</v>
      </c>
      <c r="BF30" t="str">
        <f ca="1"/>
        <v>1:25</v>
      </c>
      <c r="BG30" t="str">
        <f ca="1"/>
        <v>Perseus</v>
      </c>
      <c r="BH30" t="str">
        <f ca="1"/>
        <v>Gun</v>
      </c>
      <c r="BI30" t="b">
        <f ca="1"/>
        <v>0</v>
      </c>
      <c r="BJ30" t="b">
        <f ca="1"/>
        <v>1</v>
      </c>
      <c r="BK30" t="str">
        <f ca="1"/>
        <v>0:51</v>
      </c>
      <c r="BL30" t="str">
        <f ca="1"/>
        <v>Blue</v>
      </c>
      <c r="BM30" t="str">
        <f ca="1"/>
        <v>Gun</v>
      </c>
      <c r="BN30" t="b">
        <f ca="1"/>
        <v>0</v>
      </c>
      <c r="BO30" t="b">
        <f ca="1"/>
        <v>0</v>
      </c>
      <c r="BP30" t="str">
        <f ca="1"/>
        <v>0:05</v>
      </c>
      <c r="BQ30" t="str">
        <f ca="1"/>
        <v>Blue</v>
      </c>
      <c r="BR30" t="str">
        <f ca="1"/>
        <v>Gun</v>
      </c>
      <c r="BS30" t="b">
        <f ca="1"/>
        <v>0</v>
      </c>
      <c r="BT30" t="b">
        <f ca="1"/>
        <v>0</v>
      </c>
      <c r="BU30">
        <f ca="1"/>
        <v>0</v>
      </c>
      <c r="BV30">
        <f ca="1"/>
        <v>0</v>
      </c>
      <c r="BW30">
        <f ca="1"/>
        <v>0</v>
      </c>
      <c r="BX30" t="b">
        <f ca="1"/>
        <v>0</v>
      </c>
      <c r="BY30">
        <f ca="1"/>
        <v>0</v>
      </c>
      <c r="BZ30">
        <f ca="1"/>
        <v>0</v>
      </c>
      <c r="CA30" t="str">
        <f ca="1"/>
        <v/>
      </c>
      <c r="CB30">
        <f ca="1"/>
        <v>0</v>
      </c>
      <c r="CC30">
        <f ca="1"/>
        <v>0</v>
      </c>
      <c r="CD30" t="b">
        <f ca="1"/>
        <v>0</v>
      </c>
      <c r="CE30" t="b">
        <f ca="1"/>
        <v>0</v>
      </c>
      <c r="CF30">
        <f ca="1"/>
        <v>0</v>
      </c>
      <c r="CG30">
        <f ca="1"/>
        <v>0</v>
      </c>
      <c r="CH30" t="b">
        <f ca="1"/>
        <v>0</v>
      </c>
      <c r="CI30" t="b">
        <f ca="1"/>
        <v>0</v>
      </c>
      <c r="CJ30">
        <f ca="1"/>
        <v>1</v>
      </c>
      <c r="CK30">
        <f ca="1"/>
        <v>1</v>
      </c>
      <c r="CL30" t="b">
        <f ca="1"/>
        <v>1</v>
      </c>
      <c r="CM30" t="b">
        <f ca="1"/>
        <v>1</v>
      </c>
      <c r="CN30">
        <f ca="1"/>
        <v>0</v>
      </c>
      <c r="CO30">
        <f ca="1"/>
        <v>0</v>
      </c>
      <c r="CP30" t="b">
        <f ca="1"/>
        <v>0</v>
      </c>
      <c r="CQ30">
        <f ca="1"/>
        <v>6</v>
      </c>
      <c r="CR30">
        <f ca="1"/>
        <v>174</v>
      </c>
      <c r="CS30">
        <f ca="1"/>
        <v>82</v>
      </c>
      <c r="CT30">
        <f ca="1"/>
        <v>95</v>
      </c>
      <c r="CU30">
        <f ca="1"/>
        <v>129</v>
      </c>
      <c r="CV30">
        <f ca="1"/>
        <v>175</v>
      </c>
      <c r="CW30" t="b">
        <f ca="1"/>
        <v>0</v>
      </c>
      <c r="CX30">
        <f ca="1"/>
        <v>187</v>
      </c>
      <c r="CY30">
        <f ca="1"/>
        <v>0</v>
      </c>
      <c r="CZ30">
        <f ca="1"/>
        <v>0</v>
      </c>
      <c r="DA30">
        <f ca="1"/>
        <v>0</v>
      </c>
      <c r="DB30">
        <f ca="1"/>
        <v>0</v>
      </c>
      <c r="DC30">
        <f ca="1"/>
        <v>0</v>
      </c>
      <c r="DD30" t="b">
        <f ca="1"/>
        <v>1</v>
      </c>
      <c r="DE30" t="b">
        <f ca="1"/>
        <v>1</v>
      </c>
      <c r="DF30">
        <f ca="1"/>
        <v>174</v>
      </c>
      <c r="DG30" t="b">
        <f ca="1"/>
        <v>0</v>
      </c>
      <c r="DH30">
        <f ca="1"/>
        <v>1</v>
      </c>
      <c r="DI30">
        <f ca="1"/>
        <v>4</v>
      </c>
      <c r="DJ30" t="b">
        <f ca="1"/>
        <v>0</v>
      </c>
      <c r="DK30" t="b">
        <f ca="1"/>
        <v>1</v>
      </c>
      <c r="DL30" t="b">
        <f ca="1"/>
        <v>0</v>
      </c>
      <c r="DM30">
        <f ca="1"/>
        <v>180</v>
      </c>
      <c r="DN30" t="b">
        <f ca="1"/>
        <v>0</v>
      </c>
      <c r="DO30">
        <f ca="1"/>
        <v>0</v>
      </c>
    </row>
    <row r="31" spans="1:119" x14ac:dyDescent="0.2">
      <c r="A31">
        <v>10</v>
      </c>
      <c r="B31" t="b">
        <v>0</v>
      </c>
      <c r="C31">
        <v>0</v>
      </c>
      <c r="D31" t="str">
        <v>ArmoryArchives</v>
      </c>
      <c r="E31" t="str">
        <v>1:06</v>
      </c>
      <c r="F31" t="str">
        <v>Defence</v>
      </c>
      <c r="G31" t="str">
        <v>Won</v>
      </c>
      <c r="H31" t="b">
        <v>0</v>
      </c>
      <c r="J31" t="str">
        <f ca="1"/>
        <v>6_9 Border</v>
      </c>
      <c r="K31">
        <f ca="1"/>
        <v>7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  <c r="R31">
        <f ca="1"/>
        <v>0</v>
      </c>
      <c r="S31" t="str">
        <f ca="1"/>
        <v>1:25</v>
      </c>
      <c r="T31" t="b">
        <f ca="1"/>
        <v>0</v>
      </c>
      <c r="U31" t="b">
        <f ca="1"/>
        <v>0</v>
      </c>
      <c r="V31" t="b">
        <f ca="1"/>
        <v>0</v>
      </c>
      <c r="W31" t="str">
        <f ca="1"/>
        <v>Aruni</v>
      </c>
      <c r="X31" t="b">
        <f ca="1"/>
        <v>0</v>
      </c>
      <c r="Y31">
        <f ca="1"/>
        <v>0</v>
      </c>
      <c r="Z31">
        <f ca="1"/>
        <v>3</v>
      </c>
      <c r="AA31">
        <f ca="1"/>
        <v>6</v>
      </c>
      <c r="AB31">
        <f ca="1"/>
        <v>0</v>
      </c>
      <c r="AC31">
        <f ca="1"/>
        <v>0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  <c r="AI31">
        <f ca="1"/>
        <v>7</v>
      </c>
      <c r="AJ31">
        <f ca="1"/>
        <v>0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  <c r="AQ31">
        <f ca="1"/>
        <v>0</v>
      </c>
      <c r="AR31">
        <f ca="1"/>
        <v>7</v>
      </c>
      <c r="AS31" t="b">
        <f ca="1"/>
        <v>0</v>
      </c>
      <c r="AT31">
        <f ca="1"/>
        <v>0</v>
      </c>
      <c r="AU31" t="str">
        <f ca="1"/>
        <v>WorkshopVents</v>
      </c>
      <c r="AV31" t="str">
        <f ca="1"/>
        <v>1:10</v>
      </c>
      <c r="AW31" t="str">
        <f ca="1"/>
        <v>Defence</v>
      </c>
      <c r="AX31" t="str">
        <f ca="1"/>
        <v>Lost</v>
      </c>
      <c r="AY31" t="b">
        <f ca="1"/>
        <v>0</v>
      </c>
      <c r="AZ31">
        <f ca="1"/>
        <v>0</v>
      </c>
      <c r="BA31" t="str">
        <f ca="1"/>
        <v>1:54</v>
      </c>
      <c r="BB31" t="str">
        <f ca="1"/>
        <v>Perseus</v>
      </c>
      <c r="BC31" t="str">
        <f ca="1"/>
        <v>Gun</v>
      </c>
      <c r="BD31" t="b">
        <f ca="1"/>
        <v>0</v>
      </c>
      <c r="BE31" t="b">
        <f ca="1"/>
        <v>1</v>
      </c>
      <c r="BF31" t="str">
        <f ca="1"/>
        <v>1:14</v>
      </c>
      <c r="BG31" t="str">
        <f ca="1"/>
        <v>Yeeto</v>
      </c>
      <c r="BH31" t="str">
        <f ca="1"/>
        <v>Gun</v>
      </c>
      <c r="BI31" t="b">
        <f ca="1"/>
        <v>0</v>
      </c>
      <c r="BJ31" t="b">
        <f ca="1"/>
        <v>0</v>
      </c>
      <c r="BK31">
        <f ca="1"/>
        <v>0</v>
      </c>
      <c r="BL31">
        <f ca="1"/>
        <v>0</v>
      </c>
      <c r="BM31">
        <f ca="1"/>
        <v>0</v>
      </c>
      <c r="BN31" t="b">
        <f ca="1"/>
        <v>0</v>
      </c>
      <c r="BO31">
        <f ca="1"/>
        <v>0</v>
      </c>
      <c r="BP31">
        <f ca="1"/>
        <v>0</v>
      </c>
      <c r="BQ31">
        <f ca="1"/>
        <v>0</v>
      </c>
      <c r="BR31">
        <f ca="1"/>
        <v>0</v>
      </c>
      <c r="BS31" t="b">
        <f ca="1"/>
        <v>0</v>
      </c>
      <c r="BT31">
        <f ca="1"/>
        <v>0</v>
      </c>
      <c r="BU31">
        <f ca="1"/>
        <v>0</v>
      </c>
      <c r="BV31">
        <f ca="1"/>
        <v>0</v>
      </c>
      <c r="BW31">
        <f ca="1"/>
        <v>0</v>
      </c>
      <c r="BX31" t="b">
        <f ca="1"/>
        <v>0</v>
      </c>
      <c r="BY31">
        <f ca="1"/>
        <v>0</v>
      </c>
      <c r="BZ31">
        <f ca="1"/>
        <v>0</v>
      </c>
      <c r="CA31" t="str">
        <f ca="1"/>
        <v/>
      </c>
      <c r="CB31">
        <f ca="1"/>
        <v>0</v>
      </c>
      <c r="CC31">
        <f ca="1"/>
        <v>0</v>
      </c>
      <c r="CD31" t="b">
        <f ca="1"/>
        <v>0</v>
      </c>
      <c r="CE31" t="b">
        <f ca="1"/>
        <v>0</v>
      </c>
      <c r="CF31">
        <f ca="1"/>
        <v>0</v>
      </c>
      <c r="CG31">
        <f ca="1"/>
        <v>0</v>
      </c>
      <c r="CH31" t="b">
        <f ca="1"/>
        <v>0</v>
      </c>
      <c r="CI31" t="b">
        <f ca="1"/>
        <v>0</v>
      </c>
      <c r="CJ31">
        <f ca="1"/>
        <v>0</v>
      </c>
      <c r="CK31">
        <f ca="1"/>
        <v>0</v>
      </c>
      <c r="CL31" t="b">
        <f ca="1"/>
        <v>0</v>
      </c>
      <c r="CM31" t="b">
        <f ca="1"/>
        <v>0</v>
      </c>
      <c r="CN31">
        <f ca="1"/>
        <v>0</v>
      </c>
      <c r="CO31">
        <f ca="1"/>
        <v>0</v>
      </c>
      <c r="CP31" t="b">
        <f ca="1"/>
        <v>0</v>
      </c>
      <c r="CQ31">
        <f ca="1"/>
        <v>85</v>
      </c>
      <c r="CR31">
        <f ca="1"/>
        <v>95</v>
      </c>
      <c r="CS31">
        <f ca="1"/>
        <v>66</v>
      </c>
      <c r="CT31">
        <f ca="1"/>
        <v>106</v>
      </c>
      <c r="CU31" t="b">
        <f ca="1"/>
        <v>0</v>
      </c>
      <c r="CV31" t="b">
        <f ca="1"/>
        <v>0</v>
      </c>
      <c r="CW31" t="b">
        <f ca="1"/>
        <v>0</v>
      </c>
      <c r="CX31">
        <f ca="1"/>
        <v>110</v>
      </c>
      <c r="CY31">
        <f ca="1"/>
        <v>0</v>
      </c>
      <c r="CZ31">
        <f ca="1"/>
        <v>0</v>
      </c>
      <c r="DA31">
        <f ca="1"/>
        <v>0</v>
      </c>
      <c r="DB31">
        <f ca="1"/>
        <v>0</v>
      </c>
      <c r="DC31">
        <f ca="1"/>
        <v>0</v>
      </c>
      <c r="DD31">
        <f ca="1"/>
        <v>0</v>
      </c>
      <c r="DE31">
        <f ca="1"/>
        <v>0</v>
      </c>
      <c r="DF31">
        <f ca="1"/>
        <v>0</v>
      </c>
      <c r="DG31">
        <f ca="1"/>
        <v>0</v>
      </c>
      <c r="DH31">
        <f ca="1"/>
        <v>0</v>
      </c>
      <c r="DI31">
        <f ca="1"/>
        <v>0</v>
      </c>
      <c r="DJ31" t="b">
        <f ca="1"/>
        <v>0</v>
      </c>
      <c r="DK31" t="b">
        <f ca="1"/>
        <v>0</v>
      </c>
      <c r="DL31" t="b">
        <f ca="1"/>
        <v>0</v>
      </c>
      <c r="DM31" t="b">
        <f ca="1"/>
        <v>0</v>
      </c>
      <c r="DN31" t="b">
        <f ca="1"/>
        <v>0</v>
      </c>
      <c r="DO31">
        <f ca="1"/>
        <v>0</v>
      </c>
    </row>
    <row r="32" spans="1:119" x14ac:dyDescent="0.2">
      <c r="A32">
        <v>11</v>
      </c>
      <c r="B32" t="b">
        <v>0</v>
      </c>
      <c r="C32">
        <v>0</v>
      </c>
      <c r="D32" t="str">
        <v>BathroomTellers</v>
      </c>
      <c r="E32" t="str">
        <v>0:18</v>
      </c>
      <c r="F32" t="str">
        <v>Defence</v>
      </c>
      <c r="G32" t="str">
        <v>Won</v>
      </c>
      <c r="H32" t="b">
        <v>0</v>
      </c>
      <c r="J32" t="str">
        <f ca="1"/>
        <v>6_9 Border</v>
      </c>
      <c r="K32">
        <f ca="1"/>
        <v>8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  <c r="R32">
        <f ca="1"/>
        <v>0</v>
      </c>
      <c r="S32" t="str">
        <f ca="1"/>
        <v>1:38</v>
      </c>
      <c r="T32" t="b">
        <f ca="1"/>
        <v>0</v>
      </c>
      <c r="U32" t="b">
        <f ca="1"/>
        <v>0</v>
      </c>
      <c r="V32" t="b">
        <f ca="1"/>
        <v>0</v>
      </c>
      <c r="W32" t="str">
        <f ca="1"/>
        <v>Aruni</v>
      </c>
      <c r="X32" t="b">
        <f ca="1"/>
        <v>0</v>
      </c>
      <c r="Y32">
        <f ca="1"/>
        <v>0</v>
      </c>
      <c r="Z32">
        <f ca="1"/>
        <v>1</v>
      </c>
      <c r="AA32">
        <f ca="1"/>
        <v>5</v>
      </c>
      <c r="AB32">
        <f ca="1"/>
        <v>0</v>
      </c>
      <c r="AC32">
        <f ca="1"/>
        <v>0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  <c r="AI32">
        <f ca="1"/>
        <v>8</v>
      </c>
      <c r="AJ32">
        <f ca="1"/>
        <v>0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  <c r="AQ32">
        <f ca="1"/>
        <v>0</v>
      </c>
      <c r="AR32">
        <f ca="1"/>
        <v>8</v>
      </c>
      <c r="AS32" t="b">
        <f ca="1"/>
        <v>0</v>
      </c>
      <c r="AT32">
        <f ca="1"/>
        <v>0</v>
      </c>
      <c r="AU32" t="str">
        <f ca="1"/>
        <v>WorkshopVents</v>
      </c>
      <c r="AV32" t="str">
        <f ca="1"/>
        <v>0:58</v>
      </c>
      <c r="AW32" t="str">
        <f ca="1"/>
        <v>Defence</v>
      </c>
      <c r="AX32" t="str">
        <f ca="1"/>
        <v>Lost</v>
      </c>
      <c r="AY32" t="b">
        <f ca="1"/>
        <v>0</v>
      </c>
      <c r="AZ32">
        <f ca="1"/>
        <v>0</v>
      </c>
      <c r="BA32" t="str">
        <f ca="1"/>
        <v>2:33</v>
      </c>
      <c r="BB32" t="str">
        <f ca="1"/>
        <v>Perseus</v>
      </c>
      <c r="BC32" t="str">
        <f ca="1"/>
        <v>Gun</v>
      </c>
      <c r="BD32" t="b">
        <f ca="1"/>
        <v>0</v>
      </c>
      <c r="BE32" t="b">
        <f ca="1"/>
        <v>1</v>
      </c>
      <c r="BF32">
        <f ca="1"/>
        <v>0</v>
      </c>
      <c r="BG32">
        <f ca="1"/>
        <v>0</v>
      </c>
      <c r="BH32">
        <f ca="1"/>
        <v>0</v>
      </c>
      <c r="BI32" t="b">
        <f ca="1"/>
        <v>0</v>
      </c>
      <c r="BJ32">
        <f ca="1"/>
        <v>0</v>
      </c>
      <c r="BK32">
        <f ca="1"/>
        <v>0</v>
      </c>
      <c r="BL32">
        <f ca="1"/>
        <v>0</v>
      </c>
      <c r="BM32">
        <f ca="1"/>
        <v>0</v>
      </c>
      <c r="BN32" t="b">
        <f ca="1"/>
        <v>0</v>
      </c>
      <c r="BO32">
        <f ca="1"/>
        <v>0</v>
      </c>
      <c r="BP32">
        <f ca="1"/>
        <v>0</v>
      </c>
      <c r="BQ32">
        <f ca="1"/>
        <v>0</v>
      </c>
      <c r="BR32">
        <f ca="1"/>
        <v>0</v>
      </c>
      <c r="BS32" t="b">
        <f ca="1"/>
        <v>0</v>
      </c>
      <c r="BT32">
        <f ca="1"/>
        <v>0</v>
      </c>
      <c r="BU32">
        <f ca="1"/>
        <v>0</v>
      </c>
      <c r="BV32">
        <f ca="1"/>
        <v>0</v>
      </c>
      <c r="BW32">
        <f ca="1"/>
        <v>0</v>
      </c>
      <c r="BX32" t="b">
        <f ca="1"/>
        <v>0</v>
      </c>
      <c r="BY32">
        <f ca="1"/>
        <v>0</v>
      </c>
      <c r="BZ32">
        <f ca="1"/>
        <v>0</v>
      </c>
      <c r="CA32" t="str">
        <f ca="1"/>
        <v/>
      </c>
      <c r="CB32">
        <f ca="1"/>
        <v>0</v>
      </c>
      <c r="CC32">
        <f ca="1"/>
        <v>0</v>
      </c>
      <c r="CD32" t="b">
        <f ca="1"/>
        <v>0</v>
      </c>
      <c r="CE32" t="b">
        <f ca="1"/>
        <v>0</v>
      </c>
      <c r="CF32">
        <f ca="1"/>
        <v>0</v>
      </c>
      <c r="CG32">
        <f ca="1"/>
        <v>0</v>
      </c>
      <c r="CH32" t="b">
        <f ca="1"/>
        <v>0</v>
      </c>
      <c r="CI32" t="b">
        <f ca="1"/>
        <v>0</v>
      </c>
      <c r="CJ32">
        <f ca="1"/>
        <v>0</v>
      </c>
      <c r="CK32">
        <f ca="1"/>
        <v>0</v>
      </c>
      <c r="CL32" t="b">
        <f ca="1"/>
        <v>0</v>
      </c>
      <c r="CM32" t="b">
        <f ca="1"/>
        <v>0</v>
      </c>
      <c r="CN32">
        <f ca="1"/>
        <v>0</v>
      </c>
      <c r="CO32">
        <f ca="1"/>
        <v>0</v>
      </c>
      <c r="CP32" t="b">
        <f ca="1"/>
        <v>1</v>
      </c>
      <c r="CQ32">
        <f ca="1"/>
        <v>98</v>
      </c>
      <c r="CR32">
        <f ca="1"/>
        <v>82</v>
      </c>
      <c r="CS32">
        <f ca="1"/>
        <v>27</v>
      </c>
      <c r="CT32" t="b">
        <f ca="1"/>
        <v>0</v>
      </c>
      <c r="CU32" t="b">
        <f ca="1"/>
        <v>0</v>
      </c>
      <c r="CV32" t="b">
        <f ca="1"/>
        <v>0</v>
      </c>
      <c r="CW32" t="b">
        <f ca="1"/>
        <v>0</v>
      </c>
      <c r="CX32">
        <f ca="1"/>
        <v>122</v>
      </c>
      <c r="CY32">
        <f ca="1"/>
        <v>0</v>
      </c>
      <c r="CZ32">
        <f ca="1"/>
        <v>0</v>
      </c>
      <c r="DA32">
        <f ca="1"/>
        <v>0</v>
      </c>
      <c r="DB32">
        <f ca="1"/>
        <v>0</v>
      </c>
      <c r="DC32">
        <f ca="1"/>
        <v>0</v>
      </c>
      <c r="DD32">
        <f ca="1"/>
        <v>0</v>
      </c>
      <c r="DE32">
        <f ca="1"/>
        <v>0</v>
      </c>
      <c r="DF32">
        <f ca="1"/>
        <v>0</v>
      </c>
      <c r="DG32">
        <f ca="1"/>
        <v>0</v>
      </c>
      <c r="DH32">
        <f ca="1"/>
        <v>0</v>
      </c>
      <c r="DI32">
        <f ca="1"/>
        <v>0</v>
      </c>
      <c r="DJ32" t="b">
        <f ca="1"/>
        <v>0</v>
      </c>
      <c r="DK32" t="b">
        <f ca="1"/>
        <v>0</v>
      </c>
      <c r="DL32" t="b">
        <f ca="1"/>
        <v>0</v>
      </c>
      <c r="DM32" t="b">
        <f ca="1"/>
        <v>0</v>
      </c>
      <c r="DN32" t="b">
        <f ca="1"/>
        <v>0</v>
      </c>
      <c r="DO32">
        <f ca="1"/>
        <v>0</v>
      </c>
    </row>
    <row r="33" spans="1:119" x14ac:dyDescent="0.2">
      <c r="A33">
        <v>12</v>
      </c>
      <c r="B33" t="b">
        <v>0</v>
      </c>
      <c r="C33">
        <v>0</v>
      </c>
      <c r="D33" t="str">
        <v>BathroomTellers</v>
      </c>
      <c r="E33" t="str">
        <v>0:45</v>
      </c>
      <c r="F33" t="str">
        <v>Defence</v>
      </c>
      <c r="G33" t="str">
        <v>Won</v>
      </c>
      <c r="H33" t="b">
        <v>0</v>
      </c>
      <c r="J33" t="str">
        <f ca="1"/>
        <v>6_9 Border</v>
      </c>
      <c r="K33">
        <f ca="1"/>
        <v>9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  <c r="R33">
        <f ca="1"/>
        <v>0</v>
      </c>
      <c r="S33" t="str">
        <f ca="1"/>
        <v>1:38</v>
      </c>
      <c r="T33" t="b">
        <f ca="1"/>
        <v>0</v>
      </c>
      <c r="U33" t="b">
        <f ca="1"/>
        <v>0</v>
      </c>
      <c r="V33" t="b">
        <f ca="1"/>
        <v>0</v>
      </c>
      <c r="W33" t="str">
        <f ca="1"/>
        <v>Maestro</v>
      </c>
      <c r="X33" t="b">
        <f ca="1"/>
        <v>0</v>
      </c>
      <c r="Y33">
        <f ca="1"/>
        <v>0</v>
      </c>
      <c r="Z33">
        <f ca="1"/>
        <v>3</v>
      </c>
      <c r="AA33">
        <f ca="1"/>
        <v>5</v>
      </c>
      <c r="AB33">
        <f ca="1"/>
        <v>0</v>
      </c>
      <c r="AC33">
        <f ca="1"/>
        <v>0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  <c r="AI33">
        <f ca="1"/>
        <v>9</v>
      </c>
      <c r="AJ33">
        <f ca="1"/>
        <v>0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  <c r="AQ33">
        <f ca="1"/>
        <v>0</v>
      </c>
      <c r="AR33">
        <f ca="1"/>
        <v>9</v>
      </c>
      <c r="AS33" t="b">
        <f ca="1"/>
        <v>0</v>
      </c>
      <c r="AT33">
        <f ca="1"/>
        <v>0</v>
      </c>
      <c r="AU33" t="str">
        <f ca="1"/>
        <v>ArmoryArchives</v>
      </c>
      <c r="AV33" t="str">
        <f ca="1"/>
        <v>1:38</v>
      </c>
      <c r="AW33" t="str">
        <f ca="1"/>
        <v>Defence</v>
      </c>
      <c r="AX33" t="str">
        <f ca="1"/>
        <v>Lost</v>
      </c>
      <c r="AY33" t="b">
        <f ca="1"/>
        <v>0</v>
      </c>
      <c r="AZ33">
        <f ca="1"/>
        <v>0</v>
      </c>
      <c r="BA33">
        <f ca="1"/>
        <v>0</v>
      </c>
      <c r="BB33">
        <f ca="1"/>
        <v>0</v>
      </c>
      <c r="BC33">
        <f ca="1"/>
        <v>0</v>
      </c>
      <c r="BD33">
        <f ca="1"/>
        <v>0</v>
      </c>
      <c r="BE33">
        <f ca="1"/>
        <v>0</v>
      </c>
      <c r="BF33">
        <f ca="1"/>
        <v>0</v>
      </c>
      <c r="BG33">
        <f ca="1"/>
        <v>0</v>
      </c>
      <c r="BH33">
        <f ca="1"/>
        <v>0</v>
      </c>
      <c r="BI33">
        <f ca="1"/>
        <v>0</v>
      </c>
      <c r="BJ33">
        <f ca="1"/>
        <v>0</v>
      </c>
      <c r="BK33">
        <f ca="1"/>
        <v>0</v>
      </c>
      <c r="BL33">
        <f ca="1"/>
        <v>0</v>
      </c>
      <c r="BM33">
        <f ca="1"/>
        <v>0</v>
      </c>
      <c r="BN33">
        <f ca="1"/>
        <v>0</v>
      </c>
      <c r="BO33">
        <f ca="1"/>
        <v>0</v>
      </c>
      <c r="BP33">
        <f ca="1"/>
        <v>0</v>
      </c>
      <c r="BQ33">
        <f ca="1"/>
        <v>0</v>
      </c>
      <c r="BR33">
        <f ca="1"/>
        <v>0</v>
      </c>
      <c r="BS33">
        <f ca="1"/>
        <v>0</v>
      </c>
      <c r="BT33">
        <f ca="1"/>
        <v>0</v>
      </c>
      <c r="BU33">
        <f ca="1"/>
        <v>0</v>
      </c>
      <c r="BV33">
        <f ca="1"/>
        <v>0</v>
      </c>
      <c r="BW33">
        <f ca="1"/>
        <v>0</v>
      </c>
      <c r="BX33">
        <f ca="1"/>
        <v>0</v>
      </c>
      <c r="BY33">
        <f ca="1"/>
        <v>0</v>
      </c>
      <c r="BZ33">
        <f ca="1"/>
        <v>0</v>
      </c>
      <c r="CA33" t="str">
        <f ca="1"/>
        <v/>
      </c>
      <c r="CB33">
        <f ca="1"/>
        <v>0</v>
      </c>
      <c r="CC33">
        <f ca="1"/>
        <v>0</v>
      </c>
      <c r="CD33" t="b">
        <f ca="1"/>
        <v>0</v>
      </c>
      <c r="CE33" t="b">
        <f ca="1"/>
        <v>0</v>
      </c>
      <c r="CF33">
        <f ca="1"/>
        <v>0</v>
      </c>
      <c r="CG33">
        <f ca="1"/>
        <v>0</v>
      </c>
      <c r="CH33" t="b">
        <f ca="1"/>
        <v>0</v>
      </c>
      <c r="CI33" t="b">
        <f ca="1"/>
        <v>0</v>
      </c>
      <c r="CJ33">
        <f ca="1"/>
        <v>0</v>
      </c>
      <c r="CK33">
        <f ca="1"/>
        <v>0</v>
      </c>
      <c r="CL33" t="b">
        <f ca="1"/>
        <v>0</v>
      </c>
      <c r="CM33" t="b">
        <f ca="1"/>
        <v>0</v>
      </c>
      <c r="CN33">
        <f ca="1"/>
        <v>0</v>
      </c>
      <c r="CO33">
        <f ca="1"/>
        <v>0</v>
      </c>
      <c r="CP33" t="b">
        <f ca="1"/>
        <v>0</v>
      </c>
      <c r="CQ33">
        <f ca="1"/>
        <v>98</v>
      </c>
      <c r="CR33">
        <f ca="1"/>
        <v>82</v>
      </c>
      <c r="CS33" t="b">
        <f ca="1"/>
        <v>0</v>
      </c>
      <c r="CT33" t="b">
        <f ca="1"/>
        <v>0</v>
      </c>
      <c r="CU33" t="b">
        <f ca="1"/>
        <v>0</v>
      </c>
      <c r="CV33" t="b">
        <f ca="1"/>
        <v>0</v>
      </c>
      <c r="CW33" t="b">
        <f ca="1"/>
        <v>0</v>
      </c>
      <c r="CX33">
        <f ca="1"/>
        <v>82</v>
      </c>
      <c r="CY33">
        <f ca="1"/>
        <v>0</v>
      </c>
      <c r="CZ33">
        <f ca="1"/>
        <v>0</v>
      </c>
      <c r="DA33">
        <f ca="1"/>
        <v>0</v>
      </c>
      <c r="DB33">
        <f ca="1"/>
        <v>0</v>
      </c>
      <c r="DC33">
        <f ca="1"/>
        <v>0</v>
      </c>
      <c r="DD33">
        <f ca="1"/>
        <v>0</v>
      </c>
      <c r="DE33">
        <f ca="1"/>
        <v>0</v>
      </c>
      <c r="DF33">
        <f ca="1"/>
        <v>0</v>
      </c>
      <c r="DG33">
        <f ca="1"/>
        <v>0</v>
      </c>
      <c r="DH33">
        <f ca="1"/>
        <v>0</v>
      </c>
      <c r="DI33">
        <f ca="1"/>
        <v>0</v>
      </c>
      <c r="DJ33" t="b">
        <f ca="1"/>
        <v>0</v>
      </c>
      <c r="DK33" t="b">
        <f ca="1"/>
        <v>0</v>
      </c>
      <c r="DL33" t="b">
        <f ca="1"/>
        <v>0</v>
      </c>
      <c r="DM33" t="b">
        <f ca="1"/>
        <v>0</v>
      </c>
      <c r="DN33" t="b">
        <f ca="1"/>
        <v>0</v>
      </c>
      <c r="DO33">
        <f ca="1"/>
        <v>0</v>
      </c>
    </row>
    <row r="34" spans="1:119" x14ac:dyDescent="0.2">
      <c r="J34" t="str">
        <f ca="1"/>
        <v>6_9 Border</v>
      </c>
      <c r="K34">
        <f ca="1"/>
        <v>10</v>
      </c>
      <c r="L34">
        <f ca="1"/>
        <v>0</v>
      </c>
      <c r="M34">
        <f ca="1"/>
        <v>0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  <c r="R34">
        <f ca="1"/>
        <v>0</v>
      </c>
      <c r="S34" t="str">
        <f ca="1"/>
        <v>1:58</v>
      </c>
      <c r="T34" t="b">
        <f ca="1"/>
        <v>0</v>
      </c>
      <c r="U34" t="b">
        <f ca="1"/>
        <v>0</v>
      </c>
      <c r="V34" t="b">
        <f ca="1"/>
        <v>0</v>
      </c>
      <c r="W34" t="str">
        <f ca="1"/>
        <v>Maestro</v>
      </c>
      <c r="X34" t="b">
        <f ca="1"/>
        <v>0</v>
      </c>
      <c r="Y34">
        <f ca="1"/>
        <v>0</v>
      </c>
      <c r="Z34">
        <f ca="1"/>
        <v>2</v>
      </c>
      <c r="AA34">
        <f ca="1"/>
        <v>5</v>
      </c>
      <c r="AB34">
        <f ca="1"/>
        <v>0</v>
      </c>
      <c r="AC34">
        <f ca="1"/>
        <v>0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  <c r="AI34">
        <f ca="1"/>
        <v>10</v>
      </c>
      <c r="AJ34">
        <f ca="1"/>
        <v>0</v>
      </c>
      <c r="AK34">
        <f ca="1"/>
        <v>0</v>
      </c>
      <c r="AL34">
        <f ca="1"/>
        <v>0</v>
      </c>
      <c r="AM34">
        <f ca="1"/>
        <v>0</v>
      </c>
      <c r="AN34">
        <f ca="1"/>
        <v>0</v>
      </c>
      <c r="AO34">
        <f ca="1"/>
        <v>0</v>
      </c>
      <c r="AP34">
        <f ca="1"/>
        <v>0</v>
      </c>
      <c r="AQ34">
        <f ca="1"/>
        <v>0</v>
      </c>
      <c r="AR34">
        <f ca="1"/>
        <v>10</v>
      </c>
      <c r="AS34" t="b">
        <f ca="1"/>
        <v>0</v>
      </c>
      <c r="AT34">
        <f ca="1"/>
        <v>0</v>
      </c>
      <c r="AU34" t="str">
        <f ca="1"/>
        <v>ArmoryArchives</v>
      </c>
      <c r="AV34" t="str">
        <f ca="1"/>
        <v>1:06</v>
      </c>
      <c r="AW34" t="str">
        <f ca="1"/>
        <v>Defence</v>
      </c>
      <c r="AX34" t="str">
        <f ca="1"/>
        <v>Won</v>
      </c>
      <c r="AY34" t="b">
        <f ca="1"/>
        <v>0</v>
      </c>
      <c r="AZ34">
        <f ca="1"/>
        <v>0</v>
      </c>
      <c r="BA34" t="str">
        <f ca="1"/>
        <v>2:26</v>
      </c>
      <c r="BB34" t="str">
        <f ca="1"/>
        <v>Blue</v>
      </c>
      <c r="BC34" t="str">
        <f ca="1"/>
        <v>Gun</v>
      </c>
      <c r="BD34" t="b">
        <f ca="1"/>
        <v>0</v>
      </c>
      <c r="BE34" t="b">
        <f ca="1"/>
        <v>0</v>
      </c>
      <c r="BF34" t="str">
        <f ca="1"/>
        <v>2:16</v>
      </c>
      <c r="BG34" t="str">
        <f ca="1"/>
        <v>Yeeto</v>
      </c>
      <c r="BH34" t="str">
        <f ca="1"/>
        <v>Gun</v>
      </c>
      <c r="BI34" t="b">
        <f ca="1"/>
        <v>0</v>
      </c>
      <c r="BJ34" t="b">
        <f ca="1"/>
        <v>1</v>
      </c>
      <c r="BK34" t="str">
        <f ca="1"/>
        <v>2:00</v>
      </c>
      <c r="BL34" t="str">
        <f ca="1"/>
        <v>Yeeto</v>
      </c>
      <c r="BM34" t="str">
        <f ca="1"/>
        <v>Gun</v>
      </c>
      <c r="BN34" t="b">
        <f ca="1"/>
        <v>0</v>
      </c>
      <c r="BO34" t="b">
        <f ca="1"/>
        <v>0</v>
      </c>
      <c r="BP34" t="str">
        <f ca="1"/>
        <v>1:46</v>
      </c>
      <c r="BQ34" t="str">
        <f ca="1"/>
        <v>Fin</v>
      </c>
      <c r="BR34" t="str">
        <f ca="1"/>
        <v>Gun</v>
      </c>
      <c r="BS34" t="b">
        <f ca="1"/>
        <v>0</v>
      </c>
      <c r="BT34" t="b">
        <f ca="1"/>
        <v>0</v>
      </c>
      <c r="BU34" t="str">
        <f ca="1"/>
        <v>1:06</v>
      </c>
      <c r="BV34" t="str">
        <f ca="1"/>
        <v>Yeeto</v>
      </c>
      <c r="BW34" t="str">
        <f ca="1"/>
        <v>Gun</v>
      </c>
      <c r="BX34" t="b">
        <f ca="1"/>
        <v>0</v>
      </c>
      <c r="BY34" t="b">
        <f ca="1"/>
        <v>1</v>
      </c>
      <c r="BZ34">
        <f ca="1"/>
        <v>0</v>
      </c>
      <c r="CA34" t="str">
        <f ca="1"/>
        <v/>
      </c>
      <c r="CB34">
        <f ca="1"/>
        <v>0</v>
      </c>
      <c r="CC34">
        <f ca="1"/>
        <v>0</v>
      </c>
      <c r="CD34" t="b">
        <f ca="1"/>
        <v>0</v>
      </c>
      <c r="CE34" t="b">
        <f ca="1"/>
        <v>0</v>
      </c>
      <c r="CF34">
        <f ca="1"/>
        <v>0</v>
      </c>
      <c r="CG34">
        <f ca="1"/>
        <v>0</v>
      </c>
      <c r="CH34" t="b">
        <f ca="1"/>
        <v>0</v>
      </c>
      <c r="CI34" t="b">
        <f ca="1"/>
        <v>0</v>
      </c>
      <c r="CJ34">
        <f ca="1"/>
        <v>0</v>
      </c>
      <c r="CK34">
        <f ca="1"/>
        <v>0</v>
      </c>
      <c r="CL34" t="b">
        <f ca="1"/>
        <v>0</v>
      </c>
      <c r="CM34" t="b">
        <f ca="1"/>
        <v>0</v>
      </c>
      <c r="CN34">
        <f ca="1"/>
        <v>0</v>
      </c>
      <c r="CO34">
        <f ca="1"/>
        <v>0</v>
      </c>
      <c r="CP34" t="b">
        <f ca="1"/>
        <v>0</v>
      </c>
      <c r="CQ34">
        <f ca="1"/>
        <v>118</v>
      </c>
      <c r="CR34">
        <f ca="1"/>
        <v>62</v>
      </c>
      <c r="CS34">
        <f ca="1"/>
        <v>34</v>
      </c>
      <c r="CT34">
        <f ca="1"/>
        <v>44</v>
      </c>
      <c r="CU34">
        <f ca="1"/>
        <v>60</v>
      </c>
      <c r="CV34">
        <f ca="1"/>
        <v>74</v>
      </c>
      <c r="CW34">
        <f ca="1"/>
        <v>114</v>
      </c>
      <c r="CX34">
        <f ca="1"/>
        <v>114</v>
      </c>
      <c r="CY34">
        <f ca="1"/>
        <v>0</v>
      </c>
      <c r="CZ34">
        <f ca="1"/>
        <v>0</v>
      </c>
      <c r="DA34">
        <f ca="1"/>
        <v>0</v>
      </c>
      <c r="DB34">
        <f ca="1"/>
        <v>0</v>
      </c>
      <c r="DC34">
        <f ca="1"/>
        <v>0</v>
      </c>
      <c r="DD34">
        <f ca="1"/>
        <v>0</v>
      </c>
      <c r="DE34">
        <f ca="1"/>
        <v>0</v>
      </c>
      <c r="DF34">
        <f ca="1"/>
        <v>0</v>
      </c>
      <c r="DG34">
        <f ca="1"/>
        <v>0</v>
      </c>
      <c r="DH34">
        <f ca="1"/>
        <v>0</v>
      </c>
      <c r="DI34">
        <f ca="1"/>
        <v>0</v>
      </c>
      <c r="DJ34" t="b">
        <f ca="1"/>
        <v>0</v>
      </c>
      <c r="DK34" t="b">
        <f ca="1"/>
        <v>0</v>
      </c>
      <c r="DL34" t="b">
        <f ca="1"/>
        <v>0</v>
      </c>
      <c r="DM34" t="b">
        <f ca="1"/>
        <v>0</v>
      </c>
      <c r="DN34" t="b">
        <f ca="1"/>
        <v>0</v>
      </c>
      <c r="DO34">
        <f ca="1"/>
        <v>0</v>
      </c>
    </row>
    <row r="35" spans="1:119" x14ac:dyDescent="0.2">
      <c r="J35" t="str">
        <f ca="1"/>
        <v>6_9 Border</v>
      </c>
      <c r="K35">
        <f ca="1"/>
        <v>11</v>
      </c>
      <c r="L35">
        <f ca="1"/>
        <v>0</v>
      </c>
      <c r="M35">
        <f ca="1"/>
        <v>0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  <c r="R35">
        <f ca="1"/>
        <v>0</v>
      </c>
      <c r="S35" t="str">
        <f ca="1"/>
        <v>2:00</v>
      </c>
      <c r="T35" t="b">
        <f ca="1"/>
        <v>0</v>
      </c>
      <c r="U35" t="b">
        <f ca="1"/>
        <v>0</v>
      </c>
      <c r="V35" t="b">
        <f ca="1"/>
        <v>0</v>
      </c>
      <c r="W35" t="str">
        <f ca="1"/>
        <v>Pulse</v>
      </c>
      <c r="X35" t="b">
        <f ca="1"/>
        <v>0</v>
      </c>
      <c r="Y35">
        <f ca="1"/>
        <v>0</v>
      </c>
      <c r="Z35">
        <f ca="1"/>
        <v>3</v>
      </c>
      <c r="AA35">
        <f ca="1"/>
        <v>5</v>
      </c>
      <c r="AB35">
        <f ca="1"/>
        <v>0</v>
      </c>
      <c r="AC35">
        <f ca="1"/>
        <v>0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  <c r="AI35">
        <f ca="1"/>
        <v>11</v>
      </c>
      <c r="AJ35">
        <f ca="1"/>
        <v>0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  <c r="AQ35">
        <f ca="1"/>
        <v>0</v>
      </c>
      <c r="AR35">
        <f ca="1"/>
        <v>11</v>
      </c>
      <c r="AS35" t="b">
        <f ca="1"/>
        <v>0</v>
      </c>
      <c r="AT35">
        <f ca="1"/>
        <v>0</v>
      </c>
      <c r="AU35" t="str">
        <f ca="1"/>
        <v>BathroomTellers</v>
      </c>
      <c r="AV35" t="str">
        <f ca="1"/>
        <v>0:18</v>
      </c>
      <c r="AW35" t="str">
        <f ca="1"/>
        <v>Defence</v>
      </c>
      <c r="AX35" t="str">
        <f ca="1"/>
        <v>Won</v>
      </c>
      <c r="AY35" t="b">
        <f ca="1"/>
        <v>0</v>
      </c>
      <c r="AZ35">
        <f ca="1"/>
        <v>0</v>
      </c>
      <c r="BA35" t="str">
        <f ca="1"/>
        <v>2:19</v>
      </c>
      <c r="BB35" t="str">
        <f ca="1"/>
        <v>Blue</v>
      </c>
      <c r="BC35" t="str">
        <f ca="1"/>
        <v>Gun</v>
      </c>
      <c r="BD35" t="b">
        <f ca="1"/>
        <v>0</v>
      </c>
      <c r="BE35" t="b">
        <f ca="1"/>
        <v>0</v>
      </c>
      <c r="BF35" t="str">
        <f ca="1"/>
        <v>2:02</v>
      </c>
      <c r="BG35" t="str">
        <f ca="1"/>
        <v>Perseus</v>
      </c>
      <c r="BH35" t="str">
        <f ca="1"/>
        <v>Gun</v>
      </c>
      <c r="BI35" t="b">
        <f ca="1"/>
        <v>0</v>
      </c>
      <c r="BJ35" t="b">
        <f ca="1"/>
        <v>1</v>
      </c>
      <c r="BK35" t="str">
        <f ca="1"/>
        <v>1:51</v>
      </c>
      <c r="BL35" t="str">
        <f ca="1"/>
        <v>Perseus</v>
      </c>
      <c r="BM35" t="str">
        <f ca="1"/>
        <v>Gun</v>
      </c>
      <c r="BN35" t="b">
        <f ca="1"/>
        <v>0</v>
      </c>
      <c r="BO35" t="b">
        <f ca="1"/>
        <v>0</v>
      </c>
      <c r="BP35" t="str">
        <f ca="1"/>
        <v>1:46</v>
      </c>
      <c r="BQ35" t="str">
        <f ca="1"/>
        <v>Yeeto</v>
      </c>
      <c r="BR35" t="str">
        <f ca="1"/>
        <v>Gun</v>
      </c>
      <c r="BS35" t="b">
        <f ca="1"/>
        <v>0</v>
      </c>
      <c r="BT35" t="b">
        <f ca="1"/>
        <v>0</v>
      </c>
      <c r="BU35" t="str">
        <f ca="1"/>
        <v>0:18</v>
      </c>
      <c r="BV35" t="str">
        <f ca="1"/>
        <v>Perseus</v>
      </c>
      <c r="BW35" t="str">
        <f ca="1"/>
        <v>Gun</v>
      </c>
      <c r="BX35" t="b">
        <f ca="1"/>
        <v>0</v>
      </c>
      <c r="BY35" t="b">
        <f ca="1"/>
        <v>0</v>
      </c>
      <c r="BZ35">
        <f ca="1"/>
        <v>0</v>
      </c>
      <c r="CA35" t="str">
        <f ca="1"/>
        <v/>
      </c>
      <c r="CB35">
        <f ca="1"/>
        <v>0</v>
      </c>
      <c r="CC35">
        <f ca="1"/>
        <v>0</v>
      </c>
      <c r="CD35" t="b">
        <f ca="1"/>
        <v>0</v>
      </c>
      <c r="CE35" t="b">
        <f ca="1"/>
        <v>0</v>
      </c>
      <c r="CF35">
        <f ca="1"/>
        <v>0</v>
      </c>
      <c r="CG35">
        <f ca="1"/>
        <v>0</v>
      </c>
      <c r="CH35" t="b">
        <f ca="1"/>
        <v>0</v>
      </c>
      <c r="CI35" t="b">
        <f ca="1"/>
        <v>0</v>
      </c>
      <c r="CJ35">
        <f ca="1"/>
        <v>0</v>
      </c>
      <c r="CK35">
        <f ca="1"/>
        <v>0</v>
      </c>
      <c r="CL35" t="b">
        <f ca="1"/>
        <v>0</v>
      </c>
      <c r="CM35" t="b">
        <f ca="1"/>
        <v>0</v>
      </c>
      <c r="CN35">
        <f ca="1"/>
        <v>0</v>
      </c>
      <c r="CO35">
        <f ca="1"/>
        <v>0</v>
      </c>
      <c r="CP35" t="b">
        <f ca="1"/>
        <v>1</v>
      </c>
      <c r="CQ35">
        <f ca="1"/>
        <v>120</v>
      </c>
      <c r="CR35">
        <f ca="1"/>
        <v>60</v>
      </c>
      <c r="CS35">
        <f ca="1"/>
        <v>41</v>
      </c>
      <c r="CT35">
        <f ca="1"/>
        <v>58</v>
      </c>
      <c r="CU35">
        <f ca="1"/>
        <v>69</v>
      </c>
      <c r="CV35">
        <f ca="1"/>
        <v>74</v>
      </c>
      <c r="CW35">
        <f ca="1"/>
        <v>162</v>
      </c>
      <c r="CX35">
        <f ca="1"/>
        <v>162</v>
      </c>
      <c r="CY35">
        <f ca="1"/>
        <v>0</v>
      </c>
      <c r="CZ35">
        <f ca="1"/>
        <v>0</v>
      </c>
      <c r="DA35">
        <f ca="1"/>
        <v>0</v>
      </c>
      <c r="DB35">
        <f ca="1"/>
        <v>0</v>
      </c>
      <c r="DC35">
        <f ca="1"/>
        <v>0</v>
      </c>
      <c r="DD35">
        <f ca="1"/>
        <v>0</v>
      </c>
      <c r="DE35">
        <f ca="1"/>
        <v>0</v>
      </c>
      <c r="DF35">
        <f ca="1"/>
        <v>0</v>
      </c>
      <c r="DG35">
        <f ca="1"/>
        <v>0</v>
      </c>
      <c r="DH35">
        <f ca="1"/>
        <v>0</v>
      </c>
      <c r="DI35">
        <f ca="1"/>
        <v>0</v>
      </c>
      <c r="DJ35" t="b">
        <f ca="1"/>
        <v>0</v>
      </c>
      <c r="DK35" t="b">
        <f ca="1"/>
        <v>0</v>
      </c>
      <c r="DL35" t="b">
        <f ca="1"/>
        <v>0</v>
      </c>
      <c r="DM35" t="b">
        <f ca="1"/>
        <v>0</v>
      </c>
      <c r="DN35" t="b">
        <f ca="1"/>
        <v>0</v>
      </c>
      <c r="DO35">
        <f ca="1"/>
        <v>0</v>
      </c>
    </row>
    <row r="36" spans="1:119" x14ac:dyDescent="0.2">
      <c r="J36" t="str">
        <f ca="1"/>
        <v>6_9 Border</v>
      </c>
      <c r="K36">
        <f ca="1"/>
        <v>12</v>
      </c>
      <c r="L36">
        <f ca="1"/>
        <v>0</v>
      </c>
      <c r="M36">
        <f ca="1"/>
        <v>0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  <c r="R36">
        <f ca="1"/>
        <v>0</v>
      </c>
      <c r="S36">
        <f ca="1"/>
        <v>0</v>
      </c>
      <c r="T36" t="b">
        <f ca="1"/>
        <v>0</v>
      </c>
      <c r="U36" t="b">
        <f ca="1"/>
        <v>0</v>
      </c>
      <c r="V36" t="b">
        <f ca="1"/>
        <v>0</v>
      </c>
      <c r="W36" t="str">
        <f ca="1"/>
        <v>Pulse</v>
      </c>
      <c r="X36" t="b">
        <f ca="1"/>
        <v>0</v>
      </c>
      <c r="Y36">
        <f ca="1"/>
        <v>0</v>
      </c>
      <c r="Z36">
        <f ca="1"/>
        <v>1</v>
      </c>
      <c r="AA36">
        <f ca="1"/>
        <v>5</v>
      </c>
      <c r="AB36">
        <f ca="1"/>
        <v>0</v>
      </c>
      <c r="AC36">
        <f ca="1"/>
        <v>0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  <c r="AI36">
        <f ca="1"/>
        <v>12</v>
      </c>
      <c r="AJ36">
        <f ca="1"/>
        <v>0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  <c r="AQ36">
        <f ca="1"/>
        <v>0</v>
      </c>
      <c r="AR36">
        <f ca="1"/>
        <v>12</v>
      </c>
      <c r="AS36" t="b">
        <f ca="1"/>
        <v>0</v>
      </c>
      <c r="AT36">
        <f ca="1"/>
        <v>0</v>
      </c>
      <c r="AU36" t="str">
        <f ca="1"/>
        <v>BathroomTellers</v>
      </c>
      <c r="AV36" t="str">
        <f ca="1"/>
        <v>0:45</v>
      </c>
      <c r="AW36" t="str">
        <f ca="1"/>
        <v>Defence</v>
      </c>
      <c r="AX36" t="str">
        <f ca="1"/>
        <v>Won</v>
      </c>
      <c r="AY36" t="b">
        <f ca="1"/>
        <v>0</v>
      </c>
      <c r="AZ36">
        <f ca="1"/>
        <v>0</v>
      </c>
      <c r="BA36" t="str">
        <f ca="1"/>
        <v>2:09</v>
      </c>
      <c r="BB36" t="str">
        <f ca="1"/>
        <v>Blue</v>
      </c>
      <c r="BC36" t="str">
        <f ca="1"/>
        <v>Gun</v>
      </c>
      <c r="BD36" t="b">
        <f ca="1"/>
        <v>0</v>
      </c>
      <c r="BE36" t="b">
        <f ca="1"/>
        <v>1</v>
      </c>
      <c r="BF36" t="str">
        <f ca="1"/>
        <v>2:00</v>
      </c>
      <c r="BG36" t="str">
        <f ca="1"/>
        <v>Ploudy</v>
      </c>
      <c r="BH36" t="str">
        <f ca="1"/>
        <v>Gun</v>
      </c>
      <c r="BI36" t="b">
        <f ca="1"/>
        <v>0</v>
      </c>
      <c r="BJ36" t="b">
        <f ca="1"/>
        <v>0</v>
      </c>
      <c r="BK36" t="str">
        <f ca="1"/>
        <v>1:24</v>
      </c>
      <c r="BL36" t="str">
        <f ca="1"/>
        <v>Ploudy</v>
      </c>
      <c r="BM36" t="str">
        <f ca="1"/>
        <v>Gun</v>
      </c>
      <c r="BN36" t="b">
        <f ca="1"/>
        <v>0</v>
      </c>
      <c r="BO36" t="b">
        <f ca="1"/>
        <v>0</v>
      </c>
      <c r="BP36" t="str">
        <f ca="1"/>
        <v>1:04</v>
      </c>
      <c r="BQ36" t="str">
        <f ca="1"/>
        <v>Ploudy</v>
      </c>
      <c r="BR36" t="str">
        <f ca="1"/>
        <v>Gun</v>
      </c>
      <c r="BS36" t="b">
        <f ca="1"/>
        <v>0</v>
      </c>
      <c r="BT36" t="b">
        <f ca="1"/>
        <v>0</v>
      </c>
      <c r="BU36" t="str">
        <f ca="1"/>
        <v>0:45</v>
      </c>
      <c r="BV36" t="str">
        <f ca="1"/>
        <v>Ploudy</v>
      </c>
      <c r="BW36" t="str">
        <f ca="1"/>
        <v>Gun</v>
      </c>
      <c r="BX36" t="b">
        <f ca="1"/>
        <v>0</v>
      </c>
      <c r="BY36" t="b">
        <f ca="1"/>
        <v>0</v>
      </c>
      <c r="BZ36">
        <f ca="1"/>
        <v>0</v>
      </c>
      <c r="CA36" t="str">
        <f ca="1"/>
        <v/>
      </c>
      <c r="CB36">
        <f ca="1"/>
        <v>0</v>
      </c>
      <c r="CC36">
        <f ca="1"/>
        <v>0</v>
      </c>
      <c r="CD36" t="b">
        <f ca="1"/>
        <v>0</v>
      </c>
      <c r="CE36" t="b">
        <f ca="1"/>
        <v>0</v>
      </c>
      <c r="CF36">
        <f ca="1"/>
        <v>0</v>
      </c>
      <c r="CG36">
        <f ca="1"/>
        <v>0</v>
      </c>
      <c r="CH36" t="b">
        <f ca="1"/>
        <v>0</v>
      </c>
      <c r="CI36" t="b">
        <f ca="1"/>
        <v>0</v>
      </c>
      <c r="CJ36">
        <f ca="1"/>
        <v>4</v>
      </c>
      <c r="CK36">
        <f ca="1"/>
        <v>0</v>
      </c>
      <c r="CL36" t="b">
        <f ca="1"/>
        <v>0</v>
      </c>
      <c r="CM36" t="b">
        <f ca="1"/>
        <v>1</v>
      </c>
      <c r="CN36">
        <f ca="1"/>
        <v>0</v>
      </c>
      <c r="CO36">
        <f ca="1"/>
        <v>0</v>
      </c>
      <c r="CP36" t="b">
        <f ca="1"/>
        <v>0</v>
      </c>
      <c r="CQ36">
        <f ca="1"/>
        <v>0</v>
      </c>
      <c r="CR36" t="b">
        <f ca="1"/>
        <v>0</v>
      </c>
      <c r="CS36">
        <f ca="1"/>
        <v>51</v>
      </c>
      <c r="CT36">
        <f ca="1"/>
        <v>60</v>
      </c>
      <c r="CU36">
        <f ca="1"/>
        <v>96</v>
      </c>
      <c r="CV36">
        <f ca="1"/>
        <v>116</v>
      </c>
      <c r="CW36">
        <f ca="1"/>
        <v>135</v>
      </c>
      <c r="CX36">
        <f ca="1"/>
        <v>135</v>
      </c>
      <c r="CY36">
        <f ca="1"/>
        <v>0</v>
      </c>
      <c r="CZ36">
        <f ca="1"/>
        <v>0</v>
      </c>
      <c r="DA36">
        <f ca="1"/>
        <v>0</v>
      </c>
      <c r="DB36">
        <f ca="1"/>
        <v>0</v>
      </c>
      <c r="DC36">
        <f ca="1"/>
        <v>0</v>
      </c>
      <c r="DD36">
        <f ca="1"/>
        <v>0</v>
      </c>
      <c r="DE36">
        <f ca="1"/>
        <v>0</v>
      </c>
      <c r="DF36">
        <f ca="1"/>
        <v>0</v>
      </c>
      <c r="DG36">
        <f ca="1"/>
        <v>0</v>
      </c>
      <c r="DH36">
        <f ca="1"/>
        <v>0</v>
      </c>
      <c r="DI36">
        <f ca="1"/>
        <v>0</v>
      </c>
      <c r="DJ36" t="b">
        <f ca="1"/>
        <v>0</v>
      </c>
      <c r="DK36" t="b">
        <f ca="1"/>
        <v>0</v>
      </c>
      <c r="DL36" t="b">
        <f ca="1"/>
        <v>0</v>
      </c>
      <c r="DM36" t="b">
        <f ca="1"/>
        <v>0</v>
      </c>
      <c r="DN36" t="b">
        <f ca="1"/>
        <v>1</v>
      </c>
      <c r="DO36">
        <f ca="1"/>
        <v>0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FC617-80B5-411D-8B34-FBD1B305FE51}">
  <sheetPr codeName="Sheet8"/>
  <dimension ref="A1:N13"/>
  <sheetViews>
    <sheetView workbookViewId="0">
      <selection activeCell="A10" sqref="A10:N10"/>
    </sheetView>
  </sheetViews>
  <sheetFormatPr defaultRowHeight="12.75" x14ac:dyDescent="0.2"/>
  <sheetData>
    <row r="1" spans="1:14" x14ac:dyDescent="0.2">
      <c r="A1" s="317" t="s">
        <v>249</v>
      </c>
      <c r="B1" s="315"/>
      <c r="C1" s="315"/>
      <c r="D1" s="315"/>
      <c r="E1" s="315"/>
      <c r="F1" s="315"/>
      <c r="G1" s="315"/>
      <c r="H1" s="315"/>
      <c r="I1" s="315"/>
      <c r="J1" s="315"/>
      <c r="K1" s="315"/>
      <c r="L1" s="315"/>
      <c r="M1" s="315"/>
      <c r="N1" s="315"/>
    </row>
    <row r="2" spans="1:14" x14ac:dyDescent="0.2">
      <c r="A2" s="317"/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</row>
    <row r="3" spans="1:14" x14ac:dyDescent="0.2">
      <c r="A3" s="317" t="s">
        <v>250</v>
      </c>
      <c r="B3" s="315"/>
      <c r="C3" s="315"/>
      <c r="D3" s="315"/>
      <c r="E3" s="315"/>
      <c r="F3" s="315"/>
      <c r="G3" s="315"/>
      <c r="H3" s="315"/>
      <c r="I3" s="315"/>
      <c r="J3" s="315"/>
      <c r="K3" s="315"/>
      <c r="L3" s="315"/>
      <c r="M3" s="315"/>
      <c r="N3" s="315"/>
    </row>
    <row r="4" spans="1:14" x14ac:dyDescent="0.2">
      <c r="A4" s="317" t="s">
        <v>251</v>
      </c>
      <c r="B4" s="315"/>
      <c r="C4" s="315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</row>
    <row r="5" spans="1:14" x14ac:dyDescent="0.2">
      <c r="A5" s="317" t="s">
        <v>252</v>
      </c>
      <c r="B5" s="315"/>
      <c r="C5" s="315"/>
      <c r="D5" s="315"/>
      <c r="E5" s="315"/>
      <c r="F5" s="315"/>
      <c r="G5" s="315"/>
      <c r="H5" s="315"/>
      <c r="I5" s="315"/>
      <c r="J5" s="315"/>
      <c r="K5" s="315"/>
      <c r="L5" s="315"/>
      <c r="M5" s="315"/>
      <c r="N5" s="315"/>
    </row>
    <row r="6" spans="1:14" x14ac:dyDescent="0.2">
      <c r="A6" s="317" t="s">
        <v>253</v>
      </c>
      <c r="B6" s="317"/>
      <c r="C6" s="317"/>
      <c r="D6" s="317"/>
      <c r="E6" s="317"/>
      <c r="F6" s="317"/>
      <c r="G6" s="317"/>
      <c r="H6" s="317"/>
      <c r="I6" s="317"/>
      <c r="J6" s="317"/>
      <c r="K6" s="317"/>
      <c r="L6" s="317"/>
      <c r="M6" s="317"/>
      <c r="N6" s="317"/>
    </row>
    <row r="7" spans="1:14" x14ac:dyDescent="0.2">
      <c r="A7" s="317" t="s">
        <v>254</v>
      </c>
      <c r="B7" s="317"/>
      <c r="C7" s="317"/>
      <c r="D7" s="317"/>
      <c r="E7" s="317"/>
      <c r="F7" s="317"/>
      <c r="G7" s="317"/>
      <c r="H7" s="317"/>
      <c r="I7" s="317"/>
      <c r="J7" s="317"/>
      <c r="K7" s="317"/>
      <c r="L7" s="317"/>
      <c r="M7" s="317"/>
      <c r="N7" s="317"/>
    </row>
    <row r="8" spans="1:14" x14ac:dyDescent="0.2">
      <c r="A8" s="315" t="s">
        <v>255</v>
      </c>
      <c r="B8" s="315"/>
      <c r="C8" s="315"/>
      <c r="D8" s="315"/>
      <c r="E8" s="315"/>
      <c r="F8" s="315"/>
      <c r="G8" s="315"/>
      <c r="H8" s="315"/>
      <c r="I8" s="315"/>
      <c r="J8" s="315"/>
      <c r="K8" s="315"/>
      <c r="L8" s="315"/>
      <c r="M8" s="315"/>
      <c r="N8" s="315"/>
    </row>
    <row r="9" spans="1:14" x14ac:dyDescent="0.2">
      <c r="A9" s="317" t="s">
        <v>354</v>
      </c>
      <c r="B9" s="315"/>
      <c r="C9" s="315"/>
      <c r="D9" s="315"/>
      <c r="E9" s="315"/>
      <c r="F9" s="315"/>
      <c r="G9" s="315"/>
      <c r="H9" s="315"/>
      <c r="I9" s="315"/>
      <c r="J9" s="315"/>
      <c r="K9" s="315"/>
      <c r="L9" s="315"/>
      <c r="M9" s="315"/>
      <c r="N9" s="315"/>
    </row>
    <row r="10" spans="1:14" x14ac:dyDescent="0.2">
      <c r="A10" s="315" t="s">
        <v>256</v>
      </c>
      <c r="B10" s="315"/>
      <c r="C10" s="315"/>
      <c r="D10" s="315"/>
      <c r="E10" s="315"/>
      <c r="F10" s="315"/>
      <c r="G10" s="315"/>
      <c r="H10" s="315"/>
      <c r="I10" s="315"/>
      <c r="J10" s="315"/>
      <c r="K10" s="315"/>
      <c r="L10" s="315"/>
      <c r="M10" s="315"/>
      <c r="N10" s="315"/>
    </row>
    <row r="11" spans="1:14" x14ac:dyDescent="0.2">
      <c r="A11" s="315"/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</row>
    <row r="12" spans="1:14" x14ac:dyDescent="0.2">
      <c r="A12" s="315"/>
      <c r="B12" s="315"/>
      <c r="C12" s="315"/>
      <c r="D12" s="315"/>
      <c r="E12" s="315"/>
      <c r="F12" s="315"/>
      <c r="G12" s="315"/>
      <c r="H12" s="315"/>
      <c r="I12" s="315"/>
      <c r="J12" s="315"/>
      <c r="K12" s="315"/>
      <c r="L12" s="315"/>
      <c r="M12" s="315"/>
      <c r="N12" s="315"/>
    </row>
    <row r="13" spans="1:14" x14ac:dyDescent="0.2">
      <c r="A13" s="315"/>
      <c r="B13" s="315"/>
      <c r="C13" s="315"/>
      <c r="D13" s="315"/>
      <c r="E13" s="315"/>
      <c r="F13" s="315"/>
      <c r="G13" s="315"/>
      <c r="H13" s="315"/>
      <c r="I13" s="315"/>
      <c r="J13" s="315"/>
      <c r="K13" s="315"/>
      <c r="L13" s="315"/>
      <c r="M13" s="315"/>
      <c r="N13" s="315"/>
    </row>
  </sheetData>
  <mergeCells count="13">
    <mergeCell ref="A10:N10"/>
    <mergeCell ref="A11:N11"/>
    <mergeCell ref="A12:N12"/>
    <mergeCell ref="A13:N13"/>
    <mergeCell ref="A1:N1"/>
    <mergeCell ref="A2:N2"/>
    <mergeCell ref="A5:N5"/>
    <mergeCell ref="A3:N3"/>
    <mergeCell ref="A4:N4"/>
    <mergeCell ref="A8:N8"/>
    <mergeCell ref="A9:N9"/>
    <mergeCell ref="A6:N6"/>
    <mergeCell ref="A7:N7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487D9-F7C8-40AF-8710-2FB8415DFE55}">
  <sheetPr codeName="Sheet9"/>
  <dimension ref="A1:DF64"/>
  <sheetViews>
    <sheetView zoomScale="85" zoomScaleNormal="85" workbookViewId="0">
      <selection activeCell="A18" sqref="A18"/>
    </sheetView>
  </sheetViews>
  <sheetFormatPr defaultRowHeight="12.75" x14ac:dyDescent="0.2"/>
  <sheetData>
    <row r="1" spans="1:1" x14ac:dyDescent="0.2">
      <c r="A1" t="s">
        <v>448</v>
      </c>
    </row>
    <row r="2" spans="1:1" x14ac:dyDescent="0.2">
      <c r="A2" t="s">
        <v>484</v>
      </c>
    </row>
    <row r="3" spans="1:1" x14ac:dyDescent="0.2">
      <c r="A3" t="s">
        <v>507</v>
      </c>
    </row>
    <row r="4" spans="1:1" x14ac:dyDescent="0.2">
      <c r="A4" t="s">
        <v>541</v>
      </c>
    </row>
    <row r="5" spans="1:1" x14ac:dyDescent="0.2">
      <c r="A5" t="s">
        <v>542</v>
      </c>
    </row>
    <row r="6" spans="1:1" x14ac:dyDescent="0.2">
      <c r="A6" t="s">
        <v>549</v>
      </c>
    </row>
    <row r="7" spans="1:1" x14ac:dyDescent="0.2">
      <c r="A7" s="151" t="s">
        <v>550</v>
      </c>
    </row>
    <row r="8" spans="1:1" x14ac:dyDescent="0.2">
      <c r="A8" s="151" t="s">
        <v>558</v>
      </c>
    </row>
    <row r="9" spans="1:1" x14ac:dyDescent="0.2">
      <c r="A9" s="151" t="s">
        <v>559</v>
      </c>
    </row>
    <row r="10" spans="1:1" x14ac:dyDescent="0.2">
      <c r="A10" s="151" t="s">
        <v>561</v>
      </c>
    </row>
    <row r="11" spans="1:1" x14ac:dyDescent="0.2">
      <c r="A11" s="151" t="s">
        <v>565</v>
      </c>
    </row>
    <row r="12" spans="1:1" x14ac:dyDescent="0.2">
      <c r="A12" s="151" t="s">
        <v>566</v>
      </c>
    </row>
    <row r="13" spans="1:1" x14ac:dyDescent="0.2">
      <c r="A13" s="151" t="s">
        <v>567</v>
      </c>
    </row>
    <row r="14" spans="1:1" x14ac:dyDescent="0.2">
      <c r="A14" s="151" t="s">
        <v>574</v>
      </c>
    </row>
    <row r="15" spans="1:1" x14ac:dyDescent="0.2">
      <c r="A15" s="151" t="s">
        <v>576</v>
      </c>
    </row>
    <row r="16" spans="1:1" x14ac:dyDescent="0.2">
      <c r="A16" s="151" t="s">
        <v>577</v>
      </c>
    </row>
    <row r="17" spans="1:110" x14ac:dyDescent="0.2">
      <c r="A17" s="151" t="s">
        <v>579</v>
      </c>
    </row>
    <row r="31" spans="1:110" x14ac:dyDescent="0.2">
      <c r="A31" s="216" t="s">
        <v>248</v>
      </c>
      <c r="B31" s="4" t="s">
        <v>390</v>
      </c>
      <c r="C31" s="8" t="s">
        <v>68</v>
      </c>
      <c r="D31" s="8" t="s">
        <v>69</v>
      </c>
      <c r="E31" s="85" t="s">
        <v>70</v>
      </c>
      <c r="F31" s="8" t="s">
        <v>71</v>
      </c>
      <c r="G31" s="8" t="s">
        <v>72</v>
      </c>
      <c r="H31" s="8" t="s">
        <v>73</v>
      </c>
      <c r="I31" s="86" t="s">
        <v>74</v>
      </c>
      <c r="J31" s="35" t="s">
        <v>75</v>
      </c>
      <c r="K31" s="16" t="s">
        <v>76</v>
      </c>
      <c r="L31" s="15" t="s">
        <v>77</v>
      </c>
      <c r="M31" s="3" t="s">
        <v>78</v>
      </c>
      <c r="N31" s="16" t="s">
        <v>79</v>
      </c>
      <c r="O31" s="16" t="s">
        <v>80</v>
      </c>
      <c r="P31" s="7"/>
      <c r="Q31" s="4" t="s">
        <v>390</v>
      </c>
      <c r="R31" s="127" t="s">
        <v>212</v>
      </c>
      <c r="S31" s="127" t="s">
        <v>213</v>
      </c>
      <c r="T31" s="127" t="s">
        <v>214</v>
      </c>
      <c r="U31" s="129" t="s">
        <v>215</v>
      </c>
      <c r="V31" s="128" t="s">
        <v>216</v>
      </c>
      <c r="W31" s="100" t="s">
        <v>217</v>
      </c>
      <c r="X31" s="131" t="s">
        <v>218</v>
      </c>
      <c r="Z31" s="4" t="s">
        <v>390</v>
      </c>
      <c r="AA31" s="16" t="s">
        <v>84</v>
      </c>
      <c r="AB31" s="67" t="s">
        <v>85</v>
      </c>
      <c r="AC31" s="16" t="s">
        <v>86</v>
      </c>
      <c r="AD31" s="16" t="s">
        <v>87</v>
      </c>
      <c r="AE31" s="16" t="s">
        <v>88</v>
      </c>
      <c r="AF31" s="16" t="s">
        <v>76</v>
      </c>
      <c r="AG31" s="16" t="s">
        <v>89</v>
      </c>
      <c r="AI31" s="101" t="s">
        <v>90</v>
      </c>
      <c r="AJ31" s="16" t="s">
        <v>91</v>
      </c>
      <c r="AK31" s="16" t="s">
        <v>92</v>
      </c>
      <c r="AL31" s="16" t="s">
        <v>93</v>
      </c>
      <c r="AM31" s="15" t="s">
        <v>94</v>
      </c>
      <c r="AN31" s="3" t="s">
        <v>95</v>
      </c>
      <c r="AO31" s="14" t="s">
        <v>96</v>
      </c>
      <c r="AP31" s="101" t="s">
        <v>97</v>
      </c>
      <c r="AR31" s="3" t="s">
        <v>99</v>
      </c>
      <c r="AS31" s="14" t="s">
        <v>100</v>
      </c>
      <c r="AT31" s="16" t="s">
        <v>101</v>
      </c>
      <c r="AU31" s="16" t="s">
        <v>76</v>
      </c>
      <c r="AV31" s="16" t="s">
        <v>102</v>
      </c>
      <c r="AW31" s="16" t="s">
        <v>103</v>
      </c>
      <c r="AX31" s="16" t="s">
        <v>104</v>
      </c>
      <c r="AY31" s="16" t="s">
        <v>101</v>
      </c>
      <c r="AZ31" s="16" t="s">
        <v>76</v>
      </c>
      <c r="BA31" s="16" t="s">
        <v>102</v>
      </c>
      <c r="BB31" s="16" t="s">
        <v>105</v>
      </c>
      <c r="BC31" s="16" t="s">
        <v>106</v>
      </c>
      <c r="BD31" s="16" t="s">
        <v>101</v>
      </c>
      <c r="BE31" s="16" t="s">
        <v>76</v>
      </c>
      <c r="BF31" s="16" t="s">
        <v>102</v>
      </c>
      <c r="BG31" s="16" t="s">
        <v>107</v>
      </c>
      <c r="BH31" s="16" t="s">
        <v>108</v>
      </c>
      <c r="BI31" s="16" t="s">
        <v>101</v>
      </c>
      <c r="BJ31" s="16" t="s">
        <v>76</v>
      </c>
      <c r="BK31" s="16" t="s">
        <v>102</v>
      </c>
      <c r="BL31" s="16" t="s">
        <v>109</v>
      </c>
      <c r="BM31" s="16" t="s">
        <v>110</v>
      </c>
      <c r="BN31" s="16" t="s">
        <v>101</v>
      </c>
      <c r="BO31" s="16" t="s">
        <v>76</v>
      </c>
      <c r="BP31" s="16" t="s">
        <v>102</v>
      </c>
      <c r="BR31" s="16" t="s">
        <v>53</v>
      </c>
      <c r="BS31" s="16" t="s">
        <v>111</v>
      </c>
      <c r="BT31" s="101" t="s">
        <v>112</v>
      </c>
      <c r="BU31" s="101" t="s">
        <v>113</v>
      </c>
      <c r="BV31" s="101" t="s">
        <v>114</v>
      </c>
      <c r="BW31" s="15" t="s">
        <v>115</v>
      </c>
      <c r="BX31" s="3" t="s">
        <v>116</v>
      </c>
      <c r="BY31" s="16" t="s">
        <v>117</v>
      </c>
      <c r="BZ31" s="16" t="s">
        <v>118</v>
      </c>
      <c r="CA31" s="14" t="s">
        <v>30</v>
      </c>
      <c r="CB31" s="83" t="s">
        <v>31</v>
      </c>
      <c r="CC31" s="15" t="s">
        <v>119</v>
      </c>
      <c r="CD31" s="3" t="s">
        <v>37</v>
      </c>
      <c r="CE31" s="195" t="s">
        <v>11</v>
      </c>
      <c r="CG31" s="26" t="s">
        <v>15</v>
      </c>
      <c r="CH31" s="16" t="s">
        <v>120</v>
      </c>
      <c r="CI31" s="16" t="s">
        <v>121</v>
      </c>
      <c r="CJ31" s="16" t="s">
        <v>122</v>
      </c>
      <c r="CK31" s="16" t="s">
        <v>123</v>
      </c>
      <c r="CL31" s="16" t="s">
        <v>124</v>
      </c>
      <c r="CM31" s="16" t="s">
        <v>125</v>
      </c>
      <c r="CN31" s="16" t="s">
        <v>126</v>
      </c>
      <c r="CO31" s="14" t="s">
        <v>127</v>
      </c>
      <c r="CP31" s="101" t="s">
        <v>128</v>
      </c>
      <c r="CQ31" s="101" t="s">
        <v>129</v>
      </c>
      <c r="CR31" s="16" t="s">
        <v>130</v>
      </c>
      <c r="CS31" s="16" t="s">
        <v>131</v>
      </c>
      <c r="CT31" s="26" t="s">
        <v>132</v>
      </c>
      <c r="CU31" s="16" t="s">
        <v>133</v>
      </c>
      <c r="CV31" s="16" t="s">
        <v>134</v>
      </c>
      <c r="CW31" s="16" t="s">
        <v>135</v>
      </c>
      <c r="CX31" s="16" t="s">
        <v>136</v>
      </c>
      <c r="CY31" s="16" t="s">
        <v>137</v>
      </c>
      <c r="CZ31" s="16" t="s">
        <v>138</v>
      </c>
      <c r="DA31" s="16" t="s">
        <v>374</v>
      </c>
      <c r="DB31" s="16" t="s">
        <v>139</v>
      </c>
      <c r="DC31" s="16" t="s">
        <v>119</v>
      </c>
      <c r="DD31" s="16" t="s">
        <v>140</v>
      </c>
      <c r="DE31" s="297" t="s">
        <v>368</v>
      </c>
      <c r="DF31" s="296" t="s">
        <v>373</v>
      </c>
    </row>
    <row r="32" spans="1:110" x14ac:dyDescent="0.2">
      <c r="A32" t="str" cm="1">
        <f t="array" aca="1" ref="A32:DF64" ca="1">pullsheet(A1:C30,'STATS FILTER'!B6,'STATS FILTER'!C6,REF!K2:K8,'STATS FILTER'!B4,'STATS FILTER'!D6)</f>
        <v>6_3 Border</v>
      </c>
      <c r="B32">
        <f ca="1"/>
        <v>1</v>
      </c>
      <c r="C32">
        <f ca="1"/>
        <v>0</v>
      </c>
      <c r="D32">
        <f ca="1"/>
        <v>0</v>
      </c>
      <c r="E32">
        <f ca="1"/>
        <v>0</v>
      </c>
      <c r="F32">
        <f ca="1"/>
        <v>0</v>
      </c>
      <c r="G32">
        <f ca="1"/>
        <v>0</v>
      </c>
      <c r="H32">
        <f ca="1"/>
        <v>0</v>
      </c>
      <c r="I32">
        <f ca="1"/>
        <v>0</v>
      </c>
      <c r="J32" t="str">
        <f ca="1"/>
        <v>1:48</v>
      </c>
      <c r="K32" t="b">
        <f ca="1"/>
        <v>0</v>
      </c>
      <c r="L32" t="b">
        <f ca="1"/>
        <v>0</v>
      </c>
      <c r="M32" t="b">
        <f ca="1"/>
        <v>0</v>
      </c>
      <c r="N32" t="str">
        <f ca="1"/>
        <v>Mute</v>
      </c>
      <c r="O32" s="161" t="b">
        <f ca="1"/>
        <v>0</v>
      </c>
      <c r="P32" s="133">
        <f ca="1"/>
        <v>0</v>
      </c>
      <c r="Q32">
        <f ca="1"/>
        <v>2</v>
      </c>
      <c r="R32">
        <f ca="1"/>
        <v>5</v>
      </c>
      <c r="S32">
        <f ca="1"/>
        <v>0</v>
      </c>
      <c r="T32">
        <f ca="1"/>
        <v>0</v>
      </c>
      <c r="U32">
        <f ca="1"/>
        <v>0</v>
      </c>
      <c r="V32">
        <f ca="1"/>
        <v>0</v>
      </c>
      <c r="W32">
        <f ca="1"/>
        <v>0</v>
      </c>
      <c r="X32">
        <f ca="1"/>
        <v>0</v>
      </c>
      <c r="Y32" s="133">
        <f ca="1"/>
        <v>0</v>
      </c>
      <c r="Z32">
        <f ca="1"/>
        <v>1</v>
      </c>
      <c r="AA32">
        <f ca="1"/>
        <v>0</v>
      </c>
      <c r="AB32">
        <f ca="1"/>
        <v>0</v>
      </c>
      <c r="AC32">
        <f ca="1"/>
        <v>0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 s="133">
        <f ca="1"/>
        <v>0</v>
      </c>
      <c r="AI32">
        <f ca="1"/>
        <v>1</v>
      </c>
      <c r="AJ32" t="b">
        <f ca="1"/>
        <v>0</v>
      </c>
      <c r="AK32">
        <f ca="1"/>
        <v>0</v>
      </c>
      <c r="AL32" t="str">
        <f ca="1"/>
        <v>BathroomTellers</v>
      </c>
      <c r="AM32" t="str">
        <f ca="1"/>
        <v>1:23</v>
      </c>
      <c r="AN32" t="str">
        <f ca="1"/>
        <v>Defence</v>
      </c>
      <c r="AO32" t="str">
        <f ca="1"/>
        <v>Lost</v>
      </c>
      <c r="AP32" t="b">
        <f ca="1"/>
        <v>0</v>
      </c>
      <c r="AQ32" s="133">
        <f ca="1"/>
        <v>0</v>
      </c>
      <c r="AR32" t="str">
        <f ca="1"/>
        <v>1:30</v>
      </c>
      <c r="AS32" t="str">
        <f ca="1"/>
        <v>Yeeto</v>
      </c>
      <c r="AT32" t="str">
        <f ca="1"/>
        <v>Gun</v>
      </c>
      <c r="AU32" t="b">
        <f ca="1"/>
        <v>0</v>
      </c>
      <c r="AV32" t="b">
        <f ca="1"/>
        <v>0</v>
      </c>
      <c r="AW32" t="str">
        <f ca="1"/>
        <v>1:24</v>
      </c>
      <c r="AX32" t="str">
        <f ca="1"/>
        <v>Fin</v>
      </c>
      <c r="AY32" t="str">
        <f ca="1"/>
        <v>Gun</v>
      </c>
      <c r="AZ32" t="b">
        <f ca="1"/>
        <v>0</v>
      </c>
      <c r="BA32" t="b">
        <f ca="1"/>
        <v>1</v>
      </c>
      <c r="BB32">
        <f ca="1"/>
        <v>0</v>
      </c>
      <c r="BC32">
        <f ca="1"/>
        <v>0</v>
      </c>
      <c r="BD32">
        <f ca="1"/>
        <v>0</v>
      </c>
      <c r="BE32" t="b">
        <f ca="1"/>
        <v>0</v>
      </c>
      <c r="BF32">
        <f ca="1"/>
        <v>0</v>
      </c>
      <c r="BG32">
        <f ca="1"/>
        <v>0</v>
      </c>
      <c r="BH32">
        <f ca="1"/>
        <v>0</v>
      </c>
      <c r="BI32">
        <f ca="1"/>
        <v>0</v>
      </c>
      <c r="BJ32" t="b">
        <f ca="1"/>
        <v>0</v>
      </c>
      <c r="BK32">
        <f ca="1"/>
        <v>0</v>
      </c>
      <c r="BL32">
        <f ca="1"/>
        <v>0</v>
      </c>
      <c r="BM32">
        <f ca="1"/>
        <v>0</v>
      </c>
      <c r="BN32">
        <f ca="1"/>
        <v>0</v>
      </c>
      <c r="BO32" t="b">
        <f ca="1"/>
        <v>0</v>
      </c>
      <c r="BP32">
        <f ca="1"/>
        <v>0</v>
      </c>
      <c r="BQ32" s="133">
        <f ca="1"/>
        <v>0</v>
      </c>
      <c r="BR32" t="str">
        <f ca="1"/>
        <v/>
      </c>
      <c r="BS32">
        <f ca="1"/>
        <v>0</v>
      </c>
      <c r="BT32">
        <f ca="1"/>
        <v>0</v>
      </c>
      <c r="BU32" t="b">
        <f ca="1"/>
        <v>0</v>
      </c>
      <c r="BV32" t="b">
        <f ca="1"/>
        <v>0</v>
      </c>
      <c r="BW32">
        <f ca="1"/>
        <v>0</v>
      </c>
      <c r="BX32">
        <f ca="1"/>
        <v>0</v>
      </c>
      <c r="BY32" t="b">
        <f ca="1"/>
        <v>0</v>
      </c>
      <c r="BZ32" t="b">
        <f ca="1"/>
        <v>0</v>
      </c>
      <c r="CA32">
        <f ca="1"/>
        <v>0</v>
      </c>
      <c r="CB32">
        <f ca="1"/>
        <v>0</v>
      </c>
      <c r="CC32" t="b">
        <f ca="1"/>
        <v>0</v>
      </c>
      <c r="CD32" t="b">
        <f ca="1"/>
        <v>0</v>
      </c>
      <c r="CE32">
        <f ca="1"/>
        <v>0</v>
      </c>
      <c r="CF32">
        <f ca="1"/>
        <v>0</v>
      </c>
      <c r="CG32" t="b">
        <f ca="1"/>
        <v>0</v>
      </c>
      <c r="CH32">
        <f ca="1"/>
        <v>108</v>
      </c>
      <c r="CI32">
        <f ca="1"/>
        <v>72</v>
      </c>
      <c r="CJ32">
        <f ca="1"/>
        <v>90</v>
      </c>
      <c r="CK32">
        <f ca="1"/>
        <v>96</v>
      </c>
      <c r="CL32" t="b">
        <f ca="1"/>
        <v>0</v>
      </c>
      <c r="CM32" t="b">
        <f ca="1"/>
        <v>0</v>
      </c>
      <c r="CN32" t="b">
        <f ca="1"/>
        <v>0</v>
      </c>
      <c r="CO32">
        <f ca="1"/>
        <v>97</v>
      </c>
      <c r="CP32">
        <f ca="1"/>
        <v>0</v>
      </c>
      <c r="CQ32">
        <f ca="1"/>
        <v>0</v>
      </c>
      <c r="CR32">
        <f ca="1"/>
        <v>0</v>
      </c>
      <c r="CS32">
        <f ca="1"/>
        <v>0</v>
      </c>
      <c r="CT32">
        <f ca="1"/>
        <v>0</v>
      </c>
      <c r="CU32" t="b">
        <f ca="1"/>
        <v>1</v>
      </c>
      <c r="CV32" t="b">
        <f ca="1"/>
        <v>0</v>
      </c>
      <c r="CW32">
        <f ca="1"/>
        <v>80</v>
      </c>
      <c r="CX32">
        <f ca="1"/>
        <v>72</v>
      </c>
      <c r="CY32">
        <f ca="1"/>
        <v>2</v>
      </c>
      <c r="CZ32">
        <f ca="1"/>
        <v>0</v>
      </c>
      <c r="DA32" t="b">
        <f ca="1"/>
        <v>0</v>
      </c>
      <c r="DB32" t="b">
        <f ca="1"/>
        <v>0</v>
      </c>
      <c r="DC32" t="b">
        <f ca="1"/>
        <v>0</v>
      </c>
      <c r="DD32" t="b">
        <f ca="1"/>
        <v>0</v>
      </c>
      <c r="DE32" t="b">
        <f ca="1"/>
        <v>0</v>
      </c>
      <c r="DF32">
        <f ca="1"/>
        <v>0</v>
      </c>
    </row>
    <row r="33" spans="1:110" x14ac:dyDescent="0.2">
      <c r="A33" t="str">
        <f ca="1"/>
        <v>6_3 Border</v>
      </c>
      <c r="B33">
        <f ca="1"/>
        <v>2</v>
      </c>
      <c r="C33">
        <f ca="1"/>
        <v>0</v>
      </c>
      <c r="D33">
        <f ca="1"/>
        <v>0</v>
      </c>
      <c r="E33">
        <f ca="1"/>
        <v>0</v>
      </c>
      <c r="F33">
        <f ca="1"/>
        <v>0</v>
      </c>
      <c r="G33">
        <f ca="1"/>
        <v>0</v>
      </c>
      <c r="H33">
        <f ca="1"/>
        <v>0</v>
      </c>
      <c r="I33">
        <f ca="1"/>
        <v>0</v>
      </c>
      <c r="J33" t="str">
        <f ca="1"/>
        <v>1:41</v>
      </c>
      <c r="K33" t="b">
        <f ca="1"/>
        <v>0</v>
      </c>
      <c r="L33" t="b">
        <f ca="1"/>
        <v>0</v>
      </c>
      <c r="M33" t="b">
        <f ca="1"/>
        <v>0</v>
      </c>
      <c r="N33" t="str">
        <f ca="1"/>
        <v>Pulse</v>
      </c>
      <c r="O33" s="161" t="b">
        <f ca="1"/>
        <v>0</v>
      </c>
      <c r="P33" s="133">
        <f ca="1"/>
        <v>0</v>
      </c>
      <c r="Q33">
        <f ca="1"/>
        <v>2</v>
      </c>
      <c r="R33">
        <f ca="1"/>
        <v>2</v>
      </c>
      <c r="S33">
        <f ca="1"/>
        <v>0</v>
      </c>
      <c r="T33">
        <f ca="1"/>
        <v>0</v>
      </c>
      <c r="U33">
        <f ca="1"/>
        <v>0</v>
      </c>
      <c r="V33">
        <f ca="1"/>
        <v>0</v>
      </c>
      <c r="W33">
        <f ca="1"/>
        <v>0</v>
      </c>
      <c r="X33">
        <f ca="1"/>
        <v>0</v>
      </c>
      <c r="Y33" s="133">
        <f ca="1"/>
        <v>0</v>
      </c>
      <c r="Z33">
        <f ca="1"/>
        <v>2</v>
      </c>
      <c r="AA33">
        <f ca="1"/>
        <v>0</v>
      </c>
      <c r="AB33">
        <f ca="1"/>
        <v>0</v>
      </c>
      <c r="AC33">
        <f ca="1"/>
        <v>0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 s="133">
        <f ca="1"/>
        <v>0</v>
      </c>
      <c r="AI33">
        <f ca="1"/>
        <v>2</v>
      </c>
      <c r="AJ33" t="b">
        <f ca="1"/>
        <v>0</v>
      </c>
      <c r="AK33">
        <f ca="1"/>
        <v>0</v>
      </c>
      <c r="AL33" t="str">
        <f ca="1"/>
        <v>BathroomTellers</v>
      </c>
      <c r="AM33" t="str">
        <f ca="1"/>
        <v>1:24</v>
      </c>
      <c r="AN33" t="str">
        <f ca="1"/>
        <v>Defence</v>
      </c>
      <c r="AO33" t="str">
        <f ca="1"/>
        <v>Lost</v>
      </c>
      <c r="AP33" t="b">
        <f ca="1"/>
        <v>0</v>
      </c>
      <c r="AQ33" s="133">
        <f ca="1"/>
        <v>0</v>
      </c>
      <c r="AR33" t="str">
        <f ca="1"/>
        <v>1:44</v>
      </c>
      <c r="AS33" t="str">
        <f ca="1"/>
        <v>Yeeto</v>
      </c>
      <c r="AT33" t="str">
        <f ca="1"/>
        <v>Gun</v>
      </c>
      <c r="AU33" t="b">
        <f ca="1"/>
        <v>0</v>
      </c>
      <c r="AV33" t="b">
        <f ca="1"/>
        <v>1</v>
      </c>
      <c r="AW33">
        <f ca="1"/>
        <v>0</v>
      </c>
      <c r="AX33">
        <f ca="1"/>
        <v>0</v>
      </c>
      <c r="AY33">
        <f ca="1"/>
        <v>0</v>
      </c>
      <c r="AZ33" t="b">
        <f ca="1"/>
        <v>0</v>
      </c>
      <c r="BA33">
        <f ca="1"/>
        <v>0</v>
      </c>
      <c r="BB33">
        <f ca="1"/>
        <v>0</v>
      </c>
      <c r="BC33">
        <f ca="1"/>
        <v>0</v>
      </c>
      <c r="BD33">
        <f ca="1"/>
        <v>0</v>
      </c>
      <c r="BE33" t="b">
        <f ca="1"/>
        <v>0</v>
      </c>
      <c r="BF33">
        <f ca="1"/>
        <v>0</v>
      </c>
      <c r="BG33">
        <f ca="1"/>
        <v>0</v>
      </c>
      <c r="BH33">
        <f ca="1"/>
        <v>0</v>
      </c>
      <c r="BI33">
        <f ca="1"/>
        <v>0</v>
      </c>
      <c r="BJ33" t="b">
        <f ca="1"/>
        <v>0</v>
      </c>
      <c r="BK33">
        <f ca="1"/>
        <v>0</v>
      </c>
      <c r="BL33">
        <f ca="1"/>
        <v>0</v>
      </c>
      <c r="BM33">
        <f ca="1"/>
        <v>0</v>
      </c>
      <c r="BN33">
        <f ca="1"/>
        <v>0</v>
      </c>
      <c r="BO33" t="b">
        <f ca="1"/>
        <v>0</v>
      </c>
      <c r="BP33">
        <f ca="1"/>
        <v>0</v>
      </c>
      <c r="BQ33" s="133">
        <f ca="1"/>
        <v>0</v>
      </c>
      <c r="BR33" t="str">
        <f ca="1"/>
        <v/>
      </c>
      <c r="BS33">
        <f ca="1"/>
        <v>0</v>
      </c>
      <c r="BT33">
        <f ca="1"/>
        <v>0</v>
      </c>
      <c r="BU33" t="b">
        <f ca="1"/>
        <v>0</v>
      </c>
      <c r="BV33" t="b">
        <f ca="1"/>
        <v>0</v>
      </c>
      <c r="BW33">
        <f ca="1"/>
        <v>0</v>
      </c>
      <c r="BX33">
        <f ca="1"/>
        <v>0</v>
      </c>
      <c r="BY33" t="b">
        <f ca="1"/>
        <v>0</v>
      </c>
      <c r="BZ33" t="b">
        <f ca="1"/>
        <v>0</v>
      </c>
      <c r="CA33">
        <f ca="1"/>
        <v>0</v>
      </c>
      <c r="CB33">
        <f ca="1"/>
        <v>0</v>
      </c>
      <c r="CC33" t="b">
        <f ca="1"/>
        <v>0</v>
      </c>
      <c r="CD33" t="b">
        <f ca="1"/>
        <v>0</v>
      </c>
      <c r="CE33">
        <f ca="1"/>
        <v>0</v>
      </c>
      <c r="CF33">
        <f ca="1"/>
        <v>0</v>
      </c>
      <c r="CG33" t="b">
        <f ca="1"/>
        <v>0</v>
      </c>
      <c r="CH33">
        <f ca="1"/>
        <v>101</v>
      </c>
      <c r="CI33">
        <f ca="1"/>
        <v>79</v>
      </c>
      <c r="CJ33">
        <f ca="1"/>
        <v>76</v>
      </c>
      <c r="CK33" t="b">
        <f ca="1"/>
        <v>0</v>
      </c>
      <c r="CL33" t="b">
        <f ca="1"/>
        <v>0</v>
      </c>
      <c r="CM33" t="b">
        <f ca="1"/>
        <v>0</v>
      </c>
      <c r="CN33" t="b">
        <f ca="1"/>
        <v>0</v>
      </c>
      <c r="CO33">
        <f ca="1"/>
        <v>96</v>
      </c>
      <c r="CP33">
        <f ca="1"/>
        <v>0</v>
      </c>
      <c r="CQ33">
        <f ca="1"/>
        <v>0</v>
      </c>
      <c r="CR33">
        <f ca="1"/>
        <v>0</v>
      </c>
      <c r="CS33">
        <f ca="1"/>
        <v>0</v>
      </c>
      <c r="CT33">
        <f ca="1"/>
        <v>0</v>
      </c>
      <c r="CU33" t="b">
        <f ca="1"/>
        <v>0</v>
      </c>
      <c r="CV33" t="b">
        <f ca="1"/>
        <v>0</v>
      </c>
      <c r="CW33">
        <f ca="1"/>
        <v>137</v>
      </c>
      <c r="CX33">
        <f ca="1"/>
        <v>79</v>
      </c>
      <c r="CY33">
        <f ca="1"/>
        <v>0</v>
      </c>
      <c r="CZ33">
        <f ca="1"/>
        <v>0</v>
      </c>
      <c r="DA33" t="b">
        <f ca="1"/>
        <v>0</v>
      </c>
      <c r="DB33" t="b">
        <f ca="1"/>
        <v>0</v>
      </c>
      <c r="DC33" t="b">
        <f ca="1"/>
        <v>0</v>
      </c>
      <c r="DD33" t="b">
        <f ca="1"/>
        <v>0</v>
      </c>
      <c r="DE33" t="b">
        <f ca="1"/>
        <v>0</v>
      </c>
      <c r="DF33">
        <f ca="1"/>
        <v>0</v>
      </c>
    </row>
    <row r="34" spans="1:110" x14ac:dyDescent="0.2">
      <c r="A34" t="str">
        <f ca="1"/>
        <v>6_3 Border</v>
      </c>
      <c r="B34">
        <f ca="1"/>
        <v>3</v>
      </c>
      <c r="C34">
        <f ca="1"/>
        <v>0</v>
      </c>
      <c r="D34">
        <f ca="1"/>
        <v>0</v>
      </c>
      <c r="E34">
        <f ca="1"/>
        <v>0</v>
      </c>
      <c r="F34">
        <f ca="1"/>
        <v>0</v>
      </c>
      <c r="G34">
        <f ca="1"/>
        <v>0</v>
      </c>
      <c r="H34">
        <f ca="1"/>
        <v>0</v>
      </c>
      <c r="I34">
        <f ca="1"/>
        <v>0</v>
      </c>
      <c r="J34" t="str">
        <f ca="1"/>
        <v>1:14</v>
      </c>
      <c r="K34" t="b">
        <f ca="1"/>
        <v>0</v>
      </c>
      <c r="L34" t="b">
        <f ca="1"/>
        <v>0</v>
      </c>
      <c r="M34" t="b">
        <f ca="1"/>
        <v>0</v>
      </c>
      <c r="N34" t="str">
        <f ca="1"/>
        <v>Aruni</v>
      </c>
      <c r="O34" s="161" t="b">
        <f ca="1"/>
        <v>0</v>
      </c>
      <c r="P34" s="133">
        <f ca="1"/>
        <v>0</v>
      </c>
      <c r="Q34">
        <f ca="1"/>
        <v>1</v>
      </c>
      <c r="R34">
        <f ca="1"/>
        <v>5</v>
      </c>
      <c r="S34">
        <f ca="1"/>
        <v>0</v>
      </c>
      <c r="T34">
        <f ca="1"/>
        <v>0</v>
      </c>
      <c r="U34">
        <f ca="1"/>
        <v>0</v>
      </c>
      <c r="V34">
        <f ca="1"/>
        <v>0</v>
      </c>
      <c r="W34">
        <f ca="1"/>
        <v>0</v>
      </c>
      <c r="X34">
        <f ca="1"/>
        <v>0</v>
      </c>
      <c r="Y34" s="133">
        <f ca="1"/>
        <v>0</v>
      </c>
      <c r="Z34">
        <f ca="1"/>
        <v>3</v>
      </c>
      <c r="AA34">
        <f ca="1"/>
        <v>0</v>
      </c>
      <c r="AB34">
        <f ca="1"/>
        <v>0</v>
      </c>
      <c r="AC34">
        <f ca="1"/>
        <v>0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 s="133">
        <f ca="1"/>
        <v>0</v>
      </c>
      <c r="AI34">
        <f ca="1"/>
        <v>3</v>
      </c>
      <c r="AJ34" t="b">
        <f ca="1"/>
        <v>0</v>
      </c>
      <c r="AK34">
        <f ca="1"/>
        <v>0</v>
      </c>
      <c r="AL34" t="str">
        <f ca="1"/>
        <v>WorkshopVents</v>
      </c>
      <c r="AM34" t="str">
        <f ca="1"/>
        <v>1:14</v>
      </c>
      <c r="AN34" t="str">
        <f ca="1"/>
        <v>Defence</v>
      </c>
      <c r="AO34" t="str">
        <f ca="1"/>
        <v>Lost</v>
      </c>
      <c r="AP34" t="b">
        <f ca="1"/>
        <v>0</v>
      </c>
      <c r="AQ34" s="133">
        <f ca="1"/>
        <v>0</v>
      </c>
      <c r="AR34" t="str">
        <f ca="1"/>
        <v>2:23</v>
      </c>
      <c r="AS34" t="str">
        <f ca="1"/>
        <v>Yeeto</v>
      </c>
      <c r="AT34" t="str">
        <f ca="1"/>
        <v>Gun</v>
      </c>
      <c r="AU34" t="b">
        <f ca="1"/>
        <v>0</v>
      </c>
      <c r="AV34" t="b">
        <f ca="1"/>
        <v>1</v>
      </c>
      <c r="AW34" t="str">
        <f ca="1"/>
        <v>1:24</v>
      </c>
      <c r="AX34" t="str">
        <f ca="1"/>
        <v>Ploudy</v>
      </c>
      <c r="AY34" t="str">
        <f ca="1"/>
        <v>Gun</v>
      </c>
      <c r="AZ34" t="b">
        <f ca="1"/>
        <v>0</v>
      </c>
      <c r="BA34" t="b">
        <f ca="1"/>
        <v>0</v>
      </c>
      <c r="BB34">
        <f ca="1"/>
        <v>0</v>
      </c>
      <c r="BC34">
        <f ca="1"/>
        <v>0</v>
      </c>
      <c r="BD34">
        <f ca="1"/>
        <v>0</v>
      </c>
      <c r="BE34" t="b">
        <f ca="1"/>
        <v>0</v>
      </c>
      <c r="BF34">
        <f ca="1"/>
        <v>0</v>
      </c>
      <c r="BG34">
        <f ca="1"/>
        <v>0</v>
      </c>
      <c r="BH34">
        <f ca="1"/>
        <v>0</v>
      </c>
      <c r="BI34">
        <f ca="1"/>
        <v>0</v>
      </c>
      <c r="BJ34" t="b">
        <f ca="1"/>
        <v>0</v>
      </c>
      <c r="BK34">
        <f ca="1"/>
        <v>0</v>
      </c>
      <c r="BL34">
        <f ca="1"/>
        <v>0</v>
      </c>
      <c r="BM34">
        <f ca="1"/>
        <v>0</v>
      </c>
      <c r="BN34">
        <f ca="1"/>
        <v>0</v>
      </c>
      <c r="BO34" t="b">
        <f ca="1"/>
        <v>0</v>
      </c>
      <c r="BP34">
        <f ca="1"/>
        <v>0</v>
      </c>
      <c r="BQ34" s="133">
        <f ca="1"/>
        <v>0</v>
      </c>
      <c r="BR34" t="str">
        <f ca="1"/>
        <v/>
      </c>
      <c r="BS34">
        <f ca="1"/>
        <v>0</v>
      </c>
      <c r="BT34">
        <f ca="1"/>
        <v>0</v>
      </c>
      <c r="BU34" t="b">
        <f ca="1"/>
        <v>0</v>
      </c>
      <c r="BV34" t="b">
        <f ca="1"/>
        <v>0</v>
      </c>
      <c r="BW34">
        <f ca="1"/>
        <v>0</v>
      </c>
      <c r="BX34">
        <f ca="1"/>
        <v>0</v>
      </c>
      <c r="BY34" t="b">
        <f ca="1"/>
        <v>0</v>
      </c>
      <c r="BZ34" t="b">
        <f ca="1"/>
        <v>0</v>
      </c>
      <c r="CA34">
        <f ca="1"/>
        <v>1</v>
      </c>
      <c r="CB34">
        <f ca="1"/>
        <v>0</v>
      </c>
      <c r="CC34" t="b">
        <f ca="1"/>
        <v>0</v>
      </c>
      <c r="CD34" t="b">
        <f ca="1"/>
        <v>1</v>
      </c>
      <c r="CE34">
        <f ca="1"/>
        <v>0</v>
      </c>
      <c r="CF34">
        <f ca="1"/>
        <v>1</v>
      </c>
      <c r="CG34" t="b">
        <f ca="1"/>
        <v>1</v>
      </c>
      <c r="CH34">
        <f ca="1"/>
        <v>74</v>
      </c>
      <c r="CI34">
        <f ca="1"/>
        <v>106</v>
      </c>
      <c r="CJ34">
        <f ca="1"/>
        <v>37</v>
      </c>
      <c r="CK34">
        <f ca="1"/>
        <v>96</v>
      </c>
      <c r="CL34" t="b">
        <f ca="1"/>
        <v>0</v>
      </c>
      <c r="CM34" t="b">
        <f ca="1"/>
        <v>0</v>
      </c>
      <c r="CN34" t="b">
        <f ca="1"/>
        <v>0</v>
      </c>
      <c r="CO34">
        <f ca="1"/>
        <v>106</v>
      </c>
      <c r="CP34">
        <f ca="1"/>
        <v>0</v>
      </c>
      <c r="CQ34">
        <f ca="1"/>
        <v>0</v>
      </c>
      <c r="CR34">
        <f ca="1"/>
        <v>0</v>
      </c>
      <c r="CS34">
        <f ca="1"/>
        <v>0</v>
      </c>
      <c r="CT34">
        <f ca="1"/>
        <v>0</v>
      </c>
      <c r="CU34" t="b">
        <f ca="1"/>
        <v>1</v>
      </c>
      <c r="CV34" t="b">
        <f ca="1"/>
        <v>1</v>
      </c>
      <c r="CW34">
        <f ca="1"/>
        <v>53</v>
      </c>
      <c r="CX34">
        <f ca="1"/>
        <v>106</v>
      </c>
      <c r="CY34">
        <f ca="1"/>
        <v>0</v>
      </c>
      <c r="CZ34">
        <f ca="1"/>
        <v>1</v>
      </c>
      <c r="DA34" t="b">
        <f ca="1"/>
        <v>0</v>
      </c>
      <c r="DB34" t="b">
        <f ca="1"/>
        <v>0</v>
      </c>
      <c r="DC34" t="b">
        <f ca="1"/>
        <v>0</v>
      </c>
      <c r="DD34" t="b">
        <f ca="1"/>
        <v>0</v>
      </c>
      <c r="DE34" t="b">
        <f ca="1"/>
        <v>0</v>
      </c>
      <c r="DF34">
        <f ca="1"/>
        <v>0</v>
      </c>
    </row>
    <row r="35" spans="1:110" x14ac:dyDescent="0.2">
      <c r="A35" t="str">
        <f ca="1"/>
        <v>6_3 Border</v>
      </c>
      <c r="B35">
        <f ca="1"/>
        <v>4</v>
      </c>
      <c r="C35">
        <f ca="1"/>
        <v>0</v>
      </c>
      <c r="D35">
        <f ca="1"/>
        <v>0</v>
      </c>
      <c r="E35">
        <f ca="1"/>
        <v>0</v>
      </c>
      <c r="F35">
        <f ca="1"/>
        <v>0</v>
      </c>
      <c r="G35">
        <f ca="1"/>
        <v>0</v>
      </c>
      <c r="H35">
        <f ca="1"/>
        <v>0</v>
      </c>
      <c r="I35">
        <f ca="1"/>
        <v>0</v>
      </c>
      <c r="J35">
        <f ca="1"/>
        <v>0</v>
      </c>
      <c r="K35" t="b">
        <f ca="1"/>
        <v>0</v>
      </c>
      <c r="L35" t="b">
        <f ca="1"/>
        <v>0</v>
      </c>
      <c r="M35" t="b">
        <f ca="1"/>
        <v>0</v>
      </c>
      <c r="N35" t="str">
        <f ca="1"/>
        <v>Aruni</v>
      </c>
      <c r="O35" s="161" t="b">
        <f ca="1"/>
        <v>0</v>
      </c>
      <c r="P35" s="133">
        <f ca="1"/>
        <v>0</v>
      </c>
      <c r="Q35">
        <f ca="1"/>
        <v>0</v>
      </c>
      <c r="R35">
        <f ca="1"/>
        <v>2</v>
      </c>
      <c r="S35">
        <f ca="1"/>
        <v>0</v>
      </c>
      <c r="T35">
        <f ca="1"/>
        <v>0</v>
      </c>
      <c r="U35">
        <f ca="1"/>
        <v>0</v>
      </c>
      <c r="V35">
        <f ca="1"/>
        <v>0</v>
      </c>
      <c r="W35">
        <f ca="1"/>
        <v>0</v>
      </c>
      <c r="X35">
        <f ca="1"/>
        <v>0</v>
      </c>
      <c r="Y35" s="133">
        <f ca="1"/>
        <v>0</v>
      </c>
      <c r="Z35">
        <f ca="1"/>
        <v>4</v>
      </c>
      <c r="AA35">
        <f ca="1"/>
        <v>0</v>
      </c>
      <c r="AB35">
        <f ca="1"/>
        <v>0</v>
      </c>
      <c r="AC35">
        <f ca="1"/>
        <v>0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 s="133">
        <f ca="1"/>
        <v>0</v>
      </c>
      <c r="AI35">
        <f ca="1"/>
        <v>4</v>
      </c>
      <c r="AJ35" t="b">
        <f ca="1"/>
        <v>0</v>
      </c>
      <c r="AK35">
        <f ca="1"/>
        <v>0</v>
      </c>
      <c r="AL35" t="str">
        <f ca="1"/>
        <v>WorkshopVents</v>
      </c>
      <c r="AM35" t="str">
        <f ca="1"/>
        <v>2:06</v>
      </c>
      <c r="AN35" t="str">
        <f ca="1"/>
        <v>Defence</v>
      </c>
      <c r="AO35" t="str">
        <f ca="1"/>
        <v>Won</v>
      </c>
      <c r="AP35" t="b">
        <f ca="1"/>
        <v>0</v>
      </c>
      <c r="AQ35" s="133">
        <f ca="1"/>
        <v>0</v>
      </c>
      <c r="AR35" t="str">
        <f ca="1"/>
        <v>2:32</v>
      </c>
      <c r="AS35" t="str">
        <f ca="1"/>
        <v>Ploudy</v>
      </c>
      <c r="AT35" t="str">
        <f ca="1"/>
        <v>Gun</v>
      </c>
      <c r="AU35" t="b">
        <f ca="1"/>
        <v>0</v>
      </c>
      <c r="AV35" t="b">
        <f ca="1"/>
        <v>0</v>
      </c>
      <c r="AW35" t="str">
        <f ca="1"/>
        <v>2:29</v>
      </c>
      <c r="AX35" t="str">
        <f ca="1"/>
        <v>Fin</v>
      </c>
      <c r="AY35" t="str">
        <f ca="1"/>
        <v>Gun</v>
      </c>
      <c r="AZ35" t="b">
        <f ca="1"/>
        <v>0</v>
      </c>
      <c r="BA35" t="b">
        <f ca="1"/>
        <v>1</v>
      </c>
      <c r="BB35" t="str">
        <f ca="1"/>
        <v>2:23</v>
      </c>
      <c r="BC35" t="str">
        <f ca="1"/>
        <v>Blue</v>
      </c>
      <c r="BD35" t="str">
        <f ca="1"/>
        <v>Gun</v>
      </c>
      <c r="BE35" t="b">
        <f ca="1"/>
        <v>0</v>
      </c>
      <c r="BF35" t="b">
        <f ca="1"/>
        <v>1</v>
      </c>
      <c r="BG35" t="str">
        <f ca="1"/>
        <v>2:19</v>
      </c>
      <c r="BH35" t="str">
        <f ca="1"/>
        <v>Blue</v>
      </c>
      <c r="BI35" t="str">
        <f ca="1"/>
        <v>Gun</v>
      </c>
      <c r="BJ35" t="b">
        <f ca="1"/>
        <v>0</v>
      </c>
      <c r="BK35" t="b">
        <f ca="1"/>
        <v>1</v>
      </c>
      <c r="BL35" t="str">
        <f ca="1"/>
        <v>2:06</v>
      </c>
      <c r="BM35" t="str">
        <f ca="1"/>
        <v>Blue</v>
      </c>
      <c r="BN35" t="str">
        <f ca="1"/>
        <v>Gun</v>
      </c>
      <c r="BO35" t="b">
        <f ca="1"/>
        <v>0</v>
      </c>
      <c r="BP35" t="b">
        <f ca="1"/>
        <v>1</v>
      </c>
      <c r="BQ35" s="133">
        <f ca="1"/>
        <v>0</v>
      </c>
      <c r="BR35" t="str">
        <f ca="1"/>
        <v/>
      </c>
      <c r="BS35">
        <f ca="1"/>
        <v>0</v>
      </c>
      <c r="BT35">
        <f ca="1"/>
        <v>0</v>
      </c>
      <c r="BU35" t="b">
        <f ca="1"/>
        <v>0</v>
      </c>
      <c r="BV35" t="b">
        <f ca="1"/>
        <v>0</v>
      </c>
      <c r="BW35">
        <f ca="1"/>
        <v>0</v>
      </c>
      <c r="BX35">
        <f ca="1"/>
        <v>0</v>
      </c>
      <c r="BY35" t="b">
        <f ca="1"/>
        <v>0</v>
      </c>
      <c r="BZ35" t="b">
        <f ca="1"/>
        <v>0</v>
      </c>
      <c r="CA35">
        <f ca="1"/>
        <v>1</v>
      </c>
      <c r="CB35">
        <f ca="1"/>
        <v>0</v>
      </c>
      <c r="CC35" t="b">
        <f ca="1"/>
        <v>1</v>
      </c>
      <c r="CD35" t="b">
        <f ca="1"/>
        <v>1</v>
      </c>
      <c r="CE35">
        <f ca="1"/>
        <v>0</v>
      </c>
      <c r="CF35">
        <f ca="1"/>
        <v>0</v>
      </c>
      <c r="CG35" t="b">
        <f ca="1"/>
        <v>1</v>
      </c>
      <c r="CH35">
        <f ca="1"/>
        <v>0</v>
      </c>
      <c r="CI35" t="b">
        <f ca="1"/>
        <v>0</v>
      </c>
      <c r="CJ35">
        <f ca="1"/>
        <v>28</v>
      </c>
      <c r="CK35">
        <f ca="1"/>
        <v>31</v>
      </c>
      <c r="CL35">
        <f ca="1"/>
        <v>37</v>
      </c>
      <c r="CM35">
        <f ca="1"/>
        <v>41</v>
      </c>
      <c r="CN35">
        <f ca="1"/>
        <v>54</v>
      </c>
      <c r="CO35">
        <f ca="1"/>
        <v>54</v>
      </c>
      <c r="CP35">
        <f ca="1"/>
        <v>0</v>
      </c>
      <c r="CQ35">
        <f ca="1"/>
        <v>0</v>
      </c>
      <c r="CR35">
        <f ca="1"/>
        <v>0</v>
      </c>
      <c r="CS35">
        <f ca="1"/>
        <v>0</v>
      </c>
      <c r="CT35">
        <f ca="1"/>
        <v>0</v>
      </c>
      <c r="CU35" t="b">
        <f ca="1"/>
        <v>1</v>
      </c>
      <c r="CV35" t="b">
        <f ca="1"/>
        <v>1</v>
      </c>
      <c r="CW35" t="b">
        <f ca="1"/>
        <v>0</v>
      </c>
      <c r="CX35" t="b">
        <f ca="1"/>
        <v>0</v>
      </c>
      <c r="CY35">
        <f ca="1"/>
        <v>0</v>
      </c>
      <c r="CZ35">
        <f ca="1"/>
        <v>1</v>
      </c>
      <c r="DA35" t="b">
        <f ca="1"/>
        <v>0</v>
      </c>
      <c r="DB35" t="b">
        <f ca="1"/>
        <v>0</v>
      </c>
      <c r="DC35" t="b">
        <f ca="1"/>
        <v>1</v>
      </c>
      <c r="DD35" t="b">
        <f ca="1"/>
        <v>0</v>
      </c>
      <c r="DE35" t="b">
        <f ca="1"/>
        <v>0</v>
      </c>
      <c r="DF35">
        <f ca="1"/>
        <v>0</v>
      </c>
    </row>
    <row r="36" spans="1:110" x14ac:dyDescent="0.2">
      <c r="A36" t="str">
        <f ca="1"/>
        <v>6_3 Border</v>
      </c>
      <c r="B36">
        <f ca="1"/>
        <v>5</v>
      </c>
      <c r="C36">
        <f ca="1"/>
        <v>0</v>
      </c>
      <c r="D36">
        <f ca="1"/>
        <v>0</v>
      </c>
      <c r="E36">
        <f ca="1"/>
        <v>0</v>
      </c>
      <c r="F36">
        <f ca="1"/>
        <v>0</v>
      </c>
      <c r="G36">
        <f ca="1"/>
        <v>0</v>
      </c>
      <c r="H36">
        <f ca="1"/>
        <v>0</v>
      </c>
      <c r="I36">
        <f ca="1"/>
        <v>0</v>
      </c>
      <c r="J36" t="str">
        <f ca="1"/>
        <v>2:11</v>
      </c>
      <c r="K36" t="b">
        <f ca="1"/>
        <v>0</v>
      </c>
      <c r="L36" t="b">
        <f ca="1"/>
        <v>0</v>
      </c>
      <c r="M36" t="b">
        <f ca="1"/>
        <v>0</v>
      </c>
      <c r="N36" t="str">
        <f ca="1"/>
        <v>Maestro</v>
      </c>
      <c r="O36" s="161" t="b">
        <f ca="1"/>
        <v>0</v>
      </c>
      <c r="P36" s="133">
        <f ca="1"/>
        <v>0</v>
      </c>
      <c r="Q36">
        <f ca="1"/>
        <v>1</v>
      </c>
      <c r="R36">
        <f ca="1"/>
        <v>4</v>
      </c>
      <c r="S36">
        <f ca="1"/>
        <v>0</v>
      </c>
      <c r="T36">
        <f ca="1"/>
        <v>0</v>
      </c>
      <c r="U36">
        <f ca="1"/>
        <v>0</v>
      </c>
      <c r="V36">
        <f ca="1"/>
        <v>0</v>
      </c>
      <c r="W36">
        <f ca="1"/>
        <v>0</v>
      </c>
      <c r="X36">
        <f ca="1"/>
        <v>0</v>
      </c>
      <c r="Y36" s="133">
        <f ca="1"/>
        <v>0</v>
      </c>
      <c r="Z36">
        <f ca="1"/>
        <v>5</v>
      </c>
      <c r="AA36">
        <f ca="1"/>
        <v>0</v>
      </c>
      <c r="AB36">
        <f ca="1"/>
        <v>0</v>
      </c>
      <c r="AC36">
        <f ca="1"/>
        <v>0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 s="133">
        <f ca="1"/>
        <v>0</v>
      </c>
      <c r="AI36">
        <f ca="1"/>
        <v>5</v>
      </c>
      <c r="AJ36" t="b">
        <f ca="1"/>
        <v>1</v>
      </c>
      <c r="AK36" t="str">
        <f ca="1"/>
        <v>2:05</v>
      </c>
      <c r="AL36" t="str">
        <f ca="1"/>
        <v>ArmoryArchives</v>
      </c>
      <c r="AM36" t="str">
        <f ca="1"/>
        <v>0:33</v>
      </c>
      <c r="AN36" t="str">
        <f ca="1"/>
        <v>Defence</v>
      </c>
      <c r="AO36" t="str">
        <f ca="1"/>
        <v>Lost</v>
      </c>
      <c r="AP36" t="b">
        <f ca="1"/>
        <v>0</v>
      </c>
      <c r="AQ36" s="133">
        <f ca="1"/>
        <v>0</v>
      </c>
      <c r="AR36" t="str">
        <f ca="1"/>
        <v>2:06</v>
      </c>
      <c r="AS36" t="str">
        <f ca="1"/>
        <v>Blue</v>
      </c>
      <c r="AT36" t="str">
        <f ca="1"/>
        <v>Gun</v>
      </c>
      <c r="AU36" t="b">
        <f ca="1"/>
        <v>0</v>
      </c>
      <c r="AV36" t="b">
        <f ca="1"/>
        <v>0</v>
      </c>
      <c r="AW36" t="str">
        <f ca="1"/>
        <v>2:05</v>
      </c>
      <c r="AX36" t="str">
        <f ca="1"/>
        <v>Perseus</v>
      </c>
      <c r="AY36" t="str">
        <f ca="1"/>
        <v>Gun</v>
      </c>
      <c r="AZ36" t="b">
        <f ca="1"/>
        <v>0</v>
      </c>
      <c r="BA36" t="b">
        <f ca="1"/>
        <v>1</v>
      </c>
      <c r="BB36" t="str">
        <f ca="1"/>
        <v>0:40</v>
      </c>
      <c r="BC36" t="str">
        <f ca="1"/>
        <v>Blue</v>
      </c>
      <c r="BD36" t="str">
        <f ca="1"/>
        <v>Gun</v>
      </c>
      <c r="BE36" t="b">
        <f ca="1"/>
        <v>1</v>
      </c>
      <c r="BF36" t="b">
        <f ca="1"/>
        <v>1</v>
      </c>
      <c r="BG36">
        <f ca="1"/>
        <v>0</v>
      </c>
      <c r="BH36">
        <f ca="1"/>
        <v>0</v>
      </c>
      <c r="BI36">
        <f ca="1"/>
        <v>0</v>
      </c>
      <c r="BJ36" t="b">
        <f ca="1"/>
        <v>0</v>
      </c>
      <c r="BK36">
        <f ca="1"/>
        <v>0</v>
      </c>
      <c r="BL36">
        <f ca="1"/>
        <v>0</v>
      </c>
      <c r="BM36">
        <f ca="1"/>
        <v>0</v>
      </c>
      <c r="BN36">
        <f ca="1"/>
        <v>0</v>
      </c>
      <c r="BO36" t="b">
        <f ca="1"/>
        <v>0</v>
      </c>
      <c r="BP36">
        <f ca="1"/>
        <v>0</v>
      </c>
      <c r="BQ36" s="133">
        <f ca="1"/>
        <v>0</v>
      </c>
      <c r="BR36" t="str">
        <f ca="1"/>
        <v/>
      </c>
      <c r="BS36">
        <f ca="1"/>
        <v>0</v>
      </c>
      <c r="BT36">
        <f ca="1"/>
        <v>0</v>
      </c>
      <c r="BU36" t="b">
        <f ca="1"/>
        <v>0</v>
      </c>
      <c r="BV36" t="b">
        <f ca="1"/>
        <v>0</v>
      </c>
      <c r="BW36">
        <f ca="1"/>
        <v>0</v>
      </c>
      <c r="BX36">
        <f ca="1"/>
        <v>0</v>
      </c>
      <c r="BY36" t="b">
        <f ca="1"/>
        <v>0</v>
      </c>
      <c r="BZ36" t="b">
        <f ca="1"/>
        <v>0</v>
      </c>
      <c r="CA36">
        <f ca="1"/>
        <v>0</v>
      </c>
      <c r="CB36">
        <f ca="1"/>
        <v>0</v>
      </c>
      <c r="CC36" t="b">
        <f ca="1"/>
        <v>0</v>
      </c>
      <c r="CD36" t="b">
        <f ca="1"/>
        <v>0</v>
      </c>
      <c r="CE36">
        <f ca="1"/>
        <v>0</v>
      </c>
      <c r="CF36">
        <f ca="1"/>
        <v>0</v>
      </c>
      <c r="CG36" t="b">
        <f ca="1"/>
        <v>0</v>
      </c>
      <c r="CH36">
        <f ca="1"/>
        <v>131</v>
      </c>
      <c r="CI36">
        <f ca="1"/>
        <v>49</v>
      </c>
      <c r="CJ36">
        <f ca="1"/>
        <v>54</v>
      </c>
      <c r="CK36">
        <f ca="1"/>
        <v>55</v>
      </c>
      <c r="CL36">
        <f ca="1"/>
        <v>60</v>
      </c>
      <c r="CM36" t="b">
        <f ca="1"/>
        <v>0</v>
      </c>
      <c r="CN36" t="b">
        <f ca="1"/>
        <v>0</v>
      </c>
      <c r="CO36">
        <f ca="1"/>
        <v>67</v>
      </c>
      <c r="CP36">
        <f ca="1"/>
        <v>0</v>
      </c>
      <c r="CQ36">
        <f ca="1"/>
        <v>0</v>
      </c>
      <c r="CR36">
        <f ca="1"/>
        <v>0</v>
      </c>
      <c r="CS36">
        <f ca="1"/>
        <v>0</v>
      </c>
      <c r="CT36">
        <f ca="1"/>
        <v>0</v>
      </c>
      <c r="CU36" t="b">
        <f ca="1"/>
        <v>0</v>
      </c>
      <c r="CV36" t="b">
        <f ca="1"/>
        <v>0</v>
      </c>
      <c r="CW36">
        <f ca="1"/>
        <v>57</v>
      </c>
      <c r="CX36">
        <f ca="1"/>
        <v>49</v>
      </c>
      <c r="CY36">
        <f ca="1"/>
        <v>0</v>
      </c>
      <c r="CZ36">
        <f ca="1"/>
        <v>0</v>
      </c>
      <c r="DA36" t="b">
        <f ca="1"/>
        <v>0</v>
      </c>
      <c r="DB36" t="b">
        <f ca="1"/>
        <v>0</v>
      </c>
      <c r="DC36" t="b">
        <f ca="1"/>
        <v>0</v>
      </c>
      <c r="DD36">
        <f ca="1"/>
        <v>55</v>
      </c>
      <c r="DE36" t="b">
        <f ca="1"/>
        <v>0</v>
      </c>
      <c r="DF36">
        <f ca="1"/>
        <v>0</v>
      </c>
    </row>
    <row r="37" spans="1:110" x14ac:dyDescent="0.2">
      <c r="A37" t="str">
        <f ca="1"/>
        <v>6_3 Border</v>
      </c>
      <c r="B37">
        <f ca="1"/>
        <v>6</v>
      </c>
      <c r="C37">
        <f ca="1"/>
        <v>0</v>
      </c>
      <c r="D37">
        <f ca="1"/>
        <v>0</v>
      </c>
      <c r="E37">
        <f ca="1"/>
        <v>0</v>
      </c>
      <c r="F37">
        <f ca="1"/>
        <v>0</v>
      </c>
      <c r="G37">
        <f ca="1"/>
        <v>0</v>
      </c>
      <c r="H37">
        <f ca="1"/>
        <v>0</v>
      </c>
      <c r="I37">
        <f ca="1"/>
        <v>0</v>
      </c>
      <c r="J37" t="str">
        <f ca="1"/>
        <v>2:01</v>
      </c>
      <c r="K37" t="b">
        <f ca="1"/>
        <v>0</v>
      </c>
      <c r="L37" t="b">
        <f ca="1"/>
        <v>0</v>
      </c>
      <c r="M37" t="b">
        <f ca="1"/>
        <v>0</v>
      </c>
      <c r="N37" t="str">
        <f ca="1"/>
        <v>Maestro</v>
      </c>
      <c r="O37" s="161" t="b">
        <f ca="1"/>
        <v>0</v>
      </c>
      <c r="P37" s="133">
        <f ca="1"/>
        <v>0</v>
      </c>
      <c r="Q37">
        <f ca="1"/>
        <v>0</v>
      </c>
      <c r="R37">
        <f ca="1"/>
        <v>3</v>
      </c>
      <c r="S37">
        <f ca="1"/>
        <v>0</v>
      </c>
      <c r="T37">
        <f ca="1"/>
        <v>0</v>
      </c>
      <c r="U37">
        <f ca="1"/>
        <v>0</v>
      </c>
      <c r="V37">
        <f ca="1"/>
        <v>0</v>
      </c>
      <c r="W37">
        <f ca="1"/>
        <v>0</v>
      </c>
      <c r="X37">
        <f ca="1"/>
        <v>0</v>
      </c>
      <c r="Y37">
        <f ca="1"/>
        <v>0</v>
      </c>
      <c r="Z37">
        <f ca="1"/>
        <v>6</v>
      </c>
      <c r="AA37">
        <f ca="1"/>
        <v>0</v>
      </c>
      <c r="AB37">
        <f ca="1"/>
        <v>0</v>
      </c>
      <c r="AC37">
        <f ca="1"/>
        <v>0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 s="133">
        <f ca="1"/>
        <v>0</v>
      </c>
      <c r="AI37">
        <f ca="1"/>
        <v>6</v>
      </c>
      <c r="AJ37" t="b">
        <f ca="1"/>
        <v>0</v>
      </c>
      <c r="AK37">
        <f ca="1"/>
        <v>0</v>
      </c>
      <c r="AL37" t="str">
        <f ca="1"/>
        <v>ArmoryArchives</v>
      </c>
      <c r="AM37" t="str">
        <f ca="1"/>
        <v>0:59</v>
      </c>
      <c r="AN37" t="str">
        <f ca="1"/>
        <v>Defence</v>
      </c>
      <c r="AO37" t="str">
        <f ca="1"/>
        <v>Lost</v>
      </c>
      <c r="AP37" t="b">
        <f ca="1"/>
        <v>0</v>
      </c>
      <c r="AQ37" s="133">
        <f ca="1"/>
        <v>0</v>
      </c>
      <c r="AR37" t="str">
        <f ca="1"/>
        <v>2:06</v>
      </c>
      <c r="AS37" t="str">
        <f ca="1"/>
        <v>Blue</v>
      </c>
      <c r="AT37" t="str">
        <f ca="1"/>
        <v>Gun</v>
      </c>
      <c r="AU37" t="b">
        <f ca="1"/>
        <v>0</v>
      </c>
      <c r="AV37" t="b">
        <f ca="1"/>
        <v>0</v>
      </c>
      <c r="AW37" t="str">
        <f ca="1"/>
        <v>1:00</v>
      </c>
      <c r="AX37" t="str">
        <f ca="1"/>
        <v>Perseus</v>
      </c>
      <c r="AY37" t="str">
        <f ca="1"/>
        <v>Gun</v>
      </c>
      <c r="AZ37" t="b">
        <f ca="1"/>
        <v>0</v>
      </c>
      <c r="BA37" t="b">
        <f ca="1"/>
        <v>1</v>
      </c>
      <c r="BB37">
        <f ca="1"/>
        <v>0</v>
      </c>
      <c r="BC37">
        <f ca="1"/>
        <v>0</v>
      </c>
      <c r="BD37">
        <f ca="1"/>
        <v>0</v>
      </c>
      <c r="BE37" t="b">
        <f ca="1"/>
        <v>0</v>
      </c>
      <c r="BF37">
        <f ca="1"/>
        <v>0</v>
      </c>
      <c r="BG37">
        <f ca="1"/>
        <v>0</v>
      </c>
      <c r="BH37">
        <f ca="1"/>
        <v>0</v>
      </c>
      <c r="BI37">
        <f ca="1"/>
        <v>0</v>
      </c>
      <c r="BJ37" t="b">
        <f ca="1"/>
        <v>0</v>
      </c>
      <c r="BK37">
        <f ca="1"/>
        <v>0</v>
      </c>
      <c r="BL37">
        <f ca="1"/>
        <v>0</v>
      </c>
      <c r="BM37">
        <f ca="1"/>
        <v>0</v>
      </c>
      <c r="BN37">
        <f ca="1"/>
        <v>0</v>
      </c>
      <c r="BO37" t="b">
        <f ca="1"/>
        <v>0</v>
      </c>
      <c r="BP37">
        <f ca="1"/>
        <v>0</v>
      </c>
      <c r="BQ37" s="133">
        <f ca="1"/>
        <v>0</v>
      </c>
      <c r="BR37" t="str">
        <f ca="1"/>
        <v/>
      </c>
      <c r="BS37">
        <f ca="1"/>
        <v>0</v>
      </c>
      <c r="BT37">
        <f ca="1"/>
        <v>0</v>
      </c>
      <c r="BU37" t="b">
        <f ca="1"/>
        <v>0</v>
      </c>
      <c r="BV37" t="b">
        <f ca="1"/>
        <v>0</v>
      </c>
      <c r="BW37">
        <f ca="1"/>
        <v>0</v>
      </c>
      <c r="BX37">
        <f ca="1"/>
        <v>0</v>
      </c>
      <c r="BY37" t="b">
        <f ca="1"/>
        <v>0</v>
      </c>
      <c r="BZ37" t="b">
        <f ca="1"/>
        <v>0</v>
      </c>
      <c r="CA37">
        <f ca="1"/>
        <v>0</v>
      </c>
      <c r="CB37">
        <f ca="1"/>
        <v>0</v>
      </c>
      <c r="CC37" t="b">
        <f ca="1"/>
        <v>0</v>
      </c>
      <c r="CD37" t="b">
        <f ca="1"/>
        <v>0</v>
      </c>
      <c r="CE37">
        <f ca="1"/>
        <v>0</v>
      </c>
      <c r="CF37">
        <f ca="1"/>
        <v>0</v>
      </c>
      <c r="CG37" t="b">
        <f ca="1"/>
        <v>1</v>
      </c>
      <c r="CH37">
        <f ca="1"/>
        <v>121</v>
      </c>
      <c r="CI37">
        <f ca="1"/>
        <v>59</v>
      </c>
      <c r="CJ37">
        <f ca="1"/>
        <v>54</v>
      </c>
      <c r="CK37">
        <f ca="1"/>
        <v>120</v>
      </c>
      <c r="CL37" t="b">
        <f ca="1"/>
        <v>0</v>
      </c>
      <c r="CM37" t="b">
        <f ca="1"/>
        <v>0</v>
      </c>
      <c r="CN37" t="b">
        <f ca="1"/>
        <v>0</v>
      </c>
      <c r="CO37">
        <f ca="1"/>
        <v>121</v>
      </c>
      <c r="CP37">
        <f ca="1"/>
        <v>0</v>
      </c>
      <c r="CQ37">
        <f ca="1"/>
        <v>0</v>
      </c>
      <c r="CR37">
        <f ca="1"/>
        <v>0</v>
      </c>
      <c r="CS37">
        <f ca="1"/>
        <v>0</v>
      </c>
      <c r="CT37">
        <f ca="1"/>
        <v>0</v>
      </c>
      <c r="CU37" t="b">
        <f ca="1"/>
        <v>0</v>
      </c>
      <c r="CV37" t="b">
        <f ca="1"/>
        <v>0</v>
      </c>
      <c r="CW37">
        <f ca="1"/>
        <v>53</v>
      </c>
      <c r="CX37">
        <f ca="1"/>
        <v>59</v>
      </c>
      <c r="CY37">
        <f ca="1"/>
        <v>0</v>
      </c>
      <c r="CZ37">
        <f ca="1"/>
        <v>0</v>
      </c>
      <c r="DA37" t="b">
        <f ca="1"/>
        <v>0</v>
      </c>
      <c r="DB37" t="b">
        <f ca="1"/>
        <v>0</v>
      </c>
      <c r="DC37" t="b">
        <f ca="1"/>
        <v>0</v>
      </c>
      <c r="DD37" t="b">
        <f ca="1"/>
        <v>0</v>
      </c>
      <c r="DE37" t="b">
        <f ca="1"/>
        <v>0</v>
      </c>
      <c r="DF37">
        <f ca="1"/>
        <v>0</v>
      </c>
    </row>
    <row r="38" spans="1:110" x14ac:dyDescent="0.2">
      <c r="A38" t="str">
        <f ca="1"/>
        <v>6_3 Border</v>
      </c>
      <c r="B38">
        <f ca="1"/>
        <v>7</v>
      </c>
      <c r="C38">
        <f ca="1"/>
        <v>0</v>
      </c>
      <c r="D38">
        <f ca="1"/>
        <v>0</v>
      </c>
      <c r="E38">
        <f ca="1"/>
        <v>0</v>
      </c>
      <c r="F38">
        <f ca="1"/>
        <v>0</v>
      </c>
      <c r="G38">
        <f ca="1"/>
        <v>0</v>
      </c>
      <c r="H38">
        <f ca="1"/>
        <v>0</v>
      </c>
      <c r="I38">
        <f ca="1"/>
        <v>0</v>
      </c>
      <c r="J38" t="str">
        <f ca="1"/>
        <v>1:40</v>
      </c>
      <c r="K38" t="b">
        <f ca="1"/>
        <v>0</v>
      </c>
      <c r="L38" t="b">
        <f ca="1"/>
        <v>0</v>
      </c>
      <c r="M38" t="b">
        <f ca="1"/>
        <v>0</v>
      </c>
      <c r="N38" t="str">
        <f ca="1"/>
        <v>Nomad</v>
      </c>
      <c r="O38" s="161" t="b">
        <f ca="1"/>
        <v>0</v>
      </c>
      <c r="P38">
        <f ca="1"/>
        <v>0</v>
      </c>
      <c r="Q38">
        <f ca="1"/>
        <v>0</v>
      </c>
      <c r="R38">
        <f ca="1"/>
        <v>0</v>
      </c>
      <c r="S38">
        <f ca="1"/>
        <v>1</v>
      </c>
      <c r="T38">
        <f ca="1"/>
        <v>0</v>
      </c>
      <c r="U38">
        <f ca="1"/>
        <v>0</v>
      </c>
      <c r="V38">
        <f ca="1"/>
        <v>0</v>
      </c>
      <c r="W38">
        <f ca="1"/>
        <v>0</v>
      </c>
      <c r="X38">
        <f ca="1"/>
        <v>0</v>
      </c>
      <c r="Y38">
        <f ca="1"/>
        <v>0</v>
      </c>
      <c r="Z38">
        <f ca="1"/>
        <v>7</v>
      </c>
      <c r="AA38">
        <f ca="1"/>
        <v>0</v>
      </c>
      <c r="AB38">
        <f ca="1"/>
        <v>0</v>
      </c>
      <c r="AC38">
        <f ca="1"/>
        <v>0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  <c r="AI38">
        <f ca="1"/>
        <v>7</v>
      </c>
      <c r="AJ38" t="b">
        <f ca="1"/>
        <v>0</v>
      </c>
      <c r="AK38">
        <f ca="1"/>
        <v>0</v>
      </c>
      <c r="AL38" t="str">
        <f ca="1"/>
        <v>ArmoryArchives</v>
      </c>
      <c r="AM38" t="str">
        <f ca="1"/>
        <v>1:40</v>
      </c>
      <c r="AN38" t="str">
        <f ca="1"/>
        <v>Attack</v>
      </c>
      <c r="AO38" t="str">
        <f ca="1"/>
        <v>Lost</v>
      </c>
      <c r="AP38" t="b">
        <f ca="1"/>
        <v>0</v>
      </c>
      <c r="AQ38" s="133">
        <f ca="1"/>
        <v>0</v>
      </c>
      <c r="AR38" t="str">
        <f ca="1"/>
        <v>2:16</v>
      </c>
      <c r="AS38" t="str">
        <f ca="1"/>
        <v>Yeeto</v>
      </c>
      <c r="AT38" t="str">
        <f ca="1"/>
        <v>Gun</v>
      </c>
      <c r="AU38" t="b">
        <f ca="1"/>
        <v>0</v>
      </c>
      <c r="AV38" t="b">
        <f ca="1"/>
        <v>1</v>
      </c>
      <c r="AW38" t="str">
        <f ca="1"/>
        <v>2:09</v>
      </c>
      <c r="AX38" t="str">
        <f ca="1"/>
        <v>Ploudy</v>
      </c>
      <c r="AY38" t="str">
        <f ca="1"/>
        <v>Gun</v>
      </c>
      <c r="AZ38" t="b">
        <f ca="1"/>
        <v>0</v>
      </c>
      <c r="BA38" t="b">
        <f ca="1"/>
        <v>0</v>
      </c>
      <c r="BB38" t="str">
        <f ca="1"/>
        <v>1:41</v>
      </c>
      <c r="BC38" t="str">
        <f ca="1"/>
        <v>Ploudy</v>
      </c>
      <c r="BD38" t="str">
        <f ca="1"/>
        <v>Gun</v>
      </c>
      <c r="BE38" t="b">
        <f ca="1"/>
        <v>0</v>
      </c>
      <c r="BF38" t="b">
        <f ca="1"/>
        <v>1</v>
      </c>
      <c r="BG38">
        <f ca="1"/>
        <v>0</v>
      </c>
      <c r="BH38">
        <f ca="1"/>
        <v>0</v>
      </c>
      <c r="BI38">
        <f ca="1"/>
        <v>0</v>
      </c>
      <c r="BJ38" t="b">
        <f ca="1"/>
        <v>0</v>
      </c>
      <c r="BK38">
        <f ca="1"/>
        <v>0</v>
      </c>
      <c r="BL38">
        <f ca="1"/>
        <v>0</v>
      </c>
      <c r="BM38">
        <f ca="1"/>
        <v>0</v>
      </c>
      <c r="BN38">
        <f ca="1"/>
        <v>0</v>
      </c>
      <c r="BO38" t="b">
        <f ca="1"/>
        <v>0</v>
      </c>
      <c r="BP38">
        <f ca="1"/>
        <v>0</v>
      </c>
      <c r="BQ38" s="133">
        <f ca="1"/>
        <v>0</v>
      </c>
      <c r="BR38" t="str">
        <f ca="1"/>
        <v/>
      </c>
      <c r="BS38">
        <f ca="1"/>
        <v>0</v>
      </c>
      <c r="BT38">
        <f ca="1"/>
        <v>0</v>
      </c>
      <c r="BU38" t="b">
        <f ca="1"/>
        <v>0</v>
      </c>
      <c r="BV38" t="b">
        <f ca="1"/>
        <v>0</v>
      </c>
      <c r="BW38">
        <f ca="1"/>
        <v>0</v>
      </c>
      <c r="BX38">
        <f ca="1"/>
        <v>0</v>
      </c>
      <c r="BY38" t="b">
        <f ca="1"/>
        <v>0</v>
      </c>
      <c r="BZ38" t="b">
        <f ca="1"/>
        <v>0</v>
      </c>
      <c r="CA38">
        <f ca="1"/>
        <v>2</v>
      </c>
      <c r="CB38">
        <f ca="1"/>
        <v>1</v>
      </c>
      <c r="CC38" t="b">
        <f ca="1"/>
        <v>0</v>
      </c>
      <c r="CD38" t="b">
        <f ca="1"/>
        <v>1</v>
      </c>
      <c r="CE38">
        <f ca="1"/>
        <v>0</v>
      </c>
      <c r="CF38">
        <f ca="1"/>
        <v>1</v>
      </c>
      <c r="CG38" t="b">
        <f ca="1"/>
        <v>1</v>
      </c>
      <c r="CH38">
        <f ca="1"/>
        <v>100</v>
      </c>
      <c r="CI38">
        <f ca="1"/>
        <v>80</v>
      </c>
      <c r="CJ38">
        <f ca="1"/>
        <v>44</v>
      </c>
      <c r="CK38">
        <f ca="1"/>
        <v>51</v>
      </c>
      <c r="CL38">
        <f ca="1"/>
        <v>79</v>
      </c>
      <c r="CM38" t="b">
        <f ca="1"/>
        <v>0</v>
      </c>
      <c r="CN38" t="b">
        <f ca="1"/>
        <v>0</v>
      </c>
      <c r="CO38">
        <f ca="1"/>
        <v>80</v>
      </c>
      <c r="CP38">
        <f ca="1"/>
        <v>0</v>
      </c>
      <c r="CQ38">
        <f ca="1"/>
        <v>0</v>
      </c>
      <c r="CR38">
        <f ca="1"/>
        <v>0</v>
      </c>
      <c r="CS38">
        <f ca="1"/>
        <v>0</v>
      </c>
      <c r="CT38">
        <f ca="1"/>
        <v>0</v>
      </c>
      <c r="CU38">
        <f ca="1"/>
        <v>0</v>
      </c>
      <c r="CV38">
        <f ca="1"/>
        <v>0</v>
      </c>
      <c r="CW38">
        <f ca="1"/>
        <v>0</v>
      </c>
      <c r="CX38">
        <f ca="1"/>
        <v>0</v>
      </c>
      <c r="CY38">
        <f ca="1"/>
        <v>0</v>
      </c>
      <c r="CZ38">
        <f ca="1"/>
        <v>0</v>
      </c>
      <c r="DA38" t="b">
        <f ca="1"/>
        <v>0</v>
      </c>
      <c r="DB38" t="b">
        <f ca="1"/>
        <v>0</v>
      </c>
      <c r="DC38" t="b">
        <f ca="1"/>
        <v>0</v>
      </c>
      <c r="DD38" t="b">
        <f ca="1"/>
        <v>0</v>
      </c>
      <c r="DE38" t="b">
        <f ca="1"/>
        <v>0</v>
      </c>
      <c r="DF38">
        <f ca="1"/>
        <v>0</v>
      </c>
    </row>
    <row r="39" spans="1:110" x14ac:dyDescent="0.2">
      <c r="A39" t="str">
        <f ca="1"/>
        <v>6_3 Border</v>
      </c>
      <c r="B39">
        <f ca="1"/>
        <v>8</v>
      </c>
      <c r="C39">
        <f ca="1"/>
        <v>0</v>
      </c>
      <c r="D39">
        <f ca="1"/>
        <v>0</v>
      </c>
      <c r="E39">
        <f ca="1"/>
        <v>0</v>
      </c>
      <c r="F39">
        <f ca="1"/>
        <v>0</v>
      </c>
      <c r="G39">
        <f ca="1"/>
        <v>0</v>
      </c>
      <c r="H39">
        <f ca="1"/>
        <v>0</v>
      </c>
      <c r="I39">
        <f ca="1"/>
        <v>0</v>
      </c>
      <c r="J39" t="str">
        <f ca="1"/>
        <v>0:43</v>
      </c>
      <c r="K39" t="b">
        <f ca="1"/>
        <v>0</v>
      </c>
      <c r="L39" t="b">
        <f ca="1"/>
        <v>0</v>
      </c>
      <c r="M39" t="b">
        <f ca="1"/>
        <v>0</v>
      </c>
      <c r="N39" t="str">
        <f ca="1"/>
        <v>Nomad</v>
      </c>
      <c r="O39" s="161" t="b">
        <f ca="1"/>
        <v>0</v>
      </c>
      <c r="P39">
        <f ca="1"/>
        <v>0</v>
      </c>
      <c r="Q39">
        <f ca="1"/>
        <v>0</v>
      </c>
      <c r="R39">
        <f ca="1"/>
        <v>0</v>
      </c>
      <c r="S39">
        <f ca="1"/>
        <v>1</v>
      </c>
      <c r="T39">
        <f ca="1"/>
        <v>0</v>
      </c>
      <c r="U39">
        <f ca="1"/>
        <v>0</v>
      </c>
      <c r="V39">
        <f ca="1"/>
        <v>0</v>
      </c>
      <c r="W39">
        <f ca="1"/>
        <v>0</v>
      </c>
      <c r="X39">
        <f ca="1"/>
        <v>0</v>
      </c>
      <c r="Y39">
        <f ca="1"/>
        <v>0</v>
      </c>
      <c r="Z39">
        <f ca="1"/>
        <v>8</v>
      </c>
      <c r="AA39">
        <f ca="1"/>
        <v>0</v>
      </c>
      <c r="AB39">
        <f ca="1"/>
        <v>0</v>
      </c>
      <c r="AC39">
        <f ca="1"/>
        <v>0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  <c r="AI39">
        <f ca="1"/>
        <v>8</v>
      </c>
      <c r="AJ39" t="b">
        <f ca="1"/>
        <v>1</v>
      </c>
      <c r="AK39" t="str">
        <f ca="1"/>
        <v>0:06</v>
      </c>
      <c r="AL39" t="str">
        <f ca="1"/>
        <v>WorkshopVents</v>
      </c>
      <c r="AM39" t="str">
        <f ca="1"/>
        <v>0:26</v>
      </c>
      <c r="AN39" t="str">
        <f ca="1"/>
        <v>Attack</v>
      </c>
      <c r="AO39" t="str">
        <f ca="1"/>
        <v>Won</v>
      </c>
      <c r="AP39" t="b">
        <f ca="1"/>
        <v>1</v>
      </c>
      <c r="AQ39" s="133">
        <f ca="1"/>
        <v>0</v>
      </c>
      <c r="AR39" t="str">
        <f ca="1"/>
        <v>0:59</v>
      </c>
      <c r="AS39" t="str">
        <f ca="1"/>
        <v>Perseus</v>
      </c>
      <c r="AT39" t="str">
        <f ca="1"/>
        <v>Gun</v>
      </c>
      <c r="AU39" t="b">
        <f ca="1"/>
        <v>0</v>
      </c>
      <c r="AV39" t="b">
        <f ca="1"/>
        <v>0</v>
      </c>
      <c r="AW39" t="str">
        <f ca="1"/>
        <v>0:44</v>
      </c>
      <c r="AX39" t="str">
        <f ca="1"/>
        <v>Yeeto</v>
      </c>
      <c r="AY39" t="str">
        <f ca="1"/>
        <v>Gun</v>
      </c>
      <c r="AZ39" t="b">
        <f ca="1"/>
        <v>0</v>
      </c>
      <c r="BA39" t="b">
        <f ca="1"/>
        <v>0</v>
      </c>
      <c r="BB39" t="str">
        <f ca="1"/>
        <v>0:32</v>
      </c>
      <c r="BC39" t="str">
        <f ca="1"/>
        <v>Perseus</v>
      </c>
      <c r="BD39" t="str">
        <f ca="1"/>
        <v>Gun</v>
      </c>
      <c r="BE39" t="b">
        <f ca="1"/>
        <v>0</v>
      </c>
      <c r="BF39" t="b">
        <f ca="1"/>
        <v>0</v>
      </c>
      <c r="BG39" t="str">
        <f ca="1"/>
        <v>0:42</v>
      </c>
      <c r="BH39" t="str">
        <f ca="1"/>
        <v>Perseus</v>
      </c>
      <c r="BI39" t="str">
        <f ca="1"/>
        <v>Gun</v>
      </c>
      <c r="BJ39" t="b">
        <f ca="1"/>
        <v>1</v>
      </c>
      <c r="BK39" t="b">
        <f ca="1"/>
        <v>1</v>
      </c>
      <c r="BL39" t="str">
        <f ca="1"/>
        <v>0:26</v>
      </c>
      <c r="BM39" t="str">
        <f ca="1"/>
        <v>Yeeto</v>
      </c>
      <c r="BN39" t="str">
        <f ca="1"/>
        <v>Gun</v>
      </c>
      <c r="BO39" t="b">
        <f ca="1"/>
        <v>1</v>
      </c>
      <c r="BP39" t="b">
        <f ca="1"/>
        <v>0</v>
      </c>
      <c r="BQ39">
        <f ca="1"/>
        <v>0</v>
      </c>
      <c r="BR39" t="str">
        <f ca="1"/>
        <v/>
      </c>
      <c r="BS39">
        <f ca="1"/>
        <v>0</v>
      </c>
      <c r="BT39">
        <f ca="1"/>
        <v>0</v>
      </c>
      <c r="BU39" t="b">
        <f ca="1"/>
        <v>0</v>
      </c>
      <c r="BV39" t="b">
        <f ca="1"/>
        <v>0</v>
      </c>
      <c r="BW39">
        <f ca="1"/>
        <v>0</v>
      </c>
      <c r="BX39">
        <f ca="1"/>
        <v>0</v>
      </c>
      <c r="BY39" t="b">
        <f ca="1"/>
        <v>1</v>
      </c>
      <c r="BZ39" t="b">
        <f ca="1"/>
        <v>0</v>
      </c>
      <c r="CA39">
        <f ca="1"/>
        <v>0</v>
      </c>
      <c r="CB39">
        <f ca="1"/>
        <v>0</v>
      </c>
      <c r="CC39" t="b">
        <f ca="1"/>
        <v>0</v>
      </c>
      <c r="CD39" t="b">
        <f ca="1"/>
        <v>0</v>
      </c>
      <c r="CE39">
        <f ca="1"/>
        <v>0</v>
      </c>
      <c r="CF39">
        <f ca="1"/>
        <v>0</v>
      </c>
      <c r="CG39" t="b">
        <f ca="1"/>
        <v>1</v>
      </c>
      <c r="CH39">
        <f ca="1"/>
        <v>43</v>
      </c>
      <c r="CI39">
        <f ca="1"/>
        <v>137</v>
      </c>
      <c r="CJ39">
        <f ca="1"/>
        <v>121</v>
      </c>
      <c r="CK39">
        <f ca="1"/>
        <v>136</v>
      </c>
      <c r="CL39">
        <f ca="1"/>
        <v>148</v>
      </c>
      <c r="CM39">
        <f ca="1"/>
        <v>177</v>
      </c>
      <c r="CN39">
        <f ca="1"/>
        <v>193</v>
      </c>
      <c r="CO39">
        <f ca="1"/>
        <v>193</v>
      </c>
      <c r="CP39">
        <f ca="1"/>
        <v>0</v>
      </c>
      <c r="CQ39">
        <f ca="1"/>
        <v>0</v>
      </c>
      <c r="CR39">
        <f ca="1"/>
        <v>0</v>
      </c>
      <c r="CS39">
        <f ca="1"/>
        <v>0</v>
      </c>
      <c r="CT39">
        <f ca="1"/>
        <v>0</v>
      </c>
      <c r="CU39">
        <f ca="1"/>
        <v>0</v>
      </c>
      <c r="CV39">
        <f ca="1"/>
        <v>0</v>
      </c>
      <c r="CW39">
        <f ca="1"/>
        <v>0</v>
      </c>
      <c r="CX39">
        <f ca="1"/>
        <v>0</v>
      </c>
      <c r="CY39">
        <f ca="1"/>
        <v>0</v>
      </c>
      <c r="CZ39">
        <f ca="1"/>
        <v>0</v>
      </c>
      <c r="DA39" t="b">
        <f ca="1"/>
        <v>0</v>
      </c>
      <c r="DB39" t="b">
        <f ca="1"/>
        <v>0</v>
      </c>
      <c r="DC39" t="b">
        <f ca="1"/>
        <v>0</v>
      </c>
      <c r="DD39">
        <f ca="1"/>
        <v>174</v>
      </c>
      <c r="DE39" t="b">
        <f ca="1"/>
        <v>0</v>
      </c>
      <c r="DF39">
        <f ca="1"/>
        <v>0</v>
      </c>
    </row>
    <row r="40" spans="1:110" x14ac:dyDescent="0.2">
      <c r="A40" t="str">
        <f ca="1"/>
        <v>6_3 Border</v>
      </c>
      <c r="B40">
        <f ca="1"/>
        <v>9</v>
      </c>
      <c r="C40">
        <f ca="1"/>
        <v>0</v>
      </c>
      <c r="D40">
        <f ca="1"/>
        <v>0</v>
      </c>
      <c r="E40">
        <f ca="1"/>
        <v>0</v>
      </c>
      <c r="F40">
        <f ca="1"/>
        <v>0</v>
      </c>
      <c r="G40">
        <f ca="1"/>
        <v>0</v>
      </c>
      <c r="H40">
        <f ca="1"/>
        <v>0</v>
      </c>
      <c r="I40">
        <f ca="1"/>
        <v>0</v>
      </c>
      <c r="J40" t="str">
        <f ca="1"/>
        <v>2:07</v>
      </c>
      <c r="K40" t="b">
        <f ca="1"/>
        <v>0</v>
      </c>
      <c r="L40" t="b">
        <f ca="1"/>
        <v>1</v>
      </c>
      <c r="M40" t="b">
        <f ca="1"/>
        <v>1</v>
      </c>
      <c r="N40" t="str">
        <f ca="1"/>
        <v>Nomad</v>
      </c>
      <c r="O40" s="161" t="b">
        <f ca="1"/>
        <v>0</v>
      </c>
      <c r="P40">
        <f ca="1"/>
        <v>0</v>
      </c>
      <c r="Q40">
        <f ca="1"/>
        <v>0</v>
      </c>
      <c r="R40">
        <f ca="1"/>
        <v>0</v>
      </c>
      <c r="S40">
        <f ca="1"/>
        <v>0</v>
      </c>
      <c r="T40">
        <f ca="1"/>
        <v>0</v>
      </c>
      <c r="U40">
        <f ca="1"/>
        <v>0</v>
      </c>
      <c r="V40">
        <f ca="1"/>
        <v>0</v>
      </c>
      <c r="W40">
        <f ca="1"/>
        <v>0</v>
      </c>
      <c r="X40">
        <f ca="1"/>
        <v>0</v>
      </c>
      <c r="Y40">
        <f ca="1"/>
        <v>0</v>
      </c>
      <c r="Z40">
        <f ca="1"/>
        <v>9</v>
      </c>
      <c r="AA40">
        <f ca="1"/>
        <v>0</v>
      </c>
      <c r="AB40">
        <f ca="1"/>
        <v>0</v>
      </c>
      <c r="AC40">
        <f ca="1"/>
        <v>0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  <c r="AI40">
        <f ca="1"/>
        <v>9</v>
      </c>
      <c r="AJ40" t="b">
        <f ca="1"/>
        <v>0</v>
      </c>
      <c r="AK40">
        <f ca="1"/>
        <v>0</v>
      </c>
      <c r="AL40" t="str">
        <f ca="1"/>
        <v>WorkshopVents</v>
      </c>
      <c r="AM40" t="str">
        <f ca="1"/>
        <v>0:09</v>
      </c>
      <c r="AN40" t="str">
        <f ca="1"/>
        <v>Attack</v>
      </c>
      <c r="AO40" t="str">
        <f ca="1"/>
        <v>Lost</v>
      </c>
      <c r="AP40" t="b">
        <f ca="1"/>
        <v>0</v>
      </c>
      <c r="AQ40">
        <f ca="1"/>
        <v>0</v>
      </c>
      <c r="AR40" t="str">
        <f ca="1"/>
        <v>2:06</v>
      </c>
      <c r="AS40" t="str">
        <f ca="1"/>
        <v>Perseus</v>
      </c>
      <c r="AT40" t="str">
        <f ca="1"/>
        <v>Gun</v>
      </c>
      <c r="AU40" t="b">
        <f ca="1"/>
        <v>0</v>
      </c>
      <c r="AV40" t="b">
        <f ca="1"/>
        <v>0</v>
      </c>
      <c r="AW40" t="str">
        <f ca="1"/>
        <v>1:50</v>
      </c>
      <c r="AX40" t="str">
        <f ca="1"/>
        <v>Yeeto</v>
      </c>
      <c r="AY40" t="str">
        <f ca="1"/>
        <v>Gun</v>
      </c>
      <c r="AZ40" t="b">
        <f ca="1"/>
        <v>0</v>
      </c>
      <c r="BA40" t="b">
        <f ca="1"/>
        <v>0</v>
      </c>
      <c r="BB40" t="str">
        <f ca="1"/>
        <v>1:40</v>
      </c>
      <c r="BC40" t="str">
        <f ca="1"/>
        <v>Fin</v>
      </c>
      <c r="BD40" t="str">
        <f ca="1"/>
        <v>Gun</v>
      </c>
      <c r="BE40" t="b">
        <f ca="1"/>
        <v>0</v>
      </c>
      <c r="BF40" t="b">
        <f ca="1"/>
        <v>1</v>
      </c>
      <c r="BG40">
        <f ca="1"/>
        <v>0</v>
      </c>
      <c r="BH40">
        <f ca="1"/>
        <v>0</v>
      </c>
      <c r="BI40">
        <f ca="1"/>
        <v>0</v>
      </c>
      <c r="BJ40" t="b">
        <f ca="1"/>
        <v>0</v>
      </c>
      <c r="BK40">
        <f ca="1"/>
        <v>0</v>
      </c>
      <c r="BL40">
        <f ca="1"/>
        <v>0</v>
      </c>
      <c r="BM40">
        <f ca="1"/>
        <v>0</v>
      </c>
      <c r="BN40">
        <f ca="1"/>
        <v>0</v>
      </c>
      <c r="BO40" t="b">
        <f ca="1"/>
        <v>0</v>
      </c>
      <c r="BP40">
        <f ca="1"/>
        <v>0</v>
      </c>
      <c r="BQ40">
        <f ca="1"/>
        <v>0</v>
      </c>
      <c r="BR40" t="str">
        <f ca="1"/>
        <v/>
      </c>
      <c r="BS40">
        <f ca="1"/>
        <v>0</v>
      </c>
      <c r="BT40">
        <f ca="1"/>
        <v>0</v>
      </c>
      <c r="BU40" t="b">
        <f ca="1"/>
        <v>0</v>
      </c>
      <c r="BV40" t="b">
        <f ca="1"/>
        <v>0</v>
      </c>
      <c r="BW40">
        <f ca="1"/>
        <v>0</v>
      </c>
      <c r="BX40">
        <f ca="1"/>
        <v>0</v>
      </c>
      <c r="BY40" t="b">
        <f ca="1"/>
        <v>0</v>
      </c>
      <c r="BZ40" t="b">
        <f ca="1"/>
        <v>0</v>
      </c>
      <c r="CA40">
        <f ca="1"/>
        <v>0</v>
      </c>
      <c r="CB40">
        <f ca="1"/>
        <v>0</v>
      </c>
      <c r="CC40" t="b">
        <f ca="1"/>
        <v>0</v>
      </c>
      <c r="CD40" t="b">
        <f ca="1"/>
        <v>1</v>
      </c>
      <c r="CE40">
        <f ca="1"/>
        <v>0</v>
      </c>
      <c r="CF40">
        <f ca="1"/>
        <v>0</v>
      </c>
      <c r="CG40" t="b">
        <f ca="1"/>
        <v>0</v>
      </c>
      <c r="CH40">
        <f ca="1"/>
        <v>127</v>
      </c>
      <c r="CI40">
        <f ca="1"/>
        <v>53</v>
      </c>
      <c r="CJ40">
        <f ca="1"/>
        <v>54</v>
      </c>
      <c r="CK40">
        <f ca="1"/>
        <v>70</v>
      </c>
      <c r="CL40">
        <f ca="1"/>
        <v>80</v>
      </c>
      <c r="CM40" t="b">
        <f ca="1"/>
        <v>0</v>
      </c>
      <c r="CN40" t="b">
        <f ca="1"/>
        <v>0</v>
      </c>
      <c r="CO40">
        <f ca="1"/>
        <v>171</v>
      </c>
      <c r="CP40">
        <f ca="1"/>
        <v>0</v>
      </c>
      <c r="CQ40">
        <f ca="1"/>
        <v>0</v>
      </c>
      <c r="CR40">
        <f ca="1"/>
        <v>0</v>
      </c>
      <c r="CS40">
        <f ca="1"/>
        <v>0</v>
      </c>
      <c r="CT40">
        <f ca="1"/>
        <v>0</v>
      </c>
      <c r="CU40">
        <f ca="1"/>
        <v>0</v>
      </c>
      <c r="CV40">
        <f ca="1"/>
        <v>0</v>
      </c>
      <c r="CW40">
        <f ca="1"/>
        <v>0</v>
      </c>
      <c r="CX40">
        <f ca="1"/>
        <v>0</v>
      </c>
      <c r="CY40">
        <f ca="1"/>
        <v>0</v>
      </c>
      <c r="CZ40">
        <f ca="1"/>
        <v>0</v>
      </c>
      <c r="DA40" t="b">
        <f ca="1"/>
        <v>0</v>
      </c>
      <c r="DB40" t="b">
        <f ca="1"/>
        <v>1</v>
      </c>
      <c r="DC40" t="b">
        <f ca="1"/>
        <v>0</v>
      </c>
      <c r="DD40" t="b">
        <f ca="1"/>
        <v>0</v>
      </c>
      <c r="DE40" t="b">
        <f ca="1"/>
        <v>0</v>
      </c>
      <c r="DF40">
        <f ca="1"/>
        <v>0</v>
      </c>
    </row>
    <row r="41" spans="1:110" x14ac:dyDescent="0.2">
      <c r="A41" t="str">
        <f ca="1"/>
        <v>6_3 Border</v>
      </c>
      <c r="B41">
        <f ca="1"/>
        <v>10</v>
      </c>
      <c r="C41">
        <f ca="1"/>
        <v>0</v>
      </c>
      <c r="D41">
        <f ca="1"/>
        <v>0</v>
      </c>
      <c r="E41">
        <f ca="1"/>
        <v>0</v>
      </c>
      <c r="F41">
        <f ca="1"/>
        <v>0</v>
      </c>
      <c r="G41">
        <f ca="1"/>
        <v>0</v>
      </c>
      <c r="H41">
        <f ca="1"/>
        <v>0</v>
      </c>
      <c r="I41">
        <f ca="1"/>
        <v>0</v>
      </c>
      <c r="J41">
        <f ca="1"/>
        <v>0</v>
      </c>
      <c r="K41" t="b">
        <f ca="1"/>
        <v>0</v>
      </c>
      <c r="L41" t="b">
        <f ca="1"/>
        <v>0</v>
      </c>
      <c r="M41" t="b">
        <f ca="1"/>
        <v>0</v>
      </c>
      <c r="N41" t="str">
        <f ca="1"/>
        <v>Nomad</v>
      </c>
      <c r="O41" s="161" t="b">
        <f ca="1"/>
        <v>0</v>
      </c>
      <c r="P41">
        <f ca="1"/>
        <v>0</v>
      </c>
      <c r="Q41">
        <f ca="1"/>
        <v>0</v>
      </c>
      <c r="R41">
        <f ca="1"/>
        <v>0</v>
      </c>
      <c r="S41">
        <f ca="1"/>
        <v>1</v>
      </c>
      <c r="T41">
        <f ca="1"/>
        <v>0</v>
      </c>
      <c r="U41">
        <f ca="1"/>
        <v>0</v>
      </c>
      <c r="V41">
        <f ca="1"/>
        <v>0</v>
      </c>
      <c r="W41">
        <f ca="1"/>
        <v>0</v>
      </c>
      <c r="X41">
        <f ca="1"/>
        <v>0</v>
      </c>
      <c r="Y41">
        <f ca="1"/>
        <v>0</v>
      </c>
      <c r="Z41">
        <f ca="1"/>
        <v>10</v>
      </c>
      <c r="AA41">
        <f ca="1"/>
        <v>0</v>
      </c>
      <c r="AB41">
        <f ca="1"/>
        <v>0</v>
      </c>
      <c r="AC41">
        <f ca="1"/>
        <v>0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  <c r="AI41">
        <f ca="1"/>
        <v>10</v>
      </c>
      <c r="AJ41" t="b">
        <f ca="1"/>
        <v>0</v>
      </c>
      <c r="AK41">
        <f ca="1"/>
        <v>0</v>
      </c>
      <c r="AL41" t="str">
        <f ca="1"/>
        <v>BathroomTellers</v>
      </c>
      <c r="AM41" t="str">
        <f ca="1"/>
        <v>1:13</v>
      </c>
      <c r="AN41" t="str">
        <f ca="1"/>
        <v>Attack</v>
      </c>
      <c r="AO41" t="str">
        <f ca="1"/>
        <v>Won</v>
      </c>
      <c r="AP41" t="b">
        <f ca="1"/>
        <v>0</v>
      </c>
      <c r="AQ41">
        <f ca="1"/>
        <v>0</v>
      </c>
      <c r="AR41" t="str">
        <f ca="1"/>
        <v>1:43</v>
      </c>
      <c r="AS41" t="str">
        <f ca="1"/>
        <v>Perseus</v>
      </c>
      <c r="AT41" t="str">
        <f ca="1"/>
        <v>Gun</v>
      </c>
      <c r="AU41" t="b">
        <f ca="1"/>
        <v>0</v>
      </c>
      <c r="AV41" t="b">
        <f ca="1"/>
        <v>1</v>
      </c>
      <c r="AW41" t="str">
        <f ca="1"/>
        <v>1:39</v>
      </c>
      <c r="AX41" t="str">
        <f ca="1"/>
        <v>Yeeto</v>
      </c>
      <c r="AY41" t="str">
        <f ca="1"/>
        <v>Gun</v>
      </c>
      <c r="AZ41" t="b">
        <f ca="1"/>
        <v>0</v>
      </c>
      <c r="BA41" t="b">
        <f ca="1"/>
        <v>0</v>
      </c>
      <c r="BB41" t="str">
        <f ca="1"/>
        <v>1:32</v>
      </c>
      <c r="BC41" t="str">
        <f ca="1"/>
        <v>Blue</v>
      </c>
      <c r="BD41" t="str">
        <f ca="1"/>
        <v>Gun</v>
      </c>
      <c r="BE41" t="b">
        <f ca="1"/>
        <v>0</v>
      </c>
      <c r="BF41" t="b">
        <f ca="1"/>
        <v>1</v>
      </c>
      <c r="BG41" t="str">
        <f ca="1"/>
        <v>1:24</v>
      </c>
      <c r="BH41" t="str">
        <f ca="1"/>
        <v>Blue</v>
      </c>
      <c r="BI41" t="str">
        <f ca="1"/>
        <v>Gun</v>
      </c>
      <c r="BJ41" t="b">
        <f ca="1"/>
        <v>0</v>
      </c>
      <c r="BK41" t="b">
        <f ca="1"/>
        <v>1</v>
      </c>
      <c r="BL41" t="str">
        <f ca="1"/>
        <v>1:13</v>
      </c>
      <c r="BM41" t="str">
        <f ca="1"/>
        <v>Yeeto</v>
      </c>
      <c r="BN41" t="str">
        <f ca="1"/>
        <v>Gun</v>
      </c>
      <c r="BO41" t="b">
        <f ca="1"/>
        <v>0</v>
      </c>
      <c r="BP41" t="b">
        <f ca="1"/>
        <v>1</v>
      </c>
      <c r="BQ41">
        <f ca="1"/>
        <v>0</v>
      </c>
      <c r="BR41" t="str">
        <f ca="1"/>
        <v/>
      </c>
      <c r="BS41">
        <f ca="1"/>
        <v>0</v>
      </c>
      <c r="BT41">
        <f ca="1"/>
        <v>0</v>
      </c>
      <c r="BU41" t="b">
        <f ca="1"/>
        <v>0</v>
      </c>
      <c r="BV41" t="b">
        <f ca="1"/>
        <v>0</v>
      </c>
      <c r="BW41">
        <f ca="1"/>
        <v>0</v>
      </c>
      <c r="BX41">
        <f ca="1"/>
        <v>0</v>
      </c>
      <c r="BY41" t="b">
        <f ca="1"/>
        <v>0</v>
      </c>
      <c r="BZ41" t="b">
        <f ca="1"/>
        <v>0</v>
      </c>
      <c r="CA41">
        <f ca="1"/>
        <v>0</v>
      </c>
      <c r="CB41">
        <f ca="1"/>
        <v>0</v>
      </c>
      <c r="CC41" t="b">
        <f ca="1"/>
        <v>0</v>
      </c>
      <c r="CD41" t="b">
        <f ca="1"/>
        <v>1</v>
      </c>
      <c r="CE41">
        <f ca="1"/>
        <v>0</v>
      </c>
      <c r="CF41">
        <f ca="1"/>
        <v>0</v>
      </c>
      <c r="CG41" t="b">
        <f ca="1"/>
        <v>1</v>
      </c>
      <c r="CH41">
        <f ca="1"/>
        <v>0</v>
      </c>
      <c r="CI41" t="b">
        <f ca="1"/>
        <v>0</v>
      </c>
      <c r="CJ41">
        <f ca="1"/>
        <v>77</v>
      </c>
      <c r="CK41">
        <f ca="1"/>
        <v>81</v>
      </c>
      <c r="CL41">
        <f ca="1"/>
        <v>88</v>
      </c>
      <c r="CM41">
        <f ca="1"/>
        <v>96</v>
      </c>
      <c r="CN41">
        <f ca="1"/>
        <v>107</v>
      </c>
      <c r="CO41">
        <f ca="1"/>
        <v>107</v>
      </c>
      <c r="CP41">
        <f ca="1"/>
        <v>0</v>
      </c>
      <c r="CQ41">
        <f ca="1"/>
        <v>0</v>
      </c>
      <c r="CR41">
        <f ca="1"/>
        <v>0</v>
      </c>
      <c r="CS41">
        <f ca="1"/>
        <v>0</v>
      </c>
      <c r="CT41">
        <f ca="1"/>
        <v>0</v>
      </c>
      <c r="CU41">
        <f ca="1"/>
        <v>0</v>
      </c>
      <c r="CV41">
        <f ca="1"/>
        <v>0</v>
      </c>
      <c r="CW41">
        <f ca="1"/>
        <v>0</v>
      </c>
      <c r="CX41">
        <f ca="1"/>
        <v>0</v>
      </c>
      <c r="CY41">
        <f ca="1"/>
        <v>0</v>
      </c>
      <c r="CZ41">
        <f ca="1"/>
        <v>0</v>
      </c>
      <c r="DA41" t="b">
        <f ca="1"/>
        <v>0</v>
      </c>
      <c r="DB41" t="b">
        <f ca="1"/>
        <v>0</v>
      </c>
      <c r="DC41" t="b">
        <f ca="1"/>
        <v>0</v>
      </c>
      <c r="DD41" t="b">
        <f ca="1"/>
        <v>0</v>
      </c>
      <c r="DE41" t="b">
        <f ca="1"/>
        <v>0</v>
      </c>
      <c r="DF41">
        <f ca="1"/>
        <v>0</v>
      </c>
    </row>
    <row r="42" spans="1:110" x14ac:dyDescent="0.2">
      <c r="A42" t="str">
        <f ca="1"/>
        <v>6_3 Border</v>
      </c>
      <c r="B42">
        <f ca="1"/>
        <v>11</v>
      </c>
      <c r="C42">
        <f ca="1"/>
        <v>0</v>
      </c>
      <c r="D42">
        <f ca="1"/>
        <v>0</v>
      </c>
      <c r="E42">
        <f ca="1"/>
        <v>0</v>
      </c>
      <c r="F42">
        <f ca="1"/>
        <v>0</v>
      </c>
      <c r="G42">
        <f ca="1"/>
        <v>0</v>
      </c>
      <c r="H42">
        <f ca="1"/>
        <v>0</v>
      </c>
      <c r="I42">
        <f ca="1"/>
        <v>0</v>
      </c>
      <c r="J42" t="str">
        <f ca="1"/>
        <v>2:03</v>
      </c>
      <c r="K42" t="b">
        <f ca="1"/>
        <v>0</v>
      </c>
      <c r="L42" t="b">
        <f ca="1"/>
        <v>0</v>
      </c>
      <c r="M42" t="b">
        <f ca="1"/>
        <v>0</v>
      </c>
      <c r="N42" t="str">
        <f ca="1"/>
        <v>Nomad</v>
      </c>
      <c r="O42" t="b">
        <f ca="1"/>
        <v>0</v>
      </c>
      <c r="P42">
        <f ca="1"/>
        <v>0</v>
      </c>
      <c r="Q42">
        <f ca="1"/>
        <v>0</v>
      </c>
      <c r="R42">
        <f ca="1"/>
        <v>0</v>
      </c>
      <c r="S42">
        <f ca="1"/>
        <v>2</v>
      </c>
      <c r="T42">
        <f ca="1"/>
        <v>0</v>
      </c>
      <c r="U42">
        <f ca="1"/>
        <v>0</v>
      </c>
      <c r="V42">
        <f ca="1"/>
        <v>0</v>
      </c>
      <c r="W42">
        <f ca="1"/>
        <v>0</v>
      </c>
      <c r="X42">
        <f ca="1"/>
        <v>0</v>
      </c>
      <c r="Y42">
        <f ca="1"/>
        <v>0</v>
      </c>
      <c r="Z42">
        <f ca="1"/>
        <v>11</v>
      </c>
      <c r="AA42">
        <f ca="1"/>
        <v>0</v>
      </c>
      <c r="AB42">
        <f ca="1"/>
        <v>0</v>
      </c>
      <c r="AC42">
        <f ca="1"/>
        <v>0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  <c r="AI42">
        <f ca="1"/>
        <v>11</v>
      </c>
      <c r="AJ42" t="b">
        <f ca="1"/>
        <v>0</v>
      </c>
      <c r="AK42">
        <f ca="1"/>
        <v>0</v>
      </c>
      <c r="AL42" t="str">
        <f ca="1"/>
        <v>BathroomTellers</v>
      </c>
      <c r="AM42" t="str">
        <f ca="1"/>
        <v>1:20</v>
      </c>
      <c r="AN42" t="str">
        <f ca="1"/>
        <v>Attack</v>
      </c>
      <c r="AO42" t="str">
        <f ca="1"/>
        <v>Lost</v>
      </c>
      <c r="AP42" t="b">
        <f ca="1"/>
        <v>0</v>
      </c>
      <c r="AQ42">
        <f ca="1"/>
        <v>0</v>
      </c>
      <c r="AR42" t="str">
        <f ca="1"/>
        <v>2:18</v>
      </c>
      <c r="AS42" t="str">
        <f ca="1"/>
        <v>Blue</v>
      </c>
      <c r="AT42" t="str">
        <f ca="1"/>
        <v>Gun</v>
      </c>
      <c r="AU42" t="b">
        <f ca="1"/>
        <v>0</v>
      </c>
      <c r="AV42" t="b">
        <f ca="1"/>
        <v>1</v>
      </c>
      <c r="AW42" t="str">
        <f ca="1"/>
        <v>2:10</v>
      </c>
      <c r="AX42" t="str">
        <f ca="1"/>
        <v>Blue</v>
      </c>
      <c r="AY42" t="str">
        <f ca="1"/>
        <v>Gun</v>
      </c>
      <c r="AZ42" t="b">
        <f ca="1"/>
        <v>0</v>
      </c>
      <c r="BA42" t="b">
        <f ca="1"/>
        <v>1</v>
      </c>
      <c r="BB42">
        <f ca="1"/>
        <v>0</v>
      </c>
      <c r="BC42">
        <f ca="1"/>
        <v>0</v>
      </c>
      <c r="BD42">
        <f ca="1"/>
        <v>0</v>
      </c>
      <c r="BE42" t="b">
        <f ca="1"/>
        <v>0</v>
      </c>
      <c r="BF42">
        <f ca="1"/>
        <v>0</v>
      </c>
      <c r="BG42">
        <f ca="1"/>
        <v>0</v>
      </c>
      <c r="BH42">
        <f ca="1"/>
        <v>0</v>
      </c>
      <c r="BI42">
        <f ca="1"/>
        <v>0</v>
      </c>
      <c r="BJ42" t="b">
        <f ca="1"/>
        <v>0</v>
      </c>
      <c r="BK42">
        <f ca="1"/>
        <v>0</v>
      </c>
      <c r="BL42">
        <f ca="1"/>
        <v>0</v>
      </c>
      <c r="BM42">
        <f ca="1"/>
        <v>0</v>
      </c>
      <c r="BN42">
        <f ca="1"/>
        <v>0</v>
      </c>
      <c r="BO42" t="b">
        <f ca="1"/>
        <v>0</v>
      </c>
      <c r="BP42">
        <f ca="1"/>
        <v>0</v>
      </c>
      <c r="BQ42">
        <f ca="1"/>
        <v>0</v>
      </c>
      <c r="BR42" t="str">
        <f ca="1"/>
        <v/>
      </c>
      <c r="BS42">
        <f ca="1"/>
        <v>0</v>
      </c>
      <c r="BT42">
        <f ca="1"/>
        <v>0</v>
      </c>
      <c r="BU42" t="b">
        <f ca="1"/>
        <v>0</v>
      </c>
      <c r="BV42" t="b">
        <f ca="1"/>
        <v>0</v>
      </c>
      <c r="BW42">
        <f ca="1"/>
        <v>0</v>
      </c>
      <c r="BX42">
        <f ca="1"/>
        <v>0</v>
      </c>
      <c r="BY42" t="b">
        <f ca="1"/>
        <v>0</v>
      </c>
      <c r="BZ42" t="b">
        <f ca="1"/>
        <v>0</v>
      </c>
      <c r="CA42">
        <f ca="1"/>
        <v>0</v>
      </c>
      <c r="CB42">
        <f ca="1"/>
        <v>0</v>
      </c>
      <c r="CC42" t="b">
        <f ca="1"/>
        <v>0</v>
      </c>
      <c r="CD42" t="b">
        <f ca="1"/>
        <v>0</v>
      </c>
      <c r="CE42">
        <f ca="1"/>
        <v>0</v>
      </c>
      <c r="CF42">
        <f ca="1"/>
        <v>0</v>
      </c>
      <c r="CG42" t="b">
        <f ca="1"/>
        <v>1</v>
      </c>
      <c r="CH42">
        <f ca="1"/>
        <v>123</v>
      </c>
      <c r="CI42">
        <f ca="1"/>
        <v>57</v>
      </c>
      <c r="CJ42">
        <f ca="1"/>
        <v>42</v>
      </c>
      <c r="CK42">
        <f ca="1"/>
        <v>50</v>
      </c>
      <c r="CL42" t="b">
        <f ca="1"/>
        <v>0</v>
      </c>
      <c r="CM42" t="b">
        <f ca="1"/>
        <v>0</v>
      </c>
      <c r="CN42" t="b">
        <f ca="1"/>
        <v>0</v>
      </c>
      <c r="CO42">
        <f ca="1"/>
        <v>100</v>
      </c>
      <c r="CP42">
        <f ca="1"/>
        <v>0</v>
      </c>
      <c r="CQ42">
        <f ca="1"/>
        <v>0</v>
      </c>
      <c r="CR42">
        <f ca="1"/>
        <v>0</v>
      </c>
      <c r="CS42">
        <f ca="1"/>
        <v>0</v>
      </c>
      <c r="CT42">
        <f ca="1"/>
        <v>0</v>
      </c>
      <c r="CU42">
        <f ca="1"/>
        <v>0</v>
      </c>
      <c r="CV42">
        <f ca="1"/>
        <v>0</v>
      </c>
      <c r="CW42">
        <f ca="1"/>
        <v>0</v>
      </c>
      <c r="CX42">
        <f ca="1"/>
        <v>0</v>
      </c>
      <c r="CY42">
        <f ca="1"/>
        <v>0</v>
      </c>
      <c r="CZ42">
        <f ca="1"/>
        <v>0</v>
      </c>
      <c r="DA42" t="b">
        <f ca="1"/>
        <v>1</v>
      </c>
      <c r="DB42" t="b">
        <f ca="1"/>
        <v>0</v>
      </c>
      <c r="DC42" t="b">
        <f ca="1"/>
        <v>0</v>
      </c>
      <c r="DD42" t="b">
        <f ca="1"/>
        <v>0</v>
      </c>
      <c r="DE42" t="b">
        <f ca="1"/>
        <v>0</v>
      </c>
      <c r="DF42">
        <f ca="1"/>
        <v>0</v>
      </c>
    </row>
    <row r="43" spans="1:110" x14ac:dyDescent="0.2">
      <c r="A43" t="str">
        <f ca="1"/>
        <v>6_3 Border</v>
      </c>
      <c r="B43">
        <f ca="1"/>
        <v>12</v>
      </c>
      <c r="C43">
        <f ca="1"/>
        <v>0</v>
      </c>
      <c r="D43">
        <f ca="1"/>
        <v>0</v>
      </c>
      <c r="E43">
        <f ca="1"/>
        <v>0</v>
      </c>
      <c r="F43">
        <f ca="1"/>
        <v>0</v>
      </c>
      <c r="G43">
        <f ca="1"/>
        <v>0</v>
      </c>
      <c r="H43">
        <f ca="1"/>
        <v>0</v>
      </c>
      <c r="I43">
        <f ca="1"/>
        <v>0</v>
      </c>
      <c r="J43" t="str">
        <f ca="1"/>
        <v>2:07</v>
      </c>
      <c r="K43" t="b">
        <f ca="1"/>
        <v>0</v>
      </c>
      <c r="L43" t="b">
        <f ca="1"/>
        <v>0</v>
      </c>
      <c r="M43" t="b">
        <f ca="1"/>
        <v>0</v>
      </c>
      <c r="N43" t="str">
        <f ca="1"/>
        <v>Nomad</v>
      </c>
      <c r="O43" t="b">
        <f ca="1"/>
        <v>0</v>
      </c>
      <c r="P43">
        <f ca="1"/>
        <v>0</v>
      </c>
      <c r="Q43">
        <f ca="1"/>
        <v>0</v>
      </c>
      <c r="R43">
        <f ca="1"/>
        <v>0</v>
      </c>
      <c r="S43">
        <f ca="1"/>
        <v>2</v>
      </c>
      <c r="T43">
        <f ca="1"/>
        <v>0</v>
      </c>
      <c r="U43">
        <f ca="1"/>
        <v>0</v>
      </c>
      <c r="V43">
        <f ca="1"/>
        <v>0</v>
      </c>
      <c r="W43">
        <f ca="1"/>
        <v>0</v>
      </c>
      <c r="X43">
        <f ca="1"/>
        <v>0</v>
      </c>
      <c r="Y43">
        <f ca="1"/>
        <v>0</v>
      </c>
      <c r="Z43">
        <f ca="1"/>
        <v>12</v>
      </c>
      <c r="AA43">
        <f ca="1"/>
        <v>0</v>
      </c>
      <c r="AB43">
        <f ca="1"/>
        <v>0</v>
      </c>
      <c r="AC43">
        <f ca="1"/>
        <v>0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  <c r="AI43">
        <f ca="1"/>
        <v>12</v>
      </c>
      <c r="AJ43" t="b">
        <f ca="1"/>
        <v>0</v>
      </c>
      <c r="AK43">
        <f ca="1"/>
        <v>0</v>
      </c>
      <c r="AL43" t="str">
        <f ca="1"/>
        <v>SupplyCustoms</v>
      </c>
      <c r="AM43" t="str">
        <f ca="1"/>
        <v>0:00</v>
      </c>
      <c r="AN43" t="str">
        <f ca="1"/>
        <v>Attack</v>
      </c>
      <c r="AO43" t="str">
        <f ca="1"/>
        <v>Lost</v>
      </c>
      <c r="AP43" t="b">
        <f ca="1"/>
        <v>0</v>
      </c>
      <c r="AQ43">
        <f ca="1"/>
        <v>0</v>
      </c>
      <c r="AR43" t="str">
        <f ca="1"/>
        <v>2:13</v>
      </c>
      <c r="AS43" t="str">
        <f ca="1"/>
        <v>Fin</v>
      </c>
      <c r="AT43" t="str">
        <f ca="1"/>
        <v>Gun</v>
      </c>
      <c r="AU43" t="b">
        <f ca="1"/>
        <v>0</v>
      </c>
      <c r="AV43" t="b">
        <f ca="1"/>
        <v>1</v>
      </c>
      <c r="AW43" t="str">
        <f ca="1"/>
        <v>1:01</v>
      </c>
      <c r="AX43" t="str">
        <f ca="1"/>
        <v>Blue</v>
      </c>
      <c r="AY43" t="str">
        <f ca="1"/>
        <v>Gun</v>
      </c>
      <c r="AZ43" t="b">
        <f ca="1"/>
        <v>0</v>
      </c>
      <c r="BA43" t="b">
        <f ca="1"/>
        <v>0</v>
      </c>
      <c r="BB43">
        <f ca="1"/>
        <v>0</v>
      </c>
      <c r="BC43">
        <f ca="1"/>
        <v>0</v>
      </c>
      <c r="BD43">
        <f ca="1"/>
        <v>0</v>
      </c>
      <c r="BE43" t="b">
        <f ca="1"/>
        <v>0</v>
      </c>
      <c r="BF43">
        <f ca="1"/>
        <v>0</v>
      </c>
      <c r="BG43">
        <f ca="1"/>
        <v>0</v>
      </c>
      <c r="BH43">
        <f ca="1"/>
        <v>0</v>
      </c>
      <c r="BI43">
        <f ca="1"/>
        <v>0</v>
      </c>
      <c r="BJ43" t="b">
        <f ca="1"/>
        <v>0</v>
      </c>
      <c r="BK43">
        <f ca="1"/>
        <v>0</v>
      </c>
      <c r="BL43">
        <f ca="1"/>
        <v>0</v>
      </c>
      <c r="BM43">
        <f ca="1"/>
        <v>0</v>
      </c>
      <c r="BN43">
        <f ca="1"/>
        <v>0</v>
      </c>
      <c r="BO43" t="b">
        <f ca="1"/>
        <v>0</v>
      </c>
      <c r="BP43">
        <f ca="1"/>
        <v>0</v>
      </c>
      <c r="BQ43">
        <f ca="1"/>
        <v>0</v>
      </c>
      <c r="BR43" t="str">
        <f ca="1"/>
        <v/>
      </c>
      <c r="BS43">
        <f ca="1"/>
        <v>0</v>
      </c>
      <c r="BT43">
        <f ca="1"/>
        <v>0</v>
      </c>
      <c r="BU43" t="b">
        <f ca="1"/>
        <v>0</v>
      </c>
      <c r="BV43" t="b">
        <f ca="1"/>
        <v>0</v>
      </c>
      <c r="BW43">
        <f ca="1"/>
        <v>0</v>
      </c>
      <c r="BX43">
        <f ca="1"/>
        <v>0</v>
      </c>
      <c r="BY43" t="b">
        <f ca="1"/>
        <v>0</v>
      </c>
      <c r="BZ43" t="b">
        <f ca="1"/>
        <v>1</v>
      </c>
      <c r="CA43">
        <f ca="1"/>
        <v>0</v>
      </c>
      <c r="CB43">
        <f ca="1"/>
        <v>0</v>
      </c>
      <c r="CC43" t="b">
        <f ca="1"/>
        <v>0</v>
      </c>
      <c r="CD43" t="b">
        <f ca="1"/>
        <v>0</v>
      </c>
      <c r="CE43">
        <f ca="1"/>
        <v>0</v>
      </c>
      <c r="CF43">
        <f ca="1"/>
        <v>0</v>
      </c>
      <c r="CG43" t="b">
        <f ca="1"/>
        <v>0</v>
      </c>
      <c r="CH43">
        <f ca="1"/>
        <v>127</v>
      </c>
      <c r="CI43">
        <f ca="1"/>
        <v>53</v>
      </c>
      <c r="CJ43">
        <f ca="1"/>
        <v>47</v>
      </c>
      <c r="CK43">
        <f ca="1"/>
        <v>119</v>
      </c>
      <c r="CL43" t="b">
        <f ca="1"/>
        <v>0</v>
      </c>
      <c r="CM43" t="b">
        <f ca="1"/>
        <v>0</v>
      </c>
      <c r="CN43" t="b">
        <f ca="1"/>
        <v>0</v>
      </c>
      <c r="CO43">
        <f ca="1"/>
        <v>180</v>
      </c>
      <c r="CP43">
        <f ca="1"/>
        <v>0</v>
      </c>
      <c r="CQ43">
        <f ca="1"/>
        <v>0</v>
      </c>
      <c r="CR43">
        <f ca="1"/>
        <v>0</v>
      </c>
      <c r="CS43">
        <f ca="1"/>
        <v>0</v>
      </c>
      <c r="CT43">
        <f ca="1"/>
        <v>0</v>
      </c>
      <c r="CU43">
        <f ca="1"/>
        <v>0</v>
      </c>
      <c r="CV43">
        <f ca="1"/>
        <v>0</v>
      </c>
      <c r="CW43">
        <f ca="1"/>
        <v>0</v>
      </c>
      <c r="CX43">
        <f ca="1"/>
        <v>0</v>
      </c>
      <c r="CY43">
        <f ca="1"/>
        <v>0</v>
      </c>
      <c r="CZ43">
        <f ca="1"/>
        <v>0</v>
      </c>
      <c r="DA43" t="b">
        <f ca="1"/>
        <v>0</v>
      </c>
      <c r="DB43" t="b">
        <f ca="1"/>
        <v>0</v>
      </c>
      <c r="DC43" t="b">
        <f ca="1"/>
        <v>0</v>
      </c>
      <c r="DD43" t="b">
        <f ca="1"/>
        <v>0</v>
      </c>
      <c r="DE43" t="b">
        <f ca="1"/>
        <v>0</v>
      </c>
      <c r="DF43">
        <f ca="1"/>
        <v>0</v>
      </c>
    </row>
    <row r="44" spans="1:110" x14ac:dyDescent="0.2">
      <c r="A44" t="str">
        <f ca="1"/>
        <v>6_7 Border</v>
      </c>
      <c r="B44">
        <f ca="1"/>
        <v>1</v>
      </c>
      <c r="C44">
        <f ca="1"/>
        <v>0</v>
      </c>
      <c r="D44">
        <f ca="1"/>
        <v>0</v>
      </c>
      <c r="E44">
        <f ca="1"/>
        <v>0</v>
      </c>
      <c r="F44">
        <f ca="1"/>
        <v>0</v>
      </c>
      <c r="G44">
        <f ca="1"/>
        <v>0</v>
      </c>
      <c r="H44">
        <f ca="1"/>
        <v>0</v>
      </c>
      <c r="I44">
        <f ca="1"/>
        <v>0</v>
      </c>
      <c r="J44" t="str">
        <f ca="1"/>
        <v>2:12</v>
      </c>
      <c r="K44" t="b">
        <f ca="1"/>
        <v>0</v>
      </c>
      <c r="L44" t="b">
        <f ca="1"/>
        <v>1</v>
      </c>
      <c r="M44" t="b">
        <f ca="1"/>
        <v>1</v>
      </c>
      <c r="N44" t="str">
        <f ca="1"/>
        <v>Nomad</v>
      </c>
      <c r="O44" t="b">
        <f ca="1"/>
        <v>0</v>
      </c>
      <c r="P44">
        <f ca="1"/>
        <v>0</v>
      </c>
      <c r="Q44">
        <f ca="1"/>
        <v>0</v>
      </c>
      <c r="R44">
        <f ca="1"/>
        <v>0</v>
      </c>
      <c r="S44">
        <f ca="1"/>
        <v>0</v>
      </c>
      <c r="T44">
        <f ca="1"/>
        <v>0</v>
      </c>
      <c r="U44">
        <f ca="1"/>
        <v>0</v>
      </c>
      <c r="V44">
        <f ca="1"/>
        <v>0</v>
      </c>
      <c r="W44">
        <f ca="1"/>
        <v>0</v>
      </c>
      <c r="X44">
        <f ca="1"/>
        <v>0</v>
      </c>
      <c r="Y44">
        <f ca="1"/>
        <v>0</v>
      </c>
      <c r="Z44">
        <f ca="1"/>
        <v>1</v>
      </c>
      <c r="AA44">
        <f ca="1"/>
        <v>0</v>
      </c>
      <c r="AB44">
        <f ca="1"/>
        <v>0</v>
      </c>
      <c r="AC44">
        <f ca="1"/>
        <v>0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  <c r="AI44">
        <f ca="1"/>
        <v>1</v>
      </c>
      <c r="AJ44" t="b">
        <f ca="1"/>
        <v>0</v>
      </c>
      <c r="AK44">
        <f ca="1"/>
        <v>0</v>
      </c>
      <c r="AL44" t="str">
        <f ca="1"/>
        <v>ArmoryArchives</v>
      </c>
      <c r="AM44" t="str">
        <f ca="1"/>
        <v>1:19</v>
      </c>
      <c r="AN44" t="str">
        <f ca="1"/>
        <v>Attack</v>
      </c>
      <c r="AO44" t="str">
        <f ca="1"/>
        <v>Won</v>
      </c>
      <c r="AP44" t="b">
        <f ca="1"/>
        <v>0</v>
      </c>
      <c r="AQ44">
        <f ca="1"/>
        <v>0</v>
      </c>
      <c r="AR44" t="str">
        <f ca="1"/>
        <v>2:10</v>
      </c>
      <c r="AS44" t="str">
        <f ca="1"/>
        <v>Perseus</v>
      </c>
      <c r="AT44" t="str">
        <f ca="1"/>
        <v>Gun</v>
      </c>
      <c r="AU44" t="b">
        <f ca="1"/>
        <v>0</v>
      </c>
      <c r="AV44" t="b">
        <f ca="1"/>
        <v>1</v>
      </c>
      <c r="AW44" t="str">
        <f ca="1"/>
        <v>1:34</v>
      </c>
      <c r="AX44" t="str">
        <f ca="1"/>
        <v>Perseus</v>
      </c>
      <c r="AY44" t="str">
        <f ca="1"/>
        <v>Gun</v>
      </c>
      <c r="AZ44" t="b">
        <f ca="1"/>
        <v>0</v>
      </c>
      <c r="BA44" t="b">
        <f ca="1"/>
        <v>0</v>
      </c>
      <c r="BB44" t="str">
        <f ca="1"/>
        <v>1:29</v>
      </c>
      <c r="BC44" t="str">
        <f ca="1"/>
        <v>Yeeto</v>
      </c>
      <c r="BD44" t="str">
        <f ca="1"/>
        <v>Gun</v>
      </c>
      <c r="BE44" t="b">
        <f ca="1"/>
        <v>0</v>
      </c>
      <c r="BF44" t="b">
        <f ca="1"/>
        <v>1</v>
      </c>
      <c r="BG44" t="str">
        <f ca="1"/>
        <v>1:19</v>
      </c>
      <c r="BH44" t="str">
        <f ca="1"/>
        <v>Perseus</v>
      </c>
      <c r="BI44" t="str">
        <f ca="1"/>
        <v>Gun</v>
      </c>
      <c r="BJ44" t="b">
        <f ca="1"/>
        <v>0</v>
      </c>
      <c r="BK44" t="b">
        <f ca="1"/>
        <v>0</v>
      </c>
      <c r="BL44" t="str">
        <f ca="1"/>
        <v>1:19</v>
      </c>
      <c r="BM44" t="str">
        <f ca="1"/>
        <v>Blue</v>
      </c>
      <c r="BN44" t="str">
        <f ca="1"/>
        <v>Gun</v>
      </c>
      <c r="BO44" t="b">
        <f ca="1"/>
        <v>0</v>
      </c>
      <c r="BP44" t="b">
        <f ca="1"/>
        <v>0</v>
      </c>
      <c r="BQ44">
        <f ca="1"/>
        <v>0</v>
      </c>
      <c r="BR44" t="str">
        <f ca="1"/>
        <v/>
      </c>
      <c r="BS44">
        <f ca="1"/>
        <v>0</v>
      </c>
      <c r="BT44">
        <f ca="1"/>
        <v>0</v>
      </c>
      <c r="BU44" t="b">
        <f ca="1"/>
        <v>0</v>
      </c>
      <c r="BV44" t="b">
        <f ca="1"/>
        <v>0</v>
      </c>
      <c r="BW44">
        <f ca="1"/>
        <v>0</v>
      </c>
      <c r="BX44">
        <f ca="1"/>
        <v>0</v>
      </c>
      <c r="BY44" t="b">
        <f ca="1"/>
        <v>0</v>
      </c>
      <c r="BZ44" t="b">
        <f ca="1"/>
        <v>0</v>
      </c>
      <c r="CA44">
        <f ca="1"/>
        <v>0</v>
      </c>
      <c r="CB44">
        <f ca="1"/>
        <v>0</v>
      </c>
      <c r="CC44" t="b">
        <f ca="1"/>
        <v>0</v>
      </c>
      <c r="CD44" t="b">
        <f ca="1"/>
        <v>1</v>
      </c>
      <c r="CE44">
        <f ca="1"/>
        <v>0</v>
      </c>
      <c r="CF44">
        <f ca="1"/>
        <v>0</v>
      </c>
      <c r="CG44" t="b">
        <f ca="1"/>
        <v>0</v>
      </c>
      <c r="CH44">
        <f ca="1"/>
        <v>132</v>
      </c>
      <c r="CI44">
        <f ca="1"/>
        <v>48</v>
      </c>
      <c r="CJ44">
        <f ca="1"/>
        <v>50</v>
      </c>
      <c r="CK44">
        <f ca="1"/>
        <v>86</v>
      </c>
      <c r="CL44">
        <f ca="1"/>
        <v>91</v>
      </c>
      <c r="CM44">
        <f ca="1"/>
        <v>101</v>
      </c>
      <c r="CN44">
        <f ca="1"/>
        <v>101</v>
      </c>
      <c r="CO44">
        <f ca="1"/>
        <v>101</v>
      </c>
      <c r="CP44">
        <f ca="1"/>
        <v>0</v>
      </c>
      <c r="CQ44">
        <f ca="1"/>
        <v>0</v>
      </c>
      <c r="CR44">
        <f ca="1"/>
        <v>0</v>
      </c>
      <c r="CS44">
        <f ca="1"/>
        <v>0</v>
      </c>
      <c r="CT44">
        <f ca="1"/>
        <v>0</v>
      </c>
      <c r="CU44" t="b">
        <f ca="1"/>
        <v>1</v>
      </c>
      <c r="CV44" t="b">
        <f ca="1"/>
        <v>1</v>
      </c>
      <c r="CW44">
        <f ca="1"/>
        <v>48</v>
      </c>
      <c r="CX44" t="b">
        <f ca="1"/>
        <v>0</v>
      </c>
      <c r="CY44">
        <f ca="1"/>
        <v>0</v>
      </c>
      <c r="CZ44">
        <f ca="1"/>
        <v>0</v>
      </c>
      <c r="DA44" t="b">
        <f ca="1"/>
        <v>0</v>
      </c>
      <c r="DB44" t="b">
        <f ca="1"/>
        <v>1</v>
      </c>
      <c r="DC44" t="b">
        <f ca="1"/>
        <v>0</v>
      </c>
      <c r="DD44" t="b">
        <f ca="1"/>
        <v>0</v>
      </c>
      <c r="DE44" t="b">
        <f ca="1"/>
        <v>0</v>
      </c>
      <c r="DF44">
        <f ca="1"/>
        <v>0</v>
      </c>
    </row>
    <row r="45" spans="1:110" x14ac:dyDescent="0.2">
      <c r="A45" t="str">
        <f ca="1"/>
        <v>6_7 Border</v>
      </c>
      <c r="B45">
        <f ca="1"/>
        <v>2</v>
      </c>
      <c r="C45">
        <f ca="1"/>
        <v>0</v>
      </c>
      <c r="D45">
        <f ca="1"/>
        <v>0</v>
      </c>
      <c r="E45">
        <f ca="1"/>
        <v>0</v>
      </c>
      <c r="F45">
        <f ca="1"/>
        <v>0</v>
      </c>
      <c r="G45">
        <f ca="1"/>
        <v>0</v>
      </c>
      <c r="H45">
        <f ca="1"/>
        <v>0</v>
      </c>
      <c r="I45">
        <f ca="1"/>
        <v>0</v>
      </c>
      <c r="J45">
        <f ca="1"/>
        <v>0</v>
      </c>
      <c r="K45" t="b">
        <f ca="1"/>
        <v>0</v>
      </c>
      <c r="L45" t="b">
        <f ca="1"/>
        <v>0</v>
      </c>
      <c r="M45" t="b">
        <f ca="1"/>
        <v>0</v>
      </c>
      <c r="N45" t="str">
        <f ca="1"/>
        <v>Nomad</v>
      </c>
      <c r="O45" t="b">
        <f ca="1"/>
        <v>0</v>
      </c>
      <c r="P45">
        <f ca="1"/>
        <v>0</v>
      </c>
      <c r="Q45">
        <f ca="1"/>
        <v>0</v>
      </c>
      <c r="R45">
        <f ca="1"/>
        <v>0</v>
      </c>
      <c r="S45">
        <f ca="1"/>
        <v>0</v>
      </c>
      <c r="T45">
        <f ca="1"/>
        <v>0</v>
      </c>
      <c r="U45">
        <f ca="1"/>
        <v>0</v>
      </c>
      <c r="V45">
        <f ca="1"/>
        <v>0</v>
      </c>
      <c r="W45">
        <f ca="1"/>
        <v>0</v>
      </c>
      <c r="X45">
        <f ca="1"/>
        <v>0</v>
      </c>
      <c r="Y45">
        <f ca="1"/>
        <v>0</v>
      </c>
      <c r="Z45">
        <f ca="1"/>
        <v>2</v>
      </c>
      <c r="AA45">
        <f ca="1"/>
        <v>0</v>
      </c>
      <c r="AB45">
        <f ca="1"/>
        <v>0</v>
      </c>
      <c r="AC45">
        <f ca="1"/>
        <v>0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  <c r="AI45">
        <f ca="1"/>
        <v>2</v>
      </c>
      <c r="AJ45" t="b">
        <f ca="1"/>
        <v>0</v>
      </c>
      <c r="AK45">
        <f ca="1"/>
        <v>0</v>
      </c>
      <c r="AL45" t="str">
        <f ca="1"/>
        <v>ArmoryArchives</v>
      </c>
      <c r="AM45" t="str">
        <f ca="1"/>
        <v>1:40</v>
      </c>
      <c r="AN45" t="str">
        <f ca="1"/>
        <v>Attack</v>
      </c>
      <c r="AO45" t="str">
        <f ca="1"/>
        <v>Won</v>
      </c>
      <c r="AP45" t="b">
        <f ca="1"/>
        <v>0</v>
      </c>
      <c r="AQ45">
        <f ca="1"/>
        <v>0</v>
      </c>
      <c r="AR45" t="str">
        <f ca="1"/>
        <v>2:27</v>
      </c>
      <c r="AS45" t="str">
        <f ca="1"/>
        <v>Perseus</v>
      </c>
      <c r="AT45" t="str">
        <f ca="1"/>
        <v>Gun</v>
      </c>
      <c r="AU45" t="b">
        <f ca="1"/>
        <v>0</v>
      </c>
      <c r="AV45" t="b">
        <f ca="1"/>
        <v>0</v>
      </c>
      <c r="AW45" t="str">
        <f ca="1"/>
        <v>2:20</v>
      </c>
      <c r="AX45" t="str">
        <f ca="1"/>
        <v>Ploudy</v>
      </c>
      <c r="AY45" t="str">
        <f ca="1"/>
        <v>Gun</v>
      </c>
      <c r="AZ45" t="b">
        <f ca="1"/>
        <v>0</v>
      </c>
      <c r="BA45" t="b">
        <f ca="1"/>
        <v>1</v>
      </c>
      <c r="BB45" t="str">
        <f ca="1"/>
        <v>2:08</v>
      </c>
      <c r="BC45" t="str">
        <f ca="1"/>
        <v>Yeeto</v>
      </c>
      <c r="BD45" t="str">
        <f ca="1"/>
        <v>Gun</v>
      </c>
      <c r="BE45" t="b">
        <f ca="1"/>
        <v>0</v>
      </c>
      <c r="BF45" t="b">
        <f ca="1"/>
        <v>0</v>
      </c>
      <c r="BG45" t="str">
        <f ca="1"/>
        <v>1:48</v>
      </c>
      <c r="BH45" t="str">
        <f ca="1"/>
        <v>Ploudy</v>
      </c>
      <c r="BI45" t="str">
        <f ca="1"/>
        <v>Gun</v>
      </c>
      <c r="BJ45" t="b">
        <f ca="1"/>
        <v>0</v>
      </c>
      <c r="BK45" t="b">
        <f ca="1"/>
        <v>0</v>
      </c>
      <c r="BL45" t="str">
        <f ca="1"/>
        <v>1:40</v>
      </c>
      <c r="BM45" t="str">
        <f ca="1"/>
        <v>Ploudy</v>
      </c>
      <c r="BN45" t="str">
        <f ca="1"/>
        <v>Gun</v>
      </c>
      <c r="BO45" t="b">
        <f ca="1"/>
        <v>0</v>
      </c>
      <c r="BP45" t="b">
        <f ca="1"/>
        <v>1</v>
      </c>
      <c r="BQ45">
        <f ca="1"/>
        <v>0</v>
      </c>
      <c r="BR45" t="str">
        <f ca="1"/>
        <v/>
      </c>
      <c r="BS45">
        <f ca="1"/>
        <v>0</v>
      </c>
      <c r="BT45">
        <f ca="1"/>
        <v>0</v>
      </c>
      <c r="BU45" t="b">
        <f ca="1"/>
        <v>0</v>
      </c>
      <c r="BV45" t="b">
        <f ca="1"/>
        <v>0</v>
      </c>
      <c r="BW45">
        <f ca="1"/>
        <v>0</v>
      </c>
      <c r="BX45">
        <f ca="1"/>
        <v>0</v>
      </c>
      <c r="BY45" t="b">
        <f ca="1"/>
        <v>0</v>
      </c>
      <c r="BZ45" t="b">
        <f ca="1"/>
        <v>0</v>
      </c>
      <c r="CA45">
        <f ca="1"/>
        <v>3</v>
      </c>
      <c r="CB45">
        <f ca="1"/>
        <v>2</v>
      </c>
      <c r="CC45" t="b">
        <f ca="1"/>
        <v>0</v>
      </c>
      <c r="CD45" t="b">
        <f ca="1"/>
        <v>1</v>
      </c>
      <c r="CE45">
        <f ca="1"/>
        <v>0</v>
      </c>
      <c r="CF45">
        <f ca="1"/>
        <v>0</v>
      </c>
      <c r="CG45" t="b">
        <f ca="1"/>
        <v>1</v>
      </c>
      <c r="CH45">
        <f ca="1"/>
        <v>0</v>
      </c>
      <c r="CI45" t="b">
        <f ca="1"/>
        <v>0</v>
      </c>
      <c r="CJ45">
        <f ca="1"/>
        <v>33</v>
      </c>
      <c r="CK45">
        <f ca="1"/>
        <v>40</v>
      </c>
      <c r="CL45">
        <f ca="1"/>
        <v>52</v>
      </c>
      <c r="CM45">
        <f ca="1"/>
        <v>72</v>
      </c>
      <c r="CN45">
        <f ca="1"/>
        <v>80</v>
      </c>
      <c r="CO45">
        <f ca="1"/>
        <v>80</v>
      </c>
      <c r="CP45">
        <f ca="1"/>
        <v>0</v>
      </c>
      <c r="CQ45">
        <f ca="1"/>
        <v>0</v>
      </c>
      <c r="CR45">
        <f ca="1"/>
        <v>0</v>
      </c>
      <c r="CS45">
        <f ca="1"/>
        <v>0</v>
      </c>
      <c r="CT45">
        <f ca="1"/>
        <v>0</v>
      </c>
      <c r="CU45" t="b">
        <f ca="1"/>
        <v>1</v>
      </c>
      <c r="CV45" t="b">
        <f ca="1"/>
        <v>0</v>
      </c>
      <c r="CW45" t="b">
        <f ca="1"/>
        <v>0</v>
      </c>
      <c r="CX45">
        <f ca="1"/>
        <v>99</v>
      </c>
      <c r="CY45">
        <f ca="1"/>
        <v>3</v>
      </c>
      <c r="CZ45">
        <f ca="1"/>
        <v>0</v>
      </c>
      <c r="DA45" t="b">
        <f ca="1"/>
        <v>0</v>
      </c>
      <c r="DB45" t="b">
        <f ca="1"/>
        <v>0</v>
      </c>
      <c r="DC45" t="b">
        <f ca="1"/>
        <v>0</v>
      </c>
      <c r="DD45" t="b">
        <f ca="1"/>
        <v>0</v>
      </c>
      <c r="DE45" t="b">
        <f ca="1"/>
        <v>0</v>
      </c>
      <c r="DF45">
        <f ca="1"/>
        <v>0</v>
      </c>
    </row>
    <row r="46" spans="1:110" x14ac:dyDescent="0.2">
      <c r="A46" t="str">
        <f ca="1"/>
        <v>6_7 Border</v>
      </c>
      <c r="B46">
        <f ca="1"/>
        <v>3</v>
      </c>
      <c r="C46">
        <f ca="1"/>
        <v>0</v>
      </c>
      <c r="D46">
        <f ca="1"/>
        <v>0</v>
      </c>
      <c r="E46">
        <f ca="1"/>
        <v>0</v>
      </c>
      <c r="F46">
        <f ca="1"/>
        <v>0</v>
      </c>
      <c r="G46">
        <f ca="1"/>
        <v>0</v>
      </c>
      <c r="H46">
        <f ca="1"/>
        <v>0</v>
      </c>
      <c r="I46">
        <f ca="1"/>
        <v>0</v>
      </c>
      <c r="J46">
        <f ca="1"/>
        <v>0</v>
      </c>
      <c r="K46" t="b">
        <f ca="1"/>
        <v>0</v>
      </c>
      <c r="L46" t="b">
        <f ca="1"/>
        <v>0</v>
      </c>
      <c r="M46" t="b">
        <f ca="1"/>
        <v>0</v>
      </c>
      <c r="N46" t="str">
        <f ca="1"/>
        <v>Nomad</v>
      </c>
      <c r="O46" t="b">
        <f ca="1"/>
        <v>0</v>
      </c>
      <c r="P46">
        <f ca="1"/>
        <v>0</v>
      </c>
      <c r="Q46">
        <f ca="1"/>
        <v>0</v>
      </c>
      <c r="R46">
        <f ca="1"/>
        <v>0</v>
      </c>
      <c r="S46">
        <f ca="1"/>
        <v>2</v>
      </c>
      <c r="T46">
        <f ca="1"/>
        <v>0</v>
      </c>
      <c r="U46">
        <f ca="1"/>
        <v>0</v>
      </c>
      <c r="V46">
        <f ca="1"/>
        <v>0</v>
      </c>
      <c r="W46">
        <f ca="1"/>
        <v>0</v>
      </c>
      <c r="X46">
        <f ca="1"/>
        <v>0</v>
      </c>
      <c r="Y46">
        <f ca="1"/>
        <v>0</v>
      </c>
      <c r="Z46">
        <f ca="1"/>
        <v>3</v>
      </c>
      <c r="AA46">
        <f ca="1"/>
        <v>0</v>
      </c>
      <c r="AB46">
        <f ca="1"/>
        <v>0</v>
      </c>
      <c r="AC46">
        <f ca="1"/>
        <v>0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  <c r="AI46">
        <f ca="1"/>
        <v>3</v>
      </c>
      <c r="AJ46" t="b">
        <f ca="1"/>
        <v>1</v>
      </c>
      <c r="AK46" t="str">
        <f ca="1"/>
        <v>1:45</v>
      </c>
      <c r="AL46" t="str">
        <f ca="1"/>
        <v>BathroomTellers</v>
      </c>
      <c r="AM46" t="str">
        <f ca="1"/>
        <v>0:07</v>
      </c>
      <c r="AN46" t="str">
        <f ca="1"/>
        <v>Attack</v>
      </c>
      <c r="AO46" t="str">
        <f ca="1"/>
        <v>Won</v>
      </c>
      <c r="AP46" t="b">
        <f ca="1"/>
        <v>1</v>
      </c>
      <c r="AQ46">
        <f ca="1"/>
        <v>0</v>
      </c>
      <c r="AR46" t="str">
        <f ca="1"/>
        <v>1:57</v>
      </c>
      <c r="AS46" t="str">
        <f ca="1"/>
        <v>Yeeto</v>
      </c>
      <c r="AT46" t="str">
        <f ca="1"/>
        <v>Gun</v>
      </c>
      <c r="AU46" t="b">
        <f ca="1"/>
        <v>0</v>
      </c>
      <c r="AV46" t="b">
        <f ca="1"/>
        <v>1</v>
      </c>
      <c r="AW46" t="str">
        <f ca="1"/>
        <v>1:54</v>
      </c>
      <c r="AX46" t="str">
        <f ca="1"/>
        <v>Yeeto</v>
      </c>
      <c r="AY46" t="str">
        <f ca="1"/>
        <v>Gun</v>
      </c>
      <c r="AZ46" t="b">
        <f ca="1"/>
        <v>0</v>
      </c>
      <c r="BA46" t="b">
        <f ca="1"/>
        <v>0</v>
      </c>
      <c r="BB46" t="str">
        <f ca="1"/>
        <v>0:26</v>
      </c>
      <c r="BC46" t="str">
        <f ca="1"/>
        <v>Ploudy</v>
      </c>
      <c r="BD46" t="str">
        <f ca="1"/>
        <v>Gun</v>
      </c>
      <c r="BE46" t="b">
        <f ca="1"/>
        <v>1</v>
      </c>
      <c r="BF46" t="b">
        <f ca="1"/>
        <v>0</v>
      </c>
      <c r="BG46" t="str">
        <f ca="1"/>
        <v>0:15</v>
      </c>
      <c r="BH46" t="str">
        <f ca="1"/>
        <v>Ploudy</v>
      </c>
      <c r="BI46" t="str">
        <f ca="1"/>
        <v>Gun</v>
      </c>
      <c r="BJ46" t="b">
        <f ca="1"/>
        <v>1</v>
      </c>
      <c r="BK46" t="b">
        <f ca="1"/>
        <v>0</v>
      </c>
      <c r="BL46" t="str">
        <f ca="1"/>
        <v>0:07</v>
      </c>
      <c r="BM46" t="str">
        <f ca="1"/>
        <v>Ploudy</v>
      </c>
      <c r="BN46" t="str">
        <f ca="1"/>
        <v>Gun</v>
      </c>
      <c r="BO46" t="b">
        <f ca="1"/>
        <v>1</v>
      </c>
      <c r="BP46" t="b">
        <f ca="1"/>
        <v>0</v>
      </c>
      <c r="BQ46">
        <f ca="1"/>
        <v>0</v>
      </c>
      <c r="BR46" t="str">
        <f ca="1"/>
        <v/>
      </c>
      <c r="BS46">
        <f ca="1"/>
        <v>0</v>
      </c>
      <c r="BT46">
        <f ca="1"/>
        <v>0</v>
      </c>
      <c r="BU46" t="b">
        <f ca="1"/>
        <v>0</v>
      </c>
      <c r="BV46" t="b">
        <f ca="1"/>
        <v>0</v>
      </c>
      <c r="BW46">
        <f ca="1"/>
        <v>0</v>
      </c>
      <c r="BX46">
        <f ca="1"/>
        <v>0</v>
      </c>
      <c r="BY46" t="b">
        <f ca="1"/>
        <v>1</v>
      </c>
      <c r="BZ46" t="b">
        <f ca="1"/>
        <v>0</v>
      </c>
      <c r="CA46">
        <f ca="1"/>
        <v>3</v>
      </c>
      <c r="CB46">
        <f ca="1"/>
        <v>0</v>
      </c>
      <c r="CC46" t="b">
        <f ca="1"/>
        <v>0</v>
      </c>
      <c r="CD46" t="b">
        <f ca="1"/>
        <v>1</v>
      </c>
      <c r="CE46">
        <f ca="1"/>
        <v>0</v>
      </c>
      <c r="CF46">
        <f ca="1"/>
        <v>0</v>
      </c>
      <c r="CG46" t="b">
        <f ca="1"/>
        <v>0</v>
      </c>
      <c r="CH46">
        <f ca="1"/>
        <v>0</v>
      </c>
      <c r="CI46" t="b">
        <f ca="1"/>
        <v>0</v>
      </c>
      <c r="CJ46">
        <f ca="1"/>
        <v>63</v>
      </c>
      <c r="CK46">
        <f ca="1"/>
        <v>66</v>
      </c>
      <c r="CL46">
        <f ca="1"/>
        <v>94</v>
      </c>
      <c r="CM46">
        <f ca="1"/>
        <v>105</v>
      </c>
      <c r="CN46">
        <f ca="1"/>
        <v>113</v>
      </c>
      <c r="CO46">
        <f ca="1"/>
        <v>113</v>
      </c>
      <c r="CP46">
        <f ca="1"/>
        <v>0</v>
      </c>
      <c r="CQ46">
        <f ca="1"/>
        <v>0</v>
      </c>
      <c r="CR46">
        <f ca="1"/>
        <v>0</v>
      </c>
      <c r="CS46">
        <f ca="1"/>
        <v>0</v>
      </c>
      <c r="CT46">
        <f ca="1"/>
        <v>0</v>
      </c>
      <c r="CU46" t="b">
        <f ca="1"/>
        <v>1</v>
      </c>
      <c r="CV46" t="b">
        <f ca="1"/>
        <v>1</v>
      </c>
      <c r="CW46" t="b">
        <f ca="1"/>
        <v>0</v>
      </c>
      <c r="CX46">
        <f ca="1"/>
        <v>82</v>
      </c>
      <c r="CY46">
        <f ca="1"/>
        <v>3</v>
      </c>
      <c r="CZ46">
        <f ca="1"/>
        <v>2</v>
      </c>
      <c r="DA46" t="b">
        <f ca="1"/>
        <v>0</v>
      </c>
      <c r="DB46" t="b">
        <f ca="1"/>
        <v>0</v>
      </c>
      <c r="DC46" t="b">
        <f ca="1"/>
        <v>0</v>
      </c>
      <c r="DD46">
        <f ca="1"/>
        <v>75</v>
      </c>
      <c r="DE46" t="b">
        <f ca="1"/>
        <v>1</v>
      </c>
      <c r="DF46">
        <f ca="1"/>
        <v>0</v>
      </c>
    </row>
    <row r="47" spans="1:110" x14ac:dyDescent="0.2">
      <c r="A47" t="str">
        <f ca="1"/>
        <v>6_7 Border</v>
      </c>
      <c r="B47">
        <f ca="1"/>
        <v>4</v>
      </c>
      <c r="C47">
        <f ca="1"/>
        <v>0</v>
      </c>
      <c r="D47">
        <f ca="1"/>
        <v>0</v>
      </c>
      <c r="E47">
        <f ca="1"/>
        <v>0</v>
      </c>
      <c r="F47">
        <f ca="1"/>
        <v>0</v>
      </c>
      <c r="G47">
        <f ca="1"/>
        <v>0</v>
      </c>
      <c r="H47">
        <f ca="1"/>
        <v>0</v>
      </c>
      <c r="I47">
        <f ca="1"/>
        <v>0</v>
      </c>
      <c r="J47">
        <f ca="1"/>
        <v>0</v>
      </c>
      <c r="K47" t="b">
        <f ca="1"/>
        <v>0</v>
      </c>
      <c r="L47" t="b">
        <f ca="1"/>
        <v>0</v>
      </c>
      <c r="M47" t="b">
        <f ca="1"/>
        <v>0</v>
      </c>
      <c r="N47" t="str">
        <f ca="1"/>
        <v>Nomad</v>
      </c>
      <c r="O47" t="b">
        <f ca="1"/>
        <v>0</v>
      </c>
      <c r="P47">
        <f ca="1"/>
        <v>0</v>
      </c>
      <c r="Q47">
        <f ca="1"/>
        <v>0</v>
      </c>
      <c r="R47">
        <f ca="1"/>
        <v>0</v>
      </c>
      <c r="S47">
        <f ca="1"/>
        <v>2</v>
      </c>
      <c r="T47">
        <f ca="1"/>
        <v>0</v>
      </c>
      <c r="U47">
        <f ca="1"/>
        <v>0</v>
      </c>
      <c r="V47">
        <f ca="1"/>
        <v>0</v>
      </c>
      <c r="W47">
        <f ca="1"/>
        <v>0</v>
      </c>
      <c r="X47">
        <f ca="1"/>
        <v>0</v>
      </c>
      <c r="Y47">
        <f ca="1"/>
        <v>0</v>
      </c>
      <c r="Z47">
        <f ca="1"/>
        <v>4</v>
      </c>
      <c r="AA47">
        <f ca="1"/>
        <v>0</v>
      </c>
      <c r="AB47">
        <f ca="1"/>
        <v>0</v>
      </c>
      <c r="AC47">
        <f ca="1"/>
        <v>0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  <c r="AI47">
        <f ca="1"/>
        <v>4</v>
      </c>
      <c r="AJ47" t="b">
        <f ca="1"/>
        <v>0</v>
      </c>
      <c r="AK47">
        <f ca="1"/>
        <v>0</v>
      </c>
      <c r="AL47" t="str">
        <f ca="1"/>
        <v>ArmoryArchives</v>
      </c>
      <c r="AM47" t="str">
        <f ca="1"/>
        <v>1:34</v>
      </c>
      <c r="AN47" t="str">
        <f ca="1"/>
        <v>Attack</v>
      </c>
      <c r="AO47" t="str">
        <f ca="1"/>
        <v>Won</v>
      </c>
      <c r="AP47" t="b">
        <f ca="1"/>
        <v>0</v>
      </c>
      <c r="AQ47">
        <f ca="1"/>
        <v>0</v>
      </c>
      <c r="AR47" t="str">
        <f ca="1"/>
        <v>2:32</v>
      </c>
      <c r="AS47" t="str">
        <f ca="1"/>
        <v>Perseus</v>
      </c>
      <c r="AT47" t="str">
        <f ca="1"/>
        <v>Gun</v>
      </c>
      <c r="AU47" t="b">
        <f ca="1"/>
        <v>0</v>
      </c>
      <c r="AV47" t="b">
        <f ca="1"/>
        <v>0</v>
      </c>
      <c r="AW47" t="str">
        <f ca="1"/>
        <v>1:48</v>
      </c>
      <c r="AX47" t="str">
        <f ca="1"/>
        <v>Blue</v>
      </c>
      <c r="AY47" t="str">
        <f ca="1"/>
        <v>Gun</v>
      </c>
      <c r="AZ47" t="b">
        <f ca="1"/>
        <v>0</v>
      </c>
      <c r="BA47" t="b">
        <f ca="1"/>
        <v>0</v>
      </c>
      <c r="BB47" t="str">
        <f ca="1"/>
        <v>1:39</v>
      </c>
      <c r="BC47" t="str">
        <f ca="1"/>
        <v>Fin</v>
      </c>
      <c r="BD47" t="str">
        <f ca="1"/>
        <v>Gun</v>
      </c>
      <c r="BE47" t="b">
        <f ca="1"/>
        <v>0</v>
      </c>
      <c r="BF47" t="b">
        <f ca="1"/>
        <v>0</v>
      </c>
      <c r="BG47" t="str">
        <f ca="1"/>
        <v>1:36</v>
      </c>
      <c r="BH47" t="str">
        <f ca="1"/>
        <v>Yeeto</v>
      </c>
      <c r="BI47" t="str">
        <f ca="1"/>
        <v>Gun</v>
      </c>
      <c r="BJ47" t="b">
        <f ca="1"/>
        <v>0</v>
      </c>
      <c r="BK47" t="b">
        <f ca="1"/>
        <v>0</v>
      </c>
      <c r="BL47" t="str">
        <f ca="1"/>
        <v>1:34</v>
      </c>
      <c r="BM47" t="str">
        <f ca="1"/>
        <v>Ploudy</v>
      </c>
      <c r="BN47" t="str">
        <f ca="1"/>
        <v>Gun</v>
      </c>
      <c r="BO47" t="b">
        <f ca="1"/>
        <v>0</v>
      </c>
      <c r="BP47" t="b">
        <f ca="1"/>
        <v>0</v>
      </c>
      <c r="BQ47">
        <f ca="1"/>
        <v>0</v>
      </c>
      <c r="BR47" t="str">
        <f ca="1"/>
        <v/>
      </c>
      <c r="BS47">
        <f ca="1"/>
        <v>0</v>
      </c>
      <c r="BT47">
        <f ca="1"/>
        <v>0</v>
      </c>
      <c r="BU47" t="b">
        <f ca="1"/>
        <v>0</v>
      </c>
      <c r="BV47" t="b">
        <f ca="1"/>
        <v>0</v>
      </c>
      <c r="BW47">
        <f ca="1"/>
        <v>0</v>
      </c>
      <c r="BX47">
        <f ca="1"/>
        <v>0</v>
      </c>
      <c r="BY47" t="b">
        <f ca="1"/>
        <v>0</v>
      </c>
      <c r="BZ47" t="b">
        <f ca="1"/>
        <v>0</v>
      </c>
      <c r="CA47">
        <f ca="1"/>
        <v>1</v>
      </c>
      <c r="CB47">
        <f ca="1"/>
        <v>0</v>
      </c>
      <c r="CC47" t="b">
        <f ca="1"/>
        <v>0</v>
      </c>
      <c r="CD47" t="b">
        <f ca="1"/>
        <v>1</v>
      </c>
      <c r="CE47">
        <f ca="1"/>
        <v>0</v>
      </c>
      <c r="CF47">
        <f ca="1"/>
        <v>0</v>
      </c>
      <c r="CG47" t="b">
        <f ca="1"/>
        <v>1</v>
      </c>
      <c r="CH47">
        <f ca="1"/>
        <v>0</v>
      </c>
      <c r="CI47" t="b">
        <f ca="1"/>
        <v>0</v>
      </c>
      <c r="CJ47">
        <f ca="1"/>
        <v>28</v>
      </c>
      <c r="CK47">
        <f ca="1"/>
        <v>72</v>
      </c>
      <c r="CL47">
        <f ca="1"/>
        <v>81</v>
      </c>
      <c r="CM47">
        <f ca="1"/>
        <v>84</v>
      </c>
      <c r="CN47">
        <f ca="1"/>
        <v>86</v>
      </c>
      <c r="CO47">
        <f ca="1"/>
        <v>86</v>
      </c>
      <c r="CP47">
        <f ca="1"/>
        <v>0</v>
      </c>
      <c r="CQ47">
        <f ca="1"/>
        <v>0</v>
      </c>
      <c r="CR47">
        <f ca="1"/>
        <v>0</v>
      </c>
      <c r="CS47">
        <f ca="1"/>
        <v>0</v>
      </c>
      <c r="CT47">
        <f ca="1"/>
        <v>0</v>
      </c>
      <c r="CU47" t="b">
        <f ca="1"/>
        <v>1</v>
      </c>
      <c r="CV47">
        <f ca="1"/>
        <v>0</v>
      </c>
      <c r="CW47" t="b">
        <f ca="1"/>
        <v>0</v>
      </c>
      <c r="CX47">
        <f ca="1"/>
        <v>0</v>
      </c>
      <c r="CY47">
        <f ca="1"/>
        <v>1</v>
      </c>
      <c r="CZ47">
        <f ca="1"/>
        <v>0</v>
      </c>
      <c r="DA47" t="b">
        <f ca="1"/>
        <v>0</v>
      </c>
      <c r="DB47" t="b">
        <f ca="1"/>
        <v>0</v>
      </c>
      <c r="DC47" t="b">
        <f ca="1"/>
        <v>0</v>
      </c>
      <c r="DD47" t="b">
        <f ca="1"/>
        <v>0</v>
      </c>
      <c r="DE47" t="b">
        <f ca="1"/>
        <v>0</v>
      </c>
      <c r="DF47">
        <f ca="1"/>
        <v>0</v>
      </c>
    </row>
    <row r="48" spans="1:110" x14ac:dyDescent="0.2">
      <c r="A48" t="str">
        <f ca="1"/>
        <v>6_7 Border</v>
      </c>
      <c r="B48">
        <f ca="1"/>
        <v>5</v>
      </c>
      <c r="C48">
        <f ca="1"/>
        <v>0</v>
      </c>
      <c r="D48">
        <f ca="1"/>
        <v>0</v>
      </c>
      <c r="E48">
        <f ca="1"/>
        <v>0</v>
      </c>
      <c r="F48">
        <f ca="1"/>
        <v>0</v>
      </c>
      <c r="G48">
        <f ca="1"/>
        <v>0</v>
      </c>
      <c r="H48">
        <f ca="1"/>
        <v>0</v>
      </c>
      <c r="I48">
        <f ca="1"/>
        <v>0</v>
      </c>
      <c r="J48" t="str">
        <f ca="1"/>
        <v>1:50</v>
      </c>
      <c r="K48" t="b">
        <f ca="1"/>
        <v>0</v>
      </c>
      <c r="L48" t="b">
        <f ca="1"/>
        <v>0</v>
      </c>
      <c r="M48" t="b">
        <f ca="1"/>
        <v>0</v>
      </c>
      <c r="N48" t="str">
        <f ca="1"/>
        <v>Nomad</v>
      </c>
      <c r="O48" t="b">
        <f ca="1"/>
        <v>0</v>
      </c>
      <c r="P48">
        <f ca="1"/>
        <v>0</v>
      </c>
      <c r="Q48">
        <f ca="1"/>
        <v>0</v>
      </c>
      <c r="R48">
        <f ca="1"/>
        <v>0</v>
      </c>
      <c r="S48">
        <f ca="1"/>
        <v>1</v>
      </c>
      <c r="T48">
        <f ca="1"/>
        <v>0</v>
      </c>
      <c r="U48">
        <f ca="1"/>
        <v>0</v>
      </c>
      <c r="V48">
        <f ca="1"/>
        <v>0</v>
      </c>
      <c r="W48">
        <f ca="1"/>
        <v>0</v>
      </c>
      <c r="X48">
        <f ca="1"/>
        <v>0</v>
      </c>
      <c r="Y48">
        <f ca="1"/>
        <v>0</v>
      </c>
      <c r="Z48">
        <f ca="1"/>
        <v>5</v>
      </c>
      <c r="AA48">
        <f ca="1"/>
        <v>0</v>
      </c>
      <c r="AB48">
        <f ca="1"/>
        <v>0</v>
      </c>
      <c r="AC48">
        <f ca="1"/>
        <v>0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  <c r="AI48">
        <f ca="1"/>
        <v>5</v>
      </c>
      <c r="AJ48" t="b">
        <f ca="1"/>
        <v>0</v>
      </c>
      <c r="AK48">
        <f ca="1"/>
        <v>0</v>
      </c>
      <c r="AL48" t="str">
        <f ca="1"/>
        <v>ArmoryArchives</v>
      </c>
      <c r="AM48" t="str">
        <f ca="1"/>
        <v>1:14</v>
      </c>
      <c r="AN48" t="str">
        <f ca="1"/>
        <v>Attack</v>
      </c>
      <c r="AO48" t="str">
        <f ca="1"/>
        <v>Lost</v>
      </c>
      <c r="AP48" t="b">
        <f ca="1"/>
        <v>0</v>
      </c>
      <c r="AQ48">
        <f ca="1"/>
        <v>0</v>
      </c>
      <c r="AR48" t="str">
        <f ca="1"/>
        <v>1:45</v>
      </c>
      <c r="AS48" t="str">
        <f ca="1"/>
        <v>Perseus</v>
      </c>
      <c r="AT48" t="str">
        <f ca="1"/>
        <v>Gun</v>
      </c>
      <c r="AU48" t="b">
        <f ca="1"/>
        <v>0</v>
      </c>
      <c r="AV48" t="b">
        <f ca="1"/>
        <v>1</v>
      </c>
      <c r="AW48" t="str">
        <f ca="1"/>
        <v>1:24</v>
      </c>
      <c r="AX48" t="str">
        <f ca="1"/>
        <v>Perseus</v>
      </c>
      <c r="AY48" t="str">
        <f ca="1"/>
        <v>Gun</v>
      </c>
      <c r="AZ48" t="b">
        <f ca="1"/>
        <v>0</v>
      </c>
      <c r="BA48" t="b">
        <f ca="1"/>
        <v>0</v>
      </c>
      <c r="BB48">
        <f ca="1"/>
        <v>0</v>
      </c>
      <c r="BC48">
        <f ca="1"/>
        <v>0</v>
      </c>
      <c r="BD48">
        <f ca="1"/>
        <v>0</v>
      </c>
      <c r="BE48" t="b">
        <f ca="1"/>
        <v>0</v>
      </c>
      <c r="BF48">
        <f ca="1"/>
        <v>0</v>
      </c>
      <c r="BG48">
        <f ca="1"/>
        <v>0</v>
      </c>
      <c r="BH48">
        <f ca="1"/>
        <v>0</v>
      </c>
      <c r="BI48">
        <f ca="1"/>
        <v>0</v>
      </c>
      <c r="BJ48" t="b">
        <f ca="1"/>
        <v>0</v>
      </c>
      <c r="BK48">
        <f ca="1"/>
        <v>0</v>
      </c>
      <c r="BL48">
        <f ca="1"/>
        <v>0</v>
      </c>
      <c r="BM48">
        <f ca="1"/>
        <v>0</v>
      </c>
      <c r="BN48">
        <f ca="1"/>
        <v>0</v>
      </c>
      <c r="BO48" t="b">
        <f ca="1"/>
        <v>0</v>
      </c>
      <c r="BP48">
        <f ca="1"/>
        <v>0</v>
      </c>
      <c r="BQ48">
        <f ca="1"/>
        <v>0</v>
      </c>
      <c r="BR48" t="str">
        <f ca="1"/>
        <v/>
      </c>
      <c r="BS48">
        <f ca="1"/>
        <v>0</v>
      </c>
      <c r="BT48">
        <f ca="1"/>
        <v>0</v>
      </c>
      <c r="BU48" t="b">
        <f ca="1"/>
        <v>0</v>
      </c>
      <c r="BV48" t="b">
        <f ca="1"/>
        <v>0</v>
      </c>
      <c r="BW48">
        <f ca="1"/>
        <v>0</v>
      </c>
      <c r="BX48">
        <f ca="1"/>
        <v>0</v>
      </c>
      <c r="BY48" t="b">
        <f ca="1"/>
        <v>0</v>
      </c>
      <c r="BZ48" t="b">
        <f ca="1"/>
        <v>0</v>
      </c>
      <c r="CA48">
        <f ca="1"/>
        <v>0</v>
      </c>
      <c r="CB48">
        <f ca="1"/>
        <v>0</v>
      </c>
      <c r="CC48" t="b">
        <f ca="1"/>
        <v>0</v>
      </c>
      <c r="CD48" t="b">
        <f ca="1"/>
        <v>0</v>
      </c>
      <c r="CE48">
        <f ca="1"/>
        <v>0</v>
      </c>
      <c r="CF48">
        <f ca="1"/>
        <v>0</v>
      </c>
      <c r="CG48" t="b">
        <f ca="1"/>
        <v>0</v>
      </c>
      <c r="CH48">
        <f ca="1"/>
        <v>110</v>
      </c>
      <c r="CI48">
        <f ca="1"/>
        <v>70</v>
      </c>
      <c r="CJ48">
        <f ca="1"/>
        <v>75</v>
      </c>
      <c r="CK48">
        <f ca="1"/>
        <v>96</v>
      </c>
      <c r="CL48" t="b">
        <f ca="1"/>
        <v>0</v>
      </c>
      <c r="CM48" t="b">
        <f ca="1"/>
        <v>0</v>
      </c>
      <c r="CN48" t="b">
        <f ca="1"/>
        <v>0</v>
      </c>
      <c r="CO48">
        <f ca="1"/>
        <v>106</v>
      </c>
      <c r="CP48">
        <f ca="1"/>
        <v>0</v>
      </c>
      <c r="CQ48">
        <f ca="1"/>
        <v>0</v>
      </c>
      <c r="CR48">
        <f ca="1"/>
        <v>0</v>
      </c>
      <c r="CS48">
        <f ca="1"/>
        <v>0</v>
      </c>
      <c r="CT48">
        <f ca="1"/>
        <v>0</v>
      </c>
      <c r="CU48" t="b">
        <f ca="1"/>
        <v>0</v>
      </c>
      <c r="CV48">
        <f ca="1"/>
        <v>0</v>
      </c>
      <c r="CW48">
        <f ca="1"/>
        <v>70</v>
      </c>
      <c r="CX48">
        <f ca="1"/>
        <v>0</v>
      </c>
      <c r="CY48">
        <f ca="1"/>
        <v>0</v>
      </c>
      <c r="CZ48">
        <f ca="1"/>
        <v>0</v>
      </c>
      <c r="DA48" t="b">
        <f ca="1"/>
        <v>0</v>
      </c>
      <c r="DB48" t="b">
        <f ca="1"/>
        <v>0</v>
      </c>
      <c r="DC48" t="b">
        <f ca="1"/>
        <v>0</v>
      </c>
      <c r="DD48" t="b">
        <f ca="1"/>
        <v>0</v>
      </c>
      <c r="DE48" t="b">
        <f ca="1"/>
        <v>0</v>
      </c>
      <c r="DF48">
        <f ca="1"/>
        <v>0</v>
      </c>
    </row>
    <row r="49" spans="1:110" x14ac:dyDescent="0.2">
      <c r="A49" t="str">
        <f ca="1"/>
        <v>6_7 Border</v>
      </c>
      <c r="B49">
        <f ca="1"/>
        <v>6</v>
      </c>
      <c r="C49">
        <f ca="1"/>
        <v>0</v>
      </c>
      <c r="D49">
        <f ca="1"/>
        <v>0</v>
      </c>
      <c r="E49">
        <f ca="1"/>
        <v>0</v>
      </c>
      <c r="F49">
        <f ca="1"/>
        <v>0</v>
      </c>
      <c r="G49">
        <f ca="1"/>
        <v>0</v>
      </c>
      <c r="H49">
        <f ca="1"/>
        <v>0</v>
      </c>
      <c r="I49">
        <f ca="1"/>
        <v>0</v>
      </c>
      <c r="J49" t="str">
        <f ca="1"/>
        <v>2:17</v>
      </c>
      <c r="K49" t="b">
        <f ca="1"/>
        <v>0</v>
      </c>
      <c r="L49" t="b">
        <f ca="1"/>
        <v>0</v>
      </c>
      <c r="M49" t="b">
        <f ca="1"/>
        <v>1</v>
      </c>
      <c r="N49" t="str">
        <f ca="1"/>
        <v>Nomad</v>
      </c>
      <c r="O49" t="b">
        <f ca="1"/>
        <v>0</v>
      </c>
      <c r="P49">
        <f ca="1"/>
        <v>0</v>
      </c>
      <c r="Q49">
        <f ca="1"/>
        <v>0</v>
      </c>
      <c r="R49">
        <f ca="1"/>
        <v>0</v>
      </c>
      <c r="S49">
        <f ca="1"/>
        <v>2</v>
      </c>
      <c r="T49">
        <f ca="1"/>
        <v>0</v>
      </c>
      <c r="U49">
        <f ca="1"/>
        <v>0</v>
      </c>
      <c r="V49">
        <f ca="1"/>
        <v>0</v>
      </c>
      <c r="W49">
        <f ca="1"/>
        <v>0</v>
      </c>
      <c r="X49">
        <f ca="1"/>
        <v>0</v>
      </c>
      <c r="Y49">
        <f ca="1"/>
        <v>0</v>
      </c>
      <c r="Z49">
        <f ca="1"/>
        <v>6</v>
      </c>
      <c r="AA49">
        <f ca="1"/>
        <v>0</v>
      </c>
      <c r="AB49">
        <f ca="1"/>
        <v>0</v>
      </c>
      <c r="AC49">
        <f ca="1"/>
        <v>0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  <c r="AI49">
        <f ca="1"/>
        <v>6</v>
      </c>
      <c r="AJ49" t="b">
        <f ca="1"/>
        <v>0</v>
      </c>
      <c r="AK49">
        <f ca="1"/>
        <v>0</v>
      </c>
      <c r="AL49" t="str">
        <f ca="1"/>
        <v>WorkshopVents</v>
      </c>
      <c r="AM49" t="str">
        <f ca="1"/>
        <v>0:56</v>
      </c>
      <c r="AN49" t="str">
        <f ca="1"/>
        <v>Attack</v>
      </c>
      <c r="AO49" t="str">
        <f ca="1"/>
        <v>Won</v>
      </c>
      <c r="AP49" t="b">
        <f ca="1"/>
        <v>0</v>
      </c>
      <c r="AQ49">
        <f ca="1"/>
        <v>0</v>
      </c>
      <c r="AR49" t="str">
        <f ca="1"/>
        <v>2:08</v>
      </c>
      <c r="AS49" t="str">
        <f ca="1"/>
        <v>Yeeto</v>
      </c>
      <c r="AT49" t="str">
        <f ca="1"/>
        <v>Gun</v>
      </c>
      <c r="AU49" t="b">
        <f ca="1"/>
        <v>0</v>
      </c>
      <c r="AV49" t="b">
        <f ca="1"/>
        <v>0</v>
      </c>
      <c r="AW49" t="str">
        <f ca="1"/>
        <v>2:06</v>
      </c>
      <c r="AX49" t="str">
        <f ca="1"/>
        <v>Blue</v>
      </c>
      <c r="AY49" t="str">
        <f ca="1"/>
        <v>Utility</v>
      </c>
      <c r="AZ49" t="b">
        <f ca="1"/>
        <v>0</v>
      </c>
      <c r="BA49" t="b">
        <f ca="1"/>
        <v>0</v>
      </c>
      <c r="BB49" t="str">
        <f ca="1"/>
        <v>1:44</v>
      </c>
      <c r="BC49" t="str">
        <f ca="1"/>
        <v>Fin</v>
      </c>
      <c r="BD49" t="str">
        <f ca="1"/>
        <v>Gun</v>
      </c>
      <c r="BE49" t="b">
        <f ca="1"/>
        <v>0</v>
      </c>
      <c r="BF49" t="b">
        <f ca="1"/>
        <v>1</v>
      </c>
      <c r="BG49" t="str">
        <f ca="1"/>
        <v>1:11</v>
      </c>
      <c r="BH49" t="str">
        <f ca="1"/>
        <v>Yeeto</v>
      </c>
      <c r="BI49" t="str">
        <f ca="1"/>
        <v>Gun</v>
      </c>
      <c r="BJ49" t="b">
        <f ca="1"/>
        <v>0</v>
      </c>
      <c r="BK49" t="b">
        <f ca="1"/>
        <v>1</v>
      </c>
      <c r="BL49" t="str">
        <f ca="1"/>
        <v>0:56</v>
      </c>
      <c r="BM49" t="str">
        <f ca="1"/>
        <v>Yeeto</v>
      </c>
      <c r="BN49" t="str">
        <f ca="1"/>
        <v>Gun</v>
      </c>
      <c r="BO49" t="b">
        <f ca="1"/>
        <v>0</v>
      </c>
      <c r="BP49" t="b">
        <f ca="1"/>
        <v>0</v>
      </c>
      <c r="BQ49">
        <f ca="1"/>
        <v>0</v>
      </c>
      <c r="BR49" t="str">
        <f ca="1"/>
        <v/>
      </c>
      <c r="BS49">
        <f ca="1"/>
        <v>0</v>
      </c>
      <c r="BT49">
        <f ca="1"/>
        <v>0</v>
      </c>
      <c r="BU49" t="b">
        <f ca="1"/>
        <v>0</v>
      </c>
      <c r="BV49" t="b">
        <f ca="1"/>
        <v>0</v>
      </c>
      <c r="BW49">
        <f ca="1"/>
        <v>0</v>
      </c>
      <c r="BX49">
        <f ca="1"/>
        <v>0</v>
      </c>
      <c r="BY49" t="b">
        <f ca="1"/>
        <v>0</v>
      </c>
      <c r="BZ49" t="b">
        <f ca="1"/>
        <v>0</v>
      </c>
      <c r="CA49">
        <f ca="1"/>
        <v>0</v>
      </c>
      <c r="CB49">
        <f ca="1"/>
        <v>0</v>
      </c>
      <c r="CC49" t="b">
        <f ca="1"/>
        <v>0</v>
      </c>
      <c r="CD49" t="b">
        <f ca="1"/>
        <v>0</v>
      </c>
      <c r="CE49">
        <f ca="1"/>
        <v>0</v>
      </c>
      <c r="CF49">
        <f ca="1"/>
        <v>0</v>
      </c>
      <c r="CG49" t="b">
        <f ca="1"/>
        <v>0</v>
      </c>
      <c r="CH49">
        <f ca="1"/>
        <v>137</v>
      </c>
      <c r="CI49">
        <f ca="1"/>
        <v>43</v>
      </c>
      <c r="CJ49">
        <f ca="1"/>
        <v>52</v>
      </c>
      <c r="CK49">
        <f ca="1"/>
        <v>54</v>
      </c>
      <c r="CL49">
        <f ca="1"/>
        <v>76</v>
      </c>
      <c r="CM49">
        <f ca="1"/>
        <v>109</v>
      </c>
      <c r="CN49">
        <f ca="1"/>
        <v>124</v>
      </c>
      <c r="CO49">
        <f ca="1"/>
        <v>124</v>
      </c>
      <c r="CP49">
        <f ca="1"/>
        <v>0</v>
      </c>
      <c r="CQ49">
        <f ca="1"/>
        <v>0</v>
      </c>
      <c r="CR49">
        <f ca="1"/>
        <v>0</v>
      </c>
      <c r="CS49">
        <f ca="1"/>
        <v>0</v>
      </c>
      <c r="CT49">
        <f ca="1"/>
        <v>0</v>
      </c>
      <c r="CU49" t="b">
        <f ca="1"/>
        <v>0</v>
      </c>
      <c r="CV49">
        <f ca="1"/>
        <v>0</v>
      </c>
      <c r="CW49">
        <f ca="1"/>
        <v>43</v>
      </c>
      <c r="CX49">
        <f ca="1"/>
        <v>0</v>
      </c>
      <c r="CY49">
        <f ca="1"/>
        <v>0</v>
      </c>
      <c r="CZ49">
        <f ca="1"/>
        <v>0</v>
      </c>
      <c r="DA49" t="b">
        <f ca="1"/>
        <v>0</v>
      </c>
      <c r="DB49" t="b">
        <f ca="1"/>
        <v>0</v>
      </c>
      <c r="DC49" t="b">
        <f ca="1"/>
        <v>0</v>
      </c>
      <c r="DD49" t="b">
        <f ca="1"/>
        <v>0</v>
      </c>
      <c r="DE49" t="b">
        <f ca="1"/>
        <v>0</v>
      </c>
      <c r="DF49">
        <f ca="1"/>
        <v>0</v>
      </c>
    </row>
    <row r="50" spans="1:110" x14ac:dyDescent="0.2">
      <c r="A50" t="str">
        <f ca="1"/>
        <v>6_7 Border</v>
      </c>
      <c r="B50">
        <f ca="1"/>
        <v>7</v>
      </c>
      <c r="C50">
        <f ca="1"/>
        <v>0</v>
      </c>
      <c r="D50">
        <f ca="1"/>
        <v>0</v>
      </c>
      <c r="E50">
        <f ca="1"/>
        <v>0</v>
      </c>
      <c r="F50">
        <f ca="1"/>
        <v>0</v>
      </c>
      <c r="G50">
        <f ca="1"/>
        <v>0</v>
      </c>
      <c r="H50">
        <f ca="1"/>
        <v>0</v>
      </c>
      <c r="I50">
        <f ca="1"/>
        <v>0</v>
      </c>
      <c r="J50">
        <f ca="1"/>
        <v>0</v>
      </c>
      <c r="K50" t="b">
        <f ca="1"/>
        <v>0</v>
      </c>
      <c r="L50" t="b">
        <f ca="1"/>
        <v>0</v>
      </c>
      <c r="M50" t="b">
        <f ca="1"/>
        <v>0</v>
      </c>
      <c r="N50" t="str">
        <f ca="1"/>
        <v>Aruni</v>
      </c>
      <c r="O50" t="b">
        <f ca="1"/>
        <v>0</v>
      </c>
      <c r="P50">
        <f ca="1"/>
        <v>0</v>
      </c>
      <c r="Q50">
        <f ca="1"/>
        <v>0</v>
      </c>
      <c r="R50">
        <f ca="1"/>
        <v>3</v>
      </c>
      <c r="S50">
        <f ca="1"/>
        <v>0</v>
      </c>
      <c r="T50">
        <f ca="1"/>
        <v>0</v>
      </c>
      <c r="U50">
        <f ca="1"/>
        <v>0</v>
      </c>
      <c r="V50">
        <f ca="1"/>
        <v>0</v>
      </c>
      <c r="W50">
        <f ca="1"/>
        <v>0</v>
      </c>
      <c r="X50">
        <f ca="1"/>
        <v>0</v>
      </c>
      <c r="Y50">
        <f ca="1"/>
        <v>0</v>
      </c>
      <c r="Z50">
        <f ca="1"/>
        <v>7</v>
      </c>
      <c r="AA50">
        <f ca="1"/>
        <v>0</v>
      </c>
      <c r="AB50">
        <f ca="1"/>
        <v>0</v>
      </c>
      <c r="AC50">
        <f ca="1"/>
        <v>0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  <c r="AI50">
        <f ca="1"/>
        <v>7</v>
      </c>
      <c r="AJ50" t="b">
        <f ca="1"/>
        <v>0</v>
      </c>
      <c r="AK50">
        <f ca="1"/>
        <v>0</v>
      </c>
      <c r="AL50" t="str">
        <f ca="1"/>
        <v>WorkshopVents</v>
      </c>
      <c r="AM50" t="str">
        <f ca="1"/>
        <v>0:46</v>
      </c>
      <c r="AN50" t="str">
        <f ca="1"/>
        <v>Defence</v>
      </c>
      <c r="AO50" t="str">
        <f ca="1"/>
        <v>Won</v>
      </c>
      <c r="AP50" t="b">
        <f ca="1"/>
        <v>0</v>
      </c>
      <c r="AQ50">
        <f ca="1"/>
        <v>0</v>
      </c>
      <c r="AR50" t="str">
        <f ca="1"/>
        <v>2:08</v>
      </c>
      <c r="AS50" t="str">
        <f ca="1"/>
        <v>Blue</v>
      </c>
      <c r="AT50" t="str">
        <f ca="1"/>
        <v>Gun</v>
      </c>
      <c r="AU50" t="b">
        <f ca="1"/>
        <v>0</v>
      </c>
      <c r="AV50" t="b">
        <f ca="1"/>
        <v>1</v>
      </c>
      <c r="AW50" t="str">
        <f ca="1"/>
        <v>2:07</v>
      </c>
      <c r="AX50" t="str">
        <f ca="1"/>
        <v>Blue</v>
      </c>
      <c r="AY50" t="str">
        <f ca="1"/>
        <v>Gun</v>
      </c>
      <c r="AZ50" t="b">
        <f ca="1"/>
        <v>0</v>
      </c>
      <c r="BA50" t="b">
        <f ca="1"/>
        <v>1</v>
      </c>
      <c r="BB50" t="str">
        <f ca="1"/>
        <v>1:46</v>
      </c>
      <c r="BC50" t="str">
        <f ca="1"/>
        <v>Blue</v>
      </c>
      <c r="BD50" t="str">
        <f ca="1"/>
        <v>Gun</v>
      </c>
      <c r="BE50" t="b">
        <f ca="1"/>
        <v>0</v>
      </c>
      <c r="BF50" t="b">
        <f ca="1"/>
        <v>1</v>
      </c>
      <c r="BG50" t="str">
        <f ca="1"/>
        <v>1:45</v>
      </c>
      <c r="BH50" t="str">
        <f ca="1"/>
        <v>Yeeto</v>
      </c>
      <c r="BI50" t="str">
        <f ca="1"/>
        <v>Gun</v>
      </c>
      <c r="BJ50" t="b">
        <f ca="1"/>
        <v>0</v>
      </c>
      <c r="BK50" t="b">
        <f ca="1"/>
        <v>1</v>
      </c>
      <c r="BL50" t="str">
        <f ca="1"/>
        <v>0:46</v>
      </c>
      <c r="BM50" t="str">
        <f ca="1"/>
        <v>Fin</v>
      </c>
      <c r="BN50" t="str">
        <f ca="1"/>
        <v>Gun</v>
      </c>
      <c r="BO50" t="b">
        <f ca="1"/>
        <v>0</v>
      </c>
      <c r="BP50" t="b">
        <f ca="1"/>
        <v>0</v>
      </c>
      <c r="BQ50">
        <f ca="1"/>
        <v>0</v>
      </c>
      <c r="BR50" t="str">
        <f ca="1"/>
        <v/>
      </c>
      <c r="BS50">
        <f ca="1"/>
        <v>0</v>
      </c>
      <c r="BT50">
        <f ca="1"/>
        <v>0</v>
      </c>
      <c r="BU50" t="b">
        <f ca="1"/>
        <v>0</v>
      </c>
      <c r="BV50" t="b">
        <f ca="1"/>
        <v>0</v>
      </c>
      <c r="BW50">
        <f ca="1"/>
        <v>0</v>
      </c>
      <c r="BX50">
        <f ca="1"/>
        <v>0</v>
      </c>
      <c r="BY50" t="b">
        <f ca="1"/>
        <v>0</v>
      </c>
      <c r="BZ50" t="b">
        <f ca="1"/>
        <v>0</v>
      </c>
      <c r="CA50">
        <f ca="1"/>
        <v>0</v>
      </c>
      <c r="CB50">
        <f ca="1"/>
        <v>0</v>
      </c>
      <c r="CC50" t="b">
        <f ca="1"/>
        <v>0</v>
      </c>
      <c r="CD50" t="b">
        <f ca="1"/>
        <v>1</v>
      </c>
      <c r="CE50">
        <f ca="1"/>
        <v>0</v>
      </c>
      <c r="CF50">
        <f ca="1"/>
        <v>0</v>
      </c>
      <c r="CG50" t="b">
        <f ca="1"/>
        <v>1</v>
      </c>
      <c r="CH50">
        <f ca="1"/>
        <v>0</v>
      </c>
      <c r="CI50" t="b">
        <f ca="1"/>
        <v>0</v>
      </c>
      <c r="CJ50">
        <f ca="1"/>
        <v>52</v>
      </c>
      <c r="CK50">
        <f ca="1"/>
        <v>53</v>
      </c>
      <c r="CL50">
        <f ca="1"/>
        <v>74</v>
      </c>
      <c r="CM50">
        <f ca="1"/>
        <v>75</v>
      </c>
      <c r="CN50">
        <f ca="1"/>
        <v>134</v>
      </c>
      <c r="CO50">
        <f ca="1"/>
        <v>134</v>
      </c>
      <c r="CP50">
        <f ca="1"/>
        <v>0</v>
      </c>
      <c r="CQ50">
        <f ca="1"/>
        <v>0</v>
      </c>
      <c r="CR50">
        <f ca="1"/>
        <v>0</v>
      </c>
      <c r="CS50">
        <f ca="1"/>
        <v>0</v>
      </c>
      <c r="CT50">
        <f ca="1"/>
        <v>0</v>
      </c>
      <c r="CU50">
        <f ca="1"/>
        <v>0</v>
      </c>
      <c r="CV50">
        <f ca="1"/>
        <v>0</v>
      </c>
      <c r="CW50">
        <f ca="1"/>
        <v>0</v>
      </c>
      <c r="CX50">
        <f ca="1"/>
        <v>0</v>
      </c>
      <c r="CY50">
        <f ca="1"/>
        <v>0</v>
      </c>
      <c r="CZ50">
        <f ca="1"/>
        <v>0</v>
      </c>
      <c r="DA50" t="b">
        <f ca="1"/>
        <v>0</v>
      </c>
      <c r="DB50" t="b">
        <f ca="1"/>
        <v>0</v>
      </c>
      <c r="DC50" t="b">
        <f ca="1"/>
        <v>0</v>
      </c>
      <c r="DD50" t="b">
        <f ca="1"/>
        <v>0</v>
      </c>
      <c r="DE50" t="b">
        <f ca="1"/>
        <v>0</v>
      </c>
      <c r="DF50">
        <f ca="1"/>
        <v>0</v>
      </c>
    </row>
    <row r="51" spans="1:110" x14ac:dyDescent="0.2">
      <c r="A51" t="str">
        <f ca="1"/>
        <v>6_7 Border</v>
      </c>
      <c r="B51">
        <f ca="1"/>
        <v>8</v>
      </c>
      <c r="C51">
        <f ca="1"/>
        <v>0</v>
      </c>
      <c r="D51">
        <f ca="1"/>
        <v>0</v>
      </c>
      <c r="E51">
        <f ca="1"/>
        <v>0</v>
      </c>
      <c r="F51">
        <f ca="1"/>
        <v>0</v>
      </c>
      <c r="G51">
        <f ca="1"/>
        <v>0</v>
      </c>
      <c r="H51">
        <f ca="1"/>
        <v>0</v>
      </c>
      <c r="I51">
        <f ca="1"/>
        <v>0</v>
      </c>
      <c r="J51" t="str">
        <f ca="1"/>
        <v>1:21</v>
      </c>
      <c r="K51" t="b">
        <f ca="1"/>
        <v>0</v>
      </c>
      <c r="L51" t="b">
        <f ca="1"/>
        <v>0</v>
      </c>
      <c r="M51" t="b">
        <f ca="1"/>
        <v>0</v>
      </c>
      <c r="N51" t="str">
        <f ca="1"/>
        <v>Pulse</v>
      </c>
      <c r="O51" t="b">
        <f ca="1"/>
        <v>0</v>
      </c>
      <c r="P51">
        <f ca="1"/>
        <v>0</v>
      </c>
      <c r="Q51">
        <f ca="1"/>
        <v>1</v>
      </c>
      <c r="R51">
        <f ca="1"/>
        <v>4</v>
      </c>
      <c r="S51">
        <f ca="1"/>
        <v>0</v>
      </c>
      <c r="T51">
        <f ca="1"/>
        <v>0</v>
      </c>
      <c r="U51">
        <f ca="1"/>
        <v>0</v>
      </c>
      <c r="V51">
        <f ca="1"/>
        <v>0</v>
      </c>
      <c r="W51">
        <f ca="1"/>
        <v>0</v>
      </c>
      <c r="X51">
        <f ca="1"/>
        <v>0</v>
      </c>
      <c r="Y51">
        <f ca="1"/>
        <v>0</v>
      </c>
      <c r="Z51">
        <f ca="1"/>
        <v>8</v>
      </c>
      <c r="AA51">
        <f ca="1"/>
        <v>0</v>
      </c>
      <c r="AB51">
        <f ca="1"/>
        <v>0</v>
      </c>
      <c r="AC51">
        <f ca="1"/>
        <v>0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  <c r="AI51">
        <f ca="1"/>
        <v>8</v>
      </c>
      <c r="AJ51" t="b">
        <f ca="1"/>
        <v>0</v>
      </c>
      <c r="AK51">
        <f ca="1"/>
        <v>0</v>
      </c>
      <c r="AL51" t="str">
        <f ca="1"/>
        <v>BathroomTellers</v>
      </c>
      <c r="AM51" t="str">
        <f ca="1"/>
        <v>1:16</v>
      </c>
      <c r="AN51" t="str">
        <f ca="1"/>
        <v>Defence</v>
      </c>
      <c r="AO51" t="str">
        <f ca="1"/>
        <v>Lost</v>
      </c>
      <c r="AP51" t="b">
        <f ca="1"/>
        <v>0</v>
      </c>
      <c r="AQ51">
        <f ca="1"/>
        <v>0</v>
      </c>
      <c r="AR51" t="str">
        <f ca="1"/>
        <v>2:07</v>
      </c>
      <c r="AS51" t="str">
        <f ca="1"/>
        <v>Blue</v>
      </c>
      <c r="AT51" t="str">
        <f ca="1"/>
        <v>Gun</v>
      </c>
      <c r="AU51" t="b">
        <f ca="1"/>
        <v>0</v>
      </c>
      <c r="AV51" t="b">
        <f ca="1"/>
        <v>1</v>
      </c>
      <c r="AW51" t="str">
        <f ca="1"/>
        <v>1:29</v>
      </c>
      <c r="AX51" t="str">
        <f ca="1"/>
        <v>Blue</v>
      </c>
      <c r="AY51" t="str">
        <f ca="1"/>
        <v>Gun</v>
      </c>
      <c r="AZ51" t="b">
        <f ca="1"/>
        <v>0</v>
      </c>
      <c r="BA51" t="b">
        <f ca="1"/>
        <v>0</v>
      </c>
      <c r="BB51">
        <f ca="1"/>
        <v>0</v>
      </c>
      <c r="BC51">
        <f ca="1"/>
        <v>0</v>
      </c>
      <c r="BD51">
        <f ca="1"/>
        <v>0</v>
      </c>
      <c r="BE51" t="b">
        <f ca="1"/>
        <v>0</v>
      </c>
      <c r="BF51">
        <f ca="1"/>
        <v>0</v>
      </c>
      <c r="BG51">
        <f ca="1"/>
        <v>0</v>
      </c>
      <c r="BH51">
        <f ca="1"/>
        <v>0</v>
      </c>
      <c r="BI51">
        <f ca="1"/>
        <v>0</v>
      </c>
      <c r="BJ51" t="b">
        <f ca="1"/>
        <v>0</v>
      </c>
      <c r="BK51">
        <f ca="1"/>
        <v>0</v>
      </c>
      <c r="BL51">
        <f ca="1"/>
        <v>0</v>
      </c>
      <c r="BM51">
        <f ca="1"/>
        <v>0</v>
      </c>
      <c r="BN51">
        <f ca="1"/>
        <v>0</v>
      </c>
      <c r="BO51" t="b">
        <f ca="1"/>
        <v>0</v>
      </c>
      <c r="BP51">
        <f ca="1"/>
        <v>0</v>
      </c>
      <c r="BQ51">
        <f ca="1"/>
        <v>0</v>
      </c>
      <c r="BR51" t="str">
        <f ca="1"/>
        <v/>
      </c>
      <c r="BS51">
        <f ca="1"/>
        <v>0</v>
      </c>
      <c r="BT51">
        <f ca="1"/>
        <v>0</v>
      </c>
      <c r="BU51" t="b">
        <f ca="1"/>
        <v>0</v>
      </c>
      <c r="BV51" t="b">
        <f ca="1"/>
        <v>0</v>
      </c>
      <c r="BW51">
        <f ca="1"/>
        <v>0</v>
      </c>
      <c r="BX51">
        <f ca="1"/>
        <v>0</v>
      </c>
      <c r="BY51" t="b">
        <f ca="1"/>
        <v>0</v>
      </c>
      <c r="BZ51" t="b">
        <f ca="1"/>
        <v>0</v>
      </c>
      <c r="CA51">
        <f ca="1"/>
        <v>0</v>
      </c>
      <c r="CB51">
        <f ca="1"/>
        <v>0</v>
      </c>
      <c r="CC51" t="b">
        <f ca="1"/>
        <v>0</v>
      </c>
      <c r="CD51" t="b">
        <f ca="1"/>
        <v>0</v>
      </c>
      <c r="CE51">
        <f ca="1"/>
        <v>0</v>
      </c>
      <c r="CF51">
        <f ca="1"/>
        <v>0</v>
      </c>
      <c r="CG51" t="b">
        <f ca="1"/>
        <v>1</v>
      </c>
      <c r="CH51">
        <f ca="1"/>
        <v>81</v>
      </c>
      <c r="CI51">
        <f ca="1"/>
        <v>99</v>
      </c>
      <c r="CJ51">
        <f ca="1"/>
        <v>53</v>
      </c>
      <c r="CK51">
        <f ca="1"/>
        <v>91</v>
      </c>
      <c r="CL51" t="b">
        <f ca="1"/>
        <v>0</v>
      </c>
      <c r="CM51" t="b">
        <f ca="1"/>
        <v>0</v>
      </c>
      <c r="CN51" t="b">
        <f ca="1"/>
        <v>0</v>
      </c>
      <c r="CO51">
        <f ca="1"/>
        <v>104</v>
      </c>
      <c r="CP51">
        <f ca="1"/>
        <v>0</v>
      </c>
      <c r="CQ51">
        <f ca="1"/>
        <v>0</v>
      </c>
      <c r="CR51">
        <f ca="1"/>
        <v>0</v>
      </c>
      <c r="CS51">
        <f ca="1"/>
        <v>0</v>
      </c>
      <c r="CT51">
        <f ca="1"/>
        <v>0</v>
      </c>
      <c r="CU51">
        <f ca="1"/>
        <v>0</v>
      </c>
      <c r="CV51">
        <f ca="1"/>
        <v>0</v>
      </c>
      <c r="CW51">
        <f ca="1"/>
        <v>0</v>
      </c>
      <c r="CX51">
        <f ca="1"/>
        <v>0</v>
      </c>
      <c r="CY51">
        <f ca="1"/>
        <v>0</v>
      </c>
      <c r="CZ51">
        <f ca="1"/>
        <v>0</v>
      </c>
      <c r="DA51" t="b">
        <f ca="1"/>
        <v>0</v>
      </c>
      <c r="DB51" t="b">
        <f ca="1"/>
        <v>0</v>
      </c>
      <c r="DC51" t="b">
        <f ca="1"/>
        <v>0</v>
      </c>
      <c r="DD51" t="b">
        <f ca="1"/>
        <v>0</v>
      </c>
      <c r="DE51" t="b">
        <f ca="1"/>
        <v>0</v>
      </c>
      <c r="DF51">
        <f ca="1"/>
        <v>0</v>
      </c>
    </row>
    <row r="52" spans="1:110" x14ac:dyDescent="0.2">
      <c r="A52" t="str">
        <f ca="1"/>
        <v>6_7 Border</v>
      </c>
      <c r="B52">
        <f ca="1"/>
        <v>9</v>
      </c>
      <c r="C52">
        <f ca="1"/>
        <v>0</v>
      </c>
      <c r="D52">
        <f ca="1"/>
        <v>0</v>
      </c>
      <c r="E52">
        <f ca="1"/>
        <v>0</v>
      </c>
      <c r="F52">
        <f ca="1"/>
        <v>0</v>
      </c>
      <c r="G52">
        <f ca="1"/>
        <v>0</v>
      </c>
      <c r="H52">
        <f ca="1"/>
        <v>0</v>
      </c>
      <c r="I52">
        <f ca="1"/>
        <v>0</v>
      </c>
      <c r="J52" t="str">
        <f ca="1"/>
        <v>1:38</v>
      </c>
      <c r="K52" t="b">
        <f ca="1"/>
        <v>0</v>
      </c>
      <c r="L52" t="b">
        <f ca="1"/>
        <v>0</v>
      </c>
      <c r="M52" t="b">
        <f ca="1"/>
        <v>0</v>
      </c>
      <c r="N52" t="str">
        <f ca="1"/>
        <v>Maestro</v>
      </c>
      <c r="O52" t="b">
        <f ca="1"/>
        <v>0</v>
      </c>
      <c r="P52">
        <f ca="1"/>
        <v>0</v>
      </c>
      <c r="Q52">
        <f ca="1"/>
        <v>0</v>
      </c>
      <c r="R52">
        <f ca="1"/>
        <v>2</v>
      </c>
      <c r="S52">
        <f ca="1"/>
        <v>0</v>
      </c>
      <c r="T52">
        <f ca="1"/>
        <v>0</v>
      </c>
      <c r="U52">
        <f ca="1"/>
        <v>0</v>
      </c>
      <c r="V52">
        <f ca="1"/>
        <v>0</v>
      </c>
      <c r="W52">
        <f ca="1"/>
        <v>0</v>
      </c>
      <c r="X52">
        <f ca="1"/>
        <v>0</v>
      </c>
      <c r="Y52">
        <f ca="1"/>
        <v>0</v>
      </c>
      <c r="Z52">
        <f ca="1"/>
        <v>9</v>
      </c>
      <c r="AA52">
        <f ca="1"/>
        <v>0</v>
      </c>
      <c r="AB52">
        <f ca="1"/>
        <v>0</v>
      </c>
      <c r="AC52">
        <f ca="1"/>
        <v>0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  <c r="AI52">
        <f ca="1"/>
        <v>9</v>
      </c>
      <c r="AJ52" t="b">
        <f ca="1"/>
        <v>0</v>
      </c>
      <c r="AK52">
        <f ca="1"/>
        <v>0</v>
      </c>
      <c r="AL52" t="str">
        <f ca="1"/>
        <v>ArmoryArchives</v>
      </c>
      <c r="AM52" t="str">
        <f ca="1"/>
        <v>1:32</v>
      </c>
      <c r="AN52" t="str">
        <f ca="1"/>
        <v>Defence</v>
      </c>
      <c r="AO52" t="str">
        <f ca="1"/>
        <v>Won</v>
      </c>
      <c r="AP52" t="b">
        <f ca="1"/>
        <v>0</v>
      </c>
      <c r="AQ52">
        <f ca="1"/>
        <v>0</v>
      </c>
      <c r="AR52" t="str">
        <f ca="1"/>
        <v>2:18</v>
      </c>
      <c r="AS52" t="str">
        <f ca="1"/>
        <v>Ploudy</v>
      </c>
      <c r="AT52" t="str">
        <f ca="1"/>
        <v>Gun</v>
      </c>
      <c r="AU52" t="b">
        <f ca="1"/>
        <v>0</v>
      </c>
      <c r="AV52" t="b">
        <f ca="1"/>
        <v>1</v>
      </c>
      <c r="AW52" t="str">
        <f ca="1"/>
        <v>2:15</v>
      </c>
      <c r="AX52" t="str">
        <f ca="1"/>
        <v>Ploudy</v>
      </c>
      <c r="AY52" t="str">
        <f ca="1"/>
        <v>Gun</v>
      </c>
      <c r="AZ52" t="b">
        <f ca="1"/>
        <v>0</v>
      </c>
      <c r="BA52" t="b">
        <f ca="1"/>
        <v>0</v>
      </c>
      <c r="BB52" t="str">
        <f ca="1"/>
        <v>2:13</v>
      </c>
      <c r="BC52" t="str">
        <f ca="1"/>
        <v>Blue</v>
      </c>
      <c r="BD52" t="str">
        <f ca="1"/>
        <v>Gun</v>
      </c>
      <c r="BE52" t="b">
        <f ca="1"/>
        <v>0</v>
      </c>
      <c r="BF52" t="b">
        <f ca="1"/>
        <v>1</v>
      </c>
      <c r="BG52" t="str">
        <f ca="1"/>
        <v>1:35</v>
      </c>
      <c r="BH52" t="str">
        <f ca="1"/>
        <v>Fin</v>
      </c>
      <c r="BI52" t="str">
        <f ca="1"/>
        <v>Utility</v>
      </c>
      <c r="BJ52" t="b">
        <f ca="1"/>
        <v>0</v>
      </c>
      <c r="BK52" t="b">
        <f ca="1"/>
        <v>0</v>
      </c>
      <c r="BL52" t="str">
        <f ca="1"/>
        <v>1:32</v>
      </c>
      <c r="BM52" t="str">
        <f ca="1"/>
        <v>Fin</v>
      </c>
      <c r="BN52" t="str">
        <f ca="1"/>
        <v>Gun</v>
      </c>
      <c r="BO52" t="b">
        <f ca="1"/>
        <v>0</v>
      </c>
      <c r="BP52" t="b">
        <f ca="1"/>
        <v>0</v>
      </c>
      <c r="BQ52">
        <f ca="1"/>
        <v>0</v>
      </c>
      <c r="BR52" t="str">
        <f ca="1"/>
        <v/>
      </c>
      <c r="BS52">
        <f ca="1"/>
        <v>0</v>
      </c>
      <c r="BT52">
        <f ca="1"/>
        <v>0</v>
      </c>
      <c r="BU52" t="b">
        <f ca="1"/>
        <v>0</v>
      </c>
      <c r="BV52" t="b">
        <f ca="1"/>
        <v>0</v>
      </c>
      <c r="BW52">
        <f ca="1"/>
        <v>0</v>
      </c>
      <c r="BX52">
        <f ca="1"/>
        <v>0</v>
      </c>
      <c r="BY52" t="b">
        <f ca="1"/>
        <v>0</v>
      </c>
      <c r="BZ52" t="b">
        <f ca="1"/>
        <v>0</v>
      </c>
      <c r="CA52">
        <f ca="1"/>
        <v>2</v>
      </c>
      <c r="CB52">
        <f ca="1"/>
        <v>1</v>
      </c>
      <c r="CC52" t="b">
        <f ca="1"/>
        <v>1</v>
      </c>
      <c r="CD52" t="b">
        <f ca="1"/>
        <v>1</v>
      </c>
      <c r="CE52">
        <f ca="1"/>
        <v>0</v>
      </c>
      <c r="CF52">
        <f ca="1"/>
        <v>0</v>
      </c>
      <c r="CG52" t="b">
        <f ca="1"/>
        <v>1</v>
      </c>
      <c r="CH52">
        <f ca="1"/>
        <v>98</v>
      </c>
      <c r="CI52">
        <f ca="1"/>
        <v>82</v>
      </c>
      <c r="CJ52">
        <f ca="1"/>
        <v>42</v>
      </c>
      <c r="CK52">
        <f ca="1"/>
        <v>45</v>
      </c>
      <c r="CL52">
        <f ca="1"/>
        <v>47</v>
      </c>
      <c r="CM52">
        <f ca="1"/>
        <v>85</v>
      </c>
      <c r="CN52">
        <f ca="1"/>
        <v>88</v>
      </c>
      <c r="CO52">
        <f ca="1"/>
        <v>88</v>
      </c>
      <c r="CP52">
        <f ca="1"/>
        <v>0</v>
      </c>
      <c r="CQ52">
        <f ca="1"/>
        <v>0</v>
      </c>
      <c r="CR52">
        <f ca="1"/>
        <v>0</v>
      </c>
      <c r="CS52">
        <f ca="1"/>
        <v>0</v>
      </c>
      <c r="CT52">
        <f ca="1"/>
        <v>0</v>
      </c>
      <c r="CU52">
        <f ca="1"/>
        <v>0</v>
      </c>
      <c r="CV52">
        <f ca="1"/>
        <v>0</v>
      </c>
      <c r="CW52">
        <f ca="1"/>
        <v>0</v>
      </c>
      <c r="CX52">
        <f ca="1"/>
        <v>0</v>
      </c>
      <c r="CY52">
        <f ca="1"/>
        <v>0</v>
      </c>
      <c r="CZ52">
        <f ca="1"/>
        <v>0</v>
      </c>
      <c r="DA52" t="b">
        <f ca="1"/>
        <v>0</v>
      </c>
      <c r="DB52" t="b">
        <f ca="1"/>
        <v>0</v>
      </c>
      <c r="DC52" t="b">
        <f ca="1"/>
        <v>1</v>
      </c>
      <c r="DD52" t="b">
        <f ca="1"/>
        <v>0</v>
      </c>
      <c r="DE52" t="b">
        <f ca="1"/>
        <v>0</v>
      </c>
      <c r="DF52">
        <f ca="1"/>
        <v>0</v>
      </c>
    </row>
    <row r="53" spans="1:110" x14ac:dyDescent="0.2">
      <c r="A53" t="str">
        <f ca="1"/>
        <v>6_9 Border</v>
      </c>
      <c r="B53">
        <f ca="1"/>
        <v>1</v>
      </c>
      <c r="C53">
        <f ca="1"/>
        <v>0</v>
      </c>
      <c r="D53">
        <f ca="1"/>
        <v>0</v>
      </c>
      <c r="E53">
        <f ca="1"/>
        <v>0</v>
      </c>
      <c r="F53">
        <f ca="1"/>
        <v>0</v>
      </c>
      <c r="G53">
        <f ca="1"/>
        <v>0</v>
      </c>
      <c r="H53">
        <f ca="1"/>
        <v>0</v>
      </c>
      <c r="I53">
        <f ca="1"/>
        <v>0</v>
      </c>
      <c r="J53" t="str">
        <f ca="1"/>
        <v>1:43</v>
      </c>
      <c r="K53" t="b">
        <f ca="1"/>
        <v>0</v>
      </c>
      <c r="L53" t="b">
        <f ca="1"/>
        <v>0</v>
      </c>
      <c r="M53" t="b">
        <f ca="1"/>
        <v>0</v>
      </c>
      <c r="N53" t="str">
        <f ca="1"/>
        <v>Nomad</v>
      </c>
      <c r="O53" t="b">
        <f ca="1"/>
        <v>0</v>
      </c>
      <c r="P53">
        <f ca="1"/>
        <v>0</v>
      </c>
      <c r="Q53">
        <f ca="1"/>
        <v>0</v>
      </c>
      <c r="R53">
        <f ca="1"/>
        <v>0</v>
      </c>
      <c r="S53">
        <f ca="1"/>
        <v>1</v>
      </c>
      <c r="T53">
        <f ca="1"/>
        <v>0</v>
      </c>
      <c r="U53">
        <f ca="1"/>
        <v>0</v>
      </c>
      <c r="V53">
        <f ca="1"/>
        <v>0</v>
      </c>
      <c r="W53">
        <f ca="1"/>
        <v>0</v>
      </c>
      <c r="X53">
        <f ca="1"/>
        <v>0</v>
      </c>
      <c r="Y53">
        <f ca="1"/>
        <v>0</v>
      </c>
      <c r="Z53">
        <f ca="1"/>
        <v>1</v>
      </c>
      <c r="AA53">
        <f ca="1"/>
        <v>0</v>
      </c>
      <c r="AB53">
        <f ca="1"/>
        <v>0</v>
      </c>
      <c r="AC53">
        <f ca="1"/>
        <v>0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  <c r="AI53">
        <f ca="1"/>
        <v>1</v>
      </c>
      <c r="AJ53" t="b">
        <f ca="1"/>
        <v>0</v>
      </c>
      <c r="AK53">
        <f ca="1"/>
        <v>0</v>
      </c>
      <c r="AL53" t="str">
        <f ca="1"/>
        <v>ArmoryArchives</v>
      </c>
      <c r="AM53" t="str">
        <f ca="1"/>
        <v>1:12</v>
      </c>
      <c r="AN53" t="str">
        <f ca="1"/>
        <v>Attack</v>
      </c>
      <c r="AO53" t="str">
        <f ca="1"/>
        <v>Lost</v>
      </c>
      <c r="AP53" t="b">
        <f ca="1"/>
        <v>0</v>
      </c>
      <c r="AQ53">
        <f ca="1"/>
        <v>0</v>
      </c>
      <c r="AR53" t="str">
        <f ca="1"/>
        <v>1:49</v>
      </c>
      <c r="AS53" t="str">
        <f ca="1"/>
        <v>Fin</v>
      </c>
      <c r="AT53" t="str">
        <f ca="1"/>
        <v>Gun</v>
      </c>
      <c r="AU53" t="b">
        <f ca="1"/>
        <v>0</v>
      </c>
      <c r="AV53" t="b">
        <f ca="1"/>
        <v>0</v>
      </c>
      <c r="AW53" t="str">
        <f ca="1"/>
        <v>1:28</v>
      </c>
      <c r="AX53" t="str">
        <f ca="1"/>
        <v>Blue</v>
      </c>
      <c r="AY53" t="str">
        <f ca="1"/>
        <v>Gun</v>
      </c>
      <c r="AZ53" t="b">
        <f ca="1"/>
        <v>0</v>
      </c>
      <c r="BA53" t="b">
        <f ca="1"/>
        <v>1</v>
      </c>
      <c r="BB53">
        <f ca="1"/>
        <v>0</v>
      </c>
      <c r="BC53">
        <f ca="1"/>
        <v>0</v>
      </c>
      <c r="BD53">
        <f ca="1"/>
        <v>0</v>
      </c>
      <c r="BE53" t="b">
        <f ca="1"/>
        <v>0</v>
      </c>
      <c r="BF53">
        <f ca="1"/>
        <v>0</v>
      </c>
      <c r="BG53">
        <f ca="1"/>
        <v>0</v>
      </c>
      <c r="BH53">
        <f ca="1"/>
        <v>0</v>
      </c>
      <c r="BI53">
        <f ca="1"/>
        <v>0</v>
      </c>
      <c r="BJ53" t="b">
        <f ca="1"/>
        <v>0</v>
      </c>
      <c r="BK53">
        <f ca="1"/>
        <v>0</v>
      </c>
      <c r="BL53">
        <f ca="1"/>
        <v>0</v>
      </c>
      <c r="BM53">
        <f ca="1"/>
        <v>0</v>
      </c>
      <c r="BN53">
        <f ca="1"/>
        <v>0</v>
      </c>
      <c r="BO53" t="b">
        <f ca="1"/>
        <v>0</v>
      </c>
      <c r="BP53">
        <f ca="1"/>
        <v>0</v>
      </c>
      <c r="BQ53">
        <f ca="1"/>
        <v>0</v>
      </c>
      <c r="BR53" t="str">
        <f ca="1"/>
        <v/>
      </c>
      <c r="BS53">
        <f ca="1"/>
        <v>0</v>
      </c>
      <c r="BT53">
        <f ca="1"/>
        <v>0</v>
      </c>
      <c r="BU53" t="b">
        <f ca="1"/>
        <v>0</v>
      </c>
      <c r="BV53" t="b">
        <f ca="1"/>
        <v>0</v>
      </c>
      <c r="BW53">
        <f ca="1"/>
        <v>0</v>
      </c>
      <c r="BX53">
        <f ca="1"/>
        <v>0</v>
      </c>
      <c r="BY53" t="b">
        <f ca="1"/>
        <v>0</v>
      </c>
      <c r="BZ53" t="b">
        <f ca="1"/>
        <v>0</v>
      </c>
      <c r="CA53">
        <f ca="1"/>
        <v>0</v>
      </c>
      <c r="CB53">
        <f ca="1"/>
        <v>0</v>
      </c>
      <c r="CC53" t="b">
        <f ca="1"/>
        <v>0</v>
      </c>
      <c r="CD53" t="b">
        <f ca="1"/>
        <v>0</v>
      </c>
      <c r="CE53">
        <f ca="1"/>
        <v>0</v>
      </c>
      <c r="CF53">
        <f ca="1"/>
        <v>0</v>
      </c>
      <c r="CG53" t="b">
        <f ca="1"/>
        <v>0</v>
      </c>
      <c r="CH53">
        <f ca="1"/>
        <v>103</v>
      </c>
      <c r="CI53">
        <f ca="1"/>
        <v>77</v>
      </c>
      <c r="CJ53">
        <f ca="1"/>
        <v>71</v>
      </c>
      <c r="CK53">
        <f ca="1"/>
        <v>92</v>
      </c>
      <c r="CL53" t="b">
        <f ca="1"/>
        <v>0</v>
      </c>
      <c r="CM53" t="b">
        <f ca="1"/>
        <v>0</v>
      </c>
      <c r="CN53" t="b">
        <f ca="1"/>
        <v>0</v>
      </c>
      <c r="CO53">
        <f ca="1"/>
        <v>108</v>
      </c>
      <c r="CP53">
        <f ca="1"/>
        <v>0</v>
      </c>
      <c r="CQ53">
        <f ca="1"/>
        <v>0</v>
      </c>
      <c r="CR53">
        <f ca="1"/>
        <v>0</v>
      </c>
      <c r="CS53">
        <f ca="1"/>
        <v>0</v>
      </c>
      <c r="CT53">
        <f ca="1"/>
        <v>0</v>
      </c>
      <c r="CU53" t="b">
        <f ca="1"/>
        <v>0</v>
      </c>
      <c r="CV53" t="b">
        <f ca="1"/>
        <v>0</v>
      </c>
      <c r="CW53">
        <f ca="1"/>
        <v>77</v>
      </c>
      <c r="CX53">
        <f ca="1"/>
        <v>95</v>
      </c>
      <c r="CY53">
        <f ca="1"/>
        <v>0</v>
      </c>
      <c r="CZ53">
        <f ca="1"/>
        <v>0</v>
      </c>
      <c r="DA53" t="b">
        <f ca="1"/>
        <v>0</v>
      </c>
      <c r="DB53" t="b">
        <f ca="1"/>
        <v>0</v>
      </c>
      <c r="DC53" t="b">
        <f ca="1"/>
        <v>0</v>
      </c>
      <c r="DD53" t="b">
        <f ca="1"/>
        <v>0</v>
      </c>
      <c r="DE53" t="b">
        <f ca="1"/>
        <v>0</v>
      </c>
      <c r="DF53">
        <f ca="1"/>
        <v>0</v>
      </c>
    </row>
    <row r="54" spans="1:110" x14ac:dyDescent="0.2">
      <c r="A54" t="str">
        <f ca="1"/>
        <v>6_9 Border</v>
      </c>
      <c r="B54">
        <f ca="1"/>
        <v>2</v>
      </c>
      <c r="C54">
        <f ca="1"/>
        <v>0</v>
      </c>
      <c r="D54">
        <f ca="1"/>
        <v>0</v>
      </c>
      <c r="E54">
        <f ca="1"/>
        <v>0</v>
      </c>
      <c r="F54">
        <f ca="1"/>
        <v>0</v>
      </c>
      <c r="G54">
        <f ca="1"/>
        <v>0</v>
      </c>
      <c r="H54">
        <f ca="1"/>
        <v>0</v>
      </c>
      <c r="I54">
        <f ca="1"/>
        <v>0</v>
      </c>
      <c r="J54" t="str">
        <f ca="1"/>
        <v>0:38</v>
      </c>
      <c r="K54" t="b">
        <f ca="1"/>
        <v>0</v>
      </c>
      <c r="L54" t="b">
        <f ca="1"/>
        <v>0</v>
      </c>
      <c r="M54" t="b">
        <f ca="1"/>
        <v>0</v>
      </c>
      <c r="N54" t="str">
        <f ca="1"/>
        <v>Nomad</v>
      </c>
      <c r="O54" t="b">
        <f ca="1"/>
        <v>0</v>
      </c>
      <c r="P54">
        <f ca="1"/>
        <v>0</v>
      </c>
      <c r="Q54">
        <f ca="1"/>
        <v>0</v>
      </c>
      <c r="R54">
        <f ca="1"/>
        <v>0</v>
      </c>
      <c r="S54">
        <f ca="1"/>
        <v>0</v>
      </c>
      <c r="T54">
        <f ca="1"/>
        <v>0</v>
      </c>
      <c r="U54">
        <f ca="1"/>
        <v>0</v>
      </c>
      <c r="V54">
        <f ca="1"/>
        <v>0</v>
      </c>
      <c r="W54">
        <f ca="1"/>
        <v>0</v>
      </c>
      <c r="X54">
        <f ca="1"/>
        <v>0</v>
      </c>
      <c r="Y54">
        <f ca="1"/>
        <v>0</v>
      </c>
      <c r="Z54">
        <f ca="1"/>
        <v>2</v>
      </c>
      <c r="AA54">
        <f ca="1"/>
        <v>0</v>
      </c>
      <c r="AB54">
        <f ca="1"/>
        <v>0</v>
      </c>
      <c r="AC54">
        <f ca="1"/>
        <v>0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  <c r="AI54">
        <f ca="1"/>
        <v>2</v>
      </c>
      <c r="AJ54" t="b">
        <f ca="1"/>
        <v>0</v>
      </c>
      <c r="AK54">
        <f ca="1"/>
        <v>0</v>
      </c>
      <c r="AL54" t="str">
        <f ca="1"/>
        <v>ArmoryArchives</v>
      </c>
      <c r="AM54" t="str">
        <f ca="1"/>
        <v>0:02</v>
      </c>
      <c r="AN54" t="str">
        <f ca="1"/>
        <v>Attack</v>
      </c>
      <c r="AO54" t="str">
        <f ca="1"/>
        <v>Lost</v>
      </c>
      <c r="AP54" t="b">
        <f ca="1"/>
        <v>0</v>
      </c>
      <c r="AQ54">
        <f ca="1"/>
        <v>0</v>
      </c>
      <c r="AR54" t="str">
        <f ca="1"/>
        <v>2:19</v>
      </c>
      <c r="AS54" t="str">
        <f ca="1"/>
        <v>Yeeto</v>
      </c>
      <c r="AT54" t="str">
        <f ca="1"/>
        <v>Gun</v>
      </c>
      <c r="AU54" t="b">
        <f ca="1"/>
        <v>0</v>
      </c>
      <c r="AV54" t="b">
        <f ca="1"/>
        <v>0</v>
      </c>
      <c r="AW54" t="str">
        <f ca="1"/>
        <v>1:30</v>
      </c>
      <c r="AX54" t="str">
        <f ca="1"/>
        <v>Ploudy</v>
      </c>
      <c r="AY54" t="str">
        <f ca="1"/>
        <v>Gun</v>
      </c>
      <c r="AZ54" t="b">
        <f ca="1"/>
        <v>0</v>
      </c>
      <c r="BA54" t="b">
        <f ca="1"/>
        <v>1</v>
      </c>
      <c r="BB54" t="str">
        <f ca="1"/>
        <v>0:23</v>
      </c>
      <c r="BC54" t="str">
        <f ca="1"/>
        <v>Yeeto</v>
      </c>
      <c r="BD54" t="str">
        <f ca="1"/>
        <v>Gun</v>
      </c>
      <c r="BE54" t="b">
        <f ca="1"/>
        <v>0</v>
      </c>
      <c r="BF54" t="b">
        <f ca="1"/>
        <v>1</v>
      </c>
      <c r="BG54">
        <f ca="1"/>
        <v>0</v>
      </c>
      <c r="BH54">
        <f ca="1"/>
        <v>0</v>
      </c>
      <c r="BI54">
        <f ca="1"/>
        <v>0</v>
      </c>
      <c r="BJ54" t="b">
        <f ca="1"/>
        <v>0</v>
      </c>
      <c r="BK54">
        <f ca="1"/>
        <v>0</v>
      </c>
      <c r="BL54">
        <f ca="1"/>
        <v>0</v>
      </c>
      <c r="BM54">
        <f ca="1"/>
        <v>0</v>
      </c>
      <c r="BN54">
        <f ca="1"/>
        <v>0</v>
      </c>
      <c r="BO54" t="b">
        <f ca="1"/>
        <v>0</v>
      </c>
      <c r="BP54">
        <f ca="1"/>
        <v>0</v>
      </c>
      <c r="BQ54">
        <f ca="1"/>
        <v>0</v>
      </c>
      <c r="BR54" t="str">
        <f ca="1"/>
        <v/>
      </c>
      <c r="BS54">
        <f ca="1"/>
        <v>0</v>
      </c>
      <c r="BT54">
        <f ca="1"/>
        <v>0</v>
      </c>
      <c r="BU54" t="b">
        <f ca="1"/>
        <v>0</v>
      </c>
      <c r="BV54" t="b">
        <f ca="1"/>
        <v>0</v>
      </c>
      <c r="BW54">
        <f ca="1"/>
        <v>0</v>
      </c>
      <c r="BX54">
        <f ca="1"/>
        <v>0</v>
      </c>
      <c r="BY54" t="b">
        <f ca="1"/>
        <v>0</v>
      </c>
      <c r="BZ54" t="b">
        <f ca="1"/>
        <v>0</v>
      </c>
      <c r="CA54">
        <f ca="1"/>
        <v>1</v>
      </c>
      <c r="CB54">
        <f ca="1"/>
        <v>1</v>
      </c>
      <c r="CC54" t="b">
        <f ca="1"/>
        <v>0</v>
      </c>
      <c r="CD54" t="b">
        <f ca="1"/>
        <v>1</v>
      </c>
      <c r="CE54">
        <f ca="1"/>
        <v>0</v>
      </c>
      <c r="CF54">
        <f ca="1"/>
        <v>0</v>
      </c>
      <c r="CG54" t="b">
        <f ca="1"/>
        <v>0</v>
      </c>
      <c r="CH54">
        <f ca="1"/>
        <v>38</v>
      </c>
      <c r="CI54">
        <f ca="1"/>
        <v>142</v>
      </c>
      <c r="CJ54">
        <f ca="1"/>
        <v>41</v>
      </c>
      <c r="CK54">
        <f ca="1"/>
        <v>90</v>
      </c>
      <c r="CL54">
        <f ca="1"/>
        <v>157</v>
      </c>
      <c r="CM54" t="b">
        <f ca="1"/>
        <v>0</v>
      </c>
      <c r="CN54" t="b">
        <f ca="1"/>
        <v>0</v>
      </c>
      <c r="CO54">
        <f ca="1"/>
        <v>178</v>
      </c>
      <c r="CP54">
        <f ca="1"/>
        <v>0</v>
      </c>
      <c r="CQ54">
        <f ca="1"/>
        <v>0</v>
      </c>
      <c r="CR54">
        <f ca="1"/>
        <v>0</v>
      </c>
      <c r="CS54">
        <f ca="1"/>
        <v>0</v>
      </c>
      <c r="CT54">
        <f ca="1"/>
        <v>0</v>
      </c>
      <c r="CU54" t="b">
        <f ca="1"/>
        <v>1</v>
      </c>
      <c r="CV54" t="b">
        <f ca="1"/>
        <v>0</v>
      </c>
      <c r="CW54">
        <f ca="1"/>
        <v>142</v>
      </c>
      <c r="CX54">
        <f ca="1"/>
        <v>82</v>
      </c>
      <c r="CY54">
        <f ca="1"/>
        <v>1</v>
      </c>
      <c r="CZ54">
        <f ca="1"/>
        <v>0</v>
      </c>
      <c r="DA54" t="b">
        <f ca="1"/>
        <v>0</v>
      </c>
      <c r="DB54" t="b">
        <f ca="1"/>
        <v>0</v>
      </c>
      <c r="DC54" t="b">
        <f ca="1"/>
        <v>0</v>
      </c>
      <c r="DD54" t="b">
        <f ca="1"/>
        <v>0</v>
      </c>
      <c r="DE54" t="b">
        <f ca="1"/>
        <v>0</v>
      </c>
      <c r="DF54">
        <f ca="1"/>
        <v>0</v>
      </c>
    </row>
    <row r="55" spans="1:110" x14ac:dyDescent="0.2">
      <c r="A55" t="str">
        <f ca="1"/>
        <v>6_9 Border</v>
      </c>
      <c r="B55">
        <f ca="1"/>
        <v>3</v>
      </c>
      <c r="C55">
        <f ca="1"/>
        <v>0</v>
      </c>
      <c r="D55">
        <f ca="1"/>
        <v>0</v>
      </c>
      <c r="E55">
        <f ca="1"/>
        <v>0</v>
      </c>
      <c r="F55">
        <f ca="1"/>
        <v>0</v>
      </c>
      <c r="G55">
        <f ca="1"/>
        <v>0</v>
      </c>
      <c r="H55">
        <f ca="1"/>
        <v>0</v>
      </c>
      <c r="I55">
        <f ca="1"/>
        <v>0</v>
      </c>
      <c r="J55">
        <f ca="1"/>
        <v>0</v>
      </c>
      <c r="K55" t="b">
        <f ca="1"/>
        <v>0</v>
      </c>
      <c r="L55" t="b">
        <f ca="1"/>
        <v>0</v>
      </c>
      <c r="M55" t="b">
        <f ca="1"/>
        <v>0</v>
      </c>
      <c r="N55" t="str">
        <f ca="1"/>
        <v>Nomad</v>
      </c>
      <c r="O55" t="b">
        <f ca="1"/>
        <v>1</v>
      </c>
      <c r="P55">
        <f ca="1"/>
        <v>0</v>
      </c>
      <c r="Q55">
        <f ca="1"/>
        <v>0</v>
      </c>
      <c r="R55">
        <f ca="1"/>
        <v>0</v>
      </c>
      <c r="S55">
        <f ca="1"/>
        <v>5</v>
      </c>
      <c r="T55">
        <f ca="1"/>
        <v>0</v>
      </c>
      <c r="U55">
        <f ca="1"/>
        <v>0</v>
      </c>
      <c r="V55">
        <f ca="1"/>
        <v>0</v>
      </c>
      <c r="W55">
        <f ca="1"/>
        <v>0</v>
      </c>
      <c r="X55">
        <f ca="1"/>
        <v>0</v>
      </c>
      <c r="Y55">
        <f ca="1"/>
        <v>0</v>
      </c>
      <c r="Z55">
        <f ca="1"/>
        <v>3</v>
      </c>
      <c r="AA55">
        <f ca="1"/>
        <v>0</v>
      </c>
      <c r="AB55">
        <f ca="1"/>
        <v>0</v>
      </c>
      <c r="AC55">
        <f ca="1"/>
        <v>0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  <c r="AI55">
        <f ca="1"/>
        <v>3</v>
      </c>
      <c r="AJ55" t="b">
        <f ca="1"/>
        <v>1</v>
      </c>
      <c r="AK55" t="str">
        <f ca="1"/>
        <v>1:32</v>
      </c>
      <c r="AL55" t="str">
        <f ca="1"/>
        <v>WorkshopVents</v>
      </c>
      <c r="AM55" t="str">
        <f ca="1"/>
        <v>0:40</v>
      </c>
      <c r="AN55" t="str">
        <f ca="1"/>
        <v>Attack</v>
      </c>
      <c r="AO55" t="str">
        <f ca="1"/>
        <v>Won</v>
      </c>
      <c r="AP55" t="b">
        <f ca="1"/>
        <v>1</v>
      </c>
      <c r="AQ55">
        <f ca="1"/>
        <v>0</v>
      </c>
      <c r="AR55" t="str">
        <f ca="1"/>
        <v>2:39</v>
      </c>
      <c r="AS55" t="str">
        <f ca="1"/>
        <v>Yeeto</v>
      </c>
      <c r="AT55" t="str">
        <f ca="1"/>
        <v>Gun</v>
      </c>
      <c r="AU55" t="b">
        <f ca="1"/>
        <v>0</v>
      </c>
      <c r="AV55" t="b">
        <f ca="1"/>
        <v>0</v>
      </c>
      <c r="AW55" t="str">
        <f ca="1"/>
        <v>2:03</v>
      </c>
      <c r="AX55" t="str">
        <f ca="1"/>
        <v>Blue</v>
      </c>
      <c r="AY55" t="str">
        <f ca="1"/>
        <v>Gun</v>
      </c>
      <c r="AZ55" t="b">
        <f ca="1"/>
        <v>0</v>
      </c>
      <c r="BA55" t="b">
        <f ca="1"/>
        <v>0</v>
      </c>
      <c r="BB55" t="str">
        <f ca="1"/>
        <v>1:44</v>
      </c>
      <c r="BC55" t="str">
        <f ca="1"/>
        <v>Blue</v>
      </c>
      <c r="BD55" t="str">
        <f ca="1"/>
        <v>Gun</v>
      </c>
      <c r="BE55" t="b">
        <f ca="1"/>
        <v>0</v>
      </c>
      <c r="BF55" t="b">
        <f ca="1"/>
        <v>0</v>
      </c>
      <c r="BG55" t="str">
        <f ca="1"/>
        <v>1:33</v>
      </c>
      <c r="BH55" t="str">
        <f ca="1"/>
        <v>Perseus</v>
      </c>
      <c r="BI55" t="str">
        <f ca="1"/>
        <v>Gun</v>
      </c>
      <c r="BJ55" t="b">
        <f ca="1"/>
        <v>0</v>
      </c>
      <c r="BK55" t="b">
        <f ca="1"/>
        <v>0</v>
      </c>
      <c r="BL55" t="str">
        <f ca="1"/>
        <v>0:40</v>
      </c>
      <c r="BM55" t="str">
        <f ca="1"/>
        <v>Perseus</v>
      </c>
      <c r="BN55" t="str">
        <f ca="1"/>
        <v>Gun</v>
      </c>
      <c r="BO55" t="b">
        <f ca="1"/>
        <v>0</v>
      </c>
      <c r="BP55" t="b">
        <f ca="1"/>
        <v>0</v>
      </c>
      <c r="BQ55">
        <f ca="1"/>
        <v>0</v>
      </c>
      <c r="BR55" t="str">
        <f ca="1"/>
        <v/>
      </c>
      <c r="BS55">
        <f ca="1"/>
        <v>0</v>
      </c>
      <c r="BT55">
        <f ca="1"/>
        <v>0</v>
      </c>
      <c r="BU55" t="b">
        <f ca="1"/>
        <v>0</v>
      </c>
      <c r="BV55" t="b">
        <f ca="1"/>
        <v>0</v>
      </c>
      <c r="BW55">
        <f ca="1"/>
        <v>0</v>
      </c>
      <c r="BX55">
        <f ca="1"/>
        <v>0</v>
      </c>
      <c r="BY55" t="b">
        <f ca="1"/>
        <v>1</v>
      </c>
      <c r="BZ55" t="b">
        <f ca="1"/>
        <v>0</v>
      </c>
      <c r="CA55">
        <f ca="1"/>
        <v>0</v>
      </c>
      <c r="CB55">
        <f ca="1"/>
        <v>0</v>
      </c>
      <c r="CC55" t="b">
        <f ca="1"/>
        <v>0</v>
      </c>
      <c r="CD55" t="b">
        <f ca="1"/>
        <v>1</v>
      </c>
      <c r="CE55">
        <f ca="1"/>
        <v>0</v>
      </c>
      <c r="CF55">
        <f ca="1"/>
        <v>0</v>
      </c>
      <c r="CG55" t="b">
        <f ca="1"/>
        <v>1</v>
      </c>
      <c r="CH55">
        <f ca="1"/>
        <v>0</v>
      </c>
      <c r="CI55" t="b">
        <f ca="1"/>
        <v>0</v>
      </c>
      <c r="CJ55">
        <f ca="1"/>
        <v>21</v>
      </c>
      <c r="CK55">
        <f ca="1"/>
        <v>57</v>
      </c>
      <c r="CL55">
        <f ca="1"/>
        <v>76</v>
      </c>
      <c r="CM55">
        <f ca="1"/>
        <v>87</v>
      </c>
      <c r="CN55">
        <f ca="1"/>
        <v>140</v>
      </c>
      <c r="CO55">
        <f ca="1"/>
        <v>93</v>
      </c>
      <c r="CP55">
        <f ca="1"/>
        <v>0</v>
      </c>
      <c r="CQ55">
        <f ca="1"/>
        <v>0</v>
      </c>
      <c r="CR55">
        <f ca="1"/>
        <v>0</v>
      </c>
      <c r="CS55">
        <f ca="1"/>
        <v>0</v>
      </c>
      <c r="CT55">
        <f ca="1"/>
        <v>0</v>
      </c>
      <c r="CU55" t="b">
        <f ca="1"/>
        <v>1</v>
      </c>
      <c r="CV55" t="b">
        <f ca="1"/>
        <v>0</v>
      </c>
      <c r="CW55" t="b">
        <f ca="1"/>
        <v>0</v>
      </c>
      <c r="CX55">
        <f ca="1"/>
        <v>82</v>
      </c>
      <c r="CY55">
        <f ca="1"/>
        <v>0</v>
      </c>
      <c r="CZ55">
        <f ca="1"/>
        <v>0</v>
      </c>
      <c r="DA55" t="b">
        <f ca="1"/>
        <v>0</v>
      </c>
      <c r="DB55" t="b">
        <f ca="1"/>
        <v>0</v>
      </c>
      <c r="DC55" t="b">
        <f ca="1"/>
        <v>0</v>
      </c>
      <c r="DD55">
        <f ca="1"/>
        <v>88</v>
      </c>
      <c r="DE55" t="b">
        <f ca="1"/>
        <v>0</v>
      </c>
      <c r="DF55">
        <f ca="1"/>
        <v>0</v>
      </c>
    </row>
    <row r="56" spans="1:110" x14ac:dyDescent="0.2">
      <c r="A56" t="str">
        <f ca="1"/>
        <v>6_9 Border</v>
      </c>
      <c r="B56">
        <f ca="1"/>
        <v>4</v>
      </c>
      <c r="C56">
        <f ca="1"/>
        <v>0</v>
      </c>
      <c r="D56">
        <f ca="1"/>
        <v>0</v>
      </c>
      <c r="E56">
        <f ca="1"/>
        <v>0</v>
      </c>
      <c r="F56">
        <f ca="1"/>
        <v>0</v>
      </c>
      <c r="G56">
        <f ca="1"/>
        <v>0</v>
      </c>
      <c r="H56">
        <f ca="1"/>
        <v>0</v>
      </c>
      <c r="I56">
        <f ca="1"/>
        <v>0</v>
      </c>
      <c r="J56" t="str">
        <f ca="1"/>
        <v>1:48</v>
      </c>
      <c r="K56" t="b">
        <f ca="1"/>
        <v>0</v>
      </c>
      <c r="L56" t="b">
        <f ca="1"/>
        <v>0</v>
      </c>
      <c r="M56" t="b">
        <f ca="1"/>
        <v>0</v>
      </c>
      <c r="N56" t="str">
        <f ca="1"/>
        <v>Nomad</v>
      </c>
      <c r="O56" t="b">
        <f ca="1"/>
        <v>0</v>
      </c>
      <c r="P56">
        <f ca="1"/>
        <v>0</v>
      </c>
      <c r="Q56">
        <f ca="1"/>
        <v>0</v>
      </c>
      <c r="R56">
        <f ca="1"/>
        <v>0</v>
      </c>
      <c r="S56">
        <f ca="1"/>
        <v>0</v>
      </c>
      <c r="T56">
        <f ca="1"/>
        <v>0</v>
      </c>
      <c r="U56">
        <f ca="1"/>
        <v>0</v>
      </c>
      <c r="V56">
        <f ca="1"/>
        <v>0</v>
      </c>
      <c r="W56">
        <f ca="1"/>
        <v>0</v>
      </c>
      <c r="X56">
        <f ca="1"/>
        <v>0</v>
      </c>
      <c r="Y56">
        <f ca="1"/>
        <v>0</v>
      </c>
      <c r="Z56">
        <f ca="1"/>
        <v>4</v>
      </c>
      <c r="AA56">
        <f ca="1"/>
        <v>0</v>
      </c>
      <c r="AB56">
        <f ca="1"/>
        <v>0</v>
      </c>
      <c r="AC56">
        <f ca="1"/>
        <v>0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  <c r="AI56">
        <f ca="1"/>
        <v>4</v>
      </c>
      <c r="AJ56" t="b">
        <f ca="1"/>
        <v>1</v>
      </c>
      <c r="AK56" t="str">
        <f ca="1"/>
        <v>0:40</v>
      </c>
      <c r="AL56" t="str">
        <f ca="1"/>
        <v>WorkshopVents</v>
      </c>
      <c r="AM56" t="str">
        <f ca="1"/>
        <v>0:27</v>
      </c>
      <c r="AN56" t="str">
        <f ca="1"/>
        <v>Attack</v>
      </c>
      <c r="AO56" t="str">
        <f ca="1"/>
        <v>Won</v>
      </c>
      <c r="AP56" t="b">
        <f ca="1"/>
        <v>1</v>
      </c>
      <c r="AQ56">
        <f ca="1"/>
        <v>0</v>
      </c>
      <c r="AR56" t="str">
        <f ca="1"/>
        <v>2:07</v>
      </c>
      <c r="AS56" t="str">
        <f ca="1"/>
        <v>Ploudy</v>
      </c>
      <c r="AT56" t="str">
        <f ca="1"/>
        <v>Gun</v>
      </c>
      <c r="AU56" t="b">
        <f ca="1"/>
        <v>0</v>
      </c>
      <c r="AV56" t="b">
        <f ca="1"/>
        <v>1</v>
      </c>
      <c r="AW56" t="str">
        <f ca="1"/>
        <v>1:33</v>
      </c>
      <c r="AX56" t="str">
        <f ca="1"/>
        <v>Blue</v>
      </c>
      <c r="AY56" t="str">
        <f ca="1"/>
        <v>Gun</v>
      </c>
      <c r="AZ56" t="b">
        <f ca="1"/>
        <v>0</v>
      </c>
      <c r="BA56" t="b">
        <f ca="1"/>
        <v>0</v>
      </c>
      <c r="BB56" t="str">
        <f ca="1"/>
        <v>1:18</v>
      </c>
      <c r="BC56" t="str">
        <f ca="1"/>
        <v>Fin</v>
      </c>
      <c r="BD56" t="str">
        <f ca="1"/>
        <v>Gun</v>
      </c>
      <c r="BE56" t="b">
        <f ca="1"/>
        <v>0</v>
      </c>
      <c r="BF56" t="b">
        <f ca="1"/>
        <v>0</v>
      </c>
      <c r="BG56" t="str">
        <f ca="1"/>
        <v>1:16</v>
      </c>
      <c r="BH56" t="str">
        <f ca="1"/>
        <v>Yeeto</v>
      </c>
      <c r="BI56" t="str">
        <f ca="1"/>
        <v>Gun</v>
      </c>
      <c r="BJ56" t="b">
        <f ca="1"/>
        <v>0</v>
      </c>
      <c r="BK56" t="b">
        <f ca="1"/>
        <v>0</v>
      </c>
      <c r="BL56" t="str">
        <f ca="1"/>
        <v>0:27</v>
      </c>
      <c r="BM56" t="str">
        <f ca="1"/>
        <v>Fin</v>
      </c>
      <c r="BN56" t="str">
        <f ca="1"/>
        <v>Gun</v>
      </c>
      <c r="BO56" t="b">
        <f ca="1"/>
        <v>1</v>
      </c>
      <c r="BP56" t="b">
        <f ca="1"/>
        <v>0</v>
      </c>
      <c r="BQ56">
        <f ca="1"/>
        <v>0</v>
      </c>
      <c r="BR56" t="str">
        <f ca="1"/>
        <v/>
      </c>
      <c r="BS56">
        <f ca="1"/>
        <v>0</v>
      </c>
      <c r="BT56">
        <f ca="1"/>
        <v>0</v>
      </c>
      <c r="BU56" t="b">
        <f ca="1"/>
        <v>0</v>
      </c>
      <c r="BV56" t="b">
        <f ca="1"/>
        <v>0</v>
      </c>
      <c r="BW56">
        <f ca="1"/>
        <v>0</v>
      </c>
      <c r="BX56">
        <f ca="1"/>
        <v>0</v>
      </c>
      <c r="BY56" t="b">
        <f ca="1"/>
        <v>1</v>
      </c>
      <c r="BZ56" t="b">
        <f ca="1"/>
        <v>0</v>
      </c>
      <c r="CA56">
        <f ca="1"/>
        <v>1</v>
      </c>
      <c r="CB56">
        <f ca="1"/>
        <v>1</v>
      </c>
      <c r="CC56" t="b">
        <f ca="1"/>
        <v>1</v>
      </c>
      <c r="CD56" t="b">
        <f ca="1"/>
        <v>1</v>
      </c>
      <c r="CE56">
        <f ca="1"/>
        <v>0</v>
      </c>
      <c r="CF56">
        <f ca="1"/>
        <v>0</v>
      </c>
      <c r="CG56" t="b">
        <f ca="1"/>
        <v>1</v>
      </c>
      <c r="CH56">
        <f ca="1"/>
        <v>108</v>
      </c>
      <c r="CI56">
        <f ca="1"/>
        <v>72</v>
      </c>
      <c r="CJ56">
        <f ca="1"/>
        <v>53</v>
      </c>
      <c r="CK56">
        <f ca="1"/>
        <v>87</v>
      </c>
      <c r="CL56">
        <f ca="1"/>
        <v>102</v>
      </c>
      <c r="CM56">
        <f ca="1"/>
        <v>104</v>
      </c>
      <c r="CN56">
        <f ca="1"/>
        <v>158</v>
      </c>
      <c r="CO56">
        <f ca="1"/>
        <v>158</v>
      </c>
      <c r="CP56">
        <f ca="1"/>
        <v>0</v>
      </c>
      <c r="CQ56">
        <f ca="1"/>
        <v>0</v>
      </c>
      <c r="CR56">
        <f ca="1"/>
        <v>0</v>
      </c>
      <c r="CS56">
        <f ca="1"/>
        <v>0</v>
      </c>
      <c r="CT56">
        <f ca="1"/>
        <v>0</v>
      </c>
      <c r="CU56" t="b">
        <f ca="1"/>
        <v>1</v>
      </c>
      <c r="CV56" t="b">
        <f ca="1"/>
        <v>0</v>
      </c>
      <c r="CW56">
        <f ca="1"/>
        <v>72</v>
      </c>
      <c r="CX56">
        <f ca="1"/>
        <v>62</v>
      </c>
      <c r="CY56">
        <f ca="1"/>
        <v>1</v>
      </c>
      <c r="CZ56">
        <f ca="1"/>
        <v>0</v>
      </c>
      <c r="DA56" t="b">
        <f ca="1"/>
        <v>0</v>
      </c>
      <c r="DB56" t="b">
        <f ca="1"/>
        <v>0</v>
      </c>
      <c r="DC56" t="b">
        <f ca="1"/>
        <v>1</v>
      </c>
      <c r="DD56">
        <f ca="1"/>
        <v>140</v>
      </c>
      <c r="DE56" t="b">
        <f ca="1"/>
        <v>0</v>
      </c>
      <c r="DF56">
        <f ca="1"/>
        <v>0</v>
      </c>
    </row>
    <row r="57" spans="1:110" x14ac:dyDescent="0.2">
      <c r="A57" t="str">
        <f ca="1"/>
        <v>6_9 Border</v>
      </c>
      <c r="B57">
        <f ca="1"/>
        <v>5</v>
      </c>
      <c r="C57">
        <f ca="1"/>
        <v>0</v>
      </c>
      <c r="D57">
        <f ca="1"/>
        <v>0</v>
      </c>
      <c r="E57">
        <f ca="1"/>
        <v>0</v>
      </c>
      <c r="F57">
        <f ca="1"/>
        <v>0</v>
      </c>
      <c r="G57">
        <f ca="1"/>
        <v>0</v>
      </c>
      <c r="H57">
        <f ca="1"/>
        <v>0</v>
      </c>
      <c r="I57">
        <f ca="1"/>
        <v>0</v>
      </c>
      <c r="J57">
        <f ca="1"/>
        <v>0</v>
      </c>
      <c r="K57" t="b">
        <f ca="1"/>
        <v>0</v>
      </c>
      <c r="L57" t="b">
        <f ca="1"/>
        <v>0</v>
      </c>
      <c r="M57" t="b">
        <f ca="1"/>
        <v>0</v>
      </c>
      <c r="N57" t="str">
        <f ca="1"/>
        <v>Nomad</v>
      </c>
      <c r="O57" t="b">
        <f ca="1"/>
        <v>0</v>
      </c>
      <c r="P57">
        <f ca="1"/>
        <v>0</v>
      </c>
      <c r="Q57">
        <f ca="1"/>
        <v>0</v>
      </c>
      <c r="R57">
        <f ca="1"/>
        <v>0</v>
      </c>
      <c r="S57">
        <f ca="1"/>
        <v>2</v>
      </c>
      <c r="T57">
        <f ca="1"/>
        <v>0</v>
      </c>
      <c r="U57">
        <f ca="1"/>
        <v>0</v>
      </c>
      <c r="V57">
        <f ca="1"/>
        <v>0</v>
      </c>
      <c r="W57">
        <f ca="1"/>
        <v>0</v>
      </c>
      <c r="X57">
        <f ca="1"/>
        <v>0</v>
      </c>
      <c r="Y57">
        <f ca="1"/>
        <v>0</v>
      </c>
      <c r="Z57">
        <f ca="1"/>
        <v>5</v>
      </c>
      <c r="AA57">
        <f ca="1"/>
        <v>0</v>
      </c>
      <c r="AB57">
        <f ca="1"/>
        <v>0</v>
      </c>
      <c r="AC57">
        <f ca="1"/>
        <v>0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  <c r="AI57">
        <f ca="1"/>
        <v>5</v>
      </c>
      <c r="AJ57" t="b">
        <f ca="1"/>
        <v>1</v>
      </c>
      <c r="AK57" t="str">
        <f ca="1"/>
        <v>1:18</v>
      </c>
      <c r="AL57" t="str">
        <f ca="1"/>
        <v>BathroomTellers</v>
      </c>
      <c r="AM57" t="str">
        <f ca="1"/>
        <v>0:36</v>
      </c>
      <c r="AN57" t="str">
        <f ca="1"/>
        <v>Attack</v>
      </c>
      <c r="AO57" t="str">
        <f ca="1"/>
        <v>Won</v>
      </c>
      <c r="AP57" t="b">
        <f ca="1"/>
        <v>1</v>
      </c>
      <c r="AQ57">
        <f ca="1"/>
        <v>0</v>
      </c>
      <c r="AR57" t="str">
        <f ca="1"/>
        <v>2:25</v>
      </c>
      <c r="AS57" t="str">
        <f ca="1"/>
        <v>Blue</v>
      </c>
      <c r="AT57" t="str">
        <f ca="1"/>
        <v>Gun</v>
      </c>
      <c r="AU57" t="b">
        <f ca="1"/>
        <v>0</v>
      </c>
      <c r="AV57" t="b">
        <f ca="1"/>
        <v>0</v>
      </c>
      <c r="AW57" t="str">
        <f ca="1"/>
        <v>2:05</v>
      </c>
      <c r="AX57" t="str">
        <f ca="1"/>
        <v>Blue</v>
      </c>
      <c r="AY57" t="str">
        <f ca="1"/>
        <v>Gun</v>
      </c>
      <c r="AZ57" t="b">
        <f ca="1"/>
        <v>0</v>
      </c>
      <c r="BA57" t="b">
        <f ca="1"/>
        <v>1</v>
      </c>
      <c r="BB57" t="str">
        <f ca="1"/>
        <v>1:44</v>
      </c>
      <c r="BC57" t="str">
        <f ca="1"/>
        <v>Blue</v>
      </c>
      <c r="BD57" t="str">
        <f ca="1"/>
        <v>Gun</v>
      </c>
      <c r="BE57" t="b">
        <f ca="1"/>
        <v>0</v>
      </c>
      <c r="BF57" t="b">
        <f ca="1"/>
        <v>0</v>
      </c>
      <c r="BG57" t="str">
        <f ca="1"/>
        <v>1:19</v>
      </c>
      <c r="BH57" t="str">
        <f ca="1"/>
        <v>Blue</v>
      </c>
      <c r="BI57" t="str">
        <f ca="1"/>
        <v>Gun</v>
      </c>
      <c r="BJ57" t="b">
        <f ca="1"/>
        <v>0</v>
      </c>
      <c r="BK57" t="b">
        <f ca="1"/>
        <v>0</v>
      </c>
      <c r="BL57" t="str">
        <f ca="1"/>
        <v>0:36</v>
      </c>
      <c r="BM57" t="str">
        <f ca="1"/>
        <v>Blue</v>
      </c>
      <c r="BN57" t="str">
        <f ca="1"/>
        <v>Gun</v>
      </c>
      <c r="BO57" t="b">
        <f ca="1"/>
        <v>1</v>
      </c>
      <c r="BP57" t="b">
        <f ca="1"/>
        <v>0</v>
      </c>
      <c r="BQ57">
        <f ca="1"/>
        <v>0</v>
      </c>
      <c r="BR57" t="str">
        <f ca="1"/>
        <v/>
      </c>
      <c r="BS57">
        <f ca="1"/>
        <v>0</v>
      </c>
      <c r="BT57">
        <f ca="1"/>
        <v>0</v>
      </c>
      <c r="BU57" t="b">
        <f ca="1"/>
        <v>0</v>
      </c>
      <c r="BV57" t="b">
        <f ca="1"/>
        <v>0</v>
      </c>
      <c r="BW57">
        <f ca="1"/>
        <v>0</v>
      </c>
      <c r="BX57">
        <f ca="1"/>
        <v>0</v>
      </c>
      <c r="BY57" t="b">
        <f ca="1"/>
        <v>1</v>
      </c>
      <c r="BZ57" t="b">
        <f ca="1"/>
        <v>0</v>
      </c>
      <c r="CA57">
        <f ca="1"/>
        <v>0</v>
      </c>
      <c r="CB57">
        <f ca="1"/>
        <v>0</v>
      </c>
      <c r="CC57" t="b">
        <f ca="1"/>
        <v>0</v>
      </c>
      <c r="CD57" t="b">
        <f ca="1"/>
        <v>1</v>
      </c>
      <c r="CE57">
        <f ca="1"/>
        <v>0</v>
      </c>
      <c r="CF57">
        <f ca="1"/>
        <v>0</v>
      </c>
      <c r="CG57" t="b">
        <f ca="1"/>
        <v>1</v>
      </c>
      <c r="CH57">
        <f ca="1"/>
        <v>0</v>
      </c>
      <c r="CI57" t="b">
        <f ca="1"/>
        <v>0</v>
      </c>
      <c r="CJ57">
        <f ca="1"/>
        <v>35</v>
      </c>
      <c r="CK57">
        <f ca="1"/>
        <v>55</v>
      </c>
      <c r="CL57">
        <f ca="1"/>
        <v>76</v>
      </c>
      <c r="CM57">
        <f ca="1"/>
        <v>101</v>
      </c>
      <c r="CN57">
        <f ca="1"/>
        <v>111</v>
      </c>
      <c r="CO57">
        <f ca="1"/>
        <v>111</v>
      </c>
      <c r="CP57">
        <f ca="1"/>
        <v>0</v>
      </c>
      <c r="CQ57">
        <f ca="1"/>
        <v>0</v>
      </c>
      <c r="CR57">
        <f ca="1"/>
        <v>0</v>
      </c>
      <c r="CS57">
        <f ca="1"/>
        <v>0</v>
      </c>
      <c r="CT57">
        <f ca="1"/>
        <v>0</v>
      </c>
      <c r="CU57" t="b">
        <f ca="1"/>
        <v>1</v>
      </c>
      <c r="CV57" t="b">
        <f ca="1"/>
        <v>0</v>
      </c>
      <c r="CW57" t="b">
        <f ca="1"/>
        <v>0</v>
      </c>
      <c r="CX57">
        <f ca="1"/>
        <v>60</v>
      </c>
      <c r="CY57">
        <f ca="1"/>
        <v>0</v>
      </c>
      <c r="CZ57">
        <f ca="1"/>
        <v>0</v>
      </c>
      <c r="DA57" t="b">
        <f ca="1"/>
        <v>0</v>
      </c>
      <c r="DB57" t="b">
        <f ca="1"/>
        <v>0</v>
      </c>
      <c r="DC57" t="b">
        <f ca="1"/>
        <v>0</v>
      </c>
      <c r="DD57">
        <f ca="1"/>
        <v>102</v>
      </c>
      <c r="DE57" t="b">
        <f ca="1"/>
        <v>0</v>
      </c>
      <c r="DF57">
        <f ca="1"/>
        <v>0</v>
      </c>
    </row>
    <row r="58" spans="1:110" x14ac:dyDescent="0.2">
      <c r="A58" t="str">
        <f ca="1"/>
        <v>6_9 Border</v>
      </c>
      <c r="B58">
        <f ca="1"/>
        <v>6</v>
      </c>
      <c r="C58">
        <f ca="1"/>
        <v>0</v>
      </c>
      <c r="D58">
        <f ca="1"/>
        <v>0</v>
      </c>
      <c r="E58">
        <f ca="1"/>
        <v>0</v>
      </c>
      <c r="F58">
        <f ca="1"/>
        <v>0</v>
      </c>
      <c r="G58">
        <f ca="1"/>
        <v>0</v>
      </c>
      <c r="H58">
        <f ca="1"/>
        <v>0</v>
      </c>
      <c r="I58">
        <f ca="1"/>
        <v>0</v>
      </c>
      <c r="J58" t="str">
        <f ca="1"/>
        <v>0:06</v>
      </c>
      <c r="K58" t="b">
        <f ca="1"/>
        <v>0</v>
      </c>
      <c r="L58" t="b">
        <f ca="1"/>
        <v>1</v>
      </c>
      <c r="M58" t="b">
        <f ca="1"/>
        <v>0</v>
      </c>
      <c r="N58" t="str">
        <f ca="1"/>
        <v>Nomad</v>
      </c>
      <c r="O58" t="b">
        <f ca="1"/>
        <v>0</v>
      </c>
      <c r="P58">
        <f ca="1"/>
        <v>0</v>
      </c>
      <c r="Q58">
        <f ca="1"/>
        <v>0</v>
      </c>
      <c r="R58">
        <f ca="1"/>
        <v>0</v>
      </c>
      <c r="S58">
        <f ca="1"/>
        <v>0</v>
      </c>
      <c r="T58">
        <f ca="1"/>
        <v>0</v>
      </c>
      <c r="U58">
        <f ca="1"/>
        <v>0</v>
      </c>
      <c r="V58">
        <f ca="1"/>
        <v>0</v>
      </c>
      <c r="W58">
        <f ca="1"/>
        <v>0</v>
      </c>
      <c r="X58">
        <f ca="1"/>
        <v>0</v>
      </c>
      <c r="Y58">
        <f ca="1"/>
        <v>0</v>
      </c>
      <c r="Z58">
        <f ca="1"/>
        <v>6</v>
      </c>
      <c r="AA58">
        <f ca="1"/>
        <v>0</v>
      </c>
      <c r="AB58">
        <f ca="1"/>
        <v>0</v>
      </c>
      <c r="AC58">
        <f ca="1"/>
        <v>0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  <c r="AI58">
        <f ca="1"/>
        <v>6</v>
      </c>
      <c r="AJ58" t="b">
        <f ca="1"/>
        <v>1</v>
      </c>
      <c r="AK58" t="str">
        <f ca="1"/>
        <v>0:00</v>
      </c>
      <c r="AL58" t="str">
        <f ca="1"/>
        <v>BathroomTellers</v>
      </c>
      <c r="AM58" t="str">
        <f ca="1"/>
        <v>0:38</v>
      </c>
      <c r="AN58" t="str">
        <f ca="1"/>
        <v>Attack</v>
      </c>
      <c r="AO58" t="str">
        <f ca="1"/>
        <v>Lost</v>
      </c>
      <c r="AP58" t="b">
        <f ca="1"/>
        <v>0</v>
      </c>
      <c r="AQ58">
        <f ca="1"/>
        <v>0</v>
      </c>
      <c r="AR58" t="str">
        <f ca="1"/>
        <v>1:38</v>
      </c>
      <c r="AS58" t="str">
        <f ca="1"/>
        <v>Ploudy</v>
      </c>
      <c r="AT58" t="str">
        <f ca="1"/>
        <v>Gun</v>
      </c>
      <c r="AU58" t="b">
        <f ca="1"/>
        <v>0</v>
      </c>
      <c r="AV58" t="b">
        <f ca="1"/>
        <v>1</v>
      </c>
      <c r="AW58" t="str">
        <f ca="1"/>
        <v>1:25</v>
      </c>
      <c r="AX58" t="str">
        <f ca="1"/>
        <v>Perseus</v>
      </c>
      <c r="AY58" t="str">
        <f ca="1"/>
        <v>Gun</v>
      </c>
      <c r="AZ58" t="b">
        <f ca="1"/>
        <v>0</v>
      </c>
      <c r="BA58" t="b">
        <f ca="1"/>
        <v>1</v>
      </c>
      <c r="BB58" t="str">
        <f ca="1"/>
        <v>0:51</v>
      </c>
      <c r="BC58" t="str">
        <f ca="1"/>
        <v>Blue</v>
      </c>
      <c r="BD58" t="str">
        <f ca="1"/>
        <v>Gun</v>
      </c>
      <c r="BE58" t="b">
        <f ca="1"/>
        <v>0</v>
      </c>
      <c r="BF58" t="b">
        <f ca="1"/>
        <v>0</v>
      </c>
      <c r="BG58" t="str">
        <f ca="1"/>
        <v>0:05</v>
      </c>
      <c r="BH58" t="str">
        <f ca="1"/>
        <v>Blue</v>
      </c>
      <c r="BI58" t="str">
        <f ca="1"/>
        <v>Gun</v>
      </c>
      <c r="BJ58" t="b">
        <f ca="1"/>
        <v>0</v>
      </c>
      <c r="BK58" t="b">
        <f ca="1"/>
        <v>0</v>
      </c>
      <c r="BL58">
        <f ca="1"/>
        <v>0</v>
      </c>
      <c r="BM58">
        <f ca="1"/>
        <v>0</v>
      </c>
      <c r="BN58">
        <f ca="1"/>
        <v>0</v>
      </c>
      <c r="BO58" t="b">
        <f ca="1"/>
        <v>0</v>
      </c>
      <c r="BP58">
        <f ca="1"/>
        <v>0</v>
      </c>
      <c r="BQ58">
        <f ca="1"/>
        <v>0</v>
      </c>
      <c r="BR58" t="str">
        <f ca="1"/>
        <v/>
      </c>
      <c r="BS58">
        <f ca="1"/>
        <v>0</v>
      </c>
      <c r="BT58">
        <f ca="1"/>
        <v>0</v>
      </c>
      <c r="BU58" t="b">
        <f ca="1"/>
        <v>0</v>
      </c>
      <c r="BV58" t="b">
        <f ca="1"/>
        <v>0</v>
      </c>
      <c r="BW58">
        <f ca="1"/>
        <v>0</v>
      </c>
      <c r="BX58">
        <f ca="1"/>
        <v>0</v>
      </c>
      <c r="BY58" t="b">
        <f ca="1"/>
        <v>0</v>
      </c>
      <c r="BZ58" t="b">
        <f ca="1"/>
        <v>0</v>
      </c>
      <c r="CA58">
        <f ca="1"/>
        <v>1</v>
      </c>
      <c r="CB58">
        <f ca="1"/>
        <v>1</v>
      </c>
      <c r="CC58" t="b">
        <f ca="1"/>
        <v>1</v>
      </c>
      <c r="CD58" t="b">
        <f ca="1"/>
        <v>1</v>
      </c>
      <c r="CE58">
        <f ca="1"/>
        <v>0</v>
      </c>
      <c r="CF58">
        <f ca="1"/>
        <v>0</v>
      </c>
      <c r="CG58" t="b">
        <f ca="1"/>
        <v>0</v>
      </c>
      <c r="CH58">
        <f ca="1"/>
        <v>6</v>
      </c>
      <c r="CI58">
        <f ca="1"/>
        <v>174</v>
      </c>
      <c r="CJ58">
        <f ca="1"/>
        <v>82</v>
      </c>
      <c r="CK58">
        <f ca="1"/>
        <v>95</v>
      </c>
      <c r="CL58">
        <f ca="1"/>
        <v>129</v>
      </c>
      <c r="CM58">
        <f ca="1"/>
        <v>175</v>
      </c>
      <c r="CN58" t="b">
        <f ca="1"/>
        <v>0</v>
      </c>
      <c r="CO58">
        <f ca="1"/>
        <v>187</v>
      </c>
      <c r="CP58">
        <f ca="1"/>
        <v>0</v>
      </c>
      <c r="CQ58">
        <f ca="1"/>
        <v>0</v>
      </c>
      <c r="CR58">
        <f ca="1"/>
        <v>0</v>
      </c>
      <c r="CS58">
        <f ca="1"/>
        <v>0</v>
      </c>
      <c r="CT58">
        <f ca="1"/>
        <v>0</v>
      </c>
      <c r="CU58" t="b">
        <f ca="1"/>
        <v>1</v>
      </c>
      <c r="CV58" t="b">
        <f ca="1"/>
        <v>1</v>
      </c>
      <c r="CW58">
        <f ca="1"/>
        <v>174</v>
      </c>
      <c r="CX58" t="b">
        <f ca="1"/>
        <v>0</v>
      </c>
      <c r="CY58">
        <f ca="1"/>
        <v>1</v>
      </c>
      <c r="CZ58">
        <f ca="1"/>
        <v>4</v>
      </c>
      <c r="DA58" t="b">
        <f ca="1"/>
        <v>0</v>
      </c>
      <c r="DB58" t="b">
        <f ca="1"/>
        <v>1</v>
      </c>
      <c r="DC58" t="b">
        <f ca="1"/>
        <v>0</v>
      </c>
      <c r="DD58">
        <f ca="1"/>
        <v>180</v>
      </c>
      <c r="DE58" t="b">
        <f ca="1"/>
        <v>0</v>
      </c>
      <c r="DF58">
        <f ca="1"/>
        <v>0</v>
      </c>
    </row>
    <row r="59" spans="1:110" x14ac:dyDescent="0.2">
      <c r="A59" t="str">
        <f ca="1"/>
        <v>6_9 Border</v>
      </c>
      <c r="B59">
        <f ca="1"/>
        <v>7</v>
      </c>
      <c r="C59">
        <f ca="1"/>
        <v>0</v>
      </c>
      <c r="D59">
        <f ca="1"/>
        <v>0</v>
      </c>
      <c r="E59">
        <f ca="1"/>
        <v>0</v>
      </c>
      <c r="F59">
        <f ca="1"/>
        <v>0</v>
      </c>
      <c r="G59">
        <f ca="1"/>
        <v>0</v>
      </c>
      <c r="H59">
        <f ca="1"/>
        <v>0</v>
      </c>
      <c r="I59">
        <f ca="1"/>
        <v>0</v>
      </c>
      <c r="J59" t="str">
        <f ca="1"/>
        <v>1:25</v>
      </c>
      <c r="K59" t="b">
        <f ca="1"/>
        <v>0</v>
      </c>
      <c r="L59" t="b">
        <f ca="1"/>
        <v>0</v>
      </c>
      <c r="M59" t="b">
        <f ca="1"/>
        <v>0</v>
      </c>
      <c r="N59" t="str">
        <f ca="1"/>
        <v>Aruni</v>
      </c>
      <c r="O59" t="b">
        <f ca="1"/>
        <v>0</v>
      </c>
      <c r="P59">
        <f ca="1"/>
        <v>0</v>
      </c>
      <c r="Q59">
        <f ca="1"/>
        <v>3</v>
      </c>
      <c r="R59">
        <f ca="1"/>
        <v>6</v>
      </c>
      <c r="S59">
        <f ca="1"/>
        <v>0</v>
      </c>
      <c r="T59">
        <f ca="1"/>
        <v>0</v>
      </c>
      <c r="U59">
        <f ca="1"/>
        <v>0</v>
      </c>
      <c r="V59">
        <f ca="1"/>
        <v>0</v>
      </c>
      <c r="W59">
        <f ca="1"/>
        <v>0</v>
      </c>
      <c r="X59">
        <f ca="1"/>
        <v>0</v>
      </c>
      <c r="Y59">
        <f ca="1"/>
        <v>0</v>
      </c>
      <c r="Z59">
        <f ca="1"/>
        <v>7</v>
      </c>
      <c r="AA59">
        <f ca="1"/>
        <v>0</v>
      </c>
      <c r="AB59">
        <f ca="1"/>
        <v>0</v>
      </c>
      <c r="AC59">
        <f ca="1"/>
        <v>0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7</v>
      </c>
      <c r="AJ59" t="b">
        <f ca="1"/>
        <v>0</v>
      </c>
      <c r="AK59">
        <f ca="1"/>
        <v>0</v>
      </c>
      <c r="AL59" t="str">
        <f ca="1"/>
        <v>WorkshopVents</v>
      </c>
      <c r="AM59" t="str">
        <f ca="1"/>
        <v>1:10</v>
      </c>
      <c r="AN59" t="str">
        <f ca="1"/>
        <v>Defence</v>
      </c>
      <c r="AO59" t="str">
        <f ca="1"/>
        <v>Lost</v>
      </c>
      <c r="AP59" t="b">
        <f ca="1"/>
        <v>0</v>
      </c>
      <c r="AQ59">
        <f ca="1"/>
        <v>0</v>
      </c>
      <c r="AR59" t="str">
        <f ca="1"/>
        <v>1:54</v>
      </c>
      <c r="AS59" t="str">
        <f ca="1"/>
        <v>Perseus</v>
      </c>
      <c r="AT59" t="str">
        <f ca="1"/>
        <v>Gun</v>
      </c>
      <c r="AU59" t="b">
        <f ca="1"/>
        <v>0</v>
      </c>
      <c r="AV59" t="b">
        <f ca="1"/>
        <v>1</v>
      </c>
      <c r="AW59" t="str">
        <f ca="1"/>
        <v>1:14</v>
      </c>
      <c r="AX59" t="str">
        <f ca="1"/>
        <v>Yeeto</v>
      </c>
      <c r="AY59" t="str">
        <f ca="1"/>
        <v>Gun</v>
      </c>
      <c r="AZ59" t="b">
        <f ca="1"/>
        <v>0</v>
      </c>
      <c r="BA59" t="b">
        <f ca="1"/>
        <v>0</v>
      </c>
      <c r="BB59">
        <f ca="1"/>
        <v>0</v>
      </c>
      <c r="BC59">
        <f ca="1"/>
        <v>0</v>
      </c>
      <c r="BD59">
        <f ca="1"/>
        <v>0</v>
      </c>
      <c r="BE59" t="b">
        <f ca="1"/>
        <v>0</v>
      </c>
      <c r="BF59">
        <f ca="1"/>
        <v>0</v>
      </c>
      <c r="BG59">
        <f ca="1"/>
        <v>0</v>
      </c>
      <c r="BH59">
        <f ca="1"/>
        <v>0</v>
      </c>
      <c r="BI59">
        <f ca="1"/>
        <v>0</v>
      </c>
      <c r="BJ59" t="b">
        <f ca="1"/>
        <v>0</v>
      </c>
      <c r="BK59">
        <f ca="1"/>
        <v>0</v>
      </c>
      <c r="BL59">
        <f ca="1"/>
        <v>0</v>
      </c>
      <c r="BM59">
        <f ca="1"/>
        <v>0</v>
      </c>
      <c r="BN59">
        <f ca="1"/>
        <v>0</v>
      </c>
      <c r="BO59" t="b">
        <f ca="1"/>
        <v>0</v>
      </c>
      <c r="BP59">
        <f ca="1"/>
        <v>0</v>
      </c>
      <c r="BQ59">
        <f ca="1"/>
        <v>0</v>
      </c>
      <c r="BR59" t="str">
        <f ca="1"/>
        <v/>
      </c>
      <c r="BS59">
        <f ca="1"/>
        <v>0</v>
      </c>
      <c r="BT59">
        <f ca="1"/>
        <v>0</v>
      </c>
      <c r="BU59" t="b">
        <f ca="1"/>
        <v>0</v>
      </c>
      <c r="BV59" t="b">
        <f ca="1"/>
        <v>0</v>
      </c>
      <c r="BW59">
        <f ca="1"/>
        <v>0</v>
      </c>
      <c r="BX59">
        <f ca="1"/>
        <v>0</v>
      </c>
      <c r="BY59" t="b">
        <f ca="1"/>
        <v>0</v>
      </c>
      <c r="BZ59" t="b">
        <f ca="1"/>
        <v>0</v>
      </c>
      <c r="CA59">
        <f ca="1"/>
        <v>0</v>
      </c>
      <c r="CB59">
        <f ca="1"/>
        <v>0</v>
      </c>
      <c r="CC59" t="b">
        <f ca="1"/>
        <v>0</v>
      </c>
      <c r="CD59" t="b">
        <f ca="1"/>
        <v>0</v>
      </c>
      <c r="CE59">
        <f ca="1"/>
        <v>0</v>
      </c>
      <c r="CF59">
        <f ca="1"/>
        <v>0</v>
      </c>
      <c r="CG59" t="b">
        <f ca="1"/>
        <v>0</v>
      </c>
      <c r="CH59">
        <f ca="1"/>
        <v>85</v>
      </c>
      <c r="CI59">
        <f ca="1"/>
        <v>95</v>
      </c>
      <c r="CJ59">
        <f ca="1"/>
        <v>66</v>
      </c>
      <c r="CK59">
        <f ca="1"/>
        <v>106</v>
      </c>
      <c r="CL59" t="b">
        <f ca="1"/>
        <v>0</v>
      </c>
      <c r="CM59" t="b">
        <f ca="1"/>
        <v>0</v>
      </c>
      <c r="CN59" t="b">
        <f ca="1"/>
        <v>0</v>
      </c>
      <c r="CO59">
        <f ca="1"/>
        <v>110</v>
      </c>
      <c r="CP59">
        <f ca="1"/>
        <v>0</v>
      </c>
      <c r="CQ59">
        <f ca="1"/>
        <v>0</v>
      </c>
      <c r="CR59">
        <f ca="1"/>
        <v>0</v>
      </c>
      <c r="CS59">
        <f ca="1"/>
        <v>0</v>
      </c>
      <c r="CT59">
        <f ca="1"/>
        <v>0</v>
      </c>
      <c r="CU59">
        <f ca="1"/>
        <v>0</v>
      </c>
      <c r="CV59">
        <f ca="1"/>
        <v>0</v>
      </c>
      <c r="CW59">
        <f ca="1"/>
        <v>0</v>
      </c>
      <c r="CX59">
        <f ca="1"/>
        <v>0</v>
      </c>
      <c r="CY59">
        <f ca="1"/>
        <v>0</v>
      </c>
      <c r="CZ59">
        <f ca="1"/>
        <v>0</v>
      </c>
      <c r="DA59" t="b">
        <f ca="1"/>
        <v>0</v>
      </c>
      <c r="DB59" t="b">
        <f ca="1"/>
        <v>0</v>
      </c>
      <c r="DC59" t="b">
        <f ca="1"/>
        <v>0</v>
      </c>
      <c r="DD59" t="b">
        <f ca="1"/>
        <v>0</v>
      </c>
      <c r="DE59" t="b">
        <f ca="1"/>
        <v>0</v>
      </c>
      <c r="DF59">
        <f ca="1"/>
        <v>0</v>
      </c>
    </row>
    <row r="60" spans="1:110" x14ac:dyDescent="0.2">
      <c r="A60" t="str">
        <f ca="1"/>
        <v>6_9 Border</v>
      </c>
      <c r="B60">
        <f ca="1"/>
        <v>8</v>
      </c>
      <c r="C60">
        <f ca="1"/>
        <v>0</v>
      </c>
      <c r="D60">
        <f ca="1"/>
        <v>0</v>
      </c>
      <c r="E60">
        <f ca="1"/>
        <v>0</v>
      </c>
      <c r="F60">
        <f ca="1"/>
        <v>0</v>
      </c>
      <c r="G60">
        <f ca="1"/>
        <v>0</v>
      </c>
      <c r="H60">
        <f ca="1"/>
        <v>0</v>
      </c>
      <c r="I60">
        <f ca="1"/>
        <v>0</v>
      </c>
      <c r="J60" t="str">
        <f ca="1"/>
        <v>1:38</v>
      </c>
      <c r="K60" t="b">
        <f ca="1"/>
        <v>0</v>
      </c>
      <c r="L60" t="b">
        <f ca="1"/>
        <v>0</v>
      </c>
      <c r="M60" t="b">
        <f ca="1"/>
        <v>0</v>
      </c>
      <c r="N60" t="str">
        <f ca="1"/>
        <v>Aruni</v>
      </c>
      <c r="O60" t="b">
        <f ca="1"/>
        <v>0</v>
      </c>
      <c r="P60">
        <f ca="1"/>
        <v>0</v>
      </c>
      <c r="Q60">
        <f ca="1"/>
        <v>1</v>
      </c>
      <c r="R60">
        <f ca="1"/>
        <v>5</v>
      </c>
      <c r="S60">
        <f ca="1"/>
        <v>0</v>
      </c>
      <c r="T60">
        <f ca="1"/>
        <v>0</v>
      </c>
      <c r="U60">
        <f ca="1"/>
        <v>0</v>
      </c>
      <c r="V60">
        <f ca="1"/>
        <v>0</v>
      </c>
      <c r="W60">
        <f ca="1"/>
        <v>0</v>
      </c>
      <c r="X60">
        <f ca="1"/>
        <v>0</v>
      </c>
      <c r="Y60">
        <f ca="1"/>
        <v>0</v>
      </c>
      <c r="Z60">
        <f ca="1"/>
        <v>8</v>
      </c>
      <c r="AA60">
        <f ca="1"/>
        <v>0</v>
      </c>
      <c r="AB60">
        <f ca="1"/>
        <v>0</v>
      </c>
      <c r="AC60">
        <f ca="1"/>
        <v>0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  <c r="AI60">
        <f ca="1"/>
        <v>8</v>
      </c>
      <c r="AJ60" t="b">
        <f ca="1"/>
        <v>0</v>
      </c>
      <c r="AK60">
        <f ca="1"/>
        <v>0</v>
      </c>
      <c r="AL60" t="str">
        <f ca="1"/>
        <v>WorkshopVents</v>
      </c>
      <c r="AM60" t="str">
        <f ca="1"/>
        <v>0:58</v>
      </c>
      <c r="AN60" t="str">
        <f ca="1"/>
        <v>Defence</v>
      </c>
      <c r="AO60" t="str">
        <f ca="1"/>
        <v>Lost</v>
      </c>
      <c r="AP60" t="b">
        <f ca="1"/>
        <v>0</v>
      </c>
      <c r="AQ60">
        <f ca="1"/>
        <v>0</v>
      </c>
      <c r="AR60" t="str">
        <f ca="1"/>
        <v>2:33</v>
      </c>
      <c r="AS60" t="str">
        <f ca="1"/>
        <v>Perseus</v>
      </c>
      <c r="AT60" t="str">
        <f ca="1"/>
        <v>Gun</v>
      </c>
      <c r="AU60" t="b">
        <f ca="1"/>
        <v>0</v>
      </c>
      <c r="AV60" t="b">
        <f ca="1"/>
        <v>1</v>
      </c>
      <c r="AW60">
        <f ca="1"/>
        <v>0</v>
      </c>
      <c r="AX60">
        <f ca="1"/>
        <v>0</v>
      </c>
      <c r="AY60">
        <f ca="1"/>
        <v>0</v>
      </c>
      <c r="AZ60" t="b">
        <f ca="1"/>
        <v>0</v>
      </c>
      <c r="BA60">
        <f ca="1"/>
        <v>0</v>
      </c>
      <c r="BB60">
        <f ca="1"/>
        <v>0</v>
      </c>
      <c r="BC60">
        <f ca="1"/>
        <v>0</v>
      </c>
      <c r="BD60">
        <f ca="1"/>
        <v>0</v>
      </c>
      <c r="BE60" t="b">
        <f ca="1"/>
        <v>0</v>
      </c>
      <c r="BF60">
        <f ca="1"/>
        <v>0</v>
      </c>
      <c r="BG60">
        <f ca="1"/>
        <v>0</v>
      </c>
      <c r="BH60">
        <f ca="1"/>
        <v>0</v>
      </c>
      <c r="BI60">
        <f ca="1"/>
        <v>0</v>
      </c>
      <c r="BJ60" t="b">
        <f ca="1"/>
        <v>0</v>
      </c>
      <c r="BK60">
        <f ca="1"/>
        <v>0</v>
      </c>
      <c r="BL60">
        <f ca="1"/>
        <v>0</v>
      </c>
      <c r="BM60">
        <f ca="1"/>
        <v>0</v>
      </c>
      <c r="BN60">
        <f ca="1"/>
        <v>0</v>
      </c>
      <c r="BO60" t="b">
        <f ca="1"/>
        <v>0</v>
      </c>
      <c r="BP60">
        <f ca="1"/>
        <v>0</v>
      </c>
      <c r="BQ60">
        <f ca="1"/>
        <v>0</v>
      </c>
      <c r="BR60" t="str">
        <f ca="1"/>
        <v/>
      </c>
      <c r="BS60">
        <f ca="1"/>
        <v>0</v>
      </c>
      <c r="BT60">
        <f ca="1"/>
        <v>0</v>
      </c>
      <c r="BU60" t="b">
        <f ca="1"/>
        <v>0</v>
      </c>
      <c r="BV60" t="b">
        <f ca="1"/>
        <v>0</v>
      </c>
      <c r="BW60">
        <f ca="1"/>
        <v>0</v>
      </c>
      <c r="BX60">
        <f ca="1"/>
        <v>0</v>
      </c>
      <c r="BY60" t="b">
        <f ca="1"/>
        <v>0</v>
      </c>
      <c r="BZ60" t="b">
        <f ca="1"/>
        <v>0</v>
      </c>
      <c r="CA60">
        <f ca="1"/>
        <v>0</v>
      </c>
      <c r="CB60">
        <f ca="1"/>
        <v>0</v>
      </c>
      <c r="CC60" t="b">
        <f ca="1"/>
        <v>0</v>
      </c>
      <c r="CD60" t="b">
        <f ca="1"/>
        <v>0</v>
      </c>
      <c r="CE60">
        <f ca="1"/>
        <v>0</v>
      </c>
      <c r="CF60">
        <f ca="1"/>
        <v>0</v>
      </c>
      <c r="CG60" t="b">
        <f ca="1"/>
        <v>1</v>
      </c>
      <c r="CH60">
        <f ca="1"/>
        <v>98</v>
      </c>
      <c r="CI60">
        <f ca="1"/>
        <v>82</v>
      </c>
      <c r="CJ60">
        <f ca="1"/>
        <v>27</v>
      </c>
      <c r="CK60" t="b">
        <f ca="1"/>
        <v>0</v>
      </c>
      <c r="CL60" t="b">
        <f ca="1"/>
        <v>0</v>
      </c>
      <c r="CM60" t="b">
        <f ca="1"/>
        <v>0</v>
      </c>
      <c r="CN60" t="b">
        <f ca="1"/>
        <v>0</v>
      </c>
      <c r="CO60">
        <f ca="1"/>
        <v>122</v>
      </c>
      <c r="CP60">
        <f ca="1"/>
        <v>0</v>
      </c>
      <c r="CQ60">
        <f ca="1"/>
        <v>0</v>
      </c>
      <c r="CR60">
        <f ca="1"/>
        <v>0</v>
      </c>
      <c r="CS60">
        <f ca="1"/>
        <v>0</v>
      </c>
      <c r="CT60">
        <f ca="1"/>
        <v>0</v>
      </c>
      <c r="CU60">
        <f ca="1"/>
        <v>0</v>
      </c>
      <c r="CV60">
        <f ca="1"/>
        <v>0</v>
      </c>
      <c r="CW60">
        <f ca="1"/>
        <v>0</v>
      </c>
      <c r="CX60">
        <f ca="1"/>
        <v>0</v>
      </c>
      <c r="CY60">
        <f ca="1"/>
        <v>0</v>
      </c>
      <c r="CZ60">
        <f ca="1"/>
        <v>0</v>
      </c>
      <c r="DA60" t="b">
        <f ca="1"/>
        <v>0</v>
      </c>
      <c r="DB60" t="b">
        <f ca="1"/>
        <v>0</v>
      </c>
      <c r="DC60" t="b">
        <f ca="1"/>
        <v>0</v>
      </c>
      <c r="DD60" t="b">
        <f ca="1"/>
        <v>0</v>
      </c>
      <c r="DE60" t="b">
        <f ca="1"/>
        <v>0</v>
      </c>
      <c r="DF60">
        <f ca="1"/>
        <v>0</v>
      </c>
    </row>
    <row r="61" spans="1:110" x14ac:dyDescent="0.2">
      <c r="A61" t="str">
        <f ca="1"/>
        <v>6_9 Border</v>
      </c>
      <c r="B61">
        <f ca="1"/>
        <v>9</v>
      </c>
      <c r="C61">
        <f ca="1"/>
        <v>0</v>
      </c>
      <c r="D61">
        <f ca="1"/>
        <v>0</v>
      </c>
      <c r="E61">
        <f ca="1"/>
        <v>0</v>
      </c>
      <c r="F61">
        <f ca="1"/>
        <v>0</v>
      </c>
      <c r="G61">
        <f ca="1"/>
        <v>0</v>
      </c>
      <c r="H61">
        <f ca="1"/>
        <v>0</v>
      </c>
      <c r="I61">
        <f ca="1"/>
        <v>0</v>
      </c>
      <c r="J61" t="str">
        <f ca="1"/>
        <v>1:38</v>
      </c>
      <c r="K61" t="b">
        <f ca="1"/>
        <v>0</v>
      </c>
      <c r="L61" t="b">
        <f ca="1"/>
        <v>0</v>
      </c>
      <c r="M61" t="b">
        <f ca="1"/>
        <v>0</v>
      </c>
      <c r="N61" t="str">
        <f ca="1"/>
        <v>Maestro</v>
      </c>
      <c r="O61" t="b">
        <f ca="1"/>
        <v>0</v>
      </c>
      <c r="P61">
        <f ca="1"/>
        <v>0</v>
      </c>
      <c r="Q61">
        <f ca="1"/>
        <v>3</v>
      </c>
      <c r="R61">
        <f ca="1"/>
        <v>5</v>
      </c>
      <c r="S61">
        <f ca="1"/>
        <v>0</v>
      </c>
      <c r="T61">
        <f ca="1"/>
        <v>0</v>
      </c>
      <c r="U61">
        <f ca="1"/>
        <v>0</v>
      </c>
      <c r="V61">
        <f ca="1"/>
        <v>0</v>
      </c>
      <c r="W61">
        <f ca="1"/>
        <v>0</v>
      </c>
      <c r="X61">
        <f ca="1"/>
        <v>0</v>
      </c>
      <c r="Y61">
        <f ca="1"/>
        <v>0</v>
      </c>
      <c r="Z61">
        <f ca="1"/>
        <v>9</v>
      </c>
      <c r="AA61">
        <f ca="1"/>
        <v>0</v>
      </c>
      <c r="AB61">
        <f ca="1"/>
        <v>0</v>
      </c>
      <c r="AC61">
        <f ca="1"/>
        <v>0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  <c r="AI61">
        <f ca="1"/>
        <v>9</v>
      </c>
      <c r="AJ61" t="b">
        <f ca="1"/>
        <v>0</v>
      </c>
      <c r="AK61">
        <f ca="1"/>
        <v>0</v>
      </c>
      <c r="AL61" t="str">
        <f ca="1"/>
        <v>ArmoryArchives</v>
      </c>
      <c r="AM61" t="str">
        <f ca="1"/>
        <v>1:38</v>
      </c>
      <c r="AN61" t="str">
        <f ca="1"/>
        <v>Defence</v>
      </c>
      <c r="AO61" t="str">
        <f ca="1"/>
        <v>Lost</v>
      </c>
      <c r="AP61" t="b">
        <f ca="1"/>
        <v>0</v>
      </c>
      <c r="AQ61">
        <f ca="1"/>
        <v>0</v>
      </c>
      <c r="AR61">
        <f ca="1"/>
        <v>0</v>
      </c>
      <c r="AS61">
        <f ca="1"/>
        <v>0</v>
      </c>
      <c r="AT61">
        <f ca="1"/>
        <v>0</v>
      </c>
      <c r="AU61">
        <f ca="1"/>
        <v>0</v>
      </c>
      <c r="AV61">
        <f ca="1"/>
        <v>0</v>
      </c>
      <c r="AW61">
        <f ca="1"/>
        <v>0</v>
      </c>
      <c r="AX61">
        <f ca="1"/>
        <v>0</v>
      </c>
      <c r="AY61">
        <f ca="1"/>
        <v>0</v>
      </c>
      <c r="AZ61">
        <f ca="1"/>
        <v>0</v>
      </c>
      <c r="BA61">
        <f ca="1"/>
        <v>0</v>
      </c>
      <c r="BB61">
        <f ca="1"/>
        <v>0</v>
      </c>
      <c r="BC61">
        <f ca="1"/>
        <v>0</v>
      </c>
      <c r="BD61">
        <f ca="1"/>
        <v>0</v>
      </c>
      <c r="BE61">
        <f ca="1"/>
        <v>0</v>
      </c>
      <c r="BF61">
        <f ca="1"/>
        <v>0</v>
      </c>
      <c r="BG61">
        <f ca="1"/>
        <v>0</v>
      </c>
      <c r="BH61">
        <f ca="1"/>
        <v>0</v>
      </c>
      <c r="BI61">
        <f ca="1"/>
        <v>0</v>
      </c>
      <c r="BJ61">
        <f ca="1"/>
        <v>0</v>
      </c>
      <c r="BK61">
        <f ca="1"/>
        <v>0</v>
      </c>
      <c r="BL61">
        <f ca="1"/>
        <v>0</v>
      </c>
      <c r="BM61">
        <f ca="1"/>
        <v>0</v>
      </c>
      <c r="BN61">
        <f ca="1"/>
        <v>0</v>
      </c>
      <c r="BO61">
        <f ca="1"/>
        <v>0</v>
      </c>
      <c r="BP61">
        <f ca="1"/>
        <v>0</v>
      </c>
      <c r="BQ61">
        <f ca="1"/>
        <v>0</v>
      </c>
      <c r="BR61" t="str">
        <f ca="1"/>
        <v/>
      </c>
      <c r="BS61">
        <f ca="1"/>
        <v>0</v>
      </c>
      <c r="BT61">
        <f ca="1"/>
        <v>0</v>
      </c>
      <c r="BU61" t="b">
        <f ca="1"/>
        <v>0</v>
      </c>
      <c r="BV61" t="b">
        <f ca="1"/>
        <v>0</v>
      </c>
      <c r="BW61">
        <f ca="1"/>
        <v>0</v>
      </c>
      <c r="BX61">
        <f ca="1"/>
        <v>0</v>
      </c>
      <c r="BY61" t="b">
        <f ca="1"/>
        <v>0</v>
      </c>
      <c r="BZ61" t="b">
        <f ca="1"/>
        <v>0</v>
      </c>
      <c r="CA61">
        <f ca="1"/>
        <v>0</v>
      </c>
      <c r="CB61">
        <f ca="1"/>
        <v>0</v>
      </c>
      <c r="CC61" t="b">
        <f ca="1"/>
        <v>0</v>
      </c>
      <c r="CD61" t="b">
        <f ca="1"/>
        <v>0</v>
      </c>
      <c r="CE61">
        <f ca="1"/>
        <v>0</v>
      </c>
      <c r="CF61">
        <f ca="1"/>
        <v>0</v>
      </c>
      <c r="CG61" t="b">
        <f ca="1"/>
        <v>0</v>
      </c>
      <c r="CH61">
        <f ca="1"/>
        <v>98</v>
      </c>
      <c r="CI61">
        <f ca="1"/>
        <v>82</v>
      </c>
      <c r="CJ61" t="b">
        <f ca="1"/>
        <v>0</v>
      </c>
      <c r="CK61" t="b">
        <f ca="1"/>
        <v>0</v>
      </c>
      <c r="CL61" t="b">
        <f ca="1"/>
        <v>0</v>
      </c>
      <c r="CM61" t="b">
        <f ca="1"/>
        <v>0</v>
      </c>
      <c r="CN61" t="b">
        <f ca="1"/>
        <v>0</v>
      </c>
      <c r="CO61">
        <f ca="1"/>
        <v>82</v>
      </c>
      <c r="CP61">
        <f ca="1"/>
        <v>0</v>
      </c>
      <c r="CQ61">
        <f ca="1"/>
        <v>0</v>
      </c>
      <c r="CR61">
        <f ca="1"/>
        <v>0</v>
      </c>
      <c r="CS61">
        <f ca="1"/>
        <v>0</v>
      </c>
      <c r="CT61">
        <f ca="1"/>
        <v>0</v>
      </c>
      <c r="CU61">
        <f ca="1"/>
        <v>0</v>
      </c>
      <c r="CV61">
        <f ca="1"/>
        <v>0</v>
      </c>
      <c r="CW61">
        <f ca="1"/>
        <v>0</v>
      </c>
      <c r="CX61">
        <f ca="1"/>
        <v>0</v>
      </c>
      <c r="CY61">
        <f ca="1"/>
        <v>0</v>
      </c>
      <c r="CZ61">
        <f ca="1"/>
        <v>0</v>
      </c>
      <c r="DA61" t="b">
        <f ca="1"/>
        <v>0</v>
      </c>
      <c r="DB61" t="b">
        <f ca="1"/>
        <v>0</v>
      </c>
      <c r="DC61" t="b">
        <f ca="1"/>
        <v>0</v>
      </c>
      <c r="DD61" t="b">
        <f ca="1"/>
        <v>0</v>
      </c>
      <c r="DE61" t="b">
        <f ca="1"/>
        <v>0</v>
      </c>
      <c r="DF61">
        <f ca="1"/>
        <v>0</v>
      </c>
    </row>
    <row r="62" spans="1:110" x14ac:dyDescent="0.2">
      <c r="A62" t="str">
        <f ca="1"/>
        <v>6_9 Border</v>
      </c>
      <c r="B62">
        <f ca="1"/>
        <v>10</v>
      </c>
      <c r="C62">
        <f ca="1"/>
        <v>0</v>
      </c>
      <c r="D62">
        <f ca="1"/>
        <v>0</v>
      </c>
      <c r="E62">
        <f ca="1"/>
        <v>0</v>
      </c>
      <c r="F62">
        <f ca="1"/>
        <v>0</v>
      </c>
      <c r="G62">
        <f ca="1"/>
        <v>0</v>
      </c>
      <c r="H62">
        <f ca="1"/>
        <v>0</v>
      </c>
      <c r="I62">
        <f ca="1"/>
        <v>0</v>
      </c>
      <c r="J62" t="str">
        <f ca="1"/>
        <v>1:58</v>
      </c>
      <c r="K62" t="b">
        <f ca="1"/>
        <v>0</v>
      </c>
      <c r="L62" t="b">
        <f ca="1"/>
        <v>0</v>
      </c>
      <c r="M62" t="b">
        <f ca="1"/>
        <v>0</v>
      </c>
      <c r="N62" t="str">
        <f ca="1"/>
        <v>Maestro</v>
      </c>
      <c r="O62" t="b">
        <f ca="1"/>
        <v>0</v>
      </c>
      <c r="P62">
        <f ca="1"/>
        <v>0</v>
      </c>
      <c r="Q62">
        <f ca="1"/>
        <v>2</v>
      </c>
      <c r="R62">
        <f ca="1"/>
        <v>5</v>
      </c>
      <c r="S62">
        <f ca="1"/>
        <v>0</v>
      </c>
      <c r="T62">
        <f ca="1"/>
        <v>0</v>
      </c>
      <c r="U62">
        <f ca="1"/>
        <v>0</v>
      </c>
      <c r="V62">
        <f ca="1"/>
        <v>0</v>
      </c>
      <c r="W62">
        <f ca="1"/>
        <v>0</v>
      </c>
      <c r="X62">
        <f ca="1"/>
        <v>0</v>
      </c>
      <c r="Y62">
        <f ca="1"/>
        <v>0</v>
      </c>
      <c r="Z62">
        <f ca="1"/>
        <v>10</v>
      </c>
      <c r="AA62">
        <f ca="1"/>
        <v>0</v>
      </c>
      <c r="AB62">
        <f ca="1"/>
        <v>0</v>
      </c>
      <c r="AC62">
        <f ca="1"/>
        <v>0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  <c r="AI62">
        <f ca="1"/>
        <v>10</v>
      </c>
      <c r="AJ62" t="b">
        <f ca="1"/>
        <v>0</v>
      </c>
      <c r="AK62">
        <f ca="1"/>
        <v>0</v>
      </c>
      <c r="AL62" t="str">
        <f ca="1"/>
        <v>ArmoryArchives</v>
      </c>
      <c r="AM62" t="str">
        <f ca="1"/>
        <v>1:06</v>
      </c>
      <c r="AN62" t="str">
        <f ca="1"/>
        <v>Defence</v>
      </c>
      <c r="AO62" t="str">
        <f ca="1"/>
        <v>Won</v>
      </c>
      <c r="AP62" t="b">
        <f ca="1"/>
        <v>0</v>
      </c>
      <c r="AQ62">
        <f ca="1"/>
        <v>0</v>
      </c>
      <c r="AR62" t="str">
        <f ca="1"/>
        <v>2:26</v>
      </c>
      <c r="AS62" t="str">
        <f ca="1"/>
        <v>Blue</v>
      </c>
      <c r="AT62" t="str">
        <f ca="1"/>
        <v>Gun</v>
      </c>
      <c r="AU62" t="b">
        <f ca="1"/>
        <v>0</v>
      </c>
      <c r="AV62" t="b">
        <f ca="1"/>
        <v>0</v>
      </c>
      <c r="AW62" t="str">
        <f ca="1"/>
        <v>2:16</v>
      </c>
      <c r="AX62" t="str">
        <f ca="1"/>
        <v>Yeeto</v>
      </c>
      <c r="AY62" t="str">
        <f ca="1"/>
        <v>Gun</v>
      </c>
      <c r="AZ62" t="b">
        <f ca="1"/>
        <v>0</v>
      </c>
      <c r="BA62" t="b">
        <f ca="1"/>
        <v>1</v>
      </c>
      <c r="BB62" t="str">
        <f ca="1"/>
        <v>2:00</v>
      </c>
      <c r="BC62" t="str">
        <f ca="1"/>
        <v>Yeeto</v>
      </c>
      <c r="BD62" t="str">
        <f ca="1"/>
        <v>Gun</v>
      </c>
      <c r="BE62" t="b">
        <f ca="1"/>
        <v>0</v>
      </c>
      <c r="BF62" t="b">
        <f ca="1"/>
        <v>0</v>
      </c>
      <c r="BG62" t="str">
        <f ca="1"/>
        <v>1:46</v>
      </c>
      <c r="BH62" t="str">
        <f ca="1"/>
        <v>Fin</v>
      </c>
      <c r="BI62" t="str">
        <f ca="1"/>
        <v>Gun</v>
      </c>
      <c r="BJ62" t="b">
        <f ca="1"/>
        <v>0</v>
      </c>
      <c r="BK62" t="b">
        <f ca="1"/>
        <v>0</v>
      </c>
      <c r="BL62" t="str">
        <f ca="1"/>
        <v>1:06</v>
      </c>
      <c r="BM62" t="str">
        <f ca="1"/>
        <v>Yeeto</v>
      </c>
      <c r="BN62" t="str">
        <f ca="1"/>
        <v>Gun</v>
      </c>
      <c r="BO62" t="b">
        <f ca="1"/>
        <v>0</v>
      </c>
      <c r="BP62" t="b">
        <f ca="1"/>
        <v>1</v>
      </c>
      <c r="BQ62">
        <f ca="1"/>
        <v>0</v>
      </c>
      <c r="BR62" t="str">
        <f ca="1"/>
        <v/>
      </c>
      <c r="BS62">
        <f ca="1"/>
        <v>0</v>
      </c>
      <c r="BT62">
        <f ca="1"/>
        <v>0</v>
      </c>
      <c r="BU62" t="b">
        <f ca="1"/>
        <v>0</v>
      </c>
      <c r="BV62" t="b">
        <f ca="1"/>
        <v>0</v>
      </c>
      <c r="BW62">
        <f ca="1"/>
        <v>0</v>
      </c>
      <c r="BX62">
        <f ca="1"/>
        <v>0</v>
      </c>
      <c r="BY62" t="b">
        <f ca="1"/>
        <v>0</v>
      </c>
      <c r="BZ62" t="b">
        <f ca="1"/>
        <v>0</v>
      </c>
      <c r="CA62">
        <f ca="1"/>
        <v>0</v>
      </c>
      <c r="CB62">
        <f ca="1"/>
        <v>0</v>
      </c>
      <c r="CC62" t="b">
        <f ca="1"/>
        <v>0</v>
      </c>
      <c r="CD62" t="b">
        <f ca="1"/>
        <v>0</v>
      </c>
      <c r="CE62">
        <f ca="1"/>
        <v>0</v>
      </c>
      <c r="CF62">
        <f ca="1"/>
        <v>0</v>
      </c>
      <c r="CG62" t="b">
        <f ca="1"/>
        <v>0</v>
      </c>
      <c r="CH62">
        <f ca="1"/>
        <v>118</v>
      </c>
      <c r="CI62">
        <f ca="1"/>
        <v>62</v>
      </c>
      <c r="CJ62">
        <f ca="1"/>
        <v>34</v>
      </c>
      <c r="CK62">
        <f ca="1"/>
        <v>44</v>
      </c>
      <c r="CL62">
        <f ca="1"/>
        <v>60</v>
      </c>
      <c r="CM62">
        <f ca="1"/>
        <v>74</v>
      </c>
      <c r="CN62">
        <f ca="1"/>
        <v>114</v>
      </c>
      <c r="CO62">
        <f ca="1"/>
        <v>114</v>
      </c>
      <c r="CP62">
        <f ca="1"/>
        <v>0</v>
      </c>
      <c r="CQ62">
        <f ca="1"/>
        <v>0</v>
      </c>
      <c r="CR62">
        <f ca="1"/>
        <v>0</v>
      </c>
      <c r="CS62">
        <f ca="1"/>
        <v>0</v>
      </c>
      <c r="CT62">
        <f ca="1"/>
        <v>0</v>
      </c>
      <c r="CU62">
        <f ca="1"/>
        <v>0</v>
      </c>
      <c r="CV62">
        <f ca="1"/>
        <v>0</v>
      </c>
      <c r="CW62">
        <f ca="1"/>
        <v>0</v>
      </c>
      <c r="CX62">
        <f ca="1"/>
        <v>0</v>
      </c>
      <c r="CY62">
        <f ca="1"/>
        <v>0</v>
      </c>
      <c r="CZ62">
        <f ca="1"/>
        <v>0</v>
      </c>
      <c r="DA62" t="b">
        <f ca="1"/>
        <v>0</v>
      </c>
      <c r="DB62" t="b">
        <f ca="1"/>
        <v>0</v>
      </c>
      <c r="DC62" t="b">
        <f ca="1"/>
        <v>0</v>
      </c>
      <c r="DD62" t="b">
        <f ca="1"/>
        <v>0</v>
      </c>
      <c r="DE62" t="b">
        <f ca="1"/>
        <v>0</v>
      </c>
      <c r="DF62">
        <f ca="1"/>
        <v>0</v>
      </c>
    </row>
    <row r="63" spans="1:110" x14ac:dyDescent="0.2">
      <c r="A63" t="str">
        <f ca="1"/>
        <v>6_9 Border</v>
      </c>
      <c r="B63">
        <f ca="1"/>
        <v>11</v>
      </c>
      <c r="C63">
        <f ca="1"/>
        <v>0</v>
      </c>
      <c r="D63">
        <f ca="1"/>
        <v>0</v>
      </c>
      <c r="E63">
        <f ca="1"/>
        <v>0</v>
      </c>
      <c r="F63">
        <f ca="1"/>
        <v>0</v>
      </c>
      <c r="G63">
        <f ca="1"/>
        <v>0</v>
      </c>
      <c r="H63">
        <f ca="1"/>
        <v>0</v>
      </c>
      <c r="I63">
        <f ca="1"/>
        <v>0</v>
      </c>
      <c r="J63" t="str">
        <f ca="1"/>
        <v>2:00</v>
      </c>
      <c r="K63" t="b">
        <f ca="1"/>
        <v>0</v>
      </c>
      <c r="L63" t="b">
        <f ca="1"/>
        <v>0</v>
      </c>
      <c r="M63" t="b">
        <f ca="1"/>
        <v>0</v>
      </c>
      <c r="N63" t="str">
        <f ca="1"/>
        <v>Pulse</v>
      </c>
      <c r="O63" t="b">
        <f ca="1"/>
        <v>0</v>
      </c>
      <c r="P63">
        <f ca="1"/>
        <v>0</v>
      </c>
      <c r="Q63">
        <f ca="1"/>
        <v>3</v>
      </c>
      <c r="R63">
        <f ca="1"/>
        <v>5</v>
      </c>
      <c r="S63">
        <f ca="1"/>
        <v>0</v>
      </c>
      <c r="T63">
        <f ca="1"/>
        <v>0</v>
      </c>
      <c r="U63">
        <f ca="1"/>
        <v>0</v>
      </c>
      <c r="V63">
        <f ca="1"/>
        <v>0</v>
      </c>
      <c r="W63">
        <f ca="1"/>
        <v>0</v>
      </c>
      <c r="X63">
        <f ca="1"/>
        <v>0</v>
      </c>
      <c r="Y63">
        <f ca="1"/>
        <v>0</v>
      </c>
      <c r="Z63">
        <f ca="1"/>
        <v>11</v>
      </c>
      <c r="AA63">
        <f ca="1"/>
        <v>0</v>
      </c>
      <c r="AB63">
        <f ca="1"/>
        <v>0</v>
      </c>
      <c r="AC63">
        <f ca="1"/>
        <v>0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  <c r="AI63">
        <f ca="1"/>
        <v>11</v>
      </c>
      <c r="AJ63" t="b">
        <f ca="1"/>
        <v>0</v>
      </c>
      <c r="AK63">
        <f ca="1"/>
        <v>0</v>
      </c>
      <c r="AL63" t="str">
        <f ca="1"/>
        <v>BathroomTellers</v>
      </c>
      <c r="AM63" t="str">
        <f ca="1"/>
        <v>0:18</v>
      </c>
      <c r="AN63" t="str">
        <f ca="1"/>
        <v>Defence</v>
      </c>
      <c r="AO63" t="str">
        <f ca="1"/>
        <v>Won</v>
      </c>
      <c r="AP63" t="b">
        <f ca="1"/>
        <v>0</v>
      </c>
      <c r="AQ63">
        <f ca="1"/>
        <v>0</v>
      </c>
      <c r="AR63" t="str">
        <f ca="1"/>
        <v>2:19</v>
      </c>
      <c r="AS63" t="str">
        <f ca="1"/>
        <v>Blue</v>
      </c>
      <c r="AT63" t="str">
        <f ca="1"/>
        <v>Gun</v>
      </c>
      <c r="AU63" t="b">
        <f ca="1"/>
        <v>0</v>
      </c>
      <c r="AV63" t="b">
        <f ca="1"/>
        <v>0</v>
      </c>
      <c r="AW63" t="str">
        <f ca="1"/>
        <v>2:02</v>
      </c>
      <c r="AX63" t="str">
        <f ca="1"/>
        <v>Perseus</v>
      </c>
      <c r="AY63" t="str">
        <f ca="1"/>
        <v>Gun</v>
      </c>
      <c r="AZ63" t="b">
        <f ca="1"/>
        <v>0</v>
      </c>
      <c r="BA63" t="b">
        <f ca="1"/>
        <v>1</v>
      </c>
      <c r="BB63" t="str">
        <f ca="1"/>
        <v>1:51</v>
      </c>
      <c r="BC63" t="str">
        <f ca="1"/>
        <v>Perseus</v>
      </c>
      <c r="BD63" t="str">
        <f ca="1"/>
        <v>Gun</v>
      </c>
      <c r="BE63" t="b">
        <f ca="1"/>
        <v>0</v>
      </c>
      <c r="BF63" t="b">
        <f ca="1"/>
        <v>0</v>
      </c>
      <c r="BG63" t="str">
        <f ca="1"/>
        <v>1:46</v>
      </c>
      <c r="BH63" t="str">
        <f ca="1"/>
        <v>Yeeto</v>
      </c>
      <c r="BI63" t="str">
        <f ca="1"/>
        <v>Gun</v>
      </c>
      <c r="BJ63" t="b">
        <f ca="1"/>
        <v>0</v>
      </c>
      <c r="BK63" t="b">
        <f ca="1"/>
        <v>0</v>
      </c>
      <c r="BL63" t="str">
        <f ca="1"/>
        <v>0:18</v>
      </c>
      <c r="BM63" t="str">
        <f ca="1"/>
        <v>Perseus</v>
      </c>
      <c r="BN63" t="str">
        <f ca="1"/>
        <v>Gun</v>
      </c>
      <c r="BO63" t="b">
        <f ca="1"/>
        <v>0</v>
      </c>
      <c r="BP63" t="b">
        <f ca="1"/>
        <v>0</v>
      </c>
      <c r="BQ63">
        <f ca="1"/>
        <v>0</v>
      </c>
      <c r="BR63" t="str">
        <f ca="1"/>
        <v/>
      </c>
      <c r="BS63">
        <f ca="1"/>
        <v>0</v>
      </c>
      <c r="BT63">
        <f ca="1"/>
        <v>0</v>
      </c>
      <c r="BU63" t="b">
        <f ca="1"/>
        <v>0</v>
      </c>
      <c r="BV63" t="b">
        <f ca="1"/>
        <v>0</v>
      </c>
      <c r="BW63">
        <f ca="1"/>
        <v>0</v>
      </c>
      <c r="BX63">
        <f ca="1"/>
        <v>0</v>
      </c>
      <c r="BY63" t="b">
        <f ca="1"/>
        <v>0</v>
      </c>
      <c r="BZ63" t="b">
        <f ca="1"/>
        <v>0</v>
      </c>
      <c r="CA63">
        <f ca="1"/>
        <v>0</v>
      </c>
      <c r="CB63">
        <f ca="1"/>
        <v>0</v>
      </c>
      <c r="CC63" t="b">
        <f ca="1"/>
        <v>0</v>
      </c>
      <c r="CD63" t="b">
        <f ca="1"/>
        <v>0</v>
      </c>
      <c r="CE63">
        <f ca="1"/>
        <v>0</v>
      </c>
      <c r="CF63">
        <f ca="1"/>
        <v>0</v>
      </c>
      <c r="CG63" t="b">
        <f ca="1"/>
        <v>1</v>
      </c>
      <c r="CH63">
        <f ca="1"/>
        <v>120</v>
      </c>
      <c r="CI63">
        <f ca="1"/>
        <v>60</v>
      </c>
      <c r="CJ63">
        <f ca="1"/>
        <v>41</v>
      </c>
      <c r="CK63">
        <f ca="1"/>
        <v>58</v>
      </c>
      <c r="CL63">
        <f ca="1"/>
        <v>69</v>
      </c>
      <c r="CM63">
        <f ca="1"/>
        <v>74</v>
      </c>
      <c r="CN63">
        <f ca="1"/>
        <v>162</v>
      </c>
      <c r="CO63">
        <f ca="1"/>
        <v>162</v>
      </c>
      <c r="CP63">
        <f ca="1"/>
        <v>0</v>
      </c>
      <c r="CQ63">
        <f ca="1"/>
        <v>0</v>
      </c>
      <c r="CR63">
        <f ca="1"/>
        <v>0</v>
      </c>
      <c r="CS63">
        <f ca="1"/>
        <v>0</v>
      </c>
      <c r="CT63">
        <f ca="1"/>
        <v>0</v>
      </c>
      <c r="CU63">
        <f ca="1"/>
        <v>0</v>
      </c>
      <c r="CV63">
        <f ca="1"/>
        <v>0</v>
      </c>
      <c r="CW63">
        <f ca="1"/>
        <v>0</v>
      </c>
      <c r="CX63">
        <f ca="1"/>
        <v>0</v>
      </c>
      <c r="CY63">
        <f ca="1"/>
        <v>0</v>
      </c>
      <c r="CZ63">
        <f ca="1"/>
        <v>0</v>
      </c>
      <c r="DA63" t="b">
        <f ca="1"/>
        <v>0</v>
      </c>
      <c r="DB63" t="b">
        <f ca="1"/>
        <v>0</v>
      </c>
      <c r="DC63" t="b">
        <f ca="1"/>
        <v>0</v>
      </c>
      <c r="DD63" t="b">
        <f ca="1"/>
        <v>0</v>
      </c>
      <c r="DE63" t="b">
        <f ca="1"/>
        <v>0</v>
      </c>
      <c r="DF63">
        <f ca="1"/>
        <v>0</v>
      </c>
    </row>
    <row r="64" spans="1:110" x14ac:dyDescent="0.2">
      <c r="A64" t="str">
        <f ca="1"/>
        <v>6_9 Border</v>
      </c>
      <c r="B64">
        <f ca="1"/>
        <v>12</v>
      </c>
      <c r="C64">
        <f ca="1"/>
        <v>0</v>
      </c>
      <c r="D64">
        <f ca="1"/>
        <v>0</v>
      </c>
      <c r="E64">
        <f ca="1"/>
        <v>0</v>
      </c>
      <c r="F64">
        <f ca="1"/>
        <v>0</v>
      </c>
      <c r="G64">
        <f ca="1"/>
        <v>0</v>
      </c>
      <c r="H64">
        <f ca="1"/>
        <v>0</v>
      </c>
      <c r="I64">
        <f ca="1"/>
        <v>0</v>
      </c>
      <c r="J64">
        <f ca="1"/>
        <v>0</v>
      </c>
      <c r="K64" t="b">
        <f ca="1"/>
        <v>0</v>
      </c>
      <c r="L64" t="b">
        <f ca="1"/>
        <v>0</v>
      </c>
      <c r="M64" t="b">
        <f ca="1"/>
        <v>0</v>
      </c>
      <c r="N64" t="str">
        <f ca="1"/>
        <v>Pulse</v>
      </c>
      <c r="O64" t="b">
        <f ca="1"/>
        <v>0</v>
      </c>
      <c r="P64">
        <f ca="1"/>
        <v>0</v>
      </c>
      <c r="Q64">
        <f ca="1"/>
        <v>1</v>
      </c>
      <c r="R64">
        <f ca="1"/>
        <v>5</v>
      </c>
      <c r="S64">
        <f ca="1"/>
        <v>0</v>
      </c>
      <c r="T64">
        <f ca="1"/>
        <v>0</v>
      </c>
      <c r="U64">
        <f ca="1"/>
        <v>0</v>
      </c>
      <c r="V64">
        <f ca="1"/>
        <v>0</v>
      </c>
      <c r="W64">
        <f ca="1"/>
        <v>0</v>
      </c>
      <c r="X64">
        <f ca="1"/>
        <v>0</v>
      </c>
      <c r="Y64">
        <f ca="1"/>
        <v>0</v>
      </c>
      <c r="Z64">
        <f ca="1"/>
        <v>12</v>
      </c>
      <c r="AA64">
        <f ca="1"/>
        <v>0</v>
      </c>
      <c r="AB64">
        <f ca="1"/>
        <v>0</v>
      </c>
      <c r="AC64">
        <f ca="1"/>
        <v>0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  <c r="AI64">
        <f ca="1"/>
        <v>12</v>
      </c>
      <c r="AJ64" t="b">
        <f ca="1"/>
        <v>0</v>
      </c>
      <c r="AK64">
        <f ca="1"/>
        <v>0</v>
      </c>
      <c r="AL64" t="str">
        <f ca="1"/>
        <v>BathroomTellers</v>
      </c>
      <c r="AM64" t="str">
        <f ca="1"/>
        <v>0:45</v>
      </c>
      <c r="AN64" t="str">
        <f ca="1"/>
        <v>Defence</v>
      </c>
      <c r="AO64" t="str">
        <f ca="1"/>
        <v>Won</v>
      </c>
      <c r="AP64" t="b">
        <f ca="1"/>
        <v>0</v>
      </c>
      <c r="AQ64">
        <f ca="1"/>
        <v>0</v>
      </c>
      <c r="AR64" t="str">
        <f ca="1"/>
        <v>2:09</v>
      </c>
      <c r="AS64" t="str">
        <f ca="1"/>
        <v>Blue</v>
      </c>
      <c r="AT64" t="str">
        <f ca="1"/>
        <v>Gun</v>
      </c>
      <c r="AU64" t="b">
        <f ca="1"/>
        <v>0</v>
      </c>
      <c r="AV64" t="b">
        <f ca="1"/>
        <v>1</v>
      </c>
      <c r="AW64" t="str">
        <f ca="1"/>
        <v>2:00</v>
      </c>
      <c r="AX64" t="str">
        <f ca="1"/>
        <v>Ploudy</v>
      </c>
      <c r="AY64" t="str">
        <f ca="1"/>
        <v>Gun</v>
      </c>
      <c r="AZ64" t="b">
        <f ca="1"/>
        <v>0</v>
      </c>
      <c r="BA64" t="b">
        <f ca="1"/>
        <v>0</v>
      </c>
      <c r="BB64" t="str">
        <f ca="1"/>
        <v>1:24</v>
      </c>
      <c r="BC64" t="str">
        <f ca="1"/>
        <v>Ploudy</v>
      </c>
      <c r="BD64" t="str">
        <f ca="1"/>
        <v>Gun</v>
      </c>
      <c r="BE64" t="b">
        <f ca="1"/>
        <v>0</v>
      </c>
      <c r="BF64" t="b">
        <f ca="1"/>
        <v>0</v>
      </c>
      <c r="BG64" t="str">
        <f ca="1"/>
        <v>1:04</v>
      </c>
      <c r="BH64" t="str">
        <f ca="1"/>
        <v>Ploudy</v>
      </c>
      <c r="BI64" t="str">
        <f ca="1"/>
        <v>Gun</v>
      </c>
      <c r="BJ64" t="b">
        <f ca="1"/>
        <v>0</v>
      </c>
      <c r="BK64" t="b">
        <f ca="1"/>
        <v>0</v>
      </c>
      <c r="BL64" t="str">
        <f ca="1"/>
        <v>0:45</v>
      </c>
      <c r="BM64" t="str">
        <f ca="1"/>
        <v>Ploudy</v>
      </c>
      <c r="BN64" t="str">
        <f ca="1"/>
        <v>Gun</v>
      </c>
      <c r="BO64" t="b">
        <f ca="1"/>
        <v>0</v>
      </c>
      <c r="BP64" t="b">
        <f ca="1"/>
        <v>0</v>
      </c>
      <c r="BQ64">
        <f ca="1"/>
        <v>0</v>
      </c>
      <c r="BR64" t="str">
        <f ca="1"/>
        <v/>
      </c>
      <c r="BS64">
        <f ca="1"/>
        <v>0</v>
      </c>
      <c r="BT64">
        <f ca="1"/>
        <v>0</v>
      </c>
      <c r="BU64" t="b">
        <f ca="1"/>
        <v>0</v>
      </c>
      <c r="BV64" t="b">
        <f ca="1"/>
        <v>0</v>
      </c>
      <c r="BW64">
        <f ca="1"/>
        <v>0</v>
      </c>
      <c r="BX64">
        <f ca="1"/>
        <v>0</v>
      </c>
      <c r="BY64" t="b">
        <f ca="1"/>
        <v>0</v>
      </c>
      <c r="BZ64" t="b">
        <f ca="1"/>
        <v>0</v>
      </c>
      <c r="CA64">
        <f ca="1"/>
        <v>4</v>
      </c>
      <c r="CB64">
        <f ca="1"/>
        <v>0</v>
      </c>
      <c r="CC64" t="b">
        <f ca="1"/>
        <v>0</v>
      </c>
      <c r="CD64" t="b">
        <f ca="1"/>
        <v>1</v>
      </c>
      <c r="CE64">
        <f ca="1"/>
        <v>0</v>
      </c>
      <c r="CF64">
        <f ca="1"/>
        <v>0</v>
      </c>
      <c r="CG64" t="b">
        <f ca="1"/>
        <v>0</v>
      </c>
      <c r="CH64">
        <f ca="1"/>
        <v>0</v>
      </c>
      <c r="CI64" t="b">
        <f ca="1"/>
        <v>0</v>
      </c>
      <c r="CJ64">
        <f ca="1"/>
        <v>51</v>
      </c>
      <c r="CK64">
        <f ca="1"/>
        <v>60</v>
      </c>
      <c r="CL64">
        <f ca="1"/>
        <v>96</v>
      </c>
      <c r="CM64">
        <f ca="1"/>
        <v>116</v>
      </c>
      <c r="CN64">
        <f ca="1"/>
        <v>135</v>
      </c>
      <c r="CO64">
        <f ca="1"/>
        <v>135</v>
      </c>
      <c r="CP64">
        <f ca="1"/>
        <v>0</v>
      </c>
      <c r="CQ64">
        <f ca="1"/>
        <v>0</v>
      </c>
      <c r="CR64">
        <f ca="1"/>
        <v>0</v>
      </c>
      <c r="CS64">
        <f ca="1"/>
        <v>0</v>
      </c>
      <c r="CT64">
        <f ca="1"/>
        <v>0</v>
      </c>
      <c r="CU64">
        <f ca="1"/>
        <v>0</v>
      </c>
      <c r="CV64">
        <f ca="1"/>
        <v>0</v>
      </c>
      <c r="CW64">
        <f ca="1"/>
        <v>0</v>
      </c>
      <c r="CX64">
        <f ca="1"/>
        <v>0</v>
      </c>
      <c r="CY64">
        <f ca="1"/>
        <v>0</v>
      </c>
      <c r="CZ64">
        <f ca="1"/>
        <v>0</v>
      </c>
      <c r="DA64" t="b">
        <f ca="1"/>
        <v>0</v>
      </c>
      <c r="DB64" t="b">
        <f ca="1"/>
        <v>0</v>
      </c>
      <c r="DC64" t="b">
        <f ca="1"/>
        <v>0</v>
      </c>
      <c r="DD64" t="b">
        <f ca="1"/>
        <v>0</v>
      </c>
      <c r="DE64" t="b">
        <f ca="1"/>
        <v>1</v>
      </c>
      <c r="DF64">
        <f ca="1"/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B95F2-6A7E-4826-BC86-7349B8E23A87}">
  <sheetPr codeName="Sheet10"/>
  <dimension ref="A1:DF200"/>
  <sheetViews>
    <sheetView topLeftCell="A78" zoomScale="115" zoomScaleNormal="115" workbookViewId="0">
      <selection activeCell="P116" sqref="P116"/>
    </sheetView>
  </sheetViews>
  <sheetFormatPr defaultRowHeight="12.75" x14ac:dyDescent="0.2"/>
  <sheetData>
    <row r="1" spans="1:110" x14ac:dyDescent="0.2">
      <c r="A1" t="str" cm="1">
        <f t="array" aca="1" ref="A1:DF200" ca="1">pulloverall(PULL!A1:Z30,"Ploudy",REF!K2:K8,'STATS FILTER'!A14)</f>
        <v>5_30 Theme</v>
      </c>
      <c r="B1">
        <f ca="1"/>
        <v>1</v>
      </c>
      <c r="C1">
        <f ca="1"/>
        <v>0</v>
      </c>
      <c r="D1">
        <f ca="1"/>
        <v>0</v>
      </c>
      <c r="E1">
        <f ca="1"/>
        <v>0</v>
      </c>
      <c r="F1">
        <f ca="1"/>
        <v>0</v>
      </c>
      <c r="G1">
        <f ca="1"/>
        <v>0</v>
      </c>
      <c r="H1">
        <f ca="1"/>
        <v>0</v>
      </c>
      <c r="I1">
        <f ca="1"/>
        <v>0</v>
      </c>
      <c r="J1">
        <f ca="1"/>
        <v>0</v>
      </c>
      <c r="K1" t="b">
        <f ca="1"/>
        <v>0</v>
      </c>
      <c r="L1" t="b">
        <f ca="1"/>
        <v>0</v>
      </c>
      <c r="M1" t="b">
        <f ca="1"/>
        <v>0</v>
      </c>
      <c r="N1" t="str">
        <f ca="1"/>
        <v>Mute</v>
      </c>
      <c r="O1" t="b">
        <f ca="1"/>
        <v>0</v>
      </c>
      <c r="P1">
        <f ca="1"/>
        <v>0</v>
      </c>
      <c r="Q1">
        <f ca="1"/>
        <v>3</v>
      </c>
      <c r="R1">
        <f ca="1"/>
        <v>6</v>
      </c>
      <c r="S1">
        <f ca="1"/>
        <v>0</v>
      </c>
      <c r="T1">
        <f ca="1"/>
        <v>0</v>
      </c>
      <c r="U1">
        <f ca="1"/>
        <v>0</v>
      </c>
      <c r="V1">
        <f ca="1"/>
        <v>0</v>
      </c>
      <c r="W1">
        <f ca="1"/>
        <v>0</v>
      </c>
      <c r="X1">
        <f ca="1"/>
        <v>0</v>
      </c>
      <c r="Y1">
        <f ca="1"/>
        <v>0</v>
      </c>
      <c r="Z1">
        <f ca="1"/>
        <v>1</v>
      </c>
      <c r="AA1">
        <f ca="1"/>
        <v>0</v>
      </c>
      <c r="AB1">
        <f ca="1"/>
        <v>0</v>
      </c>
      <c r="AC1">
        <f ca="1"/>
        <v>0</v>
      </c>
      <c r="AD1">
        <f ca="1"/>
        <v>0</v>
      </c>
      <c r="AE1">
        <f ca="1"/>
        <v>0</v>
      </c>
      <c r="AF1">
        <f ca="1"/>
        <v>0</v>
      </c>
      <c r="AG1">
        <f ca="1"/>
        <v>0</v>
      </c>
      <c r="AH1">
        <f ca="1"/>
        <v>0</v>
      </c>
      <c r="AI1">
        <f ca="1"/>
        <v>1</v>
      </c>
      <c r="AJ1" t="b">
        <f ca="1"/>
        <v>0</v>
      </c>
      <c r="AK1">
        <f ca="1"/>
        <v>0</v>
      </c>
      <c r="AL1" t="str">
        <f ca="1"/>
        <v>ArmoryThrone</v>
      </c>
      <c r="AM1" t="str">
        <f ca="1"/>
        <v>0:48</v>
      </c>
      <c r="AN1" t="str">
        <f ca="1"/>
        <v>Defence</v>
      </c>
      <c r="AO1" t="str">
        <f ca="1"/>
        <v>Won</v>
      </c>
      <c r="AP1" t="b">
        <f ca="1"/>
        <v>0</v>
      </c>
      <c r="AQ1">
        <f ca="1"/>
        <v>0</v>
      </c>
      <c r="AR1" t="str">
        <f ca="1"/>
        <v>2:27</v>
      </c>
      <c r="AS1" t="str">
        <f ca="1"/>
        <v>Perseus</v>
      </c>
      <c r="AT1" t="str">
        <f ca="1"/>
        <v>Gun</v>
      </c>
      <c r="AU1" t="b">
        <f ca="1"/>
        <v>0</v>
      </c>
      <c r="AV1" t="b">
        <f ca="1"/>
        <v>1</v>
      </c>
      <c r="AW1" t="str">
        <f ca="1"/>
        <v>2:09</v>
      </c>
      <c r="AX1" t="str">
        <f ca="1"/>
        <v>Blue</v>
      </c>
      <c r="AY1" t="str">
        <f ca="1"/>
        <v>Gun</v>
      </c>
      <c r="AZ1" t="b">
        <f ca="1"/>
        <v>0</v>
      </c>
      <c r="BA1" t="b">
        <f ca="1"/>
        <v>1</v>
      </c>
      <c r="BB1" t="str">
        <f ca="1"/>
        <v>1:26</v>
      </c>
      <c r="BC1" t="str">
        <f ca="1"/>
        <v>Perseus</v>
      </c>
      <c r="BD1" t="str">
        <f ca="1"/>
        <v>Gun</v>
      </c>
      <c r="BE1" t="b">
        <f ca="1"/>
        <v>0</v>
      </c>
      <c r="BF1" t="b">
        <f ca="1"/>
        <v>0</v>
      </c>
      <c r="BG1" t="str">
        <f ca="1"/>
        <v>0:56</v>
      </c>
      <c r="BH1" t="str">
        <f ca="1"/>
        <v>Ploudy</v>
      </c>
      <c r="BI1" t="str">
        <f ca="1"/>
        <v>Gun</v>
      </c>
      <c r="BJ1" t="b">
        <f ca="1"/>
        <v>0</v>
      </c>
      <c r="BK1" t="b">
        <f ca="1"/>
        <v>0</v>
      </c>
      <c r="BL1" t="str">
        <f ca="1"/>
        <v>0:48</v>
      </c>
      <c r="BM1" t="str">
        <f ca="1"/>
        <v>Fin</v>
      </c>
      <c r="BN1" t="str">
        <f ca="1"/>
        <v>Gun</v>
      </c>
      <c r="BO1" t="b">
        <f ca="1"/>
        <v>0</v>
      </c>
      <c r="BP1" t="b">
        <f ca="1"/>
        <v>1</v>
      </c>
      <c r="BQ1">
        <f ca="1"/>
        <v>0</v>
      </c>
      <c r="BR1" t="str">
        <f ca="1"/>
        <v/>
      </c>
      <c r="BS1">
        <f ca="1"/>
        <v>0</v>
      </c>
      <c r="BT1">
        <f ca="1"/>
        <v>0</v>
      </c>
      <c r="BU1" t="b">
        <f ca="1"/>
        <v>0</v>
      </c>
      <c r="BV1" t="b">
        <f ca="1"/>
        <v>0</v>
      </c>
      <c r="BW1">
        <f ca="1"/>
        <v>0</v>
      </c>
      <c r="BX1">
        <f ca="1"/>
        <v>0</v>
      </c>
      <c r="BY1" t="b">
        <f ca="1"/>
        <v>0</v>
      </c>
      <c r="BZ1" t="b">
        <f ca="1"/>
        <v>0</v>
      </c>
      <c r="CA1">
        <f ca="1"/>
        <v>1</v>
      </c>
      <c r="CB1">
        <f ca="1"/>
        <v>0</v>
      </c>
      <c r="CC1" t="b">
        <f ca="1"/>
        <v>0</v>
      </c>
      <c r="CD1" t="b">
        <f ca="1"/>
        <v>1</v>
      </c>
      <c r="CE1">
        <f ca="1"/>
        <v>0</v>
      </c>
      <c r="CF1">
        <f ca="1"/>
        <v>0</v>
      </c>
      <c r="CG1" t="b">
        <f ca="1"/>
        <v>1</v>
      </c>
      <c r="CH1">
        <f ca="1"/>
        <v>0</v>
      </c>
      <c r="CI1" t="b">
        <f ca="1"/>
        <v>0</v>
      </c>
      <c r="CJ1">
        <f ca="1"/>
        <v>33</v>
      </c>
      <c r="CK1">
        <f ca="1"/>
        <v>51</v>
      </c>
      <c r="CL1">
        <f ca="1"/>
        <v>94</v>
      </c>
      <c r="CM1">
        <f ca="1"/>
        <v>124</v>
      </c>
      <c r="CN1">
        <f ca="1"/>
        <v>132</v>
      </c>
      <c r="CO1">
        <f ca="1"/>
        <v>132</v>
      </c>
      <c r="CP1">
        <f ca="1"/>
        <v>0</v>
      </c>
      <c r="CQ1">
        <f ca="1"/>
        <v>0</v>
      </c>
      <c r="CR1">
        <f ca="1"/>
        <v>0</v>
      </c>
      <c r="CS1">
        <f ca="1"/>
        <v>0</v>
      </c>
      <c r="CT1">
        <f ca="1"/>
        <v>0</v>
      </c>
      <c r="CU1" t="b">
        <f ca="1"/>
        <v>1</v>
      </c>
      <c r="CV1" t="b">
        <f ca="1"/>
        <v>1</v>
      </c>
      <c r="CW1" t="b">
        <f ca="1"/>
        <v>0</v>
      </c>
      <c r="CX1" t="b">
        <f ca="1"/>
        <v>0</v>
      </c>
      <c r="CY1">
        <f ca="1"/>
        <v>1</v>
      </c>
      <c r="CZ1">
        <f ca="1"/>
        <v>1</v>
      </c>
      <c r="DA1" t="b">
        <f ca="1"/>
        <v>0</v>
      </c>
      <c r="DB1" t="b">
        <f ca="1"/>
        <v>0</v>
      </c>
      <c r="DC1" t="b">
        <f ca="1"/>
        <v>0</v>
      </c>
      <c r="DD1" t="b">
        <f ca="1"/>
        <v>0</v>
      </c>
      <c r="DE1" t="b">
        <f ca="1"/>
        <v>0</v>
      </c>
      <c r="DF1">
        <f ca="1"/>
        <v>0</v>
      </c>
    </row>
    <row r="2" spans="1:110" x14ac:dyDescent="0.2">
      <c r="A2" t="str">
        <f ca="1"/>
        <v>5_30 Theme</v>
      </c>
      <c r="B2">
        <f ca="1"/>
        <v>2</v>
      </c>
      <c r="C2">
        <f ca="1"/>
        <v>0</v>
      </c>
      <c r="D2">
        <f ca="1"/>
        <v>0</v>
      </c>
      <c r="E2">
        <f ca="1"/>
        <v>0</v>
      </c>
      <c r="F2">
        <f ca="1"/>
        <v>0</v>
      </c>
      <c r="G2">
        <f ca="1"/>
        <v>0</v>
      </c>
      <c r="H2">
        <f ca="1"/>
        <v>0</v>
      </c>
      <c r="I2">
        <f ca="1"/>
        <v>0</v>
      </c>
      <c r="J2" t="str">
        <f ca="1"/>
        <v>1:38</v>
      </c>
      <c r="K2" t="b">
        <f ca="1"/>
        <v>0</v>
      </c>
      <c r="L2" t="b">
        <f ca="1"/>
        <v>1</v>
      </c>
      <c r="M2" t="b">
        <f ca="1"/>
        <v>0</v>
      </c>
      <c r="N2" t="str">
        <f ca="1"/>
        <v>Mute</v>
      </c>
      <c r="O2" t="b">
        <f ca="1"/>
        <v>0</v>
      </c>
      <c r="P2">
        <f ca="1"/>
        <v>0</v>
      </c>
      <c r="Q2">
        <f ca="1"/>
        <v>2</v>
      </c>
      <c r="R2">
        <f ca="1"/>
        <v>6</v>
      </c>
      <c r="S2">
        <f ca="1"/>
        <v>0</v>
      </c>
      <c r="T2">
        <f ca="1"/>
        <v>0</v>
      </c>
      <c r="U2">
        <f ca="1"/>
        <v>0</v>
      </c>
      <c r="V2">
        <f ca="1"/>
        <v>0</v>
      </c>
      <c r="W2">
        <f ca="1"/>
        <v>0</v>
      </c>
      <c r="X2">
        <f ca="1"/>
        <v>0</v>
      </c>
      <c r="Y2">
        <f ca="1"/>
        <v>0</v>
      </c>
      <c r="Z2">
        <f ca="1"/>
        <v>2</v>
      </c>
      <c r="AA2">
        <f ca="1"/>
        <v>0</v>
      </c>
      <c r="AB2">
        <f ca="1"/>
        <v>0</v>
      </c>
      <c r="AC2">
        <f ca="1"/>
        <v>0</v>
      </c>
      <c r="AD2">
        <f ca="1"/>
        <v>0</v>
      </c>
      <c r="AE2">
        <f ca="1"/>
        <v>0</v>
      </c>
      <c r="AF2">
        <f ca="1"/>
        <v>0</v>
      </c>
      <c r="AG2">
        <f ca="1"/>
        <v>0</v>
      </c>
      <c r="AH2">
        <f ca="1"/>
        <v>0</v>
      </c>
      <c r="AI2">
        <f ca="1"/>
        <v>2</v>
      </c>
      <c r="AJ2" t="b">
        <f ca="1"/>
        <v>0</v>
      </c>
      <c r="AK2">
        <f ca="1"/>
        <v>0</v>
      </c>
      <c r="AL2" t="str">
        <f ca="1"/>
        <v>BunkDaycare</v>
      </c>
      <c r="AM2" t="str">
        <f ca="1"/>
        <v>1:20</v>
      </c>
      <c r="AN2" t="str">
        <f ca="1"/>
        <v>Defence</v>
      </c>
      <c r="AO2" t="str">
        <f ca="1"/>
        <v>Lost</v>
      </c>
      <c r="AP2" t="b">
        <f ca="1"/>
        <v>0</v>
      </c>
      <c r="AQ2">
        <f ca="1"/>
        <v>0</v>
      </c>
      <c r="AR2" t="str">
        <f ca="1"/>
        <v>1:36</v>
      </c>
      <c r="AS2" t="str">
        <f ca="1"/>
        <v>Fin</v>
      </c>
      <c r="AT2" t="str">
        <f ca="1"/>
        <v>Gun</v>
      </c>
      <c r="AU2" t="b">
        <f ca="1"/>
        <v>0</v>
      </c>
      <c r="AV2" t="b">
        <f ca="1"/>
        <v>0</v>
      </c>
      <c r="AW2" t="str">
        <f ca="1"/>
        <v>1:21</v>
      </c>
      <c r="AX2" t="str">
        <f ca="1"/>
        <v>Fin</v>
      </c>
      <c r="AY2" t="str">
        <f ca="1"/>
        <v>Gun</v>
      </c>
      <c r="AZ2" t="b">
        <f ca="1"/>
        <v>0</v>
      </c>
      <c r="BA2" t="b">
        <f ca="1"/>
        <v>0</v>
      </c>
      <c r="BB2">
        <f ca="1"/>
        <v>0</v>
      </c>
      <c r="BC2">
        <f ca="1"/>
        <v>0</v>
      </c>
      <c r="BD2">
        <f ca="1"/>
        <v>0</v>
      </c>
      <c r="BE2" t="b">
        <f ca="1"/>
        <v>0</v>
      </c>
      <c r="BF2">
        <f ca="1"/>
        <v>0</v>
      </c>
      <c r="BG2">
        <f ca="1"/>
        <v>0</v>
      </c>
      <c r="BH2">
        <f ca="1"/>
        <v>0</v>
      </c>
      <c r="BI2">
        <f ca="1"/>
        <v>0</v>
      </c>
      <c r="BJ2" t="b">
        <f ca="1"/>
        <v>0</v>
      </c>
      <c r="BK2">
        <f ca="1"/>
        <v>0</v>
      </c>
      <c r="BL2">
        <f ca="1"/>
        <v>0</v>
      </c>
      <c r="BM2">
        <f ca="1"/>
        <v>0</v>
      </c>
      <c r="BN2">
        <f ca="1"/>
        <v>0</v>
      </c>
      <c r="BO2" t="b">
        <f ca="1"/>
        <v>0</v>
      </c>
      <c r="BP2">
        <f ca="1"/>
        <v>0</v>
      </c>
      <c r="BQ2">
        <f ca="1"/>
        <v>0</v>
      </c>
      <c r="BR2" t="str">
        <f ca="1"/>
        <v/>
      </c>
      <c r="BS2">
        <f ca="1"/>
        <v>0</v>
      </c>
      <c r="BT2">
        <f ca="1"/>
        <v>0</v>
      </c>
      <c r="BU2" t="b">
        <f ca="1"/>
        <v>0</v>
      </c>
      <c r="BV2" t="b">
        <f ca="1"/>
        <v>0</v>
      </c>
      <c r="BW2">
        <f ca="1"/>
        <v>0</v>
      </c>
      <c r="BX2">
        <f ca="1"/>
        <v>0</v>
      </c>
      <c r="BY2" t="b">
        <f ca="1"/>
        <v>0</v>
      </c>
      <c r="BZ2" t="b">
        <f ca="1"/>
        <v>0</v>
      </c>
      <c r="CA2">
        <f ca="1"/>
        <v>0</v>
      </c>
      <c r="CB2">
        <f ca="1"/>
        <v>0</v>
      </c>
      <c r="CC2" t="b">
        <f ca="1"/>
        <v>0</v>
      </c>
      <c r="CD2" t="b">
        <f ca="1"/>
        <v>1</v>
      </c>
      <c r="CE2">
        <f ca="1"/>
        <v>0</v>
      </c>
      <c r="CF2">
        <f ca="1"/>
        <v>0</v>
      </c>
      <c r="CG2" t="b">
        <f ca="1"/>
        <v>0</v>
      </c>
      <c r="CH2">
        <f ca="1"/>
        <v>98</v>
      </c>
      <c r="CI2">
        <f ca="1"/>
        <v>82</v>
      </c>
      <c r="CJ2">
        <f ca="1"/>
        <v>84</v>
      </c>
      <c r="CK2">
        <f ca="1"/>
        <v>99</v>
      </c>
      <c r="CL2" t="b">
        <f ca="1"/>
        <v>0</v>
      </c>
      <c r="CM2" t="b">
        <f ca="1"/>
        <v>0</v>
      </c>
      <c r="CN2" t="b">
        <f ca="1"/>
        <v>0</v>
      </c>
      <c r="CO2">
        <f ca="1"/>
        <v>100</v>
      </c>
      <c r="CP2">
        <f ca="1"/>
        <v>0</v>
      </c>
      <c r="CQ2">
        <f ca="1"/>
        <v>0</v>
      </c>
      <c r="CR2">
        <f ca="1"/>
        <v>0</v>
      </c>
      <c r="CS2">
        <f ca="1"/>
        <v>0</v>
      </c>
      <c r="CT2">
        <f ca="1"/>
        <v>0</v>
      </c>
      <c r="CU2" t="b">
        <f ca="1"/>
        <v>1</v>
      </c>
      <c r="CV2" t="b">
        <f ca="1"/>
        <v>1</v>
      </c>
      <c r="CW2" t="b">
        <f ca="1"/>
        <v>0</v>
      </c>
      <c r="CX2">
        <f ca="1"/>
        <v>82</v>
      </c>
      <c r="CY2">
        <f ca="1"/>
        <v>0</v>
      </c>
      <c r="CZ2">
        <f ca="1"/>
        <v>0</v>
      </c>
      <c r="DA2" t="b">
        <f ca="1"/>
        <v>0</v>
      </c>
      <c r="DB2" t="b">
        <f ca="1"/>
        <v>1</v>
      </c>
      <c r="DC2" t="b">
        <f ca="1"/>
        <v>0</v>
      </c>
      <c r="DD2" t="b">
        <f ca="1"/>
        <v>0</v>
      </c>
      <c r="DE2" t="b">
        <f ca="1"/>
        <v>0</v>
      </c>
      <c r="DF2">
        <f ca="1"/>
        <v>0</v>
      </c>
    </row>
    <row r="3" spans="1:110" x14ac:dyDescent="0.2">
      <c r="A3" t="str">
        <f ca="1"/>
        <v>5_30 Theme</v>
      </c>
      <c r="B3">
        <f ca="1"/>
        <v>3</v>
      </c>
      <c r="C3">
        <f ca="1"/>
        <v>0</v>
      </c>
      <c r="D3">
        <f ca="1"/>
        <v>0</v>
      </c>
      <c r="E3">
        <f ca="1"/>
        <v>0</v>
      </c>
      <c r="F3">
        <f ca="1"/>
        <v>0</v>
      </c>
      <c r="G3">
        <f ca="1"/>
        <v>0</v>
      </c>
      <c r="H3">
        <f ca="1"/>
        <v>0</v>
      </c>
      <c r="I3">
        <f ca="1"/>
        <v>0</v>
      </c>
      <c r="J3" t="str">
        <f ca="1"/>
        <v>2:01</v>
      </c>
      <c r="K3" t="b">
        <f ca="1"/>
        <v>0</v>
      </c>
      <c r="L3" t="b">
        <f ca="1"/>
        <v>0</v>
      </c>
      <c r="M3" t="b">
        <f ca="1"/>
        <v>1</v>
      </c>
      <c r="N3" t="str">
        <f ca="1"/>
        <v>Mute</v>
      </c>
      <c r="O3" t="b">
        <f ca="1"/>
        <v>0</v>
      </c>
      <c r="P3">
        <f ca="1"/>
        <v>0</v>
      </c>
      <c r="Q3">
        <f ca="1"/>
        <v>3</v>
      </c>
      <c r="R3">
        <f ca="1"/>
        <v>7</v>
      </c>
      <c r="S3">
        <f ca="1"/>
        <v>0</v>
      </c>
      <c r="T3">
        <f ca="1"/>
        <v>0</v>
      </c>
      <c r="U3">
        <f ca="1"/>
        <v>0</v>
      </c>
      <c r="V3">
        <f ca="1"/>
        <v>0</v>
      </c>
      <c r="W3">
        <f ca="1"/>
        <v>0</v>
      </c>
      <c r="X3">
        <f ca="1"/>
        <v>0</v>
      </c>
      <c r="Y3">
        <f ca="1"/>
        <v>0</v>
      </c>
      <c r="Z3">
        <f ca="1"/>
        <v>3</v>
      </c>
      <c r="AA3">
        <f ca="1"/>
        <v>0</v>
      </c>
      <c r="AB3">
        <f ca="1"/>
        <v>0</v>
      </c>
      <c r="AC3">
        <f ca="1"/>
        <v>0</v>
      </c>
      <c r="AD3">
        <f ca="1"/>
        <v>0</v>
      </c>
      <c r="AE3">
        <f ca="1"/>
        <v>0</v>
      </c>
      <c r="AF3">
        <f ca="1"/>
        <v>0</v>
      </c>
      <c r="AG3">
        <f ca="1"/>
        <v>0</v>
      </c>
      <c r="AH3">
        <f ca="1"/>
        <v>0</v>
      </c>
      <c r="AI3">
        <f ca="1"/>
        <v>3</v>
      </c>
      <c r="AJ3" t="b">
        <f ca="1"/>
        <v>0</v>
      </c>
      <c r="AK3">
        <f ca="1"/>
        <v>0</v>
      </c>
      <c r="AL3" t="str">
        <f ca="1"/>
        <v>BunkDaycare</v>
      </c>
      <c r="AM3" t="str">
        <f ca="1"/>
        <v>0:07</v>
      </c>
      <c r="AN3" t="str">
        <f ca="1"/>
        <v>Defence</v>
      </c>
      <c r="AO3" t="str">
        <f ca="1"/>
        <v>Lost</v>
      </c>
      <c r="AP3" t="b">
        <f ca="1"/>
        <v>0</v>
      </c>
      <c r="AQ3">
        <f ca="1"/>
        <v>0</v>
      </c>
      <c r="AR3" t="str">
        <f ca="1"/>
        <v>1:49</v>
      </c>
      <c r="AS3" t="str">
        <f ca="1"/>
        <v>Perseus</v>
      </c>
      <c r="AT3" t="str">
        <f ca="1"/>
        <v>Gun</v>
      </c>
      <c r="AU3" t="b">
        <f ca="1"/>
        <v>0</v>
      </c>
      <c r="AV3" t="b">
        <f ca="1"/>
        <v>0</v>
      </c>
      <c r="AW3" t="str">
        <f ca="1"/>
        <v>0:22</v>
      </c>
      <c r="AX3" t="str">
        <f ca="1"/>
        <v>Blue</v>
      </c>
      <c r="AY3" t="str">
        <f ca="1"/>
        <v>Gun</v>
      </c>
      <c r="AZ3" t="b">
        <f ca="1"/>
        <v>0</v>
      </c>
      <c r="BA3" t="b">
        <f ca="1"/>
        <v>0</v>
      </c>
      <c r="BB3" t="str">
        <f ca="1"/>
        <v>0:12</v>
      </c>
      <c r="BC3" t="str">
        <f ca="1"/>
        <v>Fin</v>
      </c>
      <c r="BD3" t="str">
        <f ca="1"/>
        <v>Gun</v>
      </c>
      <c r="BE3" t="b">
        <f ca="1"/>
        <v>0</v>
      </c>
      <c r="BF3" t="b">
        <f ca="1"/>
        <v>0</v>
      </c>
      <c r="BG3" t="str">
        <f ca="1"/>
        <v>0:10</v>
      </c>
      <c r="BH3" t="str">
        <f ca="1"/>
        <v>Fin</v>
      </c>
      <c r="BI3" t="str">
        <f ca="1"/>
        <v>Gun</v>
      </c>
      <c r="BJ3" t="b">
        <f ca="1"/>
        <v>0</v>
      </c>
      <c r="BK3" t="b">
        <f ca="1"/>
        <v>1</v>
      </c>
      <c r="BL3">
        <f ca="1"/>
        <v>0</v>
      </c>
      <c r="BM3">
        <f ca="1"/>
        <v>0</v>
      </c>
      <c r="BN3">
        <f ca="1"/>
        <v>0</v>
      </c>
      <c r="BO3" t="b">
        <f ca="1"/>
        <v>0</v>
      </c>
      <c r="BP3">
        <f ca="1"/>
        <v>0</v>
      </c>
      <c r="BQ3">
        <f ca="1"/>
        <v>0</v>
      </c>
      <c r="BR3" t="str">
        <f ca="1"/>
        <v/>
      </c>
      <c r="BS3">
        <f ca="1"/>
        <v>0</v>
      </c>
      <c r="BT3">
        <f ca="1"/>
        <v>0</v>
      </c>
      <c r="BU3" t="b">
        <f ca="1"/>
        <v>0</v>
      </c>
      <c r="BV3" t="b">
        <f ca="1"/>
        <v>0</v>
      </c>
      <c r="BW3">
        <f ca="1"/>
        <v>0</v>
      </c>
      <c r="BX3">
        <f ca="1"/>
        <v>0</v>
      </c>
      <c r="BY3" t="b">
        <f ca="1"/>
        <v>0</v>
      </c>
      <c r="BZ3" t="b">
        <f ca="1"/>
        <v>0</v>
      </c>
      <c r="CA3">
        <f ca="1"/>
        <v>0</v>
      </c>
      <c r="CB3">
        <f ca="1"/>
        <v>0</v>
      </c>
      <c r="CC3" t="b">
        <f ca="1"/>
        <v>0</v>
      </c>
      <c r="CD3" t="b">
        <f ca="1"/>
        <v>0</v>
      </c>
      <c r="CE3">
        <f ca="1"/>
        <v>0</v>
      </c>
      <c r="CF3">
        <f ca="1"/>
        <v>0</v>
      </c>
      <c r="CG3" t="b">
        <f ca="1"/>
        <v>0</v>
      </c>
      <c r="CH3">
        <f ca="1"/>
        <v>121</v>
      </c>
      <c r="CI3">
        <f ca="1"/>
        <v>59</v>
      </c>
      <c r="CJ3">
        <f ca="1"/>
        <v>71</v>
      </c>
      <c r="CK3">
        <f ca="1"/>
        <v>158</v>
      </c>
      <c r="CL3">
        <f ca="1"/>
        <v>168</v>
      </c>
      <c r="CM3">
        <f ca="1"/>
        <v>170</v>
      </c>
      <c r="CN3" t="b">
        <f ca="1"/>
        <v>0</v>
      </c>
      <c r="CO3">
        <f ca="1"/>
        <v>173</v>
      </c>
      <c r="CP3">
        <f ca="1"/>
        <v>0</v>
      </c>
      <c r="CQ3">
        <f ca="1"/>
        <v>0</v>
      </c>
      <c r="CR3">
        <f ca="1"/>
        <v>0</v>
      </c>
      <c r="CS3">
        <f ca="1"/>
        <v>0</v>
      </c>
      <c r="CT3">
        <f ca="1"/>
        <v>0</v>
      </c>
      <c r="CU3" t="b">
        <f ca="1"/>
        <v>1</v>
      </c>
      <c r="CV3" t="b">
        <f ca="1"/>
        <v>0</v>
      </c>
      <c r="CW3" t="b">
        <f ca="1"/>
        <v>0</v>
      </c>
      <c r="CX3">
        <f ca="1"/>
        <v>59</v>
      </c>
      <c r="CY3">
        <f ca="1"/>
        <v>0</v>
      </c>
      <c r="CZ3">
        <f ca="1"/>
        <v>0</v>
      </c>
      <c r="DA3" t="b">
        <f ca="1"/>
        <v>0</v>
      </c>
      <c r="DB3" t="b">
        <f ca="1"/>
        <v>0</v>
      </c>
      <c r="DC3" t="b">
        <f ca="1"/>
        <v>0</v>
      </c>
      <c r="DD3" t="b">
        <f ca="1"/>
        <v>0</v>
      </c>
      <c r="DE3" t="b">
        <f ca="1"/>
        <v>0</v>
      </c>
      <c r="DF3">
        <f ca="1"/>
        <v>0</v>
      </c>
    </row>
    <row r="4" spans="1:110" x14ac:dyDescent="0.2">
      <c r="A4" t="str">
        <f ca="1"/>
        <v>5_30 Theme</v>
      </c>
      <c r="B4">
        <f ca="1"/>
        <v>4</v>
      </c>
      <c r="C4">
        <f ca="1"/>
        <v>0</v>
      </c>
      <c r="D4">
        <f ca="1"/>
        <v>0</v>
      </c>
      <c r="E4">
        <f ca="1"/>
        <v>0</v>
      </c>
      <c r="F4">
        <f ca="1"/>
        <v>0</v>
      </c>
      <c r="G4">
        <f ca="1"/>
        <v>0</v>
      </c>
      <c r="H4">
        <f ca="1"/>
        <v>0</v>
      </c>
      <c r="I4">
        <f ca="1"/>
        <v>0</v>
      </c>
      <c r="J4" t="str">
        <f ca="1"/>
        <v>0:39</v>
      </c>
      <c r="K4" t="b">
        <f ca="1"/>
        <v>0</v>
      </c>
      <c r="L4" t="b">
        <f ca="1"/>
        <v>0</v>
      </c>
      <c r="M4" t="b">
        <f ca="1"/>
        <v>0</v>
      </c>
      <c r="N4" t="str">
        <f ca="1"/>
        <v>Mute</v>
      </c>
      <c r="O4" t="b">
        <f ca="1"/>
        <v>0</v>
      </c>
      <c r="P4">
        <f ca="1"/>
        <v>0</v>
      </c>
      <c r="Q4">
        <f ca="1"/>
        <v>2</v>
      </c>
      <c r="R4">
        <f ca="1"/>
        <v>6</v>
      </c>
      <c r="S4">
        <f ca="1"/>
        <v>0</v>
      </c>
      <c r="T4">
        <f ca="1"/>
        <v>0</v>
      </c>
      <c r="U4">
        <f ca="1"/>
        <v>0</v>
      </c>
      <c r="V4">
        <f ca="1"/>
        <v>0</v>
      </c>
      <c r="W4">
        <f ca="1"/>
        <v>0</v>
      </c>
      <c r="X4">
        <f ca="1"/>
        <v>0</v>
      </c>
      <c r="Y4">
        <f ca="1"/>
        <v>0</v>
      </c>
      <c r="Z4">
        <f ca="1"/>
        <v>4</v>
      </c>
      <c r="AA4">
        <f ca="1"/>
        <v>0</v>
      </c>
      <c r="AB4">
        <f ca="1"/>
        <v>0</v>
      </c>
      <c r="AC4">
        <f ca="1"/>
        <v>0</v>
      </c>
      <c r="AD4">
        <f ca="1"/>
        <v>0</v>
      </c>
      <c r="AE4">
        <f ca="1"/>
        <v>0</v>
      </c>
      <c r="AF4">
        <f ca="1"/>
        <v>0</v>
      </c>
      <c r="AG4">
        <f ca="1"/>
        <v>0</v>
      </c>
      <c r="AH4">
        <f ca="1"/>
        <v>0</v>
      </c>
      <c r="AI4">
        <f ca="1"/>
        <v>4</v>
      </c>
      <c r="AJ4" t="b">
        <f ca="1"/>
        <v>0</v>
      </c>
      <c r="AK4">
        <f ca="1"/>
        <v>0</v>
      </c>
      <c r="AL4" t="str">
        <f ca="1"/>
        <v>InitiationOffice</v>
      </c>
      <c r="AM4" t="str">
        <f ca="1"/>
        <v>0:39</v>
      </c>
      <c r="AN4" t="str">
        <f ca="1"/>
        <v>Defence</v>
      </c>
      <c r="AO4" t="str">
        <f ca="1"/>
        <v>Lost</v>
      </c>
      <c r="AP4" t="b">
        <f ca="1"/>
        <v>0</v>
      </c>
      <c r="AQ4">
        <f ca="1"/>
        <v>0</v>
      </c>
      <c r="AR4" t="str">
        <f ca="1"/>
        <v>0:48</v>
      </c>
      <c r="AS4" t="str">
        <f ca="1"/>
        <v>Fin</v>
      </c>
      <c r="AT4" t="str">
        <f ca="1"/>
        <v>Gun</v>
      </c>
      <c r="AU4" t="b">
        <f ca="1"/>
        <v>0</v>
      </c>
      <c r="AV4" t="b">
        <f ca="1"/>
        <v>0</v>
      </c>
      <c r="AW4">
        <f ca="1"/>
        <v>0</v>
      </c>
      <c r="AX4">
        <f ca="1"/>
        <v>0</v>
      </c>
      <c r="AY4">
        <f ca="1"/>
        <v>0</v>
      </c>
      <c r="AZ4" t="b">
        <f ca="1"/>
        <v>0</v>
      </c>
      <c r="BA4">
        <f ca="1"/>
        <v>0</v>
      </c>
      <c r="BB4">
        <f ca="1"/>
        <v>0</v>
      </c>
      <c r="BC4">
        <f ca="1"/>
        <v>0</v>
      </c>
      <c r="BD4">
        <f ca="1"/>
        <v>0</v>
      </c>
      <c r="BE4" t="b">
        <f ca="1"/>
        <v>0</v>
      </c>
      <c r="BF4">
        <f ca="1"/>
        <v>0</v>
      </c>
      <c r="BG4">
        <f ca="1"/>
        <v>0</v>
      </c>
      <c r="BH4">
        <f ca="1"/>
        <v>0</v>
      </c>
      <c r="BI4">
        <f ca="1"/>
        <v>0</v>
      </c>
      <c r="BJ4" t="b">
        <f ca="1"/>
        <v>0</v>
      </c>
      <c r="BK4">
        <f ca="1"/>
        <v>0</v>
      </c>
      <c r="BL4">
        <f ca="1"/>
        <v>0</v>
      </c>
      <c r="BM4">
        <f ca="1"/>
        <v>0</v>
      </c>
      <c r="BN4">
        <f ca="1"/>
        <v>0</v>
      </c>
      <c r="BO4" t="b">
        <f ca="1"/>
        <v>0</v>
      </c>
      <c r="BP4">
        <f ca="1"/>
        <v>0</v>
      </c>
      <c r="BQ4">
        <f ca="1"/>
        <v>0</v>
      </c>
      <c r="BR4" t="str">
        <f ca="1"/>
        <v/>
      </c>
      <c r="BS4">
        <f ca="1"/>
        <v>0</v>
      </c>
      <c r="BT4">
        <f ca="1"/>
        <v>0</v>
      </c>
      <c r="BU4" t="b">
        <f ca="1"/>
        <v>0</v>
      </c>
      <c r="BV4" t="b">
        <f ca="1"/>
        <v>0</v>
      </c>
      <c r="BW4">
        <f ca="1"/>
        <v>0</v>
      </c>
      <c r="BX4">
        <f ca="1"/>
        <v>0</v>
      </c>
      <c r="BY4" t="b">
        <f ca="1"/>
        <v>0</v>
      </c>
      <c r="BZ4" t="b">
        <f ca="1"/>
        <v>0</v>
      </c>
      <c r="CA4">
        <f ca="1"/>
        <v>0</v>
      </c>
      <c r="CB4">
        <f ca="1"/>
        <v>0</v>
      </c>
      <c r="CC4" t="b">
        <f ca="1"/>
        <v>0</v>
      </c>
      <c r="CD4" t="b">
        <f ca="1"/>
        <v>0</v>
      </c>
      <c r="CE4">
        <f ca="1"/>
        <v>0</v>
      </c>
      <c r="CF4">
        <f ca="1"/>
        <v>0</v>
      </c>
      <c r="CG4" t="b">
        <f ca="1"/>
        <v>0</v>
      </c>
      <c r="CH4">
        <f ca="1"/>
        <v>39</v>
      </c>
      <c r="CI4">
        <f ca="1"/>
        <v>141</v>
      </c>
      <c r="CJ4">
        <f ca="1"/>
        <v>132</v>
      </c>
      <c r="CK4" t="b">
        <f ca="1"/>
        <v>0</v>
      </c>
      <c r="CL4" t="b">
        <f ca="1"/>
        <v>0</v>
      </c>
      <c r="CM4" t="b">
        <f ca="1"/>
        <v>0</v>
      </c>
      <c r="CN4" t="b">
        <f ca="1"/>
        <v>0</v>
      </c>
      <c r="CO4">
        <f ca="1"/>
        <v>141</v>
      </c>
      <c r="CP4">
        <f ca="1"/>
        <v>0</v>
      </c>
      <c r="CQ4">
        <f ca="1"/>
        <v>0</v>
      </c>
      <c r="CR4">
        <f ca="1"/>
        <v>0</v>
      </c>
      <c r="CS4">
        <f ca="1"/>
        <v>0</v>
      </c>
      <c r="CT4">
        <f ca="1"/>
        <v>0</v>
      </c>
      <c r="CU4" t="b">
        <f ca="1"/>
        <v>1</v>
      </c>
      <c r="CV4" t="b">
        <f ca="1"/>
        <v>0</v>
      </c>
      <c r="CW4">
        <f ca="1"/>
        <v>84</v>
      </c>
      <c r="CX4">
        <f ca="1"/>
        <v>141</v>
      </c>
      <c r="CY4">
        <f ca="1"/>
        <v>1</v>
      </c>
      <c r="CZ4">
        <f ca="1"/>
        <v>0</v>
      </c>
      <c r="DA4" t="b">
        <f ca="1"/>
        <v>0</v>
      </c>
      <c r="DB4" t="b">
        <f ca="1"/>
        <v>0</v>
      </c>
      <c r="DC4" t="b">
        <f ca="1"/>
        <v>0</v>
      </c>
      <c r="DD4" t="b">
        <f ca="1"/>
        <v>0</v>
      </c>
      <c r="DE4" t="b">
        <f ca="1"/>
        <v>0</v>
      </c>
      <c r="DF4">
        <f ca="1"/>
        <v>0</v>
      </c>
    </row>
    <row r="5" spans="1:110" x14ac:dyDescent="0.2">
      <c r="A5" t="str">
        <f ca="1"/>
        <v>5_30 Theme</v>
      </c>
      <c r="B5">
        <f ca="1"/>
        <v>5</v>
      </c>
      <c r="C5">
        <f ca="1"/>
        <v>0</v>
      </c>
      <c r="D5">
        <f ca="1"/>
        <v>0</v>
      </c>
      <c r="E5">
        <f ca="1"/>
        <v>0</v>
      </c>
      <c r="F5">
        <f ca="1"/>
        <v>0</v>
      </c>
      <c r="G5">
        <f ca="1"/>
        <v>0</v>
      </c>
      <c r="H5">
        <f ca="1"/>
        <v>0</v>
      </c>
      <c r="I5">
        <f ca="1"/>
        <v>0</v>
      </c>
      <c r="J5" t="str">
        <f ca="1"/>
        <v>1:43</v>
      </c>
      <c r="K5" t="b">
        <f ca="1"/>
        <v>0</v>
      </c>
      <c r="L5" t="b">
        <f ca="1"/>
        <v>0</v>
      </c>
      <c r="M5" t="b">
        <f ca="1"/>
        <v>0</v>
      </c>
      <c r="N5" t="str">
        <f ca="1"/>
        <v>Mute</v>
      </c>
      <c r="O5" t="b">
        <f ca="1"/>
        <v>0</v>
      </c>
      <c r="P5">
        <f ca="1"/>
        <v>0</v>
      </c>
      <c r="Q5">
        <f ca="1"/>
        <v>0</v>
      </c>
      <c r="R5">
        <f ca="1"/>
        <v>7</v>
      </c>
      <c r="S5">
        <f ca="1"/>
        <v>0</v>
      </c>
      <c r="T5">
        <f ca="1"/>
        <v>0</v>
      </c>
      <c r="U5">
        <f ca="1"/>
        <v>0</v>
      </c>
      <c r="V5">
        <f ca="1"/>
        <v>0</v>
      </c>
      <c r="W5">
        <f ca="1"/>
        <v>0</v>
      </c>
      <c r="X5">
        <f ca="1"/>
        <v>0</v>
      </c>
      <c r="Y5">
        <f ca="1"/>
        <v>0</v>
      </c>
      <c r="Z5">
        <f ca="1"/>
        <v>5</v>
      </c>
      <c r="AA5">
        <f ca="1"/>
        <v>0</v>
      </c>
      <c r="AB5">
        <f ca="1"/>
        <v>0</v>
      </c>
      <c r="AC5">
        <f ca="1"/>
        <v>0</v>
      </c>
      <c r="AD5">
        <f ca="1"/>
        <v>0</v>
      </c>
      <c r="AE5">
        <f ca="1"/>
        <v>0</v>
      </c>
      <c r="AF5">
        <f ca="1"/>
        <v>0</v>
      </c>
      <c r="AG5">
        <f ca="1"/>
        <v>0</v>
      </c>
      <c r="AH5">
        <f ca="1"/>
        <v>0</v>
      </c>
      <c r="AI5">
        <f ca="1"/>
        <v>5</v>
      </c>
      <c r="AJ5" t="b">
        <f ca="1"/>
        <v>0</v>
      </c>
      <c r="AK5">
        <f ca="1"/>
        <v>0</v>
      </c>
      <c r="AL5" t="str">
        <f ca="1"/>
        <v>ArmoryThrone</v>
      </c>
      <c r="AM5" t="str">
        <f ca="1"/>
        <v>0:33</v>
      </c>
      <c r="AN5" t="str">
        <f ca="1"/>
        <v>Defence</v>
      </c>
      <c r="AO5" t="str">
        <f ca="1"/>
        <v>Lost</v>
      </c>
      <c r="AP5" t="b">
        <f ca="1"/>
        <v>0</v>
      </c>
      <c r="AQ5">
        <f ca="1"/>
        <v>0</v>
      </c>
      <c r="AR5" t="str">
        <f ca="1"/>
        <v>1:44</v>
      </c>
      <c r="AS5" t="str">
        <f ca="1"/>
        <v>Blue</v>
      </c>
      <c r="AT5" t="str">
        <f ca="1"/>
        <v>Gun</v>
      </c>
      <c r="AU5" t="b">
        <f ca="1"/>
        <v>0</v>
      </c>
      <c r="AV5" t="b">
        <f ca="1"/>
        <v>1</v>
      </c>
      <c r="AW5" t="str">
        <f ca="1"/>
        <v>0:46</v>
      </c>
      <c r="AX5" t="str">
        <f ca="1"/>
        <v>Blue</v>
      </c>
      <c r="AY5" t="str">
        <f ca="1"/>
        <v>Gun</v>
      </c>
      <c r="AZ5" t="b">
        <f ca="1"/>
        <v>0</v>
      </c>
      <c r="BA5" t="b">
        <f ca="1"/>
        <v>0</v>
      </c>
      <c r="BB5">
        <f ca="1"/>
        <v>0</v>
      </c>
      <c r="BC5">
        <f ca="1"/>
        <v>0</v>
      </c>
      <c r="BD5">
        <f ca="1"/>
        <v>0</v>
      </c>
      <c r="BE5" t="b">
        <f ca="1"/>
        <v>0</v>
      </c>
      <c r="BF5">
        <f ca="1"/>
        <v>0</v>
      </c>
      <c r="BG5">
        <f ca="1"/>
        <v>0</v>
      </c>
      <c r="BH5">
        <f ca="1"/>
        <v>0</v>
      </c>
      <c r="BI5">
        <f ca="1"/>
        <v>0</v>
      </c>
      <c r="BJ5" t="b">
        <f ca="1"/>
        <v>0</v>
      </c>
      <c r="BK5">
        <f ca="1"/>
        <v>0</v>
      </c>
      <c r="BL5">
        <f ca="1"/>
        <v>0</v>
      </c>
      <c r="BM5">
        <f ca="1"/>
        <v>0</v>
      </c>
      <c r="BN5">
        <f ca="1"/>
        <v>0</v>
      </c>
      <c r="BO5" t="b">
        <f ca="1"/>
        <v>0</v>
      </c>
      <c r="BP5">
        <f ca="1"/>
        <v>0</v>
      </c>
      <c r="BQ5">
        <f ca="1"/>
        <v>0</v>
      </c>
      <c r="BR5" t="str">
        <f ca="1"/>
        <v/>
      </c>
      <c r="BS5">
        <f ca="1"/>
        <v>0</v>
      </c>
      <c r="BT5">
        <f ca="1"/>
        <v>0</v>
      </c>
      <c r="BU5" t="b">
        <f ca="1"/>
        <v>0</v>
      </c>
      <c r="BV5" t="b">
        <f ca="1"/>
        <v>0</v>
      </c>
      <c r="BW5">
        <f ca="1"/>
        <v>0</v>
      </c>
      <c r="BX5">
        <f ca="1"/>
        <v>0</v>
      </c>
      <c r="BY5" t="b">
        <f ca="1"/>
        <v>0</v>
      </c>
      <c r="BZ5" t="b">
        <f ca="1"/>
        <v>0</v>
      </c>
      <c r="CA5">
        <f ca="1"/>
        <v>0</v>
      </c>
      <c r="CB5">
        <f ca="1"/>
        <v>0</v>
      </c>
      <c r="CC5" t="b">
        <f ca="1"/>
        <v>0</v>
      </c>
      <c r="CD5" t="b">
        <f ca="1"/>
        <v>0</v>
      </c>
      <c r="CE5">
        <f ca="1"/>
        <v>0</v>
      </c>
      <c r="CF5">
        <f ca="1"/>
        <v>0</v>
      </c>
      <c r="CG5" t="b">
        <f ca="1"/>
        <v>0</v>
      </c>
      <c r="CH5">
        <f ca="1"/>
        <v>103</v>
      </c>
      <c r="CI5">
        <f ca="1"/>
        <v>77</v>
      </c>
      <c r="CJ5">
        <f ca="1"/>
        <v>76</v>
      </c>
      <c r="CK5">
        <f ca="1"/>
        <v>134</v>
      </c>
      <c r="CL5" t="b">
        <f ca="1"/>
        <v>0</v>
      </c>
      <c r="CM5" t="b">
        <f ca="1"/>
        <v>0</v>
      </c>
      <c r="CN5" t="b">
        <f ca="1"/>
        <v>0</v>
      </c>
      <c r="CO5">
        <f ca="1"/>
        <v>147</v>
      </c>
      <c r="CP5">
        <f ca="1"/>
        <v>0</v>
      </c>
      <c r="CQ5">
        <f ca="1"/>
        <v>0</v>
      </c>
      <c r="CR5">
        <f ca="1"/>
        <v>0</v>
      </c>
      <c r="CS5">
        <f ca="1"/>
        <v>0</v>
      </c>
      <c r="CT5">
        <f ca="1"/>
        <v>0</v>
      </c>
      <c r="CU5" t="b">
        <f ca="1"/>
        <v>1</v>
      </c>
      <c r="CV5" t="b">
        <f ca="1"/>
        <v>0</v>
      </c>
      <c r="CW5">
        <f ca="1"/>
        <v>83</v>
      </c>
      <c r="CX5">
        <f ca="1"/>
        <v>77</v>
      </c>
      <c r="CY5">
        <f ca="1"/>
        <v>0</v>
      </c>
      <c r="CZ5">
        <f ca="1"/>
        <v>0</v>
      </c>
      <c r="DA5" t="b">
        <f ca="1"/>
        <v>0</v>
      </c>
      <c r="DB5" t="b">
        <f ca="1"/>
        <v>0</v>
      </c>
      <c r="DC5" t="b">
        <f ca="1"/>
        <v>0</v>
      </c>
      <c r="DD5" t="b">
        <f ca="1"/>
        <v>0</v>
      </c>
      <c r="DE5" t="b">
        <f ca="1"/>
        <v>0</v>
      </c>
      <c r="DF5">
        <f ca="1"/>
        <v>0</v>
      </c>
    </row>
    <row r="6" spans="1:110" x14ac:dyDescent="0.2">
      <c r="A6" t="str">
        <f ca="1"/>
        <v>5_30 Theme</v>
      </c>
      <c r="B6">
        <f ca="1"/>
        <v>6</v>
      </c>
      <c r="C6">
        <f ca="1"/>
        <v>0</v>
      </c>
      <c r="D6">
        <f ca="1"/>
        <v>0</v>
      </c>
      <c r="E6">
        <f ca="1"/>
        <v>0</v>
      </c>
      <c r="F6">
        <f ca="1"/>
        <v>0</v>
      </c>
      <c r="G6">
        <f ca="1"/>
        <v>0</v>
      </c>
      <c r="H6">
        <f ca="1"/>
        <v>0</v>
      </c>
      <c r="I6">
        <f ca="1"/>
        <v>0</v>
      </c>
      <c r="J6" t="str">
        <f ca="1"/>
        <v>2:11</v>
      </c>
      <c r="K6" t="b">
        <f ca="1"/>
        <v>0</v>
      </c>
      <c r="L6" t="b">
        <f ca="1"/>
        <v>0</v>
      </c>
      <c r="M6" t="b">
        <f ca="1"/>
        <v>0</v>
      </c>
      <c r="N6" t="str">
        <f ca="1"/>
        <v>Mute</v>
      </c>
      <c r="O6" t="b">
        <f ca="1"/>
        <v>0</v>
      </c>
      <c r="P6">
        <f ca="1"/>
        <v>0</v>
      </c>
      <c r="Q6">
        <f ca="1"/>
        <v>1</v>
      </c>
      <c r="R6">
        <f ca="1"/>
        <v>2</v>
      </c>
      <c r="S6">
        <f ca="1"/>
        <v>0</v>
      </c>
      <c r="T6">
        <f ca="1"/>
        <v>0</v>
      </c>
      <c r="U6">
        <f ca="1"/>
        <v>0</v>
      </c>
      <c r="V6">
        <f ca="1"/>
        <v>0</v>
      </c>
      <c r="W6">
        <f ca="1"/>
        <v>0</v>
      </c>
      <c r="X6">
        <f ca="1"/>
        <v>0</v>
      </c>
      <c r="Y6">
        <f ca="1"/>
        <v>0</v>
      </c>
      <c r="Z6">
        <f ca="1"/>
        <v>6</v>
      </c>
      <c r="AA6">
        <f ca="1"/>
        <v>0</v>
      </c>
      <c r="AB6">
        <f ca="1"/>
        <v>0</v>
      </c>
      <c r="AC6">
        <f ca="1"/>
        <v>0</v>
      </c>
      <c r="AD6">
        <f ca="1"/>
        <v>0</v>
      </c>
      <c r="AE6">
        <f ca="1"/>
        <v>0</v>
      </c>
      <c r="AF6">
        <f ca="1"/>
        <v>0</v>
      </c>
      <c r="AG6">
        <f ca="1"/>
        <v>0</v>
      </c>
      <c r="AH6">
        <f ca="1"/>
        <v>0</v>
      </c>
      <c r="AI6">
        <f ca="1"/>
        <v>6</v>
      </c>
      <c r="AJ6" t="b">
        <f ca="1"/>
        <v>0</v>
      </c>
      <c r="AK6">
        <f ca="1"/>
        <v>0</v>
      </c>
      <c r="AL6" t="str">
        <f ca="1"/>
        <v>LabStorage</v>
      </c>
      <c r="AM6" t="str">
        <f ca="1"/>
        <v>2:11</v>
      </c>
      <c r="AN6" t="str">
        <f ca="1"/>
        <v>Defence</v>
      </c>
      <c r="AO6" t="str">
        <f ca="1"/>
        <v>Lost</v>
      </c>
      <c r="AP6" t="b">
        <f ca="1"/>
        <v>0</v>
      </c>
      <c r="AQ6">
        <f ca="1"/>
        <v>0</v>
      </c>
      <c r="AR6">
        <f ca="1"/>
        <v>0</v>
      </c>
      <c r="AS6">
        <f ca="1"/>
        <v>0</v>
      </c>
      <c r="AT6">
        <f ca="1"/>
        <v>0</v>
      </c>
      <c r="AU6" t="b">
        <f ca="1"/>
        <v>0</v>
      </c>
      <c r="AV6">
        <f ca="1"/>
        <v>0</v>
      </c>
      <c r="AW6">
        <f ca="1"/>
        <v>0</v>
      </c>
      <c r="AX6">
        <f ca="1"/>
        <v>0</v>
      </c>
      <c r="AY6">
        <f ca="1"/>
        <v>0</v>
      </c>
      <c r="AZ6" t="b">
        <f ca="1"/>
        <v>0</v>
      </c>
      <c r="BA6">
        <f ca="1"/>
        <v>0</v>
      </c>
      <c r="BB6">
        <f ca="1"/>
        <v>0</v>
      </c>
      <c r="BC6">
        <f ca="1"/>
        <v>0</v>
      </c>
      <c r="BD6">
        <f ca="1"/>
        <v>0</v>
      </c>
      <c r="BE6" t="b">
        <f ca="1"/>
        <v>0</v>
      </c>
      <c r="BF6">
        <f ca="1"/>
        <v>0</v>
      </c>
      <c r="BG6">
        <f ca="1"/>
        <v>0</v>
      </c>
      <c r="BH6">
        <f ca="1"/>
        <v>0</v>
      </c>
      <c r="BI6">
        <f ca="1"/>
        <v>0</v>
      </c>
      <c r="BJ6" t="b">
        <f ca="1"/>
        <v>0</v>
      </c>
      <c r="BK6">
        <f ca="1"/>
        <v>0</v>
      </c>
      <c r="BL6">
        <f ca="1"/>
        <v>0</v>
      </c>
      <c r="BM6">
        <f ca="1"/>
        <v>0</v>
      </c>
      <c r="BN6">
        <f ca="1"/>
        <v>0</v>
      </c>
      <c r="BO6" t="b">
        <f ca="1"/>
        <v>0</v>
      </c>
      <c r="BP6">
        <f ca="1"/>
        <v>0</v>
      </c>
      <c r="BQ6">
        <f ca="1"/>
        <v>0</v>
      </c>
      <c r="BR6" t="str">
        <f ca="1"/>
        <v/>
      </c>
      <c r="BS6">
        <f ca="1"/>
        <v>0</v>
      </c>
      <c r="BT6">
        <f ca="1"/>
        <v>0</v>
      </c>
      <c r="BU6" t="b">
        <f ca="1"/>
        <v>0</v>
      </c>
      <c r="BV6" t="b">
        <f ca="1"/>
        <v>0</v>
      </c>
      <c r="BW6">
        <f ca="1"/>
        <v>0</v>
      </c>
      <c r="BX6">
        <f ca="1"/>
        <v>0</v>
      </c>
      <c r="BY6" t="b">
        <f ca="1"/>
        <v>0</v>
      </c>
      <c r="BZ6" t="b">
        <f ca="1"/>
        <v>0</v>
      </c>
      <c r="CA6">
        <f ca="1"/>
        <v>0</v>
      </c>
      <c r="CB6">
        <f ca="1"/>
        <v>0</v>
      </c>
      <c r="CC6" t="b">
        <f ca="1"/>
        <v>0</v>
      </c>
      <c r="CD6" t="b">
        <f ca="1"/>
        <v>0</v>
      </c>
      <c r="CE6">
        <f ca="1"/>
        <v>0</v>
      </c>
      <c r="CF6">
        <f ca="1"/>
        <v>0</v>
      </c>
      <c r="CG6" t="b">
        <f ca="1"/>
        <v>0</v>
      </c>
      <c r="CH6">
        <f ca="1"/>
        <v>131</v>
      </c>
      <c r="CI6">
        <f ca="1"/>
        <v>49</v>
      </c>
      <c r="CJ6" t="b">
        <f ca="1"/>
        <v>0</v>
      </c>
      <c r="CK6" t="b">
        <f ca="1"/>
        <v>0</v>
      </c>
      <c r="CL6" t="b">
        <f ca="1"/>
        <v>0</v>
      </c>
      <c r="CM6" t="b">
        <f ca="1"/>
        <v>0</v>
      </c>
      <c r="CN6" t="b">
        <f ca="1"/>
        <v>0</v>
      </c>
      <c r="CO6">
        <f ca="1"/>
        <v>49</v>
      </c>
      <c r="CP6">
        <f ca="1"/>
        <v>0</v>
      </c>
      <c r="CQ6">
        <f ca="1"/>
        <v>0</v>
      </c>
      <c r="CR6">
        <f ca="1"/>
        <v>0</v>
      </c>
      <c r="CS6">
        <f ca="1"/>
        <v>0</v>
      </c>
      <c r="CT6">
        <f ca="1"/>
        <v>0</v>
      </c>
      <c r="CU6" t="b">
        <f ca="1"/>
        <v>1</v>
      </c>
      <c r="CV6" t="b">
        <f ca="1"/>
        <v>0</v>
      </c>
      <c r="CW6">
        <f ca="1"/>
        <v>150</v>
      </c>
      <c r="CX6">
        <f ca="1"/>
        <v>49</v>
      </c>
      <c r="CY6">
        <f ca="1"/>
        <v>1</v>
      </c>
      <c r="CZ6">
        <f ca="1"/>
        <v>0</v>
      </c>
      <c r="DA6" t="b">
        <f ca="1"/>
        <v>0</v>
      </c>
      <c r="DB6" t="b">
        <f ca="1"/>
        <v>0</v>
      </c>
      <c r="DC6" t="b">
        <f ca="1"/>
        <v>0</v>
      </c>
      <c r="DD6" t="b">
        <f ca="1"/>
        <v>0</v>
      </c>
      <c r="DE6" t="b">
        <f ca="1"/>
        <v>0</v>
      </c>
      <c r="DF6">
        <f ca="1"/>
        <v>0</v>
      </c>
    </row>
    <row r="7" spans="1:110" x14ac:dyDescent="0.2">
      <c r="A7" t="str">
        <f ca="1"/>
        <v>5_30 Theme</v>
      </c>
      <c r="B7">
        <f ca="1"/>
        <v>7</v>
      </c>
      <c r="C7">
        <f ca="1"/>
        <v>0</v>
      </c>
      <c r="D7">
        <f ca="1"/>
        <v>0</v>
      </c>
      <c r="E7">
        <f ca="1"/>
        <v>0</v>
      </c>
      <c r="F7">
        <f ca="1"/>
        <v>0</v>
      </c>
      <c r="G7">
        <f ca="1"/>
        <v>0</v>
      </c>
      <c r="H7">
        <f ca="1"/>
        <v>0</v>
      </c>
      <c r="I7">
        <f ca="1"/>
        <v>0</v>
      </c>
      <c r="J7">
        <f ca="1"/>
        <v>0</v>
      </c>
      <c r="K7" t="b">
        <f ca="1"/>
        <v>0</v>
      </c>
      <c r="L7" t="b">
        <f ca="1"/>
        <v>0</v>
      </c>
      <c r="M7" t="b">
        <f ca="1"/>
        <v>0</v>
      </c>
      <c r="N7" t="str">
        <f ca="1"/>
        <v>Nomad</v>
      </c>
      <c r="O7" t="b">
        <f ca="1"/>
        <v>0</v>
      </c>
      <c r="P7">
        <f ca="1"/>
        <v>0</v>
      </c>
      <c r="Q7">
        <f ca="1"/>
        <v>0</v>
      </c>
      <c r="R7">
        <f ca="1"/>
        <v>0</v>
      </c>
      <c r="S7">
        <f ca="1"/>
        <v>1</v>
      </c>
      <c r="T7">
        <f ca="1"/>
        <v>0</v>
      </c>
      <c r="U7">
        <f ca="1"/>
        <v>0</v>
      </c>
      <c r="V7">
        <f ca="1"/>
        <v>0</v>
      </c>
      <c r="W7">
        <f ca="1"/>
        <v>0</v>
      </c>
      <c r="X7">
        <f ca="1"/>
        <v>0</v>
      </c>
      <c r="Y7">
        <f ca="1"/>
        <v>0</v>
      </c>
      <c r="Z7">
        <f ca="1"/>
        <v>7</v>
      </c>
      <c r="AA7">
        <f ca="1"/>
        <v>0</v>
      </c>
      <c r="AB7">
        <f ca="1"/>
        <v>0</v>
      </c>
      <c r="AC7">
        <f ca="1"/>
        <v>0</v>
      </c>
      <c r="AD7">
        <f ca="1"/>
        <v>0</v>
      </c>
      <c r="AE7">
        <f ca="1"/>
        <v>0</v>
      </c>
      <c r="AF7">
        <f ca="1"/>
        <v>0</v>
      </c>
      <c r="AG7">
        <f ca="1"/>
        <v>0</v>
      </c>
      <c r="AH7">
        <f ca="1"/>
        <v>0</v>
      </c>
      <c r="AI7">
        <f ca="1"/>
        <v>7</v>
      </c>
      <c r="AJ7" t="b">
        <f ca="1"/>
        <v>0</v>
      </c>
      <c r="AK7">
        <f ca="1"/>
        <v>0</v>
      </c>
      <c r="AL7" t="str">
        <f ca="1"/>
        <v>ArmoryThrone</v>
      </c>
      <c r="AM7" t="str">
        <f ca="1"/>
        <v>0:56</v>
      </c>
      <c r="AN7" t="str">
        <f ca="1"/>
        <v>Attack</v>
      </c>
      <c r="AO7" t="str">
        <f ca="1"/>
        <v>Won</v>
      </c>
      <c r="AP7" t="b">
        <f ca="1"/>
        <v>0</v>
      </c>
      <c r="AQ7">
        <f ca="1"/>
        <v>0</v>
      </c>
      <c r="AR7" t="str">
        <f ca="1"/>
        <v>2:20</v>
      </c>
      <c r="AS7" t="str">
        <f ca="1"/>
        <v>Yeeto</v>
      </c>
      <c r="AT7" t="str">
        <f ca="1"/>
        <v>Gun</v>
      </c>
      <c r="AU7" t="b">
        <f ca="1"/>
        <v>0</v>
      </c>
      <c r="AV7" t="b">
        <f ca="1"/>
        <v>0</v>
      </c>
      <c r="AW7" t="str">
        <f ca="1"/>
        <v>1:44</v>
      </c>
      <c r="AX7" t="str">
        <f ca="1"/>
        <v>Fin</v>
      </c>
      <c r="AY7" t="str">
        <f ca="1"/>
        <v>Gun</v>
      </c>
      <c r="AZ7" t="b">
        <f ca="1"/>
        <v>0</v>
      </c>
      <c r="BA7" t="b">
        <f ca="1"/>
        <v>1</v>
      </c>
      <c r="BB7" t="str">
        <f ca="1"/>
        <v>1:44</v>
      </c>
      <c r="BC7" t="str">
        <f ca="1"/>
        <v>Fin</v>
      </c>
      <c r="BD7" t="str">
        <f ca="1"/>
        <v>Gun</v>
      </c>
      <c r="BE7" t="b">
        <f ca="1"/>
        <v>0</v>
      </c>
      <c r="BF7" t="b">
        <f ca="1"/>
        <v>0</v>
      </c>
      <c r="BG7" t="str">
        <f ca="1"/>
        <v>0:58</v>
      </c>
      <c r="BH7" t="str">
        <f ca="1"/>
        <v>Ploudy</v>
      </c>
      <c r="BI7" t="str">
        <f ca="1"/>
        <v>Gun</v>
      </c>
      <c r="BJ7" t="b">
        <f ca="1"/>
        <v>0</v>
      </c>
      <c r="BK7" t="b">
        <f ca="1"/>
        <v>0</v>
      </c>
      <c r="BL7" t="str">
        <f ca="1"/>
        <v>0:56</v>
      </c>
      <c r="BM7" t="str">
        <f ca="1"/>
        <v>Fin</v>
      </c>
      <c r="BN7" t="str">
        <f ca="1"/>
        <v>Gun</v>
      </c>
      <c r="BO7" t="b">
        <f ca="1"/>
        <v>0</v>
      </c>
      <c r="BP7" t="b">
        <f ca="1"/>
        <v>1</v>
      </c>
      <c r="BQ7">
        <f ca="1"/>
        <v>0</v>
      </c>
      <c r="BR7" t="str">
        <f ca="1"/>
        <v/>
      </c>
      <c r="BS7">
        <f ca="1"/>
        <v>0</v>
      </c>
      <c r="BT7">
        <f ca="1"/>
        <v>0</v>
      </c>
      <c r="BU7" t="b">
        <f ca="1"/>
        <v>0</v>
      </c>
      <c r="BV7" t="b">
        <f ca="1"/>
        <v>0</v>
      </c>
      <c r="BW7">
        <f ca="1"/>
        <v>0</v>
      </c>
      <c r="BX7">
        <f ca="1"/>
        <v>0</v>
      </c>
      <c r="BY7" t="b">
        <f ca="1"/>
        <v>0</v>
      </c>
      <c r="BZ7" t="b">
        <f ca="1"/>
        <v>0</v>
      </c>
      <c r="CA7">
        <f ca="1"/>
        <v>1</v>
      </c>
      <c r="CB7">
        <f ca="1"/>
        <v>0</v>
      </c>
      <c r="CC7" t="b">
        <f ca="1"/>
        <v>0</v>
      </c>
      <c r="CD7" t="b">
        <f ca="1"/>
        <v>1</v>
      </c>
      <c r="CE7">
        <f ca="1"/>
        <v>0</v>
      </c>
      <c r="CF7">
        <f ca="1"/>
        <v>0</v>
      </c>
      <c r="CG7" t="b">
        <f ca="1"/>
        <v>0</v>
      </c>
      <c r="CH7">
        <f ca="1"/>
        <v>0</v>
      </c>
      <c r="CI7" t="b">
        <f ca="1"/>
        <v>0</v>
      </c>
      <c r="CJ7">
        <f ca="1"/>
        <v>40</v>
      </c>
      <c r="CK7">
        <f ca="1"/>
        <v>76</v>
      </c>
      <c r="CL7">
        <f ca="1"/>
        <v>76</v>
      </c>
      <c r="CM7">
        <f ca="1"/>
        <v>122</v>
      </c>
      <c r="CN7">
        <f ca="1"/>
        <v>124</v>
      </c>
      <c r="CO7">
        <f ca="1"/>
        <v>124</v>
      </c>
      <c r="CP7">
        <f ca="1"/>
        <v>0</v>
      </c>
      <c r="CQ7">
        <f ca="1"/>
        <v>0</v>
      </c>
      <c r="CR7">
        <f ca="1"/>
        <v>0</v>
      </c>
      <c r="CS7">
        <f ca="1"/>
        <v>0</v>
      </c>
      <c r="CT7">
        <f ca="1"/>
        <v>0</v>
      </c>
      <c r="CU7">
        <f ca="1"/>
        <v>0</v>
      </c>
      <c r="CV7">
        <f ca="1"/>
        <v>0</v>
      </c>
      <c r="CW7">
        <f ca="1"/>
        <v>0</v>
      </c>
      <c r="CX7">
        <f ca="1"/>
        <v>0</v>
      </c>
      <c r="CY7">
        <f ca="1"/>
        <v>0</v>
      </c>
      <c r="CZ7">
        <f ca="1"/>
        <v>0</v>
      </c>
      <c r="DA7" t="b">
        <f ca="1"/>
        <v>0</v>
      </c>
      <c r="DB7" t="b">
        <f ca="1"/>
        <v>0</v>
      </c>
      <c r="DC7" t="b">
        <f ca="1"/>
        <v>0</v>
      </c>
      <c r="DD7" t="b">
        <f ca="1"/>
        <v>0</v>
      </c>
      <c r="DE7" t="b">
        <f ca="1"/>
        <v>1</v>
      </c>
      <c r="DF7">
        <f ca="1"/>
        <v>0</v>
      </c>
    </row>
    <row r="8" spans="1:110" x14ac:dyDescent="0.2">
      <c r="A8" t="str">
        <f ca="1"/>
        <v>5_30 Theme</v>
      </c>
      <c r="B8">
        <f ca="1"/>
        <v>8</v>
      </c>
      <c r="C8">
        <f ca="1"/>
        <v>0</v>
      </c>
      <c r="D8">
        <f ca="1"/>
        <v>0</v>
      </c>
      <c r="E8">
        <f ca="1"/>
        <v>0</v>
      </c>
      <c r="F8">
        <f ca="1"/>
        <v>0</v>
      </c>
      <c r="G8">
        <f ca="1"/>
        <v>0</v>
      </c>
      <c r="H8">
        <f ca="1"/>
        <v>0</v>
      </c>
      <c r="I8">
        <f ca="1"/>
        <v>0</v>
      </c>
      <c r="J8">
        <f ca="1"/>
        <v>0</v>
      </c>
      <c r="K8" t="b">
        <f ca="1"/>
        <v>0</v>
      </c>
      <c r="L8" t="b">
        <f ca="1"/>
        <v>0</v>
      </c>
      <c r="M8" t="b">
        <f ca="1"/>
        <v>0</v>
      </c>
      <c r="N8" t="str">
        <f ca="1"/>
        <v>Nomad</v>
      </c>
      <c r="O8" t="b">
        <f ca="1"/>
        <v>0</v>
      </c>
      <c r="P8">
        <f ca="1"/>
        <v>0</v>
      </c>
      <c r="Q8">
        <f ca="1"/>
        <v>0</v>
      </c>
      <c r="R8">
        <f ca="1"/>
        <v>0</v>
      </c>
      <c r="S8">
        <f ca="1"/>
        <v>2</v>
      </c>
      <c r="T8">
        <f ca="1"/>
        <v>0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</v>
      </c>
      <c r="Z8">
        <f ca="1"/>
        <v>8</v>
      </c>
      <c r="AA8">
        <f ca="1"/>
        <v>0</v>
      </c>
      <c r="AB8">
        <f ca="1"/>
        <v>0</v>
      </c>
      <c r="AC8">
        <f ca="1"/>
        <v>0</v>
      </c>
      <c r="AD8">
        <f ca="1"/>
        <v>0</v>
      </c>
      <c r="AE8">
        <f ca="1"/>
        <v>0</v>
      </c>
      <c r="AF8">
        <f ca="1"/>
        <v>0</v>
      </c>
      <c r="AG8">
        <f ca="1"/>
        <v>0</v>
      </c>
      <c r="AH8">
        <f ca="1"/>
        <v>0</v>
      </c>
      <c r="AI8">
        <f ca="1"/>
        <v>8</v>
      </c>
      <c r="AJ8" t="b">
        <f ca="1"/>
        <v>0</v>
      </c>
      <c r="AK8">
        <f ca="1"/>
        <v>0</v>
      </c>
      <c r="AL8" t="str">
        <f ca="1"/>
        <v>ArmoryThrone</v>
      </c>
      <c r="AM8" t="str">
        <f ca="1"/>
        <v>0:00</v>
      </c>
      <c r="AN8" t="str">
        <f ca="1"/>
        <v>Attack</v>
      </c>
      <c r="AO8" t="str">
        <f ca="1"/>
        <v>Lost</v>
      </c>
      <c r="AP8" t="b">
        <f ca="1"/>
        <v>0</v>
      </c>
      <c r="AQ8">
        <f ca="1"/>
        <v>0</v>
      </c>
      <c r="AR8" t="str">
        <f ca="1"/>
        <v>0:41</v>
      </c>
      <c r="AS8" t="str">
        <f ca="1"/>
        <v>Blue</v>
      </c>
      <c r="AT8" t="str">
        <f ca="1"/>
        <v>Gun</v>
      </c>
      <c r="AU8" t="b">
        <f ca="1"/>
        <v>0</v>
      </c>
      <c r="AV8" t="b">
        <f ca="1"/>
        <v>0</v>
      </c>
      <c r="AW8" t="str">
        <f ca="1"/>
        <v>0:10</v>
      </c>
      <c r="AX8" t="str">
        <f ca="1"/>
        <v>Yeeto</v>
      </c>
      <c r="AY8" t="str">
        <f ca="1"/>
        <v>Gun</v>
      </c>
      <c r="AZ8" t="b">
        <f ca="1"/>
        <v>0</v>
      </c>
      <c r="BA8" t="b">
        <f ca="1"/>
        <v>0</v>
      </c>
      <c r="BB8">
        <f ca="1"/>
        <v>0</v>
      </c>
      <c r="BC8">
        <f ca="1"/>
        <v>0</v>
      </c>
      <c r="BD8">
        <f ca="1"/>
        <v>0</v>
      </c>
      <c r="BE8" t="b">
        <f ca="1"/>
        <v>0</v>
      </c>
      <c r="BF8">
        <f ca="1"/>
        <v>0</v>
      </c>
      <c r="BG8">
        <f ca="1"/>
        <v>0</v>
      </c>
      <c r="BH8">
        <f ca="1"/>
        <v>0</v>
      </c>
      <c r="BI8">
        <f ca="1"/>
        <v>0</v>
      </c>
      <c r="BJ8" t="b">
        <f ca="1"/>
        <v>0</v>
      </c>
      <c r="BK8">
        <f ca="1"/>
        <v>0</v>
      </c>
      <c r="BL8">
        <f ca="1"/>
        <v>0</v>
      </c>
      <c r="BM8">
        <f ca="1"/>
        <v>0</v>
      </c>
      <c r="BN8">
        <f ca="1"/>
        <v>0</v>
      </c>
      <c r="BO8" t="b">
        <f ca="1"/>
        <v>0</v>
      </c>
      <c r="BP8">
        <f ca="1"/>
        <v>0</v>
      </c>
      <c r="BQ8">
        <f ca="1"/>
        <v>0</v>
      </c>
      <c r="BR8" t="str">
        <f ca="1"/>
        <v/>
      </c>
      <c r="BS8">
        <f ca="1"/>
        <v>0</v>
      </c>
      <c r="BT8">
        <f ca="1"/>
        <v>0</v>
      </c>
      <c r="BU8" t="b">
        <f ca="1"/>
        <v>0</v>
      </c>
      <c r="BV8" t="b">
        <f ca="1"/>
        <v>0</v>
      </c>
      <c r="BW8">
        <f ca="1"/>
        <v>0</v>
      </c>
      <c r="BX8">
        <f ca="1"/>
        <v>0</v>
      </c>
      <c r="BY8" t="b">
        <f ca="1"/>
        <v>0</v>
      </c>
      <c r="BZ8" t="b">
        <f ca="1"/>
        <v>1</v>
      </c>
      <c r="CA8">
        <f ca="1"/>
        <v>0</v>
      </c>
      <c r="CB8">
        <f ca="1"/>
        <v>0</v>
      </c>
      <c r="CC8" t="b">
        <f ca="1"/>
        <v>0</v>
      </c>
      <c r="CD8" t="b">
        <f ca="1"/>
        <v>1</v>
      </c>
      <c r="CE8">
        <f ca="1"/>
        <v>0</v>
      </c>
      <c r="CF8">
        <f ca="1"/>
        <v>0</v>
      </c>
      <c r="CG8" t="b">
        <f ca="1"/>
        <v>1</v>
      </c>
      <c r="CH8">
        <f ca="1"/>
        <v>0</v>
      </c>
      <c r="CI8" t="b">
        <f ca="1"/>
        <v>0</v>
      </c>
      <c r="CJ8">
        <f ca="1"/>
        <v>139</v>
      </c>
      <c r="CK8">
        <f ca="1"/>
        <v>170</v>
      </c>
      <c r="CL8" t="b">
        <f ca="1"/>
        <v>0</v>
      </c>
      <c r="CM8" t="b">
        <f ca="1"/>
        <v>0</v>
      </c>
      <c r="CN8" t="b">
        <f ca="1"/>
        <v>0</v>
      </c>
      <c r="CO8">
        <f ca="1"/>
        <v>180</v>
      </c>
      <c r="CP8">
        <f ca="1"/>
        <v>0</v>
      </c>
      <c r="CQ8">
        <f ca="1"/>
        <v>0</v>
      </c>
      <c r="CR8">
        <f ca="1"/>
        <v>0</v>
      </c>
      <c r="CS8">
        <f ca="1"/>
        <v>0</v>
      </c>
      <c r="CT8">
        <f ca="1"/>
        <v>0</v>
      </c>
      <c r="CU8">
        <f ca="1"/>
        <v>0</v>
      </c>
      <c r="CV8">
        <f ca="1"/>
        <v>0</v>
      </c>
      <c r="CW8">
        <f ca="1"/>
        <v>0</v>
      </c>
      <c r="CX8">
        <f ca="1"/>
        <v>0</v>
      </c>
      <c r="CY8">
        <f ca="1"/>
        <v>0</v>
      </c>
      <c r="CZ8">
        <f ca="1"/>
        <v>0</v>
      </c>
      <c r="DA8" t="b">
        <f ca="1"/>
        <v>0</v>
      </c>
      <c r="DB8" t="b">
        <f ca="1"/>
        <v>0</v>
      </c>
      <c r="DC8" t="b">
        <f ca="1"/>
        <v>0</v>
      </c>
      <c r="DD8" t="b">
        <f ca="1"/>
        <v>0</v>
      </c>
      <c r="DE8" t="b">
        <f ca="1"/>
        <v>0</v>
      </c>
      <c r="DF8">
        <f ca="1"/>
        <v>0</v>
      </c>
    </row>
    <row r="9" spans="1:110" x14ac:dyDescent="0.2">
      <c r="A9" t="str">
        <f ca="1"/>
        <v>5_30 Theme</v>
      </c>
      <c r="B9">
        <f ca="1"/>
        <v>9</v>
      </c>
      <c r="C9">
        <f ca="1"/>
        <v>0</v>
      </c>
      <c r="D9">
        <f ca="1"/>
        <v>0</v>
      </c>
      <c r="E9">
        <f ca="1"/>
        <v>0</v>
      </c>
      <c r="F9">
        <f ca="1"/>
        <v>0</v>
      </c>
      <c r="G9">
        <f ca="1"/>
        <v>0</v>
      </c>
      <c r="H9">
        <f ca="1"/>
        <v>0</v>
      </c>
      <c r="I9">
        <f ca="1"/>
        <v>0</v>
      </c>
      <c r="J9">
        <f ca="1"/>
        <v>0</v>
      </c>
      <c r="K9" t="b">
        <f ca="1"/>
        <v>0</v>
      </c>
      <c r="L9" t="b">
        <f ca="1"/>
        <v>0</v>
      </c>
      <c r="M9" t="b">
        <f ca="1"/>
        <v>0</v>
      </c>
      <c r="N9" t="str">
        <f ca="1"/>
        <v>Nomad</v>
      </c>
      <c r="O9" t="b">
        <f ca="1"/>
        <v>0</v>
      </c>
      <c r="P9">
        <f ca="1"/>
        <v>0</v>
      </c>
      <c r="Q9">
        <f ca="1"/>
        <v>0</v>
      </c>
      <c r="R9">
        <f ca="1"/>
        <v>0</v>
      </c>
      <c r="S9">
        <f ca="1"/>
        <v>2</v>
      </c>
      <c r="T9">
        <f ca="1"/>
        <v>0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</v>
      </c>
      <c r="Z9">
        <f ca="1"/>
        <v>9</v>
      </c>
      <c r="AA9">
        <f ca="1"/>
        <v>0</v>
      </c>
      <c r="AB9">
        <f ca="1"/>
        <v>0</v>
      </c>
      <c r="AC9">
        <f ca="1"/>
        <v>0</v>
      </c>
      <c r="AD9">
        <f ca="1"/>
        <v>0</v>
      </c>
      <c r="AE9">
        <f ca="1"/>
        <v>0</v>
      </c>
      <c r="AF9">
        <f ca="1"/>
        <v>0</v>
      </c>
      <c r="AG9">
        <f ca="1"/>
        <v>0</v>
      </c>
      <c r="AH9">
        <f ca="1"/>
        <v>0</v>
      </c>
      <c r="AI9">
        <f ca="1"/>
        <v>9</v>
      </c>
      <c r="AJ9" t="b">
        <f ca="1"/>
        <v>0</v>
      </c>
      <c r="AK9">
        <f ca="1"/>
        <v>0</v>
      </c>
      <c r="AL9" t="str">
        <f ca="1"/>
        <v>BunkDaycare</v>
      </c>
      <c r="AM9" t="str">
        <f ca="1"/>
        <v>1:12</v>
      </c>
      <c r="AN9" t="str">
        <f ca="1"/>
        <v>Attack</v>
      </c>
      <c r="AO9" t="str">
        <f ca="1"/>
        <v>Won</v>
      </c>
      <c r="AP9" t="b">
        <f ca="1"/>
        <v>0</v>
      </c>
      <c r="AQ9">
        <f ca="1"/>
        <v>0</v>
      </c>
      <c r="AR9" t="str">
        <f ca="1"/>
        <v>1:46</v>
      </c>
      <c r="AS9" t="str">
        <f ca="1"/>
        <v>Perseus</v>
      </c>
      <c r="AT9" t="str">
        <f ca="1"/>
        <v>Utility</v>
      </c>
      <c r="AU9" t="b">
        <f ca="1"/>
        <v>0</v>
      </c>
      <c r="AV9" t="b">
        <f ca="1"/>
        <v>0</v>
      </c>
      <c r="AW9" t="str">
        <f ca="1"/>
        <v>1:41</v>
      </c>
      <c r="AX9" t="str">
        <f ca="1"/>
        <v>Perseus</v>
      </c>
      <c r="AY9" t="str">
        <f ca="1"/>
        <v>Gun</v>
      </c>
      <c r="AZ9" t="b">
        <f ca="1"/>
        <v>0</v>
      </c>
      <c r="BA9" t="b">
        <f ca="1"/>
        <v>0</v>
      </c>
      <c r="BB9" t="str">
        <f ca="1"/>
        <v>1:38</v>
      </c>
      <c r="BC9" t="str">
        <f ca="1"/>
        <v>Fin</v>
      </c>
      <c r="BD9" t="str">
        <f ca="1"/>
        <v>Gun</v>
      </c>
      <c r="BE9" t="b">
        <f ca="1"/>
        <v>0</v>
      </c>
      <c r="BF9" t="b">
        <f ca="1"/>
        <v>1</v>
      </c>
      <c r="BG9" t="str">
        <f ca="1"/>
        <v>1:35</v>
      </c>
      <c r="BH9" t="str">
        <f ca="1"/>
        <v>Fin</v>
      </c>
      <c r="BI9" t="str">
        <f ca="1"/>
        <v>Gun</v>
      </c>
      <c r="BJ9" t="b">
        <f ca="1"/>
        <v>0</v>
      </c>
      <c r="BK9" t="b">
        <f ca="1"/>
        <v>1</v>
      </c>
      <c r="BL9" t="str">
        <f ca="1"/>
        <v>1:12</v>
      </c>
      <c r="BM9" t="str">
        <f ca="1"/>
        <v>Fin</v>
      </c>
      <c r="BN9" t="str">
        <f ca="1"/>
        <v>Gun</v>
      </c>
      <c r="BO9" t="b">
        <f ca="1"/>
        <v>0</v>
      </c>
      <c r="BP9" t="b">
        <f ca="1"/>
        <v>0</v>
      </c>
      <c r="BQ9">
        <f ca="1"/>
        <v>0</v>
      </c>
      <c r="BR9" t="str">
        <f ca="1"/>
        <v/>
      </c>
      <c r="BS9">
        <f ca="1"/>
        <v>0</v>
      </c>
      <c r="BT9">
        <f ca="1"/>
        <v>0</v>
      </c>
      <c r="BU9" t="b">
        <f ca="1"/>
        <v>0</v>
      </c>
      <c r="BV9" t="b">
        <f ca="1"/>
        <v>0</v>
      </c>
      <c r="BW9">
        <f ca="1"/>
        <v>0</v>
      </c>
      <c r="BX9">
        <f ca="1"/>
        <v>0</v>
      </c>
      <c r="BY9" t="b">
        <f ca="1"/>
        <v>0</v>
      </c>
      <c r="BZ9" t="b">
        <f ca="1"/>
        <v>0</v>
      </c>
      <c r="CA9">
        <f ca="1"/>
        <v>0</v>
      </c>
      <c r="CB9">
        <f ca="1"/>
        <v>0</v>
      </c>
      <c r="CC9" t="b">
        <f ca="1"/>
        <v>0</v>
      </c>
      <c r="CD9" t="b">
        <f ca="1"/>
        <v>1</v>
      </c>
      <c r="CE9">
        <f ca="1"/>
        <v>0</v>
      </c>
      <c r="CF9">
        <f ca="1"/>
        <v>0</v>
      </c>
      <c r="CG9" t="b">
        <f ca="1"/>
        <v>1</v>
      </c>
      <c r="CH9">
        <f ca="1"/>
        <v>0</v>
      </c>
      <c r="CI9" t="b">
        <f ca="1"/>
        <v>0</v>
      </c>
      <c r="CJ9">
        <f ca="1"/>
        <v>74</v>
      </c>
      <c r="CK9">
        <f ca="1"/>
        <v>79</v>
      </c>
      <c r="CL9">
        <f ca="1"/>
        <v>82</v>
      </c>
      <c r="CM9">
        <f ca="1"/>
        <v>85</v>
      </c>
      <c r="CN9">
        <f ca="1"/>
        <v>108</v>
      </c>
      <c r="CO9">
        <f ca="1"/>
        <v>108</v>
      </c>
      <c r="CP9">
        <f ca="1"/>
        <v>0</v>
      </c>
      <c r="CQ9">
        <f ca="1"/>
        <v>0</v>
      </c>
      <c r="CR9">
        <f ca="1"/>
        <v>0</v>
      </c>
      <c r="CS9">
        <f ca="1"/>
        <v>0</v>
      </c>
      <c r="CT9">
        <f ca="1"/>
        <v>0</v>
      </c>
      <c r="CU9">
        <f ca="1"/>
        <v>0</v>
      </c>
      <c r="CV9">
        <f ca="1"/>
        <v>0</v>
      </c>
      <c r="CW9">
        <f ca="1"/>
        <v>0</v>
      </c>
      <c r="CX9">
        <f ca="1"/>
        <v>0</v>
      </c>
      <c r="CY9">
        <f ca="1"/>
        <v>0</v>
      </c>
      <c r="CZ9">
        <f ca="1"/>
        <v>0</v>
      </c>
      <c r="DA9" t="b">
        <f ca="1"/>
        <v>0</v>
      </c>
      <c r="DB9" t="b">
        <f ca="1"/>
        <v>0</v>
      </c>
      <c r="DC9" t="b">
        <f ca="1"/>
        <v>0</v>
      </c>
      <c r="DD9" t="b">
        <f ca="1"/>
        <v>0</v>
      </c>
      <c r="DE9" t="b">
        <f ca="1"/>
        <v>0</v>
      </c>
      <c r="DF9">
        <f ca="1"/>
        <v>0</v>
      </c>
    </row>
    <row r="10" spans="1:110" x14ac:dyDescent="0.2">
      <c r="A10" t="str">
        <f ca="1"/>
        <v>5_30 Theme</v>
      </c>
      <c r="B10">
        <f ca="1"/>
        <v>10</v>
      </c>
      <c r="C10">
        <f ca="1"/>
        <v>0</v>
      </c>
      <c r="D10">
        <f ca="1"/>
        <v>0</v>
      </c>
      <c r="E10">
        <f ca="1"/>
        <v>0</v>
      </c>
      <c r="F10">
        <f ca="1"/>
        <v>0</v>
      </c>
      <c r="G10">
        <f ca="1"/>
        <v>0</v>
      </c>
      <c r="H10">
        <f ca="1"/>
        <v>0</v>
      </c>
      <c r="I10">
        <f ca="1"/>
        <v>0</v>
      </c>
      <c r="J10" t="str">
        <f ca="1"/>
        <v>1:36</v>
      </c>
      <c r="K10" t="b">
        <f ca="1"/>
        <v>0</v>
      </c>
      <c r="L10" t="b">
        <f ca="1"/>
        <v>0</v>
      </c>
      <c r="M10" t="b">
        <f ca="1"/>
        <v>0</v>
      </c>
      <c r="N10" t="str">
        <f ca="1"/>
        <v>Jackel</v>
      </c>
      <c r="O10" t="b">
        <f ca="1"/>
        <v>0</v>
      </c>
      <c r="P10">
        <f ca="1"/>
        <v>0</v>
      </c>
      <c r="Q10">
        <f ca="1"/>
        <v>0</v>
      </c>
      <c r="R10">
        <f ca="1"/>
        <v>0</v>
      </c>
      <c r="S10">
        <f ca="1"/>
        <v>2</v>
      </c>
      <c r="T10">
        <f ca="1"/>
        <v>0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</v>
      </c>
      <c r="Z10">
        <f ca="1"/>
        <v>10</v>
      </c>
      <c r="AA10">
        <f ca="1"/>
        <v>0</v>
      </c>
      <c r="AB10">
        <f ca="1"/>
        <v>0</v>
      </c>
      <c r="AC10">
        <f ca="1"/>
        <v>0</v>
      </c>
      <c r="AD10">
        <f ca="1"/>
        <v>0</v>
      </c>
      <c r="AE10">
        <f ca="1"/>
        <v>0</v>
      </c>
      <c r="AF10">
        <f ca="1"/>
        <v>0</v>
      </c>
      <c r="AG10">
        <f ca="1"/>
        <v>0</v>
      </c>
      <c r="AH10">
        <f ca="1"/>
        <v>0</v>
      </c>
      <c r="AI10">
        <f ca="1"/>
        <v>10</v>
      </c>
      <c r="AJ10" t="b">
        <f ca="1"/>
        <v>0</v>
      </c>
      <c r="AK10">
        <f ca="1"/>
        <v>0</v>
      </c>
      <c r="AL10" t="str">
        <f ca="1"/>
        <v>BunkDaycare</v>
      </c>
      <c r="AM10" t="str">
        <f ca="1"/>
        <v>1:02</v>
      </c>
      <c r="AN10" t="str">
        <f ca="1"/>
        <v>Attack</v>
      </c>
      <c r="AO10" t="str">
        <f ca="1"/>
        <v>Lost</v>
      </c>
      <c r="AP10" t="b">
        <f ca="1"/>
        <v>0</v>
      </c>
      <c r="AQ10">
        <f ca="1"/>
        <v>0</v>
      </c>
      <c r="AR10" t="str">
        <f ca="1"/>
        <v>2:24</v>
      </c>
      <c r="AS10" t="str">
        <f ca="1"/>
        <v>Ploudy</v>
      </c>
      <c r="AT10" t="str">
        <f ca="1"/>
        <v>Gun</v>
      </c>
      <c r="AU10" t="b">
        <f ca="1"/>
        <v>0</v>
      </c>
      <c r="AV10" t="b">
        <f ca="1"/>
        <v>1</v>
      </c>
      <c r="AW10" t="str">
        <f ca="1"/>
        <v>1:53</v>
      </c>
      <c r="AX10" t="str">
        <f ca="1"/>
        <v>Blue</v>
      </c>
      <c r="AY10" t="str">
        <f ca="1"/>
        <v>Gun</v>
      </c>
      <c r="AZ10" t="b">
        <f ca="1"/>
        <v>0</v>
      </c>
      <c r="BA10" t="b">
        <f ca="1"/>
        <v>0</v>
      </c>
      <c r="BB10" t="str">
        <f ca="1"/>
        <v>1:32</v>
      </c>
      <c r="BC10" t="str">
        <f ca="1"/>
        <v>Fin</v>
      </c>
      <c r="BD10" t="str">
        <f ca="1"/>
        <v>Gun</v>
      </c>
      <c r="BE10" t="b">
        <f ca="1"/>
        <v>0</v>
      </c>
      <c r="BF10" t="b">
        <f ca="1"/>
        <v>0</v>
      </c>
      <c r="BG10">
        <f ca="1"/>
        <v>0</v>
      </c>
      <c r="BH10">
        <f ca="1"/>
        <v>0</v>
      </c>
      <c r="BI10">
        <f ca="1"/>
        <v>0</v>
      </c>
      <c r="BJ10" t="b">
        <f ca="1"/>
        <v>0</v>
      </c>
      <c r="BK10">
        <f ca="1"/>
        <v>0</v>
      </c>
      <c r="BL10">
        <f ca="1"/>
        <v>0</v>
      </c>
      <c r="BM10">
        <f ca="1"/>
        <v>0</v>
      </c>
      <c r="BN10">
        <f ca="1"/>
        <v>0</v>
      </c>
      <c r="BO10" t="b">
        <f ca="1"/>
        <v>0</v>
      </c>
      <c r="BP10">
        <f ca="1"/>
        <v>0</v>
      </c>
      <c r="BQ10">
        <f ca="1"/>
        <v>0</v>
      </c>
      <c r="BR10" t="str">
        <f ca="1"/>
        <v/>
      </c>
      <c r="BS10">
        <f ca="1"/>
        <v>0</v>
      </c>
      <c r="BT10">
        <f ca="1"/>
        <v>0</v>
      </c>
      <c r="BU10" t="b">
        <f ca="1"/>
        <v>0</v>
      </c>
      <c r="BV10" t="b">
        <f ca="1"/>
        <v>0</v>
      </c>
      <c r="BW10">
        <f ca="1"/>
        <v>0</v>
      </c>
      <c r="BX10">
        <f ca="1"/>
        <v>0</v>
      </c>
      <c r="BY10" t="b">
        <f ca="1"/>
        <v>0</v>
      </c>
      <c r="BZ10" t="b">
        <f ca="1"/>
        <v>0</v>
      </c>
      <c r="CA10">
        <f ca="1"/>
        <v>1</v>
      </c>
      <c r="CB10">
        <f ca="1"/>
        <v>1</v>
      </c>
      <c r="CC10" t="b">
        <f ca="1"/>
        <v>1</v>
      </c>
      <c r="CD10" t="b">
        <f ca="1"/>
        <v>1</v>
      </c>
      <c r="CE10">
        <f ca="1"/>
        <v>0</v>
      </c>
      <c r="CF10">
        <f ca="1"/>
        <v>0</v>
      </c>
      <c r="CG10" t="b">
        <f ca="1"/>
        <v>1</v>
      </c>
      <c r="CH10">
        <f ca="1"/>
        <v>96</v>
      </c>
      <c r="CI10">
        <f ca="1"/>
        <v>84</v>
      </c>
      <c r="CJ10">
        <f ca="1"/>
        <v>36</v>
      </c>
      <c r="CK10">
        <f ca="1"/>
        <v>67</v>
      </c>
      <c r="CL10">
        <f ca="1"/>
        <v>88</v>
      </c>
      <c r="CM10" t="b">
        <f ca="1"/>
        <v>0</v>
      </c>
      <c r="CN10" t="b">
        <f ca="1"/>
        <v>0</v>
      </c>
      <c r="CO10">
        <f ca="1"/>
        <v>118</v>
      </c>
      <c r="CP10">
        <f ca="1"/>
        <v>0</v>
      </c>
      <c r="CQ10">
        <f ca="1"/>
        <v>0</v>
      </c>
      <c r="CR10">
        <f ca="1"/>
        <v>0</v>
      </c>
      <c r="CS10">
        <f ca="1"/>
        <v>0</v>
      </c>
      <c r="CT10">
        <f ca="1"/>
        <v>0</v>
      </c>
      <c r="CU10">
        <f ca="1"/>
        <v>0</v>
      </c>
      <c r="CV10">
        <f ca="1"/>
        <v>0</v>
      </c>
      <c r="CW10">
        <f ca="1"/>
        <v>0</v>
      </c>
      <c r="CX10">
        <f ca="1"/>
        <v>0</v>
      </c>
      <c r="CY10">
        <f ca="1"/>
        <v>0</v>
      </c>
      <c r="CZ10">
        <f ca="1"/>
        <v>0</v>
      </c>
      <c r="DA10" t="b">
        <f ca="1"/>
        <v>1</v>
      </c>
      <c r="DB10" t="b">
        <f ca="1"/>
        <v>0</v>
      </c>
      <c r="DC10" t="b">
        <f ca="1"/>
        <v>1</v>
      </c>
      <c r="DD10" t="b">
        <f ca="1"/>
        <v>0</v>
      </c>
      <c r="DE10" t="b">
        <f ca="1"/>
        <v>0</v>
      </c>
      <c r="DF10">
        <f ca="1"/>
        <v>0</v>
      </c>
    </row>
    <row r="11" spans="1:110" x14ac:dyDescent="0.2">
      <c r="A11" t="str">
        <f ca="1"/>
        <v>5_30 Theme</v>
      </c>
      <c r="B11">
        <f ca="1"/>
        <v>11</v>
      </c>
      <c r="C11">
        <f ca="1"/>
        <v>0</v>
      </c>
      <c r="D11">
        <f ca="1"/>
        <v>0</v>
      </c>
      <c r="E11">
        <f ca="1"/>
        <v>0</v>
      </c>
      <c r="F11">
        <f ca="1"/>
        <v>0</v>
      </c>
      <c r="G11">
        <f ca="1"/>
        <v>0</v>
      </c>
      <c r="H11">
        <f ca="1"/>
        <v>0</v>
      </c>
      <c r="I11">
        <f ca="1"/>
        <v>0</v>
      </c>
      <c r="J11" t="str">
        <f ca="1"/>
        <v>1:37</v>
      </c>
      <c r="K11" t="b">
        <f ca="1"/>
        <v>0</v>
      </c>
      <c r="L11" t="b">
        <f ca="1"/>
        <v>1</v>
      </c>
      <c r="M11" t="b">
        <f ca="1"/>
        <v>0</v>
      </c>
      <c r="N11" t="str">
        <f ca="1"/>
        <v>Nomad</v>
      </c>
      <c r="O11" t="b">
        <f ca="1"/>
        <v>0</v>
      </c>
      <c r="P11">
        <f ca="1"/>
        <v>0</v>
      </c>
      <c r="Q11">
        <f ca="1"/>
        <v>0</v>
      </c>
      <c r="R11">
        <f ca="1"/>
        <v>0</v>
      </c>
      <c r="S11">
        <f ca="1"/>
        <v>2</v>
      </c>
      <c r="T11">
        <f ca="1"/>
        <v>0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</v>
      </c>
      <c r="Z11">
        <f ca="1"/>
        <v>11</v>
      </c>
      <c r="AA11">
        <f ca="1"/>
        <v>0</v>
      </c>
      <c r="AB11">
        <f ca="1"/>
        <v>0</v>
      </c>
      <c r="AC11">
        <f ca="1"/>
        <v>0</v>
      </c>
      <c r="AD11">
        <f ca="1"/>
        <v>0</v>
      </c>
      <c r="AE11">
        <f ca="1"/>
        <v>0</v>
      </c>
      <c r="AF11">
        <f ca="1"/>
        <v>0</v>
      </c>
      <c r="AG11">
        <f ca="1"/>
        <v>0</v>
      </c>
      <c r="AH11">
        <f ca="1"/>
        <v>0</v>
      </c>
      <c r="AI11">
        <f ca="1"/>
        <v>11</v>
      </c>
      <c r="AJ11" t="b">
        <f ca="1"/>
        <v>0</v>
      </c>
      <c r="AK11">
        <f ca="1"/>
        <v>0</v>
      </c>
      <c r="AL11" t="str">
        <f ca="1"/>
        <v>InitiationOffice</v>
      </c>
      <c r="AM11" t="str">
        <f ca="1"/>
        <v>1:22</v>
      </c>
      <c r="AN11" t="str">
        <f ca="1"/>
        <v>Attack</v>
      </c>
      <c r="AO11" t="str">
        <f ca="1"/>
        <v>Lost</v>
      </c>
      <c r="AP11" t="b">
        <f ca="1"/>
        <v>0</v>
      </c>
      <c r="AQ11">
        <f ca="1"/>
        <v>0</v>
      </c>
      <c r="AR11" t="str">
        <f ca="1"/>
        <v>1:34</v>
      </c>
      <c r="AS11" t="str">
        <f ca="1"/>
        <v>Blue</v>
      </c>
      <c r="AT11" t="str">
        <f ca="1"/>
        <v>Gun</v>
      </c>
      <c r="AU11" t="b">
        <f ca="1"/>
        <v>0</v>
      </c>
      <c r="AV11" t="b">
        <f ca="1"/>
        <v>1</v>
      </c>
      <c r="AW11" t="str">
        <f ca="1"/>
        <v>1:25</v>
      </c>
      <c r="AX11" t="str">
        <f ca="1"/>
        <v>Fin</v>
      </c>
      <c r="AY11" t="str">
        <f ca="1"/>
        <v>Gun</v>
      </c>
      <c r="AZ11" t="b">
        <f ca="1"/>
        <v>0</v>
      </c>
      <c r="BA11" t="b">
        <f ca="1"/>
        <v>0</v>
      </c>
      <c r="BB11">
        <f ca="1"/>
        <v>0</v>
      </c>
      <c r="BC11">
        <f ca="1"/>
        <v>0</v>
      </c>
      <c r="BD11">
        <f ca="1"/>
        <v>0</v>
      </c>
      <c r="BE11" t="b">
        <f ca="1"/>
        <v>0</v>
      </c>
      <c r="BF11">
        <f ca="1"/>
        <v>0</v>
      </c>
      <c r="BG11">
        <f ca="1"/>
        <v>0</v>
      </c>
      <c r="BH11">
        <f ca="1"/>
        <v>0</v>
      </c>
      <c r="BI11">
        <f ca="1"/>
        <v>0</v>
      </c>
      <c r="BJ11" t="b">
        <f ca="1"/>
        <v>0</v>
      </c>
      <c r="BK11">
        <f ca="1"/>
        <v>0</v>
      </c>
      <c r="BL11">
        <f ca="1"/>
        <v>0</v>
      </c>
      <c r="BM11">
        <f ca="1"/>
        <v>0</v>
      </c>
      <c r="BN11">
        <f ca="1"/>
        <v>0</v>
      </c>
      <c r="BO11" t="b">
        <f ca="1"/>
        <v>0</v>
      </c>
      <c r="BP11">
        <f ca="1"/>
        <v>0</v>
      </c>
      <c r="BQ11">
        <f ca="1"/>
        <v>0</v>
      </c>
      <c r="BR11" t="str">
        <f ca="1"/>
        <v/>
      </c>
      <c r="BS11">
        <f ca="1"/>
        <v>0</v>
      </c>
      <c r="BT11">
        <f ca="1"/>
        <v>0</v>
      </c>
      <c r="BU11" t="b">
        <f ca="1"/>
        <v>0</v>
      </c>
      <c r="BV11" t="b">
        <f ca="1"/>
        <v>0</v>
      </c>
      <c r="BW11">
        <f ca="1"/>
        <v>0</v>
      </c>
      <c r="BX11">
        <f ca="1"/>
        <v>0</v>
      </c>
      <c r="BY11" t="b">
        <f ca="1"/>
        <v>0</v>
      </c>
      <c r="BZ11" t="b">
        <f ca="1"/>
        <v>0</v>
      </c>
      <c r="CA11">
        <f ca="1"/>
        <v>0</v>
      </c>
      <c r="CB11">
        <f ca="1"/>
        <v>0</v>
      </c>
      <c r="CC11" t="b">
        <f ca="1"/>
        <v>0</v>
      </c>
      <c r="CD11" t="b">
        <f ca="1"/>
        <v>1</v>
      </c>
      <c r="CE11">
        <f ca="1"/>
        <v>0</v>
      </c>
      <c r="CF11">
        <f ca="1"/>
        <v>0</v>
      </c>
      <c r="CG11" t="b">
        <f ca="1"/>
        <v>0</v>
      </c>
      <c r="CH11">
        <f ca="1"/>
        <v>97</v>
      </c>
      <c r="CI11">
        <f ca="1"/>
        <v>83</v>
      </c>
      <c r="CJ11">
        <f ca="1"/>
        <v>86</v>
      </c>
      <c r="CK11">
        <f ca="1"/>
        <v>95</v>
      </c>
      <c r="CL11" t="b">
        <f ca="1"/>
        <v>0</v>
      </c>
      <c r="CM11" t="b">
        <f ca="1"/>
        <v>0</v>
      </c>
      <c r="CN11" t="b">
        <f ca="1"/>
        <v>0</v>
      </c>
      <c r="CO11">
        <f ca="1"/>
        <v>98</v>
      </c>
      <c r="CP11">
        <f ca="1"/>
        <v>0</v>
      </c>
      <c r="CQ11">
        <f ca="1"/>
        <v>0</v>
      </c>
      <c r="CR11">
        <f ca="1"/>
        <v>0</v>
      </c>
      <c r="CS11">
        <f ca="1"/>
        <v>0</v>
      </c>
      <c r="CT11">
        <f ca="1"/>
        <v>0</v>
      </c>
      <c r="CU11">
        <f ca="1"/>
        <v>0</v>
      </c>
      <c r="CV11">
        <f ca="1"/>
        <v>0</v>
      </c>
      <c r="CW11">
        <f ca="1"/>
        <v>0</v>
      </c>
      <c r="CX11">
        <f ca="1"/>
        <v>0</v>
      </c>
      <c r="CY11">
        <f ca="1"/>
        <v>0</v>
      </c>
      <c r="CZ11">
        <f ca="1"/>
        <v>0</v>
      </c>
      <c r="DA11" t="b">
        <f ca="1"/>
        <v>0</v>
      </c>
      <c r="DB11" t="b">
        <f ca="1"/>
        <v>1</v>
      </c>
      <c r="DC11" t="b">
        <f ca="1"/>
        <v>0</v>
      </c>
      <c r="DD11" t="b">
        <f ca="1"/>
        <v>0</v>
      </c>
      <c r="DE11" t="b">
        <f ca="1"/>
        <v>0</v>
      </c>
      <c r="DF11">
        <f ca="1"/>
        <v>0</v>
      </c>
    </row>
    <row r="12" spans="1:110" x14ac:dyDescent="0.2">
      <c r="A12" t="str">
        <f ca="1"/>
        <v>5_30 Theme</v>
      </c>
      <c r="B12">
        <f ca="1"/>
        <v>12</v>
      </c>
      <c r="C12">
        <f ca="1"/>
        <v>0</v>
      </c>
      <c r="D12">
        <f ca="1"/>
        <v>0</v>
      </c>
      <c r="E12">
        <f ca="1"/>
        <v>0</v>
      </c>
      <c r="F12">
        <f ca="1"/>
        <v>0</v>
      </c>
      <c r="G12">
        <f ca="1"/>
        <v>0</v>
      </c>
      <c r="H12">
        <f ca="1"/>
        <v>0</v>
      </c>
      <c r="I12">
        <f ca="1"/>
        <v>0</v>
      </c>
      <c r="J12" t="str">
        <f ca="1"/>
        <v>0:30</v>
      </c>
      <c r="K12" t="b">
        <f ca="1"/>
        <v>0</v>
      </c>
      <c r="L12" t="b">
        <f ca="1"/>
        <v>0</v>
      </c>
      <c r="M12" t="b">
        <f ca="1"/>
        <v>0</v>
      </c>
      <c r="N12" t="str">
        <f ca="1"/>
        <v>Nomad</v>
      </c>
      <c r="O12" t="b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2</v>
      </c>
      <c r="T12">
        <f ca="1"/>
        <v>0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</v>
      </c>
      <c r="Z12">
        <f ca="1"/>
        <v>12</v>
      </c>
      <c r="AA12">
        <f ca="1"/>
        <v>0</v>
      </c>
      <c r="AB12">
        <f ca="1"/>
        <v>0</v>
      </c>
      <c r="AC12">
        <f ca="1"/>
        <v>0</v>
      </c>
      <c r="AD12">
        <f ca="1"/>
        <v>0</v>
      </c>
      <c r="AE12">
        <f ca="1"/>
        <v>0</v>
      </c>
      <c r="AF12">
        <f ca="1"/>
        <v>0</v>
      </c>
      <c r="AG12">
        <f ca="1"/>
        <v>0</v>
      </c>
      <c r="AH12">
        <f ca="1"/>
        <v>0</v>
      </c>
      <c r="AI12">
        <f ca="1"/>
        <v>12</v>
      </c>
      <c r="AJ12" t="b">
        <f ca="1"/>
        <v>0</v>
      </c>
      <c r="AK12">
        <f ca="1"/>
        <v>0</v>
      </c>
      <c r="AL12" t="str">
        <f ca="1"/>
        <v>InitiationOffice</v>
      </c>
      <c r="AM12" t="str">
        <f ca="1"/>
        <v>0:30</v>
      </c>
      <c r="AN12" t="str">
        <f ca="1"/>
        <v>Attack</v>
      </c>
      <c r="AO12" t="str">
        <f ca="1"/>
        <v>Lost</v>
      </c>
      <c r="AP12" t="b">
        <f ca="1"/>
        <v>0</v>
      </c>
      <c r="AQ12">
        <f ca="1"/>
        <v>0</v>
      </c>
      <c r="AR12" t="str">
        <f ca="1"/>
        <v>1:28</v>
      </c>
      <c r="AS12" t="str">
        <f ca="1"/>
        <v>Fin</v>
      </c>
      <c r="AT12" t="str">
        <f ca="1"/>
        <v>Gun</v>
      </c>
      <c r="AU12" t="b">
        <f ca="1"/>
        <v>0</v>
      </c>
      <c r="AV12" t="b">
        <f ca="1"/>
        <v>1</v>
      </c>
      <c r="AW12" t="str">
        <f ca="1"/>
        <v>0:37</v>
      </c>
      <c r="AX12" t="str">
        <f ca="1"/>
        <v>Ploudy</v>
      </c>
      <c r="AY12" t="str">
        <f ca="1"/>
        <v>Gun</v>
      </c>
      <c r="AZ12" t="b">
        <f ca="1"/>
        <v>0</v>
      </c>
      <c r="BA12" t="b">
        <f ca="1"/>
        <v>0</v>
      </c>
      <c r="BB12">
        <f ca="1"/>
        <v>0</v>
      </c>
      <c r="BC12">
        <f ca="1"/>
        <v>0</v>
      </c>
      <c r="BD12">
        <f ca="1"/>
        <v>0</v>
      </c>
      <c r="BE12" t="b">
        <f ca="1"/>
        <v>0</v>
      </c>
      <c r="BF12">
        <f ca="1"/>
        <v>0</v>
      </c>
      <c r="BG12">
        <f ca="1"/>
        <v>0</v>
      </c>
      <c r="BH12">
        <f ca="1"/>
        <v>0</v>
      </c>
      <c r="BI12">
        <f ca="1"/>
        <v>0</v>
      </c>
      <c r="BJ12" t="b">
        <f ca="1"/>
        <v>0</v>
      </c>
      <c r="BK12">
        <f ca="1"/>
        <v>0</v>
      </c>
      <c r="BL12">
        <f ca="1"/>
        <v>0</v>
      </c>
      <c r="BM12">
        <f ca="1"/>
        <v>0</v>
      </c>
      <c r="BN12">
        <f ca="1"/>
        <v>0</v>
      </c>
      <c r="BO12" t="b">
        <f ca="1"/>
        <v>0</v>
      </c>
      <c r="BP12">
        <f ca="1"/>
        <v>0</v>
      </c>
      <c r="BQ12">
        <f ca="1"/>
        <v>0</v>
      </c>
      <c r="BR12" t="str">
        <f ca="1"/>
        <v/>
      </c>
      <c r="BS12">
        <f ca="1"/>
        <v>0</v>
      </c>
      <c r="BT12">
        <f ca="1"/>
        <v>0</v>
      </c>
      <c r="BU12" t="b">
        <f ca="1"/>
        <v>0</v>
      </c>
      <c r="BV12" t="b">
        <f ca="1"/>
        <v>0</v>
      </c>
      <c r="BW12">
        <f ca="1"/>
        <v>0</v>
      </c>
      <c r="BX12">
        <f ca="1"/>
        <v>0</v>
      </c>
      <c r="BY12" t="b">
        <f ca="1"/>
        <v>0</v>
      </c>
      <c r="BZ12" t="b">
        <f ca="1"/>
        <v>0</v>
      </c>
      <c r="CA12">
        <f ca="1"/>
        <v>1</v>
      </c>
      <c r="CB12">
        <f ca="1"/>
        <v>0</v>
      </c>
      <c r="CC12" t="b">
        <f ca="1"/>
        <v>0</v>
      </c>
      <c r="CD12" t="b">
        <f ca="1"/>
        <v>1</v>
      </c>
      <c r="CE12">
        <f ca="1"/>
        <v>0</v>
      </c>
      <c r="CF12">
        <f ca="1"/>
        <v>0</v>
      </c>
      <c r="CG12" t="b">
        <f ca="1"/>
        <v>0</v>
      </c>
      <c r="CH12">
        <f ca="1"/>
        <v>30</v>
      </c>
      <c r="CI12">
        <f ca="1"/>
        <v>150</v>
      </c>
      <c r="CJ12">
        <f ca="1"/>
        <v>92</v>
      </c>
      <c r="CK12">
        <f ca="1"/>
        <v>143</v>
      </c>
      <c r="CL12" t="b">
        <f ca="1"/>
        <v>0</v>
      </c>
      <c r="CM12" t="b">
        <f ca="1"/>
        <v>0</v>
      </c>
      <c r="CN12" t="b">
        <f ca="1"/>
        <v>0</v>
      </c>
      <c r="CO12">
        <f ca="1"/>
        <v>150</v>
      </c>
      <c r="CP12">
        <f ca="1"/>
        <v>0</v>
      </c>
      <c r="CQ12">
        <f ca="1"/>
        <v>0</v>
      </c>
      <c r="CR12">
        <f ca="1"/>
        <v>0</v>
      </c>
      <c r="CS12">
        <f ca="1"/>
        <v>0</v>
      </c>
      <c r="CT12">
        <f ca="1"/>
        <v>0</v>
      </c>
      <c r="CU12">
        <f ca="1"/>
        <v>0</v>
      </c>
      <c r="CV12">
        <f ca="1"/>
        <v>0</v>
      </c>
      <c r="CW12">
        <f ca="1"/>
        <v>0</v>
      </c>
      <c r="CX12">
        <f ca="1"/>
        <v>0</v>
      </c>
      <c r="CY12">
        <f ca="1"/>
        <v>0</v>
      </c>
      <c r="CZ12">
        <f ca="1"/>
        <v>0</v>
      </c>
      <c r="DA12" t="b">
        <f ca="1"/>
        <v>0</v>
      </c>
      <c r="DB12" t="b">
        <f ca="1"/>
        <v>0</v>
      </c>
      <c r="DC12" t="b">
        <f ca="1"/>
        <v>0</v>
      </c>
      <c r="DD12" t="b">
        <f ca="1"/>
        <v>0</v>
      </c>
      <c r="DE12" t="b">
        <f ca="1"/>
        <v>0</v>
      </c>
      <c r="DF12">
        <f ca="1"/>
        <v>0</v>
      </c>
    </row>
    <row r="13" spans="1:110" x14ac:dyDescent="0.2">
      <c r="A13" t="str">
        <f ca="1"/>
        <v>5_30 Villa</v>
      </c>
      <c r="B13">
        <f ca="1"/>
        <v>1</v>
      </c>
      <c r="C13">
        <f ca="1"/>
        <v>0</v>
      </c>
      <c r="D13">
        <f ca="1"/>
        <v>0</v>
      </c>
      <c r="E13">
        <f ca="1"/>
        <v>0</v>
      </c>
      <c r="F13">
        <f ca="1"/>
        <v>0</v>
      </c>
      <c r="G13">
        <f ca="1"/>
        <v>0</v>
      </c>
      <c r="H13">
        <f ca="1"/>
        <v>0</v>
      </c>
      <c r="I13">
        <f ca="1"/>
        <v>0</v>
      </c>
      <c r="J13" t="str">
        <f ca="1"/>
        <v>2:29</v>
      </c>
      <c r="K13" t="b">
        <f ca="1"/>
        <v>0</v>
      </c>
      <c r="L13" t="b">
        <f ca="1"/>
        <v>0</v>
      </c>
      <c r="M13" t="b">
        <f ca="1"/>
        <v>1</v>
      </c>
      <c r="N13" t="str">
        <f ca="1"/>
        <v>Wamai</v>
      </c>
      <c r="O13" t="b">
        <f ca="1"/>
        <v>0</v>
      </c>
      <c r="P13">
        <f ca="1"/>
        <v>0</v>
      </c>
      <c r="Q13">
        <f ca="1"/>
        <v>1</v>
      </c>
      <c r="R13">
        <f ca="1"/>
        <v>3</v>
      </c>
      <c r="S13">
        <f ca="1"/>
        <v>0</v>
      </c>
      <c r="T13">
        <f ca="1"/>
        <v>0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</v>
      </c>
      <c r="Z13">
        <f ca="1"/>
        <v>1</v>
      </c>
      <c r="AA13">
        <f ca="1"/>
        <v>0</v>
      </c>
      <c r="AB13">
        <f ca="1"/>
        <v>0</v>
      </c>
      <c r="AC13">
        <f ca="1"/>
        <v>0</v>
      </c>
      <c r="AD13">
        <f ca="1"/>
        <v>0</v>
      </c>
      <c r="AE13">
        <f ca="1"/>
        <v>0</v>
      </c>
      <c r="AF13">
        <f ca="1"/>
        <v>0</v>
      </c>
      <c r="AG13">
        <f ca="1"/>
        <v>0</v>
      </c>
      <c r="AH13">
        <f ca="1"/>
        <v>0</v>
      </c>
      <c r="AI13">
        <f ca="1"/>
        <v>1</v>
      </c>
      <c r="AJ13" t="b">
        <f ca="1"/>
        <v>1</v>
      </c>
      <c r="AK13" t="str">
        <f ca="1"/>
        <v>1:36</v>
      </c>
      <c r="AL13" t="str">
        <f ca="1"/>
        <v>AviationGames</v>
      </c>
      <c r="AM13" t="str">
        <f ca="1"/>
        <v>0:43</v>
      </c>
      <c r="AN13" t="str">
        <f ca="1"/>
        <v>Defence</v>
      </c>
      <c r="AO13" t="str">
        <f ca="1"/>
        <v>Lost</v>
      </c>
      <c r="AP13" t="b">
        <f ca="1"/>
        <v>0</v>
      </c>
      <c r="AQ13">
        <f ca="1"/>
        <v>0</v>
      </c>
      <c r="AR13" t="str">
        <f ca="1"/>
        <v>1:57</v>
      </c>
      <c r="AS13" t="str">
        <f ca="1"/>
        <v>Yeeto</v>
      </c>
      <c r="AT13" t="str">
        <f ca="1"/>
        <v>Gun</v>
      </c>
      <c r="AU13" t="b">
        <f ca="1"/>
        <v>0</v>
      </c>
      <c r="AV13" t="b">
        <f ca="1"/>
        <v>0</v>
      </c>
      <c r="AW13" t="str">
        <f ca="1"/>
        <v>1:52</v>
      </c>
      <c r="AX13" t="str">
        <f ca="1"/>
        <v>Blue</v>
      </c>
      <c r="AY13" t="str">
        <f ca="1"/>
        <v>Gun</v>
      </c>
      <c r="AZ13" t="b">
        <f ca="1"/>
        <v>0</v>
      </c>
      <c r="BA13" t="b">
        <f ca="1"/>
        <v>1</v>
      </c>
      <c r="BB13">
        <f ca="1"/>
        <v>0</v>
      </c>
      <c r="BC13">
        <f ca="1"/>
        <v>0</v>
      </c>
      <c r="BD13">
        <f ca="1"/>
        <v>0</v>
      </c>
      <c r="BE13" t="b">
        <f ca="1"/>
        <v>0</v>
      </c>
      <c r="BF13">
        <f ca="1"/>
        <v>0</v>
      </c>
      <c r="BG13">
        <f ca="1"/>
        <v>0</v>
      </c>
      <c r="BH13">
        <f ca="1"/>
        <v>0</v>
      </c>
      <c r="BI13">
        <f ca="1"/>
        <v>0</v>
      </c>
      <c r="BJ13" t="b">
        <f ca="1"/>
        <v>0</v>
      </c>
      <c r="BK13">
        <f ca="1"/>
        <v>0</v>
      </c>
      <c r="BL13">
        <f ca="1"/>
        <v>0</v>
      </c>
      <c r="BM13">
        <f ca="1"/>
        <v>0</v>
      </c>
      <c r="BN13">
        <f ca="1"/>
        <v>0</v>
      </c>
      <c r="BO13" t="b">
        <f ca="1"/>
        <v>0</v>
      </c>
      <c r="BP13">
        <f ca="1"/>
        <v>0</v>
      </c>
      <c r="BQ13">
        <f ca="1"/>
        <v>0</v>
      </c>
      <c r="BR13" t="str">
        <f ca="1"/>
        <v/>
      </c>
      <c r="BS13">
        <f ca="1"/>
        <v>0</v>
      </c>
      <c r="BT13">
        <f ca="1"/>
        <v>0</v>
      </c>
      <c r="BU13" t="b">
        <f ca="1"/>
        <v>0</v>
      </c>
      <c r="BV13" t="b">
        <f ca="1"/>
        <v>0</v>
      </c>
      <c r="BW13">
        <f ca="1"/>
        <v>0</v>
      </c>
      <c r="BX13">
        <f ca="1"/>
        <v>0</v>
      </c>
      <c r="BY13" t="b">
        <f ca="1"/>
        <v>0</v>
      </c>
      <c r="BZ13" t="b">
        <f ca="1"/>
        <v>0</v>
      </c>
      <c r="CA13">
        <f ca="1"/>
        <v>0</v>
      </c>
      <c r="CB13">
        <f ca="1"/>
        <v>0</v>
      </c>
      <c r="CC13" t="b">
        <f ca="1"/>
        <v>0</v>
      </c>
      <c r="CD13" t="b">
        <f ca="1"/>
        <v>0</v>
      </c>
      <c r="CE13">
        <f ca="1"/>
        <v>0</v>
      </c>
      <c r="CF13">
        <f ca="1"/>
        <v>0</v>
      </c>
      <c r="CG13" t="b">
        <f ca="1"/>
        <v>0</v>
      </c>
      <c r="CH13">
        <f ca="1"/>
        <v>149</v>
      </c>
      <c r="CI13">
        <f ca="1"/>
        <v>31</v>
      </c>
      <c r="CJ13">
        <f ca="1"/>
        <v>63</v>
      </c>
      <c r="CK13">
        <f ca="1"/>
        <v>68</v>
      </c>
      <c r="CL13" t="b">
        <f ca="1"/>
        <v>0</v>
      </c>
      <c r="CM13" t="b">
        <f ca="1"/>
        <v>0</v>
      </c>
      <c r="CN13" t="b">
        <f ca="1"/>
        <v>0</v>
      </c>
      <c r="CO13">
        <f ca="1"/>
        <v>86</v>
      </c>
      <c r="CP13">
        <f ca="1"/>
        <v>0</v>
      </c>
      <c r="CQ13">
        <f ca="1"/>
        <v>0</v>
      </c>
      <c r="CR13">
        <f ca="1"/>
        <v>0</v>
      </c>
      <c r="CS13">
        <f ca="1"/>
        <v>0</v>
      </c>
      <c r="CT13">
        <f ca="1"/>
        <v>0</v>
      </c>
      <c r="CU13" t="b">
        <f ca="1"/>
        <v>1</v>
      </c>
      <c r="CV13" t="b">
        <f ca="1"/>
        <v>0</v>
      </c>
      <c r="CW13">
        <f ca="1"/>
        <v>118</v>
      </c>
      <c r="CX13">
        <f ca="1"/>
        <v>31</v>
      </c>
      <c r="CY13">
        <f ca="1"/>
        <v>0</v>
      </c>
      <c r="CZ13">
        <f ca="1"/>
        <v>0</v>
      </c>
      <c r="DA13" t="b">
        <f ca="1"/>
        <v>0</v>
      </c>
      <c r="DB13" t="b">
        <f ca="1"/>
        <v>0</v>
      </c>
      <c r="DC13" t="b">
        <f ca="1"/>
        <v>0</v>
      </c>
      <c r="DD13">
        <f ca="1"/>
        <v>84</v>
      </c>
      <c r="DE13" t="b">
        <f ca="1"/>
        <v>0</v>
      </c>
      <c r="DF13">
        <f ca="1"/>
        <v>0</v>
      </c>
    </row>
    <row r="14" spans="1:110" x14ac:dyDescent="0.2">
      <c r="A14" t="str">
        <f ca="1"/>
        <v>5_30 Villa</v>
      </c>
      <c r="B14">
        <f ca="1"/>
        <v>2</v>
      </c>
      <c r="C14">
        <f ca="1"/>
        <v>0</v>
      </c>
      <c r="D14">
        <f ca="1"/>
        <v>0</v>
      </c>
      <c r="E14">
        <f ca="1"/>
        <v>0</v>
      </c>
      <c r="F14">
        <f ca="1"/>
        <v>0</v>
      </c>
      <c r="G14">
        <f ca="1"/>
        <v>0</v>
      </c>
      <c r="H14">
        <f ca="1"/>
        <v>0</v>
      </c>
      <c r="I14">
        <f ca="1"/>
        <v>0</v>
      </c>
      <c r="J14">
        <f ca="1"/>
        <v>0</v>
      </c>
      <c r="K14" t="b">
        <f ca="1"/>
        <v>0</v>
      </c>
      <c r="L14" t="b">
        <f ca="1"/>
        <v>0</v>
      </c>
      <c r="M14" t="b">
        <f ca="1"/>
        <v>0</v>
      </c>
      <c r="N14" t="str">
        <f ca="1"/>
        <v>Wamai</v>
      </c>
      <c r="O14" t="b">
        <f ca="1"/>
        <v>0</v>
      </c>
      <c r="P14">
        <f ca="1"/>
        <v>0</v>
      </c>
      <c r="Q14">
        <f ca="1"/>
        <v>0</v>
      </c>
      <c r="R14">
        <f ca="1"/>
        <v>5</v>
      </c>
      <c r="S14">
        <f ca="1"/>
        <v>0</v>
      </c>
      <c r="T14">
        <f ca="1"/>
        <v>0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</v>
      </c>
      <c r="Z14">
        <f ca="1"/>
        <v>2</v>
      </c>
      <c r="AA14">
        <f ca="1"/>
        <v>0</v>
      </c>
      <c r="AB14">
        <f ca="1"/>
        <v>0</v>
      </c>
      <c r="AC14">
        <f ca="1"/>
        <v>0</v>
      </c>
      <c r="AD14">
        <f ca="1"/>
        <v>0</v>
      </c>
      <c r="AE14">
        <f ca="1"/>
        <v>0</v>
      </c>
      <c r="AF14">
        <f ca="1"/>
        <v>0</v>
      </c>
      <c r="AG14">
        <f ca="1"/>
        <v>0</v>
      </c>
      <c r="AH14">
        <f ca="1"/>
        <v>0</v>
      </c>
      <c r="AI14">
        <f ca="1"/>
        <v>2</v>
      </c>
      <c r="AJ14" t="b">
        <f ca="1"/>
        <v>0</v>
      </c>
      <c r="AK14">
        <f ca="1"/>
        <v>0</v>
      </c>
      <c r="AL14" t="str">
        <f ca="1"/>
        <v>AviationGames</v>
      </c>
      <c r="AM14" t="str">
        <f ca="1"/>
        <v>0:34</v>
      </c>
      <c r="AN14" t="str">
        <f ca="1"/>
        <v>Defence</v>
      </c>
      <c r="AO14" t="str">
        <f ca="1"/>
        <v>Won</v>
      </c>
      <c r="AP14" t="b">
        <f ca="1"/>
        <v>0</v>
      </c>
      <c r="AQ14">
        <f ca="1"/>
        <v>0</v>
      </c>
      <c r="AR14" t="str">
        <f ca="1"/>
        <v>2:17</v>
      </c>
      <c r="AS14" t="str">
        <f ca="1"/>
        <v>Perseus</v>
      </c>
      <c r="AT14" t="str">
        <f ca="1"/>
        <v>Gun</v>
      </c>
      <c r="AU14" t="b">
        <f ca="1"/>
        <v>0</v>
      </c>
      <c r="AV14" t="b">
        <f ca="1"/>
        <v>1</v>
      </c>
      <c r="AW14" t="str">
        <f ca="1"/>
        <v>1:26</v>
      </c>
      <c r="AX14" t="str">
        <f ca="1"/>
        <v>Yeeto</v>
      </c>
      <c r="AY14" t="str">
        <f ca="1"/>
        <v>Utility</v>
      </c>
      <c r="AZ14" t="b">
        <f ca="1"/>
        <v>0</v>
      </c>
      <c r="BA14" t="b">
        <f ca="1"/>
        <v>0</v>
      </c>
      <c r="BB14" t="str">
        <f ca="1"/>
        <v>0:48</v>
      </c>
      <c r="BC14" t="str">
        <f ca="1"/>
        <v>Fin</v>
      </c>
      <c r="BD14" t="str">
        <f ca="1"/>
        <v>Gun</v>
      </c>
      <c r="BE14" t="b">
        <f ca="1"/>
        <v>0</v>
      </c>
      <c r="BF14" t="b">
        <f ca="1"/>
        <v>1</v>
      </c>
      <c r="BG14" t="str">
        <f ca="1"/>
        <v>0:44</v>
      </c>
      <c r="BH14" t="str">
        <f ca="1"/>
        <v>Ploudy</v>
      </c>
      <c r="BI14" t="str">
        <f ca="1"/>
        <v>Gun</v>
      </c>
      <c r="BJ14" t="b">
        <f ca="1"/>
        <v>0</v>
      </c>
      <c r="BK14" t="b">
        <f ca="1"/>
        <v>1</v>
      </c>
      <c r="BL14" t="str">
        <f ca="1"/>
        <v>0:34</v>
      </c>
      <c r="BM14" t="str">
        <f ca="1"/>
        <v>Blue</v>
      </c>
      <c r="BN14" t="str">
        <f ca="1"/>
        <v>Gun</v>
      </c>
      <c r="BO14" t="b">
        <f ca="1"/>
        <v>0</v>
      </c>
      <c r="BP14" t="b">
        <f ca="1"/>
        <v>0</v>
      </c>
      <c r="BQ14">
        <f ca="1"/>
        <v>0</v>
      </c>
      <c r="BR14" t="str">
        <f ca="1"/>
        <v/>
      </c>
      <c r="BS14">
        <f ca="1"/>
        <v>0</v>
      </c>
      <c r="BT14">
        <f ca="1"/>
        <v>0</v>
      </c>
      <c r="BU14" t="b">
        <f ca="1"/>
        <v>0</v>
      </c>
      <c r="BV14" t="b">
        <f ca="1"/>
        <v>0</v>
      </c>
      <c r="BW14">
        <f ca="1"/>
        <v>0</v>
      </c>
      <c r="BX14">
        <f ca="1"/>
        <v>0</v>
      </c>
      <c r="BY14" t="b">
        <f ca="1"/>
        <v>0</v>
      </c>
      <c r="BZ14" t="b">
        <f ca="1"/>
        <v>0</v>
      </c>
      <c r="CA14">
        <f ca="1"/>
        <v>1</v>
      </c>
      <c r="CB14">
        <f ca="1"/>
        <v>1</v>
      </c>
      <c r="CC14" t="b">
        <f ca="1"/>
        <v>0</v>
      </c>
      <c r="CD14" t="b">
        <f ca="1"/>
        <v>1</v>
      </c>
      <c r="CE14">
        <f ca="1"/>
        <v>0</v>
      </c>
      <c r="CF14">
        <f ca="1"/>
        <v>0</v>
      </c>
      <c r="CG14" t="b">
        <f ca="1"/>
        <v>1</v>
      </c>
      <c r="CH14">
        <f ca="1"/>
        <v>0</v>
      </c>
      <c r="CI14" t="b">
        <f ca="1"/>
        <v>0</v>
      </c>
      <c r="CJ14">
        <f ca="1"/>
        <v>43</v>
      </c>
      <c r="CK14">
        <f ca="1"/>
        <v>94</v>
      </c>
      <c r="CL14">
        <f ca="1"/>
        <v>132</v>
      </c>
      <c r="CM14">
        <f ca="1"/>
        <v>136</v>
      </c>
      <c r="CN14">
        <f ca="1"/>
        <v>146</v>
      </c>
      <c r="CO14">
        <f ca="1"/>
        <v>146</v>
      </c>
      <c r="CP14">
        <f ca="1"/>
        <v>0</v>
      </c>
      <c r="CQ14">
        <f ca="1"/>
        <v>0</v>
      </c>
      <c r="CR14">
        <f ca="1"/>
        <v>0</v>
      </c>
      <c r="CS14">
        <f ca="1"/>
        <v>0</v>
      </c>
      <c r="CT14">
        <f ca="1"/>
        <v>0</v>
      </c>
      <c r="CU14" t="b">
        <f ca="1"/>
        <v>1</v>
      </c>
      <c r="CV14" t="b">
        <f ca="1"/>
        <v>1</v>
      </c>
      <c r="CW14">
        <f ca="1"/>
        <v>75</v>
      </c>
      <c r="CX14" t="b">
        <f ca="1"/>
        <v>0</v>
      </c>
      <c r="CY14">
        <f ca="1"/>
        <v>0</v>
      </c>
      <c r="CZ14">
        <f ca="1"/>
        <v>1</v>
      </c>
      <c r="DA14" t="b">
        <f ca="1"/>
        <v>0</v>
      </c>
      <c r="DB14" t="b">
        <f ca="1"/>
        <v>0</v>
      </c>
      <c r="DC14" t="b">
        <f ca="1"/>
        <v>0</v>
      </c>
      <c r="DD14" t="b">
        <f ca="1"/>
        <v>0</v>
      </c>
      <c r="DE14" t="b">
        <f ca="1"/>
        <v>0</v>
      </c>
      <c r="DF14">
        <f ca="1"/>
        <v>0</v>
      </c>
    </row>
    <row r="15" spans="1:110" x14ac:dyDescent="0.2">
      <c r="A15" t="str">
        <f ca="1"/>
        <v>5_30 Villa</v>
      </c>
      <c r="B15">
        <f ca="1"/>
        <v>3</v>
      </c>
      <c r="C15">
        <f ca="1"/>
        <v>0</v>
      </c>
      <c r="D15">
        <f ca="1"/>
        <v>0</v>
      </c>
      <c r="E15">
        <f ca="1"/>
        <v>0</v>
      </c>
      <c r="F15">
        <f ca="1"/>
        <v>0</v>
      </c>
      <c r="G15">
        <f ca="1"/>
        <v>0</v>
      </c>
      <c r="H15">
        <f ca="1"/>
        <v>0</v>
      </c>
      <c r="I15">
        <f ca="1"/>
        <v>0</v>
      </c>
      <c r="J15" t="str">
        <f ca="1"/>
        <v>1:49</v>
      </c>
      <c r="K15" t="b">
        <f ca="1"/>
        <v>0</v>
      </c>
      <c r="L15" t="b">
        <f ca="1"/>
        <v>1</v>
      </c>
      <c r="M15" t="b">
        <f ca="1"/>
        <v>0</v>
      </c>
      <c r="N15" t="str">
        <f ca="1"/>
        <v>Jager</v>
      </c>
      <c r="O15" t="b">
        <f ca="1"/>
        <v>0</v>
      </c>
      <c r="P15">
        <f ca="1"/>
        <v>0</v>
      </c>
      <c r="Q15">
        <f ca="1"/>
        <v>3</v>
      </c>
      <c r="R15">
        <f ca="1"/>
        <v>5</v>
      </c>
      <c r="S15">
        <f ca="1"/>
        <v>0</v>
      </c>
      <c r="T15">
        <f ca="1"/>
        <v>0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</v>
      </c>
      <c r="Z15">
        <f ca="1"/>
        <v>3</v>
      </c>
      <c r="AA15">
        <f ca="1"/>
        <v>0</v>
      </c>
      <c r="AB15">
        <f ca="1"/>
        <v>0</v>
      </c>
      <c r="AC15">
        <f ca="1"/>
        <v>0</v>
      </c>
      <c r="AD15">
        <f ca="1"/>
        <v>0</v>
      </c>
      <c r="AE15">
        <f ca="1"/>
        <v>0</v>
      </c>
      <c r="AF15">
        <f ca="1"/>
        <v>0</v>
      </c>
      <c r="AG15">
        <f ca="1"/>
        <v>0</v>
      </c>
      <c r="AH15">
        <f ca="1"/>
        <v>0</v>
      </c>
      <c r="AI15">
        <f ca="1"/>
        <v>3</v>
      </c>
      <c r="AJ15" t="b">
        <f ca="1"/>
        <v>0</v>
      </c>
      <c r="AK15">
        <f ca="1"/>
        <v>0</v>
      </c>
      <c r="AL15" t="str">
        <f ca="1"/>
        <v>TrophyStatuary</v>
      </c>
      <c r="AM15" t="str">
        <f ca="1"/>
        <v>1:40</v>
      </c>
      <c r="AN15" t="str">
        <f ca="1"/>
        <v>Defence</v>
      </c>
      <c r="AO15" t="str">
        <f ca="1"/>
        <v>Won</v>
      </c>
      <c r="AP15" t="b">
        <f ca="1"/>
        <v>0</v>
      </c>
      <c r="AQ15">
        <f ca="1"/>
        <v>0</v>
      </c>
      <c r="AR15" t="str">
        <f ca="1"/>
        <v>1:58</v>
      </c>
      <c r="AS15" t="str">
        <f ca="1"/>
        <v>Perseus</v>
      </c>
      <c r="AT15" t="str">
        <f ca="1"/>
        <v>Utility</v>
      </c>
      <c r="AU15" t="b">
        <f ca="1"/>
        <v>0</v>
      </c>
      <c r="AV15" t="b">
        <f ca="1"/>
        <v>0</v>
      </c>
      <c r="AW15" t="str">
        <f ca="1"/>
        <v>1:53</v>
      </c>
      <c r="AX15" t="str">
        <f ca="1"/>
        <v>Yeeto</v>
      </c>
      <c r="AY15" t="str">
        <f ca="1"/>
        <v>Gun</v>
      </c>
      <c r="AZ15" t="b">
        <f ca="1"/>
        <v>0</v>
      </c>
      <c r="BA15" t="b">
        <f ca="1"/>
        <v>0</v>
      </c>
      <c r="BB15" t="str">
        <f ca="1"/>
        <v>1:47</v>
      </c>
      <c r="BC15" t="str">
        <f ca="1"/>
        <v>Blue</v>
      </c>
      <c r="BD15" t="str">
        <f ca="1"/>
        <v>Gun</v>
      </c>
      <c r="BE15" t="b">
        <f ca="1"/>
        <v>0</v>
      </c>
      <c r="BF15" t="b">
        <f ca="1"/>
        <v>0</v>
      </c>
      <c r="BG15" t="str">
        <f ca="1"/>
        <v>1:46</v>
      </c>
      <c r="BH15" t="str">
        <f ca="1"/>
        <v>Blue</v>
      </c>
      <c r="BI15" t="str">
        <f ca="1"/>
        <v>Gun</v>
      </c>
      <c r="BJ15" t="b">
        <f ca="1"/>
        <v>0</v>
      </c>
      <c r="BK15" t="b">
        <f ca="1"/>
        <v>1</v>
      </c>
      <c r="BL15" t="str">
        <f ca="1"/>
        <v>1:40</v>
      </c>
      <c r="BM15" t="str">
        <f ca="1"/>
        <v>Blue</v>
      </c>
      <c r="BN15" t="str">
        <f ca="1"/>
        <v>Gun</v>
      </c>
      <c r="BO15" t="b">
        <f ca="1"/>
        <v>0</v>
      </c>
      <c r="BP15" t="b">
        <f ca="1"/>
        <v>0</v>
      </c>
      <c r="BQ15">
        <f ca="1"/>
        <v>0</v>
      </c>
      <c r="BR15" t="str">
        <f ca="1"/>
        <v/>
      </c>
      <c r="BS15">
        <f ca="1"/>
        <v>0</v>
      </c>
      <c r="BT15">
        <f ca="1"/>
        <v>0</v>
      </c>
      <c r="BU15" t="b">
        <f ca="1"/>
        <v>0</v>
      </c>
      <c r="BV15" t="b">
        <f ca="1"/>
        <v>0</v>
      </c>
      <c r="BW15">
        <f ca="1"/>
        <v>0</v>
      </c>
      <c r="BX15">
        <f ca="1"/>
        <v>0</v>
      </c>
      <c r="BY15" t="b">
        <f ca="1"/>
        <v>0</v>
      </c>
      <c r="BZ15" t="b">
        <f ca="1"/>
        <v>0</v>
      </c>
      <c r="CA15">
        <f ca="1"/>
        <v>0</v>
      </c>
      <c r="CB15">
        <f ca="1"/>
        <v>0</v>
      </c>
      <c r="CC15" t="b">
        <f ca="1"/>
        <v>0</v>
      </c>
      <c r="CD15" t="b">
        <f ca="1"/>
        <v>1</v>
      </c>
      <c r="CE15">
        <f ca="1"/>
        <v>0</v>
      </c>
      <c r="CF15">
        <f ca="1"/>
        <v>0</v>
      </c>
      <c r="CG15" t="b">
        <f ca="1"/>
        <v>1</v>
      </c>
      <c r="CH15">
        <f ca="1"/>
        <v>109</v>
      </c>
      <c r="CI15">
        <f ca="1"/>
        <v>71</v>
      </c>
      <c r="CJ15">
        <f ca="1"/>
        <v>62</v>
      </c>
      <c r="CK15">
        <f ca="1"/>
        <v>67</v>
      </c>
      <c r="CL15">
        <f ca="1"/>
        <v>73</v>
      </c>
      <c r="CM15">
        <f ca="1"/>
        <v>74</v>
      </c>
      <c r="CN15">
        <f ca="1"/>
        <v>80</v>
      </c>
      <c r="CO15">
        <f ca="1"/>
        <v>80</v>
      </c>
      <c r="CP15">
        <f ca="1"/>
        <v>0</v>
      </c>
      <c r="CQ15">
        <f ca="1"/>
        <v>0</v>
      </c>
      <c r="CR15">
        <f ca="1"/>
        <v>0</v>
      </c>
      <c r="CS15">
        <f ca="1"/>
        <v>0</v>
      </c>
      <c r="CT15">
        <f ca="1"/>
        <v>0</v>
      </c>
      <c r="CU15" t="b">
        <f ca="1"/>
        <v>0</v>
      </c>
      <c r="CV15" t="b">
        <f ca="1"/>
        <v>1</v>
      </c>
      <c r="CW15">
        <f ca="1"/>
        <v>65</v>
      </c>
      <c r="CX15">
        <f ca="1"/>
        <v>71</v>
      </c>
      <c r="CY15">
        <f ca="1"/>
        <v>0</v>
      </c>
      <c r="CZ15">
        <f ca="1"/>
        <v>0</v>
      </c>
      <c r="DA15" t="b">
        <f ca="1"/>
        <v>0</v>
      </c>
      <c r="DB15" t="b">
        <f ca="1"/>
        <v>1</v>
      </c>
      <c r="DC15" t="b">
        <f ca="1"/>
        <v>0</v>
      </c>
      <c r="DD15" t="b">
        <f ca="1"/>
        <v>0</v>
      </c>
      <c r="DE15" t="b">
        <f ca="1"/>
        <v>0</v>
      </c>
      <c r="DF15">
        <f ca="1"/>
        <v>0</v>
      </c>
    </row>
    <row r="16" spans="1:110" x14ac:dyDescent="0.2">
      <c r="A16" t="str">
        <f ca="1"/>
        <v>5_30 Villa</v>
      </c>
      <c r="B16">
        <f ca="1"/>
        <v>4</v>
      </c>
      <c r="C16">
        <f ca="1"/>
        <v>0</v>
      </c>
      <c r="D16">
        <f ca="1"/>
        <v>0</v>
      </c>
      <c r="E16">
        <f ca="1"/>
        <v>0</v>
      </c>
      <c r="F16">
        <f ca="1"/>
        <v>0</v>
      </c>
      <c r="G16">
        <f ca="1"/>
        <v>0</v>
      </c>
      <c r="H16">
        <f ca="1"/>
        <v>0</v>
      </c>
      <c r="I16">
        <f ca="1"/>
        <v>0</v>
      </c>
      <c r="J16">
        <f ca="1"/>
        <v>0</v>
      </c>
      <c r="K16" t="b">
        <f ca="1"/>
        <v>0</v>
      </c>
      <c r="L16" t="b">
        <f ca="1"/>
        <v>0</v>
      </c>
      <c r="M16" t="b">
        <f ca="1"/>
        <v>0</v>
      </c>
      <c r="N16" t="str">
        <f ca="1"/>
        <v>Jager</v>
      </c>
      <c r="O16" t="b">
        <f ca="1"/>
        <v>0</v>
      </c>
      <c r="P16">
        <f ca="1"/>
        <v>0</v>
      </c>
      <c r="Q16">
        <f ca="1"/>
        <v>0</v>
      </c>
      <c r="R16">
        <f ca="1"/>
        <v>5</v>
      </c>
      <c r="S16">
        <f ca="1"/>
        <v>0</v>
      </c>
      <c r="T16">
        <f ca="1"/>
        <v>0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</v>
      </c>
      <c r="Z16">
        <f ca="1"/>
        <v>4</v>
      </c>
      <c r="AA16">
        <f ca="1"/>
        <v>0</v>
      </c>
      <c r="AB16">
        <f ca="1"/>
        <v>0</v>
      </c>
      <c r="AC16">
        <f ca="1"/>
        <v>0</v>
      </c>
      <c r="AD16">
        <f ca="1"/>
        <v>0</v>
      </c>
      <c r="AE16">
        <f ca="1"/>
        <v>0</v>
      </c>
      <c r="AF16">
        <f ca="1"/>
        <v>0</v>
      </c>
      <c r="AG16">
        <f ca="1"/>
        <v>0</v>
      </c>
      <c r="AH16">
        <f ca="1"/>
        <v>0</v>
      </c>
      <c r="AI16">
        <f ca="1"/>
        <v>4</v>
      </c>
      <c r="AJ16" t="b">
        <f ca="1"/>
        <v>0</v>
      </c>
      <c r="AK16">
        <f ca="1"/>
        <v>0</v>
      </c>
      <c r="AL16" t="str">
        <f ca="1"/>
        <v>TrophyStatuary</v>
      </c>
      <c r="AM16" t="str">
        <f ca="1"/>
        <v>1:02</v>
      </c>
      <c r="AN16" t="str">
        <f ca="1"/>
        <v>Defence</v>
      </c>
      <c r="AO16" t="str">
        <f ca="1"/>
        <v>Won</v>
      </c>
      <c r="AP16" t="b">
        <f ca="1"/>
        <v>0</v>
      </c>
      <c r="AQ16">
        <f ca="1"/>
        <v>0</v>
      </c>
      <c r="AR16" t="str">
        <f ca="1"/>
        <v>1:50</v>
      </c>
      <c r="AS16" t="str">
        <f ca="1"/>
        <v>Perseus</v>
      </c>
      <c r="AT16" t="str">
        <f ca="1"/>
        <v>Utility</v>
      </c>
      <c r="AU16" t="b">
        <f ca="1"/>
        <v>0</v>
      </c>
      <c r="AV16" t="b">
        <f ca="1"/>
        <v>0</v>
      </c>
      <c r="AW16" t="str">
        <f ca="1"/>
        <v>1:38</v>
      </c>
      <c r="AX16" t="str">
        <f ca="1"/>
        <v>Yeeto</v>
      </c>
      <c r="AY16" t="str">
        <f ca="1"/>
        <v>Gun</v>
      </c>
      <c r="AZ16" t="b">
        <f ca="1"/>
        <v>0</v>
      </c>
      <c r="BA16" t="b">
        <f ca="1"/>
        <v>1</v>
      </c>
      <c r="BB16" t="str">
        <f ca="1"/>
        <v>1:10</v>
      </c>
      <c r="BC16" t="str">
        <f ca="1"/>
        <v>Ploudy</v>
      </c>
      <c r="BD16" t="str">
        <f ca="1"/>
        <v>Gun</v>
      </c>
      <c r="BE16" t="b">
        <f ca="1"/>
        <v>0</v>
      </c>
      <c r="BF16" t="b">
        <f ca="1"/>
        <v>1</v>
      </c>
      <c r="BG16" t="str">
        <f ca="1"/>
        <v>1:09</v>
      </c>
      <c r="BH16" t="str">
        <f ca="1"/>
        <v>Blue</v>
      </c>
      <c r="BI16" t="str">
        <f ca="1"/>
        <v>Gun</v>
      </c>
      <c r="BJ16" t="b">
        <f ca="1"/>
        <v>0</v>
      </c>
      <c r="BK16" t="b">
        <f ca="1"/>
        <v>0</v>
      </c>
      <c r="BL16" t="str">
        <f ca="1"/>
        <v>1:02</v>
      </c>
      <c r="BM16" t="str">
        <f ca="1"/>
        <v>Blue</v>
      </c>
      <c r="BN16" t="str">
        <f ca="1"/>
        <v>Gun</v>
      </c>
      <c r="BO16" t="b">
        <f ca="1"/>
        <v>0</v>
      </c>
      <c r="BP16" t="b">
        <f ca="1"/>
        <v>0</v>
      </c>
      <c r="BQ16">
        <f ca="1"/>
        <v>0</v>
      </c>
      <c r="BR16" t="str">
        <f ca="1"/>
        <v/>
      </c>
      <c r="BS16">
        <f ca="1"/>
        <v>0</v>
      </c>
      <c r="BT16">
        <f ca="1"/>
        <v>0</v>
      </c>
      <c r="BU16" t="b">
        <f ca="1"/>
        <v>0</v>
      </c>
      <c r="BV16" t="b">
        <f ca="1"/>
        <v>0</v>
      </c>
      <c r="BW16">
        <f ca="1"/>
        <v>0</v>
      </c>
      <c r="BX16">
        <f ca="1"/>
        <v>0</v>
      </c>
      <c r="BY16" t="b">
        <f ca="1"/>
        <v>0</v>
      </c>
      <c r="BZ16" t="b">
        <f ca="1"/>
        <v>0</v>
      </c>
      <c r="CA16">
        <f ca="1"/>
        <v>1</v>
      </c>
      <c r="CB16">
        <f ca="1"/>
        <v>1</v>
      </c>
      <c r="CC16" t="b">
        <f ca="1"/>
        <v>0</v>
      </c>
      <c r="CD16" t="b">
        <f ca="1"/>
        <v>1</v>
      </c>
      <c r="CE16">
        <f ca="1"/>
        <v>0</v>
      </c>
      <c r="CF16">
        <f ca="1"/>
        <v>0</v>
      </c>
      <c r="CG16" t="b">
        <f ca="1"/>
        <v>1</v>
      </c>
      <c r="CH16">
        <f ca="1"/>
        <v>0</v>
      </c>
      <c r="CI16" t="b">
        <f ca="1"/>
        <v>0</v>
      </c>
      <c r="CJ16">
        <f ca="1"/>
        <v>70</v>
      </c>
      <c r="CK16">
        <f ca="1"/>
        <v>82</v>
      </c>
      <c r="CL16">
        <f ca="1"/>
        <v>110</v>
      </c>
      <c r="CM16">
        <f ca="1"/>
        <v>111</v>
      </c>
      <c r="CN16">
        <f ca="1"/>
        <v>118</v>
      </c>
      <c r="CO16">
        <f ca="1"/>
        <v>118</v>
      </c>
      <c r="CP16">
        <f ca="1"/>
        <v>0</v>
      </c>
      <c r="CQ16">
        <f ca="1"/>
        <v>0</v>
      </c>
      <c r="CR16">
        <f ca="1"/>
        <v>0</v>
      </c>
      <c r="CS16">
        <f ca="1"/>
        <v>0</v>
      </c>
      <c r="CT16">
        <f ca="1"/>
        <v>0</v>
      </c>
      <c r="CU16" t="b">
        <f ca="1"/>
        <v>1</v>
      </c>
      <c r="CV16" t="b">
        <f ca="1"/>
        <v>1</v>
      </c>
      <c r="CW16">
        <f ca="1"/>
        <v>51</v>
      </c>
      <c r="CX16" t="b">
        <f ca="1"/>
        <v>0</v>
      </c>
      <c r="CY16">
        <f ca="1"/>
        <v>0</v>
      </c>
      <c r="CZ16">
        <f ca="1"/>
        <v>1</v>
      </c>
      <c r="DA16" t="b">
        <f ca="1"/>
        <v>0</v>
      </c>
      <c r="DB16" t="b">
        <f ca="1"/>
        <v>0</v>
      </c>
      <c r="DC16" t="b">
        <f ca="1"/>
        <v>0</v>
      </c>
      <c r="DD16" t="b">
        <f ca="1"/>
        <v>0</v>
      </c>
      <c r="DE16" t="b">
        <f ca="1"/>
        <v>0</v>
      </c>
      <c r="DF16">
        <f ca="1"/>
        <v>0</v>
      </c>
    </row>
    <row r="17" spans="1:110" x14ac:dyDescent="0.2">
      <c r="A17" t="str">
        <f ca="1"/>
        <v>5_30 Villa</v>
      </c>
      <c r="B17">
        <f ca="1"/>
        <v>5</v>
      </c>
      <c r="C17">
        <f ca="1"/>
        <v>0</v>
      </c>
      <c r="D17">
        <f ca="1"/>
        <v>0</v>
      </c>
      <c r="E17">
        <f ca="1"/>
        <v>0</v>
      </c>
      <c r="F17">
        <f ca="1"/>
        <v>0</v>
      </c>
      <c r="G17">
        <f ca="1"/>
        <v>0</v>
      </c>
      <c r="H17">
        <f ca="1"/>
        <v>0</v>
      </c>
      <c r="I17">
        <f ca="1"/>
        <v>0</v>
      </c>
      <c r="J17" t="str">
        <f ca="1"/>
        <v>1:50</v>
      </c>
      <c r="K17" t="b">
        <f ca="1"/>
        <v>0</v>
      </c>
      <c r="L17" t="b">
        <f ca="1"/>
        <v>0</v>
      </c>
      <c r="M17" t="b">
        <f ca="1"/>
        <v>0</v>
      </c>
      <c r="N17" t="str">
        <f ca="1"/>
        <v>Kaid</v>
      </c>
      <c r="O17" t="b">
        <f ca="1"/>
        <v>0</v>
      </c>
      <c r="P17">
        <f ca="1"/>
        <v>0</v>
      </c>
      <c r="Q17">
        <f ca="1"/>
        <v>1</v>
      </c>
      <c r="R17">
        <f ca="1"/>
        <v>5</v>
      </c>
      <c r="S17">
        <f ca="1"/>
        <v>0</v>
      </c>
      <c r="T17">
        <f ca="1"/>
        <v>0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</v>
      </c>
      <c r="Z17">
        <f ca="1"/>
        <v>5</v>
      </c>
      <c r="AA17">
        <f ca="1"/>
        <v>0</v>
      </c>
      <c r="AB17">
        <f ca="1"/>
        <v>0</v>
      </c>
      <c r="AC17">
        <f ca="1"/>
        <v>0</v>
      </c>
      <c r="AD17">
        <f ca="1"/>
        <v>0</v>
      </c>
      <c r="AE17">
        <f ca="1"/>
        <v>0</v>
      </c>
      <c r="AF17">
        <f ca="1"/>
        <v>0</v>
      </c>
      <c r="AG17">
        <f ca="1"/>
        <v>0</v>
      </c>
      <c r="AH17">
        <f ca="1"/>
        <v>0</v>
      </c>
      <c r="AI17">
        <f ca="1"/>
        <v>5</v>
      </c>
      <c r="AJ17" t="b">
        <f ca="1"/>
        <v>0</v>
      </c>
      <c r="AK17">
        <f ca="1"/>
        <v>0</v>
      </c>
      <c r="AL17" t="str">
        <f ca="1"/>
        <v>DiningKitchen</v>
      </c>
      <c r="AM17" t="str">
        <f ca="1"/>
        <v>0:56</v>
      </c>
      <c r="AN17" t="str">
        <f ca="1"/>
        <v>Defence</v>
      </c>
      <c r="AO17" t="str">
        <f ca="1"/>
        <v>Lost</v>
      </c>
      <c r="AP17" t="b">
        <f ca="1"/>
        <v>0</v>
      </c>
      <c r="AQ17">
        <f ca="1"/>
        <v>0</v>
      </c>
      <c r="AR17" t="str">
        <f ca="1"/>
        <v>2:02</v>
      </c>
      <c r="AS17" t="str">
        <f ca="1"/>
        <v>Blue</v>
      </c>
      <c r="AT17" t="str">
        <f ca="1"/>
        <v>Gun</v>
      </c>
      <c r="AU17" t="b">
        <f ca="1"/>
        <v>0</v>
      </c>
      <c r="AV17" t="b">
        <f ca="1"/>
        <v>1</v>
      </c>
      <c r="AW17" t="str">
        <f ca="1"/>
        <v>1:09</v>
      </c>
      <c r="AX17" t="str">
        <f ca="1"/>
        <v>Yeeto</v>
      </c>
      <c r="AY17" t="str">
        <f ca="1"/>
        <v>Gun</v>
      </c>
      <c r="AZ17" t="b">
        <f ca="1"/>
        <v>0</v>
      </c>
      <c r="BA17" t="b">
        <f ca="1"/>
        <v>1</v>
      </c>
      <c r="BB17" t="str">
        <f ca="1"/>
        <v>1:00</v>
      </c>
      <c r="BC17" t="str">
        <f ca="1"/>
        <v>Yeeto</v>
      </c>
      <c r="BD17" t="str">
        <f ca="1"/>
        <v>Gun</v>
      </c>
      <c r="BE17" t="b">
        <f ca="1"/>
        <v>0</v>
      </c>
      <c r="BF17" t="b">
        <f ca="1"/>
        <v>0</v>
      </c>
      <c r="BG17">
        <f ca="1"/>
        <v>0</v>
      </c>
      <c r="BH17">
        <f ca="1"/>
        <v>0</v>
      </c>
      <c r="BI17">
        <f ca="1"/>
        <v>0</v>
      </c>
      <c r="BJ17" t="b">
        <f ca="1"/>
        <v>0</v>
      </c>
      <c r="BK17">
        <f ca="1"/>
        <v>0</v>
      </c>
      <c r="BL17">
        <f ca="1"/>
        <v>0</v>
      </c>
      <c r="BM17">
        <f ca="1"/>
        <v>0</v>
      </c>
      <c r="BN17">
        <f ca="1"/>
        <v>0</v>
      </c>
      <c r="BO17" t="b">
        <f ca="1"/>
        <v>0</v>
      </c>
      <c r="BP17">
        <f ca="1"/>
        <v>0</v>
      </c>
      <c r="BQ17">
        <f ca="1"/>
        <v>0</v>
      </c>
      <c r="BR17" t="str">
        <f ca="1"/>
        <v/>
      </c>
      <c r="BS17">
        <f ca="1"/>
        <v>0</v>
      </c>
      <c r="BT17">
        <f ca="1"/>
        <v>0</v>
      </c>
      <c r="BU17" t="b">
        <f ca="1"/>
        <v>0</v>
      </c>
      <c r="BV17" t="b">
        <f ca="1"/>
        <v>0</v>
      </c>
      <c r="BW17">
        <f ca="1"/>
        <v>0</v>
      </c>
      <c r="BX17">
        <f ca="1"/>
        <v>0</v>
      </c>
      <c r="BY17" t="b">
        <f ca="1"/>
        <v>0</v>
      </c>
      <c r="BZ17" t="b">
        <f ca="1"/>
        <v>0</v>
      </c>
      <c r="CA17">
        <f ca="1"/>
        <v>0</v>
      </c>
      <c r="CB17">
        <f ca="1"/>
        <v>0</v>
      </c>
      <c r="CC17" t="b">
        <f ca="1"/>
        <v>0</v>
      </c>
      <c r="CD17" t="b">
        <f ca="1"/>
        <v>0</v>
      </c>
      <c r="CE17">
        <f ca="1"/>
        <v>0</v>
      </c>
      <c r="CF17">
        <f ca="1"/>
        <v>0</v>
      </c>
      <c r="CG17" t="b">
        <f ca="1"/>
        <v>1</v>
      </c>
      <c r="CH17">
        <f ca="1"/>
        <v>110</v>
      </c>
      <c r="CI17">
        <f ca="1"/>
        <v>70</v>
      </c>
      <c r="CJ17">
        <f ca="1"/>
        <v>58</v>
      </c>
      <c r="CK17">
        <f ca="1"/>
        <v>111</v>
      </c>
      <c r="CL17">
        <f ca="1"/>
        <v>120</v>
      </c>
      <c r="CM17" t="b">
        <f ca="1"/>
        <v>0</v>
      </c>
      <c r="CN17" t="b">
        <f ca="1"/>
        <v>0</v>
      </c>
      <c r="CO17">
        <f ca="1"/>
        <v>124</v>
      </c>
      <c r="CP17">
        <f ca="1"/>
        <v>0</v>
      </c>
      <c r="CQ17">
        <f ca="1"/>
        <v>0</v>
      </c>
      <c r="CR17">
        <f ca="1"/>
        <v>0</v>
      </c>
      <c r="CS17">
        <f ca="1"/>
        <v>0</v>
      </c>
      <c r="CT17">
        <f ca="1"/>
        <v>0</v>
      </c>
      <c r="CU17" t="b">
        <f ca="1"/>
        <v>1</v>
      </c>
      <c r="CV17" t="b">
        <f ca="1"/>
        <v>0</v>
      </c>
      <c r="CW17" t="b">
        <f ca="1"/>
        <v>0</v>
      </c>
      <c r="CX17">
        <f ca="1"/>
        <v>70</v>
      </c>
      <c r="CY17">
        <f ca="1"/>
        <v>0</v>
      </c>
      <c r="CZ17">
        <f ca="1"/>
        <v>0</v>
      </c>
      <c r="DA17" t="b">
        <f ca="1"/>
        <v>0</v>
      </c>
      <c r="DB17" t="b">
        <f ca="1"/>
        <v>0</v>
      </c>
      <c r="DC17" t="b">
        <f ca="1"/>
        <v>0</v>
      </c>
      <c r="DD17" t="b">
        <f ca="1"/>
        <v>0</v>
      </c>
      <c r="DE17" t="b">
        <f ca="1"/>
        <v>0</v>
      </c>
      <c r="DF17">
        <f ca="1"/>
        <v>0</v>
      </c>
    </row>
    <row r="18" spans="1:110" x14ac:dyDescent="0.2">
      <c r="A18" t="str">
        <f ca="1"/>
        <v>5_30 Villa</v>
      </c>
      <c r="B18">
        <f ca="1"/>
        <v>6</v>
      </c>
      <c r="C18">
        <f ca="1"/>
        <v>0</v>
      </c>
      <c r="D18">
        <f ca="1"/>
        <v>0</v>
      </c>
      <c r="E18">
        <f ca="1"/>
        <v>0</v>
      </c>
      <c r="F18">
        <f ca="1"/>
        <v>0</v>
      </c>
      <c r="G18">
        <f ca="1"/>
        <v>0</v>
      </c>
      <c r="H18">
        <f ca="1"/>
        <v>0</v>
      </c>
      <c r="I18">
        <f ca="1"/>
        <v>0</v>
      </c>
      <c r="J18" t="str">
        <f ca="1"/>
        <v>1:00</v>
      </c>
      <c r="K18" t="b">
        <f ca="1"/>
        <v>0</v>
      </c>
      <c r="L18" t="b">
        <f ca="1"/>
        <v>0</v>
      </c>
      <c r="M18" t="b">
        <f ca="1"/>
        <v>0</v>
      </c>
      <c r="N18" t="str">
        <f ca="1"/>
        <v>Kaid</v>
      </c>
      <c r="O18" t="b">
        <f ca="1"/>
        <v>0</v>
      </c>
      <c r="P18">
        <f ca="1"/>
        <v>0</v>
      </c>
      <c r="Q18">
        <f ca="1"/>
        <v>2</v>
      </c>
      <c r="R18">
        <f ca="1"/>
        <v>6</v>
      </c>
      <c r="S18">
        <f ca="1"/>
        <v>0</v>
      </c>
      <c r="T18">
        <f ca="1"/>
        <v>0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</v>
      </c>
      <c r="Z18">
        <f ca="1"/>
        <v>6</v>
      </c>
      <c r="AA18">
        <f ca="1"/>
        <v>0</v>
      </c>
      <c r="AB18">
        <f ca="1"/>
        <v>0</v>
      </c>
      <c r="AC18">
        <f ca="1"/>
        <v>0</v>
      </c>
      <c r="AD18">
        <f ca="1"/>
        <v>0</v>
      </c>
      <c r="AE18">
        <f ca="1"/>
        <v>0</v>
      </c>
      <c r="AF18">
        <f ca="1"/>
        <v>0</v>
      </c>
      <c r="AG18">
        <f ca="1"/>
        <v>0</v>
      </c>
      <c r="AH18">
        <f ca="1"/>
        <v>0</v>
      </c>
      <c r="AI18">
        <f ca="1"/>
        <v>6</v>
      </c>
      <c r="AJ18" t="b">
        <f ca="1"/>
        <v>0</v>
      </c>
      <c r="AK18">
        <f ca="1"/>
        <v>0</v>
      </c>
      <c r="AL18" t="str">
        <f ca="1"/>
        <v>DiningKitchen</v>
      </c>
      <c r="AM18" t="str">
        <f ca="1"/>
        <v>1:00</v>
      </c>
      <c r="AN18" t="str">
        <f ca="1"/>
        <v>Defence</v>
      </c>
      <c r="AO18" t="str">
        <f ca="1"/>
        <v>Lost</v>
      </c>
      <c r="AP18" t="b">
        <f ca="1"/>
        <v>0</v>
      </c>
      <c r="AQ18">
        <f ca="1"/>
        <v>0</v>
      </c>
      <c r="AR18" t="str">
        <f ca="1"/>
        <v>1:41</v>
      </c>
      <c r="AS18" t="str">
        <f ca="1"/>
        <v>Perseus</v>
      </c>
      <c r="AT18" t="str">
        <f ca="1"/>
        <v>Gun</v>
      </c>
      <c r="AU18" t="b">
        <f ca="1"/>
        <v>0</v>
      </c>
      <c r="AV18" t="b">
        <f ca="1"/>
        <v>0</v>
      </c>
      <c r="AW18" t="str">
        <f ca="1"/>
        <v>1:37</v>
      </c>
      <c r="AX18" t="str">
        <f ca="1"/>
        <v>Fin</v>
      </c>
      <c r="AY18" t="str">
        <f ca="1"/>
        <v>Gun</v>
      </c>
      <c r="AZ18" t="b">
        <f ca="1"/>
        <v>0</v>
      </c>
      <c r="BA18" t="b">
        <f ca="1"/>
        <v>0</v>
      </c>
      <c r="BB18">
        <f ca="1"/>
        <v>0</v>
      </c>
      <c r="BC18">
        <f ca="1"/>
        <v>0</v>
      </c>
      <c r="BD18">
        <f ca="1"/>
        <v>0</v>
      </c>
      <c r="BE18" t="b">
        <f ca="1"/>
        <v>0</v>
      </c>
      <c r="BF18">
        <f ca="1"/>
        <v>0</v>
      </c>
      <c r="BG18">
        <f ca="1"/>
        <v>0</v>
      </c>
      <c r="BH18">
        <f ca="1"/>
        <v>0</v>
      </c>
      <c r="BI18">
        <f ca="1"/>
        <v>0</v>
      </c>
      <c r="BJ18" t="b">
        <f ca="1"/>
        <v>0</v>
      </c>
      <c r="BK18">
        <f ca="1"/>
        <v>0</v>
      </c>
      <c r="BL18">
        <f ca="1"/>
        <v>0</v>
      </c>
      <c r="BM18">
        <f ca="1"/>
        <v>0</v>
      </c>
      <c r="BN18">
        <f ca="1"/>
        <v>0</v>
      </c>
      <c r="BO18" t="b">
        <f ca="1"/>
        <v>0</v>
      </c>
      <c r="BP18">
        <f ca="1"/>
        <v>0</v>
      </c>
      <c r="BQ18">
        <f ca="1"/>
        <v>0</v>
      </c>
      <c r="BR18" t="str">
        <f ca="1"/>
        <v/>
      </c>
      <c r="BS18">
        <f ca="1"/>
        <v>0</v>
      </c>
      <c r="BT18">
        <f ca="1"/>
        <v>0</v>
      </c>
      <c r="BU18" t="b">
        <f ca="1"/>
        <v>0</v>
      </c>
      <c r="BV18" t="b">
        <f ca="1"/>
        <v>0</v>
      </c>
      <c r="BW18">
        <f ca="1"/>
        <v>0</v>
      </c>
      <c r="BX18">
        <f ca="1"/>
        <v>0</v>
      </c>
      <c r="BY18" t="b">
        <f ca="1"/>
        <v>0</v>
      </c>
      <c r="BZ18" t="b">
        <f ca="1"/>
        <v>0</v>
      </c>
      <c r="CA18">
        <f ca="1"/>
        <v>0</v>
      </c>
      <c r="CB18">
        <f ca="1"/>
        <v>0</v>
      </c>
      <c r="CC18" t="b">
        <f ca="1"/>
        <v>0</v>
      </c>
      <c r="CD18" t="b">
        <f ca="1"/>
        <v>0</v>
      </c>
      <c r="CE18">
        <f ca="1"/>
        <v>0</v>
      </c>
      <c r="CF18">
        <f ca="1"/>
        <v>0</v>
      </c>
      <c r="CG18" t="b">
        <f ca="1"/>
        <v>0</v>
      </c>
      <c r="CH18">
        <f ca="1"/>
        <v>60</v>
      </c>
      <c r="CI18">
        <f ca="1"/>
        <v>120</v>
      </c>
      <c r="CJ18">
        <f ca="1"/>
        <v>79</v>
      </c>
      <c r="CK18">
        <f ca="1"/>
        <v>83</v>
      </c>
      <c r="CL18" t="b">
        <f ca="1"/>
        <v>0</v>
      </c>
      <c r="CM18" t="b">
        <f ca="1"/>
        <v>0</v>
      </c>
      <c r="CN18" t="b">
        <f ca="1"/>
        <v>0</v>
      </c>
      <c r="CO18">
        <f ca="1"/>
        <v>120</v>
      </c>
      <c r="CP18">
        <f ca="1"/>
        <v>0</v>
      </c>
      <c r="CQ18">
        <f ca="1"/>
        <v>0</v>
      </c>
      <c r="CR18">
        <f ca="1"/>
        <v>0</v>
      </c>
      <c r="CS18">
        <f ca="1"/>
        <v>0</v>
      </c>
      <c r="CT18">
        <f ca="1"/>
        <v>0</v>
      </c>
      <c r="CU18" t="b">
        <f ca="1"/>
        <v>0</v>
      </c>
      <c r="CV18" t="b">
        <f ca="1"/>
        <v>0</v>
      </c>
      <c r="CW18">
        <f ca="1"/>
        <v>155</v>
      </c>
      <c r="CX18">
        <f ca="1"/>
        <v>120</v>
      </c>
      <c r="CY18">
        <f ca="1"/>
        <v>0</v>
      </c>
      <c r="CZ18">
        <f ca="1"/>
        <v>0</v>
      </c>
      <c r="DA18" t="b">
        <f ca="1"/>
        <v>0</v>
      </c>
      <c r="DB18" t="b">
        <f ca="1"/>
        <v>0</v>
      </c>
      <c r="DC18" t="b">
        <f ca="1"/>
        <v>0</v>
      </c>
      <c r="DD18" t="b">
        <f ca="1"/>
        <v>0</v>
      </c>
      <c r="DE18" t="b">
        <f ca="1"/>
        <v>0</v>
      </c>
      <c r="DF18">
        <f ca="1"/>
        <v>0</v>
      </c>
    </row>
    <row r="19" spans="1:110" x14ac:dyDescent="0.2">
      <c r="A19" t="str">
        <f ca="1"/>
        <v>5_30 Villa</v>
      </c>
      <c r="B19">
        <f ca="1"/>
        <v>7</v>
      </c>
      <c r="C19">
        <f ca="1"/>
        <v>0</v>
      </c>
      <c r="D19">
        <f ca="1"/>
        <v>0</v>
      </c>
      <c r="E19">
        <f ca="1"/>
        <v>0</v>
      </c>
      <c r="F19">
        <f ca="1"/>
        <v>0</v>
      </c>
      <c r="G19">
        <f ca="1"/>
        <v>0</v>
      </c>
      <c r="H19">
        <f ca="1"/>
        <v>0</v>
      </c>
      <c r="I19">
        <f ca="1"/>
        <v>0</v>
      </c>
      <c r="J19" t="str">
        <f ca="1"/>
        <v>1:02</v>
      </c>
      <c r="K19" t="b">
        <f ca="1"/>
        <v>0</v>
      </c>
      <c r="L19" t="b">
        <f ca="1"/>
        <v>1</v>
      </c>
      <c r="M19" t="b">
        <f ca="1"/>
        <v>0</v>
      </c>
      <c r="N19" t="str">
        <f ca="1"/>
        <v>Nomad</v>
      </c>
      <c r="O19" t="b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2</v>
      </c>
      <c r="T19">
        <f ca="1"/>
        <v>0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</v>
      </c>
      <c r="Z19">
        <f ca="1"/>
        <v>7</v>
      </c>
      <c r="AA19">
        <f ca="1"/>
        <v>0</v>
      </c>
      <c r="AB19">
        <f ca="1"/>
        <v>0</v>
      </c>
      <c r="AC19">
        <f ca="1"/>
        <v>0</v>
      </c>
      <c r="AD19">
        <f ca="1"/>
        <v>0</v>
      </c>
      <c r="AE19">
        <f ca="1"/>
        <v>0</v>
      </c>
      <c r="AF19">
        <f ca="1"/>
        <v>0</v>
      </c>
      <c r="AG19">
        <f ca="1"/>
        <v>0</v>
      </c>
      <c r="AH19">
        <f ca="1"/>
        <v>0</v>
      </c>
      <c r="AI19">
        <f ca="1"/>
        <v>7</v>
      </c>
      <c r="AJ19" t="b">
        <f ca="1"/>
        <v>0</v>
      </c>
      <c r="AK19">
        <f ca="1"/>
        <v>0</v>
      </c>
      <c r="AL19" t="str">
        <f ca="1"/>
        <v>TrophyStatuary</v>
      </c>
      <c r="AM19" t="str">
        <f ca="1"/>
        <v>0:58</v>
      </c>
      <c r="AN19" t="str">
        <f ca="1"/>
        <v>Attack</v>
      </c>
      <c r="AO19" t="str">
        <f ca="1"/>
        <v>Won</v>
      </c>
      <c r="AP19" t="b">
        <f ca="1"/>
        <v>0</v>
      </c>
      <c r="AQ19">
        <f ca="1"/>
        <v>0</v>
      </c>
      <c r="AR19" t="str">
        <f ca="1"/>
        <v>2:17</v>
      </c>
      <c r="AS19" t="str">
        <f ca="1"/>
        <v>Blue</v>
      </c>
      <c r="AT19" t="str">
        <f ca="1"/>
        <v>Gun</v>
      </c>
      <c r="AU19" t="b">
        <f ca="1"/>
        <v>0</v>
      </c>
      <c r="AV19" t="b">
        <f ca="1"/>
        <v>0</v>
      </c>
      <c r="AW19" t="str">
        <f ca="1"/>
        <v>2:13</v>
      </c>
      <c r="AX19" t="str">
        <f ca="1"/>
        <v>Blue</v>
      </c>
      <c r="AY19" t="str">
        <f ca="1"/>
        <v>Gun</v>
      </c>
      <c r="AZ19" t="b">
        <f ca="1"/>
        <v>0</v>
      </c>
      <c r="BA19" t="b">
        <f ca="1"/>
        <v>1</v>
      </c>
      <c r="BB19" t="str">
        <f ca="1"/>
        <v>1:17</v>
      </c>
      <c r="BC19" t="str">
        <f ca="1"/>
        <v>Fin</v>
      </c>
      <c r="BD19" t="str">
        <f ca="1"/>
        <v>Gun</v>
      </c>
      <c r="BE19" t="b">
        <f ca="1"/>
        <v>0</v>
      </c>
      <c r="BF19" t="b">
        <f ca="1"/>
        <v>0</v>
      </c>
      <c r="BG19" t="str">
        <f ca="1"/>
        <v>1:00</v>
      </c>
      <c r="BH19" t="str">
        <f ca="1"/>
        <v>Fin</v>
      </c>
      <c r="BI19" t="str">
        <f ca="1"/>
        <v>Gun</v>
      </c>
      <c r="BJ19" t="b">
        <f ca="1"/>
        <v>0</v>
      </c>
      <c r="BK19" t="b">
        <f ca="1"/>
        <v>1</v>
      </c>
      <c r="BL19" t="str">
        <f ca="1"/>
        <v>0:58</v>
      </c>
      <c r="BM19" t="str">
        <f ca="1"/>
        <v>Fin</v>
      </c>
      <c r="BN19" t="str">
        <f ca="1"/>
        <v>Gun</v>
      </c>
      <c r="BO19" t="b">
        <f ca="1"/>
        <v>0</v>
      </c>
      <c r="BP19" t="b">
        <f ca="1"/>
        <v>0</v>
      </c>
      <c r="BQ19">
        <f ca="1"/>
        <v>0</v>
      </c>
      <c r="BR19" t="str">
        <f ca="1"/>
        <v/>
      </c>
      <c r="BS19">
        <f ca="1"/>
        <v>0</v>
      </c>
      <c r="BT19">
        <f ca="1"/>
        <v>0</v>
      </c>
      <c r="BU19" t="b">
        <f ca="1"/>
        <v>0</v>
      </c>
      <c r="BV19" t="b">
        <f ca="1"/>
        <v>0</v>
      </c>
      <c r="BW19">
        <f ca="1"/>
        <v>0</v>
      </c>
      <c r="BX19">
        <f ca="1"/>
        <v>0</v>
      </c>
      <c r="BY19" t="b">
        <f ca="1"/>
        <v>0</v>
      </c>
      <c r="BZ19" t="b">
        <f ca="1"/>
        <v>0</v>
      </c>
      <c r="CA19">
        <f ca="1"/>
        <v>0</v>
      </c>
      <c r="CB19">
        <f ca="1"/>
        <v>0</v>
      </c>
      <c r="CC19" t="b">
        <f ca="1"/>
        <v>0</v>
      </c>
      <c r="CD19" t="b">
        <f ca="1"/>
        <v>1</v>
      </c>
      <c r="CE19">
        <f ca="1"/>
        <v>0</v>
      </c>
      <c r="CF19">
        <f ca="1"/>
        <v>0</v>
      </c>
      <c r="CG19" t="b">
        <f ca="1"/>
        <v>1</v>
      </c>
      <c r="CH19">
        <f ca="1"/>
        <v>62</v>
      </c>
      <c r="CI19">
        <f ca="1"/>
        <v>118</v>
      </c>
      <c r="CJ19">
        <f ca="1"/>
        <v>43</v>
      </c>
      <c r="CK19">
        <f ca="1"/>
        <v>47</v>
      </c>
      <c r="CL19">
        <f ca="1"/>
        <v>103</v>
      </c>
      <c r="CM19">
        <f ca="1"/>
        <v>120</v>
      </c>
      <c r="CN19">
        <f ca="1"/>
        <v>122</v>
      </c>
      <c r="CO19">
        <f ca="1"/>
        <v>122</v>
      </c>
      <c r="CP19">
        <f ca="1"/>
        <v>0</v>
      </c>
      <c r="CQ19">
        <f ca="1"/>
        <v>0</v>
      </c>
      <c r="CR19">
        <f ca="1"/>
        <v>0</v>
      </c>
      <c r="CS19">
        <f ca="1"/>
        <v>0</v>
      </c>
      <c r="CT19">
        <f ca="1"/>
        <v>0</v>
      </c>
      <c r="CU19">
        <f ca="1"/>
        <v>0</v>
      </c>
      <c r="CV19">
        <f ca="1"/>
        <v>0</v>
      </c>
      <c r="CW19">
        <f ca="1"/>
        <v>0</v>
      </c>
      <c r="CX19">
        <f ca="1"/>
        <v>0</v>
      </c>
      <c r="CY19">
        <f ca="1"/>
        <v>0</v>
      </c>
      <c r="CZ19">
        <f ca="1"/>
        <v>0</v>
      </c>
      <c r="DA19" t="b">
        <f ca="1"/>
        <v>0</v>
      </c>
      <c r="DB19" t="b">
        <f ca="1"/>
        <v>1</v>
      </c>
      <c r="DC19" t="b">
        <f ca="1"/>
        <v>0</v>
      </c>
      <c r="DD19" t="b">
        <f ca="1"/>
        <v>0</v>
      </c>
      <c r="DE19" t="b">
        <f ca="1"/>
        <v>0</v>
      </c>
      <c r="DF19">
        <f ca="1"/>
        <v>0</v>
      </c>
    </row>
    <row r="20" spans="1:110" x14ac:dyDescent="0.2">
      <c r="A20" t="str">
        <f ca="1"/>
        <v>5_30 Villa</v>
      </c>
      <c r="B20">
        <f ca="1"/>
        <v>8</v>
      </c>
      <c r="C20">
        <f ca="1"/>
        <v>0</v>
      </c>
      <c r="D20">
        <f ca="1"/>
        <v>0</v>
      </c>
      <c r="E20">
        <f ca="1"/>
        <v>0</v>
      </c>
      <c r="F20">
        <f ca="1"/>
        <v>0</v>
      </c>
      <c r="G20">
        <f ca="1"/>
        <v>0</v>
      </c>
      <c r="H20">
        <f ca="1"/>
        <v>0</v>
      </c>
      <c r="I20">
        <f ca="1"/>
        <v>0</v>
      </c>
      <c r="J20" t="str">
        <f ca="1"/>
        <v>1:45</v>
      </c>
      <c r="K20" t="b">
        <f ca="1"/>
        <v>0</v>
      </c>
      <c r="L20" t="b">
        <f ca="1"/>
        <v>1</v>
      </c>
      <c r="M20" t="b">
        <f ca="1"/>
        <v>0</v>
      </c>
      <c r="N20" t="str">
        <f ca="1"/>
        <v>Nomad</v>
      </c>
      <c r="O20" t="b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1</v>
      </c>
      <c r="T20">
        <f ca="1"/>
        <v>0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</v>
      </c>
      <c r="Z20">
        <f ca="1"/>
        <v>8</v>
      </c>
      <c r="AA20">
        <f ca="1"/>
        <v>0</v>
      </c>
      <c r="AB20">
        <f ca="1"/>
        <v>0</v>
      </c>
      <c r="AC20">
        <f ca="1"/>
        <v>0</v>
      </c>
      <c r="AD20">
        <f ca="1"/>
        <v>0</v>
      </c>
      <c r="AE20">
        <f ca="1"/>
        <v>0</v>
      </c>
      <c r="AF20">
        <f ca="1"/>
        <v>0</v>
      </c>
      <c r="AG20">
        <f ca="1"/>
        <v>0</v>
      </c>
      <c r="AH20">
        <f ca="1"/>
        <v>0</v>
      </c>
      <c r="AI20">
        <f ca="1"/>
        <v>8</v>
      </c>
      <c r="AJ20" t="b">
        <f ca="1"/>
        <v>0</v>
      </c>
      <c r="AK20">
        <f ca="1"/>
        <v>0</v>
      </c>
      <c r="AL20" t="str">
        <f ca="1"/>
        <v>TrophyStatuary</v>
      </c>
      <c r="AM20" t="str">
        <f ca="1"/>
        <v>0:10</v>
      </c>
      <c r="AN20" t="str">
        <f ca="1"/>
        <v>Attack</v>
      </c>
      <c r="AO20" t="str">
        <f ca="1"/>
        <v>Lost</v>
      </c>
      <c r="AP20" t="b">
        <f ca="1"/>
        <v>0</v>
      </c>
      <c r="AQ20">
        <f ca="1"/>
        <v>0</v>
      </c>
      <c r="AR20" t="str">
        <f ca="1"/>
        <v>2:20</v>
      </c>
      <c r="AS20" t="str">
        <f ca="1"/>
        <v>Fin</v>
      </c>
      <c r="AT20" t="str">
        <f ca="1"/>
        <v>Gun</v>
      </c>
      <c r="AU20" t="b">
        <f ca="1"/>
        <v>0</v>
      </c>
      <c r="AV20" t="b">
        <f ca="1"/>
        <v>1</v>
      </c>
      <c r="AW20" t="str">
        <f ca="1"/>
        <v>1:44</v>
      </c>
      <c r="AX20" t="str">
        <f ca="1"/>
        <v>Yeeto</v>
      </c>
      <c r="AY20" t="str">
        <f ca="1"/>
        <v>Gun</v>
      </c>
      <c r="AZ20" t="b">
        <f ca="1"/>
        <v>0</v>
      </c>
      <c r="BA20" t="b">
        <f ca="1"/>
        <v>0</v>
      </c>
      <c r="BB20">
        <f ca="1"/>
        <v>0</v>
      </c>
      <c r="BC20">
        <f ca="1"/>
        <v>0</v>
      </c>
      <c r="BD20">
        <f ca="1"/>
        <v>0</v>
      </c>
      <c r="BE20" t="b">
        <f ca="1"/>
        <v>0</v>
      </c>
      <c r="BF20">
        <f ca="1"/>
        <v>0</v>
      </c>
      <c r="BG20">
        <f ca="1"/>
        <v>0</v>
      </c>
      <c r="BH20">
        <f ca="1"/>
        <v>0</v>
      </c>
      <c r="BI20">
        <f ca="1"/>
        <v>0</v>
      </c>
      <c r="BJ20" t="b">
        <f ca="1"/>
        <v>0</v>
      </c>
      <c r="BK20">
        <f ca="1"/>
        <v>0</v>
      </c>
      <c r="BL20">
        <f ca="1"/>
        <v>0</v>
      </c>
      <c r="BM20">
        <f ca="1"/>
        <v>0</v>
      </c>
      <c r="BN20">
        <f ca="1"/>
        <v>0</v>
      </c>
      <c r="BO20" t="b">
        <f ca="1"/>
        <v>0</v>
      </c>
      <c r="BP20">
        <f ca="1"/>
        <v>0</v>
      </c>
      <c r="BQ20">
        <f ca="1"/>
        <v>0</v>
      </c>
      <c r="BR20" t="str">
        <f ca="1"/>
        <v/>
      </c>
      <c r="BS20">
        <f ca="1"/>
        <v>0</v>
      </c>
      <c r="BT20">
        <f ca="1"/>
        <v>0</v>
      </c>
      <c r="BU20" t="b">
        <f ca="1"/>
        <v>0</v>
      </c>
      <c r="BV20" t="b">
        <f ca="1"/>
        <v>0</v>
      </c>
      <c r="BW20">
        <f ca="1"/>
        <v>0</v>
      </c>
      <c r="BX20">
        <f ca="1"/>
        <v>0</v>
      </c>
      <c r="BY20" t="b">
        <f ca="1"/>
        <v>0</v>
      </c>
      <c r="BZ20" t="b">
        <f ca="1"/>
        <v>0</v>
      </c>
      <c r="CA20">
        <f ca="1"/>
        <v>0</v>
      </c>
      <c r="CB20">
        <f ca="1"/>
        <v>0</v>
      </c>
      <c r="CC20" t="b">
        <f ca="1"/>
        <v>0</v>
      </c>
      <c r="CD20" t="b">
        <f ca="1"/>
        <v>1</v>
      </c>
      <c r="CE20">
        <f ca="1"/>
        <v>0</v>
      </c>
      <c r="CF20">
        <f ca="1"/>
        <v>0</v>
      </c>
      <c r="CG20" t="b">
        <f ca="1"/>
        <v>0</v>
      </c>
      <c r="CH20">
        <f ca="1"/>
        <v>105</v>
      </c>
      <c r="CI20">
        <f ca="1"/>
        <v>75</v>
      </c>
      <c r="CJ20">
        <f ca="1"/>
        <v>40</v>
      </c>
      <c r="CK20">
        <f ca="1"/>
        <v>76</v>
      </c>
      <c r="CL20" t="b">
        <f ca="1"/>
        <v>0</v>
      </c>
      <c r="CM20" t="b">
        <f ca="1"/>
        <v>0</v>
      </c>
      <c r="CN20" t="b">
        <f ca="1"/>
        <v>0</v>
      </c>
      <c r="CO20">
        <f ca="1"/>
        <v>170</v>
      </c>
      <c r="CP20">
        <f ca="1"/>
        <v>0</v>
      </c>
      <c r="CQ20">
        <f ca="1"/>
        <v>0</v>
      </c>
      <c r="CR20">
        <f ca="1"/>
        <v>0</v>
      </c>
      <c r="CS20">
        <f ca="1"/>
        <v>0</v>
      </c>
      <c r="CT20">
        <f ca="1"/>
        <v>0</v>
      </c>
      <c r="CU20">
        <f ca="1"/>
        <v>0</v>
      </c>
      <c r="CV20">
        <f ca="1"/>
        <v>0</v>
      </c>
      <c r="CW20">
        <f ca="1"/>
        <v>0</v>
      </c>
      <c r="CX20">
        <f ca="1"/>
        <v>0</v>
      </c>
      <c r="CY20">
        <f ca="1"/>
        <v>0</v>
      </c>
      <c r="CZ20">
        <f ca="1"/>
        <v>0</v>
      </c>
      <c r="DA20" t="b">
        <f ca="1"/>
        <v>0</v>
      </c>
      <c r="DB20" t="b">
        <f ca="1"/>
        <v>1</v>
      </c>
      <c r="DC20" t="b">
        <f ca="1"/>
        <v>0</v>
      </c>
      <c r="DD20" t="b">
        <f ca="1"/>
        <v>0</v>
      </c>
      <c r="DE20" t="b">
        <f ca="1"/>
        <v>0</v>
      </c>
      <c r="DF20">
        <f ca="1"/>
        <v>0</v>
      </c>
    </row>
    <row r="21" spans="1:110" x14ac:dyDescent="0.2">
      <c r="A21" t="str">
        <f ca="1"/>
        <v>5_30 Villa</v>
      </c>
      <c r="B21">
        <f ca="1"/>
        <v>9</v>
      </c>
      <c r="C21">
        <f ca="1"/>
        <v>0</v>
      </c>
      <c r="D21">
        <f ca="1"/>
        <v>0</v>
      </c>
      <c r="E21">
        <f ca="1"/>
        <v>0</v>
      </c>
      <c r="F21">
        <f ca="1"/>
        <v>0</v>
      </c>
      <c r="G21">
        <f ca="1"/>
        <v>0</v>
      </c>
      <c r="H21">
        <f ca="1"/>
        <v>0</v>
      </c>
      <c r="I21">
        <f ca="1"/>
        <v>0</v>
      </c>
      <c r="J21" t="str">
        <f ca="1"/>
        <v>1:55</v>
      </c>
      <c r="K21" t="b">
        <f ca="1"/>
        <v>0</v>
      </c>
      <c r="L21" t="b">
        <f ca="1"/>
        <v>0</v>
      </c>
      <c r="M21" t="b">
        <f ca="1"/>
        <v>0</v>
      </c>
      <c r="N21" t="str">
        <f ca="1"/>
        <v>Nomad</v>
      </c>
      <c r="O21" t="b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4</v>
      </c>
      <c r="T21">
        <f ca="1"/>
        <v>0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</v>
      </c>
      <c r="Z21">
        <f ca="1"/>
        <v>9</v>
      </c>
      <c r="AA21">
        <f ca="1"/>
        <v>0</v>
      </c>
      <c r="AB21">
        <f ca="1"/>
        <v>0</v>
      </c>
      <c r="AC21">
        <f ca="1"/>
        <v>0</v>
      </c>
      <c r="AD21">
        <f ca="1"/>
        <v>0</v>
      </c>
      <c r="AE21">
        <f ca="1"/>
        <v>0</v>
      </c>
      <c r="AF21">
        <f ca="1"/>
        <v>0</v>
      </c>
      <c r="AG21">
        <f ca="1"/>
        <v>0</v>
      </c>
      <c r="AH21">
        <f ca="1"/>
        <v>0</v>
      </c>
      <c r="AI21">
        <f ca="1"/>
        <v>9</v>
      </c>
      <c r="AJ21" t="b">
        <f ca="1"/>
        <v>0</v>
      </c>
      <c r="AK21">
        <f ca="1"/>
        <v>0</v>
      </c>
      <c r="AL21" t="str">
        <f ca="1"/>
        <v>DiningKitchen</v>
      </c>
      <c r="AM21" t="str">
        <f ca="1"/>
        <v>0:46</v>
      </c>
      <c r="AN21" t="str">
        <f ca="1"/>
        <v>Attack</v>
      </c>
      <c r="AO21" t="str">
        <f ca="1"/>
        <v>Lost</v>
      </c>
      <c r="AP21" t="b">
        <f ca="1"/>
        <v>0</v>
      </c>
      <c r="AQ21">
        <f ca="1"/>
        <v>0</v>
      </c>
      <c r="AR21">
        <f ca="1"/>
        <v>0</v>
      </c>
      <c r="AS21">
        <f ca="1"/>
        <v>0</v>
      </c>
      <c r="AT21">
        <f ca="1"/>
        <v>0</v>
      </c>
      <c r="AU21" t="b">
        <f ca="1"/>
        <v>0</v>
      </c>
      <c r="AV21">
        <f ca="1"/>
        <v>0</v>
      </c>
      <c r="AW21">
        <f ca="1"/>
        <v>0</v>
      </c>
      <c r="AX21">
        <f ca="1"/>
        <v>0</v>
      </c>
      <c r="AY21">
        <f ca="1"/>
        <v>0</v>
      </c>
      <c r="AZ21" t="b">
        <f ca="1"/>
        <v>0</v>
      </c>
      <c r="BA21">
        <f ca="1"/>
        <v>0</v>
      </c>
      <c r="BB21">
        <f ca="1"/>
        <v>0</v>
      </c>
      <c r="BC21">
        <f ca="1"/>
        <v>0</v>
      </c>
      <c r="BD21">
        <f ca="1"/>
        <v>0</v>
      </c>
      <c r="BE21" t="b">
        <f ca="1"/>
        <v>0</v>
      </c>
      <c r="BF21">
        <f ca="1"/>
        <v>0</v>
      </c>
      <c r="BG21">
        <f ca="1"/>
        <v>0</v>
      </c>
      <c r="BH21">
        <f ca="1"/>
        <v>0</v>
      </c>
      <c r="BI21">
        <f ca="1"/>
        <v>0</v>
      </c>
      <c r="BJ21" t="b">
        <f ca="1"/>
        <v>0</v>
      </c>
      <c r="BK21">
        <f ca="1"/>
        <v>0</v>
      </c>
      <c r="BL21">
        <f ca="1"/>
        <v>0</v>
      </c>
      <c r="BM21">
        <f ca="1"/>
        <v>0</v>
      </c>
      <c r="BN21">
        <f ca="1"/>
        <v>0</v>
      </c>
      <c r="BO21" t="b">
        <f ca="1"/>
        <v>0</v>
      </c>
      <c r="BP21">
        <f ca="1"/>
        <v>0</v>
      </c>
      <c r="BQ21">
        <f ca="1"/>
        <v>0</v>
      </c>
      <c r="BR21" t="str">
        <f ca="1"/>
        <v/>
      </c>
      <c r="BS21">
        <f ca="1"/>
        <v>0</v>
      </c>
      <c r="BT21">
        <f ca="1"/>
        <v>0</v>
      </c>
      <c r="BU21" t="b">
        <f ca="1"/>
        <v>0</v>
      </c>
      <c r="BV21" t="b">
        <f ca="1"/>
        <v>0</v>
      </c>
      <c r="BW21">
        <f ca="1"/>
        <v>0</v>
      </c>
      <c r="BX21">
        <f ca="1"/>
        <v>0</v>
      </c>
      <c r="BY21" t="b">
        <f ca="1"/>
        <v>0</v>
      </c>
      <c r="BZ21" t="b">
        <f ca="1"/>
        <v>0</v>
      </c>
      <c r="CA21">
        <f ca="1"/>
        <v>0</v>
      </c>
      <c r="CB21">
        <f ca="1"/>
        <v>0</v>
      </c>
      <c r="CC21" t="b">
        <f ca="1"/>
        <v>0</v>
      </c>
      <c r="CD21" t="b">
        <f ca="1"/>
        <v>0</v>
      </c>
      <c r="CE21">
        <f ca="1"/>
        <v>0</v>
      </c>
      <c r="CF21">
        <f ca="1"/>
        <v>0</v>
      </c>
      <c r="CG21" t="b">
        <f ca="1"/>
        <v>0</v>
      </c>
      <c r="CH21">
        <f ca="1"/>
        <v>115</v>
      </c>
      <c r="CI21">
        <f ca="1"/>
        <v>65</v>
      </c>
      <c r="CJ21" t="b">
        <f ca="1"/>
        <v>0</v>
      </c>
      <c r="CK21" t="b">
        <f ca="1"/>
        <v>0</v>
      </c>
      <c r="CL21" t="b">
        <f ca="1"/>
        <v>0</v>
      </c>
      <c r="CM21" t="b">
        <f ca="1"/>
        <v>0</v>
      </c>
      <c r="CN21" t="b">
        <f ca="1"/>
        <v>0</v>
      </c>
      <c r="CO21">
        <f ca="1"/>
        <v>134</v>
      </c>
      <c r="CP21">
        <f ca="1"/>
        <v>0</v>
      </c>
      <c r="CQ21">
        <f ca="1"/>
        <v>0</v>
      </c>
      <c r="CR21">
        <f ca="1"/>
        <v>0</v>
      </c>
      <c r="CS21">
        <f ca="1"/>
        <v>0</v>
      </c>
      <c r="CT21">
        <f ca="1"/>
        <v>0</v>
      </c>
      <c r="CU21">
        <f ca="1"/>
        <v>0</v>
      </c>
      <c r="CV21">
        <f ca="1"/>
        <v>0</v>
      </c>
      <c r="CW21">
        <f ca="1"/>
        <v>0</v>
      </c>
      <c r="CX21">
        <f ca="1"/>
        <v>0</v>
      </c>
      <c r="CY21">
        <f ca="1"/>
        <v>0</v>
      </c>
      <c r="CZ21">
        <f ca="1"/>
        <v>0</v>
      </c>
      <c r="DA21" t="b">
        <f ca="1"/>
        <v>0</v>
      </c>
      <c r="DB21" t="b">
        <f ca="1"/>
        <v>0</v>
      </c>
      <c r="DC21" t="b">
        <f ca="1"/>
        <v>0</v>
      </c>
      <c r="DD21" t="b">
        <f ca="1"/>
        <v>0</v>
      </c>
      <c r="DE21" t="b">
        <f ca="1"/>
        <v>0</v>
      </c>
      <c r="DF21">
        <f ca="1"/>
        <v>0</v>
      </c>
    </row>
    <row r="22" spans="1:110" x14ac:dyDescent="0.2">
      <c r="A22" t="str">
        <f ca="1"/>
        <v>5_30 Villa</v>
      </c>
      <c r="B22">
        <f ca="1"/>
        <v>10</v>
      </c>
      <c r="C22">
        <f ca="1"/>
        <v>0</v>
      </c>
      <c r="D22">
        <f ca="1"/>
        <v>0</v>
      </c>
      <c r="E22">
        <f ca="1"/>
        <v>0</v>
      </c>
      <c r="F22">
        <f ca="1"/>
        <v>0</v>
      </c>
      <c r="G22">
        <f ca="1"/>
        <v>0</v>
      </c>
      <c r="H22">
        <f ca="1"/>
        <v>0</v>
      </c>
      <c r="I22">
        <f ca="1"/>
        <v>0</v>
      </c>
      <c r="J22" t="str">
        <f ca="1"/>
        <v>2:09</v>
      </c>
      <c r="K22" t="b">
        <f ca="1"/>
        <v>0</v>
      </c>
      <c r="L22" t="b">
        <f ca="1"/>
        <v>1</v>
      </c>
      <c r="M22" t="b">
        <f ca="1"/>
        <v>0</v>
      </c>
      <c r="N22" t="str">
        <f ca="1"/>
        <v>Nomad</v>
      </c>
      <c r="O22" t="b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1</v>
      </c>
      <c r="T22">
        <f ca="1"/>
        <v>0</v>
      </c>
      <c r="U22">
        <f ca="1"/>
        <v>0</v>
      </c>
      <c r="V22">
        <f ca="1"/>
        <v>0</v>
      </c>
      <c r="W22">
        <f ca="1"/>
        <v>0</v>
      </c>
      <c r="X22">
        <f ca="1"/>
        <v>0</v>
      </c>
      <c r="Y22">
        <f ca="1"/>
        <v>0</v>
      </c>
      <c r="Z22">
        <f ca="1"/>
        <v>10</v>
      </c>
      <c r="AA22">
        <f ca="1"/>
        <v>0</v>
      </c>
      <c r="AB22">
        <f ca="1"/>
        <v>0</v>
      </c>
      <c r="AC22">
        <f ca="1"/>
        <v>0</v>
      </c>
      <c r="AD22">
        <f ca="1"/>
        <v>0</v>
      </c>
      <c r="AE22">
        <f ca="1"/>
        <v>0</v>
      </c>
      <c r="AF22">
        <f ca="1"/>
        <v>0</v>
      </c>
      <c r="AG22">
        <f ca="1"/>
        <v>0</v>
      </c>
      <c r="AH22">
        <f ca="1"/>
        <v>0</v>
      </c>
      <c r="AI22">
        <f ca="1"/>
        <v>10</v>
      </c>
      <c r="AJ22" t="b">
        <f ca="1"/>
        <v>0</v>
      </c>
      <c r="AK22">
        <f ca="1"/>
        <v>0</v>
      </c>
      <c r="AL22" t="str">
        <f ca="1"/>
        <v>DiningKitchen</v>
      </c>
      <c r="AM22" t="str">
        <f ca="1"/>
        <v>0:22</v>
      </c>
      <c r="AN22" t="str">
        <f ca="1"/>
        <v>Attack</v>
      </c>
      <c r="AO22" t="str">
        <f ca="1"/>
        <v>Lost</v>
      </c>
      <c r="AP22" t="b">
        <f ca="1"/>
        <v>0</v>
      </c>
      <c r="AQ22">
        <f ca="1"/>
        <v>0</v>
      </c>
      <c r="AR22" t="str">
        <f ca="1"/>
        <v>2:09</v>
      </c>
      <c r="AS22" t="str">
        <f ca="1"/>
        <v>Fin</v>
      </c>
      <c r="AT22" t="str">
        <f ca="1"/>
        <v>Gun</v>
      </c>
      <c r="AU22" t="b">
        <f ca="1"/>
        <v>0</v>
      </c>
      <c r="AV22" t="b">
        <f ca="1"/>
        <v>0</v>
      </c>
      <c r="AW22" t="str">
        <f ca="1"/>
        <v>1:48</v>
      </c>
      <c r="AX22" t="str">
        <f ca="1"/>
        <v>Blue</v>
      </c>
      <c r="AY22" t="str">
        <f ca="1"/>
        <v>Gun</v>
      </c>
      <c r="AZ22" t="b">
        <f ca="1"/>
        <v>0</v>
      </c>
      <c r="BA22" t="b">
        <f ca="1"/>
        <v>0</v>
      </c>
      <c r="BB22" t="str">
        <f ca="1"/>
        <v>0:54</v>
      </c>
      <c r="BC22" t="str">
        <f ca="1"/>
        <v>Blue</v>
      </c>
      <c r="BD22" t="str">
        <f ca="1"/>
        <v>Utility</v>
      </c>
      <c r="BE22" t="b">
        <f ca="1"/>
        <v>0</v>
      </c>
      <c r="BF22" t="b">
        <f ca="1"/>
        <v>0</v>
      </c>
      <c r="BG22">
        <f ca="1"/>
        <v>0</v>
      </c>
      <c r="BH22">
        <f ca="1"/>
        <v>0</v>
      </c>
      <c r="BI22">
        <f ca="1"/>
        <v>0</v>
      </c>
      <c r="BJ22" t="b">
        <f ca="1"/>
        <v>0</v>
      </c>
      <c r="BK22">
        <f ca="1"/>
        <v>0</v>
      </c>
      <c r="BL22">
        <f ca="1"/>
        <v>0</v>
      </c>
      <c r="BM22">
        <f ca="1"/>
        <v>0</v>
      </c>
      <c r="BN22">
        <f ca="1"/>
        <v>0</v>
      </c>
      <c r="BO22" t="b">
        <f ca="1"/>
        <v>0</v>
      </c>
      <c r="BP22">
        <f ca="1"/>
        <v>0</v>
      </c>
      <c r="BQ22">
        <f ca="1"/>
        <v>0</v>
      </c>
      <c r="BR22" t="str">
        <f ca="1"/>
        <v/>
      </c>
      <c r="BS22">
        <f ca="1"/>
        <v>0</v>
      </c>
      <c r="BT22">
        <f ca="1"/>
        <v>0</v>
      </c>
      <c r="BU22" t="b">
        <f ca="1"/>
        <v>0</v>
      </c>
      <c r="BV22" t="b">
        <f ca="1"/>
        <v>0</v>
      </c>
      <c r="BW22">
        <f ca="1"/>
        <v>0</v>
      </c>
      <c r="BX22">
        <f ca="1"/>
        <v>0</v>
      </c>
      <c r="BY22" t="b">
        <f ca="1"/>
        <v>0</v>
      </c>
      <c r="BZ22" t="b">
        <f ca="1"/>
        <v>0</v>
      </c>
      <c r="CA22">
        <f ca="1"/>
        <v>0</v>
      </c>
      <c r="CB22">
        <f ca="1"/>
        <v>0</v>
      </c>
      <c r="CC22" t="b">
        <f ca="1"/>
        <v>0</v>
      </c>
      <c r="CD22" t="b">
        <f ca="1"/>
        <v>1</v>
      </c>
      <c r="CE22">
        <f ca="1"/>
        <v>0</v>
      </c>
      <c r="CF22">
        <f ca="1"/>
        <v>0</v>
      </c>
      <c r="CG22" t="b">
        <f ca="1"/>
        <v>0</v>
      </c>
      <c r="CH22">
        <f ca="1"/>
        <v>129</v>
      </c>
      <c r="CI22">
        <f ca="1"/>
        <v>51</v>
      </c>
      <c r="CJ22">
        <f ca="1"/>
        <v>51</v>
      </c>
      <c r="CK22">
        <f ca="1"/>
        <v>72</v>
      </c>
      <c r="CL22">
        <f ca="1"/>
        <v>126</v>
      </c>
      <c r="CM22" t="b">
        <f ca="1"/>
        <v>0</v>
      </c>
      <c r="CN22" t="b">
        <f ca="1"/>
        <v>0</v>
      </c>
      <c r="CO22">
        <f ca="1"/>
        <v>158</v>
      </c>
      <c r="CP22">
        <f ca="1"/>
        <v>0</v>
      </c>
      <c r="CQ22">
        <f ca="1"/>
        <v>0</v>
      </c>
      <c r="CR22">
        <f ca="1"/>
        <v>0</v>
      </c>
      <c r="CS22">
        <f ca="1"/>
        <v>0</v>
      </c>
      <c r="CT22">
        <f ca="1"/>
        <v>0</v>
      </c>
      <c r="CU22">
        <f ca="1"/>
        <v>0</v>
      </c>
      <c r="CV22">
        <f ca="1"/>
        <v>0</v>
      </c>
      <c r="CW22">
        <f ca="1"/>
        <v>0</v>
      </c>
      <c r="CX22">
        <f ca="1"/>
        <v>0</v>
      </c>
      <c r="CY22">
        <f ca="1"/>
        <v>0</v>
      </c>
      <c r="CZ22">
        <f ca="1"/>
        <v>0</v>
      </c>
      <c r="DA22" t="b">
        <f ca="1"/>
        <v>0</v>
      </c>
      <c r="DB22" t="b">
        <f ca="1"/>
        <v>1</v>
      </c>
      <c r="DC22" t="b">
        <f ca="1"/>
        <v>0</v>
      </c>
      <c r="DD22" t="b">
        <f ca="1"/>
        <v>0</v>
      </c>
      <c r="DE22" t="b">
        <f ca="1"/>
        <v>0</v>
      </c>
      <c r="DF22">
        <f ca="1"/>
        <v>0</v>
      </c>
    </row>
    <row r="23" spans="1:110" x14ac:dyDescent="0.2">
      <c r="A23" t="str">
        <f ca="1"/>
        <v>5_30 Villa</v>
      </c>
      <c r="B23">
        <f ca="1"/>
        <v>12</v>
      </c>
      <c r="C23">
        <f ca="1"/>
        <v>0</v>
      </c>
      <c r="D23">
        <f ca="1"/>
        <v>0</v>
      </c>
      <c r="E23">
        <f ca="1"/>
        <v>0</v>
      </c>
      <c r="F23">
        <f ca="1"/>
        <v>0</v>
      </c>
      <c r="G23">
        <f ca="1"/>
        <v>0</v>
      </c>
      <c r="H23">
        <f ca="1"/>
        <v>0</v>
      </c>
      <c r="I23">
        <f ca="1"/>
        <v>0</v>
      </c>
      <c r="J23" t="str">
        <f ca="1"/>
        <v>0:25</v>
      </c>
      <c r="K23" t="b">
        <f ca="1"/>
        <v>0</v>
      </c>
      <c r="L23" t="b">
        <f ca="1"/>
        <v>0</v>
      </c>
      <c r="M23" t="b">
        <f ca="1"/>
        <v>0</v>
      </c>
      <c r="N23" t="str">
        <f ca="1"/>
        <v>Nomad</v>
      </c>
      <c r="O23" t="b">
        <f ca="1"/>
        <v>0</v>
      </c>
      <c r="P23">
        <f ca="1"/>
        <v>0</v>
      </c>
      <c r="Q23">
        <f ca="1"/>
        <v>0</v>
      </c>
      <c r="R23">
        <f ca="1"/>
        <v>0</v>
      </c>
      <c r="S23">
        <f ca="1"/>
        <v>2</v>
      </c>
      <c r="T23">
        <f ca="1"/>
        <v>0</v>
      </c>
      <c r="U23">
        <f ca="1"/>
        <v>0</v>
      </c>
      <c r="V23">
        <f ca="1"/>
        <v>0</v>
      </c>
      <c r="W23">
        <f ca="1"/>
        <v>0</v>
      </c>
      <c r="X23">
        <f ca="1"/>
        <v>0</v>
      </c>
      <c r="Y23">
        <f ca="1"/>
        <v>0</v>
      </c>
      <c r="Z23">
        <f ca="1"/>
        <v>12</v>
      </c>
      <c r="AA23">
        <f ca="1"/>
        <v>0</v>
      </c>
      <c r="AB23">
        <f ca="1"/>
        <v>0</v>
      </c>
      <c r="AC23">
        <f ca="1"/>
        <v>0</v>
      </c>
      <c r="AD23">
        <f ca="1"/>
        <v>0</v>
      </c>
      <c r="AE23">
        <f ca="1"/>
        <v>0</v>
      </c>
      <c r="AF23">
        <f ca="1"/>
        <v>0</v>
      </c>
      <c r="AG23">
        <f ca="1"/>
        <v>0</v>
      </c>
      <c r="AH23">
        <f ca="1"/>
        <v>0</v>
      </c>
      <c r="AI23">
        <f ca="1"/>
        <v>12</v>
      </c>
      <c r="AJ23" t="b">
        <f ca="1"/>
        <v>1</v>
      </c>
      <c r="AK23" t="str">
        <f ca="1"/>
        <v>0:17</v>
      </c>
      <c r="AL23" t="str">
        <f ca="1"/>
        <v>AviationGames</v>
      </c>
      <c r="AM23">
        <f ca="1"/>
        <v>0</v>
      </c>
      <c r="AN23" t="str">
        <f ca="1"/>
        <v>Attack</v>
      </c>
      <c r="AO23" t="str">
        <f ca="1"/>
        <v>Won</v>
      </c>
      <c r="AP23" t="b">
        <f ca="1"/>
        <v>1</v>
      </c>
      <c r="AQ23">
        <f ca="1"/>
        <v>0</v>
      </c>
      <c r="AR23" t="str">
        <f ca="1"/>
        <v>2:31</v>
      </c>
      <c r="AS23" t="str">
        <f ca="1"/>
        <v>Fin</v>
      </c>
      <c r="AT23" t="str">
        <f ca="1"/>
        <v>Gun</v>
      </c>
      <c r="AU23" t="b">
        <f ca="1"/>
        <v>0</v>
      </c>
      <c r="AV23" t="b">
        <f ca="1"/>
        <v>1</v>
      </c>
      <c r="AW23" t="str">
        <f ca="1"/>
        <v>0:34</v>
      </c>
      <c r="AX23" t="str">
        <f ca="1"/>
        <v>Blue</v>
      </c>
      <c r="AY23" t="str">
        <f ca="1"/>
        <v>Gun</v>
      </c>
      <c r="AZ23" t="b">
        <f ca="1"/>
        <v>0</v>
      </c>
      <c r="BA23" t="b">
        <f ca="1"/>
        <v>0</v>
      </c>
      <c r="BB23" t="str">
        <f ca="1"/>
        <v>0:30</v>
      </c>
      <c r="BC23" t="str">
        <f ca="1"/>
        <v>Yeeto</v>
      </c>
      <c r="BD23" t="str">
        <f ca="1"/>
        <v>Gun</v>
      </c>
      <c r="BE23" t="b">
        <f ca="1"/>
        <v>0</v>
      </c>
      <c r="BF23" t="b">
        <f ca="1"/>
        <v>1</v>
      </c>
      <c r="BG23" t="str">
        <f ca="1"/>
        <v>0:28</v>
      </c>
      <c r="BH23" t="str">
        <f ca="1"/>
        <v>Blue</v>
      </c>
      <c r="BI23" t="str">
        <f ca="1"/>
        <v>Gun</v>
      </c>
      <c r="BJ23" t="b">
        <f ca="1"/>
        <v>0</v>
      </c>
      <c r="BK23" t="b">
        <f ca="1"/>
        <v>0</v>
      </c>
      <c r="BL23" t="str">
        <f ca="1"/>
        <v>0:38</v>
      </c>
      <c r="BM23" t="str">
        <f ca="1"/>
        <v>Fin</v>
      </c>
      <c r="BN23" t="str">
        <f ca="1"/>
        <v>Gun</v>
      </c>
      <c r="BO23" t="b">
        <f ca="1"/>
        <v>1</v>
      </c>
      <c r="BP23" t="b">
        <f ca="1"/>
        <v>0</v>
      </c>
      <c r="BQ23">
        <f ca="1"/>
        <v>0</v>
      </c>
      <c r="BR23" t="str">
        <f ca="1"/>
        <v/>
      </c>
      <c r="BS23">
        <f ca="1"/>
        <v>0</v>
      </c>
      <c r="BT23">
        <f ca="1"/>
        <v>0</v>
      </c>
      <c r="BU23" t="b">
        <f ca="1"/>
        <v>0</v>
      </c>
      <c r="BV23" t="b">
        <f ca="1"/>
        <v>0</v>
      </c>
      <c r="BW23">
        <f ca="1"/>
        <v>0</v>
      </c>
      <c r="BX23">
        <f ca="1"/>
        <v>0</v>
      </c>
      <c r="BY23" t="b">
        <f ca="1"/>
        <v>1</v>
      </c>
      <c r="BZ23" t="b">
        <f ca="1"/>
        <v>0</v>
      </c>
      <c r="CA23">
        <f ca="1"/>
        <v>0</v>
      </c>
      <c r="CB23">
        <f ca="1"/>
        <v>0</v>
      </c>
      <c r="CC23" t="b">
        <f ca="1"/>
        <v>0</v>
      </c>
      <c r="CD23" t="b">
        <f ca="1"/>
        <v>0</v>
      </c>
      <c r="CE23">
        <f ca="1"/>
        <v>0</v>
      </c>
      <c r="CF23">
        <f ca="1"/>
        <v>0</v>
      </c>
      <c r="CG23" t="b">
        <f ca="1"/>
        <v>1</v>
      </c>
      <c r="CH23">
        <f ca="1"/>
        <v>25</v>
      </c>
      <c r="CI23">
        <f ca="1"/>
        <v>155</v>
      </c>
      <c r="CJ23">
        <f ca="1"/>
        <v>29</v>
      </c>
      <c r="CK23">
        <f ca="1"/>
        <v>146</v>
      </c>
      <c r="CL23">
        <f ca="1"/>
        <v>150</v>
      </c>
      <c r="CM23">
        <f ca="1"/>
        <v>152</v>
      </c>
      <c r="CN23">
        <f ca="1"/>
        <v>170</v>
      </c>
      <c r="CO23">
        <f ca="1"/>
        <v>208</v>
      </c>
      <c r="CP23">
        <f ca="1"/>
        <v>0</v>
      </c>
      <c r="CQ23">
        <f ca="1"/>
        <v>0</v>
      </c>
      <c r="CR23">
        <f ca="1"/>
        <v>0</v>
      </c>
      <c r="CS23">
        <f ca="1"/>
        <v>0</v>
      </c>
      <c r="CT23">
        <f ca="1"/>
        <v>0</v>
      </c>
      <c r="CU23">
        <f ca="1"/>
        <v>0</v>
      </c>
      <c r="CV23">
        <f ca="1"/>
        <v>0</v>
      </c>
      <c r="CW23">
        <f ca="1"/>
        <v>0</v>
      </c>
      <c r="CX23">
        <f ca="1"/>
        <v>0</v>
      </c>
      <c r="CY23">
        <f ca="1"/>
        <v>0</v>
      </c>
      <c r="CZ23">
        <f ca="1"/>
        <v>0</v>
      </c>
      <c r="DA23" t="b">
        <f ca="1"/>
        <v>0</v>
      </c>
      <c r="DB23" t="b">
        <f ca="1"/>
        <v>0</v>
      </c>
      <c r="DC23" t="b">
        <f ca="1"/>
        <v>0</v>
      </c>
      <c r="DD23">
        <f ca="1"/>
        <v>163</v>
      </c>
      <c r="DE23" t="b">
        <f ca="1"/>
        <v>0</v>
      </c>
      <c r="DF23">
        <f ca="1"/>
        <v>0</v>
      </c>
    </row>
    <row r="24" spans="1:110" x14ac:dyDescent="0.2">
      <c r="A24" t="str">
        <f ca="1"/>
        <v>5_30 Chalet</v>
      </c>
      <c r="B24">
        <f ca="1"/>
        <v>1</v>
      </c>
      <c r="C24">
        <f ca="1"/>
        <v>0</v>
      </c>
      <c r="D24">
        <f ca="1"/>
        <v>0</v>
      </c>
      <c r="E24">
        <f ca="1"/>
        <v>0</v>
      </c>
      <c r="F24">
        <f ca="1"/>
        <v>0</v>
      </c>
      <c r="G24">
        <f ca="1"/>
        <v>0</v>
      </c>
      <c r="H24">
        <f ca="1"/>
        <v>0</v>
      </c>
      <c r="I24">
        <f ca="1"/>
        <v>0</v>
      </c>
      <c r="J24" t="str">
        <f ca="1"/>
        <v>1:07</v>
      </c>
      <c r="K24" t="b">
        <f ca="1"/>
        <v>0</v>
      </c>
      <c r="L24" t="b">
        <f ca="1"/>
        <v>0</v>
      </c>
      <c r="M24" t="b">
        <f ca="1"/>
        <v>0</v>
      </c>
      <c r="N24" t="str">
        <f ca="1"/>
        <v>Aruni</v>
      </c>
      <c r="O24" t="b">
        <f ca="1"/>
        <v>0</v>
      </c>
      <c r="P24">
        <f ca="1"/>
        <v>0</v>
      </c>
      <c r="Q24">
        <f ca="1"/>
        <v>1</v>
      </c>
      <c r="R24">
        <f ca="1"/>
        <v>3</v>
      </c>
      <c r="S24">
        <f ca="1"/>
        <v>0</v>
      </c>
      <c r="T24">
        <f ca="1"/>
        <v>0</v>
      </c>
      <c r="U24">
        <f ca="1"/>
        <v>0</v>
      </c>
      <c r="V24">
        <f ca="1"/>
        <v>0</v>
      </c>
      <c r="W24">
        <f ca="1"/>
        <v>0</v>
      </c>
      <c r="X24">
        <f ca="1"/>
        <v>0</v>
      </c>
      <c r="Y24">
        <f ca="1"/>
        <v>0</v>
      </c>
      <c r="Z24">
        <f ca="1"/>
        <v>1</v>
      </c>
      <c r="AA24">
        <f ca="1"/>
        <v>0</v>
      </c>
      <c r="AB24">
        <f ca="1"/>
        <v>0</v>
      </c>
      <c r="AC24">
        <f ca="1"/>
        <v>0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  <c r="AI24">
        <f ca="1"/>
        <v>1</v>
      </c>
      <c r="AJ24" t="b">
        <f ca="1"/>
        <v>0</v>
      </c>
      <c r="AK24">
        <f ca="1"/>
        <v>0</v>
      </c>
      <c r="AL24" t="str">
        <f ca="1"/>
        <v>BarGaming</v>
      </c>
      <c r="AM24" t="str">
        <f ca="1"/>
        <v>0:12</v>
      </c>
      <c r="AN24" t="str">
        <f ca="1"/>
        <v>Defence</v>
      </c>
      <c r="AO24" t="str">
        <f ca="1"/>
        <v>Won</v>
      </c>
      <c r="AP24" t="b">
        <f ca="1"/>
        <v>0</v>
      </c>
      <c r="AQ24">
        <f ca="1"/>
        <v>0</v>
      </c>
      <c r="AR24" t="str">
        <f ca="1"/>
        <v>2:28</v>
      </c>
      <c r="AS24" t="str">
        <f ca="1"/>
        <v>Perseus</v>
      </c>
      <c r="AT24" t="str">
        <f ca="1"/>
        <v>Gun</v>
      </c>
      <c r="AU24" t="b">
        <f ca="1"/>
        <v>0</v>
      </c>
      <c r="AV24" t="b">
        <f ca="1"/>
        <v>1</v>
      </c>
      <c r="AW24" t="str">
        <f ca="1"/>
        <v>1:42</v>
      </c>
      <c r="AX24" t="str">
        <f ca="1"/>
        <v>Ploudy</v>
      </c>
      <c r="AY24" t="str">
        <f ca="1"/>
        <v>Gun</v>
      </c>
      <c r="AZ24" t="b">
        <f ca="1"/>
        <v>0</v>
      </c>
      <c r="BA24" t="b">
        <f ca="1"/>
        <v>0</v>
      </c>
      <c r="BB24" t="str">
        <f ca="1"/>
        <v>0:44</v>
      </c>
      <c r="BC24" t="str">
        <f ca="1"/>
        <v>Yeeto</v>
      </c>
      <c r="BD24" t="str">
        <f ca="1"/>
        <v>Gun</v>
      </c>
      <c r="BE24" t="b">
        <f ca="1"/>
        <v>0</v>
      </c>
      <c r="BF24" t="b">
        <f ca="1"/>
        <v>1</v>
      </c>
      <c r="BG24" t="str">
        <f ca="1"/>
        <v>0:26</v>
      </c>
      <c r="BH24" t="str">
        <f ca="1"/>
        <v>Fin</v>
      </c>
      <c r="BI24" t="str">
        <f ca="1"/>
        <v>Gun</v>
      </c>
      <c r="BJ24" t="b">
        <f ca="1"/>
        <v>0</v>
      </c>
      <c r="BK24" t="b">
        <f ca="1"/>
        <v>1</v>
      </c>
      <c r="BL24" t="str">
        <f ca="1"/>
        <v>0:12</v>
      </c>
      <c r="BM24" t="str">
        <f ca="1"/>
        <v>Fin</v>
      </c>
      <c r="BN24" t="str">
        <f ca="1"/>
        <v>Gun</v>
      </c>
      <c r="BO24" t="b">
        <f ca="1"/>
        <v>0</v>
      </c>
      <c r="BP24" t="b">
        <f ca="1"/>
        <v>0</v>
      </c>
      <c r="BQ24">
        <f ca="1"/>
        <v>0</v>
      </c>
      <c r="BR24" t="str">
        <f ca="1"/>
        <v/>
      </c>
      <c r="BS24">
        <f ca="1"/>
        <v>0</v>
      </c>
      <c r="BT24">
        <f ca="1"/>
        <v>0</v>
      </c>
      <c r="BU24" t="b">
        <f ca="1"/>
        <v>0</v>
      </c>
      <c r="BV24" t="b">
        <f ca="1"/>
        <v>0</v>
      </c>
      <c r="BW24">
        <f ca="1"/>
        <v>0</v>
      </c>
      <c r="BX24">
        <f ca="1"/>
        <v>0</v>
      </c>
      <c r="BY24" t="b">
        <f ca="1"/>
        <v>0</v>
      </c>
      <c r="BZ24" t="b">
        <f ca="1"/>
        <v>0</v>
      </c>
      <c r="CA24">
        <f ca="1"/>
        <v>1</v>
      </c>
      <c r="CB24">
        <f ca="1"/>
        <v>0</v>
      </c>
      <c r="CC24" t="b">
        <f ca="1"/>
        <v>0</v>
      </c>
      <c r="CD24" t="b">
        <f ca="1"/>
        <v>1</v>
      </c>
      <c r="CE24">
        <f ca="1"/>
        <v>0</v>
      </c>
      <c r="CF24">
        <f ca="1"/>
        <v>0</v>
      </c>
      <c r="CG24" t="b">
        <f ca="1"/>
        <v>1</v>
      </c>
      <c r="CH24">
        <f ca="1"/>
        <v>67</v>
      </c>
      <c r="CI24">
        <f ca="1"/>
        <v>113</v>
      </c>
      <c r="CJ24">
        <f ca="1"/>
        <v>32</v>
      </c>
      <c r="CK24">
        <f ca="1"/>
        <v>78</v>
      </c>
      <c r="CL24">
        <f ca="1"/>
        <v>136</v>
      </c>
      <c r="CM24">
        <f ca="1"/>
        <v>154</v>
      </c>
      <c r="CN24">
        <f ca="1"/>
        <v>168</v>
      </c>
      <c r="CO24">
        <f ca="1"/>
        <v>168</v>
      </c>
      <c r="CP24">
        <f ca="1"/>
        <v>0</v>
      </c>
      <c r="CQ24">
        <f ca="1"/>
        <v>0</v>
      </c>
      <c r="CR24">
        <f ca="1"/>
        <v>0</v>
      </c>
      <c r="CS24">
        <f ca="1"/>
        <v>0</v>
      </c>
      <c r="CT24">
        <f ca="1"/>
        <v>0</v>
      </c>
      <c r="CU24" t="b">
        <f ca="1"/>
        <v>1</v>
      </c>
      <c r="CV24" t="b">
        <f ca="1"/>
        <v>1</v>
      </c>
      <c r="CW24">
        <f ca="1"/>
        <v>116</v>
      </c>
      <c r="CX24">
        <f ca="1"/>
        <v>113</v>
      </c>
      <c r="CY24">
        <f ca="1"/>
        <v>1</v>
      </c>
      <c r="CZ24">
        <f ca="1"/>
        <v>1</v>
      </c>
      <c r="DA24" t="b">
        <f ca="1"/>
        <v>0</v>
      </c>
      <c r="DB24" t="b">
        <f ca="1"/>
        <v>0</v>
      </c>
      <c r="DC24" t="b">
        <f ca="1"/>
        <v>0</v>
      </c>
      <c r="DD24" t="b">
        <f ca="1"/>
        <v>0</v>
      </c>
      <c r="DE24" t="b">
        <f ca="1"/>
        <v>0</v>
      </c>
      <c r="DF24">
        <f ca="1"/>
        <v>0</v>
      </c>
    </row>
    <row r="25" spans="1:110" x14ac:dyDescent="0.2">
      <c r="A25" t="str">
        <f ca="1"/>
        <v>5_30 Chalet</v>
      </c>
      <c r="B25">
        <f ca="1"/>
        <v>2</v>
      </c>
      <c r="C25">
        <f ca="1"/>
        <v>0</v>
      </c>
      <c r="D25">
        <f ca="1"/>
        <v>0</v>
      </c>
      <c r="E25">
        <f ca="1"/>
        <v>0</v>
      </c>
      <c r="F25">
        <f ca="1"/>
        <v>0</v>
      </c>
      <c r="G25">
        <f ca="1"/>
        <v>0</v>
      </c>
      <c r="H25">
        <f ca="1"/>
        <v>0</v>
      </c>
      <c r="I25">
        <f ca="1"/>
        <v>0</v>
      </c>
      <c r="J25" t="str">
        <f ca="1"/>
        <v>0:53</v>
      </c>
      <c r="K25" t="b">
        <f ca="1"/>
        <v>1</v>
      </c>
      <c r="L25" t="b">
        <f ca="1"/>
        <v>0</v>
      </c>
      <c r="M25" t="b">
        <f ca="1"/>
        <v>0</v>
      </c>
      <c r="N25" t="str">
        <f ca="1"/>
        <v>Aruni</v>
      </c>
      <c r="O25" t="b">
        <f ca="1"/>
        <v>0</v>
      </c>
      <c r="P25">
        <f ca="1"/>
        <v>0</v>
      </c>
      <c r="Q25">
        <f ca="1"/>
        <v>0</v>
      </c>
      <c r="R25">
        <f ca="1"/>
        <v>2</v>
      </c>
      <c r="S25">
        <f ca="1"/>
        <v>0</v>
      </c>
      <c r="T25">
        <f ca="1"/>
        <v>0</v>
      </c>
      <c r="U25">
        <f ca="1"/>
        <v>0</v>
      </c>
      <c r="V25">
        <f ca="1"/>
        <v>0</v>
      </c>
      <c r="W25">
        <f ca="1"/>
        <v>0</v>
      </c>
      <c r="X25">
        <f ca="1"/>
        <v>0</v>
      </c>
      <c r="Y25">
        <f ca="1"/>
        <v>0</v>
      </c>
      <c r="Z25">
        <f ca="1"/>
        <v>2</v>
      </c>
      <c r="AA25">
        <f ca="1"/>
        <v>0</v>
      </c>
      <c r="AB25">
        <f ca="1"/>
        <v>0</v>
      </c>
      <c r="AC25">
        <f ca="1"/>
        <v>0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  <c r="AI25">
        <f ca="1"/>
        <v>2</v>
      </c>
      <c r="AJ25" t="b">
        <f ca="1"/>
        <v>1</v>
      </c>
      <c r="AK25" t="str">
        <f ca="1"/>
        <v>0:55</v>
      </c>
      <c r="AL25" t="str">
        <f ca="1"/>
        <v>BarGaming</v>
      </c>
      <c r="AM25" t="str">
        <f ca="1"/>
        <v>0:43</v>
      </c>
      <c r="AN25" t="str">
        <f ca="1"/>
        <v>Defence</v>
      </c>
      <c r="AO25" t="str">
        <f ca="1"/>
        <v>Lost</v>
      </c>
      <c r="AP25" t="b">
        <f ca="1"/>
        <v>0</v>
      </c>
      <c r="AQ25">
        <f ca="1"/>
        <v>0</v>
      </c>
      <c r="AR25" t="str">
        <f ca="1"/>
        <v>1:50</v>
      </c>
      <c r="AS25" t="str">
        <f ca="1"/>
        <v>Blue</v>
      </c>
      <c r="AT25" t="str">
        <f ca="1"/>
        <v>Gun</v>
      </c>
      <c r="AU25" t="b">
        <f ca="1"/>
        <v>0</v>
      </c>
      <c r="AV25" t="b">
        <f ca="1"/>
        <v>1</v>
      </c>
      <c r="AW25" t="str">
        <f ca="1"/>
        <v>1:21</v>
      </c>
      <c r="AX25" t="str">
        <f ca="1"/>
        <v>Ploudy</v>
      </c>
      <c r="AY25" t="str">
        <f ca="1"/>
        <v>Gun</v>
      </c>
      <c r="AZ25" t="b">
        <f ca="1"/>
        <v>0</v>
      </c>
      <c r="BA25" t="b">
        <f ca="1"/>
        <v>0</v>
      </c>
      <c r="BB25" t="str">
        <f ca="1"/>
        <v>1:13</v>
      </c>
      <c r="BC25" t="str">
        <f ca="1"/>
        <v>Fin</v>
      </c>
      <c r="BD25" t="str">
        <f ca="1"/>
        <v>Gun</v>
      </c>
      <c r="BE25" t="b">
        <f ca="1"/>
        <v>0</v>
      </c>
      <c r="BF25" t="b">
        <f ca="1"/>
        <v>0</v>
      </c>
      <c r="BG25">
        <f ca="1"/>
        <v>0</v>
      </c>
      <c r="BH25">
        <f ca="1"/>
        <v>0</v>
      </c>
      <c r="BI25">
        <f ca="1"/>
        <v>0</v>
      </c>
      <c r="BJ25" t="b">
        <f ca="1"/>
        <v>0</v>
      </c>
      <c r="BK25">
        <f ca="1"/>
        <v>0</v>
      </c>
      <c r="BL25">
        <f ca="1"/>
        <v>0</v>
      </c>
      <c r="BM25">
        <f ca="1"/>
        <v>0</v>
      </c>
      <c r="BN25">
        <f ca="1"/>
        <v>0</v>
      </c>
      <c r="BO25" t="b">
        <f ca="1"/>
        <v>0</v>
      </c>
      <c r="BP25">
        <f ca="1"/>
        <v>0</v>
      </c>
      <c r="BQ25">
        <f ca="1"/>
        <v>0</v>
      </c>
      <c r="BR25" t="str">
        <f ca="1"/>
        <v/>
      </c>
      <c r="BS25">
        <f ca="1"/>
        <v>0</v>
      </c>
      <c r="BT25">
        <f ca="1"/>
        <v>-10</v>
      </c>
      <c r="BU25" t="b">
        <f ca="1"/>
        <v>0</v>
      </c>
      <c r="BV25" t="b">
        <f ca="1"/>
        <v>0</v>
      </c>
      <c r="BW25">
        <f ca="1"/>
        <v>0</v>
      </c>
      <c r="BX25">
        <f ca="1"/>
        <v>0</v>
      </c>
      <c r="BY25" t="b">
        <f ca="1"/>
        <v>0</v>
      </c>
      <c r="BZ25" t="b">
        <f ca="1"/>
        <v>0</v>
      </c>
      <c r="CA25">
        <f ca="1"/>
        <v>1</v>
      </c>
      <c r="CB25">
        <f ca="1"/>
        <v>0</v>
      </c>
      <c r="CC25" t="b">
        <f ca="1"/>
        <v>0</v>
      </c>
      <c r="CD25" t="b">
        <f ca="1"/>
        <v>1</v>
      </c>
      <c r="CE25">
        <f ca="1"/>
        <v>0</v>
      </c>
      <c r="CF25">
        <f ca="1"/>
        <v>0</v>
      </c>
      <c r="CG25" t="b">
        <f ca="1"/>
        <v>0</v>
      </c>
      <c r="CH25">
        <f ca="1"/>
        <v>53</v>
      </c>
      <c r="CI25">
        <f ca="1"/>
        <v>117</v>
      </c>
      <c r="CJ25">
        <f ca="1"/>
        <v>70</v>
      </c>
      <c r="CK25">
        <f ca="1"/>
        <v>99</v>
      </c>
      <c r="CL25">
        <f ca="1"/>
        <v>107</v>
      </c>
      <c r="CM25" t="b">
        <f ca="1"/>
        <v>0</v>
      </c>
      <c r="CN25" t="b">
        <f ca="1"/>
        <v>0</v>
      </c>
      <c r="CO25">
        <f ca="1"/>
        <v>127</v>
      </c>
      <c r="CP25">
        <f ca="1"/>
        <v>0</v>
      </c>
      <c r="CQ25">
        <f ca="1"/>
        <v>0</v>
      </c>
      <c r="CR25">
        <f ca="1"/>
        <v>0</v>
      </c>
      <c r="CS25">
        <f ca="1"/>
        <v>0</v>
      </c>
      <c r="CT25">
        <f ca="1"/>
        <v>0</v>
      </c>
      <c r="CU25" t="b">
        <f ca="1"/>
        <v>1</v>
      </c>
      <c r="CV25" t="b">
        <f ca="1"/>
        <v>1</v>
      </c>
      <c r="CW25">
        <f ca="1"/>
        <v>128</v>
      </c>
      <c r="CX25">
        <f ca="1"/>
        <v>117</v>
      </c>
      <c r="CY25">
        <f ca="1"/>
        <v>0</v>
      </c>
      <c r="CZ25">
        <f ca="1"/>
        <v>1</v>
      </c>
      <c r="DA25" t="b">
        <f ca="1"/>
        <v>0</v>
      </c>
      <c r="DB25" t="b">
        <f ca="1"/>
        <v>0</v>
      </c>
      <c r="DC25" t="b">
        <f ca="1"/>
        <v>0</v>
      </c>
      <c r="DD25">
        <f ca="1"/>
        <v>125</v>
      </c>
      <c r="DE25" t="b">
        <f ca="1"/>
        <v>0</v>
      </c>
      <c r="DF25">
        <f ca="1"/>
        <v>0</v>
      </c>
    </row>
    <row r="26" spans="1:110" x14ac:dyDescent="0.2">
      <c r="A26" t="str">
        <f ca="1"/>
        <v>5_30 Chalet</v>
      </c>
      <c r="B26">
        <f ca="1"/>
        <v>3</v>
      </c>
      <c r="C26">
        <f ca="1"/>
        <v>0</v>
      </c>
      <c r="D26">
        <f ca="1"/>
        <v>0</v>
      </c>
      <c r="E26">
        <f ca="1"/>
        <v>0</v>
      </c>
      <c r="F26">
        <f ca="1"/>
        <v>0</v>
      </c>
      <c r="G26">
        <f ca="1"/>
        <v>0</v>
      </c>
      <c r="H26">
        <f ca="1"/>
        <v>0</v>
      </c>
      <c r="I26">
        <f ca="1"/>
        <v>0</v>
      </c>
      <c r="J26" t="str">
        <f ca="1"/>
        <v>2:00</v>
      </c>
      <c r="K26" t="b">
        <f ca="1"/>
        <v>0</v>
      </c>
      <c r="L26" t="b">
        <f ca="1"/>
        <v>0</v>
      </c>
      <c r="M26" t="b">
        <f ca="1"/>
        <v>1</v>
      </c>
      <c r="N26" t="str">
        <f ca="1"/>
        <v>Alibi</v>
      </c>
      <c r="O26" t="b">
        <f ca="1"/>
        <v>0</v>
      </c>
      <c r="P26">
        <f ca="1"/>
        <v>0</v>
      </c>
      <c r="Q26">
        <f ca="1"/>
        <v>0</v>
      </c>
      <c r="R26">
        <f ca="1"/>
        <v>3</v>
      </c>
      <c r="S26">
        <f ca="1"/>
        <v>0</v>
      </c>
      <c r="T26">
        <f ca="1"/>
        <v>0</v>
      </c>
      <c r="U26">
        <f ca="1"/>
        <v>0</v>
      </c>
      <c r="V26">
        <f ca="1"/>
        <v>0</v>
      </c>
      <c r="W26">
        <f ca="1"/>
        <v>0</v>
      </c>
      <c r="X26">
        <f ca="1"/>
        <v>0</v>
      </c>
      <c r="Y26">
        <f ca="1"/>
        <v>0</v>
      </c>
      <c r="Z26">
        <f ca="1"/>
        <v>3</v>
      </c>
      <c r="AA26">
        <f ca="1"/>
        <v>0</v>
      </c>
      <c r="AB26">
        <f ca="1"/>
        <v>0</v>
      </c>
      <c r="AC26">
        <f ca="1"/>
        <v>0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  <c r="AI26">
        <f ca="1"/>
        <v>3</v>
      </c>
      <c r="AJ26" t="b">
        <f ca="1"/>
        <v>0</v>
      </c>
      <c r="AK26">
        <f ca="1"/>
        <v>0</v>
      </c>
      <c r="AL26" t="str">
        <f ca="1"/>
        <v>WineSnowmobile</v>
      </c>
      <c r="AM26" t="str">
        <f ca="1"/>
        <v>0:47</v>
      </c>
      <c r="AN26" t="str">
        <f ca="1"/>
        <v>Defence</v>
      </c>
      <c r="AO26" t="str">
        <f ca="1"/>
        <v>Lost</v>
      </c>
      <c r="AP26" t="b">
        <f ca="1"/>
        <v>0</v>
      </c>
      <c r="AQ26">
        <f ca="1"/>
        <v>0</v>
      </c>
      <c r="AR26" t="str">
        <f ca="1"/>
        <v>0:49</v>
      </c>
      <c r="AS26" t="str">
        <f ca="1"/>
        <v>Blue</v>
      </c>
      <c r="AT26" t="str">
        <f ca="1"/>
        <v>Gun</v>
      </c>
      <c r="AU26" t="b">
        <f ca="1"/>
        <v>0</v>
      </c>
      <c r="AV26" t="b">
        <f ca="1"/>
        <v>1</v>
      </c>
      <c r="AW26">
        <f ca="1"/>
        <v>0</v>
      </c>
      <c r="AX26">
        <f ca="1"/>
        <v>0</v>
      </c>
      <c r="AY26">
        <f ca="1"/>
        <v>0</v>
      </c>
      <c r="AZ26" t="b">
        <f ca="1"/>
        <v>0</v>
      </c>
      <c r="BA26">
        <f ca="1"/>
        <v>0</v>
      </c>
      <c r="BB26">
        <f ca="1"/>
        <v>0</v>
      </c>
      <c r="BC26">
        <f ca="1"/>
        <v>0</v>
      </c>
      <c r="BD26">
        <f ca="1"/>
        <v>0</v>
      </c>
      <c r="BE26" t="b">
        <f ca="1"/>
        <v>0</v>
      </c>
      <c r="BF26">
        <f ca="1"/>
        <v>0</v>
      </c>
      <c r="BG26">
        <f ca="1"/>
        <v>0</v>
      </c>
      <c r="BH26">
        <f ca="1"/>
        <v>0</v>
      </c>
      <c r="BI26">
        <f ca="1"/>
        <v>0</v>
      </c>
      <c r="BJ26" t="b">
        <f ca="1"/>
        <v>0</v>
      </c>
      <c r="BK26">
        <f ca="1"/>
        <v>0</v>
      </c>
      <c r="BL26">
        <f ca="1"/>
        <v>0</v>
      </c>
      <c r="BM26">
        <f ca="1"/>
        <v>0</v>
      </c>
      <c r="BN26">
        <f ca="1"/>
        <v>0</v>
      </c>
      <c r="BO26" t="b">
        <f ca="1"/>
        <v>0</v>
      </c>
      <c r="BP26">
        <f ca="1"/>
        <v>0</v>
      </c>
      <c r="BQ26">
        <f ca="1"/>
        <v>0</v>
      </c>
      <c r="BR26" t="str">
        <f ca="1"/>
        <v/>
      </c>
      <c r="BS26">
        <f ca="1"/>
        <v>0</v>
      </c>
      <c r="BT26">
        <f ca="1"/>
        <v>0</v>
      </c>
      <c r="BU26" t="b">
        <f ca="1"/>
        <v>0</v>
      </c>
      <c r="BV26" t="b">
        <f ca="1"/>
        <v>0</v>
      </c>
      <c r="BW26">
        <f ca="1"/>
        <v>0</v>
      </c>
      <c r="BX26">
        <f ca="1"/>
        <v>0</v>
      </c>
      <c r="BY26" t="b">
        <f ca="1"/>
        <v>0</v>
      </c>
      <c r="BZ26" t="b">
        <f ca="1"/>
        <v>0</v>
      </c>
      <c r="CA26">
        <f ca="1"/>
        <v>0</v>
      </c>
      <c r="CB26">
        <f ca="1"/>
        <v>0</v>
      </c>
      <c r="CC26" t="b">
        <f ca="1"/>
        <v>0</v>
      </c>
      <c r="CD26" t="b">
        <f ca="1"/>
        <v>0</v>
      </c>
      <c r="CE26">
        <f ca="1"/>
        <v>0</v>
      </c>
      <c r="CF26">
        <f ca="1"/>
        <v>0</v>
      </c>
      <c r="CG26" t="b">
        <f ca="1"/>
        <v>0</v>
      </c>
      <c r="CH26">
        <f ca="1"/>
        <v>120</v>
      </c>
      <c r="CI26">
        <f ca="1"/>
        <v>60</v>
      </c>
      <c r="CJ26">
        <f ca="1"/>
        <v>131</v>
      </c>
      <c r="CK26" t="b">
        <f ca="1"/>
        <v>0</v>
      </c>
      <c r="CL26" t="b">
        <f ca="1"/>
        <v>0</v>
      </c>
      <c r="CM26" t="b">
        <f ca="1"/>
        <v>0</v>
      </c>
      <c r="CN26" t="b">
        <f ca="1"/>
        <v>0</v>
      </c>
      <c r="CO26">
        <f ca="1"/>
        <v>133</v>
      </c>
      <c r="CP26">
        <f ca="1"/>
        <v>0</v>
      </c>
      <c r="CQ26">
        <f ca="1"/>
        <v>0</v>
      </c>
      <c r="CR26">
        <f ca="1"/>
        <v>0</v>
      </c>
      <c r="CS26">
        <f ca="1"/>
        <v>0</v>
      </c>
      <c r="CT26">
        <f ca="1"/>
        <v>0</v>
      </c>
      <c r="CU26" t="b">
        <f ca="1"/>
        <v>0</v>
      </c>
      <c r="CV26" t="b">
        <f ca="1"/>
        <v>0</v>
      </c>
      <c r="CW26">
        <f ca="1"/>
        <v>65</v>
      </c>
      <c r="CX26">
        <f ca="1"/>
        <v>60</v>
      </c>
      <c r="CY26">
        <f ca="1"/>
        <v>0</v>
      </c>
      <c r="CZ26">
        <f ca="1"/>
        <v>0</v>
      </c>
      <c r="DA26" t="b">
        <f ca="1"/>
        <v>0</v>
      </c>
      <c r="DB26" t="b">
        <f ca="1"/>
        <v>0</v>
      </c>
      <c r="DC26" t="b">
        <f ca="1"/>
        <v>0</v>
      </c>
      <c r="DD26" t="b">
        <f ca="1"/>
        <v>0</v>
      </c>
      <c r="DE26" t="b">
        <f ca="1"/>
        <v>0</v>
      </c>
      <c r="DF26">
        <f ca="1"/>
        <v>0</v>
      </c>
    </row>
    <row r="27" spans="1:110" x14ac:dyDescent="0.2">
      <c r="A27" t="str">
        <f ca="1"/>
        <v>5_30 Chalet</v>
      </c>
      <c r="B27">
        <f ca="1"/>
        <v>4</v>
      </c>
      <c r="C27">
        <f ca="1"/>
        <v>0</v>
      </c>
      <c r="D27">
        <f ca="1"/>
        <v>0</v>
      </c>
      <c r="E27">
        <f ca="1"/>
        <v>0</v>
      </c>
      <c r="F27">
        <f ca="1"/>
        <v>0</v>
      </c>
      <c r="G27">
        <f ca="1"/>
        <v>0</v>
      </c>
      <c r="H27">
        <f ca="1"/>
        <v>0</v>
      </c>
      <c r="I27">
        <f ca="1"/>
        <v>0</v>
      </c>
      <c r="J27" t="str">
        <f ca="1"/>
        <v>0:48</v>
      </c>
      <c r="K27" t="b">
        <f ca="1"/>
        <v>0</v>
      </c>
      <c r="L27" t="b">
        <f ca="1"/>
        <v>0</v>
      </c>
      <c r="M27" t="b">
        <f ca="1"/>
        <v>0</v>
      </c>
      <c r="N27" t="str">
        <f ca="1"/>
        <v>Alibi</v>
      </c>
      <c r="O27" t="b">
        <f ca="1"/>
        <v>0</v>
      </c>
      <c r="P27">
        <f ca="1"/>
        <v>0</v>
      </c>
      <c r="Q27">
        <f ca="1"/>
        <v>0</v>
      </c>
      <c r="R27">
        <f ca="1"/>
        <v>3</v>
      </c>
      <c r="S27">
        <f ca="1"/>
        <v>0</v>
      </c>
      <c r="T27">
        <f ca="1"/>
        <v>0</v>
      </c>
      <c r="U27">
        <f ca="1"/>
        <v>0</v>
      </c>
      <c r="V27">
        <f ca="1"/>
        <v>0</v>
      </c>
      <c r="W27">
        <f ca="1"/>
        <v>0</v>
      </c>
      <c r="X27">
        <f ca="1"/>
        <v>0</v>
      </c>
      <c r="Y27">
        <f ca="1"/>
        <v>0</v>
      </c>
      <c r="Z27">
        <f ca="1"/>
        <v>4</v>
      </c>
      <c r="AA27">
        <f ca="1"/>
        <v>0</v>
      </c>
      <c r="AB27">
        <f ca="1"/>
        <v>0</v>
      </c>
      <c r="AC27">
        <f ca="1"/>
        <v>0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  <c r="AI27">
        <f ca="1"/>
        <v>4</v>
      </c>
      <c r="AJ27" t="b">
        <f ca="1"/>
        <v>0</v>
      </c>
      <c r="AK27">
        <f ca="1"/>
        <v>0</v>
      </c>
      <c r="AL27" t="str">
        <f ca="1"/>
        <v>WineSnowmobile</v>
      </c>
      <c r="AM27" t="str">
        <f ca="1"/>
        <v>0:48</v>
      </c>
      <c r="AN27" t="str">
        <f ca="1"/>
        <v>Defence</v>
      </c>
      <c r="AO27" t="str">
        <f ca="1"/>
        <v>Lost</v>
      </c>
      <c r="AP27" t="b">
        <f ca="1"/>
        <v>0</v>
      </c>
      <c r="AQ27">
        <f ca="1"/>
        <v>0</v>
      </c>
      <c r="AR27">
        <f ca="1"/>
        <v>0</v>
      </c>
      <c r="AS27">
        <f ca="1"/>
        <v>0</v>
      </c>
      <c r="AT27">
        <f ca="1"/>
        <v>0</v>
      </c>
      <c r="AU27" t="b">
        <f ca="1"/>
        <v>0</v>
      </c>
      <c r="AV27">
        <f ca="1"/>
        <v>0</v>
      </c>
      <c r="AW27">
        <f ca="1"/>
        <v>0</v>
      </c>
      <c r="AX27">
        <f ca="1"/>
        <v>0</v>
      </c>
      <c r="AY27">
        <f ca="1"/>
        <v>0</v>
      </c>
      <c r="AZ27" t="b">
        <f ca="1"/>
        <v>0</v>
      </c>
      <c r="BA27">
        <f ca="1"/>
        <v>0</v>
      </c>
      <c r="BB27">
        <f ca="1"/>
        <v>0</v>
      </c>
      <c r="BC27">
        <f ca="1"/>
        <v>0</v>
      </c>
      <c r="BD27">
        <f ca="1"/>
        <v>0</v>
      </c>
      <c r="BE27" t="b">
        <f ca="1"/>
        <v>0</v>
      </c>
      <c r="BF27">
        <f ca="1"/>
        <v>0</v>
      </c>
      <c r="BG27">
        <f ca="1"/>
        <v>0</v>
      </c>
      <c r="BH27">
        <f ca="1"/>
        <v>0</v>
      </c>
      <c r="BI27">
        <f ca="1"/>
        <v>0</v>
      </c>
      <c r="BJ27" t="b">
        <f ca="1"/>
        <v>0</v>
      </c>
      <c r="BK27">
        <f ca="1"/>
        <v>0</v>
      </c>
      <c r="BL27">
        <f ca="1"/>
        <v>0</v>
      </c>
      <c r="BM27">
        <f ca="1"/>
        <v>0</v>
      </c>
      <c r="BN27">
        <f ca="1"/>
        <v>0</v>
      </c>
      <c r="BO27" t="b">
        <f ca="1"/>
        <v>0</v>
      </c>
      <c r="BP27">
        <f ca="1"/>
        <v>0</v>
      </c>
      <c r="BQ27">
        <f ca="1"/>
        <v>0</v>
      </c>
      <c r="BR27" t="str">
        <f ca="1"/>
        <v/>
      </c>
      <c r="BS27">
        <f ca="1"/>
        <v>0</v>
      </c>
      <c r="BT27">
        <f ca="1"/>
        <v>0</v>
      </c>
      <c r="BU27" t="b">
        <f ca="1"/>
        <v>0</v>
      </c>
      <c r="BV27" t="b">
        <f ca="1"/>
        <v>0</v>
      </c>
      <c r="BW27">
        <f ca="1"/>
        <v>0</v>
      </c>
      <c r="BX27">
        <f ca="1"/>
        <v>0</v>
      </c>
      <c r="BY27" t="b">
        <f ca="1"/>
        <v>0</v>
      </c>
      <c r="BZ27" t="b">
        <f ca="1"/>
        <v>0</v>
      </c>
      <c r="CA27">
        <f ca="1"/>
        <v>0</v>
      </c>
      <c r="CB27">
        <f ca="1"/>
        <v>0</v>
      </c>
      <c r="CC27" t="b">
        <f ca="1"/>
        <v>0</v>
      </c>
      <c r="CD27" t="b">
        <f ca="1"/>
        <v>0</v>
      </c>
      <c r="CE27">
        <f ca="1"/>
        <v>0</v>
      </c>
      <c r="CF27">
        <f ca="1"/>
        <v>0</v>
      </c>
      <c r="CG27" t="b">
        <f ca="1"/>
        <v>0</v>
      </c>
      <c r="CH27">
        <f ca="1"/>
        <v>48</v>
      </c>
      <c r="CI27">
        <f ca="1"/>
        <v>132</v>
      </c>
      <c r="CJ27" t="b">
        <f ca="1"/>
        <v>0</v>
      </c>
      <c r="CK27" t="b">
        <f ca="1"/>
        <v>0</v>
      </c>
      <c r="CL27" t="b">
        <f ca="1"/>
        <v>0</v>
      </c>
      <c r="CM27" t="b">
        <f ca="1"/>
        <v>0</v>
      </c>
      <c r="CN27" t="b">
        <f ca="1"/>
        <v>0</v>
      </c>
      <c r="CO27">
        <f ca="1"/>
        <v>132</v>
      </c>
      <c r="CP27">
        <f ca="1"/>
        <v>0</v>
      </c>
      <c r="CQ27">
        <f ca="1"/>
        <v>0</v>
      </c>
      <c r="CR27">
        <f ca="1"/>
        <v>0</v>
      </c>
      <c r="CS27">
        <f ca="1"/>
        <v>0</v>
      </c>
      <c r="CT27">
        <f ca="1"/>
        <v>0</v>
      </c>
      <c r="CU27" t="b">
        <f ca="1"/>
        <v>1</v>
      </c>
      <c r="CV27" t="b">
        <f ca="1"/>
        <v>0</v>
      </c>
      <c r="CW27" t="b">
        <f ca="1"/>
        <v>0</v>
      </c>
      <c r="CX27">
        <f ca="1"/>
        <v>132</v>
      </c>
      <c r="CY27">
        <f ca="1"/>
        <v>2</v>
      </c>
      <c r="CZ27">
        <f ca="1"/>
        <v>0</v>
      </c>
      <c r="DA27" t="b">
        <f ca="1"/>
        <v>0</v>
      </c>
      <c r="DB27" t="b">
        <f ca="1"/>
        <v>0</v>
      </c>
      <c r="DC27" t="b">
        <f ca="1"/>
        <v>0</v>
      </c>
      <c r="DD27" t="b">
        <f ca="1"/>
        <v>0</v>
      </c>
      <c r="DE27" t="b">
        <f ca="1"/>
        <v>0</v>
      </c>
      <c r="DF27">
        <f ca="1"/>
        <v>0</v>
      </c>
    </row>
    <row r="28" spans="1:110" x14ac:dyDescent="0.2">
      <c r="A28" t="str">
        <f ca="1"/>
        <v>5_30 Chalet</v>
      </c>
      <c r="B28">
        <f ca="1"/>
        <v>5</v>
      </c>
      <c r="C28">
        <f ca="1"/>
        <v>0</v>
      </c>
      <c r="D28">
        <f ca="1"/>
        <v>0</v>
      </c>
      <c r="E28">
        <f ca="1"/>
        <v>0</v>
      </c>
      <c r="F28">
        <f ca="1"/>
        <v>0</v>
      </c>
      <c r="G28">
        <f ca="1"/>
        <v>0</v>
      </c>
      <c r="H28">
        <f ca="1"/>
        <v>0</v>
      </c>
      <c r="I28">
        <f ca="1"/>
        <v>0</v>
      </c>
      <c r="J28" t="str">
        <f ca="1"/>
        <v>1:22</v>
      </c>
      <c r="K28" t="b">
        <f ca="1"/>
        <v>0</v>
      </c>
      <c r="L28" t="b">
        <f ca="1"/>
        <v>0</v>
      </c>
      <c r="M28" t="b">
        <f ca="1"/>
        <v>0</v>
      </c>
      <c r="N28" t="str">
        <f ca="1"/>
        <v>Azami</v>
      </c>
      <c r="O28" t="b">
        <f ca="1"/>
        <v>0</v>
      </c>
      <c r="P28">
        <f ca="1"/>
        <v>0</v>
      </c>
      <c r="Q28">
        <f ca="1"/>
        <v>0</v>
      </c>
      <c r="R28">
        <f ca="1"/>
        <v>0</v>
      </c>
      <c r="S28">
        <f ca="1"/>
        <v>0</v>
      </c>
      <c r="T28">
        <f ca="1"/>
        <v>0</v>
      </c>
      <c r="U28">
        <f ca="1"/>
        <v>0</v>
      </c>
      <c r="V28">
        <f ca="1"/>
        <v>0</v>
      </c>
      <c r="W28">
        <f ca="1"/>
        <v>0</v>
      </c>
      <c r="X28">
        <f ca="1"/>
        <v>0</v>
      </c>
      <c r="Y28">
        <f ca="1"/>
        <v>0</v>
      </c>
      <c r="Z28">
        <f ca="1"/>
        <v>5</v>
      </c>
      <c r="AA28">
        <f ca="1"/>
        <v>0</v>
      </c>
      <c r="AB28">
        <f ca="1"/>
        <v>0</v>
      </c>
      <c r="AC28">
        <f ca="1"/>
        <v>0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  <c r="AI28">
        <f ca="1"/>
        <v>5</v>
      </c>
      <c r="AJ28" t="b">
        <f ca="1"/>
        <v>1</v>
      </c>
      <c r="AK28" t="str">
        <f ca="1"/>
        <v>1:21</v>
      </c>
      <c r="AL28" t="str">
        <f ca="1"/>
        <v>KitchenDining</v>
      </c>
      <c r="AM28" t="str">
        <f ca="1"/>
        <v>0:43</v>
      </c>
      <c r="AN28" t="str">
        <f ca="1"/>
        <v>Defence</v>
      </c>
      <c r="AO28" t="str">
        <f ca="1"/>
        <v>Lost</v>
      </c>
      <c r="AP28" t="b">
        <f ca="1"/>
        <v>0</v>
      </c>
      <c r="AQ28">
        <f ca="1"/>
        <v>0</v>
      </c>
      <c r="AR28" t="str">
        <f ca="1"/>
        <v>2:17</v>
      </c>
      <c r="AS28" t="str">
        <f ca="1"/>
        <v>Perseus</v>
      </c>
      <c r="AT28" t="str">
        <f ca="1"/>
        <v>Gun</v>
      </c>
      <c r="AU28" t="b">
        <f ca="1"/>
        <v>0</v>
      </c>
      <c r="AV28" t="b">
        <f ca="1"/>
        <v>0</v>
      </c>
      <c r="AW28">
        <f ca="1"/>
        <v>0</v>
      </c>
      <c r="AX28">
        <f ca="1"/>
        <v>0</v>
      </c>
      <c r="AY28">
        <f ca="1"/>
        <v>0</v>
      </c>
      <c r="AZ28" t="b">
        <f ca="1"/>
        <v>0</v>
      </c>
      <c r="BA28">
        <f ca="1"/>
        <v>0</v>
      </c>
      <c r="BB28">
        <f ca="1"/>
        <v>0</v>
      </c>
      <c r="BC28">
        <f ca="1"/>
        <v>0</v>
      </c>
      <c r="BD28">
        <f ca="1"/>
        <v>0</v>
      </c>
      <c r="BE28" t="b">
        <f ca="1"/>
        <v>0</v>
      </c>
      <c r="BF28">
        <f ca="1"/>
        <v>0</v>
      </c>
      <c r="BG28">
        <f ca="1"/>
        <v>0</v>
      </c>
      <c r="BH28">
        <f ca="1"/>
        <v>0</v>
      </c>
      <c r="BI28">
        <f ca="1"/>
        <v>0</v>
      </c>
      <c r="BJ28" t="b">
        <f ca="1"/>
        <v>0</v>
      </c>
      <c r="BK28">
        <f ca="1"/>
        <v>0</v>
      </c>
      <c r="BL28">
        <f ca="1"/>
        <v>0</v>
      </c>
      <c r="BM28">
        <f ca="1"/>
        <v>0</v>
      </c>
      <c r="BN28">
        <f ca="1"/>
        <v>0</v>
      </c>
      <c r="BO28" t="b">
        <f ca="1"/>
        <v>0</v>
      </c>
      <c r="BP28">
        <f ca="1"/>
        <v>0</v>
      </c>
      <c r="BQ28">
        <f ca="1"/>
        <v>0</v>
      </c>
      <c r="BR28" t="str">
        <f ca="1"/>
        <v/>
      </c>
      <c r="BS28">
        <f ca="1"/>
        <v>0</v>
      </c>
      <c r="BT28">
        <f ca="1"/>
        <v>0</v>
      </c>
      <c r="BU28" t="b">
        <f ca="1"/>
        <v>0</v>
      </c>
      <c r="BV28" t="b">
        <f ca="1"/>
        <v>0</v>
      </c>
      <c r="BW28">
        <f ca="1"/>
        <v>0</v>
      </c>
      <c r="BX28">
        <f ca="1"/>
        <v>0</v>
      </c>
      <c r="BY28" t="b">
        <f ca="1"/>
        <v>0</v>
      </c>
      <c r="BZ28" t="b">
        <f ca="1"/>
        <v>0</v>
      </c>
      <c r="CA28">
        <f ca="1"/>
        <v>0</v>
      </c>
      <c r="CB28">
        <f ca="1"/>
        <v>0</v>
      </c>
      <c r="CC28" t="b">
        <f ca="1"/>
        <v>0</v>
      </c>
      <c r="CD28" t="b">
        <f ca="1"/>
        <v>0</v>
      </c>
      <c r="CE28">
        <f ca="1"/>
        <v>0</v>
      </c>
      <c r="CF28">
        <f ca="1"/>
        <v>0</v>
      </c>
      <c r="CG28" t="b">
        <f ca="1"/>
        <v>1</v>
      </c>
      <c r="CH28">
        <f ca="1"/>
        <v>82</v>
      </c>
      <c r="CI28">
        <f ca="1"/>
        <v>98</v>
      </c>
      <c r="CJ28">
        <f ca="1"/>
        <v>43</v>
      </c>
      <c r="CK28" t="b">
        <f ca="1"/>
        <v>0</v>
      </c>
      <c r="CL28" t="b">
        <f ca="1"/>
        <v>0</v>
      </c>
      <c r="CM28" t="b">
        <f ca="1"/>
        <v>0</v>
      </c>
      <c r="CN28" t="b">
        <f ca="1"/>
        <v>0</v>
      </c>
      <c r="CO28">
        <f ca="1"/>
        <v>101</v>
      </c>
      <c r="CP28">
        <f ca="1"/>
        <v>0</v>
      </c>
      <c r="CQ28">
        <f ca="1"/>
        <v>0</v>
      </c>
      <c r="CR28">
        <f ca="1"/>
        <v>0</v>
      </c>
      <c r="CS28">
        <f ca="1"/>
        <v>0</v>
      </c>
      <c r="CT28">
        <f ca="1"/>
        <v>0</v>
      </c>
      <c r="CU28" t="b">
        <f ca="1"/>
        <v>1</v>
      </c>
      <c r="CV28" t="b">
        <f ca="1"/>
        <v>0</v>
      </c>
      <c r="CW28">
        <f ca="1"/>
        <v>179</v>
      </c>
      <c r="CX28">
        <f ca="1"/>
        <v>98</v>
      </c>
      <c r="CY28">
        <f ca="1"/>
        <v>2</v>
      </c>
      <c r="CZ28">
        <f ca="1"/>
        <v>0</v>
      </c>
      <c r="DA28" t="b">
        <f ca="1"/>
        <v>0</v>
      </c>
      <c r="DB28" t="b">
        <f ca="1"/>
        <v>0</v>
      </c>
      <c r="DC28" t="b">
        <f ca="1"/>
        <v>0</v>
      </c>
      <c r="DD28">
        <f ca="1"/>
        <v>99</v>
      </c>
      <c r="DE28" t="b">
        <f ca="1"/>
        <v>0</v>
      </c>
      <c r="DF28">
        <f ca="1"/>
        <v>0</v>
      </c>
    </row>
    <row r="29" spans="1:110" x14ac:dyDescent="0.2">
      <c r="A29" t="str">
        <f ca="1"/>
        <v>5_30 Chalet</v>
      </c>
      <c r="B29">
        <f ca="1"/>
        <v>6</v>
      </c>
      <c r="C29">
        <f ca="1"/>
        <v>0</v>
      </c>
      <c r="D29">
        <f ca="1"/>
        <v>0</v>
      </c>
      <c r="E29">
        <f ca="1"/>
        <v>0</v>
      </c>
      <c r="F29">
        <f ca="1"/>
        <v>0</v>
      </c>
      <c r="G29">
        <f ca="1"/>
        <v>0</v>
      </c>
      <c r="H29">
        <f ca="1"/>
        <v>0</v>
      </c>
      <c r="I29">
        <f ca="1"/>
        <v>0</v>
      </c>
      <c r="J29" t="str">
        <f ca="1"/>
        <v>0:43</v>
      </c>
      <c r="K29" t="b">
        <f ca="1"/>
        <v>0</v>
      </c>
      <c r="L29" t="b">
        <f ca="1"/>
        <v>0</v>
      </c>
      <c r="M29" t="b">
        <f ca="1"/>
        <v>0</v>
      </c>
      <c r="N29" t="str">
        <f ca="1"/>
        <v>Azami</v>
      </c>
      <c r="O29" t="b">
        <f ca="1"/>
        <v>0</v>
      </c>
      <c r="P29">
        <f ca="1"/>
        <v>0</v>
      </c>
      <c r="Q29">
        <f ca="1"/>
        <v>1</v>
      </c>
      <c r="R29">
        <f ca="1"/>
        <v>3</v>
      </c>
      <c r="S29">
        <f ca="1"/>
        <v>0</v>
      </c>
      <c r="T29">
        <f ca="1"/>
        <v>0</v>
      </c>
      <c r="U29">
        <f ca="1"/>
        <v>0</v>
      </c>
      <c r="V29">
        <f ca="1"/>
        <v>0</v>
      </c>
      <c r="W29">
        <f ca="1"/>
        <v>0</v>
      </c>
      <c r="X29">
        <f ca="1"/>
        <v>0</v>
      </c>
      <c r="Y29">
        <f ca="1"/>
        <v>0</v>
      </c>
      <c r="Z29">
        <f ca="1"/>
        <v>6</v>
      </c>
      <c r="AA29">
        <f ca="1"/>
        <v>0</v>
      </c>
      <c r="AB29">
        <f ca="1"/>
        <v>0</v>
      </c>
      <c r="AC29">
        <f ca="1"/>
        <v>0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  <c r="AI29">
        <f ca="1"/>
        <v>6</v>
      </c>
      <c r="AJ29" t="b">
        <f ca="1"/>
        <v>0</v>
      </c>
      <c r="AK29">
        <f ca="1"/>
        <v>0</v>
      </c>
      <c r="AL29" t="str">
        <f ca="1"/>
        <v>KitchenDining</v>
      </c>
      <c r="AM29" t="str">
        <f ca="1"/>
        <v>0:43</v>
      </c>
      <c r="AN29" t="str">
        <f ca="1"/>
        <v>Defence</v>
      </c>
      <c r="AO29" t="str">
        <f ca="1"/>
        <v>Lost</v>
      </c>
      <c r="AP29" t="b">
        <f ca="1"/>
        <v>0</v>
      </c>
      <c r="AQ29">
        <f ca="1"/>
        <v>0</v>
      </c>
      <c r="AR29" t="str">
        <f ca="1"/>
        <v>2:45</v>
      </c>
      <c r="AS29" t="str">
        <f ca="1"/>
        <v>Yeeto</v>
      </c>
      <c r="AT29" t="str">
        <f ca="1"/>
        <v>Gun</v>
      </c>
      <c r="AU29" t="b">
        <f ca="1"/>
        <v>0</v>
      </c>
      <c r="AV29" t="b">
        <f ca="1"/>
        <v>1</v>
      </c>
      <c r="AW29" t="str">
        <f ca="1"/>
        <v>1:13</v>
      </c>
      <c r="AX29" t="str">
        <f ca="1"/>
        <v>Perseus</v>
      </c>
      <c r="AY29" t="str">
        <f ca="1"/>
        <v>Gun</v>
      </c>
      <c r="AZ29" t="b">
        <f ca="1"/>
        <v>0</v>
      </c>
      <c r="BA29" t="b">
        <f ca="1"/>
        <v>0</v>
      </c>
      <c r="BB29">
        <f ca="1"/>
        <v>0</v>
      </c>
      <c r="BC29">
        <f ca="1"/>
        <v>0</v>
      </c>
      <c r="BD29">
        <f ca="1"/>
        <v>0</v>
      </c>
      <c r="BE29" t="b">
        <f ca="1"/>
        <v>0</v>
      </c>
      <c r="BF29">
        <f ca="1"/>
        <v>0</v>
      </c>
      <c r="BG29">
        <f ca="1"/>
        <v>0</v>
      </c>
      <c r="BH29">
        <f ca="1"/>
        <v>0</v>
      </c>
      <c r="BI29">
        <f ca="1"/>
        <v>0</v>
      </c>
      <c r="BJ29" t="b">
        <f ca="1"/>
        <v>0</v>
      </c>
      <c r="BK29">
        <f ca="1"/>
        <v>0</v>
      </c>
      <c r="BL29">
        <f ca="1"/>
        <v>0</v>
      </c>
      <c r="BM29">
        <f ca="1"/>
        <v>0</v>
      </c>
      <c r="BN29">
        <f ca="1"/>
        <v>0</v>
      </c>
      <c r="BO29" t="b">
        <f ca="1"/>
        <v>0</v>
      </c>
      <c r="BP29">
        <f ca="1"/>
        <v>0</v>
      </c>
      <c r="BQ29">
        <f ca="1"/>
        <v>0</v>
      </c>
      <c r="BR29" t="str">
        <f ca="1"/>
        <v/>
      </c>
      <c r="BS29">
        <f ca="1"/>
        <v>0</v>
      </c>
      <c r="BT29">
        <f ca="1"/>
        <v>0</v>
      </c>
      <c r="BU29" t="b">
        <f ca="1"/>
        <v>0</v>
      </c>
      <c r="BV29" t="b">
        <f ca="1"/>
        <v>0</v>
      </c>
      <c r="BW29">
        <f ca="1"/>
        <v>0</v>
      </c>
      <c r="BX29">
        <f ca="1"/>
        <v>0</v>
      </c>
      <c r="BY29" t="b">
        <f ca="1"/>
        <v>0</v>
      </c>
      <c r="BZ29" t="b">
        <f ca="1"/>
        <v>0</v>
      </c>
      <c r="CA29">
        <f ca="1"/>
        <v>0</v>
      </c>
      <c r="CB29">
        <f ca="1"/>
        <v>0</v>
      </c>
      <c r="CC29" t="b">
        <f ca="1"/>
        <v>0</v>
      </c>
      <c r="CD29" t="b">
        <f ca="1"/>
        <v>0</v>
      </c>
      <c r="CE29">
        <f ca="1"/>
        <v>0</v>
      </c>
      <c r="CF29">
        <f ca="1"/>
        <v>0</v>
      </c>
      <c r="CG29" t="b">
        <f ca="1"/>
        <v>1</v>
      </c>
      <c r="CH29">
        <f ca="1"/>
        <v>43</v>
      </c>
      <c r="CI29">
        <f ca="1"/>
        <v>137</v>
      </c>
      <c r="CJ29">
        <f ca="1"/>
        <v>15</v>
      </c>
      <c r="CK29">
        <f ca="1"/>
        <v>107</v>
      </c>
      <c r="CL29" t="b">
        <f ca="1"/>
        <v>0</v>
      </c>
      <c r="CM29" t="b">
        <f ca="1"/>
        <v>0</v>
      </c>
      <c r="CN29" t="b">
        <f ca="1"/>
        <v>0</v>
      </c>
      <c r="CO29">
        <f ca="1"/>
        <v>137</v>
      </c>
      <c r="CP29">
        <f ca="1"/>
        <v>0</v>
      </c>
      <c r="CQ29">
        <f ca="1"/>
        <v>0</v>
      </c>
      <c r="CR29">
        <f ca="1"/>
        <v>0</v>
      </c>
      <c r="CS29">
        <f ca="1"/>
        <v>0</v>
      </c>
      <c r="CT29">
        <f ca="1"/>
        <v>0</v>
      </c>
      <c r="CU29" t="b">
        <f ca="1"/>
        <v>0</v>
      </c>
      <c r="CV29" t="b">
        <f ca="1"/>
        <v>0</v>
      </c>
      <c r="CW29">
        <f ca="1"/>
        <v>71</v>
      </c>
      <c r="CX29">
        <f ca="1"/>
        <v>137</v>
      </c>
      <c r="CY29">
        <f ca="1"/>
        <v>0</v>
      </c>
      <c r="CZ29">
        <f ca="1"/>
        <v>0</v>
      </c>
      <c r="DA29" t="b">
        <f ca="1"/>
        <v>0</v>
      </c>
      <c r="DB29" t="b">
        <f ca="1"/>
        <v>0</v>
      </c>
      <c r="DC29" t="b">
        <f ca="1"/>
        <v>0</v>
      </c>
      <c r="DD29" t="b">
        <f ca="1"/>
        <v>0</v>
      </c>
      <c r="DE29" t="b">
        <f ca="1"/>
        <v>0</v>
      </c>
      <c r="DF29">
        <f ca="1"/>
        <v>0</v>
      </c>
    </row>
    <row r="30" spans="1:110" x14ac:dyDescent="0.2">
      <c r="A30" t="str">
        <f ca="1"/>
        <v>5_30 Chalet</v>
      </c>
      <c r="B30">
        <f ca="1"/>
        <v>7</v>
      </c>
      <c r="C30">
        <f ca="1"/>
        <v>0</v>
      </c>
      <c r="D30">
        <f ca="1"/>
        <v>0</v>
      </c>
      <c r="E30">
        <f ca="1"/>
        <v>0</v>
      </c>
      <c r="F30">
        <f ca="1"/>
        <v>0</v>
      </c>
      <c r="G30">
        <f ca="1"/>
        <v>0</v>
      </c>
      <c r="H30">
        <f ca="1"/>
        <v>0</v>
      </c>
      <c r="I30">
        <f ca="1"/>
        <v>0</v>
      </c>
      <c r="J30" t="str">
        <f ca="1"/>
        <v>1:04</v>
      </c>
      <c r="K30" t="b">
        <f ca="1"/>
        <v>0</v>
      </c>
      <c r="L30" t="b">
        <f ca="1"/>
        <v>0</v>
      </c>
      <c r="M30" t="b">
        <f ca="1"/>
        <v>0</v>
      </c>
      <c r="N30" t="str">
        <f ca="1"/>
        <v>Nomad</v>
      </c>
      <c r="O30" t="b">
        <f ca="1"/>
        <v>0</v>
      </c>
      <c r="P30">
        <f ca="1"/>
        <v>0</v>
      </c>
      <c r="Q30">
        <f ca="1"/>
        <v>0</v>
      </c>
      <c r="R30">
        <f ca="1"/>
        <v>0</v>
      </c>
      <c r="S30">
        <f ca="1"/>
        <v>0</v>
      </c>
      <c r="T30">
        <f ca="1"/>
        <v>0</v>
      </c>
      <c r="U30">
        <f ca="1"/>
        <v>0</v>
      </c>
      <c r="V30">
        <f ca="1"/>
        <v>0</v>
      </c>
      <c r="W30">
        <f ca="1"/>
        <v>0</v>
      </c>
      <c r="X30">
        <f ca="1"/>
        <v>0</v>
      </c>
      <c r="Y30">
        <f ca="1"/>
        <v>0</v>
      </c>
      <c r="Z30">
        <f ca="1"/>
        <v>7</v>
      </c>
      <c r="AA30">
        <f ca="1"/>
        <v>0</v>
      </c>
      <c r="AB30">
        <f ca="1"/>
        <v>0</v>
      </c>
      <c r="AC30">
        <f ca="1"/>
        <v>0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  <c r="AI30">
        <f ca="1"/>
        <v>7</v>
      </c>
      <c r="AJ30" t="b">
        <f ca="1"/>
        <v>0</v>
      </c>
      <c r="AK30">
        <f ca="1"/>
        <v>0</v>
      </c>
      <c r="AL30" t="str">
        <f ca="1"/>
        <v>BarGaming</v>
      </c>
      <c r="AM30" t="str">
        <f ca="1"/>
        <v>0:41</v>
      </c>
      <c r="AN30" t="str">
        <f ca="1"/>
        <v>Attack</v>
      </c>
      <c r="AO30" t="str">
        <f ca="1"/>
        <v>Lost</v>
      </c>
      <c r="AP30" t="b">
        <f ca="1"/>
        <v>0</v>
      </c>
      <c r="AQ30">
        <f ca="1"/>
        <v>0</v>
      </c>
      <c r="AR30" t="str">
        <f ca="1"/>
        <v>2:21</v>
      </c>
      <c r="AS30" t="str">
        <f ca="1"/>
        <v>Blue</v>
      </c>
      <c r="AT30" t="str">
        <f ca="1"/>
        <v>Gun</v>
      </c>
      <c r="AU30" t="b">
        <f ca="1"/>
        <v>0</v>
      </c>
      <c r="AV30" t="b">
        <f ca="1"/>
        <v>1</v>
      </c>
      <c r="AW30" t="str">
        <f ca="1"/>
        <v>2:09</v>
      </c>
      <c r="AX30" t="str">
        <f ca="1"/>
        <v>Ploudy</v>
      </c>
      <c r="AY30" t="str">
        <f ca="1"/>
        <v>Gun</v>
      </c>
      <c r="AZ30" t="b">
        <f ca="1"/>
        <v>0</v>
      </c>
      <c r="BA30" t="b">
        <f ca="1"/>
        <v>1</v>
      </c>
      <c r="BB30" t="str">
        <f ca="1"/>
        <v>1:10</v>
      </c>
      <c r="BC30" t="str">
        <f ca="1"/>
        <v>Blue</v>
      </c>
      <c r="BD30" t="str">
        <f ca="1"/>
        <v>Gun</v>
      </c>
      <c r="BE30" t="b">
        <f ca="1"/>
        <v>0</v>
      </c>
      <c r="BF30" t="b">
        <f ca="1"/>
        <v>1</v>
      </c>
      <c r="BG30">
        <f ca="1"/>
        <v>0</v>
      </c>
      <c r="BH30">
        <f ca="1"/>
        <v>0</v>
      </c>
      <c r="BI30">
        <f ca="1"/>
        <v>0</v>
      </c>
      <c r="BJ30" t="b">
        <f ca="1"/>
        <v>0</v>
      </c>
      <c r="BK30">
        <f ca="1"/>
        <v>0</v>
      </c>
      <c r="BL30">
        <f ca="1"/>
        <v>0</v>
      </c>
      <c r="BM30">
        <f ca="1"/>
        <v>0</v>
      </c>
      <c r="BN30">
        <f ca="1"/>
        <v>0</v>
      </c>
      <c r="BO30" t="b">
        <f ca="1"/>
        <v>0</v>
      </c>
      <c r="BP30">
        <f ca="1"/>
        <v>0</v>
      </c>
      <c r="BQ30">
        <f ca="1"/>
        <v>0</v>
      </c>
      <c r="BR30" t="str">
        <f ca="1"/>
        <v/>
      </c>
      <c r="BS30">
        <f ca="1"/>
        <v>0</v>
      </c>
      <c r="BT30">
        <f ca="1"/>
        <v>0</v>
      </c>
      <c r="BU30" t="b">
        <f ca="1"/>
        <v>0</v>
      </c>
      <c r="BV30" t="b">
        <f ca="1"/>
        <v>0</v>
      </c>
      <c r="BW30">
        <f ca="1"/>
        <v>0</v>
      </c>
      <c r="BX30">
        <f ca="1"/>
        <v>0</v>
      </c>
      <c r="BY30" t="b">
        <f ca="1"/>
        <v>0</v>
      </c>
      <c r="BZ30" t="b">
        <f ca="1"/>
        <v>0</v>
      </c>
      <c r="CA30">
        <f ca="1"/>
        <v>1</v>
      </c>
      <c r="CB30">
        <f ca="1"/>
        <v>1</v>
      </c>
      <c r="CC30" t="b">
        <f ca="1"/>
        <v>0</v>
      </c>
      <c r="CD30" t="b">
        <f ca="1"/>
        <v>1</v>
      </c>
      <c r="CE30">
        <f ca="1"/>
        <v>0</v>
      </c>
      <c r="CF30">
        <f ca="1"/>
        <v>0</v>
      </c>
      <c r="CG30" t="b">
        <f ca="1"/>
        <v>0</v>
      </c>
      <c r="CH30">
        <f ca="1"/>
        <v>64</v>
      </c>
      <c r="CI30">
        <f ca="1"/>
        <v>116</v>
      </c>
      <c r="CJ30">
        <f ca="1"/>
        <v>39</v>
      </c>
      <c r="CK30">
        <f ca="1"/>
        <v>51</v>
      </c>
      <c r="CL30">
        <f ca="1"/>
        <v>110</v>
      </c>
      <c r="CM30" t="b">
        <f ca="1"/>
        <v>0</v>
      </c>
      <c r="CN30" t="b">
        <f ca="1"/>
        <v>0</v>
      </c>
      <c r="CO30">
        <f ca="1"/>
        <v>139</v>
      </c>
      <c r="CP30">
        <f ca="1"/>
        <v>0</v>
      </c>
      <c r="CQ30">
        <f ca="1"/>
        <v>0</v>
      </c>
      <c r="CR30">
        <f ca="1"/>
        <v>0</v>
      </c>
      <c r="CS30">
        <f ca="1"/>
        <v>0</v>
      </c>
      <c r="CT30">
        <f ca="1"/>
        <v>0</v>
      </c>
      <c r="CU30">
        <f ca="1"/>
        <v>0</v>
      </c>
      <c r="CV30">
        <f ca="1"/>
        <v>0</v>
      </c>
      <c r="CW30">
        <f ca="1"/>
        <v>0</v>
      </c>
      <c r="CX30">
        <f ca="1"/>
        <v>0</v>
      </c>
      <c r="CY30">
        <f ca="1"/>
        <v>0</v>
      </c>
      <c r="CZ30">
        <f ca="1"/>
        <v>0</v>
      </c>
      <c r="DA30" t="b">
        <f ca="1"/>
        <v>0</v>
      </c>
      <c r="DB30" t="b">
        <f ca="1"/>
        <v>0</v>
      </c>
      <c r="DC30" t="b">
        <f ca="1"/>
        <v>0</v>
      </c>
      <c r="DD30" t="b">
        <f ca="1"/>
        <v>0</v>
      </c>
      <c r="DE30" t="b">
        <f ca="1"/>
        <v>0</v>
      </c>
      <c r="DF30">
        <f ca="1"/>
        <v>0</v>
      </c>
    </row>
    <row r="31" spans="1:110" x14ac:dyDescent="0.2">
      <c r="A31" t="str">
        <f ca="1"/>
        <v>5_30 Chalet</v>
      </c>
      <c r="B31">
        <f ca="1"/>
        <v>8</v>
      </c>
      <c r="C31">
        <f ca="1"/>
        <v>0</v>
      </c>
      <c r="D31">
        <f ca="1"/>
        <v>0</v>
      </c>
      <c r="E31">
        <f ca="1"/>
        <v>0</v>
      </c>
      <c r="F31">
        <f ca="1"/>
        <v>0</v>
      </c>
      <c r="G31">
        <f ca="1"/>
        <v>0</v>
      </c>
      <c r="H31">
        <f ca="1"/>
        <v>0</v>
      </c>
      <c r="I31">
        <f ca="1"/>
        <v>0</v>
      </c>
      <c r="J31" t="str">
        <f ca="1"/>
        <v>0:52</v>
      </c>
      <c r="K31" t="b">
        <f ca="1"/>
        <v>0</v>
      </c>
      <c r="L31" t="b">
        <f ca="1"/>
        <v>1</v>
      </c>
      <c r="M31" t="b">
        <f ca="1"/>
        <v>0</v>
      </c>
      <c r="N31" t="str">
        <f ca="1"/>
        <v>Nomad</v>
      </c>
      <c r="O31" t="b">
        <f ca="1"/>
        <v>0</v>
      </c>
      <c r="P31">
        <f ca="1"/>
        <v>0</v>
      </c>
      <c r="Q31">
        <f ca="1"/>
        <v>0</v>
      </c>
      <c r="R31">
        <f ca="1"/>
        <v>0</v>
      </c>
      <c r="S31">
        <f ca="1"/>
        <v>1</v>
      </c>
      <c r="T31">
        <f ca="1"/>
        <v>0</v>
      </c>
      <c r="U31">
        <f ca="1"/>
        <v>0</v>
      </c>
      <c r="V31">
        <f ca="1"/>
        <v>0</v>
      </c>
      <c r="W31">
        <f ca="1"/>
        <v>0</v>
      </c>
      <c r="X31">
        <f ca="1"/>
        <v>0</v>
      </c>
      <c r="Y31">
        <f ca="1"/>
        <v>0</v>
      </c>
      <c r="Z31">
        <f ca="1"/>
        <v>8</v>
      </c>
      <c r="AA31">
        <f ca="1"/>
        <v>0</v>
      </c>
      <c r="AB31">
        <f ca="1"/>
        <v>0</v>
      </c>
      <c r="AC31">
        <f ca="1"/>
        <v>0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  <c r="AI31">
        <f ca="1"/>
        <v>8</v>
      </c>
      <c r="AJ31" t="b">
        <f ca="1"/>
        <v>0</v>
      </c>
      <c r="AK31">
        <f ca="1"/>
        <v>0</v>
      </c>
      <c r="AL31" t="str">
        <f ca="1"/>
        <v>KitchenDining</v>
      </c>
      <c r="AM31" t="str">
        <f ca="1"/>
        <v>0:42</v>
      </c>
      <c r="AN31" t="str">
        <f ca="1"/>
        <v>Attack</v>
      </c>
      <c r="AO31" t="str">
        <f ca="1"/>
        <v>Won</v>
      </c>
      <c r="AP31" t="b">
        <f ca="1"/>
        <v>0</v>
      </c>
      <c r="AQ31">
        <f ca="1"/>
        <v>0</v>
      </c>
      <c r="AR31" t="str">
        <f ca="1"/>
        <v>2:16</v>
      </c>
      <c r="AS31" t="str">
        <f ca="1"/>
        <v>Yeeto</v>
      </c>
      <c r="AT31" t="str">
        <f ca="1"/>
        <v>Gun</v>
      </c>
      <c r="AU31" t="b">
        <f ca="1"/>
        <v>0</v>
      </c>
      <c r="AV31" t="b">
        <f ca="1"/>
        <v>0</v>
      </c>
      <c r="AW31" t="str">
        <f ca="1"/>
        <v>2:12</v>
      </c>
      <c r="AX31" t="str">
        <f ca="1"/>
        <v>Blue</v>
      </c>
      <c r="AY31" t="str">
        <f ca="1"/>
        <v>Gun</v>
      </c>
      <c r="AZ31" t="b">
        <f ca="1"/>
        <v>0</v>
      </c>
      <c r="BA31" t="b">
        <f ca="1"/>
        <v>0</v>
      </c>
      <c r="BB31" t="str">
        <f ca="1"/>
        <v>0:50</v>
      </c>
      <c r="BC31" t="str">
        <f ca="1"/>
        <v>Perseus</v>
      </c>
      <c r="BD31" t="str">
        <f ca="1"/>
        <v>Gun</v>
      </c>
      <c r="BE31" t="b">
        <f ca="1"/>
        <v>0</v>
      </c>
      <c r="BF31" t="b">
        <f ca="1"/>
        <v>1</v>
      </c>
      <c r="BG31" t="str">
        <f ca="1"/>
        <v>0:46</v>
      </c>
      <c r="BH31" t="str">
        <f ca="1"/>
        <v>Perseus</v>
      </c>
      <c r="BI31" t="str">
        <f ca="1"/>
        <v>Gun</v>
      </c>
      <c r="BJ31" t="b">
        <f ca="1"/>
        <v>0</v>
      </c>
      <c r="BK31" t="b">
        <f ca="1"/>
        <v>1</v>
      </c>
      <c r="BL31" t="str">
        <f ca="1"/>
        <v>0:42</v>
      </c>
      <c r="BM31" t="str">
        <f ca="1"/>
        <v>Perseus</v>
      </c>
      <c r="BN31" t="str">
        <f ca="1"/>
        <v>Gun</v>
      </c>
      <c r="BO31" t="b">
        <f ca="1"/>
        <v>0</v>
      </c>
      <c r="BP31" t="b">
        <f ca="1"/>
        <v>1</v>
      </c>
      <c r="BQ31">
        <f ca="1"/>
        <v>0</v>
      </c>
      <c r="BR31" t="str">
        <f ca="1"/>
        <v/>
      </c>
      <c r="BS31">
        <f ca="1"/>
        <v>0</v>
      </c>
      <c r="BT31">
        <f ca="1"/>
        <v>0</v>
      </c>
      <c r="BU31" t="b">
        <f ca="1"/>
        <v>0</v>
      </c>
      <c r="BV31" t="b">
        <f ca="1"/>
        <v>0</v>
      </c>
      <c r="BW31">
        <f ca="1"/>
        <v>0</v>
      </c>
      <c r="BX31">
        <f ca="1"/>
        <v>0</v>
      </c>
      <c r="BY31" t="b">
        <f ca="1"/>
        <v>0</v>
      </c>
      <c r="BZ31" t="b">
        <f ca="1"/>
        <v>0</v>
      </c>
      <c r="CA31">
        <f ca="1"/>
        <v>0</v>
      </c>
      <c r="CB31">
        <f ca="1"/>
        <v>0</v>
      </c>
      <c r="CC31" t="b">
        <f ca="1"/>
        <v>0</v>
      </c>
      <c r="CD31" t="b">
        <f ca="1"/>
        <v>1</v>
      </c>
      <c r="CE31">
        <f ca="1"/>
        <v>0</v>
      </c>
      <c r="CF31">
        <f ca="1"/>
        <v>0</v>
      </c>
      <c r="CG31" t="b">
        <f ca="1"/>
        <v>1</v>
      </c>
      <c r="CH31">
        <f ca="1"/>
        <v>52</v>
      </c>
      <c r="CI31">
        <f ca="1"/>
        <v>128</v>
      </c>
      <c r="CJ31">
        <f ca="1"/>
        <v>44</v>
      </c>
      <c r="CK31">
        <f ca="1"/>
        <v>48</v>
      </c>
      <c r="CL31">
        <f ca="1"/>
        <v>130</v>
      </c>
      <c r="CM31">
        <f ca="1"/>
        <v>134</v>
      </c>
      <c r="CN31">
        <f ca="1"/>
        <v>138</v>
      </c>
      <c r="CO31">
        <f ca="1"/>
        <v>138</v>
      </c>
      <c r="CP31">
        <f ca="1"/>
        <v>0</v>
      </c>
      <c r="CQ31">
        <f ca="1"/>
        <v>0</v>
      </c>
      <c r="CR31">
        <f ca="1"/>
        <v>0</v>
      </c>
      <c r="CS31">
        <f ca="1"/>
        <v>0</v>
      </c>
      <c r="CT31">
        <f ca="1"/>
        <v>0</v>
      </c>
      <c r="CU31">
        <f ca="1"/>
        <v>0</v>
      </c>
      <c r="CV31">
        <f ca="1"/>
        <v>0</v>
      </c>
      <c r="CW31">
        <f ca="1"/>
        <v>0</v>
      </c>
      <c r="CX31">
        <f ca="1"/>
        <v>0</v>
      </c>
      <c r="CY31">
        <f ca="1"/>
        <v>0</v>
      </c>
      <c r="CZ31">
        <f ca="1"/>
        <v>0</v>
      </c>
      <c r="DA31" t="b">
        <f ca="1"/>
        <v>0</v>
      </c>
      <c r="DB31" t="b">
        <f ca="1"/>
        <v>1</v>
      </c>
      <c r="DC31" t="b">
        <f ca="1"/>
        <v>0</v>
      </c>
      <c r="DD31" t="b">
        <f ca="1"/>
        <v>0</v>
      </c>
      <c r="DE31" t="b">
        <f ca="1"/>
        <v>0</v>
      </c>
      <c r="DF31">
        <f ca="1"/>
        <v>0</v>
      </c>
    </row>
    <row r="32" spans="1:110" x14ac:dyDescent="0.2">
      <c r="A32" t="str">
        <f ca="1"/>
        <v>5_30 Chalet</v>
      </c>
      <c r="B32">
        <f ca="1"/>
        <v>9</v>
      </c>
      <c r="C32">
        <f ca="1"/>
        <v>0</v>
      </c>
      <c r="D32">
        <f ca="1"/>
        <v>0</v>
      </c>
      <c r="E32">
        <f ca="1"/>
        <v>0</v>
      </c>
      <c r="F32">
        <f ca="1"/>
        <v>0</v>
      </c>
      <c r="G32">
        <f ca="1"/>
        <v>0</v>
      </c>
      <c r="H32">
        <f ca="1"/>
        <v>0</v>
      </c>
      <c r="I32">
        <f ca="1"/>
        <v>0</v>
      </c>
      <c r="J32" t="str">
        <f ca="1"/>
        <v>1:55</v>
      </c>
      <c r="K32" t="b">
        <f ca="1"/>
        <v>0</v>
      </c>
      <c r="L32" t="b">
        <f ca="1"/>
        <v>0</v>
      </c>
      <c r="M32" t="b">
        <f ca="1"/>
        <v>0</v>
      </c>
      <c r="N32" t="str">
        <f ca="1"/>
        <v>Iana</v>
      </c>
      <c r="O32" t="b">
        <f ca="1"/>
        <v>0</v>
      </c>
      <c r="P32">
        <f ca="1"/>
        <v>0</v>
      </c>
      <c r="Q32">
        <f ca="1"/>
        <v>0</v>
      </c>
      <c r="R32">
        <f ca="1"/>
        <v>0</v>
      </c>
      <c r="S32">
        <f ca="1"/>
        <v>3</v>
      </c>
      <c r="T32">
        <f ca="1"/>
        <v>0</v>
      </c>
      <c r="U32">
        <f ca="1"/>
        <v>0</v>
      </c>
      <c r="V32">
        <f ca="1"/>
        <v>0</v>
      </c>
      <c r="W32">
        <f ca="1"/>
        <v>0</v>
      </c>
      <c r="X32">
        <f ca="1"/>
        <v>0</v>
      </c>
      <c r="Y32">
        <f ca="1"/>
        <v>0</v>
      </c>
      <c r="Z32">
        <f ca="1"/>
        <v>9</v>
      </c>
      <c r="AA32">
        <f ca="1"/>
        <v>0</v>
      </c>
      <c r="AB32">
        <f ca="1"/>
        <v>0</v>
      </c>
      <c r="AC32">
        <f ca="1"/>
        <v>0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  <c r="AI32">
        <f ca="1"/>
        <v>9</v>
      </c>
      <c r="AJ32" t="b">
        <f ca="1"/>
        <v>0</v>
      </c>
      <c r="AK32">
        <f ca="1"/>
        <v>0</v>
      </c>
      <c r="AL32" t="str">
        <f ca="1"/>
        <v>KitchenDining</v>
      </c>
      <c r="AM32" t="str">
        <f ca="1"/>
        <v>1:10</v>
      </c>
      <c r="AN32" t="str">
        <f ca="1"/>
        <v>Attack</v>
      </c>
      <c r="AO32" t="str">
        <f ca="1"/>
        <v>Lost</v>
      </c>
      <c r="AP32" t="b">
        <f ca="1"/>
        <v>0</v>
      </c>
      <c r="AQ32">
        <f ca="1"/>
        <v>0</v>
      </c>
      <c r="AR32" t="str">
        <f ca="1"/>
        <v>1:57</v>
      </c>
      <c r="AS32" t="str">
        <f ca="1"/>
        <v>Yeeto</v>
      </c>
      <c r="AT32" t="str">
        <f ca="1"/>
        <v>Gun</v>
      </c>
      <c r="AU32" t="b">
        <f ca="1"/>
        <v>0</v>
      </c>
      <c r="AV32" t="b">
        <f ca="1"/>
        <v>1</v>
      </c>
      <c r="AW32">
        <f ca="1"/>
        <v>0</v>
      </c>
      <c r="AX32">
        <f ca="1"/>
        <v>0</v>
      </c>
      <c r="AY32">
        <f ca="1"/>
        <v>0</v>
      </c>
      <c r="AZ32" t="b">
        <f ca="1"/>
        <v>0</v>
      </c>
      <c r="BA32">
        <f ca="1"/>
        <v>0</v>
      </c>
      <c r="BB32">
        <f ca="1"/>
        <v>0</v>
      </c>
      <c r="BC32">
        <f ca="1"/>
        <v>0</v>
      </c>
      <c r="BD32">
        <f ca="1"/>
        <v>0</v>
      </c>
      <c r="BE32" t="b">
        <f ca="1"/>
        <v>0</v>
      </c>
      <c r="BF32">
        <f ca="1"/>
        <v>0</v>
      </c>
      <c r="BG32">
        <f ca="1"/>
        <v>0</v>
      </c>
      <c r="BH32">
        <f ca="1"/>
        <v>0</v>
      </c>
      <c r="BI32">
        <f ca="1"/>
        <v>0</v>
      </c>
      <c r="BJ32" t="b">
        <f ca="1"/>
        <v>0</v>
      </c>
      <c r="BK32">
        <f ca="1"/>
        <v>0</v>
      </c>
      <c r="BL32">
        <f ca="1"/>
        <v>0</v>
      </c>
      <c r="BM32">
        <f ca="1"/>
        <v>0</v>
      </c>
      <c r="BN32">
        <f ca="1"/>
        <v>0</v>
      </c>
      <c r="BO32" t="b">
        <f ca="1"/>
        <v>0</v>
      </c>
      <c r="BP32">
        <f ca="1"/>
        <v>0</v>
      </c>
      <c r="BQ32">
        <f ca="1"/>
        <v>0</v>
      </c>
      <c r="BR32" t="str">
        <f ca="1"/>
        <v/>
      </c>
      <c r="BS32">
        <f ca="1"/>
        <v>0</v>
      </c>
      <c r="BT32">
        <f ca="1"/>
        <v>0</v>
      </c>
      <c r="BU32" t="b">
        <f ca="1"/>
        <v>0</v>
      </c>
      <c r="BV32" t="b">
        <f ca="1"/>
        <v>0</v>
      </c>
      <c r="BW32">
        <f ca="1"/>
        <v>0</v>
      </c>
      <c r="BX32">
        <f ca="1"/>
        <v>0</v>
      </c>
      <c r="BY32" t="b">
        <f ca="1"/>
        <v>0</v>
      </c>
      <c r="BZ32" t="b">
        <f ca="1"/>
        <v>0</v>
      </c>
      <c r="CA32">
        <f ca="1"/>
        <v>0</v>
      </c>
      <c r="CB32">
        <f ca="1"/>
        <v>0</v>
      </c>
      <c r="CC32" t="b">
        <f ca="1"/>
        <v>0</v>
      </c>
      <c r="CD32" t="b">
        <f ca="1"/>
        <v>0</v>
      </c>
      <c r="CE32">
        <f ca="1"/>
        <v>0</v>
      </c>
      <c r="CF32">
        <f ca="1"/>
        <v>0</v>
      </c>
      <c r="CG32" t="b">
        <f ca="1"/>
        <v>0</v>
      </c>
      <c r="CH32">
        <f ca="1"/>
        <v>115</v>
      </c>
      <c r="CI32">
        <f ca="1"/>
        <v>65</v>
      </c>
      <c r="CJ32">
        <f ca="1"/>
        <v>63</v>
      </c>
      <c r="CK32" t="b">
        <f ca="1"/>
        <v>0</v>
      </c>
      <c r="CL32" t="b">
        <f ca="1"/>
        <v>0</v>
      </c>
      <c r="CM32" t="b">
        <f ca="1"/>
        <v>0</v>
      </c>
      <c r="CN32" t="b">
        <f ca="1"/>
        <v>0</v>
      </c>
      <c r="CO32">
        <f ca="1"/>
        <v>110</v>
      </c>
      <c r="CP32">
        <f ca="1"/>
        <v>0</v>
      </c>
      <c r="CQ32">
        <f ca="1"/>
        <v>0</v>
      </c>
      <c r="CR32">
        <f ca="1"/>
        <v>0</v>
      </c>
      <c r="CS32">
        <f ca="1"/>
        <v>0</v>
      </c>
      <c r="CT32">
        <f ca="1"/>
        <v>0</v>
      </c>
      <c r="CU32">
        <f ca="1"/>
        <v>0</v>
      </c>
      <c r="CV32">
        <f ca="1"/>
        <v>0</v>
      </c>
      <c r="CW32">
        <f ca="1"/>
        <v>0</v>
      </c>
      <c r="CX32">
        <f ca="1"/>
        <v>0</v>
      </c>
      <c r="CY32">
        <f ca="1"/>
        <v>0</v>
      </c>
      <c r="CZ32">
        <f ca="1"/>
        <v>0</v>
      </c>
      <c r="DA32" t="b">
        <f ca="1"/>
        <v>0</v>
      </c>
      <c r="DB32" t="b">
        <f ca="1"/>
        <v>0</v>
      </c>
      <c r="DC32" t="b">
        <f ca="1"/>
        <v>0</v>
      </c>
      <c r="DD32" t="b">
        <f ca="1"/>
        <v>0</v>
      </c>
      <c r="DE32" t="b">
        <f ca="1"/>
        <v>0</v>
      </c>
      <c r="DF32">
        <f ca="1"/>
        <v>0</v>
      </c>
    </row>
    <row r="33" spans="1:110" x14ac:dyDescent="0.2">
      <c r="A33" t="str">
        <f ca="1"/>
        <v>5_30 Chalet</v>
      </c>
      <c r="B33">
        <f ca="1"/>
        <v>10</v>
      </c>
      <c r="C33">
        <f ca="1"/>
        <v>0</v>
      </c>
      <c r="D33">
        <f ca="1"/>
        <v>0</v>
      </c>
      <c r="E33">
        <f ca="1"/>
        <v>0</v>
      </c>
      <c r="F33">
        <f ca="1"/>
        <v>0</v>
      </c>
      <c r="G33">
        <f ca="1"/>
        <v>0</v>
      </c>
      <c r="H33">
        <f ca="1"/>
        <v>0</v>
      </c>
      <c r="I33">
        <f ca="1"/>
        <v>0</v>
      </c>
      <c r="J33">
        <f ca="1"/>
        <v>0</v>
      </c>
      <c r="K33" t="b">
        <f ca="1"/>
        <v>0</v>
      </c>
      <c r="L33" t="b">
        <f ca="1"/>
        <v>0</v>
      </c>
      <c r="M33" t="b">
        <f ca="1"/>
        <v>0</v>
      </c>
      <c r="N33" t="str">
        <f ca="1"/>
        <v>Nomad</v>
      </c>
      <c r="O33" t="b">
        <f ca="1"/>
        <v>0</v>
      </c>
      <c r="P33">
        <f ca="1"/>
        <v>0</v>
      </c>
      <c r="Q33">
        <f ca="1"/>
        <v>0</v>
      </c>
      <c r="R33">
        <f ca="1"/>
        <v>0</v>
      </c>
      <c r="S33">
        <f ca="1"/>
        <v>1</v>
      </c>
      <c r="T33">
        <f ca="1"/>
        <v>0</v>
      </c>
      <c r="U33">
        <f ca="1"/>
        <v>0</v>
      </c>
      <c r="V33">
        <f ca="1"/>
        <v>0</v>
      </c>
      <c r="W33">
        <f ca="1"/>
        <v>0</v>
      </c>
      <c r="X33">
        <f ca="1"/>
        <v>0</v>
      </c>
      <c r="Y33">
        <f ca="1"/>
        <v>0</v>
      </c>
      <c r="Z33">
        <f ca="1"/>
        <v>10</v>
      </c>
      <c r="AA33">
        <f ca="1"/>
        <v>0</v>
      </c>
      <c r="AB33">
        <f ca="1"/>
        <v>0</v>
      </c>
      <c r="AC33">
        <f ca="1"/>
        <v>0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  <c r="AI33">
        <f ca="1"/>
        <v>10</v>
      </c>
      <c r="AJ33" t="b">
        <f ca="1"/>
        <v>0</v>
      </c>
      <c r="AK33">
        <f ca="1"/>
        <v>0</v>
      </c>
      <c r="AL33" t="str">
        <f ca="1"/>
        <v>WineSnowmobile</v>
      </c>
      <c r="AM33" t="str">
        <f ca="1"/>
        <v>1:49</v>
      </c>
      <c r="AN33" t="str">
        <f ca="1"/>
        <v>Attack</v>
      </c>
      <c r="AO33" t="str">
        <f ca="1"/>
        <v>Won</v>
      </c>
      <c r="AP33" t="b">
        <f ca="1"/>
        <v>0</v>
      </c>
      <c r="AQ33">
        <f ca="1"/>
        <v>0</v>
      </c>
      <c r="AR33" t="str">
        <f ca="1"/>
        <v>2:12</v>
      </c>
      <c r="AS33" t="str">
        <f ca="1"/>
        <v>Yeeto</v>
      </c>
      <c r="AT33" t="str">
        <f ca="1"/>
        <v>Gun</v>
      </c>
      <c r="AU33" t="b">
        <f ca="1"/>
        <v>0</v>
      </c>
      <c r="AV33" t="b">
        <f ca="1"/>
        <v>0</v>
      </c>
      <c r="AW33" t="str">
        <f ca="1"/>
        <v>2:09</v>
      </c>
      <c r="AX33" t="str">
        <f ca="1"/>
        <v>Fin</v>
      </c>
      <c r="AY33" t="str">
        <f ca="1"/>
        <v>Gun</v>
      </c>
      <c r="AZ33" t="b">
        <f ca="1"/>
        <v>0</v>
      </c>
      <c r="BA33" t="b">
        <f ca="1"/>
        <v>0</v>
      </c>
      <c r="BB33" t="str">
        <f ca="1"/>
        <v>2:03</v>
      </c>
      <c r="BC33" t="str">
        <f ca="1"/>
        <v>Ploudy</v>
      </c>
      <c r="BD33" t="str">
        <f ca="1"/>
        <v>Gun</v>
      </c>
      <c r="BE33" t="b">
        <f ca="1"/>
        <v>0</v>
      </c>
      <c r="BF33" t="b">
        <f ca="1"/>
        <v>0</v>
      </c>
      <c r="BG33" t="str">
        <f ca="1"/>
        <v>1:54</v>
      </c>
      <c r="BH33" t="str">
        <f ca="1"/>
        <v>Ploudy</v>
      </c>
      <c r="BI33" t="str">
        <f ca="1"/>
        <v>Gun</v>
      </c>
      <c r="BJ33" t="b">
        <f ca="1"/>
        <v>0</v>
      </c>
      <c r="BK33" t="b">
        <f ca="1"/>
        <v>0</v>
      </c>
      <c r="BL33" t="str">
        <f ca="1"/>
        <v>1:49</v>
      </c>
      <c r="BM33" t="str">
        <f ca="1"/>
        <v>Perseus</v>
      </c>
      <c r="BN33" t="str">
        <f ca="1"/>
        <v>Gun</v>
      </c>
      <c r="BO33" t="b">
        <f ca="1"/>
        <v>0</v>
      </c>
      <c r="BP33" t="b">
        <f ca="1"/>
        <v>0</v>
      </c>
      <c r="BQ33">
        <f ca="1"/>
        <v>0</v>
      </c>
      <c r="BR33" t="str">
        <f ca="1"/>
        <v/>
      </c>
      <c r="BS33">
        <f ca="1"/>
        <v>0</v>
      </c>
      <c r="BT33">
        <f ca="1"/>
        <v>0</v>
      </c>
      <c r="BU33" t="b">
        <f ca="1"/>
        <v>0</v>
      </c>
      <c r="BV33" t="b">
        <f ca="1"/>
        <v>0</v>
      </c>
      <c r="BW33">
        <f ca="1"/>
        <v>0</v>
      </c>
      <c r="BX33">
        <f ca="1"/>
        <v>0</v>
      </c>
      <c r="BY33" t="b">
        <f ca="1"/>
        <v>0</v>
      </c>
      <c r="BZ33" t="b">
        <f ca="1"/>
        <v>0</v>
      </c>
      <c r="CA33">
        <f ca="1"/>
        <v>2</v>
      </c>
      <c r="CB33">
        <f ca="1"/>
        <v>0</v>
      </c>
      <c r="CC33" t="b">
        <f ca="1"/>
        <v>0</v>
      </c>
      <c r="CD33" t="b">
        <f ca="1"/>
        <v>1</v>
      </c>
      <c r="CE33">
        <f ca="1"/>
        <v>0</v>
      </c>
      <c r="CF33">
        <f ca="1"/>
        <v>0</v>
      </c>
      <c r="CG33" t="b">
        <f ca="1"/>
        <v>1</v>
      </c>
      <c r="CH33">
        <f ca="1"/>
        <v>0</v>
      </c>
      <c r="CI33" t="b">
        <f ca="1"/>
        <v>0</v>
      </c>
      <c r="CJ33">
        <f ca="1"/>
        <v>48</v>
      </c>
      <c r="CK33">
        <f ca="1"/>
        <v>51</v>
      </c>
      <c r="CL33">
        <f ca="1"/>
        <v>57</v>
      </c>
      <c r="CM33">
        <f ca="1"/>
        <v>66</v>
      </c>
      <c r="CN33">
        <f ca="1"/>
        <v>71</v>
      </c>
      <c r="CO33">
        <f ca="1"/>
        <v>71</v>
      </c>
      <c r="CP33">
        <f ca="1"/>
        <v>0</v>
      </c>
      <c r="CQ33">
        <f ca="1"/>
        <v>0</v>
      </c>
      <c r="CR33">
        <f ca="1"/>
        <v>0</v>
      </c>
      <c r="CS33">
        <f ca="1"/>
        <v>0</v>
      </c>
      <c r="CT33">
        <f ca="1"/>
        <v>0</v>
      </c>
      <c r="CU33">
        <f ca="1"/>
        <v>0</v>
      </c>
      <c r="CV33">
        <f ca="1"/>
        <v>0</v>
      </c>
      <c r="CW33">
        <f ca="1"/>
        <v>0</v>
      </c>
      <c r="CX33">
        <f ca="1"/>
        <v>0</v>
      </c>
      <c r="CY33">
        <f ca="1"/>
        <v>0</v>
      </c>
      <c r="CZ33">
        <f ca="1"/>
        <v>0</v>
      </c>
      <c r="DA33" t="b">
        <f ca="1"/>
        <v>0</v>
      </c>
      <c r="DB33" t="b">
        <f ca="1"/>
        <v>0</v>
      </c>
      <c r="DC33" t="b">
        <f ca="1"/>
        <v>0</v>
      </c>
      <c r="DD33" t="b">
        <f ca="1"/>
        <v>0</v>
      </c>
      <c r="DE33" t="b">
        <f ca="1"/>
        <v>0</v>
      </c>
      <c r="DF33">
        <f ca="1"/>
        <v>0</v>
      </c>
    </row>
    <row r="34" spans="1:110" x14ac:dyDescent="0.2">
      <c r="A34" t="str">
        <f ca="1"/>
        <v>5_30 Chalet</v>
      </c>
      <c r="B34">
        <f ca="1"/>
        <v>11</v>
      </c>
      <c r="C34">
        <f ca="1"/>
        <v>0</v>
      </c>
      <c r="D34">
        <f ca="1"/>
        <v>0</v>
      </c>
      <c r="E34">
        <f ca="1"/>
        <v>0</v>
      </c>
      <c r="F34">
        <f ca="1"/>
        <v>0</v>
      </c>
      <c r="G34">
        <f ca="1"/>
        <v>0</v>
      </c>
      <c r="H34">
        <f ca="1"/>
        <v>0</v>
      </c>
      <c r="I34">
        <f ca="1"/>
        <v>0</v>
      </c>
      <c r="J34" t="str">
        <f ca="1"/>
        <v>0:01</v>
      </c>
      <c r="K34" t="b">
        <f ca="1"/>
        <v>0</v>
      </c>
      <c r="L34" t="b">
        <f ca="1"/>
        <v>0</v>
      </c>
      <c r="M34" t="b">
        <f ca="1"/>
        <v>0</v>
      </c>
      <c r="N34" t="str">
        <f ca="1"/>
        <v>Zero</v>
      </c>
      <c r="O34" t="b">
        <f ca="1"/>
        <v>0</v>
      </c>
      <c r="P34">
        <f ca="1"/>
        <v>0</v>
      </c>
      <c r="Q34">
        <f ca="1"/>
        <v>0</v>
      </c>
      <c r="R34">
        <f ca="1"/>
        <v>0</v>
      </c>
      <c r="S34">
        <f ca="1"/>
        <v>1</v>
      </c>
      <c r="T34">
        <f ca="1"/>
        <v>0</v>
      </c>
      <c r="U34">
        <f ca="1"/>
        <v>0</v>
      </c>
      <c r="V34">
        <f ca="1"/>
        <v>0</v>
      </c>
      <c r="W34">
        <f ca="1"/>
        <v>0</v>
      </c>
      <c r="X34">
        <f ca="1"/>
        <v>0</v>
      </c>
      <c r="Y34">
        <f ca="1"/>
        <v>0</v>
      </c>
      <c r="Z34">
        <f ca="1"/>
        <v>11</v>
      </c>
      <c r="AA34">
        <f ca="1"/>
        <v>0</v>
      </c>
      <c r="AB34">
        <f ca="1"/>
        <v>0</v>
      </c>
      <c r="AC34">
        <f ca="1"/>
        <v>0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  <c r="AI34">
        <f ca="1"/>
        <v>11</v>
      </c>
      <c r="AJ34" t="b">
        <f ca="1"/>
        <v>0</v>
      </c>
      <c r="AK34">
        <f ca="1"/>
        <v>0</v>
      </c>
      <c r="AL34" t="str">
        <f ca="1"/>
        <v>WineSnowmobile</v>
      </c>
      <c r="AM34" t="str">
        <f ca="1"/>
        <v>0:01</v>
      </c>
      <c r="AN34" t="str">
        <f ca="1"/>
        <v>Attack</v>
      </c>
      <c r="AO34" t="str">
        <f ca="1"/>
        <v>Lost</v>
      </c>
      <c r="AP34" t="b">
        <f ca="1"/>
        <v>0</v>
      </c>
      <c r="AQ34">
        <f ca="1"/>
        <v>0</v>
      </c>
      <c r="AR34" t="str">
        <f ca="1"/>
        <v>1:26</v>
      </c>
      <c r="AS34" t="str">
        <f ca="1"/>
        <v>Perseus</v>
      </c>
      <c r="AT34" t="str">
        <f ca="1"/>
        <v>Gun</v>
      </c>
      <c r="AU34" t="b">
        <f ca="1"/>
        <v>0</v>
      </c>
      <c r="AV34" t="b">
        <f ca="1"/>
        <v>1</v>
      </c>
      <c r="AW34" t="str">
        <f ca="1"/>
        <v>0:35</v>
      </c>
      <c r="AX34" t="str">
        <f ca="1"/>
        <v>Ploudy</v>
      </c>
      <c r="AY34" t="str">
        <f ca="1"/>
        <v>Gun</v>
      </c>
      <c r="AZ34" t="b">
        <f ca="1"/>
        <v>0</v>
      </c>
      <c r="BA34" t="b">
        <f ca="1"/>
        <v>1</v>
      </c>
      <c r="BB34" t="str">
        <f ca="1"/>
        <v>0:10</v>
      </c>
      <c r="BC34" t="str">
        <f ca="1"/>
        <v>Ploudy</v>
      </c>
      <c r="BD34" t="str">
        <f ca="1"/>
        <v>Gun</v>
      </c>
      <c r="BE34" t="b">
        <f ca="1"/>
        <v>0</v>
      </c>
      <c r="BF34" t="b">
        <f ca="1"/>
        <v>1</v>
      </c>
      <c r="BG34">
        <f ca="1"/>
        <v>0</v>
      </c>
      <c r="BH34">
        <f ca="1"/>
        <v>0</v>
      </c>
      <c r="BI34">
        <f ca="1"/>
        <v>0</v>
      </c>
      <c r="BJ34" t="b">
        <f ca="1"/>
        <v>0</v>
      </c>
      <c r="BK34">
        <f ca="1"/>
        <v>0</v>
      </c>
      <c r="BL34">
        <f ca="1"/>
        <v>0</v>
      </c>
      <c r="BM34">
        <f ca="1"/>
        <v>0</v>
      </c>
      <c r="BN34">
        <f ca="1"/>
        <v>0</v>
      </c>
      <c r="BO34" t="b">
        <f ca="1"/>
        <v>0</v>
      </c>
      <c r="BP34">
        <f ca="1"/>
        <v>0</v>
      </c>
      <c r="BQ34">
        <f ca="1"/>
        <v>0</v>
      </c>
      <c r="BR34" t="str">
        <f ca="1"/>
        <v/>
      </c>
      <c r="BS34">
        <f ca="1"/>
        <v>0</v>
      </c>
      <c r="BT34">
        <f ca="1"/>
        <v>0</v>
      </c>
      <c r="BU34" t="b">
        <f ca="1"/>
        <v>0</v>
      </c>
      <c r="BV34" t="b">
        <f ca="1"/>
        <v>0</v>
      </c>
      <c r="BW34">
        <f ca="1"/>
        <v>0</v>
      </c>
      <c r="BX34">
        <f ca="1"/>
        <v>0</v>
      </c>
      <c r="BY34" t="b">
        <f ca="1"/>
        <v>0</v>
      </c>
      <c r="BZ34" t="b">
        <f ca="1"/>
        <v>0</v>
      </c>
      <c r="CA34">
        <f ca="1"/>
        <v>2</v>
      </c>
      <c r="CB34">
        <f ca="1"/>
        <v>2</v>
      </c>
      <c r="CC34" t="b">
        <f ca="1"/>
        <v>0</v>
      </c>
      <c r="CD34" t="b">
        <f ca="1"/>
        <v>1</v>
      </c>
      <c r="CE34">
        <f ca="1"/>
        <v>0</v>
      </c>
      <c r="CF34">
        <f ca="1"/>
        <v>0</v>
      </c>
      <c r="CG34" t="b">
        <f ca="1"/>
        <v>0</v>
      </c>
      <c r="CH34">
        <f ca="1"/>
        <v>1</v>
      </c>
      <c r="CI34">
        <f ca="1"/>
        <v>179</v>
      </c>
      <c r="CJ34">
        <f ca="1"/>
        <v>94</v>
      </c>
      <c r="CK34">
        <f ca="1"/>
        <v>145</v>
      </c>
      <c r="CL34">
        <f ca="1"/>
        <v>170</v>
      </c>
      <c r="CM34" t="b">
        <f ca="1"/>
        <v>0</v>
      </c>
      <c r="CN34" t="b">
        <f ca="1"/>
        <v>0</v>
      </c>
      <c r="CO34">
        <f ca="1"/>
        <v>179</v>
      </c>
      <c r="CP34">
        <f ca="1"/>
        <v>0</v>
      </c>
      <c r="CQ34">
        <f ca="1"/>
        <v>0</v>
      </c>
      <c r="CR34">
        <f ca="1"/>
        <v>0</v>
      </c>
      <c r="CS34">
        <f ca="1"/>
        <v>0</v>
      </c>
      <c r="CT34">
        <f ca="1"/>
        <v>0</v>
      </c>
      <c r="CU34">
        <f ca="1"/>
        <v>0</v>
      </c>
      <c r="CV34">
        <f ca="1"/>
        <v>0</v>
      </c>
      <c r="CW34">
        <f ca="1"/>
        <v>0</v>
      </c>
      <c r="CX34">
        <f ca="1"/>
        <v>0</v>
      </c>
      <c r="CY34">
        <f ca="1"/>
        <v>0</v>
      </c>
      <c r="CZ34">
        <f ca="1"/>
        <v>0</v>
      </c>
      <c r="DA34" t="b">
        <f ca="1"/>
        <v>0</v>
      </c>
      <c r="DB34" t="b">
        <f ca="1"/>
        <v>0</v>
      </c>
      <c r="DC34" t="b">
        <f ca="1"/>
        <v>0</v>
      </c>
      <c r="DD34" t="b">
        <f ca="1"/>
        <v>0</v>
      </c>
      <c r="DE34" t="b">
        <f ca="1"/>
        <v>0</v>
      </c>
      <c r="DF34">
        <f ca="1"/>
        <v>0</v>
      </c>
    </row>
    <row r="35" spans="1:110" x14ac:dyDescent="0.2">
      <c r="A35" t="str">
        <f ca="1"/>
        <v>5_30 Chalet</v>
      </c>
      <c r="B35">
        <f ca="1"/>
        <v>12</v>
      </c>
      <c r="C35">
        <f ca="1"/>
        <v>0</v>
      </c>
      <c r="D35">
        <f ca="1"/>
        <v>0</v>
      </c>
      <c r="E35">
        <f ca="1"/>
        <v>0</v>
      </c>
      <c r="F35">
        <f ca="1"/>
        <v>0</v>
      </c>
      <c r="G35">
        <f ca="1"/>
        <v>0</v>
      </c>
      <c r="H35">
        <f ca="1"/>
        <v>0</v>
      </c>
      <c r="I35">
        <f ca="1"/>
        <v>0</v>
      </c>
      <c r="J35" t="str">
        <f ca="1"/>
        <v>1:49</v>
      </c>
      <c r="K35" t="b">
        <f ca="1"/>
        <v>0</v>
      </c>
      <c r="L35" t="b">
        <f ca="1"/>
        <v>0</v>
      </c>
      <c r="M35" t="b">
        <f ca="1"/>
        <v>0</v>
      </c>
      <c r="N35" t="str">
        <f ca="1"/>
        <v>Zero</v>
      </c>
      <c r="O35" t="b">
        <f ca="1"/>
        <v>0</v>
      </c>
      <c r="P35">
        <f ca="1"/>
        <v>0</v>
      </c>
      <c r="Q35">
        <f ca="1"/>
        <v>0</v>
      </c>
      <c r="R35">
        <f ca="1"/>
        <v>0</v>
      </c>
      <c r="S35">
        <f ca="1"/>
        <v>2</v>
      </c>
      <c r="T35">
        <f ca="1"/>
        <v>0</v>
      </c>
      <c r="U35">
        <f ca="1"/>
        <v>0</v>
      </c>
      <c r="V35">
        <f ca="1"/>
        <v>0</v>
      </c>
      <c r="W35">
        <f ca="1"/>
        <v>0</v>
      </c>
      <c r="X35">
        <f ca="1"/>
        <v>0</v>
      </c>
      <c r="Y35">
        <f ca="1"/>
        <v>0</v>
      </c>
      <c r="Z35">
        <f ca="1"/>
        <v>12</v>
      </c>
      <c r="AA35">
        <f ca="1"/>
        <v>0</v>
      </c>
      <c r="AB35">
        <f ca="1"/>
        <v>0</v>
      </c>
      <c r="AC35">
        <f ca="1"/>
        <v>0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  <c r="AI35">
        <f ca="1"/>
        <v>12</v>
      </c>
      <c r="AJ35" t="b">
        <f ca="1"/>
        <v>0</v>
      </c>
      <c r="AK35">
        <f ca="1"/>
        <v>0</v>
      </c>
      <c r="AL35" t="str">
        <f ca="1"/>
        <v>BarGaming</v>
      </c>
      <c r="AM35" t="str">
        <f ca="1"/>
        <v>1:49</v>
      </c>
      <c r="AN35" t="str">
        <f ca="1"/>
        <v>Attack</v>
      </c>
      <c r="AO35" t="str">
        <f ca="1"/>
        <v>Lost</v>
      </c>
      <c r="AP35" t="b">
        <f ca="1"/>
        <v>0</v>
      </c>
      <c r="AQ35">
        <f ca="1"/>
        <v>0</v>
      </c>
      <c r="AR35" t="str">
        <f ca="1"/>
        <v>2:17</v>
      </c>
      <c r="AS35" t="str">
        <f ca="1"/>
        <v>Yeeto</v>
      </c>
      <c r="AT35" t="str">
        <f ca="1"/>
        <v>Gun</v>
      </c>
      <c r="AU35" t="b">
        <f ca="1"/>
        <v>0</v>
      </c>
      <c r="AV35" t="b">
        <f ca="1"/>
        <v>0</v>
      </c>
      <c r="AW35">
        <f ca="1"/>
        <v>0</v>
      </c>
      <c r="AX35">
        <f ca="1"/>
        <v>0</v>
      </c>
      <c r="AY35">
        <f ca="1"/>
        <v>0</v>
      </c>
      <c r="AZ35" t="b">
        <f ca="1"/>
        <v>0</v>
      </c>
      <c r="BA35">
        <f ca="1"/>
        <v>0</v>
      </c>
      <c r="BB35">
        <f ca="1"/>
        <v>0</v>
      </c>
      <c r="BC35">
        <f ca="1"/>
        <v>0</v>
      </c>
      <c r="BD35">
        <f ca="1"/>
        <v>0</v>
      </c>
      <c r="BE35" t="b">
        <f ca="1"/>
        <v>0</v>
      </c>
      <c r="BF35">
        <f ca="1"/>
        <v>0</v>
      </c>
      <c r="BG35">
        <f ca="1"/>
        <v>0</v>
      </c>
      <c r="BH35">
        <f ca="1"/>
        <v>0</v>
      </c>
      <c r="BI35">
        <f ca="1"/>
        <v>0</v>
      </c>
      <c r="BJ35" t="b">
        <f ca="1"/>
        <v>0</v>
      </c>
      <c r="BK35">
        <f ca="1"/>
        <v>0</v>
      </c>
      <c r="BL35">
        <f ca="1"/>
        <v>0</v>
      </c>
      <c r="BM35">
        <f ca="1"/>
        <v>0</v>
      </c>
      <c r="BN35">
        <f ca="1"/>
        <v>0</v>
      </c>
      <c r="BO35" t="b">
        <f ca="1"/>
        <v>0</v>
      </c>
      <c r="BP35">
        <f ca="1"/>
        <v>0</v>
      </c>
      <c r="BQ35">
        <f ca="1"/>
        <v>0</v>
      </c>
      <c r="BR35" t="str">
        <f ca="1"/>
        <v/>
      </c>
      <c r="BS35">
        <f ca="1"/>
        <v>0</v>
      </c>
      <c r="BT35">
        <f ca="1"/>
        <v>0</v>
      </c>
      <c r="BU35" t="b">
        <f ca="1"/>
        <v>0</v>
      </c>
      <c r="BV35" t="b">
        <f ca="1"/>
        <v>0</v>
      </c>
      <c r="BW35">
        <f ca="1"/>
        <v>0</v>
      </c>
      <c r="BX35">
        <f ca="1"/>
        <v>0</v>
      </c>
      <c r="BY35" t="b">
        <f ca="1"/>
        <v>0</v>
      </c>
      <c r="BZ35" t="b">
        <f ca="1"/>
        <v>0</v>
      </c>
      <c r="CA35">
        <f ca="1"/>
        <v>0</v>
      </c>
      <c r="CB35">
        <f ca="1"/>
        <v>0</v>
      </c>
      <c r="CC35" t="b">
        <f ca="1"/>
        <v>0</v>
      </c>
      <c r="CD35" t="b">
        <f ca="1"/>
        <v>0</v>
      </c>
      <c r="CE35">
        <f ca="1"/>
        <v>0</v>
      </c>
      <c r="CF35">
        <f ca="1"/>
        <v>0</v>
      </c>
      <c r="CG35" t="b">
        <f ca="1"/>
        <v>0</v>
      </c>
      <c r="CH35">
        <f ca="1"/>
        <v>109</v>
      </c>
      <c r="CI35">
        <f ca="1"/>
        <v>71</v>
      </c>
      <c r="CJ35">
        <f ca="1"/>
        <v>43</v>
      </c>
      <c r="CK35" t="b">
        <f ca="1"/>
        <v>0</v>
      </c>
      <c r="CL35" t="b">
        <f ca="1"/>
        <v>0</v>
      </c>
      <c r="CM35" t="b">
        <f ca="1"/>
        <v>0</v>
      </c>
      <c r="CN35" t="b">
        <f ca="1"/>
        <v>0</v>
      </c>
      <c r="CO35">
        <f ca="1"/>
        <v>71</v>
      </c>
      <c r="CP35">
        <f ca="1"/>
        <v>0</v>
      </c>
      <c r="CQ35">
        <f ca="1"/>
        <v>0</v>
      </c>
      <c r="CR35">
        <f ca="1"/>
        <v>0</v>
      </c>
      <c r="CS35">
        <f ca="1"/>
        <v>0</v>
      </c>
      <c r="CT35">
        <f ca="1"/>
        <v>0</v>
      </c>
      <c r="CU35">
        <f ca="1"/>
        <v>0</v>
      </c>
      <c r="CV35">
        <f ca="1"/>
        <v>0</v>
      </c>
      <c r="CW35">
        <f ca="1"/>
        <v>0</v>
      </c>
      <c r="CX35">
        <f ca="1"/>
        <v>0</v>
      </c>
      <c r="CY35">
        <f ca="1"/>
        <v>0</v>
      </c>
      <c r="CZ35">
        <f ca="1"/>
        <v>0</v>
      </c>
      <c r="DA35" t="b">
        <f ca="1"/>
        <v>0</v>
      </c>
      <c r="DB35" t="b">
        <f ca="1"/>
        <v>0</v>
      </c>
      <c r="DC35" t="b">
        <f ca="1"/>
        <v>0</v>
      </c>
      <c r="DD35" t="b">
        <f ca="1"/>
        <v>0</v>
      </c>
      <c r="DE35" t="b">
        <f ca="1"/>
        <v>0</v>
      </c>
      <c r="DF35">
        <f ca="1"/>
        <v>0</v>
      </c>
    </row>
    <row r="36" spans="1:110" x14ac:dyDescent="0.2">
      <c r="A36" t="str">
        <f ca="1"/>
        <v>5_31 Chalet</v>
      </c>
      <c r="B36">
        <f ca="1"/>
        <v>1</v>
      </c>
      <c r="C36">
        <f ca="1"/>
        <v>0</v>
      </c>
      <c r="D36">
        <f ca="1"/>
        <v>0</v>
      </c>
      <c r="E36">
        <f ca="1"/>
        <v>0</v>
      </c>
      <c r="F36">
        <f ca="1"/>
        <v>0</v>
      </c>
      <c r="G36">
        <f ca="1"/>
        <v>0</v>
      </c>
      <c r="H36">
        <f ca="1"/>
        <v>0</v>
      </c>
      <c r="I36">
        <f ca="1"/>
        <v>0</v>
      </c>
      <c r="J36" t="str">
        <f ca="1"/>
        <v>1:23</v>
      </c>
      <c r="K36" t="b">
        <f ca="1"/>
        <v>0</v>
      </c>
      <c r="L36" t="b">
        <f ca="1"/>
        <v>1</v>
      </c>
      <c r="M36" t="b">
        <f ca="1"/>
        <v>0</v>
      </c>
      <c r="N36" t="str">
        <f ca="1"/>
        <v>Aruni</v>
      </c>
      <c r="O36" t="b">
        <f ca="1"/>
        <v>0</v>
      </c>
      <c r="P36">
        <f ca="1"/>
        <v>0</v>
      </c>
      <c r="Q36">
        <f ca="1"/>
        <v>0</v>
      </c>
      <c r="R36">
        <f ca="1"/>
        <v>6</v>
      </c>
      <c r="S36">
        <f ca="1"/>
        <v>0</v>
      </c>
      <c r="T36">
        <f ca="1"/>
        <v>0</v>
      </c>
      <c r="U36">
        <f ca="1"/>
        <v>0</v>
      </c>
      <c r="V36">
        <f ca="1"/>
        <v>0</v>
      </c>
      <c r="W36">
        <f ca="1"/>
        <v>0</v>
      </c>
      <c r="X36">
        <f ca="1"/>
        <v>0</v>
      </c>
      <c r="Y36">
        <f ca="1"/>
        <v>0</v>
      </c>
      <c r="Z36">
        <f ca="1"/>
        <v>1</v>
      </c>
      <c r="AA36">
        <f ca="1"/>
        <v>0</v>
      </c>
      <c r="AB36">
        <f ca="1"/>
        <v>0</v>
      </c>
      <c r="AC36">
        <f ca="1"/>
        <v>0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  <c r="AI36">
        <f ca="1"/>
        <v>1</v>
      </c>
      <c r="AJ36" t="b">
        <f ca="1"/>
        <v>0</v>
      </c>
      <c r="AK36">
        <f ca="1"/>
        <v>0</v>
      </c>
      <c r="AL36" t="str">
        <f ca="1"/>
        <v>BarGaming</v>
      </c>
      <c r="AM36" t="str">
        <f ca="1"/>
        <v>0:04</v>
      </c>
      <c r="AN36" t="str">
        <f ca="1"/>
        <v>Defence</v>
      </c>
      <c r="AO36" t="str">
        <f ca="1"/>
        <v>Won</v>
      </c>
      <c r="AP36" t="b">
        <f ca="1"/>
        <v>0</v>
      </c>
      <c r="AQ36">
        <f ca="1"/>
        <v>0</v>
      </c>
      <c r="AR36" t="str">
        <f ca="1"/>
        <v>1:29</v>
      </c>
      <c r="AS36" t="str">
        <f ca="1"/>
        <v>Fin</v>
      </c>
      <c r="AT36" t="str">
        <f ca="1"/>
        <v>Gun</v>
      </c>
      <c r="AU36" t="b">
        <f ca="1"/>
        <v>0</v>
      </c>
      <c r="AV36" t="b">
        <f ca="1"/>
        <v>1</v>
      </c>
      <c r="AW36" t="str">
        <f ca="1"/>
        <v>1:22</v>
      </c>
      <c r="AX36" t="str">
        <f ca="1"/>
        <v>Blue</v>
      </c>
      <c r="AY36" t="str">
        <f ca="1"/>
        <v>Gun</v>
      </c>
      <c r="AZ36" t="b">
        <f ca="1"/>
        <v>0</v>
      </c>
      <c r="BA36" t="b">
        <f ca="1"/>
        <v>0</v>
      </c>
      <c r="BB36" t="str">
        <f ca="1"/>
        <v>1:18</v>
      </c>
      <c r="BC36" t="str">
        <f ca="1"/>
        <v>Blue</v>
      </c>
      <c r="BD36" t="str">
        <f ca="1"/>
        <v>Gun</v>
      </c>
      <c r="BE36" t="b">
        <f ca="1"/>
        <v>0</v>
      </c>
      <c r="BF36" t="b">
        <f ca="1"/>
        <v>1</v>
      </c>
      <c r="BG36" t="str">
        <f ca="1"/>
        <v>0:05</v>
      </c>
      <c r="BH36" t="str">
        <f ca="1"/>
        <v>Fin</v>
      </c>
      <c r="BI36" t="str">
        <f ca="1"/>
        <v>Gun</v>
      </c>
      <c r="BJ36" t="b">
        <f ca="1"/>
        <v>0</v>
      </c>
      <c r="BK36" t="b">
        <f ca="1"/>
        <v>1</v>
      </c>
      <c r="BL36" t="str">
        <f ca="1"/>
        <v>0:04</v>
      </c>
      <c r="BM36" t="str">
        <f ca="1"/>
        <v>Fin</v>
      </c>
      <c r="BN36" t="str">
        <f ca="1"/>
        <v>Gun</v>
      </c>
      <c r="BO36" t="b">
        <f ca="1"/>
        <v>0</v>
      </c>
      <c r="BP36" t="b">
        <f ca="1"/>
        <v>1</v>
      </c>
      <c r="BQ36">
        <f ca="1"/>
        <v>0</v>
      </c>
      <c r="BR36" t="str">
        <f ca="1"/>
        <v/>
      </c>
      <c r="BS36">
        <f ca="1"/>
        <v>0</v>
      </c>
      <c r="BT36">
        <f ca="1"/>
        <v>0</v>
      </c>
      <c r="BU36" t="b">
        <f ca="1"/>
        <v>0</v>
      </c>
      <c r="BV36" t="b">
        <f ca="1"/>
        <v>0</v>
      </c>
      <c r="BW36">
        <f ca="1"/>
        <v>0</v>
      </c>
      <c r="BX36">
        <f ca="1"/>
        <v>0</v>
      </c>
      <c r="BY36" t="b">
        <f ca="1"/>
        <v>0</v>
      </c>
      <c r="BZ36" t="b">
        <f ca="1"/>
        <v>0</v>
      </c>
      <c r="CA36">
        <f ca="1"/>
        <v>0</v>
      </c>
      <c r="CB36">
        <f ca="1"/>
        <v>0</v>
      </c>
      <c r="CC36" t="b">
        <f ca="1"/>
        <v>0</v>
      </c>
      <c r="CD36" t="b">
        <f ca="1"/>
        <v>1</v>
      </c>
      <c r="CE36">
        <f ca="1"/>
        <v>0</v>
      </c>
      <c r="CF36">
        <f ca="1"/>
        <v>0</v>
      </c>
      <c r="CG36" t="b">
        <f ca="1"/>
        <v>0</v>
      </c>
      <c r="CH36">
        <f ca="1"/>
        <v>83</v>
      </c>
      <c r="CI36">
        <f ca="1"/>
        <v>97</v>
      </c>
      <c r="CJ36">
        <f ca="1"/>
        <v>91</v>
      </c>
      <c r="CK36">
        <f ca="1"/>
        <v>98</v>
      </c>
      <c r="CL36">
        <f ca="1"/>
        <v>102</v>
      </c>
      <c r="CM36">
        <f ca="1"/>
        <v>175</v>
      </c>
      <c r="CN36">
        <f ca="1"/>
        <v>176</v>
      </c>
      <c r="CO36">
        <f ca="1"/>
        <v>176</v>
      </c>
      <c r="CP36">
        <f ca="1"/>
        <v>0</v>
      </c>
      <c r="CQ36">
        <f ca="1"/>
        <v>0</v>
      </c>
      <c r="CR36">
        <f ca="1"/>
        <v>0</v>
      </c>
      <c r="CS36">
        <f ca="1"/>
        <v>0</v>
      </c>
      <c r="CT36">
        <f ca="1"/>
        <v>0</v>
      </c>
      <c r="CU36" t="b">
        <f ca="1"/>
        <v>1</v>
      </c>
      <c r="CV36" t="b">
        <f ca="1"/>
        <v>1</v>
      </c>
      <c r="CW36" t="b">
        <f ca="1"/>
        <v>0</v>
      </c>
      <c r="CX36">
        <f ca="1"/>
        <v>97</v>
      </c>
      <c r="CY36">
        <f ca="1"/>
        <v>2</v>
      </c>
      <c r="CZ36">
        <f ca="1"/>
        <v>0</v>
      </c>
      <c r="DA36" t="b">
        <f ca="1"/>
        <v>0</v>
      </c>
      <c r="DB36" t="b">
        <f ca="1"/>
        <v>1</v>
      </c>
      <c r="DC36" t="b">
        <f ca="1"/>
        <v>0</v>
      </c>
      <c r="DD36" t="b">
        <f ca="1"/>
        <v>0</v>
      </c>
      <c r="DE36" t="b">
        <f ca="1"/>
        <v>0</v>
      </c>
      <c r="DF36">
        <f ca="1"/>
        <v>0</v>
      </c>
    </row>
    <row r="37" spans="1:110" x14ac:dyDescent="0.2">
      <c r="A37" t="str">
        <f ca="1"/>
        <v>5_31 Chalet</v>
      </c>
      <c r="B37">
        <f ca="1"/>
        <v>2</v>
      </c>
      <c r="C37">
        <f ca="1"/>
        <v>0</v>
      </c>
      <c r="D37">
        <f ca="1"/>
        <v>0</v>
      </c>
      <c r="E37">
        <f ca="1"/>
        <v>0</v>
      </c>
      <c r="F37">
        <f ca="1"/>
        <v>0</v>
      </c>
      <c r="G37">
        <f ca="1"/>
        <v>0</v>
      </c>
      <c r="H37">
        <f ca="1"/>
        <v>0</v>
      </c>
      <c r="I37">
        <f ca="1"/>
        <v>0</v>
      </c>
      <c r="J37" t="str">
        <f ca="1"/>
        <v>2:00</v>
      </c>
      <c r="K37" t="b">
        <f ca="1"/>
        <v>0</v>
      </c>
      <c r="L37" t="b">
        <f ca="1"/>
        <v>0</v>
      </c>
      <c r="M37" t="b">
        <f ca="1"/>
        <v>0</v>
      </c>
      <c r="N37" t="str">
        <f ca="1"/>
        <v>Aruni</v>
      </c>
      <c r="O37" t="b">
        <f ca="1"/>
        <v>0</v>
      </c>
      <c r="P37">
        <f ca="1"/>
        <v>0</v>
      </c>
      <c r="Q37">
        <f ca="1"/>
        <v>1</v>
      </c>
      <c r="R37">
        <f ca="1"/>
        <v>7</v>
      </c>
      <c r="S37">
        <f ca="1"/>
        <v>0</v>
      </c>
      <c r="T37">
        <f ca="1"/>
        <v>0</v>
      </c>
      <c r="U37">
        <f ca="1"/>
        <v>0</v>
      </c>
      <c r="V37">
        <f ca="1"/>
        <v>0</v>
      </c>
      <c r="W37">
        <f ca="1"/>
        <v>0</v>
      </c>
      <c r="X37">
        <f ca="1"/>
        <v>0</v>
      </c>
      <c r="Y37">
        <f ca="1"/>
        <v>0</v>
      </c>
      <c r="Z37">
        <f ca="1"/>
        <v>2</v>
      </c>
      <c r="AA37">
        <f ca="1"/>
        <v>0</v>
      </c>
      <c r="AB37">
        <f ca="1"/>
        <v>0</v>
      </c>
      <c r="AC37">
        <f ca="1"/>
        <v>0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>
        <f ca="1"/>
        <v>0</v>
      </c>
      <c r="AI37">
        <f ca="1"/>
        <v>2</v>
      </c>
      <c r="AJ37" t="b">
        <f ca="1"/>
        <v>1</v>
      </c>
      <c r="AK37" t="str">
        <f ca="1"/>
        <v>0:00</v>
      </c>
      <c r="AL37" t="str">
        <f ca="1"/>
        <v>BarGaming</v>
      </c>
      <c r="AM37" t="str">
        <f ca="1"/>
        <v>0:23</v>
      </c>
      <c r="AN37" t="str">
        <f ca="1"/>
        <v>Defence</v>
      </c>
      <c r="AO37" t="str">
        <f ca="1"/>
        <v>Won</v>
      </c>
      <c r="AP37" t="b">
        <f ca="1"/>
        <v>0</v>
      </c>
      <c r="AQ37">
        <f ca="1"/>
        <v>0</v>
      </c>
      <c r="AR37" t="str">
        <f ca="1"/>
        <v>1:45</v>
      </c>
      <c r="AS37" t="str">
        <f ca="1"/>
        <v>Fin</v>
      </c>
      <c r="AT37" t="str">
        <f ca="1"/>
        <v>Gun</v>
      </c>
      <c r="AU37" t="b">
        <f ca="1"/>
        <v>0</v>
      </c>
      <c r="AV37" t="b">
        <f ca="1"/>
        <v>1</v>
      </c>
      <c r="AW37" t="str">
        <f ca="1"/>
        <v>1:38</v>
      </c>
      <c r="AX37" t="str">
        <f ca="1"/>
        <v>Fin</v>
      </c>
      <c r="AY37" t="str">
        <f ca="1"/>
        <v>Gun</v>
      </c>
      <c r="AZ37" t="b">
        <f ca="1"/>
        <v>0</v>
      </c>
      <c r="BA37" t="b">
        <f ca="1"/>
        <v>1</v>
      </c>
      <c r="BB37" t="str">
        <f ca="1"/>
        <v>1:21</v>
      </c>
      <c r="BC37" t="str">
        <f ca="1"/>
        <v>Perseus</v>
      </c>
      <c r="BD37" t="str">
        <f ca="1"/>
        <v>Gun</v>
      </c>
      <c r="BE37" t="b">
        <f ca="1"/>
        <v>0</v>
      </c>
      <c r="BF37" t="b">
        <f ca="1"/>
        <v>1</v>
      </c>
      <c r="BG37" t="str">
        <f ca="1"/>
        <v>0:29</v>
      </c>
      <c r="BH37" t="str">
        <f ca="1"/>
        <v>Perseus</v>
      </c>
      <c r="BI37" t="str">
        <f ca="1"/>
        <v>Gun</v>
      </c>
      <c r="BJ37" t="b">
        <f ca="1"/>
        <v>0</v>
      </c>
      <c r="BK37" t="b">
        <f ca="1"/>
        <v>1</v>
      </c>
      <c r="BL37" t="str">
        <f ca="1"/>
        <v>0:30</v>
      </c>
      <c r="BM37" t="str">
        <f ca="1"/>
        <v>Perseus</v>
      </c>
      <c r="BN37" t="str">
        <f ca="1"/>
        <v>Gun</v>
      </c>
      <c r="BO37" t="b">
        <f ca="1"/>
        <v>1</v>
      </c>
      <c r="BP37" t="b">
        <f ca="1"/>
        <v>0</v>
      </c>
      <c r="BQ37">
        <f ca="1"/>
        <v>0</v>
      </c>
      <c r="BR37" t="str">
        <f ca="1"/>
        <v/>
      </c>
      <c r="BS37">
        <f ca="1"/>
        <v>0</v>
      </c>
      <c r="BT37">
        <f ca="1"/>
        <v>0</v>
      </c>
      <c r="BU37" t="b">
        <f ca="1"/>
        <v>0</v>
      </c>
      <c r="BV37" t="b">
        <f ca="1"/>
        <v>0</v>
      </c>
      <c r="BW37">
        <f ca="1"/>
        <v>0</v>
      </c>
      <c r="BX37">
        <f ca="1"/>
        <v>0</v>
      </c>
      <c r="BY37" t="b">
        <f ca="1"/>
        <v>0</v>
      </c>
      <c r="BZ37" t="b">
        <f ca="1"/>
        <v>0</v>
      </c>
      <c r="CA37">
        <f ca="1"/>
        <v>0</v>
      </c>
      <c r="CB37">
        <f ca="1"/>
        <v>0</v>
      </c>
      <c r="CC37" t="b">
        <f ca="1"/>
        <v>0</v>
      </c>
      <c r="CD37" t="b">
        <f ca="1"/>
        <v>0</v>
      </c>
      <c r="CE37">
        <f ca="1"/>
        <v>0</v>
      </c>
      <c r="CF37">
        <f ca="1"/>
        <v>0</v>
      </c>
      <c r="CG37" t="b">
        <f ca="1"/>
        <v>0</v>
      </c>
      <c r="CH37">
        <f ca="1"/>
        <v>120</v>
      </c>
      <c r="CI37">
        <f ca="1"/>
        <v>60</v>
      </c>
      <c r="CJ37">
        <f ca="1"/>
        <v>75</v>
      </c>
      <c r="CK37">
        <f ca="1"/>
        <v>82</v>
      </c>
      <c r="CL37">
        <f ca="1"/>
        <v>99</v>
      </c>
      <c r="CM37">
        <f ca="1"/>
        <v>151</v>
      </c>
      <c r="CN37">
        <f ca="1"/>
        <v>195</v>
      </c>
      <c r="CO37">
        <f ca="1"/>
        <v>202</v>
      </c>
      <c r="CP37">
        <f ca="1"/>
        <v>0</v>
      </c>
      <c r="CQ37">
        <f ca="1"/>
        <v>0</v>
      </c>
      <c r="CR37">
        <f ca="1"/>
        <v>0</v>
      </c>
      <c r="CS37">
        <f ca="1"/>
        <v>0</v>
      </c>
      <c r="CT37">
        <f ca="1"/>
        <v>0</v>
      </c>
      <c r="CU37" t="b">
        <f ca="1"/>
        <v>1</v>
      </c>
      <c r="CV37" t="b">
        <f ca="1"/>
        <v>0</v>
      </c>
      <c r="CW37" t="b">
        <f ca="1"/>
        <v>0</v>
      </c>
      <c r="CX37">
        <f ca="1"/>
        <v>60</v>
      </c>
      <c r="CY37">
        <f ca="1"/>
        <v>0</v>
      </c>
      <c r="CZ37">
        <f ca="1"/>
        <v>0</v>
      </c>
      <c r="DA37" t="b">
        <f ca="1"/>
        <v>0</v>
      </c>
      <c r="DB37" t="b">
        <f ca="1"/>
        <v>0</v>
      </c>
      <c r="DC37" t="b">
        <f ca="1"/>
        <v>0</v>
      </c>
      <c r="DD37">
        <f ca="1"/>
        <v>180</v>
      </c>
      <c r="DE37" t="b">
        <f ca="1"/>
        <v>0</v>
      </c>
      <c r="DF37">
        <f ca="1"/>
        <v>0</v>
      </c>
    </row>
    <row r="38" spans="1:110" x14ac:dyDescent="0.2">
      <c r="A38" t="str">
        <f ca="1"/>
        <v>5_31 Chalet</v>
      </c>
      <c r="B38">
        <f ca="1"/>
        <v>3</v>
      </c>
      <c r="C38">
        <f ca="1"/>
        <v>0</v>
      </c>
      <c r="D38">
        <f ca="1"/>
        <v>0</v>
      </c>
      <c r="E38">
        <f ca="1"/>
        <v>0</v>
      </c>
      <c r="F38">
        <f ca="1"/>
        <v>0</v>
      </c>
      <c r="G38">
        <f ca="1"/>
        <v>0</v>
      </c>
      <c r="H38">
        <f ca="1"/>
        <v>0</v>
      </c>
      <c r="I38">
        <f ca="1"/>
        <v>0</v>
      </c>
      <c r="J38">
        <f ca="1"/>
        <v>0</v>
      </c>
      <c r="K38" t="b">
        <f ca="1"/>
        <v>0</v>
      </c>
      <c r="L38" t="b">
        <f ca="1"/>
        <v>0</v>
      </c>
      <c r="M38" t="b">
        <f ca="1"/>
        <v>0</v>
      </c>
      <c r="N38" t="str">
        <f ca="1"/>
        <v>Alibi</v>
      </c>
      <c r="O38" t="b">
        <f ca="1"/>
        <v>0</v>
      </c>
      <c r="P38">
        <f ca="1"/>
        <v>0</v>
      </c>
      <c r="Q38">
        <f ca="1"/>
        <v>0</v>
      </c>
      <c r="R38">
        <f ca="1"/>
        <v>2</v>
      </c>
      <c r="S38">
        <f ca="1"/>
        <v>0</v>
      </c>
      <c r="T38">
        <f ca="1"/>
        <v>0</v>
      </c>
      <c r="U38">
        <f ca="1"/>
        <v>0</v>
      </c>
      <c r="V38">
        <f ca="1"/>
        <v>0</v>
      </c>
      <c r="W38">
        <f ca="1"/>
        <v>0</v>
      </c>
      <c r="X38">
        <f ca="1"/>
        <v>0</v>
      </c>
      <c r="Y38">
        <f ca="1"/>
        <v>0</v>
      </c>
      <c r="Z38">
        <f ca="1"/>
        <v>3</v>
      </c>
      <c r="AA38">
        <f ca="1"/>
        <v>0</v>
      </c>
      <c r="AB38">
        <f ca="1"/>
        <v>0</v>
      </c>
      <c r="AC38">
        <f ca="1"/>
        <v>0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  <c r="AI38">
        <f ca="1"/>
        <v>3</v>
      </c>
      <c r="AJ38" t="b">
        <f ca="1"/>
        <v>0</v>
      </c>
      <c r="AK38">
        <f ca="1"/>
        <v>0</v>
      </c>
      <c r="AL38" t="str">
        <f ca="1"/>
        <v>WineSnowmobile</v>
      </c>
      <c r="AM38" t="str">
        <f ca="1"/>
        <v>0:55</v>
      </c>
      <c r="AN38" t="str">
        <f ca="1"/>
        <v>Defence</v>
      </c>
      <c r="AO38" t="str">
        <f ca="1"/>
        <v>Won</v>
      </c>
      <c r="AP38" t="b">
        <f ca="1"/>
        <v>0</v>
      </c>
      <c r="AQ38">
        <f ca="1"/>
        <v>0</v>
      </c>
      <c r="AR38" t="str">
        <f ca="1"/>
        <v>2:21</v>
      </c>
      <c r="AS38" t="str">
        <f ca="1"/>
        <v>Blue</v>
      </c>
      <c r="AT38" t="str">
        <f ca="1"/>
        <v>Gun</v>
      </c>
      <c r="AU38" t="b">
        <f ca="1"/>
        <v>0</v>
      </c>
      <c r="AV38" t="b">
        <f ca="1"/>
        <v>1</v>
      </c>
      <c r="AW38" t="str">
        <f ca="1"/>
        <v>2:04</v>
      </c>
      <c r="AX38" t="str">
        <f ca="1"/>
        <v>Perseus</v>
      </c>
      <c r="AY38" t="str">
        <f ca="1"/>
        <v>Gun</v>
      </c>
      <c r="AZ38" t="b">
        <f ca="1"/>
        <v>0</v>
      </c>
      <c r="BA38" t="b">
        <f ca="1"/>
        <v>0</v>
      </c>
      <c r="BB38" t="str">
        <f ca="1"/>
        <v>1:43</v>
      </c>
      <c r="BC38" t="str">
        <f ca="1"/>
        <v>Perseus</v>
      </c>
      <c r="BD38" t="str">
        <f ca="1"/>
        <v>Gun</v>
      </c>
      <c r="BE38" t="b">
        <f ca="1"/>
        <v>0</v>
      </c>
      <c r="BF38" t="b">
        <f ca="1"/>
        <v>1</v>
      </c>
      <c r="BG38" t="str">
        <f ca="1"/>
        <v>0:57</v>
      </c>
      <c r="BH38" t="str">
        <f ca="1"/>
        <v>Perseus</v>
      </c>
      <c r="BI38" t="str">
        <f ca="1"/>
        <v>Gun</v>
      </c>
      <c r="BJ38" t="b">
        <f ca="1"/>
        <v>0</v>
      </c>
      <c r="BK38" t="b">
        <f ca="1"/>
        <v>1</v>
      </c>
      <c r="BL38" t="str">
        <f ca="1"/>
        <v>0:55</v>
      </c>
      <c r="BM38" t="str">
        <f ca="1"/>
        <v>Blue</v>
      </c>
      <c r="BN38" t="str">
        <f ca="1"/>
        <v>Gun</v>
      </c>
      <c r="BO38" t="b">
        <f ca="1"/>
        <v>0</v>
      </c>
      <c r="BP38" t="b">
        <f ca="1"/>
        <v>1</v>
      </c>
      <c r="BQ38">
        <f ca="1"/>
        <v>0</v>
      </c>
      <c r="BR38" t="str">
        <f ca="1"/>
        <v/>
      </c>
      <c r="BS38">
        <f ca="1"/>
        <v>0</v>
      </c>
      <c r="BT38">
        <f ca="1"/>
        <v>0</v>
      </c>
      <c r="BU38" t="b">
        <f ca="1"/>
        <v>0</v>
      </c>
      <c r="BV38" t="b">
        <f ca="1"/>
        <v>0</v>
      </c>
      <c r="BW38">
        <f ca="1"/>
        <v>0</v>
      </c>
      <c r="BX38">
        <f ca="1"/>
        <v>0</v>
      </c>
      <c r="BY38" t="b">
        <f ca="1"/>
        <v>0</v>
      </c>
      <c r="BZ38" t="b">
        <f ca="1"/>
        <v>0</v>
      </c>
      <c r="CA38">
        <f ca="1"/>
        <v>0</v>
      </c>
      <c r="CB38">
        <f ca="1"/>
        <v>0</v>
      </c>
      <c r="CC38" t="b">
        <f ca="1"/>
        <v>0</v>
      </c>
      <c r="CD38" t="b">
        <f ca="1"/>
        <v>1</v>
      </c>
      <c r="CE38">
        <f ca="1"/>
        <v>0</v>
      </c>
      <c r="CF38">
        <f ca="1"/>
        <v>0</v>
      </c>
      <c r="CG38" t="b">
        <f ca="1"/>
        <v>1</v>
      </c>
      <c r="CH38">
        <f ca="1"/>
        <v>0</v>
      </c>
      <c r="CI38" t="b">
        <f ca="1"/>
        <v>0</v>
      </c>
      <c r="CJ38">
        <f ca="1"/>
        <v>39</v>
      </c>
      <c r="CK38">
        <f ca="1"/>
        <v>56</v>
      </c>
      <c r="CL38">
        <f ca="1"/>
        <v>77</v>
      </c>
      <c r="CM38">
        <f ca="1"/>
        <v>123</v>
      </c>
      <c r="CN38">
        <f ca="1"/>
        <v>125</v>
      </c>
      <c r="CO38">
        <f ca="1"/>
        <v>125</v>
      </c>
      <c r="CP38">
        <f ca="1"/>
        <v>0</v>
      </c>
      <c r="CQ38">
        <f ca="1"/>
        <v>0</v>
      </c>
      <c r="CR38">
        <f ca="1"/>
        <v>0</v>
      </c>
      <c r="CS38">
        <f ca="1"/>
        <v>0</v>
      </c>
      <c r="CT38">
        <f ca="1"/>
        <v>0</v>
      </c>
      <c r="CU38" t="b">
        <f ca="1"/>
        <v>0</v>
      </c>
      <c r="CV38" t="b">
        <f ca="1"/>
        <v>1</v>
      </c>
      <c r="CW38">
        <f ca="1"/>
        <v>153</v>
      </c>
      <c r="CX38" t="b">
        <f ca="1"/>
        <v>0</v>
      </c>
      <c r="CY38">
        <f ca="1"/>
        <v>0</v>
      </c>
      <c r="CZ38">
        <f ca="1"/>
        <v>0</v>
      </c>
      <c r="DA38" t="b">
        <f ca="1"/>
        <v>0</v>
      </c>
      <c r="DB38" t="b">
        <f ca="1"/>
        <v>0</v>
      </c>
      <c r="DC38" t="b">
        <f ca="1"/>
        <v>0</v>
      </c>
      <c r="DD38" t="b">
        <f ca="1"/>
        <v>0</v>
      </c>
      <c r="DE38" t="b">
        <f ca="1"/>
        <v>0</v>
      </c>
      <c r="DF38">
        <f ca="1"/>
        <v>0</v>
      </c>
    </row>
    <row r="39" spans="1:110" x14ac:dyDescent="0.2">
      <c r="A39" t="str">
        <f ca="1"/>
        <v>5_31 Chalet</v>
      </c>
      <c r="B39">
        <f ca="1"/>
        <v>4</v>
      </c>
      <c r="C39">
        <f ca="1"/>
        <v>0</v>
      </c>
      <c r="D39">
        <f ca="1"/>
        <v>0</v>
      </c>
      <c r="E39">
        <f ca="1"/>
        <v>0</v>
      </c>
      <c r="F39">
        <f ca="1"/>
        <v>0</v>
      </c>
      <c r="G39">
        <f ca="1"/>
        <v>0</v>
      </c>
      <c r="H39">
        <f ca="1"/>
        <v>0</v>
      </c>
      <c r="I39">
        <f ca="1"/>
        <v>0</v>
      </c>
      <c r="J39" t="str">
        <f ca="1"/>
        <v>0:55</v>
      </c>
      <c r="K39" t="b">
        <f ca="1"/>
        <v>0</v>
      </c>
      <c r="L39" t="b">
        <f ca="1"/>
        <v>0</v>
      </c>
      <c r="M39" t="b">
        <f ca="1"/>
        <v>0</v>
      </c>
      <c r="N39" t="str">
        <f ca="1"/>
        <v>Alibi</v>
      </c>
      <c r="O39" t="b">
        <f ca="1"/>
        <v>0</v>
      </c>
      <c r="P39">
        <f ca="1"/>
        <v>0</v>
      </c>
      <c r="Q39">
        <f ca="1"/>
        <v>0</v>
      </c>
      <c r="R39">
        <f ca="1"/>
        <v>5</v>
      </c>
      <c r="S39">
        <f ca="1"/>
        <v>0</v>
      </c>
      <c r="T39">
        <f ca="1"/>
        <v>0</v>
      </c>
      <c r="U39">
        <f ca="1"/>
        <v>0</v>
      </c>
      <c r="V39">
        <f ca="1"/>
        <v>0</v>
      </c>
      <c r="W39">
        <f ca="1"/>
        <v>0</v>
      </c>
      <c r="X39">
        <f ca="1"/>
        <v>0</v>
      </c>
      <c r="Y39">
        <f ca="1"/>
        <v>0</v>
      </c>
      <c r="Z39">
        <f ca="1"/>
        <v>4</v>
      </c>
      <c r="AA39">
        <f ca="1"/>
        <v>0</v>
      </c>
      <c r="AB39">
        <f ca="1"/>
        <v>0</v>
      </c>
      <c r="AC39">
        <f ca="1"/>
        <v>0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  <c r="AI39">
        <f ca="1"/>
        <v>4</v>
      </c>
      <c r="AJ39" t="b">
        <f ca="1"/>
        <v>0</v>
      </c>
      <c r="AK39">
        <f ca="1"/>
        <v>0</v>
      </c>
      <c r="AL39" t="str">
        <f ca="1"/>
        <v>WineSnowmobile</v>
      </c>
      <c r="AM39" t="str">
        <f ca="1"/>
        <v>0:06</v>
      </c>
      <c r="AN39" t="str">
        <f ca="1"/>
        <v>Defence</v>
      </c>
      <c r="AO39" t="str">
        <f ca="1"/>
        <v>Lost</v>
      </c>
      <c r="AP39" t="b">
        <f ca="1"/>
        <v>0</v>
      </c>
      <c r="AQ39">
        <f ca="1"/>
        <v>0</v>
      </c>
      <c r="AR39" t="str">
        <f ca="1"/>
        <v>1:06</v>
      </c>
      <c r="AS39" t="str">
        <f ca="1"/>
        <v>Blue</v>
      </c>
      <c r="AT39" t="str">
        <f ca="1"/>
        <v>Gun</v>
      </c>
      <c r="AU39" t="b">
        <f ca="1"/>
        <v>0</v>
      </c>
      <c r="AV39" t="b">
        <f ca="1"/>
        <v>1</v>
      </c>
      <c r="AW39" t="str">
        <f ca="1"/>
        <v>0:51</v>
      </c>
      <c r="AX39" t="str">
        <f ca="1"/>
        <v>Yeeto</v>
      </c>
      <c r="AY39" t="str">
        <f ca="1"/>
        <v>Gun</v>
      </c>
      <c r="AZ39" t="b">
        <f ca="1"/>
        <v>0</v>
      </c>
      <c r="BA39" t="b">
        <f ca="1"/>
        <v>1</v>
      </c>
      <c r="BB39" t="str">
        <f ca="1"/>
        <v>0:10</v>
      </c>
      <c r="BC39" t="str">
        <f ca="1"/>
        <v>Blue</v>
      </c>
      <c r="BD39" t="str">
        <f ca="1"/>
        <v>Gun</v>
      </c>
      <c r="BE39" t="b">
        <f ca="1"/>
        <v>0</v>
      </c>
      <c r="BF39" t="b">
        <f ca="1"/>
        <v>1</v>
      </c>
      <c r="BG39">
        <f ca="1"/>
        <v>0</v>
      </c>
      <c r="BH39">
        <f ca="1"/>
        <v>0</v>
      </c>
      <c r="BI39">
        <f ca="1"/>
        <v>0</v>
      </c>
      <c r="BJ39" t="b">
        <f ca="1"/>
        <v>0</v>
      </c>
      <c r="BK39">
        <f ca="1"/>
        <v>0</v>
      </c>
      <c r="BL39">
        <f ca="1"/>
        <v>0</v>
      </c>
      <c r="BM39">
        <f ca="1"/>
        <v>0</v>
      </c>
      <c r="BN39">
        <f ca="1"/>
        <v>0</v>
      </c>
      <c r="BO39" t="b">
        <f ca="1"/>
        <v>0</v>
      </c>
      <c r="BP39">
        <f ca="1"/>
        <v>0</v>
      </c>
      <c r="BQ39">
        <f ca="1"/>
        <v>0</v>
      </c>
      <c r="BR39" t="str">
        <f ca="1"/>
        <v/>
      </c>
      <c r="BS39">
        <f ca="1"/>
        <v>0</v>
      </c>
      <c r="BT39">
        <f ca="1"/>
        <v>0</v>
      </c>
      <c r="BU39" t="b">
        <f ca="1"/>
        <v>0</v>
      </c>
      <c r="BV39" t="b">
        <f ca="1"/>
        <v>0</v>
      </c>
      <c r="BW39">
        <f ca="1"/>
        <v>0</v>
      </c>
      <c r="BX39">
        <f ca="1"/>
        <v>0</v>
      </c>
      <c r="BY39" t="b">
        <f ca="1"/>
        <v>0</v>
      </c>
      <c r="BZ39" t="b">
        <f ca="1"/>
        <v>0</v>
      </c>
      <c r="CA39">
        <f ca="1"/>
        <v>0</v>
      </c>
      <c r="CB39">
        <f ca="1"/>
        <v>0</v>
      </c>
      <c r="CC39" t="b">
        <f ca="1"/>
        <v>0</v>
      </c>
      <c r="CD39" t="b">
        <f ca="1"/>
        <v>0</v>
      </c>
      <c r="CE39">
        <f ca="1"/>
        <v>0</v>
      </c>
      <c r="CF39">
        <f ca="1"/>
        <v>0</v>
      </c>
      <c r="CG39" t="b">
        <f ca="1"/>
        <v>0</v>
      </c>
      <c r="CH39">
        <f ca="1"/>
        <v>55</v>
      </c>
      <c r="CI39">
        <f ca="1"/>
        <v>125</v>
      </c>
      <c r="CJ39">
        <f ca="1"/>
        <v>114</v>
      </c>
      <c r="CK39">
        <f ca="1"/>
        <v>129</v>
      </c>
      <c r="CL39">
        <f ca="1"/>
        <v>170</v>
      </c>
      <c r="CM39" t="b">
        <f ca="1"/>
        <v>0</v>
      </c>
      <c r="CN39" t="b">
        <f ca="1"/>
        <v>0</v>
      </c>
      <c r="CO39">
        <f ca="1"/>
        <v>174</v>
      </c>
      <c r="CP39">
        <f ca="1"/>
        <v>0</v>
      </c>
      <c r="CQ39">
        <f ca="1"/>
        <v>0</v>
      </c>
      <c r="CR39">
        <f ca="1"/>
        <v>0</v>
      </c>
      <c r="CS39">
        <f ca="1"/>
        <v>0</v>
      </c>
      <c r="CT39">
        <f ca="1"/>
        <v>0</v>
      </c>
      <c r="CU39" t="b">
        <f ca="1"/>
        <v>0</v>
      </c>
      <c r="CV39" t="b">
        <f ca="1"/>
        <v>0</v>
      </c>
      <c r="CW39">
        <f ca="1"/>
        <v>30</v>
      </c>
      <c r="CX39">
        <f ca="1"/>
        <v>125</v>
      </c>
      <c r="CY39">
        <f ca="1"/>
        <v>0</v>
      </c>
      <c r="CZ39">
        <f ca="1"/>
        <v>0</v>
      </c>
      <c r="DA39" t="b">
        <f ca="1"/>
        <v>0</v>
      </c>
      <c r="DB39" t="b">
        <f ca="1"/>
        <v>0</v>
      </c>
      <c r="DC39" t="b">
        <f ca="1"/>
        <v>0</v>
      </c>
      <c r="DD39" t="b">
        <f ca="1"/>
        <v>0</v>
      </c>
      <c r="DE39" t="b">
        <f ca="1"/>
        <v>0</v>
      </c>
      <c r="DF39">
        <f ca="1"/>
        <v>0</v>
      </c>
    </row>
    <row r="40" spans="1:110" x14ac:dyDescent="0.2">
      <c r="A40" t="str">
        <f ca="1"/>
        <v>5_31 Chalet</v>
      </c>
      <c r="B40">
        <f ca="1"/>
        <v>5</v>
      </c>
      <c r="C40">
        <f ca="1"/>
        <v>0</v>
      </c>
      <c r="D40">
        <f ca="1"/>
        <v>0</v>
      </c>
      <c r="E40">
        <f ca="1"/>
        <v>0</v>
      </c>
      <c r="F40">
        <f ca="1"/>
        <v>0</v>
      </c>
      <c r="G40">
        <f ca="1"/>
        <v>0</v>
      </c>
      <c r="H40">
        <f ca="1"/>
        <v>0</v>
      </c>
      <c r="I40">
        <f ca="1"/>
        <v>0</v>
      </c>
      <c r="J40" t="str">
        <f ca="1"/>
        <v>0:02</v>
      </c>
      <c r="K40" t="b">
        <f ca="1"/>
        <v>0</v>
      </c>
      <c r="L40" t="b">
        <f ca="1"/>
        <v>0</v>
      </c>
      <c r="M40" t="b">
        <f ca="1"/>
        <v>0</v>
      </c>
      <c r="N40" t="str">
        <f ca="1"/>
        <v>Smoke</v>
      </c>
      <c r="O40" t="b">
        <f ca="1"/>
        <v>0</v>
      </c>
      <c r="P40">
        <f ca="1"/>
        <v>0</v>
      </c>
      <c r="Q40">
        <f ca="1"/>
        <v>1</v>
      </c>
      <c r="R40">
        <f ca="1"/>
        <v>4</v>
      </c>
      <c r="S40">
        <f ca="1"/>
        <v>0</v>
      </c>
      <c r="T40">
        <f ca="1"/>
        <v>0</v>
      </c>
      <c r="U40">
        <f ca="1"/>
        <v>0</v>
      </c>
      <c r="V40">
        <f ca="1"/>
        <v>0</v>
      </c>
      <c r="W40">
        <f ca="1"/>
        <v>0</v>
      </c>
      <c r="X40">
        <f ca="1"/>
        <v>0</v>
      </c>
      <c r="Y40">
        <f ca="1"/>
        <v>0</v>
      </c>
      <c r="Z40">
        <f ca="1"/>
        <v>5</v>
      </c>
      <c r="AA40">
        <f ca="1"/>
        <v>0</v>
      </c>
      <c r="AB40">
        <f ca="1"/>
        <v>0</v>
      </c>
      <c r="AC40">
        <f ca="1"/>
        <v>0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  <c r="AI40">
        <f ca="1"/>
        <v>5</v>
      </c>
      <c r="AJ40" t="b">
        <f ca="1"/>
        <v>0</v>
      </c>
      <c r="AK40">
        <f ca="1"/>
        <v>0</v>
      </c>
      <c r="AL40" t="str">
        <f ca="1"/>
        <v>KitchenDining</v>
      </c>
      <c r="AM40" t="str">
        <f ca="1"/>
        <v>0:00</v>
      </c>
      <c r="AN40" t="str">
        <f ca="1"/>
        <v>Defence</v>
      </c>
      <c r="AO40" t="str">
        <f ca="1"/>
        <v>Won</v>
      </c>
      <c r="AP40" t="b">
        <f ca="1"/>
        <v>0</v>
      </c>
      <c r="AQ40">
        <f ca="1"/>
        <v>0</v>
      </c>
      <c r="AR40" t="str">
        <f ca="1"/>
        <v>1:06</v>
      </c>
      <c r="AS40" t="str">
        <f ca="1"/>
        <v>Fin</v>
      </c>
      <c r="AT40" t="str">
        <f ca="1"/>
        <v>Gun</v>
      </c>
      <c r="AU40" t="b">
        <f ca="1"/>
        <v>0</v>
      </c>
      <c r="AV40" t="b">
        <f ca="1"/>
        <v>0</v>
      </c>
      <c r="AW40" t="str">
        <f ca="1"/>
        <v>0:54</v>
      </c>
      <c r="AX40" t="str">
        <f ca="1"/>
        <v>Blue</v>
      </c>
      <c r="AY40" t="str">
        <f ca="1"/>
        <v>Gun</v>
      </c>
      <c r="AZ40" t="b">
        <f ca="1"/>
        <v>0</v>
      </c>
      <c r="BA40" t="b">
        <f ca="1"/>
        <v>1</v>
      </c>
      <c r="BB40" t="str">
        <f ca="1"/>
        <v>0:09</v>
      </c>
      <c r="BC40" t="str">
        <f ca="1"/>
        <v>Blue</v>
      </c>
      <c r="BD40" t="str">
        <f ca="1"/>
        <v>Gun</v>
      </c>
      <c r="BE40" t="b">
        <f ca="1"/>
        <v>0</v>
      </c>
      <c r="BF40" t="b">
        <f ca="1"/>
        <v>0</v>
      </c>
      <c r="BG40" t="str">
        <f ca="1"/>
        <v>0:03</v>
      </c>
      <c r="BH40" t="str">
        <f ca="1"/>
        <v>Blue</v>
      </c>
      <c r="BI40" t="str">
        <f ca="1"/>
        <v>Gun</v>
      </c>
      <c r="BJ40" t="b">
        <f ca="1"/>
        <v>0</v>
      </c>
      <c r="BK40" t="b">
        <f ca="1"/>
        <v>0</v>
      </c>
      <c r="BL40">
        <f ca="1"/>
        <v>0</v>
      </c>
      <c r="BM40">
        <f ca="1"/>
        <v>0</v>
      </c>
      <c r="BN40">
        <f ca="1"/>
        <v>0</v>
      </c>
      <c r="BO40" t="b">
        <f ca="1"/>
        <v>0</v>
      </c>
      <c r="BP40">
        <f ca="1"/>
        <v>0</v>
      </c>
      <c r="BQ40">
        <f ca="1"/>
        <v>0</v>
      </c>
      <c r="BR40" t="str">
        <f ca="1"/>
        <v/>
      </c>
      <c r="BS40">
        <f ca="1"/>
        <v>0</v>
      </c>
      <c r="BT40">
        <f ca="1"/>
        <v>0</v>
      </c>
      <c r="BU40" t="b">
        <f ca="1"/>
        <v>0</v>
      </c>
      <c r="BV40" t="b">
        <f ca="1"/>
        <v>0</v>
      </c>
      <c r="BW40">
        <f ca="1"/>
        <v>0</v>
      </c>
      <c r="BX40">
        <f ca="1"/>
        <v>0</v>
      </c>
      <c r="BY40" t="b">
        <f ca="1"/>
        <v>1</v>
      </c>
      <c r="BZ40" t="b">
        <f ca="1"/>
        <v>0</v>
      </c>
      <c r="CA40">
        <f ca="1"/>
        <v>0</v>
      </c>
      <c r="CB40">
        <f ca="1"/>
        <v>0</v>
      </c>
      <c r="CC40" t="b">
        <f ca="1"/>
        <v>0</v>
      </c>
      <c r="CD40" t="b">
        <f ca="1"/>
        <v>0</v>
      </c>
      <c r="CE40">
        <f ca="1"/>
        <v>0</v>
      </c>
      <c r="CF40">
        <f ca="1"/>
        <v>0</v>
      </c>
      <c r="CG40" t="b">
        <f ca="1"/>
        <v>0</v>
      </c>
      <c r="CH40">
        <f ca="1"/>
        <v>2</v>
      </c>
      <c r="CI40">
        <f ca="1"/>
        <v>178</v>
      </c>
      <c r="CJ40">
        <f ca="1"/>
        <v>114</v>
      </c>
      <c r="CK40">
        <f ca="1"/>
        <v>126</v>
      </c>
      <c r="CL40">
        <f ca="1"/>
        <v>171</v>
      </c>
      <c r="CM40">
        <f ca="1"/>
        <v>177</v>
      </c>
      <c r="CN40" t="b">
        <f ca="1"/>
        <v>0</v>
      </c>
      <c r="CO40">
        <f ca="1"/>
        <v>180</v>
      </c>
      <c r="CP40">
        <f ca="1"/>
        <v>0</v>
      </c>
      <c r="CQ40">
        <f ca="1"/>
        <v>0</v>
      </c>
      <c r="CR40">
        <f ca="1"/>
        <v>0</v>
      </c>
      <c r="CS40">
        <f ca="1"/>
        <v>0</v>
      </c>
      <c r="CT40">
        <f ca="1"/>
        <v>0</v>
      </c>
      <c r="CU40" t="b">
        <f ca="1"/>
        <v>1</v>
      </c>
      <c r="CV40" t="b">
        <f ca="1"/>
        <v>0</v>
      </c>
      <c r="CW40" t="b">
        <f ca="1"/>
        <v>0</v>
      </c>
      <c r="CX40">
        <f ca="1"/>
        <v>178</v>
      </c>
      <c r="CY40">
        <f ca="1"/>
        <v>1</v>
      </c>
      <c r="CZ40">
        <f ca="1"/>
        <v>0</v>
      </c>
      <c r="DA40" t="b">
        <f ca="1"/>
        <v>0</v>
      </c>
      <c r="DB40" t="b">
        <f ca="1"/>
        <v>0</v>
      </c>
      <c r="DC40" t="b">
        <f ca="1"/>
        <v>0</v>
      </c>
      <c r="DD40" t="b">
        <f ca="1"/>
        <v>0</v>
      </c>
      <c r="DE40" t="b">
        <f ca="1"/>
        <v>0</v>
      </c>
      <c r="DF40">
        <f ca="1"/>
        <v>0</v>
      </c>
    </row>
    <row r="41" spans="1:110" x14ac:dyDescent="0.2">
      <c r="A41" t="str">
        <f ca="1"/>
        <v>5_31 Chalet</v>
      </c>
      <c r="B41">
        <f ca="1"/>
        <v>6</v>
      </c>
      <c r="C41">
        <f ca="1"/>
        <v>0</v>
      </c>
      <c r="D41">
        <f ca="1"/>
        <v>0</v>
      </c>
      <c r="E41">
        <f ca="1"/>
        <v>0</v>
      </c>
      <c r="F41">
        <f ca="1"/>
        <v>0</v>
      </c>
      <c r="G41">
        <f ca="1"/>
        <v>0</v>
      </c>
      <c r="H41">
        <f ca="1"/>
        <v>0</v>
      </c>
      <c r="I41">
        <f ca="1"/>
        <v>0</v>
      </c>
      <c r="J41" t="str">
        <f ca="1"/>
        <v>0:01</v>
      </c>
      <c r="K41" t="b">
        <f ca="1"/>
        <v>0</v>
      </c>
      <c r="L41" t="b">
        <f ca="1"/>
        <v>0</v>
      </c>
      <c r="M41" t="b">
        <f ca="1"/>
        <v>0</v>
      </c>
      <c r="N41" t="str">
        <f ca="1"/>
        <v>Smoke</v>
      </c>
      <c r="O41" t="b">
        <f ca="1"/>
        <v>0</v>
      </c>
      <c r="P41">
        <f ca="1"/>
        <v>0</v>
      </c>
      <c r="Q41">
        <f ca="1"/>
        <v>0</v>
      </c>
      <c r="R41">
        <f ca="1"/>
        <v>3</v>
      </c>
      <c r="S41">
        <f ca="1"/>
        <v>0</v>
      </c>
      <c r="T41">
        <f ca="1"/>
        <v>0</v>
      </c>
      <c r="U41">
        <f ca="1"/>
        <v>0</v>
      </c>
      <c r="V41">
        <f ca="1"/>
        <v>0</v>
      </c>
      <c r="W41">
        <f ca="1"/>
        <v>0</v>
      </c>
      <c r="X41">
        <f ca="1"/>
        <v>0</v>
      </c>
      <c r="Y41">
        <f ca="1"/>
        <v>0</v>
      </c>
      <c r="Z41">
        <f ca="1"/>
        <v>6</v>
      </c>
      <c r="AA41">
        <f ca="1"/>
        <v>0</v>
      </c>
      <c r="AB41">
        <f ca="1"/>
        <v>0</v>
      </c>
      <c r="AC41">
        <f ca="1"/>
        <v>0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  <c r="AI41">
        <f ca="1"/>
        <v>6</v>
      </c>
      <c r="AJ41" t="b">
        <f ca="1"/>
        <v>0</v>
      </c>
      <c r="AK41">
        <f ca="1"/>
        <v>0</v>
      </c>
      <c r="AL41" t="str">
        <f ca="1"/>
        <v>KitchenDining</v>
      </c>
      <c r="AM41" t="str">
        <f ca="1"/>
        <v>0:01</v>
      </c>
      <c r="AN41" t="str">
        <f ca="1"/>
        <v>Defence</v>
      </c>
      <c r="AO41" t="str">
        <f ca="1"/>
        <v>Lost</v>
      </c>
      <c r="AP41" t="b">
        <f ca="1"/>
        <v>0</v>
      </c>
      <c r="AQ41">
        <f ca="1"/>
        <v>0</v>
      </c>
      <c r="AR41" t="str">
        <f ca="1"/>
        <v>0:51</v>
      </c>
      <c r="AS41" t="str">
        <f ca="1"/>
        <v>Perseus</v>
      </c>
      <c r="AT41" t="str">
        <f ca="1"/>
        <v>Gun</v>
      </c>
      <c r="AU41" t="b">
        <f ca="1"/>
        <v>0</v>
      </c>
      <c r="AV41" t="b">
        <f ca="1"/>
        <v>1</v>
      </c>
      <c r="AW41">
        <f ca="1"/>
        <v>0</v>
      </c>
      <c r="AX41">
        <f ca="1"/>
        <v>0</v>
      </c>
      <c r="AY41">
        <f ca="1"/>
        <v>0</v>
      </c>
      <c r="AZ41" t="b">
        <f ca="1"/>
        <v>0</v>
      </c>
      <c r="BA41">
        <f ca="1"/>
        <v>0</v>
      </c>
      <c r="BB41">
        <f ca="1"/>
        <v>0</v>
      </c>
      <c r="BC41">
        <f ca="1"/>
        <v>0</v>
      </c>
      <c r="BD41">
        <f ca="1"/>
        <v>0</v>
      </c>
      <c r="BE41" t="b">
        <f ca="1"/>
        <v>0</v>
      </c>
      <c r="BF41">
        <f ca="1"/>
        <v>0</v>
      </c>
      <c r="BG41">
        <f ca="1"/>
        <v>0</v>
      </c>
      <c r="BH41">
        <f ca="1"/>
        <v>0</v>
      </c>
      <c r="BI41">
        <f ca="1"/>
        <v>0</v>
      </c>
      <c r="BJ41" t="b">
        <f ca="1"/>
        <v>0</v>
      </c>
      <c r="BK41">
        <f ca="1"/>
        <v>0</v>
      </c>
      <c r="BL41">
        <f ca="1"/>
        <v>0</v>
      </c>
      <c r="BM41">
        <f ca="1"/>
        <v>0</v>
      </c>
      <c r="BN41">
        <f ca="1"/>
        <v>0</v>
      </c>
      <c r="BO41" t="b">
        <f ca="1"/>
        <v>0</v>
      </c>
      <c r="BP41">
        <f ca="1"/>
        <v>0</v>
      </c>
      <c r="BQ41">
        <f ca="1"/>
        <v>0</v>
      </c>
      <c r="BR41" t="str">
        <f ca="1"/>
        <v/>
      </c>
      <c r="BS41">
        <f ca="1"/>
        <v>0</v>
      </c>
      <c r="BT41">
        <f ca="1"/>
        <v>0</v>
      </c>
      <c r="BU41" t="b">
        <f ca="1"/>
        <v>0</v>
      </c>
      <c r="BV41" t="b">
        <f ca="1"/>
        <v>0</v>
      </c>
      <c r="BW41">
        <f ca="1"/>
        <v>0</v>
      </c>
      <c r="BX41">
        <f ca="1"/>
        <v>0</v>
      </c>
      <c r="BY41" t="b">
        <f ca="1"/>
        <v>0</v>
      </c>
      <c r="BZ41" t="b">
        <f ca="1"/>
        <v>0</v>
      </c>
      <c r="CA41">
        <f ca="1"/>
        <v>0</v>
      </c>
      <c r="CB41">
        <f ca="1"/>
        <v>0</v>
      </c>
      <c r="CC41" t="b">
        <f ca="1"/>
        <v>0</v>
      </c>
      <c r="CD41" t="b">
        <f ca="1"/>
        <v>0</v>
      </c>
      <c r="CE41">
        <f ca="1"/>
        <v>0</v>
      </c>
      <c r="CF41">
        <f ca="1"/>
        <v>0</v>
      </c>
      <c r="CG41" t="b">
        <f ca="1"/>
        <v>0</v>
      </c>
      <c r="CH41">
        <f ca="1"/>
        <v>1</v>
      </c>
      <c r="CI41">
        <f ca="1"/>
        <v>179</v>
      </c>
      <c r="CJ41">
        <f ca="1"/>
        <v>129</v>
      </c>
      <c r="CK41" t="b">
        <f ca="1"/>
        <v>0</v>
      </c>
      <c r="CL41" t="b">
        <f ca="1"/>
        <v>0</v>
      </c>
      <c r="CM41" t="b">
        <f ca="1"/>
        <v>0</v>
      </c>
      <c r="CN41" t="b">
        <f ca="1"/>
        <v>0</v>
      </c>
      <c r="CO41">
        <f ca="1"/>
        <v>179</v>
      </c>
      <c r="CP41">
        <f ca="1"/>
        <v>0</v>
      </c>
      <c r="CQ41">
        <f ca="1"/>
        <v>0</v>
      </c>
      <c r="CR41">
        <f ca="1"/>
        <v>0</v>
      </c>
      <c r="CS41">
        <f ca="1"/>
        <v>0</v>
      </c>
      <c r="CT41">
        <f ca="1"/>
        <v>0</v>
      </c>
      <c r="CU41" t="b">
        <f ca="1"/>
        <v>1</v>
      </c>
      <c r="CV41" t="b">
        <f ca="1"/>
        <v>0</v>
      </c>
      <c r="CW41" t="b">
        <f ca="1"/>
        <v>0</v>
      </c>
      <c r="CX41">
        <f ca="1"/>
        <v>179</v>
      </c>
      <c r="CY41">
        <f ca="1"/>
        <v>1</v>
      </c>
      <c r="CZ41">
        <f ca="1"/>
        <v>0</v>
      </c>
      <c r="DA41" t="b">
        <f ca="1"/>
        <v>0</v>
      </c>
      <c r="DB41" t="b">
        <f ca="1"/>
        <v>0</v>
      </c>
      <c r="DC41" t="b">
        <f ca="1"/>
        <v>0</v>
      </c>
      <c r="DD41" t="b">
        <f ca="1"/>
        <v>0</v>
      </c>
      <c r="DE41" t="b">
        <f ca="1"/>
        <v>0</v>
      </c>
      <c r="DF41">
        <f ca="1"/>
        <v>0</v>
      </c>
    </row>
    <row r="42" spans="1:110" x14ac:dyDescent="0.2">
      <c r="A42" t="str">
        <f ca="1"/>
        <v>5_31 Chalet</v>
      </c>
      <c r="B42">
        <f ca="1"/>
        <v>7</v>
      </c>
      <c r="C42">
        <f ca="1"/>
        <v>0</v>
      </c>
      <c r="D42">
        <f ca="1"/>
        <v>0</v>
      </c>
      <c r="E42">
        <f ca="1"/>
        <v>0</v>
      </c>
      <c r="F42">
        <f ca="1"/>
        <v>0</v>
      </c>
      <c r="G42">
        <f ca="1"/>
        <v>0</v>
      </c>
      <c r="H42">
        <f ca="1"/>
        <v>0</v>
      </c>
      <c r="I42">
        <f ca="1"/>
        <v>0</v>
      </c>
      <c r="J42">
        <f ca="1"/>
        <v>0</v>
      </c>
      <c r="K42" t="b">
        <f ca="1"/>
        <v>0</v>
      </c>
      <c r="L42" t="b">
        <f ca="1"/>
        <v>0</v>
      </c>
      <c r="M42" t="b">
        <f ca="1"/>
        <v>0</v>
      </c>
      <c r="N42" t="str">
        <f ca="1"/>
        <v>Zero</v>
      </c>
      <c r="O42" t="b">
        <f ca="1"/>
        <v>0</v>
      </c>
      <c r="P42">
        <f ca="1"/>
        <v>0</v>
      </c>
      <c r="Q42">
        <f ca="1"/>
        <v>0</v>
      </c>
      <c r="R42">
        <f ca="1"/>
        <v>0</v>
      </c>
      <c r="S42">
        <f ca="1"/>
        <v>3</v>
      </c>
      <c r="T42">
        <f ca="1"/>
        <v>0</v>
      </c>
      <c r="U42">
        <f ca="1"/>
        <v>0</v>
      </c>
      <c r="V42">
        <f ca="1"/>
        <v>0</v>
      </c>
      <c r="W42">
        <f ca="1"/>
        <v>0</v>
      </c>
      <c r="X42">
        <f ca="1"/>
        <v>0</v>
      </c>
      <c r="Y42">
        <f ca="1"/>
        <v>0</v>
      </c>
      <c r="Z42">
        <f ca="1"/>
        <v>7</v>
      </c>
      <c r="AA42">
        <f ca="1"/>
        <v>0</v>
      </c>
      <c r="AB42">
        <f ca="1"/>
        <v>0</v>
      </c>
      <c r="AC42">
        <f ca="1"/>
        <v>0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  <c r="AI42">
        <f ca="1"/>
        <v>7</v>
      </c>
      <c r="AJ42" t="b">
        <f ca="1"/>
        <v>0</v>
      </c>
      <c r="AK42">
        <f ca="1"/>
        <v>0</v>
      </c>
      <c r="AL42" t="str">
        <f ca="1"/>
        <v>OfficeMaster</v>
      </c>
      <c r="AM42" t="str">
        <f ca="1"/>
        <v>0:09</v>
      </c>
      <c r="AN42" t="str">
        <f ca="1"/>
        <v>Attack</v>
      </c>
      <c r="AO42" t="str">
        <f ca="1"/>
        <v>Won</v>
      </c>
      <c r="AP42" t="b">
        <f ca="1"/>
        <v>0</v>
      </c>
      <c r="AQ42">
        <f ca="1"/>
        <v>0</v>
      </c>
      <c r="AR42" t="str">
        <f ca="1"/>
        <v>1:29</v>
      </c>
      <c r="AS42" t="str">
        <f ca="1"/>
        <v>Blue</v>
      </c>
      <c r="AT42" t="str">
        <f ca="1"/>
        <v>Gun</v>
      </c>
      <c r="AU42" t="b">
        <f ca="1"/>
        <v>0</v>
      </c>
      <c r="AV42" t="b">
        <f ca="1"/>
        <v>1</v>
      </c>
      <c r="AW42" t="str">
        <f ca="1"/>
        <v>1:22</v>
      </c>
      <c r="AX42" t="str">
        <f ca="1"/>
        <v>Yeeto</v>
      </c>
      <c r="AY42" t="str">
        <f ca="1"/>
        <v>Gun</v>
      </c>
      <c r="AZ42" t="b">
        <f ca="1"/>
        <v>0</v>
      </c>
      <c r="BA42" t="b">
        <f ca="1"/>
        <v>1</v>
      </c>
      <c r="BB42" t="str">
        <f ca="1"/>
        <v>1:20</v>
      </c>
      <c r="BC42" t="str">
        <f ca="1"/>
        <v>Blue</v>
      </c>
      <c r="BD42" t="str">
        <f ca="1"/>
        <v>Gun</v>
      </c>
      <c r="BE42" t="b">
        <f ca="1"/>
        <v>0</v>
      </c>
      <c r="BF42" t="b">
        <f ca="1"/>
        <v>1</v>
      </c>
      <c r="BG42" t="str">
        <f ca="1"/>
        <v>1:06</v>
      </c>
      <c r="BH42" t="str">
        <f ca="1"/>
        <v>Ploudy</v>
      </c>
      <c r="BI42" t="str">
        <f ca="1"/>
        <v>Gun</v>
      </c>
      <c r="BJ42" t="b">
        <f ca="1"/>
        <v>0</v>
      </c>
      <c r="BK42" t="b">
        <f ca="1"/>
        <v>0</v>
      </c>
      <c r="BL42" t="str">
        <f ca="1"/>
        <v>0:30</v>
      </c>
      <c r="BM42" t="str">
        <f ca="1"/>
        <v>Ploudy</v>
      </c>
      <c r="BN42" t="str">
        <f ca="1"/>
        <v>Gun</v>
      </c>
      <c r="BO42" t="b">
        <f ca="1"/>
        <v>0</v>
      </c>
      <c r="BP42" t="b">
        <f ca="1"/>
        <v>1</v>
      </c>
      <c r="BQ42">
        <f ca="1"/>
        <v>0</v>
      </c>
      <c r="BR42" t="str">
        <f ca="1"/>
        <v/>
      </c>
      <c r="BS42">
        <f ca="1"/>
        <v>0</v>
      </c>
      <c r="BT42">
        <f ca="1"/>
        <v>0</v>
      </c>
      <c r="BU42" t="b">
        <f ca="1"/>
        <v>0</v>
      </c>
      <c r="BV42" t="b">
        <f ca="1"/>
        <v>0</v>
      </c>
      <c r="BW42">
        <f ca="1"/>
        <v>0</v>
      </c>
      <c r="BX42">
        <f ca="1"/>
        <v>0</v>
      </c>
      <c r="BY42" t="b">
        <f ca="1"/>
        <v>0</v>
      </c>
      <c r="BZ42" t="b">
        <f ca="1"/>
        <v>0</v>
      </c>
      <c r="CA42">
        <f ca="1"/>
        <v>2</v>
      </c>
      <c r="CB42">
        <f ca="1"/>
        <v>1</v>
      </c>
      <c r="CC42" t="b">
        <f ca="1"/>
        <v>0</v>
      </c>
      <c r="CD42" t="b">
        <f ca="1"/>
        <v>1</v>
      </c>
      <c r="CE42">
        <f ca="1"/>
        <v>0</v>
      </c>
      <c r="CF42">
        <f ca="1"/>
        <v>0</v>
      </c>
      <c r="CG42" t="b">
        <f ca="1"/>
        <v>0</v>
      </c>
      <c r="CH42">
        <f ca="1"/>
        <v>0</v>
      </c>
      <c r="CI42" t="b">
        <f ca="1"/>
        <v>0</v>
      </c>
      <c r="CJ42">
        <f ca="1"/>
        <v>91</v>
      </c>
      <c r="CK42">
        <f ca="1"/>
        <v>98</v>
      </c>
      <c r="CL42">
        <f ca="1"/>
        <v>100</v>
      </c>
      <c r="CM42">
        <f ca="1"/>
        <v>114</v>
      </c>
      <c r="CN42">
        <f ca="1"/>
        <v>150</v>
      </c>
      <c r="CO42">
        <f ca="1"/>
        <v>171</v>
      </c>
      <c r="CP42">
        <f ca="1"/>
        <v>0</v>
      </c>
      <c r="CQ42">
        <f ca="1"/>
        <v>0</v>
      </c>
      <c r="CR42">
        <f ca="1"/>
        <v>0</v>
      </c>
      <c r="CS42">
        <f ca="1"/>
        <v>0</v>
      </c>
      <c r="CT42">
        <f ca="1"/>
        <v>0</v>
      </c>
      <c r="CU42">
        <f ca="1"/>
        <v>0</v>
      </c>
      <c r="CV42">
        <f ca="1"/>
        <v>0</v>
      </c>
      <c r="CW42">
        <f ca="1"/>
        <v>0</v>
      </c>
      <c r="CX42">
        <f ca="1"/>
        <v>0</v>
      </c>
      <c r="CY42">
        <f ca="1"/>
        <v>0</v>
      </c>
      <c r="CZ42">
        <f ca="1"/>
        <v>0</v>
      </c>
      <c r="DA42" t="b">
        <f ca="1"/>
        <v>0</v>
      </c>
      <c r="DB42" t="b">
        <f ca="1"/>
        <v>0</v>
      </c>
      <c r="DC42" t="b">
        <f ca="1"/>
        <v>0</v>
      </c>
      <c r="DD42" t="b">
        <f ca="1"/>
        <v>0</v>
      </c>
      <c r="DE42" t="b">
        <f ca="1"/>
        <v>0</v>
      </c>
      <c r="DF42">
        <f ca="1"/>
        <v>0</v>
      </c>
    </row>
    <row r="43" spans="1:110" x14ac:dyDescent="0.2">
      <c r="A43" t="str">
        <f ca="1"/>
        <v>5_31 Chalet</v>
      </c>
      <c r="B43">
        <f ca="1"/>
        <v>8</v>
      </c>
      <c r="C43">
        <f ca="1"/>
        <v>0</v>
      </c>
      <c r="D43">
        <f ca="1"/>
        <v>0</v>
      </c>
      <c r="E43">
        <f ca="1"/>
        <v>0</v>
      </c>
      <c r="F43">
        <f ca="1"/>
        <v>0</v>
      </c>
      <c r="G43">
        <f ca="1"/>
        <v>0</v>
      </c>
      <c r="H43">
        <f ca="1"/>
        <v>0</v>
      </c>
      <c r="I43">
        <f ca="1"/>
        <v>0</v>
      </c>
      <c r="J43">
        <f ca="1"/>
        <v>0</v>
      </c>
      <c r="K43" t="b">
        <f ca="1"/>
        <v>0</v>
      </c>
      <c r="L43" t="b">
        <f ca="1"/>
        <v>0</v>
      </c>
      <c r="M43" t="b">
        <f ca="1"/>
        <v>0</v>
      </c>
      <c r="N43" t="str">
        <f ca="1"/>
        <v>Zero</v>
      </c>
      <c r="O43" t="b">
        <f ca="1"/>
        <v>0</v>
      </c>
      <c r="P43">
        <f ca="1"/>
        <v>0</v>
      </c>
      <c r="Q43">
        <f ca="1"/>
        <v>0</v>
      </c>
      <c r="R43">
        <f ca="1"/>
        <v>0</v>
      </c>
      <c r="S43">
        <f ca="1"/>
        <v>0</v>
      </c>
      <c r="T43">
        <f ca="1"/>
        <v>0</v>
      </c>
      <c r="U43">
        <f ca="1"/>
        <v>0</v>
      </c>
      <c r="V43">
        <f ca="1"/>
        <v>0</v>
      </c>
      <c r="W43">
        <f ca="1"/>
        <v>0</v>
      </c>
      <c r="X43">
        <f ca="1"/>
        <v>0</v>
      </c>
      <c r="Y43">
        <f ca="1"/>
        <v>0</v>
      </c>
      <c r="Z43">
        <f ca="1"/>
        <v>8</v>
      </c>
      <c r="AA43">
        <f ca="1"/>
        <v>0</v>
      </c>
      <c r="AB43">
        <f ca="1"/>
        <v>0</v>
      </c>
      <c r="AC43">
        <f ca="1"/>
        <v>0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  <c r="AI43">
        <f ca="1"/>
        <v>8</v>
      </c>
      <c r="AJ43" t="b">
        <f ca="1"/>
        <v>1</v>
      </c>
      <c r="AK43" t="str">
        <f ca="1"/>
        <v>1:51</v>
      </c>
      <c r="AL43" t="str">
        <f ca="1"/>
        <v>OfficeMaster</v>
      </c>
      <c r="AM43" t="str">
        <f ca="1"/>
        <v>0:31</v>
      </c>
      <c r="AN43" t="str">
        <f ca="1"/>
        <v>Attack</v>
      </c>
      <c r="AO43" t="str">
        <f ca="1"/>
        <v>Won</v>
      </c>
      <c r="AP43" t="b">
        <f ca="1"/>
        <v>1</v>
      </c>
      <c r="AQ43">
        <f ca="1"/>
        <v>0</v>
      </c>
      <c r="AR43" t="str">
        <f ca="1"/>
        <v>2:27</v>
      </c>
      <c r="AS43" t="str">
        <f ca="1"/>
        <v>Yeeto</v>
      </c>
      <c r="AT43" t="str">
        <f ca="1"/>
        <v>Gun</v>
      </c>
      <c r="AU43" t="b">
        <f ca="1"/>
        <v>0</v>
      </c>
      <c r="AV43" t="b">
        <f ca="1"/>
        <v>0</v>
      </c>
      <c r="AW43" t="str">
        <f ca="1"/>
        <v>2:04</v>
      </c>
      <c r="AX43" t="str">
        <f ca="1"/>
        <v>Blue</v>
      </c>
      <c r="AY43" t="str">
        <f ca="1"/>
        <v>Gun</v>
      </c>
      <c r="AZ43" t="b">
        <f ca="1"/>
        <v>0</v>
      </c>
      <c r="BA43" t="b">
        <f ca="1"/>
        <v>0</v>
      </c>
      <c r="BB43" t="str">
        <f ca="1"/>
        <v>1:59</v>
      </c>
      <c r="BC43" t="str">
        <f ca="1"/>
        <v>Fin</v>
      </c>
      <c r="BD43" t="str">
        <f ca="1"/>
        <v>Gun</v>
      </c>
      <c r="BE43" t="b">
        <f ca="1"/>
        <v>0</v>
      </c>
      <c r="BF43" t="b">
        <f ca="1"/>
        <v>0</v>
      </c>
      <c r="BG43" t="str">
        <f ca="1"/>
        <v>1:51</v>
      </c>
      <c r="BH43" t="str">
        <f ca="1"/>
        <v>Yeeto</v>
      </c>
      <c r="BI43" t="str">
        <f ca="1"/>
        <v>Gun</v>
      </c>
      <c r="BJ43" t="b">
        <f ca="1"/>
        <v>0</v>
      </c>
      <c r="BK43" t="b">
        <f ca="1"/>
        <v>0</v>
      </c>
      <c r="BL43" t="str">
        <f ca="1"/>
        <v>0:31</v>
      </c>
      <c r="BM43" t="str">
        <f ca="1"/>
        <v>Yeeto</v>
      </c>
      <c r="BN43" t="str">
        <f ca="1"/>
        <v>Gun</v>
      </c>
      <c r="BO43" t="b">
        <f ca="1"/>
        <v>1</v>
      </c>
      <c r="BP43" t="b">
        <f ca="1"/>
        <v>0</v>
      </c>
      <c r="BQ43">
        <f ca="1"/>
        <v>0</v>
      </c>
      <c r="BR43" t="str">
        <f ca="1"/>
        <v/>
      </c>
      <c r="BS43">
        <f ca="1"/>
        <v>0</v>
      </c>
      <c r="BT43">
        <f ca="1"/>
        <v>0</v>
      </c>
      <c r="BU43" t="b">
        <f ca="1"/>
        <v>0</v>
      </c>
      <c r="BV43" t="b">
        <f ca="1"/>
        <v>0</v>
      </c>
      <c r="BW43">
        <f ca="1"/>
        <v>0</v>
      </c>
      <c r="BX43">
        <f ca="1"/>
        <v>0</v>
      </c>
      <c r="BY43" t="b">
        <f ca="1"/>
        <v>1</v>
      </c>
      <c r="BZ43" t="b">
        <f ca="1"/>
        <v>0</v>
      </c>
      <c r="CA43">
        <f ca="1"/>
        <v>0</v>
      </c>
      <c r="CB43">
        <f ca="1"/>
        <v>0</v>
      </c>
      <c r="CC43" t="b">
        <f ca="1"/>
        <v>0</v>
      </c>
      <c r="CD43" t="b">
        <f ca="1"/>
        <v>1</v>
      </c>
      <c r="CE43">
        <f ca="1"/>
        <v>0</v>
      </c>
      <c r="CF43">
        <f ca="1"/>
        <v>0</v>
      </c>
      <c r="CG43" t="b">
        <f ca="1"/>
        <v>1</v>
      </c>
      <c r="CH43">
        <f ca="1"/>
        <v>0</v>
      </c>
      <c r="CI43" t="b">
        <f ca="1"/>
        <v>0</v>
      </c>
      <c r="CJ43">
        <f ca="1"/>
        <v>33</v>
      </c>
      <c r="CK43">
        <f ca="1"/>
        <v>56</v>
      </c>
      <c r="CL43">
        <f ca="1"/>
        <v>61</v>
      </c>
      <c r="CM43">
        <f ca="1"/>
        <v>69</v>
      </c>
      <c r="CN43">
        <f ca="1"/>
        <v>83</v>
      </c>
      <c r="CO43">
        <f ca="1"/>
        <v>83</v>
      </c>
      <c r="CP43">
        <f ca="1"/>
        <v>0</v>
      </c>
      <c r="CQ43">
        <f ca="1"/>
        <v>0</v>
      </c>
      <c r="CR43">
        <f ca="1"/>
        <v>0</v>
      </c>
      <c r="CS43">
        <f ca="1"/>
        <v>0</v>
      </c>
      <c r="CT43">
        <f ca="1"/>
        <v>0</v>
      </c>
      <c r="CU43">
        <f ca="1"/>
        <v>0</v>
      </c>
      <c r="CV43">
        <f ca="1"/>
        <v>0</v>
      </c>
      <c r="CW43">
        <f ca="1"/>
        <v>0</v>
      </c>
      <c r="CX43">
        <f ca="1"/>
        <v>0</v>
      </c>
      <c r="CY43">
        <f ca="1"/>
        <v>0</v>
      </c>
      <c r="CZ43">
        <f ca="1"/>
        <v>0</v>
      </c>
      <c r="DA43" t="b">
        <f ca="1"/>
        <v>0</v>
      </c>
      <c r="DB43" t="b">
        <f ca="1"/>
        <v>0</v>
      </c>
      <c r="DC43" t="b">
        <f ca="1"/>
        <v>0</v>
      </c>
      <c r="DD43">
        <f ca="1"/>
        <v>69</v>
      </c>
      <c r="DE43" t="b">
        <f ca="1"/>
        <v>0</v>
      </c>
      <c r="DF43">
        <f ca="1"/>
        <v>0</v>
      </c>
    </row>
    <row r="44" spans="1:110" x14ac:dyDescent="0.2">
      <c r="A44" t="str">
        <f ca="1"/>
        <v>5_31 Chalet</v>
      </c>
      <c r="B44">
        <f ca="1"/>
        <v>9</v>
      </c>
      <c r="C44">
        <f ca="1"/>
        <v>0</v>
      </c>
      <c r="D44">
        <f ca="1"/>
        <v>0</v>
      </c>
      <c r="E44">
        <f ca="1"/>
        <v>0</v>
      </c>
      <c r="F44">
        <f ca="1"/>
        <v>0</v>
      </c>
      <c r="G44">
        <f ca="1"/>
        <v>0</v>
      </c>
      <c r="H44">
        <f ca="1"/>
        <v>0</v>
      </c>
      <c r="I44">
        <f ca="1"/>
        <v>0</v>
      </c>
      <c r="J44" t="str">
        <f ca="1"/>
        <v>0:27</v>
      </c>
      <c r="K44" t="b">
        <f ca="1"/>
        <v>0</v>
      </c>
      <c r="L44" t="b">
        <f ca="1"/>
        <v>0</v>
      </c>
      <c r="M44" t="b">
        <f ca="1"/>
        <v>0</v>
      </c>
      <c r="N44" t="str">
        <f ca="1"/>
        <v>Zero</v>
      </c>
      <c r="O44" t="b">
        <f ca="1"/>
        <v>0</v>
      </c>
      <c r="P44">
        <f ca="1"/>
        <v>0</v>
      </c>
      <c r="Q44">
        <f ca="1"/>
        <v>0</v>
      </c>
      <c r="R44">
        <f ca="1"/>
        <v>0</v>
      </c>
      <c r="S44">
        <f ca="1"/>
        <v>1</v>
      </c>
      <c r="T44">
        <f ca="1"/>
        <v>0</v>
      </c>
      <c r="U44">
        <f ca="1"/>
        <v>0</v>
      </c>
      <c r="V44">
        <f ca="1"/>
        <v>0</v>
      </c>
      <c r="W44">
        <f ca="1"/>
        <v>0</v>
      </c>
      <c r="X44">
        <f ca="1"/>
        <v>0</v>
      </c>
      <c r="Y44">
        <f ca="1"/>
        <v>0</v>
      </c>
      <c r="Z44">
        <f ca="1"/>
        <v>9</v>
      </c>
      <c r="AA44">
        <f ca="1"/>
        <v>0</v>
      </c>
      <c r="AB44">
        <f ca="1"/>
        <v>0</v>
      </c>
      <c r="AC44">
        <f ca="1"/>
        <v>0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  <c r="AI44">
        <f ca="1"/>
        <v>9</v>
      </c>
      <c r="AJ44" t="b">
        <f ca="1"/>
        <v>0</v>
      </c>
      <c r="AK44">
        <f ca="1"/>
        <v>0</v>
      </c>
      <c r="AL44" t="str">
        <f ca="1"/>
        <v>BarGaming</v>
      </c>
      <c r="AM44" t="str">
        <f ca="1"/>
        <v>0:27</v>
      </c>
      <c r="AN44" t="str">
        <f ca="1"/>
        <v>Attack</v>
      </c>
      <c r="AO44" t="str">
        <f ca="1"/>
        <v>Lost</v>
      </c>
      <c r="AP44" t="b">
        <f ca="1"/>
        <v>0</v>
      </c>
      <c r="AQ44">
        <f ca="1"/>
        <v>0</v>
      </c>
      <c r="AR44" t="str">
        <f ca="1"/>
        <v>2:12</v>
      </c>
      <c r="AS44" t="str">
        <f ca="1"/>
        <v>Yeeto</v>
      </c>
      <c r="AT44" t="str">
        <f ca="1"/>
        <v>Gun</v>
      </c>
      <c r="AU44" t="b">
        <f ca="1"/>
        <v>0</v>
      </c>
      <c r="AV44" t="b">
        <f ca="1"/>
        <v>1</v>
      </c>
      <c r="AW44">
        <f ca="1"/>
        <v>0</v>
      </c>
      <c r="AX44">
        <f ca="1"/>
        <v>0</v>
      </c>
      <c r="AY44">
        <f ca="1"/>
        <v>0</v>
      </c>
      <c r="AZ44" t="b">
        <f ca="1"/>
        <v>0</v>
      </c>
      <c r="BA44">
        <f ca="1"/>
        <v>0</v>
      </c>
      <c r="BB44">
        <f ca="1"/>
        <v>0</v>
      </c>
      <c r="BC44">
        <f ca="1"/>
        <v>0</v>
      </c>
      <c r="BD44">
        <f ca="1"/>
        <v>0</v>
      </c>
      <c r="BE44" t="b">
        <f ca="1"/>
        <v>0</v>
      </c>
      <c r="BF44">
        <f ca="1"/>
        <v>0</v>
      </c>
      <c r="BG44">
        <f ca="1"/>
        <v>0</v>
      </c>
      <c r="BH44">
        <f ca="1"/>
        <v>0</v>
      </c>
      <c r="BI44">
        <f ca="1"/>
        <v>0</v>
      </c>
      <c r="BJ44" t="b">
        <f ca="1"/>
        <v>0</v>
      </c>
      <c r="BK44">
        <f ca="1"/>
        <v>0</v>
      </c>
      <c r="BL44">
        <f ca="1"/>
        <v>0</v>
      </c>
      <c r="BM44">
        <f ca="1"/>
        <v>0</v>
      </c>
      <c r="BN44">
        <f ca="1"/>
        <v>0</v>
      </c>
      <c r="BO44" t="b">
        <f ca="1"/>
        <v>0</v>
      </c>
      <c r="BP44">
        <f ca="1"/>
        <v>0</v>
      </c>
      <c r="BQ44">
        <f ca="1"/>
        <v>0</v>
      </c>
      <c r="BR44" t="str">
        <f ca="1"/>
        <v/>
      </c>
      <c r="BS44">
        <f ca="1"/>
        <v>0</v>
      </c>
      <c r="BT44">
        <f ca="1"/>
        <v>0</v>
      </c>
      <c r="BU44" t="b">
        <f ca="1"/>
        <v>0</v>
      </c>
      <c r="BV44" t="b">
        <f ca="1"/>
        <v>0</v>
      </c>
      <c r="BW44">
        <f ca="1"/>
        <v>0</v>
      </c>
      <c r="BX44">
        <f ca="1"/>
        <v>0</v>
      </c>
      <c r="BY44" t="b">
        <f ca="1"/>
        <v>0</v>
      </c>
      <c r="BZ44" t="b">
        <f ca="1"/>
        <v>0</v>
      </c>
      <c r="CA44">
        <f ca="1"/>
        <v>0</v>
      </c>
      <c r="CB44">
        <f ca="1"/>
        <v>0</v>
      </c>
      <c r="CC44" t="b">
        <f ca="1"/>
        <v>0</v>
      </c>
      <c r="CD44" t="b">
        <f ca="1"/>
        <v>0</v>
      </c>
      <c r="CE44">
        <f ca="1"/>
        <v>0</v>
      </c>
      <c r="CF44">
        <f ca="1"/>
        <v>0</v>
      </c>
      <c r="CG44" t="b">
        <f ca="1"/>
        <v>1</v>
      </c>
      <c r="CH44">
        <f ca="1"/>
        <v>27</v>
      </c>
      <c r="CI44">
        <f ca="1"/>
        <v>153</v>
      </c>
      <c r="CJ44">
        <f ca="1"/>
        <v>48</v>
      </c>
      <c r="CK44" t="b">
        <f ca="1"/>
        <v>0</v>
      </c>
      <c r="CL44" t="b">
        <f ca="1"/>
        <v>0</v>
      </c>
      <c r="CM44" t="b">
        <f ca="1"/>
        <v>0</v>
      </c>
      <c r="CN44" t="b">
        <f ca="1"/>
        <v>0</v>
      </c>
      <c r="CO44">
        <f ca="1"/>
        <v>153</v>
      </c>
      <c r="CP44">
        <f ca="1"/>
        <v>0</v>
      </c>
      <c r="CQ44">
        <f ca="1"/>
        <v>0</v>
      </c>
      <c r="CR44">
        <f ca="1"/>
        <v>0</v>
      </c>
      <c r="CS44">
        <f ca="1"/>
        <v>0</v>
      </c>
      <c r="CT44">
        <f ca="1"/>
        <v>0</v>
      </c>
      <c r="CU44">
        <f ca="1"/>
        <v>0</v>
      </c>
      <c r="CV44">
        <f ca="1"/>
        <v>0</v>
      </c>
      <c r="CW44">
        <f ca="1"/>
        <v>0</v>
      </c>
      <c r="CX44">
        <f ca="1"/>
        <v>0</v>
      </c>
      <c r="CY44">
        <f ca="1"/>
        <v>0</v>
      </c>
      <c r="CZ44">
        <f ca="1"/>
        <v>0</v>
      </c>
      <c r="DA44" t="b">
        <f ca="1"/>
        <v>0</v>
      </c>
      <c r="DB44" t="b">
        <f ca="1"/>
        <v>0</v>
      </c>
      <c r="DC44" t="b">
        <f ca="1"/>
        <v>0</v>
      </c>
      <c r="DD44" t="b">
        <f ca="1"/>
        <v>0</v>
      </c>
      <c r="DE44" t="b">
        <f ca="1"/>
        <v>0</v>
      </c>
      <c r="DF44">
        <f ca="1"/>
        <v>0</v>
      </c>
    </row>
    <row r="45" spans="1:110" x14ac:dyDescent="0.2">
      <c r="A45" t="str">
        <f ca="1"/>
        <v>5_31 Chalet</v>
      </c>
      <c r="B45">
        <f ca="1"/>
        <v>10</v>
      </c>
      <c r="C45">
        <f ca="1"/>
        <v>0</v>
      </c>
      <c r="D45">
        <f ca="1"/>
        <v>0</v>
      </c>
      <c r="E45">
        <f ca="1"/>
        <v>0</v>
      </c>
      <c r="F45">
        <f ca="1"/>
        <v>0</v>
      </c>
      <c r="G45">
        <f ca="1"/>
        <v>0</v>
      </c>
      <c r="H45">
        <f ca="1"/>
        <v>0</v>
      </c>
      <c r="I45">
        <f ca="1"/>
        <v>0</v>
      </c>
      <c r="J45" t="str">
        <f ca="1"/>
        <v>2:30</v>
      </c>
      <c r="K45" t="b">
        <f ca="1"/>
        <v>0</v>
      </c>
      <c r="L45" t="b">
        <f ca="1"/>
        <v>0</v>
      </c>
      <c r="M45" t="b">
        <f ca="1"/>
        <v>1</v>
      </c>
      <c r="N45" t="str">
        <f ca="1"/>
        <v>Zero</v>
      </c>
      <c r="O45" t="b">
        <f ca="1"/>
        <v>0</v>
      </c>
      <c r="P45">
        <f ca="1"/>
        <v>0</v>
      </c>
      <c r="Q45">
        <f ca="1"/>
        <v>0</v>
      </c>
      <c r="R45">
        <f ca="1"/>
        <v>0</v>
      </c>
      <c r="S45">
        <f ca="1"/>
        <v>0</v>
      </c>
      <c r="T45">
        <f ca="1"/>
        <v>0</v>
      </c>
      <c r="U45">
        <f ca="1"/>
        <v>0</v>
      </c>
      <c r="V45">
        <f ca="1"/>
        <v>0</v>
      </c>
      <c r="W45">
        <f ca="1"/>
        <v>0</v>
      </c>
      <c r="X45">
        <f ca="1"/>
        <v>0</v>
      </c>
      <c r="Y45">
        <f ca="1"/>
        <v>0</v>
      </c>
      <c r="Z45">
        <f ca="1"/>
        <v>10</v>
      </c>
      <c r="AA45">
        <f ca="1"/>
        <v>0</v>
      </c>
      <c r="AB45">
        <f ca="1"/>
        <v>0</v>
      </c>
      <c r="AC45">
        <f ca="1"/>
        <v>0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  <c r="AI45">
        <f ca="1"/>
        <v>10</v>
      </c>
      <c r="AJ45" t="b">
        <f ca="1"/>
        <v>0</v>
      </c>
      <c r="AK45">
        <f ca="1"/>
        <v>0</v>
      </c>
      <c r="AL45" t="str">
        <f ca="1"/>
        <v>BarGaming</v>
      </c>
      <c r="AM45" t="str">
        <f ca="1"/>
        <v>0:25</v>
      </c>
      <c r="AN45" t="str">
        <f ca="1"/>
        <v>Attack</v>
      </c>
      <c r="AO45" t="str">
        <f ca="1"/>
        <v>Lost</v>
      </c>
      <c r="AP45" t="b">
        <f ca="1"/>
        <v>0</v>
      </c>
      <c r="AQ45">
        <f ca="1"/>
        <v>0</v>
      </c>
      <c r="AR45" t="str">
        <f ca="1"/>
        <v>2:22</v>
      </c>
      <c r="AS45" t="str">
        <f ca="1"/>
        <v>Blue</v>
      </c>
      <c r="AT45" t="str">
        <f ca="1"/>
        <v>Gun</v>
      </c>
      <c r="AU45" t="b">
        <f ca="1"/>
        <v>0</v>
      </c>
      <c r="AV45" t="b">
        <f ca="1"/>
        <v>0</v>
      </c>
      <c r="AW45" t="str">
        <f ca="1"/>
        <v>0:34</v>
      </c>
      <c r="AX45" t="str">
        <f ca="1"/>
        <v>Yeeto</v>
      </c>
      <c r="AY45" t="str">
        <f ca="1"/>
        <v>Gun</v>
      </c>
      <c r="AZ45" t="b">
        <f ca="1"/>
        <v>0</v>
      </c>
      <c r="BA45" t="b">
        <f ca="1"/>
        <v>1</v>
      </c>
      <c r="BB45">
        <f ca="1"/>
        <v>0</v>
      </c>
      <c r="BC45">
        <f ca="1"/>
        <v>0</v>
      </c>
      <c r="BD45">
        <f ca="1"/>
        <v>0</v>
      </c>
      <c r="BE45" t="b">
        <f ca="1"/>
        <v>0</v>
      </c>
      <c r="BF45">
        <f ca="1"/>
        <v>0</v>
      </c>
      <c r="BG45">
        <f ca="1"/>
        <v>0</v>
      </c>
      <c r="BH45">
        <f ca="1"/>
        <v>0</v>
      </c>
      <c r="BI45">
        <f ca="1"/>
        <v>0</v>
      </c>
      <c r="BJ45" t="b">
        <f ca="1"/>
        <v>0</v>
      </c>
      <c r="BK45">
        <f ca="1"/>
        <v>0</v>
      </c>
      <c r="BL45">
        <f ca="1"/>
        <v>0</v>
      </c>
      <c r="BM45">
        <f ca="1"/>
        <v>0</v>
      </c>
      <c r="BN45">
        <f ca="1"/>
        <v>0</v>
      </c>
      <c r="BO45" t="b">
        <f ca="1"/>
        <v>0</v>
      </c>
      <c r="BP45">
        <f ca="1"/>
        <v>0</v>
      </c>
      <c r="BQ45">
        <f ca="1"/>
        <v>0</v>
      </c>
      <c r="BR45" t="str">
        <f ca="1"/>
        <v/>
      </c>
      <c r="BS45">
        <f ca="1"/>
        <v>0</v>
      </c>
      <c r="BT45">
        <f ca="1"/>
        <v>0</v>
      </c>
      <c r="BU45" t="b">
        <f ca="1"/>
        <v>0</v>
      </c>
      <c r="BV45" t="b">
        <f ca="1"/>
        <v>0</v>
      </c>
      <c r="BW45">
        <f ca="1"/>
        <v>0</v>
      </c>
      <c r="BX45">
        <f ca="1"/>
        <v>0</v>
      </c>
      <c r="BY45" t="b">
        <f ca="1"/>
        <v>0</v>
      </c>
      <c r="BZ45" t="b">
        <f ca="1"/>
        <v>0</v>
      </c>
      <c r="CA45">
        <f ca="1"/>
        <v>0</v>
      </c>
      <c r="CB45">
        <f ca="1"/>
        <v>0</v>
      </c>
      <c r="CC45" t="b">
        <f ca="1"/>
        <v>0</v>
      </c>
      <c r="CD45" t="b">
        <f ca="1"/>
        <v>0</v>
      </c>
      <c r="CE45">
        <f ca="1"/>
        <v>0</v>
      </c>
      <c r="CF45">
        <f ca="1"/>
        <v>0</v>
      </c>
      <c r="CG45" t="b">
        <f ca="1"/>
        <v>0</v>
      </c>
      <c r="CH45">
        <f ca="1"/>
        <v>150</v>
      </c>
      <c r="CI45">
        <f ca="1"/>
        <v>30</v>
      </c>
      <c r="CJ45">
        <f ca="1"/>
        <v>38</v>
      </c>
      <c r="CK45">
        <f ca="1"/>
        <v>146</v>
      </c>
      <c r="CL45" t="b">
        <f ca="1"/>
        <v>0</v>
      </c>
      <c r="CM45" t="b">
        <f ca="1"/>
        <v>0</v>
      </c>
      <c r="CN45" t="b">
        <f ca="1"/>
        <v>0</v>
      </c>
      <c r="CO45">
        <f ca="1"/>
        <v>155</v>
      </c>
      <c r="CP45">
        <f ca="1"/>
        <v>0</v>
      </c>
      <c r="CQ45">
        <f ca="1"/>
        <v>0</v>
      </c>
      <c r="CR45">
        <f ca="1"/>
        <v>0</v>
      </c>
      <c r="CS45">
        <f ca="1"/>
        <v>0</v>
      </c>
      <c r="CT45">
        <f ca="1"/>
        <v>0</v>
      </c>
      <c r="CU45">
        <f ca="1"/>
        <v>0</v>
      </c>
      <c r="CV45">
        <f ca="1"/>
        <v>0</v>
      </c>
      <c r="CW45">
        <f ca="1"/>
        <v>0</v>
      </c>
      <c r="CX45">
        <f ca="1"/>
        <v>0</v>
      </c>
      <c r="CY45">
        <f ca="1"/>
        <v>0</v>
      </c>
      <c r="CZ45">
        <f ca="1"/>
        <v>0</v>
      </c>
      <c r="DA45" t="b">
        <f ca="1"/>
        <v>0</v>
      </c>
      <c r="DB45" t="b">
        <f ca="1"/>
        <v>0</v>
      </c>
      <c r="DC45" t="b">
        <f ca="1"/>
        <v>0</v>
      </c>
      <c r="DD45" t="b">
        <f ca="1"/>
        <v>0</v>
      </c>
      <c r="DE45" t="b">
        <f ca="1"/>
        <v>0</v>
      </c>
      <c r="DF45">
        <f ca="1"/>
        <v>0</v>
      </c>
    </row>
    <row r="46" spans="1:110" x14ac:dyDescent="0.2">
      <c r="A46" t="str">
        <f ca="1"/>
        <v>5_31 Chalet</v>
      </c>
      <c r="B46">
        <f ca="1"/>
        <v>11</v>
      </c>
      <c r="C46">
        <f ca="1"/>
        <v>0</v>
      </c>
      <c r="D46">
        <f ca="1"/>
        <v>0</v>
      </c>
      <c r="E46">
        <f ca="1"/>
        <v>0</v>
      </c>
      <c r="F46">
        <f ca="1"/>
        <v>0</v>
      </c>
      <c r="G46">
        <f ca="1"/>
        <v>0</v>
      </c>
      <c r="H46">
        <f ca="1"/>
        <v>0</v>
      </c>
      <c r="I46">
        <f ca="1"/>
        <v>0</v>
      </c>
      <c r="J46">
        <f ca="1"/>
        <v>0</v>
      </c>
      <c r="K46" t="b">
        <f ca="1"/>
        <v>0</v>
      </c>
      <c r="L46" t="b">
        <f ca="1"/>
        <v>0</v>
      </c>
      <c r="M46" t="b">
        <f ca="1"/>
        <v>0</v>
      </c>
      <c r="N46" t="str">
        <f ca="1"/>
        <v>Zero</v>
      </c>
      <c r="O46" t="b">
        <f ca="1"/>
        <v>0</v>
      </c>
      <c r="P46">
        <f ca="1"/>
        <v>0</v>
      </c>
      <c r="Q46">
        <f ca="1"/>
        <v>0</v>
      </c>
      <c r="R46">
        <f ca="1"/>
        <v>0</v>
      </c>
      <c r="S46">
        <f ca="1"/>
        <v>2</v>
      </c>
      <c r="T46">
        <f ca="1"/>
        <v>0</v>
      </c>
      <c r="U46">
        <f ca="1"/>
        <v>0</v>
      </c>
      <c r="V46">
        <f ca="1"/>
        <v>0</v>
      </c>
      <c r="W46">
        <f ca="1"/>
        <v>0</v>
      </c>
      <c r="X46">
        <f ca="1"/>
        <v>0</v>
      </c>
      <c r="Y46">
        <f ca="1"/>
        <v>0</v>
      </c>
      <c r="Z46">
        <f ca="1"/>
        <v>11</v>
      </c>
      <c r="AA46">
        <f ca="1"/>
        <v>0</v>
      </c>
      <c r="AB46">
        <f ca="1"/>
        <v>0</v>
      </c>
      <c r="AC46">
        <f ca="1"/>
        <v>0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  <c r="AI46">
        <f ca="1"/>
        <v>11</v>
      </c>
      <c r="AJ46" t="b">
        <f ca="1"/>
        <v>0</v>
      </c>
      <c r="AK46">
        <f ca="1"/>
        <v>0</v>
      </c>
      <c r="AL46" t="str">
        <f ca="1"/>
        <v>KitchenDining</v>
      </c>
      <c r="AM46" t="str">
        <f ca="1"/>
        <v>0:00</v>
      </c>
      <c r="AN46" t="str">
        <f ca="1"/>
        <v>Attack</v>
      </c>
      <c r="AO46" t="str">
        <f ca="1"/>
        <v>Lost</v>
      </c>
      <c r="AP46" t="b">
        <f ca="1"/>
        <v>0</v>
      </c>
      <c r="AQ46">
        <f ca="1"/>
        <v>0</v>
      </c>
      <c r="AR46" t="str">
        <f ca="1"/>
        <v>2:04</v>
      </c>
      <c r="AS46" t="str">
        <f ca="1"/>
        <v>Perseus</v>
      </c>
      <c r="AT46" t="str">
        <f ca="1"/>
        <v>Gun</v>
      </c>
      <c r="AU46" t="b">
        <f ca="1"/>
        <v>0</v>
      </c>
      <c r="AV46" t="b">
        <f ca="1"/>
        <v>1</v>
      </c>
      <c r="AW46" t="str">
        <f ca="1"/>
        <v>1:48</v>
      </c>
      <c r="AX46" t="str">
        <f ca="1"/>
        <v>Perseus</v>
      </c>
      <c r="AY46" t="str">
        <f ca="1"/>
        <v>Utility</v>
      </c>
      <c r="AZ46" t="b">
        <f ca="1"/>
        <v>0</v>
      </c>
      <c r="BA46" t="b">
        <f ca="1"/>
        <v>0</v>
      </c>
      <c r="BB46" t="str">
        <f ca="1"/>
        <v>0:35</v>
      </c>
      <c r="BC46" t="str">
        <f ca="1"/>
        <v>Ploudy</v>
      </c>
      <c r="BD46" t="str">
        <f ca="1"/>
        <v>Gun</v>
      </c>
      <c r="BE46" t="b">
        <f ca="1"/>
        <v>0</v>
      </c>
      <c r="BF46" t="b">
        <f ca="1"/>
        <v>1</v>
      </c>
      <c r="BG46">
        <f ca="1"/>
        <v>0</v>
      </c>
      <c r="BH46">
        <f ca="1"/>
        <v>0</v>
      </c>
      <c r="BI46">
        <f ca="1"/>
        <v>0</v>
      </c>
      <c r="BJ46" t="b">
        <f ca="1"/>
        <v>0</v>
      </c>
      <c r="BK46">
        <f ca="1"/>
        <v>0</v>
      </c>
      <c r="BL46">
        <f ca="1"/>
        <v>0</v>
      </c>
      <c r="BM46">
        <f ca="1"/>
        <v>0</v>
      </c>
      <c r="BN46">
        <f ca="1"/>
        <v>0</v>
      </c>
      <c r="BO46" t="b">
        <f ca="1"/>
        <v>0</v>
      </c>
      <c r="BP46">
        <f ca="1"/>
        <v>0</v>
      </c>
      <c r="BQ46">
        <f ca="1"/>
        <v>0</v>
      </c>
      <c r="BR46" t="str">
        <f ca="1"/>
        <v/>
      </c>
      <c r="BS46">
        <f ca="1"/>
        <v>0</v>
      </c>
      <c r="BT46">
        <f ca="1"/>
        <v>0</v>
      </c>
      <c r="BU46" t="b">
        <f ca="1"/>
        <v>0</v>
      </c>
      <c r="BV46" t="b">
        <f ca="1"/>
        <v>0</v>
      </c>
      <c r="BW46">
        <f ca="1"/>
        <v>0</v>
      </c>
      <c r="BX46">
        <f ca="1"/>
        <v>0</v>
      </c>
      <c r="BY46" t="b">
        <f ca="1"/>
        <v>0</v>
      </c>
      <c r="BZ46" t="b">
        <f ca="1"/>
        <v>1</v>
      </c>
      <c r="CA46">
        <f ca="1"/>
        <v>1</v>
      </c>
      <c r="CB46">
        <f ca="1"/>
        <v>1</v>
      </c>
      <c r="CC46" t="b">
        <f ca="1"/>
        <v>0</v>
      </c>
      <c r="CD46" t="b">
        <f ca="1"/>
        <v>1</v>
      </c>
      <c r="CE46">
        <f ca="1"/>
        <v>0</v>
      </c>
      <c r="CF46">
        <f ca="1"/>
        <v>0</v>
      </c>
      <c r="CG46" t="b">
        <f ca="1"/>
        <v>0</v>
      </c>
      <c r="CH46">
        <f ca="1"/>
        <v>0</v>
      </c>
      <c r="CI46" t="b">
        <f ca="1"/>
        <v>0</v>
      </c>
      <c r="CJ46">
        <f ca="1"/>
        <v>56</v>
      </c>
      <c r="CK46">
        <f ca="1"/>
        <v>72</v>
      </c>
      <c r="CL46">
        <f ca="1"/>
        <v>145</v>
      </c>
      <c r="CM46" t="b">
        <f ca="1"/>
        <v>0</v>
      </c>
      <c r="CN46" t="b">
        <f ca="1"/>
        <v>0</v>
      </c>
      <c r="CO46">
        <f ca="1"/>
        <v>180</v>
      </c>
      <c r="CP46">
        <f ca="1"/>
        <v>0</v>
      </c>
      <c r="CQ46">
        <f ca="1"/>
        <v>0</v>
      </c>
      <c r="CR46">
        <f ca="1"/>
        <v>0</v>
      </c>
      <c r="CS46">
        <f ca="1"/>
        <v>0</v>
      </c>
      <c r="CT46">
        <f ca="1"/>
        <v>0</v>
      </c>
      <c r="CU46">
        <f ca="1"/>
        <v>0</v>
      </c>
      <c r="CV46">
        <f ca="1"/>
        <v>0</v>
      </c>
      <c r="CW46">
        <f ca="1"/>
        <v>0</v>
      </c>
      <c r="CX46">
        <f ca="1"/>
        <v>0</v>
      </c>
      <c r="CY46">
        <f ca="1"/>
        <v>0</v>
      </c>
      <c r="CZ46">
        <f ca="1"/>
        <v>0</v>
      </c>
      <c r="DA46" t="b">
        <f ca="1"/>
        <v>0</v>
      </c>
      <c r="DB46" t="b">
        <f ca="1"/>
        <v>0</v>
      </c>
      <c r="DC46" t="b">
        <f ca="1"/>
        <v>0</v>
      </c>
      <c r="DD46" t="b">
        <f ca="1"/>
        <v>0</v>
      </c>
      <c r="DE46" t="b">
        <f ca="1"/>
        <v>0</v>
      </c>
      <c r="DF46">
        <f ca="1"/>
        <v>0</v>
      </c>
    </row>
    <row r="47" spans="1:110" x14ac:dyDescent="0.2">
      <c r="A47" t="str">
        <f ca="1"/>
        <v>5_31 Chalet</v>
      </c>
      <c r="B47">
        <f ca="1"/>
        <v>12</v>
      </c>
      <c r="C47">
        <f ca="1"/>
        <v>0</v>
      </c>
      <c r="D47">
        <f ca="1"/>
        <v>0</v>
      </c>
      <c r="E47">
        <f ca="1"/>
        <v>0</v>
      </c>
      <c r="F47">
        <f ca="1"/>
        <v>0</v>
      </c>
      <c r="G47">
        <f ca="1"/>
        <v>0</v>
      </c>
      <c r="H47">
        <f ca="1"/>
        <v>0</v>
      </c>
      <c r="I47">
        <f ca="1"/>
        <v>0</v>
      </c>
      <c r="J47">
        <f ca="1"/>
        <v>0</v>
      </c>
      <c r="K47" t="b">
        <f ca="1"/>
        <v>0</v>
      </c>
      <c r="L47" t="b">
        <f ca="1"/>
        <v>0</v>
      </c>
      <c r="M47" t="b">
        <f ca="1"/>
        <v>0</v>
      </c>
      <c r="N47" t="str">
        <f ca="1"/>
        <v>Zero</v>
      </c>
      <c r="O47" t="b">
        <f ca="1"/>
        <v>0</v>
      </c>
      <c r="P47">
        <f ca="1"/>
        <v>0</v>
      </c>
      <c r="Q47">
        <f ca="1"/>
        <v>0</v>
      </c>
      <c r="R47">
        <f ca="1"/>
        <v>0</v>
      </c>
      <c r="S47">
        <f ca="1"/>
        <v>0</v>
      </c>
      <c r="T47">
        <f ca="1"/>
        <v>0</v>
      </c>
      <c r="U47">
        <f ca="1"/>
        <v>0</v>
      </c>
      <c r="V47">
        <f ca="1"/>
        <v>0</v>
      </c>
      <c r="W47">
        <f ca="1"/>
        <v>0</v>
      </c>
      <c r="X47">
        <f ca="1"/>
        <v>0</v>
      </c>
      <c r="Y47">
        <f ca="1"/>
        <v>0</v>
      </c>
      <c r="Z47">
        <f ca="1"/>
        <v>12</v>
      </c>
      <c r="AA47">
        <f ca="1"/>
        <v>0</v>
      </c>
      <c r="AB47">
        <f ca="1"/>
        <v>0</v>
      </c>
      <c r="AC47">
        <f ca="1"/>
        <v>0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  <c r="AI47">
        <f ca="1"/>
        <v>12</v>
      </c>
      <c r="AJ47" t="b">
        <f ca="1"/>
        <v>0</v>
      </c>
      <c r="AK47">
        <f ca="1"/>
        <v>0</v>
      </c>
      <c r="AL47" t="str">
        <f ca="1"/>
        <v>KitchenDining</v>
      </c>
      <c r="AM47" t="str">
        <f ca="1"/>
        <v>1:36</v>
      </c>
      <c r="AN47" t="str">
        <f ca="1"/>
        <v>Attack</v>
      </c>
      <c r="AO47" t="str">
        <f ca="1"/>
        <v>Won</v>
      </c>
      <c r="AP47" t="b">
        <f ca="1"/>
        <v>0</v>
      </c>
      <c r="AQ47">
        <f ca="1"/>
        <v>0</v>
      </c>
      <c r="AR47" t="str">
        <f ca="1"/>
        <v>2:31</v>
      </c>
      <c r="AS47" t="str">
        <f ca="1"/>
        <v>Yeeto</v>
      </c>
      <c r="AT47" t="str">
        <f ca="1"/>
        <v>Gun</v>
      </c>
      <c r="AU47" t="b">
        <f ca="1"/>
        <v>0</v>
      </c>
      <c r="AV47" t="b">
        <f ca="1"/>
        <v>0</v>
      </c>
      <c r="AW47">
        <f ca="1"/>
        <v>0</v>
      </c>
      <c r="AX47">
        <f ca="1"/>
        <v>0</v>
      </c>
      <c r="AY47">
        <f ca="1"/>
        <v>0</v>
      </c>
      <c r="AZ47" t="b">
        <f ca="1"/>
        <v>0</v>
      </c>
      <c r="BA47">
        <f ca="1"/>
        <v>0</v>
      </c>
      <c r="BB47" t="str">
        <f ca="1"/>
        <v>1:51</v>
      </c>
      <c r="BC47" t="str">
        <f ca="1"/>
        <v>Yeeto</v>
      </c>
      <c r="BD47" t="str">
        <f ca="1"/>
        <v>Gun</v>
      </c>
      <c r="BE47" t="b">
        <f ca="1"/>
        <v>0</v>
      </c>
      <c r="BF47" t="b">
        <f ca="1"/>
        <v>1</v>
      </c>
      <c r="BG47" t="str">
        <f ca="1"/>
        <v>1:39</v>
      </c>
      <c r="BH47" t="str">
        <f ca="1"/>
        <v>Perseus</v>
      </c>
      <c r="BI47" t="str">
        <f ca="1"/>
        <v>Gun</v>
      </c>
      <c r="BJ47" t="b">
        <f ca="1"/>
        <v>0</v>
      </c>
      <c r="BK47" t="b">
        <f ca="1"/>
        <v>0</v>
      </c>
      <c r="BL47" t="str">
        <f ca="1"/>
        <v>1:36</v>
      </c>
      <c r="BM47" t="str">
        <f ca="1"/>
        <v>Ploudy</v>
      </c>
      <c r="BN47" t="str">
        <f ca="1"/>
        <v>Gun</v>
      </c>
      <c r="BO47" t="b">
        <f ca="1"/>
        <v>0</v>
      </c>
      <c r="BP47" t="b">
        <f ca="1"/>
        <v>0</v>
      </c>
      <c r="BQ47">
        <f ca="1"/>
        <v>0</v>
      </c>
      <c r="BR47" t="str">
        <f ca="1"/>
        <v/>
      </c>
      <c r="BS47">
        <f ca="1"/>
        <v>0</v>
      </c>
      <c r="BT47">
        <f ca="1"/>
        <v>0</v>
      </c>
      <c r="BU47" t="b">
        <f ca="1"/>
        <v>0</v>
      </c>
      <c r="BV47" t="b">
        <f ca="1"/>
        <v>0</v>
      </c>
      <c r="BW47">
        <f ca="1"/>
        <v>0</v>
      </c>
      <c r="BX47">
        <f ca="1"/>
        <v>0</v>
      </c>
      <c r="BY47" t="b">
        <f ca="1"/>
        <v>0</v>
      </c>
      <c r="BZ47" t="b">
        <f ca="1"/>
        <v>0</v>
      </c>
      <c r="CA47">
        <f ca="1"/>
        <v>1</v>
      </c>
      <c r="CB47">
        <f ca="1"/>
        <v>0</v>
      </c>
      <c r="CC47" t="b">
        <f ca="1"/>
        <v>0</v>
      </c>
      <c r="CD47" t="b">
        <f ca="1"/>
        <v>1</v>
      </c>
      <c r="CE47">
        <f ca="1"/>
        <v>0</v>
      </c>
      <c r="CF47">
        <f ca="1"/>
        <v>0</v>
      </c>
      <c r="CG47" t="b">
        <f ca="1"/>
        <v>1</v>
      </c>
      <c r="CH47">
        <f ca="1"/>
        <v>0</v>
      </c>
      <c r="CI47" t="b">
        <f ca="1"/>
        <v>0</v>
      </c>
      <c r="CJ47">
        <f ca="1"/>
        <v>29</v>
      </c>
      <c r="CK47" t="b">
        <f ca="1"/>
        <v>0</v>
      </c>
      <c r="CL47">
        <f ca="1"/>
        <v>69</v>
      </c>
      <c r="CM47">
        <f ca="1"/>
        <v>81</v>
      </c>
      <c r="CN47">
        <f ca="1"/>
        <v>84</v>
      </c>
      <c r="CO47">
        <f ca="1"/>
        <v>84</v>
      </c>
      <c r="CP47">
        <f ca="1"/>
        <v>0</v>
      </c>
      <c r="CQ47">
        <f ca="1"/>
        <v>0</v>
      </c>
      <c r="CR47">
        <f ca="1"/>
        <v>0</v>
      </c>
      <c r="CS47">
        <f ca="1"/>
        <v>0</v>
      </c>
      <c r="CT47">
        <f ca="1"/>
        <v>0</v>
      </c>
      <c r="CU47">
        <f ca="1"/>
        <v>0</v>
      </c>
      <c r="CV47">
        <f ca="1"/>
        <v>0</v>
      </c>
      <c r="CW47">
        <f ca="1"/>
        <v>0</v>
      </c>
      <c r="CX47">
        <f ca="1"/>
        <v>0</v>
      </c>
      <c r="CY47">
        <f ca="1"/>
        <v>0</v>
      </c>
      <c r="CZ47">
        <f ca="1"/>
        <v>0</v>
      </c>
      <c r="DA47" t="b">
        <f ca="1"/>
        <v>0</v>
      </c>
      <c r="DB47" t="b">
        <f ca="1"/>
        <v>0</v>
      </c>
      <c r="DC47" t="b">
        <f ca="1"/>
        <v>0</v>
      </c>
      <c r="DD47" t="b">
        <f ca="1"/>
        <v>0</v>
      </c>
      <c r="DE47" t="b">
        <f ca="1"/>
        <v>0</v>
      </c>
      <c r="DF47">
        <f ca="1"/>
        <v>0</v>
      </c>
    </row>
    <row r="48" spans="1:110" x14ac:dyDescent="0.2">
      <c r="A48" t="str">
        <f ca="1"/>
        <v>5_31 Oregon</v>
      </c>
      <c r="B48">
        <f ca="1"/>
        <v>1</v>
      </c>
      <c r="C48">
        <f ca="1"/>
        <v>0</v>
      </c>
      <c r="D48">
        <f ca="1"/>
        <v>0</v>
      </c>
      <c r="E48">
        <f ca="1"/>
        <v>0</v>
      </c>
      <c r="F48">
        <f ca="1"/>
        <v>0</v>
      </c>
      <c r="G48">
        <f ca="1"/>
        <v>0</v>
      </c>
      <c r="H48">
        <f ca="1"/>
        <v>0</v>
      </c>
      <c r="I48">
        <f ca="1"/>
        <v>0</v>
      </c>
      <c r="J48" t="str">
        <f ca="1"/>
        <v>0:07</v>
      </c>
      <c r="K48" t="b">
        <f ca="1"/>
        <v>0</v>
      </c>
      <c r="L48" t="b">
        <f ca="1"/>
        <v>0</v>
      </c>
      <c r="M48" t="b">
        <f ca="1"/>
        <v>0</v>
      </c>
      <c r="N48" t="str">
        <f ca="1"/>
        <v>Warden</v>
      </c>
      <c r="O48" t="b">
        <f ca="1"/>
        <v>0</v>
      </c>
      <c r="P48">
        <f ca="1"/>
        <v>0</v>
      </c>
      <c r="Q48">
        <f ca="1"/>
        <v>2</v>
      </c>
      <c r="R48">
        <f ca="1"/>
        <v>7</v>
      </c>
      <c r="S48">
        <f ca="1"/>
        <v>0</v>
      </c>
      <c r="T48">
        <f ca="1"/>
        <v>0</v>
      </c>
      <c r="U48">
        <f ca="1"/>
        <v>0</v>
      </c>
      <c r="V48">
        <f ca="1"/>
        <v>0</v>
      </c>
      <c r="W48">
        <f ca="1"/>
        <v>0</v>
      </c>
      <c r="X48">
        <f ca="1"/>
        <v>0</v>
      </c>
      <c r="Y48">
        <f ca="1"/>
        <v>0</v>
      </c>
      <c r="Z48">
        <f ca="1"/>
        <v>1</v>
      </c>
      <c r="AA48">
        <f ca="1"/>
        <v>0</v>
      </c>
      <c r="AB48">
        <f ca="1"/>
        <v>0</v>
      </c>
      <c r="AC48">
        <f ca="1"/>
        <v>0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  <c r="AI48">
        <f ca="1"/>
        <v>1</v>
      </c>
      <c r="AJ48" t="b">
        <f ca="1"/>
        <v>0</v>
      </c>
      <c r="AK48">
        <f ca="1"/>
        <v>0</v>
      </c>
      <c r="AL48" t="str">
        <f ca="1"/>
        <v>LaundrySupply</v>
      </c>
      <c r="AM48" t="str">
        <f ca="1"/>
        <v>0:07</v>
      </c>
      <c r="AN48" t="str">
        <f ca="1"/>
        <v>Defence</v>
      </c>
      <c r="AO48" t="str">
        <f ca="1"/>
        <v>Lost</v>
      </c>
      <c r="AP48" t="b">
        <f ca="1"/>
        <v>0</v>
      </c>
      <c r="AQ48">
        <f ca="1"/>
        <v>0</v>
      </c>
      <c r="AR48" t="str">
        <f ca="1"/>
        <v>1:41</v>
      </c>
      <c r="AS48" t="str">
        <f ca="1"/>
        <v>Blue</v>
      </c>
      <c r="AT48" t="str">
        <f ca="1"/>
        <v>Gun</v>
      </c>
      <c r="AU48" t="b">
        <f ca="1"/>
        <v>0</v>
      </c>
      <c r="AV48" t="b">
        <f ca="1"/>
        <v>1</v>
      </c>
      <c r="AW48" t="str">
        <f ca="1"/>
        <v>0:19</v>
      </c>
      <c r="AX48" t="str">
        <f ca="1"/>
        <v>Ploudy</v>
      </c>
      <c r="AY48" t="str">
        <f ca="1"/>
        <v>Gun</v>
      </c>
      <c r="AZ48" t="b">
        <f ca="1"/>
        <v>0</v>
      </c>
      <c r="BA48" t="b">
        <f ca="1"/>
        <v>0</v>
      </c>
      <c r="BB48" t="str">
        <f ca="1"/>
        <v>0:17</v>
      </c>
      <c r="BC48" t="str">
        <f ca="1"/>
        <v>Ploudy</v>
      </c>
      <c r="BD48" t="str">
        <f ca="1"/>
        <v>Gun</v>
      </c>
      <c r="BE48" t="b">
        <f ca="1"/>
        <v>0</v>
      </c>
      <c r="BF48" t="b">
        <f ca="1"/>
        <v>0</v>
      </c>
      <c r="BG48">
        <f ca="1"/>
        <v>0</v>
      </c>
      <c r="BH48">
        <f ca="1"/>
        <v>0</v>
      </c>
      <c r="BI48">
        <f ca="1"/>
        <v>0</v>
      </c>
      <c r="BJ48" t="b">
        <f ca="1"/>
        <v>0</v>
      </c>
      <c r="BK48">
        <f ca="1"/>
        <v>0</v>
      </c>
      <c r="BL48">
        <f ca="1"/>
        <v>0</v>
      </c>
      <c r="BM48">
        <f ca="1"/>
        <v>0</v>
      </c>
      <c r="BN48">
        <f ca="1"/>
        <v>0</v>
      </c>
      <c r="BO48" t="b">
        <f ca="1"/>
        <v>0</v>
      </c>
      <c r="BP48">
        <f ca="1"/>
        <v>0</v>
      </c>
      <c r="BQ48">
        <f ca="1"/>
        <v>0</v>
      </c>
      <c r="BR48" t="str">
        <f ca="1"/>
        <v/>
      </c>
      <c r="BS48">
        <f ca="1"/>
        <v>0</v>
      </c>
      <c r="BT48">
        <f ca="1"/>
        <v>0</v>
      </c>
      <c r="BU48" t="b">
        <f ca="1"/>
        <v>0</v>
      </c>
      <c r="BV48" t="b">
        <f ca="1"/>
        <v>0</v>
      </c>
      <c r="BW48">
        <f ca="1"/>
        <v>0</v>
      </c>
      <c r="BX48">
        <f ca="1"/>
        <v>0</v>
      </c>
      <c r="BY48" t="b">
        <f ca="1"/>
        <v>0</v>
      </c>
      <c r="BZ48" t="b">
        <f ca="1"/>
        <v>0</v>
      </c>
      <c r="CA48">
        <f ca="1"/>
        <v>2</v>
      </c>
      <c r="CB48">
        <f ca="1"/>
        <v>0</v>
      </c>
      <c r="CC48" t="b">
        <f ca="1"/>
        <v>0</v>
      </c>
      <c r="CD48" t="b">
        <f ca="1"/>
        <v>1</v>
      </c>
      <c r="CE48">
        <f ca="1"/>
        <v>0</v>
      </c>
      <c r="CF48">
        <f ca="1"/>
        <v>0</v>
      </c>
      <c r="CG48" t="b">
        <f ca="1"/>
        <v>1</v>
      </c>
      <c r="CH48">
        <f ca="1"/>
        <v>7</v>
      </c>
      <c r="CI48">
        <f ca="1"/>
        <v>173</v>
      </c>
      <c r="CJ48">
        <f ca="1"/>
        <v>79</v>
      </c>
      <c r="CK48">
        <f ca="1"/>
        <v>161</v>
      </c>
      <c r="CL48">
        <f ca="1"/>
        <v>163</v>
      </c>
      <c r="CM48" t="b">
        <f ca="1"/>
        <v>0</v>
      </c>
      <c r="CN48" t="b">
        <f ca="1"/>
        <v>0</v>
      </c>
      <c r="CO48">
        <f ca="1"/>
        <v>173</v>
      </c>
      <c r="CP48">
        <f ca="1"/>
        <v>0</v>
      </c>
      <c r="CQ48">
        <f ca="1"/>
        <v>0</v>
      </c>
      <c r="CR48">
        <f ca="1"/>
        <v>0</v>
      </c>
      <c r="CS48">
        <f ca="1"/>
        <v>0</v>
      </c>
      <c r="CT48">
        <f ca="1"/>
        <v>0</v>
      </c>
      <c r="CU48" t="b">
        <f ca="1"/>
        <v>1</v>
      </c>
      <c r="CV48" t="b">
        <f ca="1"/>
        <v>1</v>
      </c>
      <c r="CW48" t="b">
        <f ca="1"/>
        <v>0</v>
      </c>
      <c r="CX48">
        <f ca="1"/>
        <v>173</v>
      </c>
      <c r="CY48">
        <f ca="1"/>
        <v>0</v>
      </c>
      <c r="CZ48">
        <f ca="1"/>
        <v>2</v>
      </c>
      <c r="DA48" t="b">
        <f ca="1"/>
        <v>0</v>
      </c>
      <c r="DB48" t="b">
        <f ca="1"/>
        <v>0</v>
      </c>
      <c r="DC48" t="b">
        <f ca="1"/>
        <v>0</v>
      </c>
      <c r="DD48" t="b">
        <f ca="1"/>
        <v>0</v>
      </c>
      <c r="DE48" t="b">
        <f ca="1"/>
        <v>0</v>
      </c>
      <c r="DF48">
        <f ca="1"/>
        <v>0</v>
      </c>
    </row>
    <row r="49" spans="1:110" x14ac:dyDescent="0.2">
      <c r="A49" t="str">
        <f ca="1"/>
        <v>5_31 Oregon</v>
      </c>
      <c r="B49">
        <f ca="1"/>
        <v>2</v>
      </c>
      <c r="C49">
        <f ca="1"/>
        <v>0</v>
      </c>
      <c r="D49">
        <f ca="1"/>
        <v>0</v>
      </c>
      <c r="E49">
        <f ca="1"/>
        <v>0</v>
      </c>
      <c r="F49">
        <f ca="1"/>
        <v>0</v>
      </c>
      <c r="G49">
        <f ca="1"/>
        <v>0</v>
      </c>
      <c r="H49">
        <f ca="1"/>
        <v>0</v>
      </c>
      <c r="I49">
        <f ca="1"/>
        <v>0</v>
      </c>
      <c r="J49" t="str">
        <f ca="1"/>
        <v>0:23</v>
      </c>
      <c r="K49" t="b">
        <f ca="1"/>
        <v>0</v>
      </c>
      <c r="L49" t="b">
        <f ca="1"/>
        <v>0</v>
      </c>
      <c r="M49" t="b">
        <f ca="1"/>
        <v>0</v>
      </c>
      <c r="N49" t="str">
        <f ca="1"/>
        <v>Warden</v>
      </c>
      <c r="O49" t="b">
        <f ca="1"/>
        <v>0</v>
      </c>
      <c r="P49">
        <f ca="1"/>
        <v>0</v>
      </c>
      <c r="Q49">
        <f ca="1"/>
        <v>1</v>
      </c>
      <c r="R49">
        <f ca="1"/>
        <v>5</v>
      </c>
      <c r="S49">
        <f ca="1"/>
        <v>0</v>
      </c>
      <c r="T49">
        <f ca="1"/>
        <v>0</v>
      </c>
      <c r="U49">
        <f ca="1"/>
        <v>0</v>
      </c>
      <c r="V49">
        <f ca="1"/>
        <v>0</v>
      </c>
      <c r="W49">
        <f ca="1"/>
        <v>0</v>
      </c>
      <c r="X49">
        <f ca="1"/>
        <v>0</v>
      </c>
      <c r="Y49">
        <f ca="1"/>
        <v>0</v>
      </c>
      <c r="Z49">
        <f ca="1"/>
        <v>2</v>
      </c>
      <c r="AA49">
        <f ca="1"/>
        <v>0</v>
      </c>
      <c r="AB49">
        <f ca="1"/>
        <v>0</v>
      </c>
      <c r="AC49">
        <f ca="1"/>
        <v>0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  <c r="AI49">
        <f ca="1"/>
        <v>2</v>
      </c>
      <c r="AJ49" t="b">
        <f ca="1"/>
        <v>0</v>
      </c>
      <c r="AK49">
        <f ca="1"/>
        <v>0</v>
      </c>
      <c r="AL49" t="str">
        <f ca="1"/>
        <v>LaundrySupply</v>
      </c>
      <c r="AM49" t="str">
        <f ca="1"/>
        <v>0:23</v>
      </c>
      <c r="AN49" t="str">
        <f ca="1"/>
        <v>Defence</v>
      </c>
      <c r="AO49" t="str">
        <f ca="1"/>
        <v>Lost</v>
      </c>
      <c r="AP49" t="b">
        <f ca="1"/>
        <v>0</v>
      </c>
      <c r="AQ49">
        <f ca="1"/>
        <v>0</v>
      </c>
      <c r="AR49" t="str">
        <f ca="1"/>
        <v>0:49</v>
      </c>
      <c r="AS49" t="str">
        <f ca="1"/>
        <v>Yeeto</v>
      </c>
      <c r="AT49" t="str">
        <f ca="1"/>
        <v>Gun</v>
      </c>
      <c r="AU49" t="b">
        <f ca="1"/>
        <v>0</v>
      </c>
      <c r="AV49" t="b">
        <f ca="1"/>
        <v>0</v>
      </c>
      <c r="AW49">
        <f ca="1"/>
        <v>0</v>
      </c>
      <c r="AX49">
        <f ca="1"/>
        <v>0</v>
      </c>
      <c r="AY49">
        <f ca="1"/>
        <v>0</v>
      </c>
      <c r="AZ49" t="b">
        <f ca="1"/>
        <v>0</v>
      </c>
      <c r="BA49">
        <f ca="1"/>
        <v>0</v>
      </c>
      <c r="BB49">
        <f ca="1"/>
        <v>0</v>
      </c>
      <c r="BC49">
        <f ca="1"/>
        <v>0</v>
      </c>
      <c r="BD49">
        <f ca="1"/>
        <v>0</v>
      </c>
      <c r="BE49" t="b">
        <f ca="1"/>
        <v>0</v>
      </c>
      <c r="BF49">
        <f ca="1"/>
        <v>0</v>
      </c>
      <c r="BG49">
        <f ca="1"/>
        <v>0</v>
      </c>
      <c r="BH49">
        <f ca="1"/>
        <v>0</v>
      </c>
      <c r="BI49">
        <f ca="1"/>
        <v>0</v>
      </c>
      <c r="BJ49" t="b">
        <f ca="1"/>
        <v>0</v>
      </c>
      <c r="BK49">
        <f ca="1"/>
        <v>0</v>
      </c>
      <c r="BL49">
        <f ca="1"/>
        <v>0</v>
      </c>
      <c r="BM49">
        <f ca="1"/>
        <v>0</v>
      </c>
      <c r="BN49">
        <f ca="1"/>
        <v>0</v>
      </c>
      <c r="BO49" t="b">
        <f ca="1"/>
        <v>0</v>
      </c>
      <c r="BP49">
        <f ca="1"/>
        <v>0</v>
      </c>
      <c r="BQ49">
        <f ca="1"/>
        <v>0</v>
      </c>
      <c r="BR49" t="str">
        <f ca="1"/>
        <v/>
      </c>
      <c r="BS49">
        <f ca="1"/>
        <v>0</v>
      </c>
      <c r="BT49">
        <f ca="1"/>
        <v>0</v>
      </c>
      <c r="BU49" t="b">
        <f ca="1"/>
        <v>0</v>
      </c>
      <c r="BV49" t="b">
        <f ca="1"/>
        <v>0</v>
      </c>
      <c r="BW49">
        <f ca="1"/>
        <v>0</v>
      </c>
      <c r="BX49">
        <f ca="1"/>
        <v>0</v>
      </c>
      <c r="BY49" t="b">
        <f ca="1"/>
        <v>0</v>
      </c>
      <c r="BZ49" t="b">
        <f ca="1"/>
        <v>0</v>
      </c>
      <c r="CA49">
        <f ca="1"/>
        <v>0</v>
      </c>
      <c r="CB49">
        <f ca="1"/>
        <v>0</v>
      </c>
      <c r="CC49" t="b">
        <f ca="1"/>
        <v>0</v>
      </c>
      <c r="CD49" t="b">
        <f ca="1"/>
        <v>0</v>
      </c>
      <c r="CE49">
        <f ca="1"/>
        <v>0</v>
      </c>
      <c r="CF49">
        <f ca="1"/>
        <v>0</v>
      </c>
      <c r="CG49" t="b">
        <f ca="1"/>
        <v>0</v>
      </c>
      <c r="CH49">
        <f ca="1"/>
        <v>23</v>
      </c>
      <c r="CI49">
        <f ca="1"/>
        <v>157</v>
      </c>
      <c r="CJ49">
        <f ca="1"/>
        <v>131</v>
      </c>
      <c r="CK49" t="b">
        <f ca="1"/>
        <v>0</v>
      </c>
      <c r="CL49" t="b">
        <f ca="1"/>
        <v>0</v>
      </c>
      <c r="CM49" t="b">
        <f ca="1"/>
        <v>0</v>
      </c>
      <c r="CN49" t="b">
        <f ca="1"/>
        <v>0</v>
      </c>
      <c r="CO49">
        <f ca="1"/>
        <v>157</v>
      </c>
      <c r="CP49">
        <f ca="1"/>
        <v>0</v>
      </c>
      <c r="CQ49">
        <f ca="1"/>
        <v>0</v>
      </c>
      <c r="CR49">
        <f ca="1"/>
        <v>0</v>
      </c>
      <c r="CS49">
        <f ca="1"/>
        <v>0</v>
      </c>
      <c r="CT49">
        <f ca="1"/>
        <v>0</v>
      </c>
      <c r="CU49" t="b">
        <f ca="1"/>
        <v>0</v>
      </c>
      <c r="CV49" t="b">
        <f ca="1"/>
        <v>0</v>
      </c>
      <c r="CW49">
        <f ca="1"/>
        <v>41</v>
      </c>
      <c r="CX49">
        <f ca="1"/>
        <v>157</v>
      </c>
      <c r="CY49">
        <f ca="1"/>
        <v>0</v>
      </c>
      <c r="CZ49">
        <f ca="1"/>
        <v>0</v>
      </c>
      <c r="DA49" t="b">
        <f ca="1"/>
        <v>0</v>
      </c>
      <c r="DB49" t="b">
        <f ca="1"/>
        <v>0</v>
      </c>
      <c r="DC49" t="b">
        <f ca="1"/>
        <v>0</v>
      </c>
      <c r="DD49" t="b">
        <f ca="1"/>
        <v>0</v>
      </c>
      <c r="DE49" t="b">
        <f ca="1"/>
        <v>0</v>
      </c>
      <c r="DF49">
        <f ca="1"/>
        <v>0</v>
      </c>
    </row>
    <row r="50" spans="1:110" x14ac:dyDescent="0.2">
      <c r="A50" t="str">
        <f ca="1"/>
        <v>5_31 Oregon</v>
      </c>
      <c r="B50">
        <f ca="1"/>
        <v>3</v>
      </c>
      <c r="C50">
        <f ca="1"/>
        <v>0</v>
      </c>
      <c r="D50">
        <f ca="1"/>
        <v>0</v>
      </c>
      <c r="E50">
        <f ca="1"/>
        <v>0</v>
      </c>
      <c r="F50">
        <f ca="1"/>
        <v>0</v>
      </c>
      <c r="G50">
        <f ca="1"/>
        <v>0</v>
      </c>
      <c r="H50">
        <f ca="1"/>
        <v>0</v>
      </c>
      <c r="I50">
        <f ca="1"/>
        <v>0</v>
      </c>
      <c r="J50" t="str">
        <f ca="1"/>
        <v>0:27</v>
      </c>
      <c r="K50" t="b">
        <f ca="1"/>
        <v>0</v>
      </c>
      <c r="L50" t="b">
        <f ca="1"/>
        <v>0</v>
      </c>
      <c r="M50" t="b">
        <f ca="1"/>
        <v>0</v>
      </c>
      <c r="N50" t="str">
        <f ca="1"/>
        <v>Aruni</v>
      </c>
      <c r="O50" t="b">
        <f ca="1"/>
        <v>0</v>
      </c>
      <c r="P50">
        <f ca="1"/>
        <v>0</v>
      </c>
      <c r="Q50">
        <f ca="1"/>
        <v>0</v>
      </c>
      <c r="R50">
        <f ca="1"/>
        <v>4</v>
      </c>
      <c r="S50">
        <f ca="1"/>
        <v>0</v>
      </c>
      <c r="T50">
        <f ca="1"/>
        <v>0</v>
      </c>
      <c r="U50">
        <f ca="1"/>
        <v>0</v>
      </c>
      <c r="V50">
        <f ca="1"/>
        <v>0</v>
      </c>
      <c r="W50">
        <f ca="1"/>
        <v>0</v>
      </c>
      <c r="X50">
        <f ca="1"/>
        <v>0</v>
      </c>
      <c r="Y50">
        <f ca="1"/>
        <v>0</v>
      </c>
      <c r="Z50">
        <f ca="1"/>
        <v>3</v>
      </c>
      <c r="AA50">
        <f ca="1"/>
        <v>0</v>
      </c>
      <c r="AB50">
        <f ca="1"/>
        <v>0</v>
      </c>
      <c r="AC50">
        <f ca="1"/>
        <v>0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  <c r="AI50">
        <f ca="1"/>
        <v>3</v>
      </c>
      <c r="AJ50" t="b">
        <f ca="1"/>
        <v>0</v>
      </c>
      <c r="AK50">
        <f ca="1"/>
        <v>0</v>
      </c>
      <c r="AL50" t="str">
        <f ca="1"/>
        <v>DormsKids</v>
      </c>
      <c r="AM50" t="str">
        <f ca="1"/>
        <v>0:22</v>
      </c>
      <c r="AN50" t="str">
        <f ca="1"/>
        <v>Defence</v>
      </c>
      <c r="AO50" t="str">
        <f ca="1"/>
        <v>Won</v>
      </c>
      <c r="AP50" t="b">
        <f ca="1"/>
        <v>0</v>
      </c>
      <c r="AQ50">
        <f ca="1"/>
        <v>0</v>
      </c>
      <c r="AR50" t="str">
        <f ca="1"/>
        <v>2:30</v>
      </c>
      <c r="AS50" t="str">
        <f ca="1"/>
        <v>Perseus</v>
      </c>
      <c r="AT50" t="str">
        <f ca="1"/>
        <v>Gun</v>
      </c>
      <c r="AU50" t="b">
        <f ca="1"/>
        <v>0</v>
      </c>
      <c r="AV50" t="b">
        <f ca="1"/>
        <v>1</v>
      </c>
      <c r="AW50" t="str">
        <f ca="1"/>
        <v>1:15</v>
      </c>
      <c r="AX50" t="str">
        <f ca="1"/>
        <v>Ploudy</v>
      </c>
      <c r="AY50" t="str">
        <f ca="1"/>
        <v>Gun</v>
      </c>
      <c r="AZ50" t="b">
        <f ca="1"/>
        <v>0</v>
      </c>
      <c r="BA50" t="b">
        <f ca="1"/>
        <v>1</v>
      </c>
      <c r="BB50" t="str">
        <f ca="1"/>
        <v>0:59</v>
      </c>
      <c r="BC50" t="str">
        <f ca="1"/>
        <v>Fin</v>
      </c>
      <c r="BD50" t="str">
        <f ca="1"/>
        <v>Gun</v>
      </c>
      <c r="BE50" t="b">
        <f ca="1"/>
        <v>0</v>
      </c>
      <c r="BF50" t="b">
        <f ca="1"/>
        <v>0</v>
      </c>
      <c r="BG50" t="str">
        <f ca="1"/>
        <v>0:31</v>
      </c>
      <c r="BH50" t="str">
        <f ca="1"/>
        <v>Fin</v>
      </c>
      <c r="BI50" t="str">
        <f ca="1"/>
        <v>Gun</v>
      </c>
      <c r="BJ50" t="b">
        <f ca="1"/>
        <v>0</v>
      </c>
      <c r="BK50" t="b">
        <f ca="1"/>
        <v>0</v>
      </c>
      <c r="BL50" t="str">
        <f ca="1"/>
        <v>0:22</v>
      </c>
      <c r="BM50" t="str">
        <f ca="1"/>
        <v>Fin</v>
      </c>
      <c r="BN50" t="str">
        <f ca="1"/>
        <v>Gun</v>
      </c>
      <c r="BO50" t="b">
        <f ca="1"/>
        <v>0</v>
      </c>
      <c r="BP50" t="b">
        <f ca="1"/>
        <v>1</v>
      </c>
      <c r="BQ50">
        <f ca="1"/>
        <v>0</v>
      </c>
      <c r="BR50" t="str">
        <f ca="1"/>
        <v/>
      </c>
      <c r="BS50">
        <f ca="1"/>
        <v>0</v>
      </c>
      <c r="BT50">
        <f ca="1"/>
        <v>0</v>
      </c>
      <c r="BU50" t="b">
        <f ca="1"/>
        <v>0</v>
      </c>
      <c r="BV50" t="b">
        <f ca="1"/>
        <v>0</v>
      </c>
      <c r="BW50">
        <f ca="1"/>
        <v>0</v>
      </c>
      <c r="BX50">
        <f ca="1"/>
        <v>0</v>
      </c>
      <c r="BY50" t="b">
        <f ca="1"/>
        <v>0</v>
      </c>
      <c r="BZ50" t="b">
        <f ca="1"/>
        <v>0</v>
      </c>
      <c r="CA50">
        <f ca="1"/>
        <v>1</v>
      </c>
      <c r="CB50">
        <f ca="1"/>
        <v>1</v>
      </c>
      <c r="CC50" t="b">
        <f ca="1"/>
        <v>0</v>
      </c>
      <c r="CD50" t="b">
        <f ca="1"/>
        <v>1</v>
      </c>
      <c r="CE50">
        <f ca="1"/>
        <v>0</v>
      </c>
      <c r="CF50">
        <f ca="1"/>
        <v>0</v>
      </c>
      <c r="CG50" t="b">
        <f ca="1"/>
        <v>1</v>
      </c>
      <c r="CH50">
        <f ca="1"/>
        <v>27</v>
      </c>
      <c r="CI50">
        <f ca="1"/>
        <v>153</v>
      </c>
      <c r="CJ50">
        <f ca="1"/>
        <v>30</v>
      </c>
      <c r="CK50">
        <f ca="1"/>
        <v>105</v>
      </c>
      <c r="CL50">
        <f ca="1"/>
        <v>121</v>
      </c>
      <c r="CM50">
        <f ca="1"/>
        <v>149</v>
      </c>
      <c r="CN50">
        <f ca="1"/>
        <v>158</v>
      </c>
      <c r="CO50">
        <f ca="1"/>
        <v>158</v>
      </c>
      <c r="CP50">
        <f ca="1"/>
        <v>0</v>
      </c>
      <c r="CQ50">
        <f ca="1"/>
        <v>0</v>
      </c>
      <c r="CR50">
        <f ca="1"/>
        <v>0</v>
      </c>
      <c r="CS50">
        <f ca="1"/>
        <v>0</v>
      </c>
      <c r="CT50">
        <f ca="1"/>
        <v>0</v>
      </c>
      <c r="CU50" t="b">
        <f ca="1"/>
        <v>0</v>
      </c>
      <c r="CV50" t="b">
        <f ca="1"/>
        <v>1</v>
      </c>
      <c r="CW50">
        <f ca="1"/>
        <v>101</v>
      </c>
      <c r="CX50">
        <f ca="1"/>
        <v>153</v>
      </c>
      <c r="CY50">
        <f ca="1"/>
        <v>0</v>
      </c>
      <c r="CZ50">
        <f ca="1"/>
        <v>1</v>
      </c>
      <c r="DA50" t="b">
        <f ca="1"/>
        <v>0</v>
      </c>
      <c r="DB50" t="b">
        <f ca="1"/>
        <v>0</v>
      </c>
      <c r="DC50" t="b">
        <f ca="1"/>
        <v>0</v>
      </c>
      <c r="DD50" t="b">
        <f ca="1"/>
        <v>0</v>
      </c>
      <c r="DE50" t="b">
        <f ca="1"/>
        <v>0</v>
      </c>
      <c r="DF50">
        <f ca="1"/>
        <v>0</v>
      </c>
    </row>
    <row r="51" spans="1:110" x14ac:dyDescent="0.2">
      <c r="A51" t="str">
        <f ca="1"/>
        <v>5_31 Oregon</v>
      </c>
      <c r="B51">
        <f ca="1"/>
        <v>4</v>
      </c>
      <c r="C51">
        <f ca="1"/>
        <v>0</v>
      </c>
      <c r="D51">
        <f ca="1"/>
        <v>0</v>
      </c>
      <c r="E51">
        <f ca="1"/>
        <v>0</v>
      </c>
      <c r="F51">
        <f ca="1"/>
        <v>0</v>
      </c>
      <c r="G51">
        <f ca="1"/>
        <v>0</v>
      </c>
      <c r="H51">
        <f ca="1"/>
        <v>0</v>
      </c>
      <c r="I51">
        <f ca="1"/>
        <v>0</v>
      </c>
      <c r="J51" t="str">
        <f ca="1"/>
        <v>0:08</v>
      </c>
      <c r="K51" t="b">
        <f ca="1"/>
        <v>0</v>
      </c>
      <c r="L51" t="b">
        <f ca="1"/>
        <v>0</v>
      </c>
      <c r="M51" t="b">
        <f ca="1"/>
        <v>0</v>
      </c>
      <c r="N51" t="str">
        <f ca="1"/>
        <v>Aruni</v>
      </c>
      <c r="O51" t="b">
        <f ca="1"/>
        <v>0</v>
      </c>
      <c r="P51">
        <f ca="1"/>
        <v>0</v>
      </c>
      <c r="Q51">
        <f ca="1"/>
        <v>1</v>
      </c>
      <c r="R51">
        <f ca="1"/>
        <v>5</v>
      </c>
      <c r="S51">
        <f ca="1"/>
        <v>0</v>
      </c>
      <c r="T51">
        <f ca="1"/>
        <v>0</v>
      </c>
      <c r="U51">
        <f ca="1"/>
        <v>0</v>
      </c>
      <c r="V51">
        <f ca="1"/>
        <v>0</v>
      </c>
      <c r="W51">
        <f ca="1"/>
        <v>0</v>
      </c>
      <c r="X51">
        <f ca="1"/>
        <v>0</v>
      </c>
      <c r="Y51">
        <f ca="1"/>
        <v>0</v>
      </c>
      <c r="Z51">
        <f ca="1"/>
        <v>4</v>
      </c>
      <c r="AA51">
        <f ca="1"/>
        <v>0</v>
      </c>
      <c r="AB51">
        <f ca="1"/>
        <v>0</v>
      </c>
      <c r="AC51">
        <f ca="1"/>
        <v>0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  <c r="AI51">
        <f ca="1"/>
        <v>4</v>
      </c>
      <c r="AJ51" t="b">
        <f ca="1"/>
        <v>0</v>
      </c>
      <c r="AK51">
        <f ca="1"/>
        <v>0</v>
      </c>
      <c r="AL51" t="str">
        <f ca="1"/>
        <v>DormsKids</v>
      </c>
      <c r="AM51" t="str">
        <f ca="1"/>
        <v>0:08</v>
      </c>
      <c r="AN51" t="str">
        <f ca="1"/>
        <v>Defence</v>
      </c>
      <c r="AO51" t="str">
        <f ca="1"/>
        <v>Lost</v>
      </c>
      <c r="AP51" t="b">
        <f ca="1"/>
        <v>0</v>
      </c>
      <c r="AQ51">
        <f ca="1"/>
        <v>0</v>
      </c>
      <c r="AR51" t="str">
        <f ca="1"/>
        <v>1:44</v>
      </c>
      <c r="AS51" t="str">
        <f ca="1"/>
        <v>Yeeto</v>
      </c>
      <c r="AT51" t="str">
        <f ca="1"/>
        <v>Gun</v>
      </c>
      <c r="AU51" t="b">
        <f ca="1"/>
        <v>0</v>
      </c>
      <c r="AV51" t="b">
        <f ca="1"/>
        <v>0</v>
      </c>
      <c r="AW51" t="str">
        <f ca="1"/>
        <v>1:37</v>
      </c>
      <c r="AX51" t="str">
        <f ca="1"/>
        <v>Fin</v>
      </c>
      <c r="AY51" t="str">
        <f ca="1"/>
        <v>Gun</v>
      </c>
      <c r="AZ51" t="b">
        <f ca="1"/>
        <v>0</v>
      </c>
      <c r="BA51" t="b">
        <f ca="1"/>
        <v>1</v>
      </c>
      <c r="BB51" t="str">
        <f ca="1"/>
        <v>0:09</v>
      </c>
      <c r="BC51" t="str">
        <f ca="1"/>
        <v>Ploudy</v>
      </c>
      <c r="BD51" t="str">
        <f ca="1"/>
        <v>Gun</v>
      </c>
      <c r="BE51" t="b">
        <f ca="1"/>
        <v>0</v>
      </c>
      <c r="BF51" t="b">
        <f ca="1"/>
        <v>1</v>
      </c>
      <c r="BG51">
        <f ca="1"/>
        <v>0</v>
      </c>
      <c r="BH51">
        <f ca="1"/>
        <v>0</v>
      </c>
      <c r="BI51">
        <f ca="1"/>
        <v>0</v>
      </c>
      <c r="BJ51" t="b">
        <f ca="1"/>
        <v>0</v>
      </c>
      <c r="BK51">
        <f ca="1"/>
        <v>0</v>
      </c>
      <c r="BL51">
        <f ca="1"/>
        <v>0</v>
      </c>
      <c r="BM51">
        <f ca="1"/>
        <v>0</v>
      </c>
      <c r="BN51">
        <f ca="1"/>
        <v>0</v>
      </c>
      <c r="BO51" t="b">
        <f ca="1"/>
        <v>0</v>
      </c>
      <c r="BP51">
        <f ca="1"/>
        <v>0</v>
      </c>
      <c r="BQ51">
        <f ca="1"/>
        <v>0</v>
      </c>
      <c r="BR51" t="str">
        <f ca="1"/>
        <v/>
      </c>
      <c r="BS51">
        <f ca="1"/>
        <v>0</v>
      </c>
      <c r="BT51">
        <f ca="1"/>
        <v>0</v>
      </c>
      <c r="BU51" t="b">
        <f ca="1"/>
        <v>0</v>
      </c>
      <c r="BV51" t="b">
        <f ca="1"/>
        <v>0</v>
      </c>
      <c r="BW51">
        <f ca="1"/>
        <v>0</v>
      </c>
      <c r="BX51">
        <f ca="1"/>
        <v>0</v>
      </c>
      <c r="BY51" t="b">
        <f ca="1"/>
        <v>0</v>
      </c>
      <c r="BZ51" t="b">
        <f ca="1"/>
        <v>0</v>
      </c>
      <c r="CA51">
        <f ca="1"/>
        <v>1</v>
      </c>
      <c r="CB51">
        <f ca="1"/>
        <v>1</v>
      </c>
      <c r="CC51" t="b">
        <f ca="1"/>
        <v>0</v>
      </c>
      <c r="CD51" t="b">
        <f ca="1"/>
        <v>1</v>
      </c>
      <c r="CE51">
        <f ca="1"/>
        <v>0</v>
      </c>
      <c r="CF51">
        <f ca="1"/>
        <v>1</v>
      </c>
      <c r="CG51" t="b">
        <f ca="1"/>
        <v>0</v>
      </c>
      <c r="CH51">
        <f ca="1"/>
        <v>8</v>
      </c>
      <c r="CI51">
        <f ca="1"/>
        <v>172</v>
      </c>
      <c r="CJ51">
        <f ca="1"/>
        <v>76</v>
      </c>
      <c r="CK51">
        <f ca="1"/>
        <v>83</v>
      </c>
      <c r="CL51">
        <f ca="1"/>
        <v>171</v>
      </c>
      <c r="CM51" t="b">
        <f ca="1"/>
        <v>0</v>
      </c>
      <c r="CN51" t="b">
        <f ca="1"/>
        <v>0</v>
      </c>
      <c r="CO51">
        <f ca="1"/>
        <v>172</v>
      </c>
      <c r="CP51">
        <f ca="1"/>
        <v>0</v>
      </c>
      <c r="CQ51">
        <f ca="1"/>
        <v>0</v>
      </c>
      <c r="CR51">
        <f ca="1"/>
        <v>0</v>
      </c>
      <c r="CS51">
        <f ca="1"/>
        <v>0</v>
      </c>
      <c r="CT51">
        <f ca="1"/>
        <v>0</v>
      </c>
      <c r="CU51" t="b">
        <f ca="1"/>
        <v>1</v>
      </c>
      <c r="CV51" t="b">
        <f ca="1"/>
        <v>1</v>
      </c>
      <c r="CW51">
        <f ca="1"/>
        <v>163</v>
      </c>
      <c r="CX51">
        <f ca="1"/>
        <v>172</v>
      </c>
      <c r="CY51">
        <f ca="1"/>
        <v>0</v>
      </c>
      <c r="CZ51">
        <f ca="1"/>
        <v>1</v>
      </c>
      <c r="DA51" t="b">
        <f ca="1"/>
        <v>0</v>
      </c>
      <c r="DB51" t="b">
        <f ca="1"/>
        <v>0</v>
      </c>
      <c r="DC51" t="b">
        <f ca="1"/>
        <v>0</v>
      </c>
      <c r="DD51" t="b">
        <f ca="1"/>
        <v>0</v>
      </c>
      <c r="DE51" t="b">
        <f ca="1"/>
        <v>0</v>
      </c>
      <c r="DF51">
        <f ca="1"/>
        <v>0</v>
      </c>
    </row>
    <row r="52" spans="1:110" x14ac:dyDescent="0.2">
      <c r="A52" t="str">
        <f ca="1"/>
        <v>5_31 Oregon</v>
      </c>
      <c r="B52">
        <f ca="1"/>
        <v>5</v>
      </c>
      <c r="C52">
        <f ca="1"/>
        <v>0</v>
      </c>
      <c r="D52">
        <f ca="1"/>
        <v>0</v>
      </c>
      <c r="E52">
        <f ca="1"/>
        <v>0</v>
      </c>
      <c r="F52">
        <f ca="1"/>
        <v>0</v>
      </c>
      <c r="G52">
        <f ca="1"/>
        <v>0</v>
      </c>
      <c r="H52">
        <f ca="1"/>
        <v>0</v>
      </c>
      <c r="I52">
        <f ca="1"/>
        <v>0</v>
      </c>
      <c r="J52" t="str">
        <f ca="1"/>
        <v>1:54</v>
      </c>
      <c r="K52" t="b">
        <f ca="1"/>
        <v>0</v>
      </c>
      <c r="L52" t="b">
        <f ca="1"/>
        <v>0</v>
      </c>
      <c r="M52" t="b">
        <f ca="1"/>
        <v>1</v>
      </c>
      <c r="N52" t="str">
        <f ca="1"/>
        <v>Maestro</v>
      </c>
      <c r="O52" t="b">
        <f ca="1"/>
        <v>0</v>
      </c>
      <c r="P52">
        <f ca="1"/>
        <v>0</v>
      </c>
      <c r="Q52">
        <f ca="1"/>
        <v>0</v>
      </c>
      <c r="R52">
        <f ca="1"/>
        <v>4</v>
      </c>
      <c r="S52">
        <f ca="1"/>
        <v>0</v>
      </c>
      <c r="T52">
        <f ca="1"/>
        <v>0</v>
      </c>
      <c r="U52">
        <f ca="1"/>
        <v>0</v>
      </c>
      <c r="V52">
        <f ca="1"/>
        <v>0</v>
      </c>
      <c r="W52">
        <f ca="1"/>
        <v>0</v>
      </c>
      <c r="X52">
        <f ca="1"/>
        <v>0</v>
      </c>
      <c r="Y52">
        <f ca="1"/>
        <v>0</v>
      </c>
      <c r="Z52">
        <f ca="1"/>
        <v>5</v>
      </c>
      <c r="AA52">
        <f ca="1"/>
        <v>0</v>
      </c>
      <c r="AB52">
        <f ca="1"/>
        <v>0</v>
      </c>
      <c r="AC52">
        <f ca="1"/>
        <v>0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  <c r="AI52">
        <f ca="1"/>
        <v>5</v>
      </c>
      <c r="AJ52" t="b">
        <f ca="1"/>
        <v>0</v>
      </c>
      <c r="AK52">
        <f ca="1"/>
        <v>0</v>
      </c>
      <c r="AL52" t="str">
        <f ca="1"/>
        <v>KitchenDining</v>
      </c>
      <c r="AM52" t="str">
        <f ca="1"/>
        <v>0:43</v>
      </c>
      <c r="AN52" t="str">
        <f ca="1"/>
        <v>Defence</v>
      </c>
      <c r="AO52" t="str">
        <f ca="1"/>
        <v>Lost</v>
      </c>
      <c r="AP52" t="b">
        <f ca="1"/>
        <v>0</v>
      </c>
      <c r="AQ52">
        <f ca="1"/>
        <v>0</v>
      </c>
      <c r="AR52" t="str">
        <f ca="1"/>
        <v>1:27</v>
      </c>
      <c r="AS52" t="str">
        <f ca="1"/>
        <v>Fin</v>
      </c>
      <c r="AT52" t="str">
        <f ca="1"/>
        <v>Gun</v>
      </c>
      <c r="AU52" t="b">
        <f ca="1"/>
        <v>0</v>
      </c>
      <c r="AV52" t="b">
        <f ca="1"/>
        <v>0</v>
      </c>
      <c r="AW52">
        <f ca="1"/>
        <v>0</v>
      </c>
      <c r="AX52">
        <f ca="1"/>
        <v>0</v>
      </c>
      <c r="AY52">
        <f ca="1"/>
        <v>0</v>
      </c>
      <c r="AZ52" t="b">
        <f ca="1"/>
        <v>0</v>
      </c>
      <c r="BA52">
        <f ca="1"/>
        <v>0</v>
      </c>
      <c r="BB52">
        <f ca="1"/>
        <v>0</v>
      </c>
      <c r="BC52">
        <f ca="1"/>
        <v>0</v>
      </c>
      <c r="BD52">
        <f ca="1"/>
        <v>0</v>
      </c>
      <c r="BE52" t="b">
        <f ca="1"/>
        <v>0</v>
      </c>
      <c r="BF52">
        <f ca="1"/>
        <v>0</v>
      </c>
      <c r="BG52">
        <f ca="1"/>
        <v>0</v>
      </c>
      <c r="BH52">
        <f ca="1"/>
        <v>0</v>
      </c>
      <c r="BI52">
        <f ca="1"/>
        <v>0</v>
      </c>
      <c r="BJ52" t="b">
        <f ca="1"/>
        <v>0</v>
      </c>
      <c r="BK52">
        <f ca="1"/>
        <v>0</v>
      </c>
      <c r="BL52">
        <f ca="1"/>
        <v>0</v>
      </c>
      <c r="BM52">
        <f ca="1"/>
        <v>0</v>
      </c>
      <c r="BN52">
        <f ca="1"/>
        <v>0</v>
      </c>
      <c r="BO52" t="b">
        <f ca="1"/>
        <v>0</v>
      </c>
      <c r="BP52">
        <f ca="1"/>
        <v>0</v>
      </c>
      <c r="BQ52">
        <f ca="1"/>
        <v>0</v>
      </c>
      <c r="BR52" t="str">
        <f ca="1"/>
        <v/>
      </c>
      <c r="BS52">
        <f ca="1"/>
        <v>0</v>
      </c>
      <c r="BT52">
        <f ca="1"/>
        <v>0</v>
      </c>
      <c r="BU52" t="b">
        <f ca="1"/>
        <v>0</v>
      </c>
      <c r="BV52" t="b">
        <f ca="1"/>
        <v>0</v>
      </c>
      <c r="BW52">
        <f ca="1"/>
        <v>0</v>
      </c>
      <c r="BX52">
        <f ca="1"/>
        <v>0</v>
      </c>
      <c r="BY52" t="b">
        <f ca="1"/>
        <v>0</v>
      </c>
      <c r="BZ52" t="b">
        <f ca="1"/>
        <v>0</v>
      </c>
      <c r="CA52">
        <f ca="1"/>
        <v>0</v>
      </c>
      <c r="CB52">
        <f ca="1"/>
        <v>0</v>
      </c>
      <c r="CC52" t="b">
        <f ca="1"/>
        <v>0</v>
      </c>
      <c r="CD52" t="b">
        <f ca="1"/>
        <v>0</v>
      </c>
      <c r="CE52">
        <f ca="1"/>
        <v>0</v>
      </c>
      <c r="CF52">
        <f ca="1"/>
        <v>0</v>
      </c>
      <c r="CG52" t="b">
        <f ca="1"/>
        <v>0</v>
      </c>
      <c r="CH52">
        <f ca="1"/>
        <v>114</v>
      </c>
      <c r="CI52">
        <f ca="1"/>
        <v>66</v>
      </c>
      <c r="CJ52">
        <f ca="1"/>
        <v>93</v>
      </c>
      <c r="CK52" t="b">
        <f ca="1"/>
        <v>0</v>
      </c>
      <c r="CL52" t="b">
        <f ca="1"/>
        <v>0</v>
      </c>
      <c r="CM52" t="b">
        <f ca="1"/>
        <v>0</v>
      </c>
      <c r="CN52" t="b">
        <f ca="1"/>
        <v>0</v>
      </c>
      <c r="CO52">
        <f ca="1"/>
        <v>137</v>
      </c>
      <c r="CP52">
        <f ca="1"/>
        <v>0</v>
      </c>
      <c r="CQ52">
        <f ca="1"/>
        <v>0</v>
      </c>
      <c r="CR52">
        <f ca="1"/>
        <v>0</v>
      </c>
      <c r="CS52">
        <f ca="1"/>
        <v>0</v>
      </c>
      <c r="CT52">
        <f ca="1"/>
        <v>0</v>
      </c>
      <c r="CU52" t="b">
        <f ca="1"/>
        <v>0</v>
      </c>
      <c r="CV52" t="b">
        <f ca="1"/>
        <v>0</v>
      </c>
      <c r="CW52">
        <f ca="1"/>
        <v>52</v>
      </c>
      <c r="CX52">
        <f ca="1"/>
        <v>66</v>
      </c>
      <c r="CY52">
        <f ca="1"/>
        <v>0</v>
      </c>
      <c r="CZ52">
        <f ca="1"/>
        <v>0</v>
      </c>
      <c r="DA52" t="b">
        <f ca="1"/>
        <v>0</v>
      </c>
      <c r="DB52" t="b">
        <f ca="1"/>
        <v>0</v>
      </c>
      <c r="DC52" t="b">
        <f ca="1"/>
        <v>0</v>
      </c>
      <c r="DD52" t="b">
        <f ca="1"/>
        <v>0</v>
      </c>
      <c r="DE52" t="b">
        <f ca="1"/>
        <v>0</v>
      </c>
      <c r="DF52">
        <f ca="1"/>
        <v>0</v>
      </c>
    </row>
    <row r="53" spans="1:110" x14ac:dyDescent="0.2">
      <c r="A53" t="str">
        <f ca="1"/>
        <v>5_31 Oregon</v>
      </c>
      <c r="B53">
        <f ca="1"/>
        <v>6</v>
      </c>
      <c r="C53">
        <f ca="1"/>
        <v>0</v>
      </c>
      <c r="D53">
        <f ca="1"/>
        <v>0</v>
      </c>
      <c r="E53">
        <f ca="1"/>
        <v>0</v>
      </c>
      <c r="F53">
        <f ca="1"/>
        <v>0</v>
      </c>
      <c r="G53">
        <f ca="1"/>
        <v>0</v>
      </c>
      <c r="H53">
        <f ca="1"/>
        <v>0</v>
      </c>
      <c r="I53">
        <f ca="1"/>
        <v>0</v>
      </c>
      <c r="J53" t="str">
        <f ca="1"/>
        <v>0:17</v>
      </c>
      <c r="K53" t="b">
        <f ca="1"/>
        <v>0</v>
      </c>
      <c r="L53" t="b">
        <f ca="1"/>
        <v>1</v>
      </c>
      <c r="M53" t="b">
        <f ca="1"/>
        <v>0</v>
      </c>
      <c r="N53" t="str">
        <f ca="1"/>
        <v>Warden</v>
      </c>
      <c r="O53" t="b">
        <f ca="1"/>
        <v>0</v>
      </c>
      <c r="P53">
        <f ca="1"/>
        <v>0</v>
      </c>
      <c r="Q53">
        <f ca="1"/>
        <v>1</v>
      </c>
      <c r="R53">
        <f ca="1"/>
        <v>5</v>
      </c>
      <c r="S53">
        <f ca="1"/>
        <v>0</v>
      </c>
      <c r="T53">
        <f ca="1"/>
        <v>0</v>
      </c>
      <c r="U53">
        <f ca="1"/>
        <v>0</v>
      </c>
      <c r="V53">
        <f ca="1"/>
        <v>0</v>
      </c>
      <c r="W53">
        <f ca="1"/>
        <v>0</v>
      </c>
      <c r="X53">
        <f ca="1"/>
        <v>0</v>
      </c>
      <c r="Y53">
        <f ca="1"/>
        <v>0</v>
      </c>
      <c r="Z53">
        <f ca="1"/>
        <v>6</v>
      </c>
      <c r="AA53">
        <f ca="1"/>
        <v>0</v>
      </c>
      <c r="AB53">
        <f ca="1"/>
        <v>0</v>
      </c>
      <c r="AC53">
        <f ca="1"/>
        <v>0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  <c r="AI53">
        <f ca="1"/>
        <v>6</v>
      </c>
      <c r="AJ53" t="b">
        <f ca="1"/>
        <v>0</v>
      </c>
      <c r="AK53">
        <f ca="1"/>
        <v>0</v>
      </c>
      <c r="AL53" t="str">
        <f ca="1"/>
        <v>LaundrySupply</v>
      </c>
      <c r="AM53" t="str">
        <f ca="1"/>
        <v>0:12</v>
      </c>
      <c r="AN53" t="str">
        <f ca="1"/>
        <v>Defence</v>
      </c>
      <c r="AO53" t="str">
        <f ca="1"/>
        <v>Won</v>
      </c>
      <c r="AP53" t="b">
        <f ca="1"/>
        <v>0</v>
      </c>
      <c r="AQ53">
        <f ca="1"/>
        <v>0</v>
      </c>
      <c r="AR53" t="str">
        <f ca="1"/>
        <v>2:06</v>
      </c>
      <c r="AS53" t="str">
        <f ca="1"/>
        <v>Perseus</v>
      </c>
      <c r="AT53" t="str">
        <f ca="1"/>
        <v>Gun</v>
      </c>
      <c r="AU53" t="b">
        <f ca="1"/>
        <v>0</v>
      </c>
      <c r="AV53" t="b">
        <f ca="1"/>
        <v>1</v>
      </c>
      <c r="AW53" t="str">
        <f ca="1"/>
        <v>2:00</v>
      </c>
      <c r="AX53" t="str">
        <f ca="1"/>
        <v>Blue</v>
      </c>
      <c r="AY53" t="str">
        <f ca="1"/>
        <v>Gun</v>
      </c>
      <c r="AZ53" t="b">
        <f ca="1"/>
        <v>0</v>
      </c>
      <c r="BA53" t="b">
        <f ca="1"/>
        <v>1</v>
      </c>
      <c r="BB53" t="str">
        <f ca="1"/>
        <v>0:16</v>
      </c>
      <c r="BC53" t="str">
        <f ca="1"/>
        <v>Fin</v>
      </c>
      <c r="BD53" t="str">
        <f ca="1"/>
        <v>Utility</v>
      </c>
      <c r="BE53" t="b">
        <f ca="1"/>
        <v>0</v>
      </c>
      <c r="BF53" t="b">
        <f ca="1"/>
        <v>0</v>
      </c>
      <c r="BG53" t="str">
        <f ca="1"/>
        <v>0:13</v>
      </c>
      <c r="BH53" t="str">
        <f ca="1"/>
        <v>Blue</v>
      </c>
      <c r="BI53" t="str">
        <f ca="1"/>
        <v>Gun</v>
      </c>
      <c r="BJ53" t="b">
        <f ca="1"/>
        <v>0</v>
      </c>
      <c r="BK53" t="b">
        <f ca="1"/>
        <v>0</v>
      </c>
      <c r="BL53" t="str">
        <f ca="1"/>
        <v>0:12</v>
      </c>
      <c r="BM53" t="str">
        <f ca="1"/>
        <v>Fin</v>
      </c>
      <c r="BN53" t="str">
        <f ca="1"/>
        <v>Gun</v>
      </c>
      <c r="BO53" t="b">
        <f ca="1"/>
        <v>0</v>
      </c>
      <c r="BP53" t="b">
        <f ca="1"/>
        <v>1</v>
      </c>
      <c r="BQ53">
        <f ca="1"/>
        <v>0</v>
      </c>
      <c r="BR53" t="str">
        <f ca="1"/>
        <v/>
      </c>
      <c r="BS53">
        <f ca="1"/>
        <v>0</v>
      </c>
      <c r="BT53">
        <f ca="1"/>
        <v>0</v>
      </c>
      <c r="BU53" t="b">
        <f ca="1"/>
        <v>0</v>
      </c>
      <c r="BV53" t="b">
        <f ca="1"/>
        <v>0</v>
      </c>
      <c r="BW53">
        <f ca="1"/>
        <v>0</v>
      </c>
      <c r="BX53">
        <f ca="1"/>
        <v>0</v>
      </c>
      <c r="BY53" t="b">
        <f ca="1"/>
        <v>0</v>
      </c>
      <c r="BZ53" t="b">
        <f ca="1"/>
        <v>0</v>
      </c>
      <c r="CA53">
        <f ca="1"/>
        <v>0</v>
      </c>
      <c r="CB53">
        <f ca="1"/>
        <v>0</v>
      </c>
      <c r="CC53" t="b">
        <f ca="1"/>
        <v>0</v>
      </c>
      <c r="CD53" t="b">
        <f ca="1"/>
        <v>1</v>
      </c>
      <c r="CE53">
        <f ca="1"/>
        <v>0</v>
      </c>
      <c r="CF53">
        <f ca="1"/>
        <v>0</v>
      </c>
      <c r="CG53" t="b">
        <f ca="1"/>
        <v>1</v>
      </c>
      <c r="CH53">
        <f ca="1"/>
        <v>17</v>
      </c>
      <c r="CI53">
        <f ca="1"/>
        <v>163</v>
      </c>
      <c r="CJ53">
        <f ca="1"/>
        <v>54</v>
      </c>
      <c r="CK53">
        <f ca="1"/>
        <v>60</v>
      </c>
      <c r="CL53">
        <f ca="1"/>
        <v>164</v>
      </c>
      <c r="CM53">
        <f ca="1"/>
        <v>167</v>
      </c>
      <c r="CN53">
        <f ca="1"/>
        <v>168</v>
      </c>
      <c r="CO53">
        <f ca="1"/>
        <v>168</v>
      </c>
      <c r="CP53">
        <f ca="1"/>
        <v>0</v>
      </c>
      <c r="CQ53">
        <f ca="1"/>
        <v>0</v>
      </c>
      <c r="CR53">
        <f ca="1"/>
        <v>0</v>
      </c>
      <c r="CS53">
        <f ca="1"/>
        <v>0</v>
      </c>
      <c r="CT53">
        <f ca="1"/>
        <v>0</v>
      </c>
      <c r="CU53" t="b">
        <f ca="1"/>
        <v>0</v>
      </c>
      <c r="CV53" t="b">
        <f ca="1"/>
        <v>1</v>
      </c>
      <c r="CW53">
        <f ca="1"/>
        <v>117</v>
      </c>
      <c r="CX53">
        <f ca="1"/>
        <v>163</v>
      </c>
      <c r="CY53">
        <f ca="1"/>
        <v>0</v>
      </c>
      <c r="CZ53">
        <f ca="1"/>
        <v>0</v>
      </c>
      <c r="DA53" t="b">
        <f ca="1"/>
        <v>0</v>
      </c>
      <c r="DB53" t="b">
        <f ca="1"/>
        <v>1</v>
      </c>
      <c r="DC53" t="b">
        <f ca="1"/>
        <v>0</v>
      </c>
      <c r="DD53" t="b">
        <f ca="1"/>
        <v>0</v>
      </c>
      <c r="DE53" t="b">
        <f ca="1"/>
        <v>0</v>
      </c>
      <c r="DF53">
        <f ca="1"/>
        <v>0</v>
      </c>
    </row>
    <row r="54" spans="1:110" x14ac:dyDescent="0.2">
      <c r="A54" t="str">
        <f ca="1"/>
        <v>5_31 Oregon</v>
      </c>
      <c r="B54">
        <f ca="1"/>
        <v>7</v>
      </c>
      <c r="C54">
        <f ca="1"/>
        <v>0</v>
      </c>
      <c r="D54">
        <f ca="1"/>
        <v>0</v>
      </c>
      <c r="E54">
        <f ca="1"/>
        <v>0</v>
      </c>
      <c r="F54">
        <f ca="1"/>
        <v>0</v>
      </c>
      <c r="G54">
        <f ca="1"/>
        <v>0</v>
      </c>
      <c r="H54">
        <f ca="1"/>
        <v>0</v>
      </c>
      <c r="I54">
        <f ca="1"/>
        <v>0</v>
      </c>
      <c r="J54">
        <f ca="1"/>
        <v>0</v>
      </c>
      <c r="K54" t="b">
        <f ca="1"/>
        <v>0</v>
      </c>
      <c r="L54" t="b">
        <f ca="1"/>
        <v>0</v>
      </c>
      <c r="M54" t="b">
        <f ca="1"/>
        <v>0</v>
      </c>
      <c r="N54" t="str">
        <f ca="1"/>
        <v>Maverick</v>
      </c>
      <c r="O54" t="b">
        <f ca="1"/>
        <v>0</v>
      </c>
      <c r="P54">
        <f ca="1"/>
        <v>0</v>
      </c>
      <c r="Q54">
        <f ca="1"/>
        <v>0</v>
      </c>
      <c r="R54">
        <f ca="1"/>
        <v>0</v>
      </c>
      <c r="S54">
        <f ca="1"/>
        <v>2</v>
      </c>
      <c r="T54">
        <f ca="1"/>
        <v>0</v>
      </c>
      <c r="U54">
        <f ca="1"/>
        <v>0</v>
      </c>
      <c r="V54">
        <f ca="1"/>
        <v>0</v>
      </c>
      <c r="W54">
        <f ca="1"/>
        <v>0</v>
      </c>
      <c r="X54">
        <f ca="1"/>
        <v>0</v>
      </c>
      <c r="Y54">
        <f ca="1"/>
        <v>0</v>
      </c>
      <c r="Z54">
        <f ca="1"/>
        <v>7</v>
      </c>
      <c r="AA54">
        <f ca="1"/>
        <v>0</v>
      </c>
      <c r="AB54">
        <f ca="1"/>
        <v>0</v>
      </c>
      <c r="AC54">
        <f ca="1"/>
        <v>0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  <c r="AI54">
        <f ca="1"/>
        <v>7</v>
      </c>
      <c r="AJ54" t="b">
        <f ca="1"/>
        <v>0</v>
      </c>
      <c r="AK54">
        <f ca="1"/>
        <v>0</v>
      </c>
      <c r="AL54" t="str">
        <f ca="1"/>
        <v>DormsKids</v>
      </c>
      <c r="AM54" t="str">
        <f ca="1"/>
        <v>1:24</v>
      </c>
      <c r="AN54" t="str">
        <f ca="1"/>
        <v>Attack</v>
      </c>
      <c r="AO54" t="str">
        <f ca="1"/>
        <v>Won</v>
      </c>
      <c r="AP54" t="b">
        <f ca="1"/>
        <v>0</v>
      </c>
      <c r="AQ54">
        <f ca="1"/>
        <v>0</v>
      </c>
      <c r="AR54" t="str">
        <f ca="1"/>
        <v>2:19</v>
      </c>
      <c r="AS54" t="str">
        <f ca="1"/>
        <v>Yeeto</v>
      </c>
      <c r="AT54" t="str">
        <f ca="1"/>
        <v>Gun</v>
      </c>
      <c r="AU54" t="b">
        <f ca="1"/>
        <v>0</v>
      </c>
      <c r="AV54" t="b">
        <f ca="1"/>
        <v>1</v>
      </c>
      <c r="AW54" t="str">
        <f ca="1"/>
        <v>1:47</v>
      </c>
      <c r="AX54" t="str">
        <f ca="1"/>
        <v>Yeeto</v>
      </c>
      <c r="AY54" t="str">
        <f ca="1"/>
        <v>Gun</v>
      </c>
      <c r="AZ54" t="b">
        <f ca="1"/>
        <v>0</v>
      </c>
      <c r="BA54" t="b">
        <f ca="1"/>
        <v>0</v>
      </c>
      <c r="BB54" t="str">
        <f ca="1"/>
        <v>1:41</v>
      </c>
      <c r="BC54" t="str">
        <f ca="1"/>
        <v>Blue</v>
      </c>
      <c r="BD54" t="str">
        <f ca="1"/>
        <v>Gun</v>
      </c>
      <c r="BE54" t="b">
        <f ca="1"/>
        <v>0</v>
      </c>
      <c r="BF54" t="b">
        <f ca="1"/>
        <v>0</v>
      </c>
      <c r="BG54" t="str">
        <f ca="1"/>
        <v>1:38</v>
      </c>
      <c r="BH54" t="str">
        <f ca="1"/>
        <v>Perseus</v>
      </c>
      <c r="BI54" t="str">
        <f ca="1"/>
        <v>Gun</v>
      </c>
      <c r="BJ54" t="b">
        <f ca="1"/>
        <v>0</v>
      </c>
      <c r="BK54" t="b">
        <f ca="1"/>
        <v>0</v>
      </c>
      <c r="BL54" t="str">
        <f ca="1"/>
        <v>1:24</v>
      </c>
      <c r="BM54" t="str">
        <f ca="1"/>
        <v>Perseus</v>
      </c>
      <c r="BN54" t="str">
        <f ca="1"/>
        <v>Gun</v>
      </c>
      <c r="BO54" t="b">
        <f ca="1"/>
        <v>0</v>
      </c>
      <c r="BP54" t="b">
        <f ca="1"/>
        <v>0</v>
      </c>
      <c r="BQ54">
        <f ca="1"/>
        <v>0</v>
      </c>
      <c r="BR54" t="str">
        <f ca="1"/>
        <v/>
      </c>
      <c r="BS54">
        <f ca="1"/>
        <v>0</v>
      </c>
      <c r="BT54">
        <f ca="1"/>
        <v>0</v>
      </c>
      <c r="BU54" t="b">
        <f ca="1"/>
        <v>0</v>
      </c>
      <c r="BV54" t="b">
        <f ca="1"/>
        <v>0</v>
      </c>
      <c r="BW54">
        <f ca="1"/>
        <v>0</v>
      </c>
      <c r="BX54">
        <f ca="1"/>
        <v>0</v>
      </c>
      <c r="BY54" t="b">
        <f ca="1"/>
        <v>0</v>
      </c>
      <c r="BZ54" t="b">
        <f ca="1"/>
        <v>0</v>
      </c>
      <c r="CA54">
        <f ca="1"/>
        <v>0</v>
      </c>
      <c r="CB54">
        <f ca="1"/>
        <v>0</v>
      </c>
      <c r="CC54" t="b">
        <f ca="1"/>
        <v>0</v>
      </c>
      <c r="CD54" t="b">
        <f ca="1"/>
        <v>1</v>
      </c>
      <c r="CE54">
        <f ca="1"/>
        <v>0</v>
      </c>
      <c r="CF54">
        <f ca="1"/>
        <v>0</v>
      </c>
      <c r="CG54" t="b">
        <f ca="1"/>
        <v>1</v>
      </c>
      <c r="CH54">
        <f ca="1"/>
        <v>0</v>
      </c>
      <c r="CI54" t="b">
        <f ca="1"/>
        <v>0</v>
      </c>
      <c r="CJ54">
        <f ca="1"/>
        <v>41</v>
      </c>
      <c r="CK54">
        <f ca="1"/>
        <v>73</v>
      </c>
      <c r="CL54">
        <f ca="1"/>
        <v>79</v>
      </c>
      <c r="CM54">
        <f ca="1"/>
        <v>82</v>
      </c>
      <c r="CN54">
        <f ca="1"/>
        <v>96</v>
      </c>
      <c r="CO54">
        <f ca="1"/>
        <v>96</v>
      </c>
      <c r="CP54">
        <f ca="1"/>
        <v>0</v>
      </c>
      <c r="CQ54">
        <f ca="1"/>
        <v>0</v>
      </c>
      <c r="CR54">
        <f ca="1"/>
        <v>0</v>
      </c>
      <c r="CS54">
        <f ca="1"/>
        <v>0</v>
      </c>
      <c r="CT54">
        <f ca="1"/>
        <v>0</v>
      </c>
      <c r="CU54">
        <f ca="1"/>
        <v>0</v>
      </c>
      <c r="CV54">
        <f ca="1"/>
        <v>0</v>
      </c>
      <c r="CW54">
        <f ca="1"/>
        <v>0</v>
      </c>
      <c r="CX54">
        <f ca="1"/>
        <v>0</v>
      </c>
      <c r="CY54">
        <f ca="1"/>
        <v>0</v>
      </c>
      <c r="CZ54">
        <f ca="1"/>
        <v>0</v>
      </c>
      <c r="DA54" t="b">
        <f ca="1"/>
        <v>0</v>
      </c>
      <c r="DB54" t="b">
        <f ca="1"/>
        <v>0</v>
      </c>
      <c r="DC54" t="b">
        <f ca="1"/>
        <v>0</v>
      </c>
      <c r="DD54" t="b">
        <f ca="1"/>
        <v>0</v>
      </c>
      <c r="DE54" t="b">
        <f ca="1"/>
        <v>0</v>
      </c>
      <c r="DF54">
        <f ca="1"/>
        <v>0</v>
      </c>
    </row>
    <row r="55" spans="1:110" x14ac:dyDescent="0.2">
      <c r="A55" t="str">
        <f ca="1"/>
        <v>5_31 Oregon</v>
      </c>
      <c r="B55">
        <f ca="1"/>
        <v>8</v>
      </c>
      <c r="C55">
        <f ca="1"/>
        <v>0</v>
      </c>
      <c r="D55">
        <f ca="1"/>
        <v>0</v>
      </c>
      <c r="E55">
        <f ca="1"/>
        <v>0</v>
      </c>
      <c r="F55">
        <f ca="1"/>
        <v>0</v>
      </c>
      <c r="G55">
        <f ca="1"/>
        <v>0</v>
      </c>
      <c r="H55">
        <f ca="1"/>
        <v>0</v>
      </c>
      <c r="I55">
        <f ca="1"/>
        <v>0</v>
      </c>
      <c r="J55" t="str">
        <f ca="1"/>
        <v>2:19</v>
      </c>
      <c r="K55" t="b">
        <f ca="1"/>
        <v>0</v>
      </c>
      <c r="L55" t="b">
        <f ca="1"/>
        <v>0</v>
      </c>
      <c r="M55" t="b">
        <f ca="1"/>
        <v>1</v>
      </c>
      <c r="N55" t="str">
        <f ca="1"/>
        <v>Iana</v>
      </c>
      <c r="O55" t="b">
        <f ca="1"/>
        <v>0</v>
      </c>
      <c r="P55">
        <f ca="1"/>
        <v>0</v>
      </c>
      <c r="Q55">
        <f ca="1"/>
        <v>0</v>
      </c>
      <c r="R55">
        <f ca="1"/>
        <v>0</v>
      </c>
      <c r="S55">
        <f ca="1"/>
        <v>2</v>
      </c>
      <c r="T55">
        <f ca="1"/>
        <v>0</v>
      </c>
      <c r="U55">
        <f ca="1"/>
        <v>0</v>
      </c>
      <c r="V55">
        <f ca="1"/>
        <v>0</v>
      </c>
      <c r="W55">
        <f ca="1"/>
        <v>0</v>
      </c>
      <c r="X55">
        <f ca="1"/>
        <v>0</v>
      </c>
      <c r="Y55">
        <f ca="1"/>
        <v>0</v>
      </c>
      <c r="Z55">
        <f ca="1"/>
        <v>8</v>
      </c>
      <c r="AA55">
        <f ca="1"/>
        <v>0</v>
      </c>
      <c r="AB55">
        <f ca="1"/>
        <v>0</v>
      </c>
      <c r="AC55">
        <f ca="1"/>
        <v>0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  <c r="AI55">
        <f ca="1"/>
        <v>8</v>
      </c>
      <c r="AJ55" t="b">
        <f ca="1"/>
        <v>0</v>
      </c>
      <c r="AK55">
        <f ca="1"/>
        <v>0</v>
      </c>
      <c r="AL55" t="str">
        <f ca="1"/>
        <v>DormsKids</v>
      </c>
      <c r="AM55" t="str">
        <f ca="1"/>
        <v>1:09</v>
      </c>
      <c r="AN55" t="str">
        <f ca="1"/>
        <v>Attack</v>
      </c>
      <c r="AO55" t="str">
        <f ca="1"/>
        <v>Lost</v>
      </c>
      <c r="AP55" t="b">
        <f ca="1"/>
        <v>0</v>
      </c>
      <c r="AQ55">
        <f ca="1"/>
        <v>0</v>
      </c>
      <c r="AR55" t="str">
        <f ca="1"/>
        <v>1:50</v>
      </c>
      <c r="AS55" t="str">
        <f ca="1"/>
        <v>Perseus</v>
      </c>
      <c r="AT55" t="str">
        <f ca="1"/>
        <v>Gun</v>
      </c>
      <c r="AU55" t="b">
        <f ca="1"/>
        <v>0</v>
      </c>
      <c r="AV55" t="b">
        <f ca="1"/>
        <v>0</v>
      </c>
      <c r="AW55">
        <f ca="1"/>
        <v>0</v>
      </c>
      <c r="AX55">
        <f ca="1"/>
        <v>0</v>
      </c>
      <c r="AY55">
        <f ca="1"/>
        <v>0</v>
      </c>
      <c r="AZ55" t="b">
        <f ca="1"/>
        <v>0</v>
      </c>
      <c r="BA55">
        <f ca="1"/>
        <v>0</v>
      </c>
      <c r="BB55">
        <f ca="1"/>
        <v>0</v>
      </c>
      <c r="BC55">
        <f ca="1"/>
        <v>0</v>
      </c>
      <c r="BD55">
        <f ca="1"/>
        <v>0</v>
      </c>
      <c r="BE55" t="b">
        <f ca="1"/>
        <v>0</v>
      </c>
      <c r="BF55">
        <f ca="1"/>
        <v>0</v>
      </c>
      <c r="BG55">
        <f ca="1"/>
        <v>0</v>
      </c>
      <c r="BH55">
        <f ca="1"/>
        <v>0</v>
      </c>
      <c r="BI55">
        <f ca="1"/>
        <v>0</v>
      </c>
      <c r="BJ55" t="b">
        <f ca="1"/>
        <v>0</v>
      </c>
      <c r="BK55">
        <f ca="1"/>
        <v>0</v>
      </c>
      <c r="BL55">
        <f ca="1"/>
        <v>0</v>
      </c>
      <c r="BM55">
        <f ca="1"/>
        <v>0</v>
      </c>
      <c r="BN55">
        <f ca="1"/>
        <v>0</v>
      </c>
      <c r="BO55" t="b">
        <f ca="1"/>
        <v>0</v>
      </c>
      <c r="BP55">
        <f ca="1"/>
        <v>0</v>
      </c>
      <c r="BQ55">
        <f ca="1"/>
        <v>0</v>
      </c>
      <c r="BR55" t="str">
        <f ca="1"/>
        <v/>
      </c>
      <c r="BS55">
        <f ca="1"/>
        <v>0</v>
      </c>
      <c r="BT55">
        <f ca="1"/>
        <v>0</v>
      </c>
      <c r="BU55" t="b">
        <f ca="1"/>
        <v>0</v>
      </c>
      <c r="BV55" t="b">
        <f ca="1"/>
        <v>0</v>
      </c>
      <c r="BW55">
        <f ca="1"/>
        <v>0</v>
      </c>
      <c r="BX55">
        <f ca="1"/>
        <v>0</v>
      </c>
      <c r="BY55" t="b">
        <f ca="1"/>
        <v>0</v>
      </c>
      <c r="BZ55" t="b">
        <f ca="1"/>
        <v>0</v>
      </c>
      <c r="CA55">
        <f ca="1"/>
        <v>0</v>
      </c>
      <c r="CB55">
        <f ca="1"/>
        <v>0</v>
      </c>
      <c r="CC55" t="b">
        <f ca="1"/>
        <v>0</v>
      </c>
      <c r="CD55" t="b">
        <f ca="1"/>
        <v>0</v>
      </c>
      <c r="CE55">
        <f ca="1"/>
        <v>0</v>
      </c>
      <c r="CF55">
        <f ca="1"/>
        <v>0</v>
      </c>
      <c r="CG55" t="b">
        <f ca="1"/>
        <v>0</v>
      </c>
      <c r="CH55">
        <f ca="1"/>
        <v>139</v>
      </c>
      <c r="CI55">
        <f ca="1"/>
        <v>41</v>
      </c>
      <c r="CJ55">
        <f ca="1"/>
        <v>70</v>
      </c>
      <c r="CK55" t="b">
        <f ca="1"/>
        <v>0</v>
      </c>
      <c r="CL55" t="b">
        <f ca="1"/>
        <v>0</v>
      </c>
      <c r="CM55" t="b">
        <f ca="1"/>
        <v>0</v>
      </c>
      <c r="CN55" t="b">
        <f ca="1"/>
        <v>0</v>
      </c>
      <c r="CO55">
        <f ca="1"/>
        <v>111</v>
      </c>
      <c r="CP55">
        <f ca="1"/>
        <v>0</v>
      </c>
      <c r="CQ55">
        <f ca="1"/>
        <v>0</v>
      </c>
      <c r="CR55">
        <f ca="1"/>
        <v>0</v>
      </c>
      <c r="CS55">
        <f ca="1"/>
        <v>0</v>
      </c>
      <c r="CT55">
        <f ca="1"/>
        <v>0</v>
      </c>
      <c r="CU55">
        <f ca="1"/>
        <v>0</v>
      </c>
      <c r="CV55">
        <f ca="1"/>
        <v>0</v>
      </c>
      <c r="CW55">
        <f ca="1"/>
        <v>0</v>
      </c>
      <c r="CX55">
        <f ca="1"/>
        <v>0</v>
      </c>
      <c r="CY55">
        <f ca="1"/>
        <v>0</v>
      </c>
      <c r="CZ55">
        <f ca="1"/>
        <v>0</v>
      </c>
      <c r="DA55" t="b">
        <f ca="1"/>
        <v>0</v>
      </c>
      <c r="DB55" t="b">
        <f ca="1"/>
        <v>0</v>
      </c>
      <c r="DC55" t="b">
        <f ca="1"/>
        <v>0</v>
      </c>
      <c r="DD55" t="b">
        <f ca="1"/>
        <v>0</v>
      </c>
      <c r="DE55" t="b">
        <f ca="1"/>
        <v>0</v>
      </c>
      <c r="DF55">
        <f ca="1"/>
        <v>0</v>
      </c>
    </row>
    <row r="56" spans="1:110" x14ac:dyDescent="0.2">
      <c r="A56" t="str">
        <f ca="1"/>
        <v>5_31 Oregon</v>
      </c>
      <c r="B56">
        <f ca="1"/>
        <v>9</v>
      </c>
      <c r="C56">
        <f ca="1"/>
        <v>0</v>
      </c>
      <c r="D56">
        <f ca="1"/>
        <v>0</v>
      </c>
      <c r="E56">
        <f ca="1"/>
        <v>0</v>
      </c>
      <c r="F56">
        <f ca="1"/>
        <v>0</v>
      </c>
      <c r="G56">
        <f ca="1"/>
        <v>0</v>
      </c>
      <c r="H56">
        <f ca="1"/>
        <v>0</v>
      </c>
      <c r="I56">
        <f ca="1"/>
        <v>0</v>
      </c>
      <c r="J56" t="str">
        <f ca="1"/>
        <v>1:19</v>
      </c>
      <c r="K56" t="b">
        <f ca="1"/>
        <v>0</v>
      </c>
      <c r="L56" t="b">
        <f ca="1"/>
        <v>0</v>
      </c>
      <c r="M56" t="b">
        <f ca="1"/>
        <v>0</v>
      </c>
      <c r="N56" t="str">
        <f ca="1"/>
        <v>Maverick</v>
      </c>
      <c r="O56" t="b">
        <f ca="1"/>
        <v>0</v>
      </c>
      <c r="P56">
        <f ca="1"/>
        <v>0</v>
      </c>
      <c r="Q56">
        <f ca="1"/>
        <v>0</v>
      </c>
      <c r="R56">
        <f ca="1"/>
        <v>0</v>
      </c>
      <c r="S56">
        <f ca="1"/>
        <v>2</v>
      </c>
      <c r="T56">
        <f ca="1"/>
        <v>0</v>
      </c>
      <c r="U56">
        <f ca="1"/>
        <v>0</v>
      </c>
      <c r="V56">
        <f ca="1"/>
        <v>0</v>
      </c>
      <c r="W56">
        <f ca="1"/>
        <v>0</v>
      </c>
      <c r="X56">
        <f ca="1"/>
        <v>0</v>
      </c>
      <c r="Y56">
        <f ca="1"/>
        <v>0</v>
      </c>
      <c r="Z56">
        <f ca="1"/>
        <v>9</v>
      </c>
      <c r="AA56">
        <f ca="1"/>
        <v>0</v>
      </c>
      <c r="AB56">
        <f ca="1"/>
        <v>0</v>
      </c>
      <c r="AC56">
        <f ca="1"/>
        <v>0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  <c r="AI56">
        <f ca="1"/>
        <v>9</v>
      </c>
      <c r="AJ56" t="b">
        <f ca="1"/>
        <v>0</v>
      </c>
      <c r="AK56">
        <f ca="1"/>
        <v>0</v>
      </c>
      <c r="AL56" t="str">
        <f ca="1"/>
        <v>LaundrySupply</v>
      </c>
      <c r="AM56" t="str">
        <f ca="1"/>
        <v>0:09</v>
      </c>
      <c r="AN56" t="str">
        <f ca="1"/>
        <v>Attack</v>
      </c>
      <c r="AO56" t="str">
        <f ca="1"/>
        <v>Lost</v>
      </c>
      <c r="AP56" t="b">
        <f ca="1"/>
        <v>0</v>
      </c>
      <c r="AQ56">
        <f ca="1"/>
        <v>0</v>
      </c>
      <c r="AR56" t="str">
        <f ca="1"/>
        <v>2:00</v>
      </c>
      <c r="AS56" t="str">
        <f ca="1"/>
        <v>Blue</v>
      </c>
      <c r="AT56" t="str">
        <f ca="1"/>
        <v>Gun</v>
      </c>
      <c r="AU56" t="b">
        <f ca="1"/>
        <v>0</v>
      </c>
      <c r="AV56" t="b">
        <f ca="1"/>
        <v>1</v>
      </c>
      <c r="AW56" t="str">
        <f ca="1"/>
        <v>1:22</v>
      </c>
      <c r="AX56" t="str">
        <f ca="1"/>
        <v>Fin</v>
      </c>
      <c r="AY56" t="str">
        <f ca="1"/>
        <v>Gun</v>
      </c>
      <c r="AZ56" t="b">
        <f ca="1"/>
        <v>0</v>
      </c>
      <c r="BA56" t="b">
        <f ca="1"/>
        <v>1</v>
      </c>
      <c r="BB56" t="str">
        <f ca="1"/>
        <v>0:12</v>
      </c>
      <c r="BC56" t="str">
        <f ca="1"/>
        <v>Yeeto</v>
      </c>
      <c r="BD56" t="str">
        <f ca="1"/>
        <v>Gun</v>
      </c>
      <c r="BE56" t="b">
        <f ca="1"/>
        <v>0</v>
      </c>
      <c r="BF56" t="b">
        <f ca="1"/>
        <v>1</v>
      </c>
      <c r="BG56">
        <f ca="1"/>
        <v>0</v>
      </c>
      <c r="BH56">
        <f ca="1"/>
        <v>0</v>
      </c>
      <c r="BI56">
        <f ca="1"/>
        <v>0</v>
      </c>
      <c r="BJ56" t="b">
        <f ca="1"/>
        <v>0</v>
      </c>
      <c r="BK56">
        <f ca="1"/>
        <v>0</v>
      </c>
      <c r="BL56">
        <f ca="1"/>
        <v>0</v>
      </c>
      <c r="BM56">
        <f ca="1"/>
        <v>0</v>
      </c>
      <c r="BN56">
        <f ca="1"/>
        <v>0</v>
      </c>
      <c r="BO56" t="b">
        <f ca="1"/>
        <v>0</v>
      </c>
      <c r="BP56">
        <f ca="1"/>
        <v>0</v>
      </c>
      <c r="BQ56">
        <f ca="1"/>
        <v>0</v>
      </c>
      <c r="BR56" t="str">
        <f ca="1"/>
        <v/>
      </c>
      <c r="BS56">
        <f ca="1"/>
        <v>0</v>
      </c>
      <c r="BT56">
        <f ca="1"/>
        <v>0</v>
      </c>
      <c r="BU56" t="b">
        <f ca="1"/>
        <v>0</v>
      </c>
      <c r="BV56" t="b">
        <f ca="1"/>
        <v>0</v>
      </c>
      <c r="BW56">
        <f ca="1"/>
        <v>0</v>
      </c>
      <c r="BX56">
        <f ca="1"/>
        <v>0</v>
      </c>
      <c r="BY56" t="b">
        <f ca="1"/>
        <v>0</v>
      </c>
      <c r="BZ56" t="b">
        <f ca="1"/>
        <v>0</v>
      </c>
      <c r="CA56">
        <f ca="1"/>
        <v>0</v>
      </c>
      <c r="CB56">
        <f ca="1"/>
        <v>0</v>
      </c>
      <c r="CC56" t="b">
        <f ca="1"/>
        <v>0</v>
      </c>
      <c r="CD56" t="b">
        <f ca="1"/>
        <v>0</v>
      </c>
      <c r="CE56">
        <f ca="1"/>
        <v>0</v>
      </c>
      <c r="CF56">
        <f ca="1"/>
        <v>0</v>
      </c>
      <c r="CG56" t="b">
        <f ca="1"/>
        <v>1</v>
      </c>
      <c r="CH56">
        <f ca="1"/>
        <v>79</v>
      </c>
      <c r="CI56">
        <f ca="1"/>
        <v>101</v>
      </c>
      <c r="CJ56">
        <f ca="1"/>
        <v>60</v>
      </c>
      <c r="CK56">
        <f ca="1"/>
        <v>98</v>
      </c>
      <c r="CL56">
        <f ca="1"/>
        <v>168</v>
      </c>
      <c r="CM56" t="b">
        <f ca="1"/>
        <v>0</v>
      </c>
      <c r="CN56" t="b">
        <f ca="1"/>
        <v>0</v>
      </c>
      <c r="CO56">
        <f ca="1"/>
        <v>171</v>
      </c>
      <c r="CP56">
        <f ca="1"/>
        <v>0</v>
      </c>
      <c r="CQ56">
        <f ca="1"/>
        <v>0</v>
      </c>
      <c r="CR56">
        <f ca="1"/>
        <v>0</v>
      </c>
      <c r="CS56">
        <f ca="1"/>
        <v>0</v>
      </c>
      <c r="CT56">
        <f ca="1"/>
        <v>0</v>
      </c>
      <c r="CU56">
        <f ca="1"/>
        <v>0</v>
      </c>
      <c r="CV56">
        <f ca="1"/>
        <v>0</v>
      </c>
      <c r="CW56">
        <f ca="1"/>
        <v>0</v>
      </c>
      <c r="CX56">
        <f ca="1"/>
        <v>0</v>
      </c>
      <c r="CY56">
        <f ca="1"/>
        <v>0</v>
      </c>
      <c r="CZ56">
        <f ca="1"/>
        <v>0</v>
      </c>
      <c r="DA56" t="b">
        <f ca="1"/>
        <v>0</v>
      </c>
      <c r="DB56" t="b">
        <f ca="1"/>
        <v>0</v>
      </c>
      <c r="DC56" t="b">
        <f ca="1"/>
        <v>0</v>
      </c>
      <c r="DD56" t="b">
        <f ca="1"/>
        <v>0</v>
      </c>
      <c r="DE56" t="b">
        <f ca="1"/>
        <v>0</v>
      </c>
      <c r="DF56">
        <f ca="1"/>
        <v>0</v>
      </c>
    </row>
    <row r="57" spans="1:110" x14ac:dyDescent="0.2">
      <c r="A57" t="str">
        <f ca="1"/>
        <v>5_31 Oregon</v>
      </c>
      <c r="B57">
        <f ca="1"/>
        <v>10</v>
      </c>
      <c r="C57">
        <f ca="1"/>
        <v>0</v>
      </c>
      <c r="D57">
        <f ca="1"/>
        <v>0</v>
      </c>
      <c r="E57">
        <f ca="1"/>
        <v>0</v>
      </c>
      <c r="F57">
        <f ca="1"/>
        <v>0</v>
      </c>
      <c r="G57">
        <f ca="1"/>
        <v>0</v>
      </c>
      <c r="H57">
        <f ca="1"/>
        <v>0</v>
      </c>
      <c r="I57">
        <f ca="1"/>
        <v>0</v>
      </c>
      <c r="J57" t="str">
        <f ca="1"/>
        <v>0:17</v>
      </c>
      <c r="K57" t="b">
        <f ca="1"/>
        <v>0</v>
      </c>
      <c r="L57" t="b">
        <f ca="1"/>
        <v>1</v>
      </c>
      <c r="M57" t="b">
        <f ca="1"/>
        <v>0</v>
      </c>
      <c r="N57" t="str">
        <f ca="1"/>
        <v>Maverick</v>
      </c>
      <c r="O57" t="b">
        <f ca="1"/>
        <v>0</v>
      </c>
      <c r="P57">
        <f ca="1"/>
        <v>0</v>
      </c>
      <c r="Q57">
        <f ca="1"/>
        <v>0</v>
      </c>
      <c r="R57">
        <f ca="1"/>
        <v>0</v>
      </c>
      <c r="S57">
        <f ca="1"/>
        <v>2</v>
      </c>
      <c r="T57">
        <f ca="1"/>
        <v>0</v>
      </c>
      <c r="U57">
        <f ca="1"/>
        <v>0</v>
      </c>
      <c r="V57">
        <f ca="1"/>
        <v>0</v>
      </c>
      <c r="W57">
        <f ca="1"/>
        <v>0</v>
      </c>
      <c r="X57">
        <f ca="1"/>
        <v>0</v>
      </c>
      <c r="Y57">
        <f ca="1"/>
        <v>0</v>
      </c>
      <c r="Z57">
        <f ca="1"/>
        <v>10</v>
      </c>
      <c r="AA57">
        <f ca="1"/>
        <v>0</v>
      </c>
      <c r="AB57">
        <f ca="1"/>
        <v>0</v>
      </c>
      <c r="AC57">
        <f ca="1"/>
        <v>0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  <c r="AI57">
        <f ca="1"/>
        <v>10</v>
      </c>
      <c r="AJ57" t="b">
        <f ca="1"/>
        <v>0</v>
      </c>
      <c r="AK57">
        <f ca="1"/>
        <v>0</v>
      </c>
      <c r="AL57" t="str">
        <f ca="1"/>
        <v>LaundrySupply</v>
      </c>
      <c r="AM57" t="str">
        <f ca="1"/>
        <v>0:04</v>
      </c>
      <c r="AN57" t="str">
        <f ca="1"/>
        <v>Attack</v>
      </c>
      <c r="AO57" t="str">
        <f ca="1"/>
        <v>Won</v>
      </c>
      <c r="AP57" t="b">
        <f ca="1"/>
        <v>0</v>
      </c>
      <c r="AQ57">
        <f ca="1"/>
        <v>0</v>
      </c>
      <c r="AR57" t="str">
        <f ca="1"/>
        <v>2:09</v>
      </c>
      <c r="AS57" t="str">
        <f ca="1"/>
        <v>Perseus</v>
      </c>
      <c r="AT57" t="str">
        <f ca="1"/>
        <v>Gun</v>
      </c>
      <c r="AU57" t="b">
        <f ca="1"/>
        <v>0</v>
      </c>
      <c r="AV57" t="b">
        <f ca="1"/>
        <v>0</v>
      </c>
      <c r="AW57" t="str">
        <f ca="1"/>
        <v>0:21</v>
      </c>
      <c r="AX57" t="str">
        <f ca="1"/>
        <v>Fin</v>
      </c>
      <c r="AY57" t="str">
        <f ca="1"/>
        <v>Gun</v>
      </c>
      <c r="AZ57" t="b">
        <f ca="1"/>
        <v>0</v>
      </c>
      <c r="BA57" t="b">
        <f ca="1"/>
        <v>0</v>
      </c>
      <c r="BB57" t="str">
        <f ca="1"/>
        <v>0:15</v>
      </c>
      <c r="BC57" t="str">
        <f ca="1"/>
        <v>Blue</v>
      </c>
      <c r="BD57" t="str">
        <f ca="1"/>
        <v>Gun</v>
      </c>
      <c r="BE57" t="b">
        <f ca="1"/>
        <v>0</v>
      </c>
      <c r="BF57" t="b">
        <f ca="1"/>
        <v>0</v>
      </c>
      <c r="BG57" t="str">
        <f ca="1"/>
        <v>0:14</v>
      </c>
      <c r="BH57" t="str">
        <f ca="1"/>
        <v>Blue</v>
      </c>
      <c r="BI57" t="str">
        <f ca="1"/>
        <v>Gun</v>
      </c>
      <c r="BJ57" t="b">
        <f ca="1"/>
        <v>0</v>
      </c>
      <c r="BK57" t="b">
        <f ca="1"/>
        <v>1</v>
      </c>
      <c r="BL57" t="str">
        <f ca="1"/>
        <v>0:04</v>
      </c>
      <c r="BM57" t="str">
        <f ca="1"/>
        <v>Fin</v>
      </c>
      <c r="BN57" t="str">
        <f ca="1"/>
        <v>Gun</v>
      </c>
      <c r="BO57" t="b">
        <f ca="1"/>
        <v>0</v>
      </c>
      <c r="BP57" t="b">
        <f ca="1"/>
        <v>0</v>
      </c>
      <c r="BQ57">
        <f ca="1"/>
        <v>0</v>
      </c>
      <c r="BR57" t="str">
        <f ca="1"/>
        <v/>
      </c>
      <c r="BS57">
        <f ca="1"/>
        <v>0</v>
      </c>
      <c r="BT57">
        <f ca="1"/>
        <v>0</v>
      </c>
      <c r="BU57" t="b">
        <f ca="1"/>
        <v>0</v>
      </c>
      <c r="BV57" t="b">
        <f ca="1"/>
        <v>0</v>
      </c>
      <c r="BW57">
        <f ca="1"/>
        <v>0</v>
      </c>
      <c r="BX57">
        <f ca="1"/>
        <v>0</v>
      </c>
      <c r="BY57" t="b">
        <f ca="1"/>
        <v>0</v>
      </c>
      <c r="BZ57" t="b">
        <f ca="1"/>
        <v>0</v>
      </c>
      <c r="CA57">
        <f ca="1"/>
        <v>0</v>
      </c>
      <c r="CB57">
        <f ca="1"/>
        <v>0</v>
      </c>
      <c r="CC57" t="b">
        <f ca="1"/>
        <v>0</v>
      </c>
      <c r="CD57" t="b">
        <f ca="1"/>
        <v>1</v>
      </c>
      <c r="CE57">
        <f ca="1"/>
        <v>0</v>
      </c>
      <c r="CF57">
        <f ca="1"/>
        <v>0</v>
      </c>
      <c r="CG57" t="b">
        <f ca="1"/>
        <v>0</v>
      </c>
      <c r="CH57">
        <f ca="1"/>
        <v>17</v>
      </c>
      <c r="CI57">
        <f ca="1"/>
        <v>163</v>
      </c>
      <c r="CJ57">
        <f ca="1"/>
        <v>51</v>
      </c>
      <c r="CK57">
        <f ca="1"/>
        <v>159</v>
      </c>
      <c r="CL57">
        <f ca="1"/>
        <v>165</v>
      </c>
      <c r="CM57">
        <f ca="1"/>
        <v>166</v>
      </c>
      <c r="CN57">
        <f ca="1"/>
        <v>176</v>
      </c>
      <c r="CO57">
        <f ca="1"/>
        <v>176</v>
      </c>
      <c r="CP57">
        <f ca="1"/>
        <v>0</v>
      </c>
      <c r="CQ57">
        <f ca="1"/>
        <v>0</v>
      </c>
      <c r="CR57">
        <f ca="1"/>
        <v>0</v>
      </c>
      <c r="CS57">
        <f ca="1"/>
        <v>0</v>
      </c>
      <c r="CT57">
        <f ca="1"/>
        <v>0</v>
      </c>
      <c r="CU57">
        <f ca="1"/>
        <v>0</v>
      </c>
      <c r="CV57">
        <f ca="1"/>
        <v>0</v>
      </c>
      <c r="CW57">
        <f ca="1"/>
        <v>0</v>
      </c>
      <c r="CX57">
        <f ca="1"/>
        <v>0</v>
      </c>
      <c r="CY57">
        <f ca="1"/>
        <v>0</v>
      </c>
      <c r="CZ57">
        <f ca="1"/>
        <v>0</v>
      </c>
      <c r="DA57" t="b">
        <f ca="1"/>
        <v>0</v>
      </c>
      <c r="DB57" t="b">
        <f ca="1"/>
        <v>1</v>
      </c>
      <c r="DC57" t="b">
        <f ca="1"/>
        <v>0</v>
      </c>
      <c r="DD57" t="b">
        <f ca="1"/>
        <v>0</v>
      </c>
      <c r="DE57" t="b">
        <f ca="1"/>
        <v>0</v>
      </c>
      <c r="DF57">
        <f ca="1"/>
        <v>0</v>
      </c>
    </row>
    <row r="58" spans="1:110" x14ac:dyDescent="0.2">
      <c r="A58" t="str">
        <f ca="1"/>
        <v>5_31 Oregon</v>
      </c>
      <c r="B58">
        <f ca="1"/>
        <v>11</v>
      </c>
      <c r="C58">
        <f ca="1"/>
        <v>0</v>
      </c>
      <c r="D58">
        <f ca="1"/>
        <v>0</v>
      </c>
      <c r="E58">
        <f ca="1"/>
        <v>0</v>
      </c>
      <c r="F58">
        <f ca="1"/>
        <v>0</v>
      </c>
      <c r="G58">
        <f ca="1"/>
        <v>0</v>
      </c>
      <c r="H58">
        <f ca="1"/>
        <v>0</v>
      </c>
      <c r="I58">
        <f ca="1"/>
        <v>0</v>
      </c>
      <c r="J58" t="str">
        <f ca="1"/>
        <v>2:08</v>
      </c>
      <c r="K58" t="b">
        <f ca="1"/>
        <v>0</v>
      </c>
      <c r="L58" t="b">
        <f ca="1"/>
        <v>0</v>
      </c>
      <c r="M58" t="b">
        <f ca="1"/>
        <v>0</v>
      </c>
      <c r="N58" t="str">
        <f ca="1"/>
        <v>Maverick</v>
      </c>
      <c r="O58" t="b">
        <f ca="1"/>
        <v>0</v>
      </c>
      <c r="P58">
        <f ca="1"/>
        <v>0</v>
      </c>
      <c r="Q58">
        <f ca="1"/>
        <v>0</v>
      </c>
      <c r="R58">
        <f ca="1"/>
        <v>0</v>
      </c>
      <c r="S58">
        <f ca="1"/>
        <v>2</v>
      </c>
      <c r="T58">
        <f ca="1"/>
        <v>0</v>
      </c>
      <c r="U58">
        <f ca="1"/>
        <v>0</v>
      </c>
      <c r="V58">
        <f ca="1"/>
        <v>0</v>
      </c>
      <c r="W58">
        <f ca="1"/>
        <v>0</v>
      </c>
      <c r="X58">
        <f ca="1"/>
        <v>0</v>
      </c>
      <c r="Y58">
        <f ca="1"/>
        <v>0</v>
      </c>
      <c r="Z58">
        <f ca="1"/>
        <v>11</v>
      </c>
      <c r="AA58">
        <f ca="1"/>
        <v>0</v>
      </c>
      <c r="AB58">
        <f ca="1"/>
        <v>0</v>
      </c>
      <c r="AC58">
        <f ca="1"/>
        <v>0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  <c r="AI58">
        <f ca="1"/>
        <v>11</v>
      </c>
      <c r="AJ58" t="b">
        <f ca="1"/>
        <v>0</v>
      </c>
      <c r="AK58">
        <f ca="1"/>
        <v>0</v>
      </c>
      <c r="AL58" t="str">
        <f ca="1"/>
        <v>MeetingKitchen</v>
      </c>
      <c r="AM58" t="str">
        <f ca="1"/>
        <v>0:52</v>
      </c>
      <c r="AN58" t="str">
        <f ca="1"/>
        <v>Attack</v>
      </c>
      <c r="AO58" t="str">
        <f ca="1"/>
        <v>Lost</v>
      </c>
      <c r="AP58" t="b">
        <f ca="1"/>
        <v>0</v>
      </c>
      <c r="AQ58">
        <f ca="1"/>
        <v>0</v>
      </c>
      <c r="AR58" t="str">
        <f ca="1"/>
        <v>2:04</v>
      </c>
      <c r="AS58" t="str">
        <f ca="1"/>
        <v>Fin</v>
      </c>
      <c r="AT58" t="str">
        <f ca="1"/>
        <v>Gun</v>
      </c>
      <c r="AU58" t="b">
        <f ca="1"/>
        <v>0</v>
      </c>
      <c r="AV58" t="b">
        <f ca="1"/>
        <v>1</v>
      </c>
      <c r="AW58" t="str">
        <f ca="1"/>
        <v>2:03</v>
      </c>
      <c r="AX58" t="str">
        <f ca="1"/>
        <v>Fin</v>
      </c>
      <c r="AY58" t="str">
        <f ca="1"/>
        <v>Gun</v>
      </c>
      <c r="AZ58" t="b">
        <f ca="1"/>
        <v>0</v>
      </c>
      <c r="BA58" t="b">
        <f ca="1"/>
        <v>0</v>
      </c>
      <c r="BB58">
        <f ca="1"/>
        <v>0</v>
      </c>
      <c r="BC58">
        <f ca="1"/>
        <v>0</v>
      </c>
      <c r="BD58">
        <f ca="1"/>
        <v>0</v>
      </c>
      <c r="BE58" t="b">
        <f ca="1"/>
        <v>0</v>
      </c>
      <c r="BF58">
        <f ca="1"/>
        <v>0</v>
      </c>
      <c r="BG58">
        <f ca="1"/>
        <v>0</v>
      </c>
      <c r="BH58">
        <f ca="1"/>
        <v>0</v>
      </c>
      <c r="BI58">
        <f ca="1"/>
        <v>0</v>
      </c>
      <c r="BJ58" t="b">
        <f ca="1"/>
        <v>0</v>
      </c>
      <c r="BK58">
        <f ca="1"/>
        <v>0</v>
      </c>
      <c r="BL58">
        <f ca="1"/>
        <v>0</v>
      </c>
      <c r="BM58">
        <f ca="1"/>
        <v>0</v>
      </c>
      <c r="BN58">
        <f ca="1"/>
        <v>0</v>
      </c>
      <c r="BO58" t="b">
        <f ca="1"/>
        <v>0</v>
      </c>
      <c r="BP58">
        <f ca="1"/>
        <v>0</v>
      </c>
      <c r="BQ58">
        <f ca="1"/>
        <v>0</v>
      </c>
      <c r="BR58" t="str">
        <f ca="1"/>
        <v/>
      </c>
      <c r="BS58">
        <f ca="1"/>
        <v>0</v>
      </c>
      <c r="BT58">
        <f ca="1"/>
        <v>0</v>
      </c>
      <c r="BU58" t="b">
        <f ca="1"/>
        <v>0</v>
      </c>
      <c r="BV58" t="b">
        <f ca="1"/>
        <v>0</v>
      </c>
      <c r="BW58">
        <f ca="1"/>
        <v>0</v>
      </c>
      <c r="BX58">
        <f ca="1"/>
        <v>0</v>
      </c>
      <c r="BY58" t="b">
        <f ca="1"/>
        <v>0</v>
      </c>
      <c r="BZ58" t="b">
        <f ca="1"/>
        <v>0</v>
      </c>
      <c r="CA58">
        <f ca="1"/>
        <v>0</v>
      </c>
      <c r="CB58">
        <f ca="1"/>
        <v>0</v>
      </c>
      <c r="CC58" t="b">
        <f ca="1"/>
        <v>0</v>
      </c>
      <c r="CD58" t="b">
        <f ca="1"/>
        <v>0</v>
      </c>
      <c r="CE58">
        <f ca="1"/>
        <v>0</v>
      </c>
      <c r="CF58">
        <f ca="1"/>
        <v>0</v>
      </c>
      <c r="CG58" t="b">
        <f ca="1"/>
        <v>0</v>
      </c>
      <c r="CH58">
        <f ca="1"/>
        <v>128</v>
      </c>
      <c r="CI58">
        <f ca="1"/>
        <v>52</v>
      </c>
      <c r="CJ58">
        <f ca="1"/>
        <v>56</v>
      </c>
      <c r="CK58">
        <f ca="1"/>
        <v>57</v>
      </c>
      <c r="CL58" t="b">
        <f ca="1"/>
        <v>0</v>
      </c>
      <c r="CM58" t="b">
        <f ca="1"/>
        <v>0</v>
      </c>
      <c r="CN58" t="b">
        <f ca="1"/>
        <v>0</v>
      </c>
      <c r="CO58">
        <f ca="1"/>
        <v>128</v>
      </c>
      <c r="CP58">
        <f ca="1"/>
        <v>0</v>
      </c>
      <c r="CQ58">
        <f ca="1"/>
        <v>0</v>
      </c>
      <c r="CR58">
        <f ca="1"/>
        <v>0</v>
      </c>
      <c r="CS58">
        <f ca="1"/>
        <v>0</v>
      </c>
      <c r="CT58">
        <f ca="1"/>
        <v>0</v>
      </c>
      <c r="CU58">
        <f ca="1"/>
        <v>0</v>
      </c>
      <c r="CV58">
        <f ca="1"/>
        <v>0</v>
      </c>
      <c r="CW58">
        <f ca="1"/>
        <v>0</v>
      </c>
      <c r="CX58">
        <f ca="1"/>
        <v>0</v>
      </c>
      <c r="CY58">
        <f ca="1"/>
        <v>0</v>
      </c>
      <c r="CZ58">
        <f ca="1"/>
        <v>0</v>
      </c>
      <c r="DA58" t="b">
        <f ca="1"/>
        <v>0</v>
      </c>
      <c r="DB58" t="b">
        <f ca="1"/>
        <v>0</v>
      </c>
      <c r="DC58" t="b">
        <f ca="1"/>
        <v>0</v>
      </c>
      <c r="DD58" t="b">
        <f ca="1"/>
        <v>0</v>
      </c>
      <c r="DE58" t="b">
        <f ca="1"/>
        <v>0</v>
      </c>
      <c r="DF58">
        <f ca="1"/>
        <v>0</v>
      </c>
    </row>
    <row r="59" spans="1:110" x14ac:dyDescent="0.2">
      <c r="A59" t="str">
        <f ca="1"/>
        <v>5_31 Oregon</v>
      </c>
      <c r="B59">
        <f ca="1"/>
        <v>12</v>
      </c>
      <c r="C59">
        <f ca="1"/>
        <v>0</v>
      </c>
      <c r="D59">
        <f ca="1"/>
        <v>0</v>
      </c>
      <c r="E59">
        <f ca="1"/>
        <v>0</v>
      </c>
      <c r="F59">
        <f ca="1"/>
        <v>0</v>
      </c>
      <c r="G59">
        <f ca="1"/>
        <v>0</v>
      </c>
      <c r="H59">
        <f ca="1"/>
        <v>0</v>
      </c>
      <c r="I59">
        <f ca="1"/>
        <v>0</v>
      </c>
      <c r="J59" t="str">
        <f ca="1"/>
        <v>1:03</v>
      </c>
      <c r="K59" t="b">
        <f ca="1"/>
        <v>0</v>
      </c>
      <c r="L59" t="b">
        <f ca="1"/>
        <v>0</v>
      </c>
      <c r="M59" t="b">
        <f ca="1"/>
        <v>0</v>
      </c>
      <c r="N59" t="str">
        <f ca="1"/>
        <v>Maverick</v>
      </c>
      <c r="O59" t="b">
        <f ca="1"/>
        <v>0</v>
      </c>
      <c r="P59">
        <f ca="1"/>
        <v>0</v>
      </c>
      <c r="Q59">
        <f ca="1"/>
        <v>0</v>
      </c>
      <c r="R59">
        <f ca="1"/>
        <v>0</v>
      </c>
      <c r="S59">
        <f ca="1"/>
        <v>1</v>
      </c>
      <c r="T59">
        <f ca="1"/>
        <v>0</v>
      </c>
      <c r="U59">
        <f ca="1"/>
        <v>0</v>
      </c>
      <c r="V59">
        <f ca="1"/>
        <v>0</v>
      </c>
      <c r="W59">
        <f ca="1"/>
        <v>0</v>
      </c>
      <c r="X59">
        <f ca="1"/>
        <v>0</v>
      </c>
      <c r="Y59">
        <f ca="1"/>
        <v>0</v>
      </c>
      <c r="Z59">
        <f ca="1"/>
        <v>12</v>
      </c>
      <c r="AA59">
        <f ca="1"/>
        <v>0</v>
      </c>
      <c r="AB59">
        <f ca="1"/>
        <v>0</v>
      </c>
      <c r="AC59">
        <f ca="1"/>
        <v>0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12</v>
      </c>
      <c r="AJ59" t="b">
        <f ca="1"/>
        <v>0</v>
      </c>
      <c r="AK59">
        <f ca="1"/>
        <v>0</v>
      </c>
      <c r="AL59" t="str">
        <f ca="1"/>
        <v>MeetingKitchen</v>
      </c>
      <c r="AM59" t="str">
        <f ca="1"/>
        <v>0:08</v>
      </c>
      <c r="AN59" t="str">
        <f ca="1"/>
        <v>Attack</v>
      </c>
      <c r="AO59" t="str">
        <f ca="1"/>
        <v>Lost</v>
      </c>
      <c r="AP59" t="b">
        <f ca="1"/>
        <v>0</v>
      </c>
      <c r="AQ59">
        <f ca="1"/>
        <v>0</v>
      </c>
      <c r="AR59" t="str">
        <f ca="1"/>
        <v>2:22</v>
      </c>
      <c r="AS59" t="str">
        <f ca="1"/>
        <v>Blue</v>
      </c>
      <c r="AT59" t="str">
        <f ca="1"/>
        <v>Gun</v>
      </c>
      <c r="AU59" t="b">
        <f ca="1"/>
        <v>0</v>
      </c>
      <c r="AV59" t="b">
        <f ca="1"/>
        <v>0</v>
      </c>
      <c r="AW59" t="str">
        <f ca="1"/>
        <v>2:10</v>
      </c>
      <c r="AX59" t="str">
        <f ca="1"/>
        <v>Yeeto</v>
      </c>
      <c r="AY59" t="str">
        <f ca="1"/>
        <v>Gun</v>
      </c>
      <c r="AZ59" t="b">
        <f ca="1"/>
        <v>0</v>
      </c>
      <c r="BA59" t="b">
        <f ca="1"/>
        <v>0</v>
      </c>
      <c r="BB59" t="str">
        <f ca="1"/>
        <v>0:29</v>
      </c>
      <c r="BC59" t="str">
        <f ca="1"/>
        <v>Yeeto</v>
      </c>
      <c r="BD59" t="str">
        <f ca="1"/>
        <v>Gun</v>
      </c>
      <c r="BE59" t="b">
        <f ca="1"/>
        <v>0</v>
      </c>
      <c r="BF59" t="b">
        <f ca="1"/>
        <v>0</v>
      </c>
      <c r="BG59">
        <f ca="1"/>
        <v>0</v>
      </c>
      <c r="BH59">
        <f ca="1"/>
        <v>0</v>
      </c>
      <c r="BI59">
        <f ca="1"/>
        <v>0</v>
      </c>
      <c r="BJ59" t="b">
        <f ca="1"/>
        <v>0</v>
      </c>
      <c r="BK59">
        <f ca="1"/>
        <v>0</v>
      </c>
      <c r="BL59">
        <f ca="1"/>
        <v>0</v>
      </c>
      <c r="BM59">
        <f ca="1"/>
        <v>0</v>
      </c>
      <c r="BN59">
        <f ca="1"/>
        <v>0</v>
      </c>
      <c r="BO59" t="b">
        <f ca="1"/>
        <v>0</v>
      </c>
      <c r="BP59">
        <f ca="1"/>
        <v>0</v>
      </c>
      <c r="BQ59">
        <f ca="1"/>
        <v>0</v>
      </c>
      <c r="BR59" t="str">
        <f ca="1"/>
        <v/>
      </c>
      <c r="BS59">
        <f ca="1"/>
        <v>0</v>
      </c>
      <c r="BT59">
        <f ca="1"/>
        <v>0</v>
      </c>
      <c r="BU59" t="b">
        <f ca="1"/>
        <v>0</v>
      </c>
      <c r="BV59" t="b">
        <f ca="1"/>
        <v>0</v>
      </c>
      <c r="BW59">
        <f ca="1"/>
        <v>0</v>
      </c>
      <c r="BX59">
        <f ca="1"/>
        <v>0</v>
      </c>
      <c r="BY59" t="b">
        <f ca="1"/>
        <v>0</v>
      </c>
      <c r="BZ59" t="b">
        <f ca="1"/>
        <v>0</v>
      </c>
      <c r="CA59">
        <f ca="1"/>
        <v>0</v>
      </c>
      <c r="CB59">
        <f ca="1"/>
        <v>0</v>
      </c>
      <c r="CC59" t="b">
        <f ca="1"/>
        <v>0</v>
      </c>
      <c r="CD59" t="b">
        <f ca="1"/>
        <v>0</v>
      </c>
      <c r="CE59">
        <f ca="1"/>
        <v>0</v>
      </c>
      <c r="CF59">
        <f ca="1"/>
        <v>0</v>
      </c>
      <c r="CG59" t="b">
        <f ca="1"/>
        <v>1</v>
      </c>
      <c r="CH59">
        <f ca="1"/>
        <v>63</v>
      </c>
      <c r="CI59">
        <f ca="1"/>
        <v>117</v>
      </c>
      <c r="CJ59">
        <f ca="1"/>
        <v>38</v>
      </c>
      <c r="CK59">
        <f ca="1"/>
        <v>50</v>
      </c>
      <c r="CL59">
        <f ca="1"/>
        <v>151</v>
      </c>
      <c r="CM59" t="b">
        <f ca="1"/>
        <v>0</v>
      </c>
      <c r="CN59" t="b">
        <f ca="1"/>
        <v>0</v>
      </c>
      <c r="CO59">
        <f ca="1"/>
        <v>172</v>
      </c>
      <c r="CP59">
        <f ca="1"/>
        <v>0</v>
      </c>
      <c r="CQ59">
        <f ca="1"/>
        <v>0</v>
      </c>
      <c r="CR59">
        <f ca="1"/>
        <v>0</v>
      </c>
      <c r="CS59">
        <f ca="1"/>
        <v>0</v>
      </c>
      <c r="CT59">
        <f ca="1"/>
        <v>0</v>
      </c>
      <c r="CU59">
        <f ca="1"/>
        <v>0</v>
      </c>
      <c r="CV59">
        <f ca="1"/>
        <v>0</v>
      </c>
      <c r="CW59">
        <f ca="1"/>
        <v>0</v>
      </c>
      <c r="CX59">
        <f ca="1"/>
        <v>0</v>
      </c>
      <c r="CY59">
        <f ca="1"/>
        <v>0</v>
      </c>
      <c r="CZ59">
        <f ca="1"/>
        <v>0</v>
      </c>
      <c r="DA59" t="b">
        <f ca="1"/>
        <v>0</v>
      </c>
      <c r="DB59" t="b">
        <f ca="1"/>
        <v>0</v>
      </c>
      <c r="DC59" t="b">
        <f ca="1"/>
        <v>0</v>
      </c>
      <c r="DD59" t="b">
        <f ca="1"/>
        <v>0</v>
      </c>
      <c r="DE59" t="b">
        <f ca="1"/>
        <v>0</v>
      </c>
      <c r="DF59">
        <f ca="1"/>
        <v>0</v>
      </c>
    </row>
    <row r="60" spans="1:110" x14ac:dyDescent="0.2">
      <c r="A60" t="str">
        <f ca="1"/>
        <v>6_1 Oregon</v>
      </c>
      <c r="B60">
        <f ca="1"/>
        <v>1</v>
      </c>
      <c r="C60">
        <f ca="1"/>
        <v>0</v>
      </c>
      <c r="D60">
        <f ca="1"/>
        <v>0</v>
      </c>
      <c r="E60">
        <f ca="1"/>
        <v>0</v>
      </c>
      <c r="F60">
        <f ca="1"/>
        <v>0</v>
      </c>
      <c r="G60">
        <f ca="1"/>
        <v>0</v>
      </c>
      <c r="H60">
        <f ca="1"/>
        <v>0</v>
      </c>
      <c r="I60">
        <f ca="1"/>
        <v>0</v>
      </c>
      <c r="J60">
        <f ca="1"/>
        <v>0</v>
      </c>
      <c r="K60" t="b">
        <f ca="1"/>
        <v>0</v>
      </c>
      <c r="L60" t="b">
        <f ca="1"/>
        <v>0</v>
      </c>
      <c r="M60" t="b">
        <f ca="1"/>
        <v>0</v>
      </c>
      <c r="N60" t="str">
        <f ca="1"/>
        <v>Warden</v>
      </c>
      <c r="O60" t="b">
        <f ca="1"/>
        <v>0</v>
      </c>
      <c r="P60">
        <f ca="1"/>
        <v>0</v>
      </c>
      <c r="Q60">
        <f ca="1"/>
        <v>1</v>
      </c>
      <c r="R60">
        <f ca="1"/>
        <v>8</v>
      </c>
      <c r="S60">
        <f ca="1"/>
        <v>0</v>
      </c>
      <c r="T60">
        <f ca="1"/>
        <v>0</v>
      </c>
      <c r="U60">
        <f ca="1"/>
        <v>0</v>
      </c>
      <c r="V60">
        <f ca="1"/>
        <v>0</v>
      </c>
      <c r="W60">
        <f ca="1"/>
        <v>0</v>
      </c>
      <c r="X60">
        <f ca="1"/>
        <v>0</v>
      </c>
      <c r="Y60">
        <f ca="1"/>
        <v>0</v>
      </c>
      <c r="Z60">
        <f ca="1"/>
        <v>1</v>
      </c>
      <c r="AA60">
        <f ca="1"/>
        <v>0</v>
      </c>
      <c r="AB60">
        <f ca="1"/>
        <v>0</v>
      </c>
      <c r="AC60">
        <f ca="1"/>
        <v>0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  <c r="AI60">
        <f ca="1"/>
        <v>1</v>
      </c>
      <c r="AJ60" t="b">
        <f ca="1"/>
        <v>0</v>
      </c>
      <c r="AK60">
        <f ca="1"/>
        <v>0</v>
      </c>
      <c r="AL60" t="str">
        <f ca="1"/>
        <v>LaundrySupply</v>
      </c>
      <c r="AM60" t="str">
        <f ca="1"/>
        <v>0:20</v>
      </c>
      <c r="AN60" t="str">
        <f ca="1"/>
        <v>Defence</v>
      </c>
      <c r="AO60" t="str">
        <f ca="1"/>
        <v>Won</v>
      </c>
      <c r="AP60" t="b">
        <f ca="1"/>
        <v>0</v>
      </c>
      <c r="AQ60">
        <f ca="1"/>
        <v>0</v>
      </c>
      <c r="AR60" t="str">
        <f ca="1"/>
        <v>1:16</v>
      </c>
      <c r="AS60" t="str">
        <f ca="1"/>
        <v>Perseus</v>
      </c>
      <c r="AT60" t="str">
        <f ca="1"/>
        <v>Gun</v>
      </c>
      <c r="AU60" t="b">
        <f ca="1"/>
        <v>0</v>
      </c>
      <c r="AV60" t="b">
        <f ca="1"/>
        <v>1</v>
      </c>
      <c r="AW60" t="str">
        <f ca="1"/>
        <v>0:37</v>
      </c>
      <c r="AX60" t="str">
        <f ca="1"/>
        <v>Fin</v>
      </c>
      <c r="AY60" t="str">
        <f ca="1"/>
        <v>Gun</v>
      </c>
      <c r="AZ60" t="b">
        <f ca="1"/>
        <v>0</v>
      </c>
      <c r="BA60" t="b">
        <f ca="1"/>
        <v>1</v>
      </c>
      <c r="BB60" t="str">
        <f ca="1"/>
        <v>0:27</v>
      </c>
      <c r="BC60" t="str">
        <f ca="1"/>
        <v>Fin</v>
      </c>
      <c r="BD60" t="str">
        <f ca="1"/>
        <v>Gun</v>
      </c>
      <c r="BE60" t="b">
        <f ca="1"/>
        <v>0</v>
      </c>
      <c r="BF60" t="b">
        <f ca="1"/>
        <v>0</v>
      </c>
      <c r="BG60" t="str">
        <f ca="1"/>
        <v>0:23</v>
      </c>
      <c r="BH60" t="str">
        <f ca="1"/>
        <v>Blue</v>
      </c>
      <c r="BI60" t="str">
        <f ca="1"/>
        <v>Gun</v>
      </c>
      <c r="BJ60" t="b">
        <f ca="1"/>
        <v>0</v>
      </c>
      <c r="BK60" t="b">
        <f ca="1"/>
        <v>1</v>
      </c>
      <c r="BL60" t="str">
        <f ca="1"/>
        <v>0:20</v>
      </c>
      <c r="BM60" t="str">
        <f ca="1"/>
        <v>Fin</v>
      </c>
      <c r="BN60" t="str">
        <f ca="1"/>
        <v>Gun</v>
      </c>
      <c r="BO60" t="b">
        <f ca="1"/>
        <v>0</v>
      </c>
      <c r="BP60" t="b">
        <f ca="1"/>
        <v>1</v>
      </c>
      <c r="BQ60">
        <f ca="1"/>
        <v>0</v>
      </c>
      <c r="BR60" t="str">
        <f ca="1"/>
        <v/>
      </c>
      <c r="BS60">
        <f ca="1"/>
        <v>0</v>
      </c>
      <c r="BT60">
        <f ca="1"/>
        <v>0</v>
      </c>
      <c r="BU60" t="b">
        <f ca="1"/>
        <v>0</v>
      </c>
      <c r="BV60" t="b">
        <f ca="1"/>
        <v>0</v>
      </c>
      <c r="BW60">
        <f ca="1"/>
        <v>0</v>
      </c>
      <c r="BX60">
        <f ca="1"/>
        <v>0</v>
      </c>
      <c r="BY60" t="b">
        <f ca="1"/>
        <v>0</v>
      </c>
      <c r="BZ60" t="b">
        <f ca="1"/>
        <v>0</v>
      </c>
      <c r="CA60">
        <f ca="1"/>
        <v>0</v>
      </c>
      <c r="CB60">
        <f ca="1"/>
        <v>0</v>
      </c>
      <c r="CC60" t="b">
        <f ca="1"/>
        <v>0</v>
      </c>
      <c r="CD60" t="b">
        <f ca="1"/>
        <v>1</v>
      </c>
      <c r="CE60">
        <f ca="1"/>
        <v>0</v>
      </c>
      <c r="CF60">
        <f ca="1"/>
        <v>0</v>
      </c>
      <c r="CG60" t="b">
        <f ca="1"/>
        <v>0</v>
      </c>
      <c r="CH60">
        <f ca="1"/>
        <v>0</v>
      </c>
      <c r="CI60" t="b">
        <f ca="1"/>
        <v>0</v>
      </c>
      <c r="CJ60">
        <f ca="1"/>
        <v>104</v>
      </c>
      <c r="CK60">
        <f ca="1"/>
        <v>143</v>
      </c>
      <c r="CL60">
        <f ca="1"/>
        <v>153</v>
      </c>
      <c r="CM60">
        <f ca="1"/>
        <v>157</v>
      </c>
      <c r="CN60">
        <f ca="1"/>
        <v>160</v>
      </c>
      <c r="CO60">
        <f ca="1"/>
        <v>160</v>
      </c>
      <c r="CP60">
        <f ca="1"/>
        <v>0</v>
      </c>
      <c r="CQ60">
        <f ca="1"/>
        <v>0</v>
      </c>
      <c r="CR60">
        <f ca="1"/>
        <v>0</v>
      </c>
      <c r="CS60">
        <f ca="1"/>
        <v>0</v>
      </c>
      <c r="CT60">
        <f ca="1"/>
        <v>0</v>
      </c>
      <c r="CU60" t="b">
        <f ca="1"/>
        <v>1</v>
      </c>
      <c r="CV60" t="b">
        <f ca="1"/>
        <v>1</v>
      </c>
      <c r="CW60">
        <f ca="1"/>
        <v>167</v>
      </c>
      <c r="CX60" t="b">
        <f ca="1"/>
        <v>0</v>
      </c>
      <c r="CY60">
        <f ca="1"/>
        <v>0</v>
      </c>
      <c r="CZ60">
        <f ca="1"/>
        <v>0</v>
      </c>
      <c r="DA60" t="b">
        <f ca="1"/>
        <v>0</v>
      </c>
      <c r="DB60" t="b">
        <f ca="1"/>
        <v>0</v>
      </c>
      <c r="DC60" t="b">
        <f ca="1"/>
        <v>0</v>
      </c>
      <c r="DD60" t="b">
        <f ca="1"/>
        <v>0</v>
      </c>
      <c r="DE60" t="b">
        <f ca="1"/>
        <v>0</v>
      </c>
      <c r="DF60">
        <f ca="1"/>
        <v>0</v>
      </c>
    </row>
    <row r="61" spans="1:110" x14ac:dyDescent="0.2">
      <c r="A61" t="str">
        <f ca="1"/>
        <v>6_1 Oregon</v>
      </c>
      <c r="B61">
        <f ca="1"/>
        <v>2</v>
      </c>
      <c r="C61">
        <f ca="1"/>
        <v>0</v>
      </c>
      <c r="D61">
        <f ca="1"/>
        <v>0</v>
      </c>
      <c r="E61">
        <f ca="1"/>
        <v>0</v>
      </c>
      <c r="F61">
        <f ca="1"/>
        <v>0</v>
      </c>
      <c r="G61">
        <f ca="1"/>
        <v>0</v>
      </c>
      <c r="H61">
        <f ca="1"/>
        <v>0</v>
      </c>
      <c r="I61">
        <f ca="1"/>
        <v>0</v>
      </c>
      <c r="J61">
        <f ca="1"/>
        <v>0</v>
      </c>
      <c r="K61" t="b">
        <f ca="1"/>
        <v>0</v>
      </c>
      <c r="L61" t="b">
        <f ca="1"/>
        <v>0</v>
      </c>
      <c r="M61" t="b">
        <f ca="1"/>
        <v>0</v>
      </c>
      <c r="N61" t="str">
        <f ca="1"/>
        <v>Aruni</v>
      </c>
      <c r="O61" t="b">
        <f ca="1"/>
        <v>0</v>
      </c>
      <c r="P61">
        <f ca="1"/>
        <v>0</v>
      </c>
      <c r="Q61">
        <f ca="1"/>
        <v>1</v>
      </c>
      <c r="R61">
        <f ca="1"/>
        <v>3</v>
      </c>
      <c r="S61">
        <f ca="1"/>
        <v>0</v>
      </c>
      <c r="T61">
        <f ca="1"/>
        <v>0</v>
      </c>
      <c r="U61">
        <f ca="1"/>
        <v>0</v>
      </c>
      <c r="V61">
        <f ca="1"/>
        <v>0</v>
      </c>
      <c r="W61">
        <f ca="1"/>
        <v>0</v>
      </c>
      <c r="X61">
        <f ca="1"/>
        <v>0</v>
      </c>
      <c r="Y61">
        <f ca="1"/>
        <v>0</v>
      </c>
      <c r="Z61">
        <f ca="1"/>
        <v>2</v>
      </c>
      <c r="AA61">
        <f ca="1"/>
        <v>0</v>
      </c>
      <c r="AB61">
        <f ca="1"/>
        <v>0</v>
      </c>
      <c r="AC61">
        <f ca="1"/>
        <v>0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  <c r="AI61">
        <f ca="1"/>
        <v>2</v>
      </c>
      <c r="AJ61" t="b">
        <f ca="1"/>
        <v>0</v>
      </c>
      <c r="AK61">
        <f ca="1"/>
        <v>0</v>
      </c>
      <c r="AL61" t="str">
        <f ca="1"/>
        <v>DormsKids</v>
      </c>
      <c r="AM61" t="str">
        <f ca="1"/>
        <v>0:28</v>
      </c>
      <c r="AN61" t="str">
        <f ca="1"/>
        <v>Defence</v>
      </c>
      <c r="AO61" t="str">
        <f ca="1"/>
        <v>Won</v>
      </c>
      <c r="AP61" t="b">
        <f ca="1"/>
        <v>0</v>
      </c>
      <c r="AQ61">
        <f ca="1"/>
        <v>0</v>
      </c>
      <c r="AR61" t="str">
        <f ca="1"/>
        <v>2:29</v>
      </c>
      <c r="AS61" t="str">
        <f ca="1"/>
        <v>Perseus</v>
      </c>
      <c r="AT61" t="str">
        <f ca="1"/>
        <v>Gun</v>
      </c>
      <c r="AU61" t="b">
        <f ca="1"/>
        <v>0</v>
      </c>
      <c r="AV61" t="b">
        <f ca="1"/>
        <v>1</v>
      </c>
      <c r="AW61" t="str">
        <f ca="1"/>
        <v>1:59</v>
      </c>
      <c r="AX61" t="str">
        <f ca="1"/>
        <v>Perseus</v>
      </c>
      <c r="AY61" t="str">
        <f ca="1"/>
        <v>Gun</v>
      </c>
      <c r="AZ61" t="b">
        <f ca="1"/>
        <v>0</v>
      </c>
      <c r="BA61" t="b">
        <f ca="1"/>
        <v>1</v>
      </c>
      <c r="BB61" t="str">
        <f ca="1"/>
        <v>1:16</v>
      </c>
      <c r="BC61" t="str">
        <f ca="1"/>
        <v>Yeeto</v>
      </c>
      <c r="BD61" t="str">
        <f ca="1"/>
        <v>Gun</v>
      </c>
      <c r="BE61" t="b">
        <f ca="1"/>
        <v>0</v>
      </c>
      <c r="BF61" t="b">
        <f ca="1"/>
        <v>1</v>
      </c>
      <c r="BG61" t="str">
        <f ca="1"/>
        <v>0:54</v>
      </c>
      <c r="BH61" t="str">
        <f ca="1"/>
        <v>Fin</v>
      </c>
      <c r="BI61" t="str">
        <f ca="1"/>
        <v>Gun</v>
      </c>
      <c r="BJ61" t="b">
        <f ca="1"/>
        <v>0</v>
      </c>
      <c r="BK61" t="b">
        <f ca="1"/>
        <v>0</v>
      </c>
      <c r="BL61" t="str">
        <f ca="1"/>
        <v>0:28</v>
      </c>
      <c r="BM61" t="str">
        <f ca="1"/>
        <v>Ploudy</v>
      </c>
      <c r="BN61" t="str">
        <f ca="1"/>
        <v>Gun</v>
      </c>
      <c r="BO61" t="b">
        <f ca="1"/>
        <v>0</v>
      </c>
      <c r="BP61" t="b">
        <f ca="1"/>
        <v>0</v>
      </c>
      <c r="BQ61">
        <f ca="1"/>
        <v>0</v>
      </c>
      <c r="BR61" t="str">
        <f ca="1"/>
        <v/>
      </c>
      <c r="BS61">
        <f ca="1"/>
        <v>0</v>
      </c>
      <c r="BT61">
        <f ca="1"/>
        <v>0</v>
      </c>
      <c r="BU61" t="b">
        <f ca="1"/>
        <v>0</v>
      </c>
      <c r="BV61" t="b">
        <f ca="1"/>
        <v>0</v>
      </c>
      <c r="BW61">
        <f ca="1"/>
        <v>0</v>
      </c>
      <c r="BX61">
        <f ca="1"/>
        <v>0</v>
      </c>
      <c r="BY61" t="b">
        <f ca="1"/>
        <v>0</v>
      </c>
      <c r="BZ61" t="b">
        <f ca="1"/>
        <v>0</v>
      </c>
      <c r="CA61">
        <f ca="1"/>
        <v>1</v>
      </c>
      <c r="CB61">
        <f ca="1"/>
        <v>0</v>
      </c>
      <c r="CC61" t="b">
        <f ca="1"/>
        <v>0</v>
      </c>
      <c r="CD61" t="b">
        <f ca="1"/>
        <v>1</v>
      </c>
      <c r="CE61">
        <f ca="1"/>
        <v>0</v>
      </c>
      <c r="CF61">
        <f ca="1"/>
        <v>0</v>
      </c>
      <c r="CG61" t="b">
        <f ca="1"/>
        <v>1</v>
      </c>
      <c r="CH61">
        <f ca="1"/>
        <v>0</v>
      </c>
      <c r="CI61" t="b">
        <f ca="1"/>
        <v>0</v>
      </c>
      <c r="CJ61">
        <f ca="1"/>
        <v>31</v>
      </c>
      <c r="CK61">
        <f ca="1"/>
        <v>61</v>
      </c>
      <c r="CL61">
        <f ca="1"/>
        <v>104</v>
      </c>
      <c r="CM61">
        <f ca="1"/>
        <v>126</v>
      </c>
      <c r="CN61">
        <f ca="1"/>
        <v>152</v>
      </c>
      <c r="CO61">
        <f ca="1"/>
        <v>152</v>
      </c>
      <c r="CP61">
        <f ca="1"/>
        <v>0</v>
      </c>
      <c r="CQ61">
        <f ca="1"/>
        <v>0</v>
      </c>
      <c r="CR61">
        <f ca="1"/>
        <v>0</v>
      </c>
      <c r="CS61">
        <f ca="1"/>
        <v>0</v>
      </c>
      <c r="CT61">
        <f ca="1"/>
        <v>0</v>
      </c>
      <c r="CU61" t="b">
        <f ca="1"/>
        <v>1</v>
      </c>
      <c r="CV61" t="b">
        <f ca="1"/>
        <v>1</v>
      </c>
      <c r="CW61">
        <f ca="1"/>
        <v>107</v>
      </c>
      <c r="CX61" t="b">
        <f ca="1"/>
        <v>0</v>
      </c>
      <c r="CY61">
        <f ca="1"/>
        <v>1</v>
      </c>
      <c r="CZ61">
        <f ca="1"/>
        <v>1</v>
      </c>
      <c r="DA61" t="b">
        <f ca="1"/>
        <v>0</v>
      </c>
      <c r="DB61" t="b">
        <f ca="1"/>
        <v>0</v>
      </c>
      <c r="DC61" t="b">
        <f ca="1"/>
        <v>0</v>
      </c>
      <c r="DD61" t="b">
        <f ca="1"/>
        <v>0</v>
      </c>
      <c r="DE61" t="b">
        <f ca="1"/>
        <v>1</v>
      </c>
      <c r="DF61">
        <f ca="1"/>
        <v>0</v>
      </c>
    </row>
    <row r="62" spans="1:110" x14ac:dyDescent="0.2">
      <c r="A62" t="str">
        <f ca="1"/>
        <v>6_1 Oregon</v>
      </c>
      <c r="B62">
        <f ca="1"/>
        <v>3</v>
      </c>
      <c r="C62">
        <f ca="1"/>
        <v>0</v>
      </c>
      <c r="D62">
        <f ca="1"/>
        <v>0</v>
      </c>
      <c r="E62">
        <f ca="1"/>
        <v>0</v>
      </c>
      <c r="F62">
        <f ca="1"/>
        <v>0</v>
      </c>
      <c r="G62">
        <f ca="1"/>
        <v>0</v>
      </c>
      <c r="H62">
        <f ca="1"/>
        <v>0</v>
      </c>
      <c r="I62">
        <f ca="1"/>
        <v>0</v>
      </c>
      <c r="J62">
        <f ca="1"/>
        <v>0</v>
      </c>
      <c r="K62" t="b">
        <f ca="1"/>
        <v>0</v>
      </c>
      <c r="L62" t="b">
        <f ca="1"/>
        <v>0</v>
      </c>
      <c r="M62" t="b">
        <f ca="1"/>
        <v>0</v>
      </c>
      <c r="N62" t="str">
        <f ca="1"/>
        <v>Maestro</v>
      </c>
      <c r="O62" t="b">
        <f ca="1"/>
        <v>0</v>
      </c>
      <c r="P62">
        <f ca="1"/>
        <v>0</v>
      </c>
      <c r="Q62">
        <f ca="1"/>
        <v>1</v>
      </c>
      <c r="R62">
        <f ca="1"/>
        <v>4</v>
      </c>
      <c r="S62">
        <f ca="1"/>
        <v>0</v>
      </c>
      <c r="T62">
        <f ca="1"/>
        <v>0</v>
      </c>
      <c r="U62">
        <f ca="1"/>
        <v>0</v>
      </c>
      <c r="V62">
        <f ca="1"/>
        <v>0</v>
      </c>
      <c r="W62">
        <f ca="1"/>
        <v>0</v>
      </c>
      <c r="X62">
        <f ca="1"/>
        <v>0</v>
      </c>
      <c r="Y62">
        <f ca="1"/>
        <v>0</v>
      </c>
      <c r="Z62">
        <f ca="1"/>
        <v>3</v>
      </c>
      <c r="AA62">
        <f ca="1"/>
        <v>0</v>
      </c>
      <c r="AB62">
        <f ca="1"/>
        <v>0</v>
      </c>
      <c r="AC62">
        <f ca="1"/>
        <v>0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  <c r="AI62">
        <f ca="1"/>
        <v>3</v>
      </c>
      <c r="AJ62" t="b">
        <f ca="1"/>
        <v>1</v>
      </c>
      <c r="AK62" t="str">
        <f ca="1"/>
        <v>0:41</v>
      </c>
      <c r="AL62" t="str">
        <f ca="1"/>
        <v>MeetingKitchen</v>
      </c>
      <c r="AM62" t="str">
        <f ca="1"/>
        <v>0:33</v>
      </c>
      <c r="AN62" t="str">
        <f ca="1"/>
        <v>Defence</v>
      </c>
      <c r="AO62" t="str">
        <f ca="1"/>
        <v>Won</v>
      </c>
      <c r="AP62" t="b">
        <f ca="1"/>
        <v>0</v>
      </c>
      <c r="AQ62">
        <f ca="1"/>
        <v>0</v>
      </c>
      <c r="AR62" t="str">
        <f ca="1"/>
        <v>1:59</v>
      </c>
      <c r="AS62" t="str">
        <f ca="1"/>
        <v>Ploudy</v>
      </c>
      <c r="AT62" t="str">
        <f ca="1"/>
        <v>Gun</v>
      </c>
      <c r="AU62" t="b">
        <f ca="1"/>
        <v>0</v>
      </c>
      <c r="AV62" t="b">
        <f ca="1"/>
        <v>1</v>
      </c>
      <c r="AW62" t="str">
        <f ca="1"/>
        <v>1:54</v>
      </c>
      <c r="AX62" t="str">
        <f ca="1"/>
        <v>Yeeto</v>
      </c>
      <c r="AY62" t="str">
        <f ca="1"/>
        <v>Gun</v>
      </c>
      <c r="AZ62" t="b">
        <f ca="1"/>
        <v>0</v>
      </c>
      <c r="BA62" t="b">
        <f ca="1"/>
        <v>1</v>
      </c>
      <c r="BB62" t="str">
        <f ca="1"/>
        <v>1:30</v>
      </c>
      <c r="BC62" t="str">
        <f ca="1"/>
        <v>Blue</v>
      </c>
      <c r="BD62" t="str">
        <f ca="1"/>
        <v>Gun</v>
      </c>
      <c r="BE62" t="b">
        <f ca="1"/>
        <v>0</v>
      </c>
      <c r="BF62" t="b">
        <f ca="1"/>
        <v>0</v>
      </c>
      <c r="BG62" t="str">
        <f ca="1"/>
        <v>0:44</v>
      </c>
      <c r="BH62" t="str">
        <f ca="1"/>
        <v>Ploudy</v>
      </c>
      <c r="BI62" t="str">
        <f ca="1"/>
        <v>Gun</v>
      </c>
      <c r="BJ62" t="b">
        <f ca="1"/>
        <v>1</v>
      </c>
      <c r="BK62" t="b">
        <f ca="1"/>
        <v>0</v>
      </c>
      <c r="BL62" t="str">
        <f ca="1"/>
        <v>0:43</v>
      </c>
      <c r="BM62" t="str">
        <f ca="1"/>
        <v>Ploudy</v>
      </c>
      <c r="BN62" t="str">
        <f ca="1"/>
        <v>Gun</v>
      </c>
      <c r="BO62" t="b">
        <f ca="1"/>
        <v>1</v>
      </c>
      <c r="BP62" t="b">
        <f ca="1"/>
        <v>0</v>
      </c>
      <c r="BQ62">
        <f ca="1"/>
        <v>0</v>
      </c>
      <c r="BR62" t="str">
        <f ca="1"/>
        <v/>
      </c>
      <c r="BS62">
        <f ca="1"/>
        <v>0</v>
      </c>
      <c r="BT62">
        <f ca="1"/>
        <v>0</v>
      </c>
      <c r="BU62" t="b">
        <f ca="1"/>
        <v>0</v>
      </c>
      <c r="BV62" t="b">
        <f ca="1"/>
        <v>0</v>
      </c>
      <c r="BW62">
        <f ca="1"/>
        <v>0</v>
      </c>
      <c r="BX62">
        <f ca="1"/>
        <v>0</v>
      </c>
      <c r="BY62" t="b">
        <f ca="1"/>
        <v>0</v>
      </c>
      <c r="BZ62" t="b">
        <f ca="1"/>
        <v>0</v>
      </c>
      <c r="CA62">
        <f ca="1"/>
        <v>3</v>
      </c>
      <c r="CB62">
        <f ca="1"/>
        <v>1</v>
      </c>
      <c r="CC62" t="b">
        <f ca="1"/>
        <v>1</v>
      </c>
      <c r="CD62" t="b">
        <f ca="1"/>
        <v>1</v>
      </c>
      <c r="CE62">
        <f ca="1"/>
        <v>0</v>
      </c>
      <c r="CF62">
        <f ca="1"/>
        <v>0</v>
      </c>
      <c r="CG62" t="b">
        <f ca="1"/>
        <v>0</v>
      </c>
      <c r="CH62">
        <f ca="1"/>
        <v>0</v>
      </c>
      <c r="CI62" t="b">
        <f ca="1"/>
        <v>0</v>
      </c>
      <c r="CJ62">
        <f ca="1"/>
        <v>61</v>
      </c>
      <c r="CK62">
        <f ca="1"/>
        <v>66</v>
      </c>
      <c r="CL62">
        <f ca="1"/>
        <v>90</v>
      </c>
      <c r="CM62">
        <f ca="1"/>
        <v>140</v>
      </c>
      <c r="CN62">
        <f ca="1"/>
        <v>141</v>
      </c>
      <c r="CO62">
        <f ca="1"/>
        <v>151</v>
      </c>
      <c r="CP62">
        <f ca="1"/>
        <v>0</v>
      </c>
      <c r="CQ62">
        <f ca="1"/>
        <v>0</v>
      </c>
      <c r="CR62">
        <f ca="1"/>
        <v>0</v>
      </c>
      <c r="CS62">
        <f ca="1"/>
        <v>0</v>
      </c>
      <c r="CT62">
        <f ca="1"/>
        <v>0</v>
      </c>
      <c r="CU62" t="b">
        <f ca="1"/>
        <v>1</v>
      </c>
      <c r="CV62" t="b">
        <f ca="1"/>
        <v>1</v>
      </c>
      <c r="CW62" t="b">
        <f ca="1"/>
        <v>0</v>
      </c>
      <c r="CX62" t="b">
        <f ca="1"/>
        <v>0</v>
      </c>
      <c r="CY62">
        <f ca="1"/>
        <v>0</v>
      </c>
      <c r="CZ62">
        <f ca="1"/>
        <v>3</v>
      </c>
      <c r="DA62" t="b">
        <f ca="1"/>
        <v>0</v>
      </c>
      <c r="DB62" t="b">
        <f ca="1"/>
        <v>0</v>
      </c>
      <c r="DC62" t="b">
        <f ca="1"/>
        <v>0</v>
      </c>
      <c r="DD62">
        <f ca="1"/>
        <v>139</v>
      </c>
      <c r="DE62" t="b">
        <f ca="1"/>
        <v>1</v>
      </c>
      <c r="DF62">
        <f ca="1"/>
        <v>0</v>
      </c>
    </row>
    <row r="63" spans="1:110" x14ac:dyDescent="0.2">
      <c r="A63" t="str">
        <f ca="1"/>
        <v>6_1 Oregon</v>
      </c>
      <c r="B63">
        <f ca="1"/>
        <v>4</v>
      </c>
      <c r="C63">
        <f ca="1"/>
        <v>0</v>
      </c>
      <c r="D63">
        <f ca="1"/>
        <v>0</v>
      </c>
      <c r="E63">
        <f ca="1"/>
        <v>0</v>
      </c>
      <c r="F63">
        <f ca="1"/>
        <v>0</v>
      </c>
      <c r="G63">
        <f ca="1"/>
        <v>0</v>
      </c>
      <c r="H63">
        <f ca="1"/>
        <v>0</v>
      </c>
      <c r="I63">
        <f ca="1"/>
        <v>0</v>
      </c>
      <c r="J63" t="str">
        <f ca="1"/>
        <v>1:04</v>
      </c>
      <c r="K63" t="b">
        <f ca="1"/>
        <v>0</v>
      </c>
      <c r="L63" t="b">
        <f ca="1"/>
        <v>0</v>
      </c>
      <c r="M63" t="b">
        <f ca="1"/>
        <v>1</v>
      </c>
      <c r="N63" t="str">
        <f ca="1"/>
        <v>Warden</v>
      </c>
      <c r="O63" t="b">
        <f ca="1"/>
        <v>0</v>
      </c>
      <c r="P63">
        <f ca="1"/>
        <v>0</v>
      </c>
      <c r="Q63">
        <f ca="1"/>
        <v>0</v>
      </c>
      <c r="R63">
        <f ca="1"/>
        <v>7</v>
      </c>
      <c r="S63">
        <f ca="1"/>
        <v>0</v>
      </c>
      <c r="T63">
        <f ca="1"/>
        <v>0</v>
      </c>
      <c r="U63">
        <f ca="1"/>
        <v>0</v>
      </c>
      <c r="V63">
        <f ca="1"/>
        <v>0</v>
      </c>
      <c r="W63">
        <f ca="1"/>
        <v>0</v>
      </c>
      <c r="X63">
        <f ca="1"/>
        <v>0</v>
      </c>
      <c r="Y63">
        <f ca="1"/>
        <v>0</v>
      </c>
      <c r="Z63">
        <f ca="1"/>
        <v>4</v>
      </c>
      <c r="AA63">
        <f ca="1"/>
        <v>0</v>
      </c>
      <c r="AB63">
        <f ca="1"/>
        <v>0</v>
      </c>
      <c r="AC63">
        <f ca="1"/>
        <v>0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  <c r="AI63">
        <f ca="1"/>
        <v>4</v>
      </c>
      <c r="AJ63" t="b">
        <f ca="1"/>
        <v>0</v>
      </c>
      <c r="AK63">
        <f ca="1"/>
        <v>0</v>
      </c>
      <c r="AL63" t="str">
        <f ca="1"/>
        <v>LaundrySupply</v>
      </c>
      <c r="AM63" t="str">
        <f ca="1"/>
        <v>0:30</v>
      </c>
      <c r="AN63" t="str">
        <f ca="1"/>
        <v>Defence</v>
      </c>
      <c r="AO63" t="str">
        <f ca="1"/>
        <v>Lost</v>
      </c>
      <c r="AP63" t="b">
        <f ca="1"/>
        <v>0</v>
      </c>
      <c r="AQ63">
        <f ca="1"/>
        <v>0</v>
      </c>
      <c r="AR63" t="str">
        <f ca="1"/>
        <v>0:47</v>
      </c>
      <c r="AS63" t="str">
        <f ca="1"/>
        <v>Blue</v>
      </c>
      <c r="AT63" t="str">
        <f ca="1"/>
        <v>Gun</v>
      </c>
      <c r="AU63" t="b">
        <f ca="1"/>
        <v>0</v>
      </c>
      <c r="AV63" t="b">
        <f ca="1"/>
        <v>0</v>
      </c>
      <c r="AW63" t="str">
        <f ca="1"/>
        <v>0:43</v>
      </c>
      <c r="AX63" t="str">
        <f ca="1"/>
        <v>Blue</v>
      </c>
      <c r="AY63" t="str">
        <f ca="1"/>
        <v>Gun</v>
      </c>
      <c r="AZ63" t="b">
        <f ca="1"/>
        <v>0</v>
      </c>
      <c r="BA63" t="b">
        <f ca="1"/>
        <v>1</v>
      </c>
      <c r="BB63" t="str">
        <f ca="1"/>
        <v>0:38</v>
      </c>
      <c r="BC63" t="str">
        <f ca="1"/>
        <v>Fin</v>
      </c>
      <c r="BD63" t="str">
        <f ca="1"/>
        <v>Gun</v>
      </c>
      <c r="BE63" t="b">
        <f ca="1"/>
        <v>0</v>
      </c>
      <c r="BF63" t="b">
        <f ca="1"/>
        <v>0</v>
      </c>
      <c r="BG63">
        <f ca="1"/>
        <v>0</v>
      </c>
      <c r="BH63">
        <f ca="1"/>
        <v>0</v>
      </c>
      <c r="BI63">
        <f ca="1"/>
        <v>0</v>
      </c>
      <c r="BJ63" t="b">
        <f ca="1"/>
        <v>0</v>
      </c>
      <c r="BK63">
        <f ca="1"/>
        <v>0</v>
      </c>
      <c r="BL63">
        <f ca="1"/>
        <v>0</v>
      </c>
      <c r="BM63">
        <f ca="1"/>
        <v>0</v>
      </c>
      <c r="BN63">
        <f ca="1"/>
        <v>0</v>
      </c>
      <c r="BO63" t="b">
        <f ca="1"/>
        <v>0</v>
      </c>
      <c r="BP63">
        <f ca="1"/>
        <v>0</v>
      </c>
      <c r="BQ63">
        <f ca="1"/>
        <v>0</v>
      </c>
      <c r="BR63" t="str">
        <f ca="1"/>
        <v/>
      </c>
      <c r="BS63">
        <f ca="1"/>
        <v>0</v>
      </c>
      <c r="BT63">
        <f ca="1"/>
        <v>0</v>
      </c>
      <c r="BU63" t="b">
        <f ca="1"/>
        <v>0</v>
      </c>
      <c r="BV63" t="b">
        <f ca="1"/>
        <v>0</v>
      </c>
      <c r="BW63">
        <f ca="1"/>
        <v>0</v>
      </c>
      <c r="BX63">
        <f ca="1"/>
        <v>0</v>
      </c>
      <c r="BY63" t="b">
        <f ca="1"/>
        <v>0</v>
      </c>
      <c r="BZ63" t="b">
        <f ca="1"/>
        <v>0</v>
      </c>
      <c r="CA63">
        <f ca="1"/>
        <v>0</v>
      </c>
      <c r="CB63">
        <f ca="1"/>
        <v>0</v>
      </c>
      <c r="CC63" t="b">
        <f ca="1"/>
        <v>0</v>
      </c>
      <c r="CD63" t="b">
        <f ca="1"/>
        <v>0</v>
      </c>
      <c r="CE63">
        <f ca="1"/>
        <v>0</v>
      </c>
      <c r="CF63">
        <f ca="1"/>
        <v>0</v>
      </c>
      <c r="CG63" t="b">
        <f ca="1"/>
        <v>0</v>
      </c>
      <c r="CH63">
        <f ca="1"/>
        <v>64</v>
      </c>
      <c r="CI63">
        <f ca="1"/>
        <v>116</v>
      </c>
      <c r="CJ63">
        <f ca="1"/>
        <v>133</v>
      </c>
      <c r="CK63">
        <f ca="1"/>
        <v>137</v>
      </c>
      <c r="CL63">
        <f ca="1"/>
        <v>142</v>
      </c>
      <c r="CM63" t="b">
        <f ca="1"/>
        <v>0</v>
      </c>
      <c r="CN63" t="b">
        <f ca="1"/>
        <v>0</v>
      </c>
      <c r="CO63">
        <f ca="1"/>
        <v>150</v>
      </c>
      <c r="CP63">
        <f ca="1"/>
        <v>0</v>
      </c>
      <c r="CQ63">
        <f ca="1"/>
        <v>0</v>
      </c>
      <c r="CR63">
        <f ca="1"/>
        <v>0</v>
      </c>
      <c r="CS63">
        <f ca="1"/>
        <v>0</v>
      </c>
      <c r="CT63">
        <f ca="1"/>
        <v>0</v>
      </c>
      <c r="CU63" t="b">
        <f ca="1"/>
        <v>0</v>
      </c>
      <c r="CV63" t="b">
        <f ca="1"/>
        <v>0</v>
      </c>
      <c r="CW63">
        <f ca="1"/>
        <v>100</v>
      </c>
      <c r="CX63">
        <f ca="1"/>
        <v>116</v>
      </c>
      <c r="CY63">
        <f ca="1"/>
        <v>0</v>
      </c>
      <c r="CZ63">
        <f ca="1"/>
        <v>0</v>
      </c>
      <c r="DA63" t="b">
        <f ca="1"/>
        <v>0</v>
      </c>
      <c r="DB63" t="b">
        <f ca="1"/>
        <v>0</v>
      </c>
      <c r="DC63" t="b">
        <f ca="1"/>
        <v>0</v>
      </c>
      <c r="DD63" t="b">
        <f ca="1"/>
        <v>0</v>
      </c>
      <c r="DE63" t="b">
        <f ca="1"/>
        <v>0</v>
      </c>
      <c r="DF63">
        <f ca="1"/>
        <v>0</v>
      </c>
    </row>
    <row r="64" spans="1:110" x14ac:dyDescent="0.2">
      <c r="A64" t="str">
        <f ca="1"/>
        <v>6_1 Oregon</v>
      </c>
      <c r="B64">
        <f ca="1"/>
        <v>5</v>
      </c>
      <c r="C64">
        <f ca="1"/>
        <v>0</v>
      </c>
      <c r="D64">
        <f ca="1"/>
        <v>0</v>
      </c>
      <c r="E64">
        <f ca="1"/>
        <v>0</v>
      </c>
      <c r="F64">
        <f ca="1"/>
        <v>0</v>
      </c>
      <c r="G64">
        <f ca="1"/>
        <v>0</v>
      </c>
      <c r="H64">
        <f ca="1"/>
        <v>0</v>
      </c>
      <c r="I64">
        <f ca="1"/>
        <v>0</v>
      </c>
      <c r="J64">
        <f ca="1"/>
        <v>0</v>
      </c>
      <c r="K64" t="b">
        <f ca="1"/>
        <v>0</v>
      </c>
      <c r="L64" t="b">
        <f ca="1"/>
        <v>0</v>
      </c>
      <c r="M64" t="b">
        <f ca="1"/>
        <v>0</v>
      </c>
      <c r="N64" t="str">
        <f ca="1"/>
        <v>Warden</v>
      </c>
      <c r="O64" t="b">
        <f ca="1"/>
        <v>0</v>
      </c>
      <c r="P64">
        <f ca="1"/>
        <v>0</v>
      </c>
      <c r="Q64">
        <f ca="1"/>
        <v>1</v>
      </c>
      <c r="R64">
        <f ca="1"/>
        <v>3</v>
      </c>
      <c r="S64">
        <f ca="1"/>
        <v>0</v>
      </c>
      <c r="T64">
        <f ca="1"/>
        <v>0</v>
      </c>
      <c r="U64">
        <f ca="1"/>
        <v>0</v>
      </c>
      <c r="V64">
        <f ca="1"/>
        <v>0</v>
      </c>
      <c r="W64">
        <f ca="1"/>
        <v>0</v>
      </c>
      <c r="X64">
        <f ca="1"/>
        <v>0</v>
      </c>
      <c r="Y64">
        <f ca="1"/>
        <v>0</v>
      </c>
      <c r="Z64">
        <f ca="1"/>
        <v>5</v>
      </c>
      <c r="AA64">
        <f ca="1"/>
        <v>0</v>
      </c>
      <c r="AB64">
        <f ca="1"/>
        <v>0</v>
      </c>
      <c r="AC64">
        <f ca="1"/>
        <v>0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  <c r="AI64">
        <f ca="1"/>
        <v>5</v>
      </c>
      <c r="AJ64" t="b">
        <f ca="1"/>
        <v>0</v>
      </c>
      <c r="AK64">
        <f ca="1"/>
        <v>0</v>
      </c>
      <c r="AL64" t="str">
        <f ca="1"/>
        <v>DormsKids</v>
      </c>
      <c r="AM64" t="str">
        <f ca="1"/>
        <v>1:02</v>
      </c>
      <c r="AN64" t="str">
        <f ca="1"/>
        <v>Defence</v>
      </c>
      <c r="AO64" t="str">
        <f ca="1"/>
        <v>Won</v>
      </c>
      <c r="AP64" t="b">
        <f ca="1"/>
        <v>0</v>
      </c>
      <c r="AQ64">
        <f ca="1"/>
        <v>0</v>
      </c>
      <c r="AR64" t="str">
        <f ca="1"/>
        <v>2:20</v>
      </c>
      <c r="AS64" t="str">
        <f ca="1"/>
        <v>Perseus</v>
      </c>
      <c r="AT64" t="str">
        <f ca="1"/>
        <v>Utility</v>
      </c>
      <c r="AU64" t="b">
        <f ca="1"/>
        <v>0</v>
      </c>
      <c r="AV64" t="b">
        <f ca="1"/>
        <v>0</v>
      </c>
      <c r="AW64" t="str">
        <f ca="1"/>
        <v>1:35</v>
      </c>
      <c r="AX64" t="str">
        <f ca="1"/>
        <v>Perseus</v>
      </c>
      <c r="AY64" t="str">
        <f ca="1"/>
        <v>Gun</v>
      </c>
      <c r="AZ64" t="b">
        <f ca="1"/>
        <v>0</v>
      </c>
      <c r="BA64" t="b">
        <f ca="1"/>
        <v>1</v>
      </c>
      <c r="BB64" t="str">
        <f ca="1"/>
        <v>1:34</v>
      </c>
      <c r="BC64" t="str">
        <f ca="1"/>
        <v>Ploudy</v>
      </c>
      <c r="BD64" t="str">
        <f ca="1"/>
        <v>Gun</v>
      </c>
      <c r="BE64" t="b">
        <f ca="1"/>
        <v>0</v>
      </c>
      <c r="BF64" t="b">
        <f ca="1"/>
        <v>1</v>
      </c>
      <c r="BG64" t="str">
        <f ca="1"/>
        <v>1:06</v>
      </c>
      <c r="BH64" t="str">
        <f ca="1"/>
        <v>Fin</v>
      </c>
      <c r="BI64" t="str">
        <f ca="1"/>
        <v>Gun</v>
      </c>
      <c r="BJ64" t="b">
        <f ca="1"/>
        <v>0</v>
      </c>
      <c r="BK64" t="b">
        <f ca="1"/>
        <v>0</v>
      </c>
      <c r="BL64" t="str">
        <f ca="1"/>
        <v>1:02</v>
      </c>
      <c r="BM64" t="str">
        <f ca="1"/>
        <v>Ploudy</v>
      </c>
      <c r="BN64" t="str">
        <f ca="1"/>
        <v>Gun</v>
      </c>
      <c r="BO64" t="b">
        <f ca="1"/>
        <v>0</v>
      </c>
      <c r="BP64" t="b">
        <f ca="1"/>
        <v>0</v>
      </c>
      <c r="BQ64">
        <f ca="1"/>
        <v>0</v>
      </c>
      <c r="BR64" t="str">
        <f ca="1"/>
        <v/>
      </c>
      <c r="BS64">
        <f ca="1"/>
        <v>0</v>
      </c>
      <c r="BT64">
        <f ca="1"/>
        <v>0</v>
      </c>
      <c r="BU64" t="b">
        <f ca="1"/>
        <v>0</v>
      </c>
      <c r="BV64" t="b">
        <f ca="1"/>
        <v>0</v>
      </c>
      <c r="BW64">
        <f ca="1"/>
        <v>0</v>
      </c>
      <c r="BX64">
        <f ca="1"/>
        <v>0</v>
      </c>
      <c r="BY64" t="b">
        <f ca="1"/>
        <v>0</v>
      </c>
      <c r="BZ64" t="b">
        <f ca="1"/>
        <v>0</v>
      </c>
      <c r="CA64">
        <f ca="1"/>
        <v>2</v>
      </c>
      <c r="CB64">
        <f ca="1"/>
        <v>1</v>
      </c>
      <c r="CC64" t="b">
        <f ca="1"/>
        <v>0</v>
      </c>
      <c r="CD64" t="b">
        <f ca="1"/>
        <v>1</v>
      </c>
      <c r="CE64">
        <f ca="1"/>
        <v>0</v>
      </c>
      <c r="CF64">
        <f ca="1"/>
        <v>0</v>
      </c>
      <c r="CG64" t="b">
        <f ca="1"/>
        <v>1</v>
      </c>
      <c r="CH64">
        <f ca="1"/>
        <v>0</v>
      </c>
      <c r="CI64" t="b">
        <f ca="1"/>
        <v>0</v>
      </c>
      <c r="CJ64">
        <f ca="1"/>
        <v>40</v>
      </c>
      <c r="CK64">
        <f ca="1"/>
        <v>85</v>
      </c>
      <c r="CL64">
        <f ca="1"/>
        <v>86</v>
      </c>
      <c r="CM64">
        <f ca="1"/>
        <v>114</v>
      </c>
      <c r="CN64">
        <f ca="1"/>
        <v>118</v>
      </c>
      <c r="CO64">
        <f ca="1"/>
        <v>118</v>
      </c>
      <c r="CP64">
        <f ca="1"/>
        <v>0</v>
      </c>
      <c r="CQ64">
        <f ca="1"/>
        <v>0</v>
      </c>
      <c r="CR64">
        <f ca="1"/>
        <v>0</v>
      </c>
      <c r="CS64">
        <f ca="1"/>
        <v>0</v>
      </c>
      <c r="CT64">
        <f ca="1"/>
        <v>0</v>
      </c>
      <c r="CU64" t="b">
        <f ca="1"/>
        <v>1</v>
      </c>
      <c r="CV64" t="b">
        <f ca="1"/>
        <v>1</v>
      </c>
      <c r="CW64" t="b">
        <f ca="1"/>
        <v>0</v>
      </c>
      <c r="CX64" t="b">
        <f ca="1"/>
        <v>0</v>
      </c>
      <c r="CY64">
        <f ca="1"/>
        <v>1</v>
      </c>
      <c r="CZ64">
        <f ca="1"/>
        <v>2</v>
      </c>
      <c r="DA64" t="b">
        <f ca="1"/>
        <v>0</v>
      </c>
      <c r="DB64" t="b">
        <f ca="1"/>
        <v>0</v>
      </c>
      <c r="DC64" t="b">
        <f ca="1"/>
        <v>0</v>
      </c>
      <c r="DD64" t="b">
        <f ca="1"/>
        <v>0</v>
      </c>
      <c r="DE64" t="b">
        <f ca="1"/>
        <v>0</v>
      </c>
      <c r="DF64">
        <f ca="1"/>
        <v>0</v>
      </c>
    </row>
    <row r="65" spans="1:110" x14ac:dyDescent="0.2">
      <c r="A65" t="str">
        <f ca="1"/>
        <v>6_1 Oregon</v>
      </c>
      <c r="B65">
        <f ca="1"/>
        <v>6</v>
      </c>
      <c r="C65">
        <f ca="1"/>
        <v>0</v>
      </c>
      <c r="D65">
        <f ca="1"/>
        <v>0</v>
      </c>
      <c r="E65">
        <f ca="1"/>
        <v>0</v>
      </c>
      <c r="F65">
        <f ca="1"/>
        <v>0</v>
      </c>
      <c r="G65">
        <f ca="1"/>
        <v>0</v>
      </c>
      <c r="H65">
        <f ca="1"/>
        <v>0</v>
      </c>
      <c r="I65">
        <f ca="1"/>
        <v>0</v>
      </c>
      <c r="J65" t="str">
        <f ca="1"/>
        <v>1:54</v>
      </c>
      <c r="K65" t="b">
        <f ca="1"/>
        <v>0</v>
      </c>
      <c r="L65" t="b">
        <f ca="1"/>
        <v>0</v>
      </c>
      <c r="M65" t="b">
        <f ca="1"/>
        <v>0</v>
      </c>
      <c r="N65" t="str">
        <f ca="1"/>
        <v>Warden</v>
      </c>
      <c r="O65" t="b">
        <f ca="1"/>
        <v>0</v>
      </c>
      <c r="P65">
        <f ca="1"/>
        <v>0</v>
      </c>
      <c r="Q65">
        <f ca="1"/>
        <v>0</v>
      </c>
      <c r="R65">
        <f ca="1"/>
        <v>3</v>
      </c>
      <c r="S65">
        <f ca="1"/>
        <v>0</v>
      </c>
      <c r="T65">
        <f ca="1"/>
        <v>0</v>
      </c>
      <c r="U65">
        <f ca="1"/>
        <v>0</v>
      </c>
      <c r="V65">
        <f ca="1"/>
        <v>0</v>
      </c>
      <c r="W65">
        <f ca="1"/>
        <v>0</v>
      </c>
      <c r="X65">
        <f ca="1"/>
        <v>0</v>
      </c>
      <c r="Y65">
        <f ca="1"/>
        <v>0</v>
      </c>
      <c r="Z65">
        <f ca="1"/>
        <v>6</v>
      </c>
      <c r="AA65">
        <f ca="1"/>
        <v>0</v>
      </c>
      <c r="AB65">
        <f ca="1"/>
        <v>0</v>
      </c>
      <c r="AC65">
        <f ca="1"/>
        <v>0</v>
      </c>
      <c r="AD65">
        <f ca="1"/>
        <v>0</v>
      </c>
      <c r="AE65">
        <f ca="1"/>
        <v>0</v>
      </c>
      <c r="AF65">
        <f ca="1"/>
        <v>0</v>
      </c>
      <c r="AG65">
        <f ca="1"/>
        <v>0</v>
      </c>
      <c r="AH65">
        <f ca="1"/>
        <v>0</v>
      </c>
      <c r="AI65">
        <f ca="1"/>
        <v>6</v>
      </c>
      <c r="AJ65" t="b">
        <f ca="1"/>
        <v>1</v>
      </c>
      <c r="AK65" t="str">
        <f ca="1"/>
        <v>1:37</v>
      </c>
      <c r="AL65" t="str">
        <f ca="1"/>
        <v>LaundrySupply</v>
      </c>
      <c r="AM65" t="str">
        <f ca="1"/>
        <v>0:43</v>
      </c>
      <c r="AN65" t="str">
        <f ca="1"/>
        <v>Defence</v>
      </c>
      <c r="AO65" t="str">
        <f ca="1"/>
        <v>Lost</v>
      </c>
      <c r="AP65" t="b">
        <f ca="1"/>
        <v>0</v>
      </c>
      <c r="AQ65">
        <f ca="1"/>
        <v>0</v>
      </c>
      <c r="AR65">
        <f ca="1"/>
        <v>0</v>
      </c>
      <c r="AS65">
        <f ca="1"/>
        <v>0</v>
      </c>
      <c r="AT65">
        <f ca="1"/>
        <v>0</v>
      </c>
      <c r="AU65" t="b">
        <f ca="1"/>
        <v>0</v>
      </c>
      <c r="AV65">
        <f ca="1"/>
        <v>0</v>
      </c>
      <c r="AW65">
        <f ca="1"/>
        <v>0</v>
      </c>
      <c r="AX65">
        <f ca="1"/>
        <v>0</v>
      </c>
      <c r="AY65">
        <f ca="1"/>
        <v>0</v>
      </c>
      <c r="AZ65" t="b">
        <f ca="1"/>
        <v>0</v>
      </c>
      <c r="BA65">
        <f ca="1"/>
        <v>0</v>
      </c>
      <c r="BB65">
        <f ca="1"/>
        <v>0</v>
      </c>
      <c r="BC65">
        <f ca="1"/>
        <v>0</v>
      </c>
      <c r="BD65">
        <f ca="1"/>
        <v>0</v>
      </c>
      <c r="BE65" t="b">
        <f ca="1"/>
        <v>0</v>
      </c>
      <c r="BF65">
        <f ca="1"/>
        <v>0</v>
      </c>
      <c r="BG65">
        <f ca="1"/>
        <v>0</v>
      </c>
      <c r="BH65">
        <f ca="1"/>
        <v>0</v>
      </c>
      <c r="BI65">
        <f ca="1"/>
        <v>0</v>
      </c>
      <c r="BJ65" t="b">
        <f ca="1"/>
        <v>0</v>
      </c>
      <c r="BK65">
        <f ca="1"/>
        <v>0</v>
      </c>
      <c r="BL65">
        <f ca="1"/>
        <v>0</v>
      </c>
      <c r="BM65">
        <f ca="1"/>
        <v>0</v>
      </c>
      <c r="BN65">
        <f ca="1"/>
        <v>0</v>
      </c>
      <c r="BO65" t="b">
        <f ca="1"/>
        <v>0</v>
      </c>
      <c r="BP65">
        <f ca="1"/>
        <v>0</v>
      </c>
      <c r="BQ65">
        <f ca="1"/>
        <v>0</v>
      </c>
      <c r="BR65" t="str">
        <f ca="1"/>
        <v/>
      </c>
      <c r="BS65">
        <f ca="1"/>
        <v>0</v>
      </c>
      <c r="BT65">
        <f ca="1"/>
        <v>0</v>
      </c>
      <c r="BU65" t="b">
        <f ca="1"/>
        <v>0</v>
      </c>
      <c r="BV65" t="b">
        <f ca="1"/>
        <v>0</v>
      </c>
      <c r="BW65">
        <f ca="1"/>
        <v>0</v>
      </c>
      <c r="BX65">
        <f ca="1"/>
        <v>0</v>
      </c>
      <c r="BY65" t="b">
        <f ca="1"/>
        <v>0</v>
      </c>
      <c r="BZ65" t="b">
        <f ca="1"/>
        <v>0</v>
      </c>
      <c r="CA65">
        <f ca="1"/>
        <v>0</v>
      </c>
      <c r="CB65">
        <f ca="1"/>
        <v>0</v>
      </c>
      <c r="CC65" t="b">
        <f ca="1"/>
        <v>0</v>
      </c>
      <c r="CD65" t="b">
        <f ca="1"/>
        <v>0</v>
      </c>
      <c r="CE65">
        <f ca="1"/>
        <v>0</v>
      </c>
      <c r="CF65">
        <f ca="1"/>
        <v>0</v>
      </c>
      <c r="CG65" t="b">
        <f ca="1"/>
        <v>0</v>
      </c>
      <c r="CH65">
        <f ca="1"/>
        <v>114</v>
      </c>
      <c r="CI65">
        <f ca="1"/>
        <v>66</v>
      </c>
      <c r="CJ65" t="b">
        <f ca="1"/>
        <v>0</v>
      </c>
      <c r="CK65" t="b">
        <f ca="1"/>
        <v>0</v>
      </c>
      <c r="CL65" t="b">
        <f ca="1"/>
        <v>0</v>
      </c>
      <c r="CM65" t="b">
        <f ca="1"/>
        <v>0</v>
      </c>
      <c r="CN65" t="b">
        <f ca="1"/>
        <v>0</v>
      </c>
      <c r="CO65">
        <f ca="1"/>
        <v>85</v>
      </c>
      <c r="CP65">
        <f ca="1"/>
        <v>0</v>
      </c>
      <c r="CQ65">
        <f ca="1"/>
        <v>0</v>
      </c>
      <c r="CR65">
        <f ca="1"/>
        <v>0</v>
      </c>
      <c r="CS65">
        <f ca="1"/>
        <v>0</v>
      </c>
      <c r="CT65">
        <f ca="1"/>
        <v>0</v>
      </c>
      <c r="CU65" t="b">
        <f ca="1"/>
        <v>0</v>
      </c>
      <c r="CV65" t="b">
        <f ca="1"/>
        <v>0</v>
      </c>
      <c r="CW65">
        <f ca="1"/>
        <v>74</v>
      </c>
      <c r="CX65">
        <f ca="1"/>
        <v>66</v>
      </c>
      <c r="CY65">
        <f ca="1"/>
        <v>0</v>
      </c>
      <c r="CZ65">
        <f ca="1"/>
        <v>0</v>
      </c>
      <c r="DA65" t="b">
        <f ca="1"/>
        <v>0</v>
      </c>
      <c r="DB65" t="b">
        <f ca="1"/>
        <v>0</v>
      </c>
      <c r="DC65" t="b">
        <f ca="1"/>
        <v>0</v>
      </c>
      <c r="DD65">
        <f ca="1"/>
        <v>83</v>
      </c>
      <c r="DE65" t="b">
        <f ca="1"/>
        <v>0</v>
      </c>
      <c r="DF65">
        <f ca="1"/>
        <v>0</v>
      </c>
    </row>
    <row r="66" spans="1:110" x14ac:dyDescent="0.2">
      <c r="A66" t="str">
        <f ca="1"/>
        <v>6_1 Oregon</v>
      </c>
      <c r="B66">
        <f ca="1"/>
        <v>7</v>
      </c>
      <c r="C66">
        <f ca="1"/>
        <v>0</v>
      </c>
      <c r="D66">
        <f ca="1"/>
        <v>0</v>
      </c>
      <c r="E66">
        <f ca="1"/>
        <v>0</v>
      </c>
      <c r="F66">
        <f ca="1"/>
        <v>0</v>
      </c>
      <c r="G66">
        <f ca="1"/>
        <v>0</v>
      </c>
      <c r="H66">
        <f ca="1"/>
        <v>0</v>
      </c>
      <c r="I66">
        <f ca="1"/>
        <v>0</v>
      </c>
      <c r="J66" t="str">
        <f ca="1"/>
        <v>0:13</v>
      </c>
      <c r="K66" t="b">
        <f ca="1"/>
        <v>0</v>
      </c>
      <c r="L66" t="b">
        <f ca="1"/>
        <v>1</v>
      </c>
      <c r="M66" t="b">
        <f ca="1"/>
        <v>0</v>
      </c>
      <c r="N66" t="str">
        <f ca="1"/>
        <v>Maverick</v>
      </c>
      <c r="O66" t="b">
        <f ca="1"/>
        <v>0</v>
      </c>
      <c r="P66">
        <f ca="1"/>
        <v>0</v>
      </c>
      <c r="Q66">
        <f ca="1"/>
        <v>0</v>
      </c>
      <c r="R66">
        <f ca="1"/>
        <v>0</v>
      </c>
      <c r="S66">
        <f ca="1"/>
        <v>0</v>
      </c>
      <c r="T66">
        <f ca="1"/>
        <v>0</v>
      </c>
      <c r="U66">
        <f ca="1"/>
        <v>0</v>
      </c>
      <c r="V66">
        <f ca="1"/>
        <v>0</v>
      </c>
      <c r="W66">
        <f ca="1"/>
        <v>0</v>
      </c>
      <c r="X66">
        <f ca="1"/>
        <v>0</v>
      </c>
      <c r="Y66">
        <f ca="1"/>
        <v>0</v>
      </c>
      <c r="Z66">
        <f ca="1"/>
        <v>7</v>
      </c>
      <c r="AA66">
        <f ca="1"/>
        <v>0</v>
      </c>
      <c r="AB66">
        <f ca="1"/>
        <v>0</v>
      </c>
      <c r="AC66">
        <f ca="1"/>
        <v>0</v>
      </c>
      <c r="AD66">
        <f ca="1"/>
        <v>0</v>
      </c>
      <c r="AE66">
        <f ca="1"/>
        <v>0</v>
      </c>
      <c r="AF66">
        <f ca="1"/>
        <v>0</v>
      </c>
      <c r="AG66">
        <f ca="1"/>
        <v>0</v>
      </c>
      <c r="AH66">
        <f ca="1"/>
        <v>0</v>
      </c>
      <c r="AI66">
        <f ca="1"/>
        <v>7</v>
      </c>
      <c r="AJ66" t="b">
        <f ca="1"/>
        <v>0</v>
      </c>
      <c r="AK66">
        <f ca="1"/>
        <v>0</v>
      </c>
      <c r="AL66" t="str">
        <f ca="1"/>
        <v>LaundrySupply</v>
      </c>
      <c r="AM66" t="str">
        <f ca="1"/>
        <v>0:05</v>
      </c>
      <c r="AN66" t="str">
        <f ca="1"/>
        <v>Attack</v>
      </c>
      <c r="AO66" t="str">
        <f ca="1"/>
        <v>Lost</v>
      </c>
      <c r="AP66" t="b">
        <f ca="1"/>
        <v>0</v>
      </c>
      <c r="AQ66">
        <f ca="1"/>
        <v>0</v>
      </c>
      <c r="AR66" t="str">
        <f ca="1"/>
        <v>1:51</v>
      </c>
      <c r="AS66" t="str">
        <f ca="1"/>
        <v>Blue</v>
      </c>
      <c r="AT66" t="str">
        <f ca="1"/>
        <v>Gun</v>
      </c>
      <c r="AU66" t="b">
        <f ca="1"/>
        <v>0</v>
      </c>
      <c r="AV66" t="b">
        <f ca="1"/>
        <v>1</v>
      </c>
      <c r="AW66" t="str">
        <f ca="1"/>
        <v>0:10</v>
      </c>
      <c r="AX66" t="str">
        <f ca="1"/>
        <v>Perseus</v>
      </c>
      <c r="AY66" t="str">
        <f ca="1"/>
        <v>Gun</v>
      </c>
      <c r="AZ66" t="b">
        <f ca="1"/>
        <v>0</v>
      </c>
      <c r="BA66" t="b">
        <f ca="1"/>
        <v>1</v>
      </c>
      <c r="BB66" t="str">
        <f ca="1"/>
        <v>0:06</v>
      </c>
      <c r="BC66" t="str">
        <f ca="1"/>
        <v>Yeeto</v>
      </c>
      <c r="BD66" t="str">
        <f ca="1"/>
        <v>Gun</v>
      </c>
      <c r="BE66" t="b">
        <f ca="1"/>
        <v>0</v>
      </c>
      <c r="BF66" t="b">
        <f ca="1"/>
        <v>0</v>
      </c>
      <c r="BG66">
        <f ca="1"/>
        <v>0</v>
      </c>
      <c r="BH66">
        <f ca="1"/>
        <v>0</v>
      </c>
      <c r="BI66">
        <f ca="1"/>
        <v>0</v>
      </c>
      <c r="BJ66" t="b">
        <f ca="1"/>
        <v>0</v>
      </c>
      <c r="BK66">
        <f ca="1"/>
        <v>0</v>
      </c>
      <c r="BL66">
        <f ca="1"/>
        <v>0</v>
      </c>
      <c r="BM66">
        <f ca="1"/>
        <v>0</v>
      </c>
      <c r="BN66">
        <f ca="1"/>
        <v>0</v>
      </c>
      <c r="BO66" t="b">
        <f ca="1"/>
        <v>0</v>
      </c>
      <c r="BP66">
        <f ca="1"/>
        <v>0</v>
      </c>
      <c r="BQ66">
        <f ca="1"/>
        <v>0</v>
      </c>
      <c r="BR66" t="str">
        <f ca="1"/>
        <v/>
      </c>
      <c r="BS66">
        <f ca="1"/>
        <v>0</v>
      </c>
      <c r="BT66">
        <f ca="1"/>
        <v>0</v>
      </c>
      <c r="BU66" t="b">
        <f ca="1"/>
        <v>0</v>
      </c>
      <c r="BV66" t="b">
        <f ca="1"/>
        <v>0</v>
      </c>
      <c r="BW66">
        <f ca="1"/>
        <v>0</v>
      </c>
      <c r="BX66">
        <f ca="1"/>
        <v>0</v>
      </c>
      <c r="BY66" t="b">
        <f ca="1"/>
        <v>0</v>
      </c>
      <c r="BZ66" t="b">
        <f ca="1"/>
        <v>0</v>
      </c>
      <c r="CA66">
        <f ca="1"/>
        <v>0</v>
      </c>
      <c r="CB66">
        <f ca="1"/>
        <v>0</v>
      </c>
      <c r="CC66" t="b">
        <f ca="1"/>
        <v>0</v>
      </c>
      <c r="CD66" t="b">
        <f ca="1"/>
        <v>1</v>
      </c>
      <c r="CE66">
        <f ca="1"/>
        <v>0</v>
      </c>
      <c r="CF66">
        <f ca="1"/>
        <v>0</v>
      </c>
      <c r="CG66" t="b">
        <f ca="1"/>
        <v>0</v>
      </c>
      <c r="CH66">
        <f ca="1"/>
        <v>13</v>
      </c>
      <c r="CI66">
        <f ca="1"/>
        <v>167</v>
      </c>
      <c r="CJ66">
        <f ca="1"/>
        <v>69</v>
      </c>
      <c r="CK66">
        <f ca="1"/>
        <v>170</v>
      </c>
      <c r="CL66">
        <f ca="1"/>
        <v>174</v>
      </c>
      <c r="CM66" t="b">
        <f ca="1"/>
        <v>0</v>
      </c>
      <c r="CN66" t="b">
        <f ca="1"/>
        <v>0</v>
      </c>
      <c r="CO66">
        <f ca="1"/>
        <v>175</v>
      </c>
      <c r="CP66">
        <f ca="1"/>
        <v>0</v>
      </c>
      <c r="CQ66">
        <f ca="1"/>
        <v>0</v>
      </c>
      <c r="CR66">
        <f ca="1"/>
        <v>0</v>
      </c>
      <c r="CS66">
        <f ca="1"/>
        <v>0</v>
      </c>
      <c r="CT66">
        <f ca="1"/>
        <v>0</v>
      </c>
      <c r="CU66">
        <f ca="1"/>
        <v>0</v>
      </c>
      <c r="CV66">
        <f ca="1"/>
        <v>0</v>
      </c>
      <c r="CW66">
        <f ca="1"/>
        <v>0</v>
      </c>
      <c r="CX66">
        <f ca="1"/>
        <v>0</v>
      </c>
      <c r="CY66">
        <f ca="1"/>
        <v>0</v>
      </c>
      <c r="CZ66">
        <f ca="1"/>
        <v>0</v>
      </c>
      <c r="DA66" t="b">
        <f ca="1"/>
        <v>0</v>
      </c>
      <c r="DB66" t="b">
        <f ca="1"/>
        <v>1</v>
      </c>
      <c r="DC66" t="b">
        <f ca="1"/>
        <v>0</v>
      </c>
      <c r="DD66" t="b">
        <f ca="1"/>
        <v>0</v>
      </c>
      <c r="DE66" t="b">
        <f ca="1"/>
        <v>0</v>
      </c>
      <c r="DF66">
        <f ca="1"/>
        <v>0</v>
      </c>
    </row>
    <row r="67" spans="1:110" x14ac:dyDescent="0.2">
      <c r="A67" t="str">
        <f ca="1"/>
        <v>6_1 Oregon</v>
      </c>
      <c r="B67">
        <f ca="1"/>
        <v>8</v>
      </c>
      <c r="C67">
        <f ca="1"/>
        <v>0</v>
      </c>
      <c r="D67">
        <f ca="1"/>
        <v>0</v>
      </c>
      <c r="E67">
        <f ca="1"/>
        <v>0</v>
      </c>
      <c r="F67">
        <f ca="1"/>
        <v>0</v>
      </c>
      <c r="G67">
        <f ca="1"/>
        <v>0</v>
      </c>
      <c r="H67">
        <f ca="1"/>
        <v>0</v>
      </c>
      <c r="I67">
        <f ca="1"/>
        <v>0</v>
      </c>
      <c r="J67" t="str">
        <f ca="1"/>
        <v>1:13</v>
      </c>
      <c r="K67" t="b">
        <f ca="1"/>
        <v>0</v>
      </c>
      <c r="L67" t="b">
        <f ca="1"/>
        <v>0</v>
      </c>
      <c r="M67" t="b">
        <f ca="1"/>
        <v>0</v>
      </c>
      <c r="N67" t="str">
        <f ca="1"/>
        <v>Maverick</v>
      </c>
      <c r="O67" t="b">
        <f ca="1"/>
        <v>0</v>
      </c>
      <c r="P67">
        <f ca="1"/>
        <v>0</v>
      </c>
      <c r="Q67">
        <f ca="1"/>
        <v>0</v>
      </c>
      <c r="R67">
        <f ca="1"/>
        <v>0</v>
      </c>
      <c r="S67">
        <f ca="1"/>
        <v>1</v>
      </c>
      <c r="T67">
        <f ca="1"/>
        <v>0</v>
      </c>
      <c r="U67">
        <f ca="1"/>
        <v>0</v>
      </c>
      <c r="V67">
        <f ca="1"/>
        <v>0</v>
      </c>
      <c r="W67">
        <f ca="1"/>
        <v>0</v>
      </c>
      <c r="X67">
        <f ca="1"/>
        <v>0</v>
      </c>
      <c r="Y67">
        <f ca="1"/>
        <v>0</v>
      </c>
      <c r="Z67">
        <f ca="1"/>
        <v>8</v>
      </c>
      <c r="AA67">
        <f ca="1"/>
        <v>0</v>
      </c>
      <c r="AB67">
        <f ca="1"/>
        <v>0</v>
      </c>
      <c r="AC67">
        <f ca="1"/>
        <v>0</v>
      </c>
      <c r="AD67">
        <f ca="1"/>
        <v>0</v>
      </c>
      <c r="AE67">
        <f ca="1"/>
        <v>0</v>
      </c>
      <c r="AF67">
        <f ca="1"/>
        <v>0</v>
      </c>
      <c r="AG67">
        <f ca="1"/>
        <v>0</v>
      </c>
      <c r="AH67">
        <f ca="1"/>
        <v>0</v>
      </c>
      <c r="AI67">
        <f ca="1"/>
        <v>8</v>
      </c>
      <c r="AJ67" t="b">
        <f ca="1"/>
        <v>0</v>
      </c>
      <c r="AK67">
        <f ca="1"/>
        <v>0</v>
      </c>
      <c r="AL67" t="str">
        <f ca="1"/>
        <v>DormsKids</v>
      </c>
      <c r="AM67" t="str">
        <f ca="1"/>
        <v>1:13</v>
      </c>
      <c r="AN67" t="str">
        <f ca="1"/>
        <v>Attack</v>
      </c>
      <c r="AO67" t="str">
        <f ca="1"/>
        <v>Lost</v>
      </c>
      <c r="AP67" t="b">
        <f ca="1"/>
        <v>0</v>
      </c>
      <c r="AQ67">
        <f ca="1"/>
        <v>0</v>
      </c>
      <c r="AR67" t="str">
        <f ca="1"/>
        <v>2:18</v>
      </c>
      <c r="AS67" t="str">
        <f ca="1"/>
        <v>Fin</v>
      </c>
      <c r="AT67" t="str">
        <f ca="1"/>
        <v>Gun</v>
      </c>
      <c r="AU67" t="b">
        <f ca="1"/>
        <v>0</v>
      </c>
      <c r="AV67" t="b">
        <f ca="1"/>
        <v>0</v>
      </c>
      <c r="AW67" t="str">
        <f ca="1"/>
        <v>2:04</v>
      </c>
      <c r="AX67" t="str">
        <f ca="1"/>
        <v>Fin</v>
      </c>
      <c r="AY67" t="str">
        <f ca="1"/>
        <v>Gun</v>
      </c>
      <c r="AZ67" t="b">
        <f ca="1"/>
        <v>0</v>
      </c>
      <c r="BA67" t="b">
        <f ca="1"/>
        <v>1</v>
      </c>
      <c r="BB67" t="str">
        <f ca="1"/>
        <v>1:52</v>
      </c>
      <c r="BC67" t="str">
        <f ca="1"/>
        <v>Ploudy</v>
      </c>
      <c r="BD67" t="str">
        <f ca="1"/>
        <v>Gun</v>
      </c>
      <c r="BE67" t="b">
        <f ca="1"/>
        <v>0</v>
      </c>
      <c r="BF67" t="b">
        <f ca="1"/>
        <v>1</v>
      </c>
      <c r="BG67">
        <f ca="1"/>
        <v>0</v>
      </c>
      <c r="BH67">
        <f ca="1"/>
        <v>0</v>
      </c>
      <c r="BI67">
        <f ca="1"/>
        <v>0</v>
      </c>
      <c r="BJ67" t="b">
        <f ca="1"/>
        <v>0</v>
      </c>
      <c r="BK67">
        <f ca="1"/>
        <v>0</v>
      </c>
      <c r="BL67">
        <f ca="1"/>
        <v>0</v>
      </c>
      <c r="BM67">
        <f ca="1"/>
        <v>0</v>
      </c>
      <c r="BN67">
        <f ca="1"/>
        <v>0</v>
      </c>
      <c r="BO67" t="b">
        <f ca="1"/>
        <v>0</v>
      </c>
      <c r="BP67">
        <f ca="1"/>
        <v>0</v>
      </c>
      <c r="BQ67">
        <f ca="1"/>
        <v>0</v>
      </c>
      <c r="BR67" t="str">
        <f ca="1"/>
        <v/>
      </c>
      <c r="BS67">
        <f ca="1"/>
        <v>0</v>
      </c>
      <c r="BT67">
        <f ca="1"/>
        <v>0</v>
      </c>
      <c r="BU67" t="b">
        <f ca="1"/>
        <v>0</v>
      </c>
      <c r="BV67" t="b">
        <f ca="1"/>
        <v>0</v>
      </c>
      <c r="BW67">
        <f ca="1"/>
        <v>0</v>
      </c>
      <c r="BX67">
        <f ca="1"/>
        <v>0</v>
      </c>
      <c r="BY67" t="b">
        <f ca="1"/>
        <v>0</v>
      </c>
      <c r="BZ67" t="b">
        <f ca="1"/>
        <v>0</v>
      </c>
      <c r="CA67">
        <f ca="1"/>
        <v>1</v>
      </c>
      <c r="CB67">
        <f ca="1"/>
        <v>1</v>
      </c>
      <c r="CC67" t="b">
        <f ca="1"/>
        <v>0</v>
      </c>
      <c r="CD67" t="b">
        <f ca="1"/>
        <v>1</v>
      </c>
      <c r="CE67">
        <f ca="1"/>
        <v>0</v>
      </c>
      <c r="CF67">
        <f ca="1"/>
        <v>1</v>
      </c>
      <c r="CG67" t="b">
        <f ca="1"/>
        <v>0</v>
      </c>
      <c r="CH67">
        <f ca="1"/>
        <v>73</v>
      </c>
      <c r="CI67">
        <f ca="1"/>
        <v>107</v>
      </c>
      <c r="CJ67">
        <f ca="1"/>
        <v>42</v>
      </c>
      <c r="CK67">
        <f ca="1"/>
        <v>56</v>
      </c>
      <c r="CL67">
        <f ca="1"/>
        <v>68</v>
      </c>
      <c r="CM67" t="b">
        <f ca="1"/>
        <v>0</v>
      </c>
      <c r="CN67" t="b">
        <f ca="1"/>
        <v>0</v>
      </c>
      <c r="CO67">
        <f ca="1"/>
        <v>107</v>
      </c>
      <c r="CP67">
        <f ca="1"/>
        <v>0</v>
      </c>
      <c r="CQ67">
        <f ca="1"/>
        <v>0</v>
      </c>
      <c r="CR67">
        <f ca="1"/>
        <v>0</v>
      </c>
      <c r="CS67">
        <f ca="1"/>
        <v>0</v>
      </c>
      <c r="CT67">
        <f ca="1"/>
        <v>0</v>
      </c>
      <c r="CU67">
        <f ca="1"/>
        <v>0</v>
      </c>
      <c r="CV67">
        <f ca="1"/>
        <v>0</v>
      </c>
      <c r="CW67">
        <f ca="1"/>
        <v>0</v>
      </c>
      <c r="CX67">
        <f ca="1"/>
        <v>0</v>
      </c>
      <c r="CY67">
        <f ca="1"/>
        <v>0</v>
      </c>
      <c r="CZ67">
        <f ca="1"/>
        <v>0</v>
      </c>
      <c r="DA67" t="b">
        <f ca="1"/>
        <v>0</v>
      </c>
      <c r="DB67" t="b">
        <f ca="1"/>
        <v>0</v>
      </c>
      <c r="DC67" t="b">
        <f ca="1"/>
        <v>0</v>
      </c>
      <c r="DD67" t="b">
        <f ca="1"/>
        <v>0</v>
      </c>
      <c r="DE67" t="b">
        <f ca="1"/>
        <v>0</v>
      </c>
      <c r="DF67">
        <f ca="1"/>
        <v>0</v>
      </c>
    </row>
    <row r="68" spans="1:110" x14ac:dyDescent="0.2">
      <c r="A68" t="str">
        <f ca="1"/>
        <v>6_1 Oregon</v>
      </c>
      <c r="B68">
        <f ca="1"/>
        <v>9</v>
      </c>
      <c r="C68">
        <f ca="1"/>
        <v>0</v>
      </c>
      <c r="D68">
        <f ca="1"/>
        <v>0</v>
      </c>
      <c r="E68">
        <f ca="1"/>
        <v>0</v>
      </c>
      <c r="F68">
        <f ca="1"/>
        <v>0</v>
      </c>
      <c r="G68">
        <f ca="1"/>
        <v>0</v>
      </c>
      <c r="H68">
        <f ca="1"/>
        <v>0</v>
      </c>
      <c r="I68">
        <f ca="1"/>
        <v>0</v>
      </c>
      <c r="J68">
        <f ca="1"/>
        <v>0</v>
      </c>
      <c r="K68" t="b">
        <f ca="1"/>
        <v>0</v>
      </c>
      <c r="L68" t="b">
        <f ca="1"/>
        <v>0</v>
      </c>
      <c r="M68" t="b">
        <f ca="1"/>
        <v>0</v>
      </c>
      <c r="N68" t="str">
        <f ca="1"/>
        <v>Nomad</v>
      </c>
      <c r="O68" t="b">
        <f ca="1"/>
        <v>0</v>
      </c>
      <c r="P68">
        <f ca="1"/>
        <v>0</v>
      </c>
      <c r="Q68">
        <f ca="1"/>
        <v>0</v>
      </c>
      <c r="R68">
        <f ca="1"/>
        <v>0</v>
      </c>
      <c r="S68">
        <f ca="1"/>
        <v>0</v>
      </c>
      <c r="T68">
        <f ca="1"/>
        <v>0</v>
      </c>
      <c r="U68">
        <f ca="1"/>
        <v>0</v>
      </c>
      <c r="V68">
        <f ca="1"/>
        <v>0</v>
      </c>
      <c r="W68">
        <f ca="1"/>
        <v>0</v>
      </c>
      <c r="X68">
        <f ca="1"/>
        <v>0</v>
      </c>
      <c r="Y68">
        <f ca="1"/>
        <v>0</v>
      </c>
      <c r="Z68">
        <f ca="1"/>
        <v>9</v>
      </c>
      <c r="AA68">
        <f ca="1"/>
        <v>0</v>
      </c>
      <c r="AB68">
        <f ca="1"/>
        <v>0</v>
      </c>
      <c r="AC68">
        <f ca="1"/>
        <v>0</v>
      </c>
      <c r="AD68">
        <f ca="1"/>
        <v>0</v>
      </c>
      <c r="AE68">
        <f ca="1"/>
        <v>0</v>
      </c>
      <c r="AF68">
        <f ca="1"/>
        <v>0</v>
      </c>
      <c r="AG68">
        <f ca="1"/>
        <v>0</v>
      </c>
      <c r="AH68">
        <f ca="1"/>
        <v>0</v>
      </c>
      <c r="AI68">
        <f ca="1"/>
        <v>9</v>
      </c>
      <c r="AJ68" t="b">
        <f ca="1"/>
        <v>1</v>
      </c>
      <c r="AK68" t="str">
        <f ca="1"/>
        <v>1:05</v>
      </c>
      <c r="AL68" t="str">
        <f ca="1"/>
        <v>MeetingKitchen</v>
      </c>
      <c r="AM68" t="str">
        <f ca="1"/>
        <v>0:42</v>
      </c>
      <c r="AN68" t="str">
        <f ca="1"/>
        <v>Attack</v>
      </c>
      <c r="AO68" t="str">
        <f ca="1"/>
        <v>Won</v>
      </c>
      <c r="AP68" t="b">
        <f ca="1"/>
        <v>1</v>
      </c>
      <c r="AQ68">
        <f ca="1"/>
        <v>0</v>
      </c>
      <c r="AR68" t="str">
        <f ca="1"/>
        <v>1:54</v>
      </c>
      <c r="AS68" t="str">
        <f ca="1"/>
        <v>Blue</v>
      </c>
      <c r="AT68" t="str">
        <f ca="1"/>
        <v>Gun</v>
      </c>
      <c r="AU68" t="b">
        <f ca="1"/>
        <v>0</v>
      </c>
      <c r="AV68" t="b">
        <f ca="1"/>
        <v>1</v>
      </c>
      <c r="AW68" t="str">
        <f ca="1"/>
        <v>1:52</v>
      </c>
      <c r="AX68" t="str">
        <f ca="1"/>
        <v>Blue</v>
      </c>
      <c r="AY68" t="str">
        <f ca="1"/>
        <v>Gun</v>
      </c>
      <c r="AZ68" t="b">
        <f ca="1"/>
        <v>0</v>
      </c>
      <c r="BA68" t="b">
        <f ca="1"/>
        <v>0</v>
      </c>
      <c r="BB68" t="str">
        <f ca="1"/>
        <v>1:07</v>
      </c>
      <c r="BC68" t="str">
        <f ca="1"/>
        <v>Perseus</v>
      </c>
      <c r="BD68" t="str">
        <f ca="1"/>
        <v>Gun</v>
      </c>
      <c r="BE68" t="b">
        <f ca="1"/>
        <v>0</v>
      </c>
      <c r="BF68" t="b">
        <f ca="1"/>
        <v>1</v>
      </c>
      <c r="BG68" t="str">
        <f ca="1"/>
        <v>1:05</v>
      </c>
      <c r="BH68" t="str">
        <f ca="1"/>
        <v>Blue</v>
      </c>
      <c r="BI68" t="str">
        <f ca="1"/>
        <v>Gun</v>
      </c>
      <c r="BJ68" t="b">
        <f ca="1"/>
        <v>0</v>
      </c>
      <c r="BK68" t="b">
        <f ca="1"/>
        <v>0</v>
      </c>
      <c r="BL68" t="str">
        <f ca="1"/>
        <v>0:42</v>
      </c>
      <c r="BM68" t="str">
        <f ca="1"/>
        <v>Fin</v>
      </c>
      <c r="BN68" t="str">
        <f ca="1"/>
        <v>Gun</v>
      </c>
      <c r="BO68" t="b">
        <f ca="1"/>
        <v>1</v>
      </c>
      <c r="BP68" t="b">
        <f ca="1"/>
        <v>0</v>
      </c>
      <c r="BQ68">
        <f ca="1"/>
        <v>0</v>
      </c>
      <c r="BR68" t="str">
        <f ca="1"/>
        <v/>
      </c>
      <c r="BS68">
        <f ca="1"/>
        <v>0</v>
      </c>
      <c r="BT68">
        <f ca="1"/>
        <v>0</v>
      </c>
      <c r="BU68" t="b">
        <f ca="1"/>
        <v>0</v>
      </c>
      <c r="BV68" t="b">
        <f ca="1"/>
        <v>0</v>
      </c>
      <c r="BW68">
        <f ca="1"/>
        <v>0</v>
      </c>
      <c r="BX68">
        <f ca="1"/>
        <v>0</v>
      </c>
      <c r="BY68" t="b">
        <f ca="1"/>
        <v>1</v>
      </c>
      <c r="BZ68" t="b">
        <f ca="1"/>
        <v>0</v>
      </c>
      <c r="CA68">
        <f ca="1"/>
        <v>0</v>
      </c>
      <c r="CB68">
        <f ca="1"/>
        <v>0</v>
      </c>
      <c r="CC68" t="b">
        <f ca="1"/>
        <v>0</v>
      </c>
      <c r="CD68" t="b">
        <f ca="1"/>
        <v>1</v>
      </c>
      <c r="CE68">
        <f ca="1"/>
        <v>0</v>
      </c>
      <c r="CF68">
        <f ca="1"/>
        <v>0</v>
      </c>
      <c r="CG68" t="b">
        <f ca="1"/>
        <v>1</v>
      </c>
      <c r="CH68">
        <f ca="1"/>
        <v>0</v>
      </c>
      <c r="CI68" t="b">
        <f ca="1"/>
        <v>0</v>
      </c>
      <c r="CJ68">
        <f ca="1"/>
        <v>66</v>
      </c>
      <c r="CK68">
        <f ca="1"/>
        <v>68</v>
      </c>
      <c r="CL68">
        <f ca="1"/>
        <v>113</v>
      </c>
      <c r="CM68">
        <f ca="1"/>
        <v>115</v>
      </c>
      <c r="CN68">
        <f ca="1"/>
        <v>118</v>
      </c>
      <c r="CO68">
        <f ca="1"/>
        <v>118</v>
      </c>
      <c r="CP68">
        <f ca="1"/>
        <v>0</v>
      </c>
      <c r="CQ68">
        <f ca="1"/>
        <v>0</v>
      </c>
      <c r="CR68">
        <f ca="1"/>
        <v>0</v>
      </c>
      <c r="CS68">
        <f ca="1"/>
        <v>0</v>
      </c>
      <c r="CT68">
        <f ca="1"/>
        <v>0</v>
      </c>
      <c r="CU68">
        <f ca="1"/>
        <v>0</v>
      </c>
      <c r="CV68">
        <f ca="1"/>
        <v>0</v>
      </c>
      <c r="CW68">
        <f ca="1"/>
        <v>0</v>
      </c>
      <c r="CX68">
        <f ca="1"/>
        <v>0</v>
      </c>
      <c r="CY68">
        <f ca="1"/>
        <v>0</v>
      </c>
      <c r="CZ68">
        <f ca="1"/>
        <v>0</v>
      </c>
      <c r="DA68" t="b">
        <f ca="1"/>
        <v>0</v>
      </c>
      <c r="DB68" t="b">
        <f ca="1"/>
        <v>0</v>
      </c>
      <c r="DC68" t="b">
        <f ca="1"/>
        <v>0</v>
      </c>
      <c r="DD68">
        <f ca="1"/>
        <v>115</v>
      </c>
      <c r="DE68" t="b">
        <f ca="1"/>
        <v>0</v>
      </c>
      <c r="DF68">
        <f ca="1"/>
        <v>0</v>
      </c>
    </row>
    <row r="69" spans="1:110" x14ac:dyDescent="0.2">
      <c r="A69" t="str">
        <f ca="1"/>
        <v>6_1 Oregon</v>
      </c>
      <c r="B69">
        <f ca="1"/>
        <v>10</v>
      </c>
      <c r="C69">
        <f ca="1"/>
        <v>0</v>
      </c>
      <c r="D69">
        <f ca="1"/>
        <v>0</v>
      </c>
      <c r="E69">
        <f ca="1"/>
        <v>0</v>
      </c>
      <c r="F69">
        <f ca="1"/>
        <v>0</v>
      </c>
      <c r="G69">
        <f ca="1"/>
        <v>0</v>
      </c>
      <c r="H69">
        <f ca="1"/>
        <v>0</v>
      </c>
      <c r="I69">
        <f ca="1"/>
        <v>0</v>
      </c>
      <c r="J69" t="str">
        <f ca="1"/>
        <v>1:20</v>
      </c>
      <c r="K69" t="b">
        <f ca="1"/>
        <v>0</v>
      </c>
      <c r="L69" t="b">
        <f ca="1"/>
        <v>0</v>
      </c>
      <c r="M69" t="b">
        <f ca="1"/>
        <v>0</v>
      </c>
      <c r="N69" t="str">
        <f ca="1"/>
        <v>Maverick</v>
      </c>
      <c r="O69" t="b">
        <f ca="1"/>
        <v>0</v>
      </c>
      <c r="P69">
        <f ca="1"/>
        <v>0</v>
      </c>
      <c r="Q69">
        <f ca="1"/>
        <v>0</v>
      </c>
      <c r="R69">
        <f ca="1"/>
        <v>0</v>
      </c>
      <c r="S69">
        <f ca="1"/>
        <v>1</v>
      </c>
      <c r="T69">
        <f ca="1"/>
        <v>0</v>
      </c>
      <c r="U69">
        <f ca="1"/>
        <v>0</v>
      </c>
      <c r="V69">
        <f ca="1"/>
        <v>0</v>
      </c>
      <c r="W69">
        <f ca="1"/>
        <v>0</v>
      </c>
      <c r="X69">
        <f ca="1"/>
        <v>0</v>
      </c>
      <c r="Y69">
        <f ca="1"/>
        <v>0</v>
      </c>
      <c r="Z69">
        <f ca="1"/>
        <v>10</v>
      </c>
      <c r="AA69">
        <f ca="1"/>
        <v>0</v>
      </c>
      <c r="AB69">
        <f ca="1"/>
        <v>0</v>
      </c>
      <c r="AC69">
        <f ca="1"/>
        <v>0</v>
      </c>
      <c r="AD69">
        <f ca="1"/>
        <v>0</v>
      </c>
      <c r="AE69">
        <f ca="1"/>
        <v>0</v>
      </c>
      <c r="AF69">
        <f ca="1"/>
        <v>0</v>
      </c>
      <c r="AG69">
        <f ca="1"/>
        <v>0</v>
      </c>
      <c r="AH69">
        <f ca="1"/>
        <v>0</v>
      </c>
      <c r="AI69">
        <f ca="1"/>
        <v>10</v>
      </c>
      <c r="AJ69" t="b">
        <f ca="1"/>
        <v>0</v>
      </c>
      <c r="AK69">
        <f ca="1"/>
        <v>0</v>
      </c>
      <c r="AL69" t="str">
        <f ca="1"/>
        <v>LaundrySupply</v>
      </c>
      <c r="AM69" t="str">
        <f ca="1"/>
        <v>0:49</v>
      </c>
      <c r="AN69" t="str">
        <f ca="1"/>
        <v>Attack</v>
      </c>
      <c r="AO69" t="str">
        <f ca="1"/>
        <v>Lost</v>
      </c>
      <c r="AP69" t="b">
        <f ca="1"/>
        <v>0</v>
      </c>
      <c r="AQ69">
        <f ca="1"/>
        <v>0</v>
      </c>
      <c r="AR69" t="str">
        <f ca="1"/>
        <v>1:08</v>
      </c>
      <c r="AS69" t="str">
        <f ca="1"/>
        <v>Fin</v>
      </c>
      <c r="AT69" t="str">
        <f ca="1"/>
        <v>Gun</v>
      </c>
      <c r="AU69" t="b">
        <f ca="1"/>
        <v>0</v>
      </c>
      <c r="AV69" t="b">
        <f ca="1"/>
        <v>0</v>
      </c>
      <c r="AW69" t="str">
        <f ca="1"/>
        <v>1:01</v>
      </c>
      <c r="AX69" t="str">
        <f ca="1"/>
        <v>Yeeto</v>
      </c>
      <c r="AY69" t="str">
        <f ca="1"/>
        <v>Gun</v>
      </c>
      <c r="AZ69" t="b">
        <f ca="1"/>
        <v>0</v>
      </c>
      <c r="BA69" t="b">
        <f ca="1"/>
        <v>1</v>
      </c>
      <c r="BB69" t="str">
        <f ca="1"/>
        <v>0:51</v>
      </c>
      <c r="BC69" t="str">
        <f ca="1"/>
        <v>Yeeto</v>
      </c>
      <c r="BD69" t="str">
        <f ca="1"/>
        <v>Gun</v>
      </c>
      <c r="BE69" t="b">
        <f ca="1"/>
        <v>0</v>
      </c>
      <c r="BF69" t="b">
        <f ca="1"/>
        <v>0</v>
      </c>
      <c r="BG69">
        <f ca="1"/>
        <v>0</v>
      </c>
      <c r="BH69">
        <f ca="1"/>
        <v>0</v>
      </c>
      <c r="BI69">
        <f ca="1"/>
        <v>0</v>
      </c>
      <c r="BJ69" t="b">
        <f ca="1"/>
        <v>0</v>
      </c>
      <c r="BK69">
        <f ca="1"/>
        <v>0</v>
      </c>
      <c r="BL69">
        <f ca="1"/>
        <v>0</v>
      </c>
      <c r="BM69">
        <f ca="1"/>
        <v>0</v>
      </c>
      <c r="BN69">
        <f ca="1"/>
        <v>0</v>
      </c>
      <c r="BO69" t="b">
        <f ca="1"/>
        <v>0</v>
      </c>
      <c r="BP69">
        <f ca="1"/>
        <v>0</v>
      </c>
      <c r="BQ69">
        <f ca="1"/>
        <v>0</v>
      </c>
      <c r="BR69" t="str">
        <f ca="1"/>
        <v/>
      </c>
      <c r="BS69">
        <f ca="1"/>
        <v>0</v>
      </c>
      <c r="BT69">
        <f ca="1"/>
        <v>0</v>
      </c>
      <c r="BU69" t="b">
        <f ca="1"/>
        <v>0</v>
      </c>
      <c r="BV69" t="b">
        <f ca="1"/>
        <v>0</v>
      </c>
      <c r="BW69">
        <f ca="1"/>
        <v>0</v>
      </c>
      <c r="BX69">
        <f ca="1"/>
        <v>0</v>
      </c>
      <c r="BY69" t="b">
        <f ca="1"/>
        <v>0</v>
      </c>
      <c r="BZ69" t="b">
        <f ca="1"/>
        <v>0</v>
      </c>
      <c r="CA69">
        <f ca="1"/>
        <v>0</v>
      </c>
      <c r="CB69">
        <f ca="1"/>
        <v>0</v>
      </c>
      <c r="CC69" t="b">
        <f ca="1"/>
        <v>0</v>
      </c>
      <c r="CD69" t="b">
        <f ca="1"/>
        <v>0</v>
      </c>
      <c r="CE69">
        <f ca="1"/>
        <v>0</v>
      </c>
      <c r="CF69">
        <f ca="1"/>
        <v>0</v>
      </c>
      <c r="CG69" t="b">
        <f ca="1"/>
        <v>0</v>
      </c>
      <c r="CH69">
        <f ca="1"/>
        <v>80</v>
      </c>
      <c r="CI69">
        <f ca="1"/>
        <v>100</v>
      </c>
      <c r="CJ69">
        <f ca="1"/>
        <v>112</v>
      </c>
      <c r="CK69">
        <f ca="1"/>
        <v>119</v>
      </c>
      <c r="CL69">
        <f ca="1"/>
        <v>129</v>
      </c>
      <c r="CM69" t="b">
        <f ca="1"/>
        <v>0</v>
      </c>
      <c r="CN69" t="b">
        <f ca="1"/>
        <v>0</v>
      </c>
      <c r="CO69">
        <f ca="1"/>
        <v>131</v>
      </c>
      <c r="CP69">
        <f ca="1"/>
        <v>0</v>
      </c>
      <c r="CQ69">
        <f ca="1"/>
        <v>0</v>
      </c>
      <c r="CR69">
        <f ca="1"/>
        <v>0</v>
      </c>
      <c r="CS69">
        <f ca="1"/>
        <v>0</v>
      </c>
      <c r="CT69">
        <f ca="1"/>
        <v>0</v>
      </c>
      <c r="CU69">
        <f ca="1"/>
        <v>0</v>
      </c>
      <c r="CV69">
        <f ca="1"/>
        <v>0</v>
      </c>
      <c r="CW69">
        <f ca="1"/>
        <v>0</v>
      </c>
      <c r="CX69">
        <f ca="1"/>
        <v>0</v>
      </c>
      <c r="CY69">
        <f ca="1"/>
        <v>0</v>
      </c>
      <c r="CZ69">
        <f ca="1"/>
        <v>0</v>
      </c>
      <c r="DA69" t="b">
        <f ca="1"/>
        <v>0</v>
      </c>
      <c r="DB69" t="b">
        <f ca="1"/>
        <v>0</v>
      </c>
      <c r="DC69" t="b">
        <f ca="1"/>
        <v>0</v>
      </c>
      <c r="DD69" t="b">
        <f ca="1"/>
        <v>0</v>
      </c>
      <c r="DE69" t="b">
        <f ca="1"/>
        <v>0</v>
      </c>
      <c r="DF69">
        <f ca="1"/>
        <v>0</v>
      </c>
    </row>
    <row r="70" spans="1:110" x14ac:dyDescent="0.2">
      <c r="A70" t="str">
        <f ca="1"/>
        <v>6_1 Oregon</v>
      </c>
      <c r="B70">
        <f ca="1"/>
        <v>11</v>
      </c>
      <c r="C70">
        <f ca="1"/>
        <v>0</v>
      </c>
      <c r="D70">
        <f ca="1"/>
        <v>0</v>
      </c>
      <c r="E70">
        <f ca="1"/>
        <v>0</v>
      </c>
      <c r="F70">
        <f ca="1"/>
        <v>0</v>
      </c>
      <c r="G70">
        <f ca="1"/>
        <v>0</v>
      </c>
      <c r="H70">
        <f ca="1"/>
        <v>0</v>
      </c>
      <c r="I70">
        <f ca="1"/>
        <v>0</v>
      </c>
      <c r="J70">
        <f ca="1"/>
        <v>0</v>
      </c>
      <c r="K70" t="b">
        <f ca="1"/>
        <v>0</v>
      </c>
      <c r="L70" t="b">
        <f ca="1"/>
        <v>0</v>
      </c>
      <c r="M70" t="b">
        <f ca="1"/>
        <v>0</v>
      </c>
      <c r="N70" t="str">
        <f ca="1"/>
        <v>Nomad</v>
      </c>
      <c r="O70" t="b">
        <f ca="1"/>
        <v>0</v>
      </c>
      <c r="P70">
        <f ca="1"/>
        <v>0</v>
      </c>
      <c r="Q70">
        <f ca="1"/>
        <v>0</v>
      </c>
      <c r="R70">
        <f ca="1"/>
        <v>0</v>
      </c>
      <c r="S70">
        <f ca="1"/>
        <v>0</v>
      </c>
      <c r="T70">
        <f ca="1"/>
        <v>0</v>
      </c>
      <c r="U70">
        <f ca="1"/>
        <v>0</v>
      </c>
      <c r="V70">
        <f ca="1"/>
        <v>0</v>
      </c>
      <c r="W70">
        <f ca="1"/>
        <v>0</v>
      </c>
      <c r="X70">
        <f ca="1"/>
        <v>0</v>
      </c>
      <c r="Y70">
        <f ca="1"/>
        <v>0</v>
      </c>
      <c r="Z70">
        <f ca="1"/>
        <v>11</v>
      </c>
      <c r="AA70">
        <f ca="1"/>
        <v>0</v>
      </c>
      <c r="AB70">
        <f ca="1"/>
        <v>0</v>
      </c>
      <c r="AC70">
        <f ca="1"/>
        <v>0</v>
      </c>
      <c r="AD70">
        <f ca="1"/>
        <v>0</v>
      </c>
      <c r="AE70">
        <f ca="1"/>
        <v>0</v>
      </c>
      <c r="AF70">
        <f ca="1"/>
        <v>0</v>
      </c>
      <c r="AG70">
        <f ca="1"/>
        <v>0</v>
      </c>
      <c r="AH70">
        <f ca="1"/>
        <v>0</v>
      </c>
      <c r="AI70">
        <f ca="1"/>
        <v>11</v>
      </c>
      <c r="AJ70" t="b">
        <f ca="1"/>
        <v>0</v>
      </c>
      <c r="AK70">
        <f ca="1"/>
        <v>0</v>
      </c>
      <c r="AL70" t="str">
        <f ca="1"/>
        <v>DormsKids</v>
      </c>
      <c r="AM70" t="str">
        <f ca="1"/>
        <v>1:26</v>
      </c>
      <c r="AN70" t="str">
        <f ca="1"/>
        <v>Attack</v>
      </c>
      <c r="AO70" t="str">
        <f ca="1"/>
        <v>Won</v>
      </c>
      <c r="AP70" t="b">
        <f ca="1"/>
        <v>0</v>
      </c>
      <c r="AQ70">
        <f ca="1"/>
        <v>0</v>
      </c>
      <c r="AR70" t="str">
        <f ca="1"/>
        <v>1:50</v>
      </c>
      <c r="AS70" t="str">
        <f ca="1"/>
        <v>Ploudy</v>
      </c>
      <c r="AT70" t="str">
        <f ca="1"/>
        <v>Gun</v>
      </c>
      <c r="AU70" t="b">
        <f ca="1"/>
        <v>0</v>
      </c>
      <c r="AV70" t="b">
        <f ca="1"/>
        <v>1</v>
      </c>
      <c r="AW70" t="str">
        <f ca="1"/>
        <v>1:39</v>
      </c>
      <c r="AX70" t="str">
        <f ca="1"/>
        <v>Yeeto</v>
      </c>
      <c r="AY70" t="str">
        <f ca="1"/>
        <v>Utility</v>
      </c>
      <c r="AZ70" t="b">
        <f ca="1"/>
        <v>0</v>
      </c>
      <c r="BA70" t="b">
        <f ca="1"/>
        <v>0</v>
      </c>
      <c r="BB70" t="str">
        <f ca="1"/>
        <v>1:32</v>
      </c>
      <c r="BC70" t="str">
        <f ca="1"/>
        <v>Blue</v>
      </c>
      <c r="BD70" t="str">
        <f ca="1"/>
        <v>Gun</v>
      </c>
      <c r="BE70" t="b">
        <f ca="1"/>
        <v>0</v>
      </c>
      <c r="BF70" t="b">
        <f ca="1"/>
        <v>1</v>
      </c>
      <c r="BG70" t="str">
        <f ca="1"/>
        <v>1:29</v>
      </c>
      <c r="BH70" t="str">
        <f ca="1"/>
        <v>Yeeto</v>
      </c>
      <c r="BI70" t="str">
        <f ca="1"/>
        <v>Gun</v>
      </c>
      <c r="BJ70" t="b">
        <f ca="1"/>
        <v>0</v>
      </c>
      <c r="BK70" t="b">
        <f ca="1"/>
        <v>0</v>
      </c>
      <c r="BL70" t="str">
        <f ca="1"/>
        <v>1:26</v>
      </c>
      <c r="BM70" t="str">
        <f ca="1"/>
        <v>Blue</v>
      </c>
      <c r="BN70" t="str">
        <f ca="1"/>
        <v>Gun</v>
      </c>
      <c r="BO70" t="b">
        <f ca="1"/>
        <v>0</v>
      </c>
      <c r="BP70" t="b">
        <f ca="1"/>
        <v>0</v>
      </c>
      <c r="BQ70">
        <f ca="1"/>
        <v>0</v>
      </c>
      <c r="BR70" t="str">
        <f ca="1"/>
        <v/>
      </c>
      <c r="BS70">
        <f ca="1"/>
        <v>0</v>
      </c>
      <c r="BT70">
        <f ca="1"/>
        <v>0</v>
      </c>
      <c r="BU70" t="b">
        <f ca="1"/>
        <v>0</v>
      </c>
      <c r="BV70" t="b">
        <f ca="1"/>
        <v>0</v>
      </c>
      <c r="BW70">
        <f ca="1"/>
        <v>0</v>
      </c>
      <c r="BX70">
        <f ca="1"/>
        <v>0</v>
      </c>
      <c r="BY70" t="b">
        <f ca="1"/>
        <v>0</v>
      </c>
      <c r="BZ70" t="b">
        <f ca="1"/>
        <v>0</v>
      </c>
      <c r="CA70">
        <f ca="1"/>
        <v>1</v>
      </c>
      <c r="CB70">
        <f ca="1"/>
        <v>1</v>
      </c>
      <c r="CC70" t="b">
        <f ca="1"/>
        <v>1</v>
      </c>
      <c r="CD70" t="b">
        <f ca="1"/>
        <v>1</v>
      </c>
      <c r="CE70">
        <f ca="1"/>
        <v>0</v>
      </c>
      <c r="CF70">
        <f ca="1"/>
        <v>0</v>
      </c>
      <c r="CG70" t="b">
        <f ca="1"/>
        <v>1</v>
      </c>
      <c r="CH70">
        <f ca="1"/>
        <v>0</v>
      </c>
      <c r="CI70" t="b">
        <f ca="1"/>
        <v>0</v>
      </c>
      <c r="CJ70">
        <f ca="1"/>
        <v>70</v>
      </c>
      <c r="CK70">
        <f ca="1"/>
        <v>81</v>
      </c>
      <c r="CL70">
        <f ca="1"/>
        <v>88</v>
      </c>
      <c r="CM70">
        <f ca="1"/>
        <v>91</v>
      </c>
      <c r="CN70">
        <f ca="1"/>
        <v>94</v>
      </c>
      <c r="CO70">
        <f ca="1"/>
        <v>94</v>
      </c>
      <c r="CP70">
        <f ca="1"/>
        <v>0</v>
      </c>
      <c r="CQ70">
        <f ca="1"/>
        <v>0</v>
      </c>
      <c r="CR70">
        <f ca="1"/>
        <v>0</v>
      </c>
      <c r="CS70">
        <f ca="1"/>
        <v>0</v>
      </c>
      <c r="CT70">
        <f ca="1"/>
        <v>0</v>
      </c>
      <c r="CU70">
        <f ca="1"/>
        <v>0</v>
      </c>
      <c r="CV70">
        <f ca="1"/>
        <v>0</v>
      </c>
      <c r="CW70">
        <f ca="1"/>
        <v>0</v>
      </c>
      <c r="CX70">
        <f ca="1"/>
        <v>0</v>
      </c>
      <c r="CY70">
        <f ca="1"/>
        <v>0</v>
      </c>
      <c r="CZ70">
        <f ca="1"/>
        <v>0</v>
      </c>
      <c r="DA70" t="b">
        <f ca="1"/>
        <v>0</v>
      </c>
      <c r="DB70" t="b">
        <f ca="1"/>
        <v>0</v>
      </c>
      <c r="DC70" t="b">
        <f ca="1"/>
        <v>1</v>
      </c>
      <c r="DD70" t="b">
        <f ca="1"/>
        <v>0</v>
      </c>
      <c r="DE70" t="b">
        <f ca="1"/>
        <v>0</v>
      </c>
      <c r="DF70">
        <f ca="1"/>
        <v>0</v>
      </c>
    </row>
    <row r="71" spans="1:110" x14ac:dyDescent="0.2">
      <c r="A71" t="str">
        <f ca="1"/>
        <v>6_1 Oregon</v>
      </c>
      <c r="B71">
        <f ca="1"/>
        <v>12</v>
      </c>
      <c r="C71">
        <f ca="1"/>
        <v>0</v>
      </c>
      <c r="D71">
        <f ca="1"/>
        <v>0</v>
      </c>
      <c r="E71">
        <f ca="1"/>
        <v>0</v>
      </c>
      <c r="F71">
        <f ca="1"/>
        <v>0</v>
      </c>
      <c r="G71">
        <f ca="1"/>
        <v>0</v>
      </c>
      <c r="H71">
        <f ca="1"/>
        <v>0</v>
      </c>
      <c r="I71">
        <f ca="1"/>
        <v>0</v>
      </c>
      <c r="J71" t="str">
        <f ca="1"/>
        <v>1:46</v>
      </c>
      <c r="K71" t="b">
        <f ca="1"/>
        <v>0</v>
      </c>
      <c r="L71" t="b">
        <f ca="1"/>
        <v>0</v>
      </c>
      <c r="M71" t="b">
        <f ca="1"/>
        <v>1</v>
      </c>
      <c r="N71" t="str">
        <f ca="1"/>
        <v>Nomad</v>
      </c>
      <c r="O71" t="b">
        <f ca="1"/>
        <v>0</v>
      </c>
      <c r="P71">
        <f ca="1"/>
        <v>0</v>
      </c>
      <c r="Q71">
        <f ca="1"/>
        <v>0</v>
      </c>
      <c r="R71">
        <f ca="1"/>
        <v>0</v>
      </c>
      <c r="S71">
        <f ca="1"/>
        <v>0</v>
      </c>
      <c r="T71">
        <f ca="1"/>
        <v>0</v>
      </c>
      <c r="U71">
        <f ca="1"/>
        <v>0</v>
      </c>
      <c r="V71">
        <f ca="1"/>
        <v>0</v>
      </c>
      <c r="W71">
        <f ca="1"/>
        <v>0</v>
      </c>
      <c r="X71">
        <f ca="1"/>
        <v>0</v>
      </c>
      <c r="Y71">
        <f ca="1"/>
        <v>0</v>
      </c>
      <c r="Z71">
        <f ca="1"/>
        <v>12</v>
      </c>
      <c r="AA71">
        <f ca="1"/>
        <v>0</v>
      </c>
      <c r="AB71">
        <f ca="1"/>
        <v>0</v>
      </c>
      <c r="AC71">
        <f ca="1"/>
        <v>0</v>
      </c>
      <c r="AD71">
        <f ca="1"/>
        <v>0</v>
      </c>
      <c r="AE71">
        <f ca="1"/>
        <v>0</v>
      </c>
      <c r="AF71">
        <f ca="1"/>
        <v>0</v>
      </c>
      <c r="AG71">
        <f ca="1"/>
        <v>0</v>
      </c>
      <c r="AH71">
        <f ca="1"/>
        <v>0</v>
      </c>
      <c r="AI71">
        <f ca="1"/>
        <v>12</v>
      </c>
      <c r="AJ71" t="b">
        <f ca="1"/>
        <v>0</v>
      </c>
      <c r="AK71">
        <f ca="1"/>
        <v>0</v>
      </c>
      <c r="AL71" t="str">
        <f ca="1"/>
        <v>DormsKids</v>
      </c>
      <c r="AM71" t="str">
        <f ca="1"/>
        <v>0:49</v>
      </c>
      <c r="AN71" t="str">
        <f ca="1"/>
        <v>Attack</v>
      </c>
      <c r="AO71" t="str">
        <f ca="1"/>
        <v>Lost</v>
      </c>
      <c r="AP71" t="b">
        <f ca="1"/>
        <v>0</v>
      </c>
      <c r="AQ71">
        <f ca="1"/>
        <v>0</v>
      </c>
      <c r="AR71" t="str">
        <f ca="1"/>
        <v>1:21</v>
      </c>
      <c r="AS71" t="str">
        <f ca="1"/>
        <v>Yeeto</v>
      </c>
      <c r="AT71" t="str">
        <f ca="1"/>
        <v>Gun</v>
      </c>
      <c r="AU71" t="b">
        <f ca="1"/>
        <v>0</v>
      </c>
      <c r="AV71" t="b">
        <f ca="1"/>
        <v>1</v>
      </c>
      <c r="AW71" t="str">
        <f ca="1"/>
        <v>1:07</v>
      </c>
      <c r="AX71" t="str">
        <f ca="1"/>
        <v>Blue</v>
      </c>
      <c r="AY71" t="str">
        <f ca="1"/>
        <v>Utility</v>
      </c>
      <c r="AZ71" t="b">
        <f ca="1"/>
        <v>0</v>
      </c>
      <c r="BA71" t="b">
        <f ca="1"/>
        <v>0</v>
      </c>
      <c r="BB71" t="str">
        <f ca="1"/>
        <v>1:05</v>
      </c>
      <c r="BC71" t="str">
        <f ca="1"/>
        <v>Fin</v>
      </c>
      <c r="BD71" t="str">
        <f ca="1"/>
        <v>Gun</v>
      </c>
      <c r="BE71" t="b">
        <f ca="1"/>
        <v>0</v>
      </c>
      <c r="BF71" t="b">
        <f ca="1"/>
        <v>1</v>
      </c>
      <c r="BG71">
        <f ca="1"/>
        <v>0</v>
      </c>
      <c r="BH71">
        <f ca="1"/>
        <v>0</v>
      </c>
      <c r="BI71">
        <f ca="1"/>
        <v>0</v>
      </c>
      <c r="BJ71" t="b">
        <f ca="1"/>
        <v>0</v>
      </c>
      <c r="BK71">
        <f ca="1"/>
        <v>0</v>
      </c>
      <c r="BL71">
        <f ca="1"/>
        <v>0</v>
      </c>
      <c r="BM71">
        <f ca="1"/>
        <v>0</v>
      </c>
      <c r="BN71">
        <f ca="1"/>
        <v>0</v>
      </c>
      <c r="BO71" t="b">
        <f ca="1"/>
        <v>0</v>
      </c>
      <c r="BP71">
        <f ca="1"/>
        <v>0</v>
      </c>
      <c r="BQ71">
        <f ca="1"/>
        <v>0</v>
      </c>
      <c r="BR71" t="str">
        <f ca="1"/>
        <v/>
      </c>
      <c r="BS71">
        <f ca="1"/>
        <v>0</v>
      </c>
      <c r="BT71">
        <f ca="1"/>
        <v>0</v>
      </c>
      <c r="BU71" t="b">
        <f ca="1"/>
        <v>0</v>
      </c>
      <c r="BV71" t="b">
        <f ca="1"/>
        <v>0</v>
      </c>
      <c r="BW71">
        <f ca="1"/>
        <v>0</v>
      </c>
      <c r="BX71">
        <f ca="1"/>
        <v>0</v>
      </c>
      <c r="BY71" t="b">
        <f ca="1"/>
        <v>0</v>
      </c>
      <c r="BZ71" t="b">
        <f ca="1"/>
        <v>0</v>
      </c>
      <c r="CA71">
        <f ca="1"/>
        <v>0</v>
      </c>
      <c r="CB71">
        <f ca="1"/>
        <v>0</v>
      </c>
      <c r="CC71" t="b">
        <f ca="1"/>
        <v>0</v>
      </c>
      <c r="CD71" t="b">
        <f ca="1"/>
        <v>0</v>
      </c>
      <c r="CE71">
        <f ca="1"/>
        <v>0</v>
      </c>
      <c r="CF71">
        <f ca="1"/>
        <v>0</v>
      </c>
      <c r="CG71" t="b">
        <f ca="1"/>
        <v>0</v>
      </c>
      <c r="CH71">
        <f ca="1"/>
        <v>106</v>
      </c>
      <c r="CI71">
        <f ca="1"/>
        <v>74</v>
      </c>
      <c r="CJ71">
        <f ca="1"/>
        <v>99</v>
      </c>
      <c r="CK71">
        <f ca="1"/>
        <v>113</v>
      </c>
      <c r="CL71">
        <f ca="1"/>
        <v>115</v>
      </c>
      <c r="CM71" t="b">
        <f ca="1"/>
        <v>0</v>
      </c>
      <c r="CN71" t="b">
        <f ca="1"/>
        <v>0</v>
      </c>
      <c r="CO71">
        <f ca="1"/>
        <v>131</v>
      </c>
      <c r="CP71">
        <f ca="1"/>
        <v>0</v>
      </c>
      <c r="CQ71">
        <f ca="1"/>
        <v>0</v>
      </c>
      <c r="CR71">
        <f ca="1"/>
        <v>0</v>
      </c>
      <c r="CS71">
        <f ca="1"/>
        <v>0</v>
      </c>
      <c r="CT71">
        <f ca="1"/>
        <v>0</v>
      </c>
      <c r="CU71">
        <f ca="1"/>
        <v>0</v>
      </c>
      <c r="CV71">
        <f ca="1"/>
        <v>0</v>
      </c>
      <c r="CW71">
        <f ca="1"/>
        <v>0</v>
      </c>
      <c r="CX71">
        <f ca="1"/>
        <v>0</v>
      </c>
      <c r="CY71">
        <f ca="1"/>
        <v>0</v>
      </c>
      <c r="CZ71">
        <f ca="1"/>
        <v>0</v>
      </c>
      <c r="DA71" t="b">
        <f ca="1"/>
        <v>0</v>
      </c>
      <c r="DB71" t="b">
        <f ca="1"/>
        <v>0</v>
      </c>
      <c r="DC71" t="b">
        <f ca="1"/>
        <v>0</v>
      </c>
      <c r="DD71" t="b">
        <f ca="1"/>
        <v>0</v>
      </c>
      <c r="DE71" t="b">
        <f ca="1"/>
        <v>0</v>
      </c>
      <c r="DF71">
        <f ca="1"/>
        <v>0</v>
      </c>
    </row>
    <row r="72" spans="1:110" x14ac:dyDescent="0.2">
      <c r="A72" t="str">
        <f ca="1"/>
        <v>6_1 Chalet</v>
      </c>
      <c r="B72">
        <f ca="1"/>
        <v>1</v>
      </c>
      <c r="C72">
        <f ca="1"/>
        <v>0</v>
      </c>
      <c r="D72">
        <f ca="1"/>
        <v>0</v>
      </c>
      <c r="E72">
        <f ca="1"/>
        <v>0</v>
      </c>
      <c r="F72">
        <f ca="1"/>
        <v>0</v>
      </c>
      <c r="G72">
        <f ca="1"/>
        <v>0</v>
      </c>
      <c r="H72">
        <f ca="1"/>
        <v>0</v>
      </c>
      <c r="I72">
        <f ca="1"/>
        <v>0</v>
      </c>
      <c r="J72" t="str">
        <f ca="1"/>
        <v>0:59</v>
      </c>
      <c r="K72" t="b">
        <f ca="1"/>
        <v>0</v>
      </c>
      <c r="L72" t="b">
        <f ca="1"/>
        <v>0</v>
      </c>
      <c r="M72" t="b">
        <f ca="1"/>
        <v>0</v>
      </c>
      <c r="N72" t="str">
        <f ca="1"/>
        <v>Aruni</v>
      </c>
      <c r="O72" t="b">
        <f ca="1"/>
        <v>0</v>
      </c>
      <c r="P72">
        <f ca="1"/>
        <v>0</v>
      </c>
      <c r="Q72">
        <f ca="1"/>
        <v>1</v>
      </c>
      <c r="R72">
        <f ca="1"/>
        <v>6</v>
      </c>
      <c r="S72">
        <f ca="1"/>
        <v>0</v>
      </c>
      <c r="T72">
        <f ca="1"/>
        <v>0</v>
      </c>
      <c r="U72">
        <f ca="1"/>
        <v>0</v>
      </c>
      <c r="V72">
        <f ca="1"/>
        <v>0</v>
      </c>
      <c r="W72">
        <f ca="1"/>
        <v>0</v>
      </c>
      <c r="X72">
        <f ca="1"/>
        <v>0</v>
      </c>
      <c r="Y72">
        <f ca="1"/>
        <v>0</v>
      </c>
      <c r="Z72">
        <f ca="1"/>
        <v>1</v>
      </c>
      <c r="AA72">
        <f ca="1"/>
        <v>0</v>
      </c>
      <c r="AB72">
        <f ca="1"/>
        <v>0</v>
      </c>
      <c r="AC72">
        <f ca="1"/>
        <v>0</v>
      </c>
      <c r="AD72">
        <f ca="1"/>
        <v>0</v>
      </c>
      <c r="AE72">
        <f ca="1"/>
        <v>0</v>
      </c>
      <c r="AF72">
        <f ca="1"/>
        <v>0</v>
      </c>
      <c r="AG72">
        <f ca="1"/>
        <v>0</v>
      </c>
      <c r="AH72">
        <f ca="1"/>
        <v>0</v>
      </c>
      <c r="AI72">
        <f ca="1"/>
        <v>1</v>
      </c>
      <c r="AJ72" t="b">
        <f ca="1"/>
        <v>0</v>
      </c>
      <c r="AK72">
        <f ca="1"/>
        <v>0</v>
      </c>
      <c r="AL72" t="str">
        <f ca="1"/>
        <v>BarGaming</v>
      </c>
      <c r="AM72" t="str">
        <f ca="1"/>
        <v>0:12</v>
      </c>
      <c r="AN72" t="str">
        <f ca="1"/>
        <v>Defence</v>
      </c>
      <c r="AO72" t="str">
        <f ca="1"/>
        <v>Won</v>
      </c>
      <c r="AP72" t="b">
        <f ca="1"/>
        <v>0</v>
      </c>
      <c r="AQ72">
        <f ca="1"/>
        <v>0</v>
      </c>
      <c r="AR72" t="str">
        <f ca="1"/>
        <v>1:25</v>
      </c>
      <c r="AS72" t="str">
        <f ca="1"/>
        <v>Fin</v>
      </c>
      <c r="AT72" t="str">
        <f ca="1"/>
        <v>Gun</v>
      </c>
      <c r="AU72" t="b">
        <f ca="1"/>
        <v>0</v>
      </c>
      <c r="AV72" t="b">
        <f ca="1"/>
        <v>1</v>
      </c>
      <c r="AW72" t="str">
        <f ca="1"/>
        <v>1:25</v>
      </c>
      <c r="AX72" t="str">
        <f ca="1"/>
        <v>Ploudy</v>
      </c>
      <c r="AY72" t="str">
        <f ca="1"/>
        <v>Gun</v>
      </c>
      <c r="AZ72" t="b">
        <f ca="1"/>
        <v>0</v>
      </c>
      <c r="BA72" t="b">
        <f ca="1"/>
        <v>0</v>
      </c>
      <c r="BB72" t="str">
        <f ca="1"/>
        <v>1:03</v>
      </c>
      <c r="BC72" t="str">
        <f ca="1"/>
        <v>Fin</v>
      </c>
      <c r="BD72" t="str">
        <f ca="1"/>
        <v>Gun</v>
      </c>
      <c r="BE72" t="b">
        <f ca="1"/>
        <v>0</v>
      </c>
      <c r="BF72" t="b">
        <f ca="1"/>
        <v>1</v>
      </c>
      <c r="BG72" t="str">
        <f ca="1"/>
        <v>1:01</v>
      </c>
      <c r="BH72" t="str">
        <f ca="1"/>
        <v>Fin</v>
      </c>
      <c r="BI72" t="str">
        <f ca="1"/>
        <v>Gun</v>
      </c>
      <c r="BJ72" t="b">
        <f ca="1"/>
        <v>0</v>
      </c>
      <c r="BK72" t="b">
        <f ca="1"/>
        <v>0</v>
      </c>
      <c r="BL72" t="str">
        <f ca="1"/>
        <v>0:12</v>
      </c>
      <c r="BM72" t="str">
        <f ca="1"/>
        <v>Fin</v>
      </c>
      <c r="BN72" t="str">
        <f ca="1"/>
        <v>Gun</v>
      </c>
      <c r="BO72" t="b">
        <f ca="1"/>
        <v>0</v>
      </c>
      <c r="BP72" t="b">
        <f ca="1"/>
        <v>0</v>
      </c>
      <c r="BQ72">
        <f ca="1"/>
        <v>0</v>
      </c>
      <c r="BR72" t="str">
        <f ca="1"/>
        <v/>
      </c>
      <c r="BS72">
        <f ca="1"/>
        <v>0</v>
      </c>
      <c r="BT72">
        <f ca="1"/>
        <v>0</v>
      </c>
      <c r="BU72" t="b">
        <f ca="1"/>
        <v>0</v>
      </c>
      <c r="BV72" t="b">
        <f ca="1"/>
        <v>0</v>
      </c>
      <c r="BW72">
        <f ca="1"/>
        <v>0</v>
      </c>
      <c r="BX72">
        <f ca="1"/>
        <v>0</v>
      </c>
      <c r="BY72" t="b">
        <f ca="1"/>
        <v>0</v>
      </c>
      <c r="BZ72" t="b">
        <f ca="1"/>
        <v>0</v>
      </c>
      <c r="CA72">
        <f ca="1"/>
        <v>1</v>
      </c>
      <c r="CB72">
        <f ca="1"/>
        <v>0</v>
      </c>
      <c r="CC72" t="b">
        <f ca="1"/>
        <v>0</v>
      </c>
      <c r="CD72" t="b">
        <f ca="1"/>
        <v>1</v>
      </c>
      <c r="CE72">
        <f ca="1"/>
        <v>0</v>
      </c>
      <c r="CF72">
        <f ca="1"/>
        <v>0</v>
      </c>
      <c r="CG72" t="b">
        <f ca="1"/>
        <v>0</v>
      </c>
      <c r="CH72">
        <f ca="1"/>
        <v>59</v>
      </c>
      <c r="CI72">
        <f ca="1"/>
        <v>121</v>
      </c>
      <c r="CJ72">
        <f ca="1"/>
        <v>95</v>
      </c>
      <c r="CK72">
        <f ca="1"/>
        <v>95</v>
      </c>
      <c r="CL72">
        <f ca="1"/>
        <v>117</v>
      </c>
      <c r="CM72">
        <f ca="1"/>
        <v>119</v>
      </c>
      <c r="CN72">
        <f ca="1"/>
        <v>168</v>
      </c>
      <c r="CO72">
        <f ca="1"/>
        <v>168</v>
      </c>
      <c r="CP72">
        <f ca="1"/>
        <v>0</v>
      </c>
      <c r="CQ72">
        <f ca="1"/>
        <v>0</v>
      </c>
      <c r="CR72">
        <f ca="1"/>
        <v>0</v>
      </c>
      <c r="CS72">
        <f ca="1"/>
        <v>0</v>
      </c>
      <c r="CT72">
        <f ca="1"/>
        <v>0</v>
      </c>
      <c r="CU72" t="b">
        <f ca="1"/>
        <v>0</v>
      </c>
      <c r="CV72" t="b">
        <f ca="1"/>
        <v>1</v>
      </c>
      <c r="CW72">
        <f ca="1"/>
        <v>90</v>
      </c>
      <c r="CX72">
        <f ca="1"/>
        <v>121</v>
      </c>
      <c r="CY72">
        <f ca="1"/>
        <v>0</v>
      </c>
      <c r="CZ72">
        <f ca="1"/>
        <v>1</v>
      </c>
      <c r="DA72" t="b">
        <f ca="1"/>
        <v>0</v>
      </c>
      <c r="DB72" t="b">
        <f ca="1"/>
        <v>0</v>
      </c>
      <c r="DC72" t="b">
        <f ca="1"/>
        <v>0</v>
      </c>
      <c r="DD72" t="b">
        <f ca="1"/>
        <v>0</v>
      </c>
      <c r="DE72" t="b">
        <f ca="1"/>
        <v>0</v>
      </c>
      <c r="DF72">
        <f ca="1"/>
        <v>0</v>
      </c>
    </row>
    <row r="73" spans="1:110" x14ac:dyDescent="0.2">
      <c r="A73" t="str">
        <f ca="1"/>
        <v>6_1 Chalet</v>
      </c>
      <c r="B73">
        <f ca="1"/>
        <v>2</v>
      </c>
      <c r="C73">
        <f ca="1"/>
        <v>0</v>
      </c>
      <c r="D73">
        <f ca="1"/>
        <v>0</v>
      </c>
      <c r="E73">
        <f ca="1"/>
        <v>0</v>
      </c>
      <c r="F73">
        <f ca="1"/>
        <v>0</v>
      </c>
      <c r="G73">
        <f ca="1"/>
        <v>0</v>
      </c>
      <c r="H73">
        <f ca="1"/>
        <v>0</v>
      </c>
      <c r="I73">
        <f ca="1"/>
        <v>0</v>
      </c>
      <c r="J73" t="str">
        <f ca="1"/>
        <v>0:32</v>
      </c>
      <c r="K73" t="b">
        <f ca="1"/>
        <v>0</v>
      </c>
      <c r="L73" t="b">
        <f ca="1"/>
        <v>0</v>
      </c>
      <c r="M73" t="b">
        <f ca="1"/>
        <v>0</v>
      </c>
      <c r="N73" t="str">
        <f ca="1"/>
        <v>Smoke</v>
      </c>
      <c r="O73" t="b">
        <f ca="1"/>
        <v>0</v>
      </c>
      <c r="P73">
        <f ca="1"/>
        <v>0</v>
      </c>
      <c r="Q73">
        <f ca="1"/>
        <v>1</v>
      </c>
      <c r="R73">
        <f ca="1"/>
        <v>7</v>
      </c>
      <c r="S73">
        <f ca="1"/>
        <v>0</v>
      </c>
      <c r="T73">
        <f ca="1"/>
        <v>0</v>
      </c>
      <c r="U73">
        <f ca="1"/>
        <v>0</v>
      </c>
      <c r="V73">
        <f ca="1"/>
        <v>0</v>
      </c>
      <c r="W73">
        <f ca="1"/>
        <v>0</v>
      </c>
      <c r="X73">
        <f ca="1"/>
        <v>0</v>
      </c>
      <c r="Y73">
        <f ca="1"/>
        <v>0</v>
      </c>
      <c r="Z73">
        <f ca="1"/>
        <v>2</v>
      </c>
      <c r="AA73">
        <f ca="1"/>
        <v>0</v>
      </c>
      <c r="AB73">
        <f ca="1"/>
        <v>0</v>
      </c>
      <c r="AC73">
        <f ca="1"/>
        <v>0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H73">
        <f ca="1"/>
        <v>0</v>
      </c>
      <c r="AI73">
        <f ca="1"/>
        <v>2</v>
      </c>
      <c r="AJ73" t="b">
        <f ca="1"/>
        <v>0</v>
      </c>
      <c r="AK73">
        <f ca="1"/>
        <v>0</v>
      </c>
      <c r="AL73" t="str">
        <f ca="1"/>
        <v>KitchenDining</v>
      </c>
      <c r="AM73" t="str">
        <f ca="1"/>
        <v>0:06</v>
      </c>
      <c r="AN73" t="str">
        <f ca="1"/>
        <v>Defence</v>
      </c>
      <c r="AO73" t="str">
        <f ca="1"/>
        <v>Lost</v>
      </c>
      <c r="AP73" t="b">
        <f ca="1"/>
        <v>0</v>
      </c>
      <c r="AQ73">
        <f ca="1"/>
        <v>0</v>
      </c>
      <c r="AR73" t="str">
        <f ca="1"/>
        <v>1:28</v>
      </c>
      <c r="AS73" t="str">
        <f ca="1"/>
        <v>Blue</v>
      </c>
      <c r="AT73" t="str">
        <f ca="1"/>
        <v>Gun</v>
      </c>
      <c r="AU73" t="b">
        <f ca="1"/>
        <v>0</v>
      </c>
      <c r="AV73" t="b">
        <f ca="1"/>
        <v>0</v>
      </c>
      <c r="AW73" t="str">
        <f ca="1"/>
        <v>0:33</v>
      </c>
      <c r="AX73" t="str">
        <f ca="1"/>
        <v>Blue</v>
      </c>
      <c r="AY73" t="str">
        <f ca="1"/>
        <v>Gun</v>
      </c>
      <c r="AZ73" t="b">
        <f ca="1"/>
        <v>0</v>
      </c>
      <c r="BA73" t="b">
        <f ca="1"/>
        <v>1</v>
      </c>
      <c r="BB73">
        <f ca="1"/>
        <v>0</v>
      </c>
      <c r="BC73">
        <f ca="1"/>
        <v>0</v>
      </c>
      <c r="BD73">
        <f ca="1"/>
        <v>0</v>
      </c>
      <c r="BE73" t="b">
        <f ca="1"/>
        <v>0</v>
      </c>
      <c r="BF73">
        <f ca="1"/>
        <v>0</v>
      </c>
      <c r="BG73">
        <f ca="1"/>
        <v>0</v>
      </c>
      <c r="BH73">
        <f ca="1"/>
        <v>0</v>
      </c>
      <c r="BI73">
        <f ca="1"/>
        <v>0</v>
      </c>
      <c r="BJ73" t="b">
        <f ca="1"/>
        <v>0</v>
      </c>
      <c r="BK73">
        <f ca="1"/>
        <v>0</v>
      </c>
      <c r="BL73">
        <f ca="1"/>
        <v>0</v>
      </c>
      <c r="BM73">
        <f ca="1"/>
        <v>0</v>
      </c>
      <c r="BN73">
        <f ca="1"/>
        <v>0</v>
      </c>
      <c r="BO73" t="b">
        <f ca="1"/>
        <v>0</v>
      </c>
      <c r="BP73">
        <f ca="1"/>
        <v>0</v>
      </c>
      <c r="BQ73">
        <f ca="1"/>
        <v>0</v>
      </c>
      <c r="BR73" t="str">
        <f ca="1"/>
        <v/>
      </c>
      <c r="BS73">
        <f ca="1"/>
        <v>0</v>
      </c>
      <c r="BT73">
        <f ca="1"/>
        <v>0</v>
      </c>
      <c r="BU73" t="b">
        <f ca="1"/>
        <v>0</v>
      </c>
      <c r="BV73" t="b">
        <f ca="1"/>
        <v>0</v>
      </c>
      <c r="BW73">
        <f ca="1"/>
        <v>0</v>
      </c>
      <c r="BX73">
        <f ca="1"/>
        <v>0</v>
      </c>
      <c r="BY73" t="b">
        <f ca="1"/>
        <v>0</v>
      </c>
      <c r="BZ73" t="b">
        <f ca="1"/>
        <v>0</v>
      </c>
      <c r="CA73">
        <f ca="1"/>
        <v>0</v>
      </c>
      <c r="CB73">
        <f ca="1"/>
        <v>0</v>
      </c>
      <c r="CC73" t="b">
        <f ca="1"/>
        <v>0</v>
      </c>
      <c r="CD73" t="b">
        <f ca="1"/>
        <v>0</v>
      </c>
      <c r="CE73">
        <f ca="1"/>
        <v>0</v>
      </c>
      <c r="CF73">
        <f ca="1"/>
        <v>0</v>
      </c>
      <c r="CG73" t="b">
        <f ca="1"/>
        <v>1</v>
      </c>
      <c r="CH73">
        <f ca="1"/>
        <v>32</v>
      </c>
      <c r="CI73">
        <f ca="1"/>
        <v>148</v>
      </c>
      <c r="CJ73">
        <f ca="1"/>
        <v>92</v>
      </c>
      <c r="CK73">
        <f ca="1"/>
        <v>147</v>
      </c>
      <c r="CL73" t="b">
        <f ca="1"/>
        <v>0</v>
      </c>
      <c r="CM73" t="b">
        <f ca="1"/>
        <v>0</v>
      </c>
      <c r="CN73" t="b">
        <f ca="1"/>
        <v>0</v>
      </c>
      <c r="CO73">
        <f ca="1"/>
        <v>174</v>
      </c>
      <c r="CP73">
        <f ca="1"/>
        <v>0</v>
      </c>
      <c r="CQ73">
        <f ca="1"/>
        <v>0</v>
      </c>
      <c r="CR73">
        <f ca="1"/>
        <v>0</v>
      </c>
      <c r="CS73">
        <f ca="1"/>
        <v>0</v>
      </c>
      <c r="CT73">
        <f ca="1"/>
        <v>0</v>
      </c>
      <c r="CU73" t="b">
        <f ca="1"/>
        <v>1</v>
      </c>
      <c r="CV73" t="b">
        <f ca="1"/>
        <v>0</v>
      </c>
      <c r="CW73">
        <f ca="1"/>
        <v>109</v>
      </c>
      <c r="CX73">
        <f ca="1"/>
        <v>148</v>
      </c>
      <c r="CY73">
        <f ca="1"/>
        <v>1</v>
      </c>
      <c r="CZ73">
        <f ca="1"/>
        <v>0</v>
      </c>
      <c r="DA73" t="b">
        <f ca="1"/>
        <v>0</v>
      </c>
      <c r="DB73" t="b">
        <f ca="1"/>
        <v>0</v>
      </c>
      <c r="DC73" t="b">
        <f ca="1"/>
        <v>0</v>
      </c>
      <c r="DD73" t="b">
        <f ca="1"/>
        <v>0</v>
      </c>
      <c r="DE73" t="b">
        <f ca="1"/>
        <v>0</v>
      </c>
      <c r="DF73">
        <f ca="1"/>
        <v>0</v>
      </c>
    </row>
    <row r="74" spans="1:110" x14ac:dyDescent="0.2">
      <c r="A74" t="str">
        <f ca="1"/>
        <v>6_1 Chalet</v>
      </c>
      <c r="B74">
        <f ca="1"/>
        <v>3</v>
      </c>
      <c r="C74">
        <f ca="1"/>
        <v>0</v>
      </c>
      <c r="D74">
        <f ca="1"/>
        <v>0</v>
      </c>
      <c r="E74">
        <f ca="1"/>
        <v>0</v>
      </c>
      <c r="F74">
        <f ca="1"/>
        <v>0</v>
      </c>
      <c r="G74">
        <f ca="1"/>
        <v>0</v>
      </c>
      <c r="H74">
        <f ca="1"/>
        <v>0</v>
      </c>
      <c r="I74">
        <f ca="1"/>
        <v>0</v>
      </c>
      <c r="J74" t="str">
        <f ca="1"/>
        <v>0:32</v>
      </c>
      <c r="K74" t="b">
        <f ca="1"/>
        <v>0</v>
      </c>
      <c r="L74" t="b">
        <f ca="1"/>
        <v>0</v>
      </c>
      <c r="M74" t="b">
        <f ca="1"/>
        <v>0</v>
      </c>
      <c r="N74" t="str">
        <f ca="1"/>
        <v>Alibi</v>
      </c>
      <c r="O74" t="b">
        <f ca="1"/>
        <v>0</v>
      </c>
      <c r="P74">
        <f ca="1"/>
        <v>0</v>
      </c>
      <c r="Q74">
        <f ca="1"/>
        <v>1</v>
      </c>
      <c r="R74">
        <f ca="1"/>
        <v>2</v>
      </c>
      <c r="S74">
        <f ca="1"/>
        <v>0</v>
      </c>
      <c r="T74">
        <f ca="1"/>
        <v>0</v>
      </c>
      <c r="U74">
        <f ca="1"/>
        <v>0</v>
      </c>
      <c r="V74">
        <f ca="1"/>
        <v>0</v>
      </c>
      <c r="W74">
        <f ca="1"/>
        <v>0</v>
      </c>
      <c r="X74">
        <f ca="1"/>
        <v>0</v>
      </c>
      <c r="Y74">
        <f ca="1"/>
        <v>0</v>
      </c>
      <c r="Z74">
        <f ca="1"/>
        <v>3</v>
      </c>
      <c r="AA74">
        <f ca="1"/>
        <v>0</v>
      </c>
      <c r="AB74">
        <f ca="1"/>
        <v>0</v>
      </c>
      <c r="AC74">
        <f ca="1"/>
        <v>0</v>
      </c>
      <c r="AD74">
        <f ca="1"/>
        <v>0</v>
      </c>
      <c r="AE74">
        <f ca="1"/>
        <v>0</v>
      </c>
      <c r="AF74">
        <f ca="1"/>
        <v>0</v>
      </c>
      <c r="AG74">
        <f ca="1"/>
        <v>0</v>
      </c>
      <c r="AH74">
        <f ca="1"/>
        <v>0</v>
      </c>
      <c r="AI74">
        <f ca="1"/>
        <v>3</v>
      </c>
      <c r="AJ74" t="b">
        <f ca="1"/>
        <v>1</v>
      </c>
      <c r="AK74" t="str">
        <f ca="1"/>
        <v>1:00</v>
      </c>
      <c r="AL74" t="str">
        <f ca="1"/>
        <v>WineSnowmobile</v>
      </c>
      <c r="AM74" t="str">
        <f ca="1"/>
        <v>0:32</v>
      </c>
      <c r="AN74" t="str">
        <f ca="1"/>
        <v>Defence</v>
      </c>
      <c r="AO74" t="str">
        <f ca="1"/>
        <v>Lost</v>
      </c>
      <c r="AP74" t="b">
        <f ca="1"/>
        <v>0</v>
      </c>
      <c r="AQ74">
        <f ca="1"/>
        <v>0</v>
      </c>
      <c r="AR74" t="str">
        <f ca="1"/>
        <v>1:53</v>
      </c>
      <c r="AS74" t="str">
        <f ca="1"/>
        <v>Yeeto</v>
      </c>
      <c r="AT74" t="str">
        <f ca="1"/>
        <v>Utility</v>
      </c>
      <c r="AU74" t="b">
        <f ca="1"/>
        <v>0</v>
      </c>
      <c r="AV74" t="b">
        <f ca="1"/>
        <v>0</v>
      </c>
      <c r="AW74" t="str">
        <f ca="1"/>
        <v>1:40</v>
      </c>
      <c r="AX74" t="str">
        <f ca="1"/>
        <v>Yeeto</v>
      </c>
      <c r="AY74" t="str">
        <f ca="1"/>
        <v>Gun</v>
      </c>
      <c r="AZ74" t="b">
        <f ca="1"/>
        <v>0</v>
      </c>
      <c r="BA74" t="b">
        <f ca="1"/>
        <v>1</v>
      </c>
      <c r="BB74" t="str">
        <f ca="1"/>
        <v>1:04</v>
      </c>
      <c r="BC74" t="str">
        <f ca="1"/>
        <v>Yeeto</v>
      </c>
      <c r="BD74" t="str">
        <f ca="1"/>
        <v>Gun</v>
      </c>
      <c r="BE74" t="b">
        <f ca="1"/>
        <v>0</v>
      </c>
      <c r="BF74" t="b">
        <f ca="1"/>
        <v>1</v>
      </c>
      <c r="BG74" t="str">
        <f ca="1"/>
        <v>1:02</v>
      </c>
      <c r="BH74" t="str">
        <f ca="1"/>
        <v>Yeeto</v>
      </c>
      <c r="BI74" t="str">
        <f ca="1"/>
        <v>Gun</v>
      </c>
      <c r="BJ74" t="b">
        <f ca="1"/>
        <v>0</v>
      </c>
      <c r="BK74" t="b">
        <f ca="1"/>
        <v>0</v>
      </c>
      <c r="BL74">
        <f ca="1"/>
        <v>0</v>
      </c>
      <c r="BM74">
        <f ca="1"/>
        <v>0</v>
      </c>
      <c r="BN74">
        <f ca="1"/>
        <v>0</v>
      </c>
      <c r="BO74" t="b">
        <f ca="1"/>
        <v>0</v>
      </c>
      <c r="BP74">
        <f ca="1"/>
        <v>0</v>
      </c>
      <c r="BQ74">
        <f ca="1"/>
        <v>0</v>
      </c>
      <c r="BR74" t="str">
        <f ca="1"/>
        <v/>
      </c>
      <c r="BS74">
        <f ca="1"/>
        <v>0</v>
      </c>
      <c r="BT74">
        <f ca="1"/>
        <v>0</v>
      </c>
      <c r="BU74" t="b">
        <f ca="1"/>
        <v>0</v>
      </c>
      <c r="BV74" t="b">
        <f ca="1"/>
        <v>0</v>
      </c>
      <c r="BW74">
        <f ca="1"/>
        <v>0</v>
      </c>
      <c r="BX74">
        <f ca="1"/>
        <v>0</v>
      </c>
      <c r="BY74" t="b">
        <f ca="1"/>
        <v>0</v>
      </c>
      <c r="BZ74" t="b">
        <f ca="1"/>
        <v>0</v>
      </c>
      <c r="CA74">
        <f ca="1"/>
        <v>0</v>
      </c>
      <c r="CB74">
        <f ca="1"/>
        <v>0</v>
      </c>
      <c r="CC74" t="b">
        <f ca="1"/>
        <v>0</v>
      </c>
      <c r="CD74" t="b">
        <f ca="1"/>
        <v>0</v>
      </c>
      <c r="CE74">
        <f ca="1"/>
        <v>0</v>
      </c>
      <c r="CF74">
        <f ca="1"/>
        <v>0</v>
      </c>
      <c r="CG74" t="b">
        <f ca="1"/>
        <v>0</v>
      </c>
      <c r="CH74">
        <f ca="1"/>
        <v>32</v>
      </c>
      <c r="CI74">
        <f ca="1"/>
        <v>148</v>
      </c>
      <c r="CJ74">
        <f ca="1"/>
        <v>67</v>
      </c>
      <c r="CK74">
        <f ca="1"/>
        <v>80</v>
      </c>
      <c r="CL74">
        <f ca="1"/>
        <v>116</v>
      </c>
      <c r="CM74">
        <f ca="1"/>
        <v>118</v>
      </c>
      <c r="CN74" t="b">
        <f ca="1"/>
        <v>0</v>
      </c>
      <c r="CO74">
        <f ca="1"/>
        <v>133</v>
      </c>
      <c r="CP74">
        <f ca="1"/>
        <v>0</v>
      </c>
      <c r="CQ74">
        <f ca="1"/>
        <v>0</v>
      </c>
      <c r="CR74">
        <f ca="1"/>
        <v>0</v>
      </c>
      <c r="CS74">
        <f ca="1"/>
        <v>0</v>
      </c>
      <c r="CT74">
        <f ca="1"/>
        <v>0</v>
      </c>
      <c r="CU74" t="b">
        <f ca="1"/>
        <v>0</v>
      </c>
      <c r="CV74" t="b">
        <f ca="1"/>
        <v>0</v>
      </c>
      <c r="CW74">
        <f ca="1"/>
        <v>50</v>
      </c>
      <c r="CX74">
        <f ca="1"/>
        <v>148</v>
      </c>
      <c r="CY74">
        <f ca="1"/>
        <v>0</v>
      </c>
      <c r="CZ74">
        <f ca="1"/>
        <v>0</v>
      </c>
      <c r="DA74" t="b">
        <f ca="1"/>
        <v>0</v>
      </c>
      <c r="DB74" t="b">
        <f ca="1"/>
        <v>0</v>
      </c>
      <c r="DC74" t="b">
        <f ca="1"/>
        <v>0</v>
      </c>
      <c r="DD74">
        <f ca="1"/>
        <v>120</v>
      </c>
      <c r="DE74" t="b">
        <f ca="1"/>
        <v>0</v>
      </c>
      <c r="DF74">
        <f ca="1"/>
        <v>0</v>
      </c>
    </row>
    <row r="75" spans="1:110" x14ac:dyDescent="0.2">
      <c r="A75" t="str">
        <f ca="1"/>
        <v>6_1 Chalet</v>
      </c>
      <c r="B75">
        <f ca="1"/>
        <v>4</v>
      </c>
      <c r="C75">
        <f ca="1"/>
        <v>0</v>
      </c>
      <c r="D75">
        <f ca="1"/>
        <v>0</v>
      </c>
      <c r="E75">
        <f ca="1"/>
        <v>0</v>
      </c>
      <c r="F75">
        <f ca="1"/>
        <v>0</v>
      </c>
      <c r="G75">
        <f ca="1"/>
        <v>0</v>
      </c>
      <c r="H75">
        <f ca="1"/>
        <v>0</v>
      </c>
      <c r="I75">
        <f ca="1"/>
        <v>0</v>
      </c>
      <c r="J75" t="str">
        <f ca="1"/>
        <v>1:03</v>
      </c>
      <c r="K75" t="b">
        <f ca="1"/>
        <v>0</v>
      </c>
      <c r="L75" t="b">
        <f ca="1"/>
        <v>0</v>
      </c>
      <c r="M75" t="b">
        <f ca="1"/>
        <v>0</v>
      </c>
      <c r="N75" t="str">
        <f ca="1"/>
        <v>Aruni</v>
      </c>
      <c r="O75" t="b">
        <f ca="1"/>
        <v>0</v>
      </c>
      <c r="P75">
        <f ca="1"/>
        <v>0</v>
      </c>
      <c r="Q75">
        <f ca="1"/>
        <v>0</v>
      </c>
      <c r="R75">
        <f ca="1"/>
        <v>6</v>
      </c>
      <c r="S75">
        <f ca="1"/>
        <v>0</v>
      </c>
      <c r="T75">
        <f ca="1"/>
        <v>0</v>
      </c>
      <c r="U75">
        <f ca="1"/>
        <v>0</v>
      </c>
      <c r="V75">
        <f ca="1"/>
        <v>0</v>
      </c>
      <c r="W75">
        <f ca="1"/>
        <v>0</v>
      </c>
      <c r="X75">
        <f ca="1"/>
        <v>0</v>
      </c>
      <c r="Y75">
        <f ca="1"/>
        <v>0</v>
      </c>
      <c r="Z75">
        <f ca="1"/>
        <v>4</v>
      </c>
      <c r="AA75">
        <f ca="1"/>
        <v>0</v>
      </c>
      <c r="AB75">
        <f ca="1"/>
        <v>0</v>
      </c>
      <c r="AC75">
        <f ca="1"/>
        <v>0</v>
      </c>
      <c r="AD75">
        <f ca="1"/>
        <v>0</v>
      </c>
      <c r="AE75">
        <f ca="1"/>
        <v>0</v>
      </c>
      <c r="AF75">
        <f ca="1"/>
        <v>0</v>
      </c>
      <c r="AG75">
        <f ca="1"/>
        <v>0</v>
      </c>
      <c r="AH75">
        <f ca="1"/>
        <v>0</v>
      </c>
      <c r="AI75">
        <f ca="1"/>
        <v>4</v>
      </c>
      <c r="AJ75" t="b">
        <f ca="1"/>
        <v>0</v>
      </c>
      <c r="AK75">
        <f ca="1"/>
        <v>0</v>
      </c>
      <c r="AL75" t="str">
        <f ca="1"/>
        <v>BarGaming</v>
      </c>
      <c r="AM75" t="str">
        <f ca="1"/>
        <v>0:45</v>
      </c>
      <c r="AN75" t="str">
        <f ca="1"/>
        <v>Defence</v>
      </c>
      <c r="AO75" t="str">
        <f ca="1"/>
        <v>Lost</v>
      </c>
      <c r="AP75" t="b">
        <f ca="1"/>
        <v>0</v>
      </c>
      <c r="AQ75">
        <f ca="1"/>
        <v>0</v>
      </c>
      <c r="AR75" t="str">
        <f ca="1"/>
        <v>1:11</v>
      </c>
      <c r="AS75" t="str">
        <f ca="1"/>
        <v>Ploudy</v>
      </c>
      <c r="AT75" t="str">
        <f ca="1"/>
        <v>Gun</v>
      </c>
      <c r="AU75" t="b">
        <f ca="1"/>
        <v>0</v>
      </c>
      <c r="AV75" t="b">
        <f ca="1"/>
        <v>0</v>
      </c>
      <c r="AW75">
        <f ca="1"/>
        <v>0</v>
      </c>
      <c r="AX75">
        <f ca="1"/>
        <v>0</v>
      </c>
      <c r="AY75">
        <f ca="1"/>
        <v>0</v>
      </c>
      <c r="AZ75" t="b">
        <f ca="1"/>
        <v>0</v>
      </c>
      <c r="BA75">
        <f ca="1"/>
        <v>0</v>
      </c>
      <c r="BB75">
        <f ca="1"/>
        <v>0</v>
      </c>
      <c r="BC75">
        <f ca="1"/>
        <v>0</v>
      </c>
      <c r="BD75">
        <f ca="1"/>
        <v>0</v>
      </c>
      <c r="BE75" t="b">
        <f ca="1"/>
        <v>0</v>
      </c>
      <c r="BF75">
        <f ca="1"/>
        <v>0</v>
      </c>
      <c r="BG75">
        <f ca="1"/>
        <v>0</v>
      </c>
      <c r="BH75">
        <f ca="1"/>
        <v>0</v>
      </c>
      <c r="BI75">
        <f ca="1"/>
        <v>0</v>
      </c>
      <c r="BJ75" t="b">
        <f ca="1"/>
        <v>0</v>
      </c>
      <c r="BK75">
        <f ca="1"/>
        <v>0</v>
      </c>
      <c r="BL75">
        <f ca="1"/>
        <v>0</v>
      </c>
      <c r="BM75">
        <f ca="1"/>
        <v>0</v>
      </c>
      <c r="BN75">
        <f ca="1"/>
        <v>0</v>
      </c>
      <c r="BO75" t="b">
        <f ca="1"/>
        <v>0</v>
      </c>
      <c r="BP75">
        <f ca="1"/>
        <v>0</v>
      </c>
      <c r="BQ75">
        <f ca="1"/>
        <v>0</v>
      </c>
      <c r="BR75" t="str">
        <f ca="1"/>
        <v/>
      </c>
      <c r="BS75">
        <f ca="1"/>
        <v>0</v>
      </c>
      <c r="BT75">
        <f ca="1"/>
        <v>0</v>
      </c>
      <c r="BU75" t="b">
        <f ca="1"/>
        <v>0</v>
      </c>
      <c r="BV75" t="b">
        <f ca="1"/>
        <v>0</v>
      </c>
      <c r="BW75">
        <f ca="1"/>
        <v>0</v>
      </c>
      <c r="BX75">
        <f ca="1"/>
        <v>0</v>
      </c>
      <c r="BY75" t="b">
        <f ca="1"/>
        <v>0</v>
      </c>
      <c r="BZ75" t="b">
        <f ca="1"/>
        <v>0</v>
      </c>
      <c r="CA75">
        <f ca="1"/>
        <v>1</v>
      </c>
      <c r="CB75">
        <f ca="1"/>
        <v>0</v>
      </c>
      <c r="CC75" t="b">
        <f ca="1"/>
        <v>1</v>
      </c>
      <c r="CD75" t="b">
        <f ca="1"/>
        <v>1</v>
      </c>
      <c r="CE75">
        <f ca="1"/>
        <v>0</v>
      </c>
      <c r="CF75">
        <f ca="1"/>
        <v>0</v>
      </c>
      <c r="CG75" t="b">
        <f ca="1"/>
        <v>0</v>
      </c>
      <c r="CH75">
        <f ca="1"/>
        <v>63</v>
      </c>
      <c r="CI75">
        <f ca="1"/>
        <v>117</v>
      </c>
      <c r="CJ75">
        <f ca="1"/>
        <v>109</v>
      </c>
      <c r="CK75" t="b">
        <f ca="1"/>
        <v>0</v>
      </c>
      <c r="CL75" t="b">
        <f ca="1"/>
        <v>0</v>
      </c>
      <c r="CM75" t="b">
        <f ca="1"/>
        <v>0</v>
      </c>
      <c r="CN75" t="b">
        <f ca="1"/>
        <v>0</v>
      </c>
      <c r="CO75">
        <f ca="1"/>
        <v>135</v>
      </c>
      <c r="CP75">
        <f ca="1"/>
        <v>0</v>
      </c>
      <c r="CQ75">
        <f ca="1"/>
        <v>0</v>
      </c>
      <c r="CR75">
        <f ca="1"/>
        <v>0</v>
      </c>
      <c r="CS75">
        <f ca="1"/>
        <v>0</v>
      </c>
      <c r="CT75">
        <f ca="1"/>
        <v>0</v>
      </c>
      <c r="CU75">
        <f ca="1"/>
        <v>0</v>
      </c>
      <c r="CV75" t="b">
        <f ca="1"/>
        <v>1</v>
      </c>
      <c r="CW75">
        <f ca="1"/>
        <v>0</v>
      </c>
      <c r="CX75">
        <f ca="1"/>
        <v>117</v>
      </c>
      <c r="CY75">
        <f ca="1"/>
        <v>0</v>
      </c>
      <c r="CZ75">
        <f ca="1"/>
        <v>1</v>
      </c>
      <c r="DA75" t="b">
        <f ca="1"/>
        <v>0</v>
      </c>
      <c r="DB75" t="b">
        <f ca="1"/>
        <v>0</v>
      </c>
      <c r="DC75" t="b">
        <f ca="1"/>
        <v>0</v>
      </c>
      <c r="DD75" t="b">
        <f ca="1"/>
        <v>0</v>
      </c>
      <c r="DE75" t="b">
        <f ca="1"/>
        <v>0</v>
      </c>
      <c r="DF75">
        <f ca="1"/>
        <v>0</v>
      </c>
    </row>
    <row r="76" spans="1:110" x14ac:dyDescent="0.2">
      <c r="A76" t="str">
        <f ca="1"/>
        <v>6_1 Chalet</v>
      </c>
      <c r="B76">
        <f ca="1"/>
        <v>5</v>
      </c>
      <c r="C76">
        <f ca="1"/>
        <v>0</v>
      </c>
      <c r="D76">
        <f ca="1"/>
        <v>0</v>
      </c>
      <c r="E76">
        <f ca="1"/>
        <v>0</v>
      </c>
      <c r="F76">
        <f ca="1"/>
        <v>0</v>
      </c>
      <c r="G76">
        <f ca="1"/>
        <v>0</v>
      </c>
      <c r="H76">
        <f ca="1"/>
        <v>0</v>
      </c>
      <c r="I76">
        <f ca="1"/>
        <v>0</v>
      </c>
      <c r="J76" t="str">
        <f ca="1"/>
        <v>0:52</v>
      </c>
      <c r="K76" t="b">
        <f ca="1"/>
        <v>0</v>
      </c>
      <c r="L76" t="b">
        <f ca="1"/>
        <v>0</v>
      </c>
      <c r="M76" t="b">
        <f ca="1"/>
        <v>0</v>
      </c>
      <c r="N76" t="str">
        <f ca="1"/>
        <v>Smoke</v>
      </c>
      <c r="O76" t="b">
        <f ca="1"/>
        <v>0</v>
      </c>
      <c r="P76">
        <f ca="1"/>
        <v>0</v>
      </c>
      <c r="Q76">
        <f ca="1"/>
        <v>0</v>
      </c>
      <c r="R76">
        <f ca="1"/>
        <v>4</v>
      </c>
      <c r="S76">
        <f ca="1"/>
        <v>0</v>
      </c>
      <c r="T76">
        <f ca="1"/>
        <v>0</v>
      </c>
      <c r="U76">
        <f ca="1"/>
        <v>0</v>
      </c>
      <c r="V76">
        <f ca="1"/>
        <v>0</v>
      </c>
      <c r="W76">
        <f ca="1"/>
        <v>0</v>
      </c>
      <c r="X76">
        <f ca="1"/>
        <v>0</v>
      </c>
      <c r="Y76">
        <f ca="1"/>
        <v>0</v>
      </c>
      <c r="Z76">
        <f ca="1"/>
        <v>5</v>
      </c>
      <c r="AA76">
        <f ca="1"/>
        <v>0</v>
      </c>
      <c r="AB76">
        <f ca="1"/>
        <v>0</v>
      </c>
      <c r="AC76">
        <f ca="1"/>
        <v>0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H76">
        <f ca="1"/>
        <v>0</v>
      </c>
      <c r="AI76">
        <f ca="1"/>
        <v>5</v>
      </c>
      <c r="AJ76" t="b">
        <f ca="1"/>
        <v>0</v>
      </c>
      <c r="AK76">
        <f ca="1"/>
        <v>0</v>
      </c>
      <c r="AL76" t="str">
        <f ca="1"/>
        <v>KitchenDining</v>
      </c>
      <c r="AM76" t="str">
        <f ca="1"/>
        <v>0:52</v>
      </c>
      <c r="AN76" t="str">
        <f ca="1"/>
        <v>Defence</v>
      </c>
      <c r="AO76" t="str">
        <f ca="1"/>
        <v>Lost</v>
      </c>
      <c r="AP76" t="b">
        <f ca="1"/>
        <v>0</v>
      </c>
      <c r="AQ76">
        <f ca="1"/>
        <v>0</v>
      </c>
      <c r="AR76" t="str">
        <f ca="1"/>
        <v>1:06</v>
      </c>
      <c r="AS76" t="str">
        <f ca="1"/>
        <v>Ploudy</v>
      </c>
      <c r="AT76" t="str">
        <f ca="1"/>
        <v>Gun</v>
      </c>
      <c r="AU76" t="b">
        <f ca="1"/>
        <v>0</v>
      </c>
      <c r="AV76" t="b">
        <f ca="1"/>
        <v>1</v>
      </c>
      <c r="AW76" t="str">
        <f ca="1"/>
        <v>1:02</v>
      </c>
      <c r="AX76" t="str">
        <f ca="1"/>
        <v>Ploudy</v>
      </c>
      <c r="AY76" t="str">
        <f ca="1"/>
        <v>Gun</v>
      </c>
      <c r="AZ76" t="b">
        <f ca="1"/>
        <v>0</v>
      </c>
      <c r="BA76" t="b">
        <f ca="1"/>
        <v>1</v>
      </c>
      <c r="BB76">
        <f ca="1"/>
        <v>0</v>
      </c>
      <c r="BC76">
        <f ca="1"/>
        <v>0</v>
      </c>
      <c r="BD76">
        <f ca="1"/>
        <v>0</v>
      </c>
      <c r="BE76" t="b">
        <f ca="1"/>
        <v>0</v>
      </c>
      <c r="BF76">
        <f ca="1"/>
        <v>0</v>
      </c>
      <c r="BG76">
        <f ca="1"/>
        <v>0</v>
      </c>
      <c r="BH76">
        <f ca="1"/>
        <v>0</v>
      </c>
      <c r="BI76">
        <f ca="1"/>
        <v>0</v>
      </c>
      <c r="BJ76" t="b">
        <f ca="1"/>
        <v>0</v>
      </c>
      <c r="BK76">
        <f ca="1"/>
        <v>0</v>
      </c>
      <c r="BL76">
        <f ca="1"/>
        <v>0</v>
      </c>
      <c r="BM76">
        <f ca="1"/>
        <v>0</v>
      </c>
      <c r="BN76">
        <f ca="1"/>
        <v>0</v>
      </c>
      <c r="BO76" t="b">
        <f ca="1"/>
        <v>0</v>
      </c>
      <c r="BP76">
        <f ca="1"/>
        <v>0</v>
      </c>
      <c r="BQ76">
        <f ca="1"/>
        <v>0</v>
      </c>
      <c r="BR76" t="str">
        <f ca="1"/>
        <v/>
      </c>
      <c r="BS76">
        <f ca="1"/>
        <v>0</v>
      </c>
      <c r="BT76">
        <f ca="1"/>
        <v>0</v>
      </c>
      <c r="BU76" t="b">
        <f ca="1"/>
        <v>0</v>
      </c>
      <c r="BV76" t="b">
        <f ca="1"/>
        <v>0</v>
      </c>
      <c r="BW76">
        <f ca="1"/>
        <v>0</v>
      </c>
      <c r="BX76">
        <f ca="1"/>
        <v>0</v>
      </c>
      <c r="BY76" t="b">
        <f ca="1"/>
        <v>0</v>
      </c>
      <c r="BZ76" t="b">
        <f ca="1"/>
        <v>0</v>
      </c>
      <c r="CA76">
        <f ca="1"/>
        <v>2</v>
      </c>
      <c r="CB76">
        <f ca="1"/>
        <v>2</v>
      </c>
      <c r="CC76" t="b">
        <f ca="1"/>
        <v>1</v>
      </c>
      <c r="CD76" t="b">
        <f ca="1"/>
        <v>1</v>
      </c>
      <c r="CE76">
        <f ca="1"/>
        <v>0</v>
      </c>
      <c r="CF76">
        <f ca="1"/>
        <v>1</v>
      </c>
      <c r="CG76" t="b">
        <f ca="1"/>
        <v>0</v>
      </c>
      <c r="CH76">
        <f ca="1"/>
        <v>52</v>
      </c>
      <c r="CI76">
        <f ca="1"/>
        <v>128</v>
      </c>
      <c r="CJ76">
        <f ca="1"/>
        <v>114</v>
      </c>
      <c r="CK76">
        <f ca="1"/>
        <v>118</v>
      </c>
      <c r="CL76" t="b">
        <f ca="1"/>
        <v>0</v>
      </c>
      <c r="CM76" t="b">
        <f ca="1"/>
        <v>0</v>
      </c>
      <c r="CN76" t="b">
        <f ca="1"/>
        <v>0</v>
      </c>
      <c r="CO76">
        <f ca="1"/>
        <v>128</v>
      </c>
      <c r="CP76">
        <f ca="1"/>
        <v>0</v>
      </c>
      <c r="CQ76">
        <f ca="1"/>
        <v>0</v>
      </c>
      <c r="CR76">
        <f ca="1"/>
        <v>0</v>
      </c>
      <c r="CS76">
        <f ca="1"/>
        <v>0</v>
      </c>
      <c r="CT76">
        <f ca="1"/>
        <v>0</v>
      </c>
      <c r="CU76">
        <f ca="1"/>
        <v>0</v>
      </c>
      <c r="CV76" t="b">
        <f ca="1"/>
        <v>1</v>
      </c>
      <c r="CW76">
        <f ca="1"/>
        <v>0</v>
      </c>
      <c r="CX76">
        <f ca="1"/>
        <v>128</v>
      </c>
      <c r="CY76">
        <f ca="1"/>
        <v>0</v>
      </c>
      <c r="CZ76">
        <f ca="1"/>
        <v>2</v>
      </c>
      <c r="DA76" t="b">
        <f ca="1"/>
        <v>0</v>
      </c>
      <c r="DB76" t="b">
        <f ca="1"/>
        <v>0</v>
      </c>
      <c r="DC76" t="b">
        <f ca="1"/>
        <v>0</v>
      </c>
      <c r="DD76" t="b">
        <f ca="1"/>
        <v>0</v>
      </c>
      <c r="DE76" t="b">
        <f ca="1"/>
        <v>0</v>
      </c>
      <c r="DF76">
        <f ca="1"/>
        <v>0</v>
      </c>
    </row>
    <row r="77" spans="1:110" x14ac:dyDescent="0.2">
      <c r="A77" t="str">
        <f ca="1"/>
        <v>6_1 Chalet</v>
      </c>
      <c r="B77">
        <f ca="1"/>
        <v>6</v>
      </c>
      <c r="C77">
        <f ca="1"/>
        <v>0</v>
      </c>
      <c r="D77">
        <f ca="1"/>
        <v>0</v>
      </c>
      <c r="E77">
        <f ca="1"/>
        <v>0</v>
      </c>
      <c r="F77">
        <f ca="1"/>
        <v>0</v>
      </c>
      <c r="G77">
        <f ca="1"/>
        <v>0</v>
      </c>
      <c r="H77">
        <f ca="1"/>
        <v>0</v>
      </c>
      <c r="I77">
        <f ca="1"/>
        <v>0</v>
      </c>
      <c r="J77">
        <f ca="1"/>
        <v>0</v>
      </c>
      <c r="K77" t="b">
        <f ca="1"/>
        <v>0</v>
      </c>
      <c r="L77" t="b">
        <f ca="1"/>
        <v>0</v>
      </c>
      <c r="M77" t="b">
        <f ca="1"/>
        <v>0</v>
      </c>
      <c r="N77" t="str">
        <f ca="1"/>
        <v>Alibi</v>
      </c>
      <c r="O77" t="b">
        <f ca="1"/>
        <v>0</v>
      </c>
      <c r="P77">
        <f ca="1"/>
        <v>0</v>
      </c>
      <c r="Q77">
        <f ca="1"/>
        <v>0</v>
      </c>
      <c r="R77">
        <f ca="1"/>
        <v>1</v>
      </c>
      <c r="S77">
        <f ca="1"/>
        <v>0</v>
      </c>
      <c r="T77">
        <f ca="1"/>
        <v>0</v>
      </c>
      <c r="U77">
        <f ca="1"/>
        <v>0</v>
      </c>
      <c r="V77">
        <f ca="1"/>
        <v>0</v>
      </c>
      <c r="W77">
        <f ca="1"/>
        <v>0</v>
      </c>
      <c r="X77">
        <f ca="1"/>
        <v>0</v>
      </c>
      <c r="Y77">
        <f ca="1"/>
        <v>0</v>
      </c>
      <c r="Z77">
        <f ca="1"/>
        <v>6</v>
      </c>
      <c r="AA77">
        <f ca="1"/>
        <v>0</v>
      </c>
      <c r="AB77">
        <f ca="1"/>
        <v>0</v>
      </c>
      <c r="AC77">
        <f ca="1"/>
        <v>0</v>
      </c>
      <c r="AD77">
        <f ca="1"/>
        <v>0</v>
      </c>
      <c r="AE77">
        <f ca="1"/>
        <v>0</v>
      </c>
      <c r="AF77">
        <f ca="1"/>
        <v>0</v>
      </c>
      <c r="AG77">
        <f ca="1"/>
        <v>0</v>
      </c>
      <c r="AH77">
        <f ca="1"/>
        <v>0</v>
      </c>
      <c r="AI77">
        <f ca="1"/>
        <v>6</v>
      </c>
      <c r="AJ77" t="b">
        <f ca="1"/>
        <v>0</v>
      </c>
      <c r="AK77">
        <f ca="1"/>
        <v>0</v>
      </c>
      <c r="AL77" t="str">
        <f ca="1"/>
        <v>WineSnowmobile</v>
      </c>
      <c r="AM77" t="str">
        <f ca="1"/>
        <v>1:50</v>
      </c>
      <c r="AN77" t="str">
        <f ca="1"/>
        <v>Defence</v>
      </c>
      <c r="AO77" t="str">
        <f ca="1"/>
        <v>Won</v>
      </c>
      <c r="AP77" t="b">
        <f ca="1"/>
        <v>0</v>
      </c>
      <c r="AQ77">
        <f ca="1"/>
        <v>0</v>
      </c>
      <c r="AR77" t="str">
        <f ca="1"/>
        <v>2:22</v>
      </c>
      <c r="AS77" t="str">
        <f ca="1"/>
        <v>Perseus</v>
      </c>
      <c r="AT77" t="str">
        <f ca="1"/>
        <v>Gun</v>
      </c>
      <c r="AU77" t="b">
        <f ca="1"/>
        <v>0</v>
      </c>
      <c r="AV77" t="b">
        <f ca="1"/>
        <v>1</v>
      </c>
      <c r="AW77" t="str">
        <f ca="1"/>
        <v>2:21</v>
      </c>
      <c r="AX77" t="str">
        <f ca="1"/>
        <v>Perseus</v>
      </c>
      <c r="AY77" t="str">
        <f ca="1"/>
        <v>Gun</v>
      </c>
      <c r="AZ77" t="b">
        <f ca="1"/>
        <v>0</v>
      </c>
      <c r="BA77" t="b">
        <f ca="1"/>
        <v>0</v>
      </c>
      <c r="BB77" t="str">
        <f ca="1"/>
        <v>1:59</v>
      </c>
      <c r="BC77" t="str">
        <f ca="1"/>
        <v>Perseus</v>
      </c>
      <c r="BD77" t="str">
        <f ca="1"/>
        <v>Gun</v>
      </c>
      <c r="BE77" t="b">
        <f ca="1"/>
        <v>0</v>
      </c>
      <c r="BF77" t="b">
        <f ca="1"/>
        <v>0</v>
      </c>
      <c r="BG77" t="str">
        <f ca="1"/>
        <v>1:51</v>
      </c>
      <c r="BH77" t="str">
        <f ca="1"/>
        <v>Blue</v>
      </c>
      <c r="BI77" t="str">
        <f ca="1"/>
        <v>Gun</v>
      </c>
      <c r="BJ77" t="b">
        <f ca="1"/>
        <v>0</v>
      </c>
      <c r="BK77" t="b">
        <f ca="1"/>
        <v>1</v>
      </c>
      <c r="BL77" t="str">
        <f ca="1"/>
        <v>1:50</v>
      </c>
      <c r="BM77" t="str">
        <f ca="1"/>
        <v>Yeeto</v>
      </c>
      <c r="BN77" t="str">
        <f ca="1"/>
        <v>Gun</v>
      </c>
      <c r="BO77" t="b">
        <f ca="1"/>
        <v>0</v>
      </c>
      <c r="BP77" t="b">
        <f ca="1"/>
        <v>0</v>
      </c>
      <c r="BQ77">
        <f ca="1"/>
        <v>0</v>
      </c>
      <c r="BR77" t="str">
        <f ca="1"/>
        <v/>
      </c>
      <c r="BS77">
        <f ca="1"/>
        <v>0</v>
      </c>
      <c r="BT77">
        <f ca="1"/>
        <v>0</v>
      </c>
      <c r="BU77" t="b">
        <f ca="1"/>
        <v>0</v>
      </c>
      <c r="BV77" t="b">
        <f ca="1"/>
        <v>0</v>
      </c>
      <c r="BW77">
        <f ca="1"/>
        <v>0</v>
      </c>
      <c r="BX77">
        <f ca="1"/>
        <v>0</v>
      </c>
      <c r="BY77" t="b">
        <f ca="1"/>
        <v>0</v>
      </c>
      <c r="BZ77" t="b">
        <f ca="1"/>
        <v>0</v>
      </c>
      <c r="CA77">
        <f ca="1"/>
        <v>0</v>
      </c>
      <c r="CB77">
        <f ca="1"/>
        <v>0</v>
      </c>
      <c r="CC77" t="b">
        <f ca="1"/>
        <v>0</v>
      </c>
      <c r="CD77" t="b">
        <f ca="1"/>
        <v>1</v>
      </c>
      <c r="CE77">
        <f ca="1"/>
        <v>0</v>
      </c>
      <c r="CF77">
        <f ca="1"/>
        <v>0</v>
      </c>
      <c r="CG77" t="b">
        <f ca="1"/>
        <v>1</v>
      </c>
      <c r="CH77">
        <f ca="1"/>
        <v>0</v>
      </c>
      <c r="CI77" t="b">
        <f ca="1"/>
        <v>0</v>
      </c>
      <c r="CJ77">
        <f ca="1"/>
        <v>38</v>
      </c>
      <c r="CK77">
        <f ca="1"/>
        <v>39</v>
      </c>
      <c r="CL77">
        <f ca="1"/>
        <v>61</v>
      </c>
      <c r="CM77">
        <f ca="1"/>
        <v>69</v>
      </c>
      <c r="CN77">
        <f ca="1"/>
        <v>70</v>
      </c>
      <c r="CO77">
        <f ca="1"/>
        <v>70</v>
      </c>
      <c r="CP77">
        <f ca="1"/>
        <v>0</v>
      </c>
      <c r="CQ77">
        <f ca="1"/>
        <v>0</v>
      </c>
      <c r="CR77">
        <f ca="1"/>
        <v>0</v>
      </c>
      <c r="CS77">
        <f ca="1"/>
        <v>0</v>
      </c>
      <c r="CT77">
        <f ca="1"/>
        <v>0</v>
      </c>
      <c r="CU77">
        <f ca="1"/>
        <v>0</v>
      </c>
      <c r="CV77" t="b">
        <f ca="1"/>
        <v>1</v>
      </c>
      <c r="CW77">
        <f ca="1"/>
        <v>0</v>
      </c>
      <c r="CX77" t="b">
        <f ca="1"/>
        <v>0</v>
      </c>
      <c r="CY77">
        <f ca="1"/>
        <v>0</v>
      </c>
      <c r="CZ77">
        <f ca="1"/>
        <v>0</v>
      </c>
      <c r="DA77" t="b">
        <f ca="1"/>
        <v>0</v>
      </c>
      <c r="DB77" t="b">
        <f ca="1"/>
        <v>0</v>
      </c>
      <c r="DC77" t="b">
        <f ca="1"/>
        <v>0</v>
      </c>
      <c r="DD77" t="b">
        <f ca="1"/>
        <v>0</v>
      </c>
      <c r="DE77" t="b">
        <f ca="1"/>
        <v>0</v>
      </c>
      <c r="DF77">
        <f ca="1"/>
        <v>0</v>
      </c>
    </row>
    <row r="78" spans="1:110" x14ac:dyDescent="0.2">
      <c r="A78" t="str">
        <f ca="1"/>
        <v>6_1 Chalet</v>
      </c>
      <c r="B78">
        <f ca="1"/>
        <v>7</v>
      </c>
      <c r="C78">
        <f ca="1"/>
        <v>0</v>
      </c>
      <c r="D78">
        <f ca="1"/>
        <v>0</v>
      </c>
      <c r="E78">
        <f ca="1"/>
        <v>0</v>
      </c>
      <c r="F78">
        <f ca="1"/>
        <v>0</v>
      </c>
      <c r="G78">
        <f ca="1"/>
        <v>0</v>
      </c>
      <c r="H78">
        <f ca="1"/>
        <v>0</v>
      </c>
      <c r="I78">
        <f ca="1"/>
        <v>0</v>
      </c>
      <c r="J78" t="str">
        <f ca="1"/>
        <v>1:30</v>
      </c>
      <c r="K78" t="b">
        <f ca="1"/>
        <v>0</v>
      </c>
      <c r="L78" t="b">
        <f ca="1"/>
        <v>0</v>
      </c>
      <c r="M78" t="b">
        <f ca="1"/>
        <v>0</v>
      </c>
      <c r="N78" t="str">
        <f ca="1"/>
        <v>Zero</v>
      </c>
      <c r="O78" t="b">
        <f ca="1"/>
        <v>0</v>
      </c>
      <c r="P78">
        <f ca="1"/>
        <v>0</v>
      </c>
      <c r="Q78">
        <f ca="1"/>
        <v>0</v>
      </c>
      <c r="R78">
        <f ca="1"/>
        <v>0</v>
      </c>
      <c r="S78">
        <f ca="1"/>
        <v>1</v>
      </c>
      <c r="T78">
        <f ca="1"/>
        <v>0</v>
      </c>
      <c r="U78">
        <f ca="1"/>
        <v>0</v>
      </c>
      <c r="V78">
        <f ca="1"/>
        <v>0</v>
      </c>
      <c r="W78">
        <f ca="1"/>
        <v>0</v>
      </c>
      <c r="X78">
        <f ca="1"/>
        <v>0</v>
      </c>
      <c r="Y78">
        <f ca="1"/>
        <v>0</v>
      </c>
      <c r="Z78">
        <f ca="1"/>
        <v>7</v>
      </c>
      <c r="AA78">
        <f ca="1"/>
        <v>0</v>
      </c>
      <c r="AB78">
        <f ca="1"/>
        <v>0</v>
      </c>
      <c r="AC78">
        <f ca="1"/>
        <v>0</v>
      </c>
      <c r="AD78">
        <f ca="1"/>
        <v>0</v>
      </c>
      <c r="AE78">
        <f ca="1"/>
        <v>0</v>
      </c>
      <c r="AF78">
        <f ca="1"/>
        <v>0</v>
      </c>
      <c r="AG78">
        <f ca="1"/>
        <v>0</v>
      </c>
      <c r="AH78">
        <f ca="1"/>
        <v>0</v>
      </c>
      <c r="AI78">
        <f ca="1"/>
        <v>7</v>
      </c>
      <c r="AJ78" t="b">
        <f ca="1"/>
        <v>0</v>
      </c>
      <c r="AK78">
        <f ca="1"/>
        <v>0</v>
      </c>
      <c r="AL78" t="str">
        <f ca="1"/>
        <v>BarGaming</v>
      </c>
      <c r="AM78" t="str">
        <f ca="1"/>
        <v>0:50</v>
      </c>
      <c r="AN78" t="str">
        <f ca="1"/>
        <v>Attack</v>
      </c>
      <c r="AO78" t="str">
        <f ca="1"/>
        <v>Lost</v>
      </c>
      <c r="AP78" t="b">
        <f ca="1"/>
        <v>0</v>
      </c>
      <c r="AQ78">
        <f ca="1"/>
        <v>0</v>
      </c>
      <c r="AR78" t="str">
        <f ca="1"/>
        <v>2:25</v>
      </c>
      <c r="AS78" t="str">
        <f ca="1"/>
        <v>Blue</v>
      </c>
      <c r="AT78" t="str">
        <f ca="1"/>
        <v>Gun</v>
      </c>
      <c r="AU78" t="b">
        <f ca="1"/>
        <v>0</v>
      </c>
      <c r="AV78" t="b">
        <f ca="1"/>
        <v>0</v>
      </c>
      <c r="AW78" t="str">
        <f ca="1"/>
        <v>1:46</v>
      </c>
      <c r="AX78" t="str">
        <f ca="1"/>
        <v>Perseus</v>
      </c>
      <c r="AY78" t="str">
        <f ca="1"/>
        <v>Gun</v>
      </c>
      <c r="AZ78" t="b">
        <f ca="1"/>
        <v>0</v>
      </c>
      <c r="BA78" t="b">
        <f ca="1"/>
        <v>1</v>
      </c>
      <c r="BB78" t="str">
        <f ca="1"/>
        <v>1:35</v>
      </c>
      <c r="BC78" t="str">
        <f ca="1"/>
        <v>Blue</v>
      </c>
      <c r="BD78" t="str">
        <f ca="1"/>
        <v>Gun</v>
      </c>
      <c r="BE78" t="b">
        <f ca="1"/>
        <v>0</v>
      </c>
      <c r="BF78" t="b">
        <f ca="1"/>
        <v>0</v>
      </c>
      <c r="BG78" t="str">
        <f ca="1"/>
        <v>0:54</v>
      </c>
      <c r="BH78" t="str">
        <f ca="1"/>
        <v>Blue</v>
      </c>
      <c r="BI78" t="str">
        <f ca="1"/>
        <v>Utility</v>
      </c>
      <c r="BJ78" t="b">
        <f ca="1"/>
        <v>0</v>
      </c>
      <c r="BK78" t="b">
        <f ca="1"/>
        <v>0</v>
      </c>
      <c r="BL78">
        <f ca="1"/>
        <v>0</v>
      </c>
      <c r="BM78">
        <f ca="1"/>
        <v>0</v>
      </c>
      <c r="BN78">
        <f ca="1"/>
        <v>0</v>
      </c>
      <c r="BO78" t="b">
        <f ca="1"/>
        <v>0</v>
      </c>
      <c r="BP78">
        <f ca="1"/>
        <v>0</v>
      </c>
      <c r="BQ78">
        <f ca="1"/>
        <v>0</v>
      </c>
      <c r="BR78" t="str">
        <f ca="1"/>
        <v/>
      </c>
      <c r="BS78">
        <f ca="1"/>
        <v>0</v>
      </c>
      <c r="BT78">
        <f ca="1"/>
        <v>0</v>
      </c>
      <c r="BU78" t="b">
        <f ca="1"/>
        <v>0</v>
      </c>
      <c r="BV78" t="b">
        <f ca="1"/>
        <v>0</v>
      </c>
      <c r="BW78">
        <f ca="1"/>
        <v>0</v>
      </c>
      <c r="BX78">
        <f ca="1"/>
        <v>0</v>
      </c>
      <c r="BY78" t="b">
        <f ca="1"/>
        <v>0</v>
      </c>
      <c r="BZ78" t="b">
        <f ca="1"/>
        <v>0</v>
      </c>
      <c r="CA78">
        <f ca="1"/>
        <v>0</v>
      </c>
      <c r="CB78">
        <f ca="1"/>
        <v>0</v>
      </c>
      <c r="CC78" t="b">
        <f ca="1"/>
        <v>0</v>
      </c>
      <c r="CD78" t="b">
        <f ca="1"/>
        <v>0</v>
      </c>
      <c r="CE78">
        <f ca="1"/>
        <v>0</v>
      </c>
      <c r="CF78">
        <f ca="1"/>
        <v>0</v>
      </c>
      <c r="CG78" t="b">
        <f ca="1"/>
        <v>0</v>
      </c>
      <c r="CH78">
        <f ca="1"/>
        <v>90</v>
      </c>
      <c r="CI78">
        <f ca="1"/>
        <v>90</v>
      </c>
      <c r="CJ78">
        <f ca="1"/>
        <v>35</v>
      </c>
      <c r="CK78">
        <f ca="1"/>
        <v>74</v>
      </c>
      <c r="CL78">
        <f ca="1"/>
        <v>85</v>
      </c>
      <c r="CM78">
        <f ca="1"/>
        <v>126</v>
      </c>
      <c r="CN78" t="b">
        <f ca="1"/>
        <v>0</v>
      </c>
      <c r="CO78">
        <f ca="1"/>
        <v>130</v>
      </c>
      <c r="CP78">
        <f ca="1"/>
        <v>0</v>
      </c>
      <c r="CQ78">
        <f ca="1"/>
        <v>0</v>
      </c>
      <c r="CR78">
        <f ca="1"/>
        <v>0</v>
      </c>
      <c r="CS78">
        <f ca="1"/>
        <v>0</v>
      </c>
      <c r="CT78">
        <f ca="1"/>
        <v>0</v>
      </c>
      <c r="CU78">
        <f ca="1"/>
        <v>0</v>
      </c>
      <c r="CV78">
        <f ca="1"/>
        <v>0</v>
      </c>
      <c r="CW78">
        <f ca="1"/>
        <v>0</v>
      </c>
      <c r="CX78">
        <f ca="1"/>
        <v>0</v>
      </c>
      <c r="CY78">
        <f ca="1"/>
        <v>0</v>
      </c>
      <c r="CZ78">
        <f ca="1"/>
        <v>0</v>
      </c>
      <c r="DA78" t="b">
        <f ca="1"/>
        <v>0</v>
      </c>
      <c r="DB78" t="b">
        <f ca="1"/>
        <v>0</v>
      </c>
      <c r="DC78" t="b">
        <f ca="1"/>
        <v>0</v>
      </c>
      <c r="DD78" t="b">
        <f ca="1"/>
        <v>0</v>
      </c>
      <c r="DE78" t="b">
        <f ca="1"/>
        <v>0</v>
      </c>
      <c r="DF78">
        <f ca="1"/>
        <v>0</v>
      </c>
    </row>
    <row r="79" spans="1:110" x14ac:dyDescent="0.2">
      <c r="A79" t="str">
        <f ca="1"/>
        <v>6_1 Chalet</v>
      </c>
      <c r="B79">
        <f ca="1"/>
        <v>8</v>
      </c>
      <c r="C79">
        <f ca="1"/>
        <v>0</v>
      </c>
      <c r="D79">
        <f ca="1"/>
        <v>0</v>
      </c>
      <c r="E79">
        <f ca="1"/>
        <v>0</v>
      </c>
      <c r="F79">
        <f ca="1"/>
        <v>0</v>
      </c>
      <c r="G79">
        <f ca="1"/>
        <v>0</v>
      </c>
      <c r="H79">
        <f ca="1"/>
        <v>0</v>
      </c>
      <c r="I79">
        <f ca="1"/>
        <v>0</v>
      </c>
      <c r="J79" t="str">
        <f ca="1"/>
        <v>1:11</v>
      </c>
      <c r="K79" t="b">
        <f ca="1"/>
        <v>0</v>
      </c>
      <c r="L79" t="b">
        <f ca="1"/>
        <v>0</v>
      </c>
      <c r="M79" t="b">
        <f ca="1"/>
        <v>0</v>
      </c>
      <c r="N79" t="str">
        <f ca="1"/>
        <v>Maverick</v>
      </c>
      <c r="O79" t="b">
        <f ca="1"/>
        <v>0</v>
      </c>
      <c r="P79">
        <f ca="1"/>
        <v>0</v>
      </c>
      <c r="Q79">
        <f ca="1"/>
        <v>0</v>
      </c>
      <c r="R79">
        <f ca="1"/>
        <v>0</v>
      </c>
      <c r="S79">
        <f ca="1"/>
        <v>1</v>
      </c>
      <c r="T79">
        <f ca="1"/>
        <v>0</v>
      </c>
      <c r="U79">
        <f ca="1"/>
        <v>0</v>
      </c>
      <c r="V79">
        <f ca="1"/>
        <v>0</v>
      </c>
      <c r="W79">
        <f ca="1"/>
        <v>0</v>
      </c>
      <c r="X79">
        <f ca="1"/>
        <v>0</v>
      </c>
      <c r="Y79">
        <f ca="1"/>
        <v>0</v>
      </c>
      <c r="Z79">
        <f ca="1"/>
        <v>8</v>
      </c>
      <c r="AA79">
        <f ca="1"/>
        <v>0</v>
      </c>
      <c r="AB79">
        <f ca="1"/>
        <v>0</v>
      </c>
      <c r="AC79">
        <f ca="1"/>
        <v>0</v>
      </c>
      <c r="AD79">
        <f ca="1"/>
        <v>0</v>
      </c>
      <c r="AE79">
        <f ca="1"/>
        <v>0</v>
      </c>
      <c r="AF79">
        <f ca="1"/>
        <v>0</v>
      </c>
      <c r="AG79">
        <f ca="1"/>
        <v>0</v>
      </c>
      <c r="AH79">
        <f ca="1"/>
        <v>0</v>
      </c>
      <c r="AI79">
        <f ca="1"/>
        <v>8</v>
      </c>
      <c r="AJ79" t="b">
        <f ca="1"/>
        <v>0</v>
      </c>
      <c r="AK79">
        <f ca="1"/>
        <v>0</v>
      </c>
      <c r="AL79" t="str">
        <f ca="1"/>
        <v>WineSnowmobile</v>
      </c>
      <c r="AM79" t="str">
        <f ca="1"/>
        <v>0:47</v>
      </c>
      <c r="AN79" t="str">
        <f ca="1"/>
        <v>Attack</v>
      </c>
      <c r="AO79" t="str">
        <f ca="1"/>
        <v>Lost</v>
      </c>
      <c r="AP79" t="b">
        <f ca="1"/>
        <v>0</v>
      </c>
      <c r="AQ79">
        <f ca="1"/>
        <v>0</v>
      </c>
      <c r="AR79" t="str">
        <f ca="1"/>
        <v>1:32</v>
      </c>
      <c r="AS79" t="str">
        <f ca="1"/>
        <v>Blue</v>
      </c>
      <c r="AT79" t="str">
        <f ca="1"/>
        <v>Gun</v>
      </c>
      <c r="AU79" t="b">
        <f ca="1"/>
        <v>0</v>
      </c>
      <c r="AV79" t="b">
        <f ca="1"/>
        <v>0</v>
      </c>
      <c r="AW79" t="str">
        <f ca="1"/>
        <v>1:31</v>
      </c>
      <c r="AX79" t="str">
        <f ca="1"/>
        <v>Ploudy</v>
      </c>
      <c r="AY79" t="str">
        <f ca="1"/>
        <v>Gun</v>
      </c>
      <c r="AZ79" t="b">
        <f ca="1"/>
        <v>0</v>
      </c>
      <c r="BA79" t="b">
        <f ca="1"/>
        <v>0</v>
      </c>
      <c r="BB79">
        <f ca="1"/>
        <v>0</v>
      </c>
      <c r="BC79">
        <f ca="1"/>
        <v>0</v>
      </c>
      <c r="BD79">
        <f ca="1"/>
        <v>0</v>
      </c>
      <c r="BE79" t="b">
        <f ca="1"/>
        <v>0</v>
      </c>
      <c r="BF79">
        <f ca="1"/>
        <v>0</v>
      </c>
      <c r="BG79">
        <f ca="1"/>
        <v>0</v>
      </c>
      <c r="BH79">
        <f ca="1"/>
        <v>0</v>
      </c>
      <c r="BI79">
        <f ca="1"/>
        <v>0</v>
      </c>
      <c r="BJ79" t="b">
        <f ca="1"/>
        <v>0</v>
      </c>
      <c r="BK79">
        <f ca="1"/>
        <v>0</v>
      </c>
      <c r="BL79">
        <f ca="1"/>
        <v>0</v>
      </c>
      <c r="BM79">
        <f ca="1"/>
        <v>0</v>
      </c>
      <c r="BN79">
        <f ca="1"/>
        <v>0</v>
      </c>
      <c r="BO79" t="b">
        <f ca="1"/>
        <v>0</v>
      </c>
      <c r="BP79">
        <f ca="1"/>
        <v>0</v>
      </c>
      <c r="BQ79">
        <f ca="1"/>
        <v>0</v>
      </c>
      <c r="BR79" t="str">
        <f ca="1"/>
        <v/>
      </c>
      <c r="BS79">
        <f ca="1"/>
        <v>0</v>
      </c>
      <c r="BT79">
        <f ca="1"/>
        <v>0</v>
      </c>
      <c r="BU79" t="b">
        <f ca="1"/>
        <v>0</v>
      </c>
      <c r="BV79" t="b">
        <f ca="1"/>
        <v>0</v>
      </c>
      <c r="BW79">
        <f ca="1"/>
        <v>0</v>
      </c>
      <c r="BX79">
        <f ca="1"/>
        <v>0</v>
      </c>
      <c r="BY79" t="b">
        <f ca="1"/>
        <v>0</v>
      </c>
      <c r="BZ79" t="b">
        <f ca="1"/>
        <v>0</v>
      </c>
      <c r="CA79">
        <f ca="1"/>
        <v>1</v>
      </c>
      <c r="CB79">
        <f ca="1"/>
        <v>0</v>
      </c>
      <c r="CC79" t="b">
        <f ca="1"/>
        <v>0</v>
      </c>
      <c r="CD79" t="b">
        <f ca="1"/>
        <v>1</v>
      </c>
      <c r="CE79">
        <f ca="1"/>
        <v>0</v>
      </c>
      <c r="CF79">
        <f ca="1"/>
        <v>0</v>
      </c>
      <c r="CG79" t="b">
        <f ca="1"/>
        <v>0</v>
      </c>
      <c r="CH79">
        <f ca="1"/>
        <v>71</v>
      </c>
      <c r="CI79">
        <f ca="1"/>
        <v>109</v>
      </c>
      <c r="CJ79">
        <f ca="1"/>
        <v>88</v>
      </c>
      <c r="CK79">
        <f ca="1"/>
        <v>89</v>
      </c>
      <c r="CL79" t="b">
        <f ca="1"/>
        <v>0</v>
      </c>
      <c r="CM79" t="b">
        <f ca="1"/>
        <v>0</v>
      </c>
      <c r="CN79" t="b">
        <f ca="1"/>
        <v>0</v>
      </c>
      <c r="CO79">
        <f ca="1"/>
        <v>133</v>
      </c>
      <c r="CP79">
        <f ca="1"/>
        <v>0</v>
      </c>
      <c r="CQ79">
        <f ca="1"/>
        <v>0</v>
      </c>
      <c r="CR79">
        <f ca="1"/>
        <v>0</v>
      </c>
      <c r="CS79">
        <f ca="1"/>
        <v>0</v>
      </c>
      <c r="CT79">
        <f ca="1"/>
        <v>0</v>
      </c>
      <c r="CU79">
        <f ca="1"/>
        <v>0</v>
      </c>
      <c r="CV79">
        <f ca="1"/>
        <v>0</v>
      </c>
      <c r="CW79">
        <f ca="1"/>
        <v>0</v>
      </c>
      <c r="CX79">
        <f ca="1"/>
        <v>0</v>
      </c>
      <c r="CY79">
        <f ca="1"/>
        <v>0</v>
      </c>
      <c r="CZ79">
        <f ca="1"/>
        <v>0</v>
      </c>
      <c r="DA79" t="b">
        <f ca="1"/>
        <v>0</v>
      </c>
      <c r="DB79" t="b">
        <f ca="1"/>
        <v>0</v>
      </c>
      <c r="DC79" t="b">
        <f ca="1"/>
        <v>0</v>
      </c>
      <c r="DD79" t="b">
        <f ca="1"/>
        <v>0</v>
      </c>
      <c r="DE79" t="b">
        <f ca="1"/>
        <v>0</v>
      </c>
      <c r="DF79">
        <f ca="1"/>
        <v>0</v>
      </c>
    </row>
    <row r="80" spans="1:110" x14ac:dyDescent="0.2">
      <c r="A80" t="str">
        <f ca="1"/>
        <v>6_1 Chalet</v>
      </c>
      <c r="B80">
        <f ca="1"/>
        <v>9</v>
      </c>
      <c r="C80">
        <f ca="1"/>
        <v>0</v>
      </c>
      <c r="D80">
        <f ca="1"/>
        <v>0</v>
      </c>
      <c r="E80">
        <f ca="1"/>
        <v>0</v>
      </c>
      <c r="F80">
        <f ca="1"/>
        <v>0</v>
      </c>
      <c r="G80">
        <f ca="1"/>
        <v>0</v>
      </c>
      <c r="H80">
        <f ca="1"/>
        <v>0</v>
      </c>
      <c r="I80">
        <f ca="1"/>
        <v>0</v>
      </c>
      <c r="J80" t="str">
        <f ca="1"/>
        <v>2:10</v>
      </c>
      <c r="K80" t="b">
        <f ca="1"/>
        <v>0</v>
      </c>
      <c r="L80" t="b">
        <f ca="1"/>
        <v>0</v>
      </c>
      <c r="M80" t="b">
        <f ca="1"/>
        <v>0</v>
      </c>
      <c r="N80" t="str">
        <f ca="1"/>
        <v>Zero</v>
      </c>
      <c r="O80" t="b">
        <f ca="1"/>
        <v>0</v>
      </c>
      <c r="P80">
        <f ca="1"/>
        <v>0</v>
      </c>
      <c r="Q80">
        <f ca="1"/>
        <v>0</v>
      </c>
      <c r="R80">
        <f ca="1"/>
        <v>0</v>
      </c>
      <c r="S80">
        <f ca="1"/>
        <v>1</v>
      </c>
      <c r="T80">
        <f ca="1"/>
        <v>0</v>
      </c>
      <c r="U80">
        <f ca="1"/>
        <v>0</v>
      </c>
      <c r="V80">
        <f ca="1"/>
        <v>0</v>
      </c>
      <c r="W80">
        <f ca="1"/>
        <v>0</v>
      </c>
      <c r="X80">
        <f ca="1"/>
        <v>0</v>
      </c>
      <c r="Y80">
        <f ca="1"/>
        <v>0</v>
      </c>
      <c r="Z80">
        <f ca="1"/>
        <v>9</v>
      </c>
      <c r="AA80">
        <f ca="1"/>
        <v>0</v>
      </c>
      <c r="AB80">
        <f ca="1"/>
        <v>0</v>
      </c>
      <c r="AC80">
        <f ca="1"/>
        <v>0</v>
      </c>
      <c r="AD80">
        <f ca="1"/>
        <v>0</v>
      </c>
      <c r="AE80">
        <f ca="1"/>
        <v>0</v>
      </c>
      <c r="AF80">
        <f ca="1"/>
        <v>0</v>
      </c>
      <c r="AG80">
        <f ca="1"/>
        <v>0</v>
      </c>
      <c r="AH80">
        <f ca="1"/>
        <v>0</v>
      </c>
      <c r="AI80">
        <f ca="1"/>
        <v>9</v>
      </c>
      <c r="AJ80" t="b">
        <f ca="1"/>
        <v>0</v>
      </c>
      <c r="AK80">
        <f ca="1"/>
        <v>0</v>
      </c>
      <c r="AL80" t="str">
        <f ca="1"/>
        <v>KitchenDining</v>
      </c>
      <c r="AM80" t="str">
        <f ca="1"/>
        <v>1:43</v>
      </c>
      <c r="AN80" t="str">
        <f ca="1"/>
        <v>Attack</v>
      </c>
      <c r="AO80" t="str">
        <f ca="1"/>
        <v>Lost</v>
      </c>
      <c r="AP80" t="b">
        <f ca="1"/>
        <v>0</v>
      </c>
      <c r="AQ80">
        <f ca="1"/>
        <v>0</v>
      </c>
      <c r="AR80" t="str">
        <f ca="1"/>
        <v>1:51</v>
      </c>
      <c r="AS80" t="str">
        <f ca="1"/>
        <v>Perseus</v>
      </c>
      <c r="AT80" t="str">
        <f ca="1"/>
        <v>Gun</v>
      </c>
      <c r="AU80" t="b">
        <f ca="1"/>
        <v>0</v>
      </c>
      <c r="AV80" t="b">
        <f ca="1"/>
        <v>1</v>
      </c>
      <c r="AW80">
        <f ca="1"/>
        <v>0</v>
      </c>
      <c r="AX80">
        <f ca="1"/>
        <v>0</v>
      </c>
      <c r="AY80">
        <f ca="1"/>
        <v>0</v>
      </c>
      <c r="AZ80" t="b">
        <f ca="1"/>
        <v>0</v>
      </c>
      <c r="BA80">
        <f ca="1"/>
        <v>0</v>
      </c>
      <c r="BB80">
        <f ca="1"/>
        <v>0</v>
      </c>
      <c r="BC80">
        <f ca="1"/>
        <v>0</v>
      </c>
      <c r="BD80">
        <f ca="1"/>
        <v>0</v>
      </c>
      <c r="BE80" t="b">
        <f ca="1"/>
        <v>0</v>
      </c>
      <c r="BF80">
        <f ca="1"/>
        <v>0</v>
      </c>
      <c r="BG80">
        <f ca="1"/>
        <v>0</v>
      </c>
      <c r="BH80">
        <f ca="1"/>
        <v>0</v>
      </c>
      <c r="BI80">
        <f ca="1"/>
        <v>0</v>
      </c>
      <c r="BJ80" t="b">
        <f ca="1"/>
        <v>0</v>
      </c>
      <c r="BK80">
        <f ca="1"/>
        <v>0</v>
      </c>
      <c r="BL80">
        <f ca="1"/>
        <v>0</v>
      </c>
      <c r="BM80">
        <f ca="1"/>
        <v>0</v>
      </c>
      <c r="BN80">
        <f ca="1"/>
        <v>0</v>
      </c>
      <c r="BO80" t="b">
        <f ca="1"/>
        <v>0</v>
      </c>
      <c r="BP80">
        <f ca="1"/>
        <v>0</v>
      </c>
      <c r="BQ80">
        <f ca="1"/>
        <v>0</v>
      </c>
      <c r="BR80" t="str">
        <f ca="1"/>
        <v/>
      </c>
      <c r="BS80">
        <f ca="1"/>
        <v>0</v>
      </c>
      <c r="BT80">
        <f ca="1"/>
        <v>0</v>
      </c>
      <c r="BU80" t="b">
        <f ca="1"/>
        <v>0</v>
      </c>
      <c r="BV80" t="b">
        <f ca="1"/>
        <v>0</v>
      </c>
      <c r="BW80">
        <f ca="1"/>
        <v>0</v>
      </c>
      <c r="BX80">
        <f ca="1"/>
        <v>0</v>
      </c>
      <c r="BY80" t="b">
        <f ca="1"/>
        <v>0</v>
      </c>
      <c r="BZ80" t="b">
        <f ca="1"/>
        <v>0</v>
      </c>
      <c r="CA80">
        <f ca="1"/>
        <v>0</v>
      </c>
      <c r="CB80">
        <f ca="1"/>
        <v>0</v>
      </c>
      <c r="CC80" t="b">
        <f ca="1"/>
        <v>0</v>
      </c>
      <c r="CD80" t="b">
        <f ca="1"/>
        <v>0</v>
      </c>
      <c r="CE80">
        <f ca="1"/>
        <v>0</v>
      </c>
      <c r="CF80">
        <f ca="1"/>
        <v>0</v>
      </c>
      <c r="CG80" t="b">
        <f ca="1"/>
        <v>0</v>
      </c>
      <c r="CH80">
        <f ca="1"/>
        <v>130</v>
      </c>
      <c r="CI80">
        <f ca="1"/>
        <v>50</v>
      </c>
      <c r="CJ80">
        <f ca="1"/>
        <v>69</v>
      </c>
      <c r="CK80" t="b">
        <f ca="1"/>
        <v>0</v>
      </c>
      <c r="CL80" t="b">
        <f ca="1"/>
        <v>0</v>
      </c>
      <c r="CM80" t="b">
        <f ca="1"/>
        <v>0</v>
      </c>
      <c r="CN80" t="b">
        <f ca="1"/>
        <v>0</v>
      </c>
      <c r="CO80">
        <f ca="1"/>
        <v>77</v>
      </c>
      <c r="CP80">
        <f ca="1"/>
        <v>0</v>
      </c>
      <c r="CQ80">
        <f ca="1"/>
        <v>0</v>
      </c>
      <c r="CR80">
        <f ca="1"/>
        <v>0</v>
      </c>
      <c r="CS80">
        <f ca="1"/>
        <v>0</v>
      </c>
      <c r="CT80">
        <f ca="1"/>
        <v>0</v>
      </c>
      <c r="CU80">
        <f ca="1"/>
        <v>0</v>
      </c>
      <c r="CV80">
        <f ca="1"/>
        <v>0</v>
      </c>
      <c r="CW80">
        <f ca="1"/>
        <v>0</v>
      </c>
      <c r="CX80">
        <f ca="1"/>
        <v>0</v>
      </c>
      <c r="CY80">
        <f ca="1"/>
        <v>0</v>
      </c>
      <c r="CZ80">
        <f ca="1"/>
        <v>0</v>
      </c>
      <c r="DA80" t="b">
        <f ca="1"/>
        <v>0</v>
      </c>
      <c r="DB80" t="b">
        <f ca="1"/>
        <v>0</v>
      </c>
      <c r="DC80" t="b">
        <f ca="1"/>
        <v>0</v>
      </c>
      <c r="DD80" t="b">
        <f ca="1"/>
        <v>0</v>
      </c>
      <c r="DE80" t="b">
        <f ca="1"/>
        <v>0</v>
      </c>
      <c r="DF80">
        <f ca="1"/>
        <v>0</v>
      </c>
    </row>
    <row r="81" spans="1:110" x14ac:dyDescent="0.2">
      <c r="A81" t="str">
        <f ca="1"/>
        <v>6_3 Chalet</v>
      </c>
      <c r="B81">
        <f ca="1"/>
        <v>1</v>
      </c>
      <c r="C81">
        <f ca="1"/>
        <v>0</v>
      </c>
      <c r="D81">
        <f ca="1"/>
        <v>0</v>
      </c>
      <c r="E81">
        <f ca="1"/>
        <v>0</v>
      </c>
      <c r="F81">
        <f ca="1"/>
        <v>0</v>
      </c>
      <c r="G81">
        <f ca="1"/>
        <v>0</v>
      </c>
      <c r="H81">
        <f ca="1"/>
        <v>0</v>
      </c>
      <c r="I81">
        <f ca="1"/>
        <v>0</v>
      </c>
      <c r="J81" t="str">
        <f ca="1"/>
        <v>2:00</v>
      </c>
      <c r="K81" t="b">
        <f ca="1"/>
        <v>0</v>
      </c>
      <c r="L81" t="b">
        <f ca="1"/>
        <v>0</v>
      </c>
      <c r="M81" t="b">
        <f ca="1"/>
        <v>1</v>
      </c>
      <c r="N81" t="str">
        <f ca="1"/>
        <v>Zero</v>
      </c>
      <c r="O81" t="b">
        <f ca="1"/>
        <v>0</v>
      </c>
      <c r="P81">
        <f ca="1"/>
        <v>0</v>
      </c>
      <c r="Q81">
        <f ca="1"/>
        <v>0</v>
      </c>
      <c r="R81">
        <f ca="1"/>
        <v>0</v>
      </c>
      <c r="S81">
        <f ca="1"/>
        <v>2</v>
      </c>
      <c r="T81">
        <f ca="1"/>
        <v>0</v>
      </c>
      <c r="U81">
        <f ca="1"/>
        <v>0</v>
      </c>
      <c r="V81">
        <f ca="1"/>
        <v>0</v>
      </c>
      <c r="W81">
        <f ca="1"/>
        <v>0</v>
      </c>
      <c r="X81">
        <f ca="1"/>
        <v>0</v>
      </c>
      <c r="Y81">
        <f ca="1"/>
        <v>0</v>
      </c>
      <c r="Z81">
        <f ca="1"/>
        <v>1</v>
      </c>
      <c r="AA81">
        <f ca="1"/>
        <v>0</v>
      </c>
      <c r="AB81">
        <f ca="1"/>
        <v>0</v>
      </c>
      <c r="AC81">
        <f ca="1"/>
        <v>0</v>
      </c>
      <c r="AD81">
        <f ca="1"/>
        <v>0</v>
      </c>
      <c r="AE81">
        <f ca="1"/>
        <v>0</v>
      </c>
      <c r="AF81">
        <f ca="1"/>
        <v>0</v>
      </c>
      <c r="AG81">
        <f ca="1"/>
        <v>0</v>
      </c>
      <c r="AH81">
        <f ca="1"/>
        <v>0</v>
      </c>
      <c r="AI81">
        <f ca="1"/>
        <v>1</v>
      </c>
      <c r="AJ81" t="b">
        <f ca="1"/>
        <v>0</v>
      </c>
      <c r="AK81">
        <f ca="1"/>
        <v>0</v>
      </c>
      <c r="AL81" t="str">
        <f ca="1"/>
        <v>BarGaming</v>
      </c>
      <c r="AM81" t="str">
        <f ca="1"/>
        <v>1:21</v>
      </c>
      <c r="AN81" t="str">
        <f ca="1"/>
        <v>Attack</v>
      </c>
      <c r="AO81" t="str">
        <f ca="1"/>
        <v>Lost</v>
      </c>
      <c r="AP81" t="b">
        <f ca="1"/>
        <v>0</v>
      </c>
      <c r="AQ81">
        <f ca="1"/>
        <v>0</v>
      </c>
      <c r="AR81" t="str">
        <f ca="1"/>
        <v>1:54</v>
      </c>
      <c r="AS81" t="str">
        <f ca="1"/>
        <v>Yeeto</v>
      </c>
      <c r="AT81" t="str">
        <f ca="1"/>
        <v>Gun</v>
      </c>
      <c r="AU81" t="b">
        <f ca="1"/>
        <v>0</v>
      </c>
      <c r="AV81" t="b">
        <f ca="1"/>
        <v>0</v>
      </c>
      <c r="AW81">
        <f ca="1"/>
        <v>0</v>
      </c>
      <c r="AX81">
        <f ca="1"/>
        <v>0</v>
      </c>
      <c r="AY81">
        <f ca="1"/>
        <v>0</v>
      </c>
      <c r="AZ81" t="b">
        <f ca="1"/>
        <v>0</v>
      </c>
      <c r="BA81">
        <f ca="1"/>
        <v>0</v>
      </c>
      <c r="BB81">
        <f ca="1"/>
        <v>0</v>
      </c>
      <c r="BC81">
        <f ca="1"/>
        <v>0</v>
      </c>
      <c r="BD81">
        <f ca="1"/>
        <v>0</v>
      </c>
      <c r="BE81" t="b">
        <f ca="1"/>
        <v>0</v>
      </c>
      <c r="BF81">
        <f ca="1"/>
        <v>0</v>
      </c>
      <c r="BG81">
        <f ca="1"/>
        <v>0</v>
      </c>
      <c r="BH81">
        <f ca="1"/>
        <v>0</v>
      </c>
      <c r="BI81">
        <f ca="1"/>
        <v>0</v>
      </c>
      <c r="BJ81" t="b">
        <f ca="1"/>
        <v>0</v>
      </c>
      <c r="BK81">
        <f ca="1"/>
        <v>0</v>
      </c>
      <c r="BL81">
        <f ca="1"/>
        <v>0</v>
      </c>
      <c r="BM81">
        <f ca="1"/>
        <v>0</v>
      </c>
      <c r="BN81">
        <f ca="1"/>
        <v>0</v>
      </c>
      <c r="BO81" t="b">
        <f ca="1"/>
        <v>0</v>
      </c>
      <c r="BP81">
        <f ca="1"/>
        <v>0</v>
      </c>
      <c r="BQ81">
        <f ca="1"/>
        <v>0</v>
      </c>
      <c r="BR81" t="str">
        <f ca="1"/>
        <v/>
      </c>
      <c r="BS81">
        <f ca="1"/>
        <v>0</v>
      </c>
      <c r="BT81">
        <f ca="1"/>
        <v>0</v>
      </c>
      <c r="BU81" t="b">
        <f ca="1"/>
        <v>0</v>
      </c>
      <c r="BV81" t="b">
        <f ca="1"/>
        <v>0</v>
      </c>
      <c r="BW81">
        <f ca="1"/>
        <v>0</v>
      </c>
      <c r="BX81">
        <f ca="1"/>
        <v>0</v>
      </c>
      <c r="BY81" t="b">
        <f ca="1"/>
        <v>0</v>
      </c>
      <c r="BZ81" t="b">
        <f ca="1"/>
        <v>0</v>
      </c>
      <c r="CA81">
        <f ca="1"/>
        <v>0</v>
      </c>
      <c r="CB81">
        <f ca="1"/>
        <v>0</v>
      </c>
      <c r="CC81" t="b">
        <f ca="1"/>
        <v>0</v>
      </c>
      <c r="CD81" t="b">
        <f ca="1"/>
        <v>0</v>
      </c>
      <c r="CE81">
        <f ca="1"/>
        <v>0</v>
      </c>
      <c r="CF81">
        <f ca="1"/>
        <v>0</v>
      </c>
      <c r="CG81" t="b">
        <f ca="1"/>
        <v>0</v>
      </c>
      <c r="CH81">
        <f ca="1"/>
        <v>120</v>
      </c>
      <c r="CI81">
        <f ca="1"/>
        <v>60</v>
      </c>
      <c r="CJ81">
        <f ca="1"/>
        <v>66</v>
      </c>
      <c r="CK81" t="b">
        <f ca="1"/>
        <v>0</v>
      </c>
      <c r="CL81" t="b">
        <f ca="1"/>
        <v>0</v>
      </c>
      <c r="CM81" t="b">
        <f ca="1"/>
        <v>0</v>
      </c>
      <c r="CN81" t="b">
        <f ca="1"/>
        <v>0</v>
      </c>
      <c r="CO81">
        <f ca="1"/>
        <v>99</v>
      </c>
      <c r="CP81">
        <f ca="1"/>
        <v>0</v>
      </c>
      <c r="CQ81">
        <f ca="1"/>
        <v>0</v>
      </c>
      <c r="CR81">
        <f ca="1"/>
        <v>0</v>
      </c>
      <c r="CS81">
        <f ca="1"/>
        <v>0</v>
      </c>
      <c r="CT81">
        <f ca="1"/>
        <v>0</v>
      </c>
      <c r="CU81" t="b">
        <f ca="1"/>
        <v>0</v>
      </c>
      <c r="CV81" t="b">
        <f ca="1"/>
        <v>0</v>
      </c>
      <c r="CW81">
        <f ca="1"/>
        <v>60</v>
      </c>
      <c r="CX81">
        <f ca="1"/>
        <v>96</v>
      </c>
      <c r="CY81">
        <f ca="1"/>
        <v>0</v>
      </c>
      <c r="CZ81">
        <f ca="1"/>
        <v>0</v>
      </c>
      <c r="DA81" t="b">
        <f ca="1"/>
        <v>0</v>
      </c>
      <c r="DB81" t="b">
        <f ca="1"/>
        <v>0</v>
      </c>
      <c r="DC81" t="b">
        <f ca="1"/>
        <v>0</v>
      </c>
      <c r="DD81" t="b">
        <f ca="1"/>
        <v>0</v>
      </c>
      <c r="DE81" t="b">
        <f ca="1"/>
        <v>0</v>
      </c>
      <c r="DF81">
        <f ca="1"/>
        <v>0</v>
      </c>
    </row>
    <row r="82" spans="1:110" x14ac:dyDescent="0.2">
      <c r="A82" t="str">
        <f ca="1"/>
        <v>6_3 Chalet</v>
      </c>
      <c r="B82">
        <f ca="1"/>
        <v>2</v>
      </c>
      <c r="C82">
        <f ca="1"/>
        <v>0</v>
      </c>
      <c r="D82">
        <f ca="1"/>
        <v>0</v>
      </c>
      <c r="E82">
        <f ca="1"/>
        <v>0</v>
      </c>
      <c r="F82">
        <f ca="1"/>
        <v>0</v>
      </c>
      <c r="G82">
        <f ca="1"/>
        <v>0</v>
      </c>
      <c r="H82">
        <f ca="1"/>
        <v>0</v>
      </c>
      <c r="I82">
        <f ca="1"/>
        <v>0</v>
      </c>
      <c r="J82">
        <f ca="1"/>
        <v>0</v>
      </c>
      <c r="K82" t="b">
        <f ca="1"/>
        <v>0</v>
      </c>
      <c r="L82" t="b">
        <f ca="1"/>
        <v>0</v>
      </c>
      <c r="M82" t="b">
        <f ca="1"/>
        <v>0</v>
      </c>
      <c r="N82" t="str">
        <f ca="1"/>
        <v>Maverick</v>
      </c>
      <c r="O82" t="b">
        <f ca="1"/>
        <v>0</v>
      </c>
      <c r="P82">
        <f ca="1"/>
        <v>0</v>
      </c>
      <c r="Q82">
        <f ca="1"/>
        <v>0</v>
      </c>
      <c r="R82">
        <f ca="1"/>
        <v>0</v>
      </c>
      <c r="S82">
        <f ca="1"/>
        <v>2</v>
      </c>
      <c r="T82">
        <f ca="1"/>
        <v>0</v>
      </c>
      <c r="U82">
        <f ca="1"/>
        <v>0</v>
      </c>
      <c r="V82">
        <f ca="1"/>
        <v>0</v>
      </c>
      <c r="W82">
        <f ca="1"/>
        <v>0</v>
      </c>
      <c r="X82">
        <f ca="1"/>
        <v>0</v>
      </c>
      <c r="Y82">
        <f ca="1"/>
        <v>0</v>
      </c>
      <c r="Z82">
        <f ca="1"/>
        <v>2</v>
      </c>
      <c r="AA82">
        <f ca="1"/>
        <v>0</v>
      </c>
      <c r="AB82">
        <f ca="1"/>
        <v>0</v>
      </c>
      <c r="AC82">
        <f ca="1"/>
        <v>0</v>
      </c>
      <c r="AD82">
        <f ca="1"/>
        <v>0</v>
      </c>
      <c r="AE82">
        <f ca="1"/>
        <v>0</v>
      </c>
      <c r="AF82">
        <f ca="1"/>
        <v>0</v>
      </c>
      <c r="AG82">
        <f ca="1"/>
        <v>0</v>
      </c>
      <c r="AH82">
        <f ca="1"/>
        <v>0</v>
      </c>
      <c r="AI82">
        <f ca="1"/>
        <v>2</v>
      </c>
      <c r="AJ82" t="b">
        <f ca="1"/>
        <v>0</v>
      </c>
      <c r="AK82">
        <f ca="1"/>
        <v>0</v>
      </c>
      <c r="AL82" t="str">
        <f ca="1"/>
        <v>WineSnowmobile</v>
      </c>
      <c r="AM82" t="str">
        <f ca="1"/>
        <v>1:06</v>
      </c>
      <c r="AN82" t="str">
        <f ca="1"/>
        <v>Attack</v>
      </c>
      <c r="AO82" t="str">
        <f ca="1"/>
        <v>Won</v>
      </c>
      <c r="AP82" t="b">
        <f ca="1"/>
        <v>0</v>
      </c>
      <c r="AQ82">
        <f ca="1"/>
        <v>0</v>
      </c>
      <c r="AR82" t="str">
        <f ca="1"/>
        <v>1:24</v>
      </c>
      <c r="AS82" t="str">
        <f ca="1"/>
        <v>Yeeto</v>
      </c>
      <c r="AT82" t="str">
        <f ca="1"/>
        <v>Gun</v>
      </c>
      <c r="AU82" t="b">
        <f ca="1"/>
        <v>0</v>
      </c>
      <c r="AV82" t="b">
        <f ca="1"/>
        <v>1</v>
      </c>
      <c r="AW82" t="str">
        <f ca="1"/>
        <v>1:22</v>
      </c>
      <c r="AX82" t="str">
        <f ca="1"/>
        <v>Perseus</v>
      </c>
      <c r="AY82" t="str">
        <f ca="1"/>
        <v>Gun</v>
      </c>
      <c r="AZ82" t="b">
        <f ca="1"/>
        <v>0</v>
      </c>
      <c r="BA82" t="b">
        <f ca="1"/>
        <v>1</v>
      </c>
      <c r="BB82" t="str">
        <f ca="1"/>
        <v>1:19</v>
      </c>
      <c r="BC82" t="str">
        <f ca="1"/>
        <v>Fin</v>
      </c>
      <c r="BD82" t="str">
        <f ca="1"/>
        <v>Gun</v>
      </c>
      <c r="BE82" t="b">
        <f ca="1"/>
        <v>0</v>
      </c>
      <c r="BF82" t="b">
        <f ca="1"/>
        <v>0</v>
      </c>
      <c r="BG82" t="str">
        <f ca="1"/>
        <v>1:16</v>
      </c>
      <c r="BH82" t="str">
        <f ca="1"/>
        <v>Perseus</v>
      </c>
      <c r="BI82" t="str">
        <f ca="1"/>
        <v>Gun</v>
      </c>
      <c r="BJ82" t="b">
        <f ca="1"/>
        <v>0</v>
      </c>
      <c r="BK82" t="b">
        <f ca="1"/>
        <v>1</v>
      </c>
      <c r="BL82" t="str">
        <f ca="1"/>
        <v>1:06</v>
      </c>
      <c r="BM82" t="str">
        <f ca="1"/>
        <v>Yeeto</v>
      </c>
      <c r="BN82" t="str">
        <f ca="1"/>
        <v>Gun</v>
      </c>
      <c r="BO82" t="b">
        <f ca="1"/>
        <v>0</v>
      </c>
      <c r="BP82" t="b">
        <f ca="1"/>
        <v>1</v>
      </c>
      <c r="BQ82">
        <f ca="1"/>
        <v>0</v>
      </c>
      <c r="BR82" t="str">
        <f ca="1"/>
        <v/>
      </c>
      <c r="BS82">
        <f ca="1"/>
        <v>0</v>
      </c>
      <c r="BT82">
        <f ca="1"/>
        <v>0</v>
      </c>
      <c r="BU82" t="b">
        <f ca="1"/>
        <v>0</v>
      </c>
      <c r="BV82" t="b">
        <f ca="1"/>
        <v>0</v>
      </c>
      <c r="BW82">
        <f ca="1"/>
        <v>0</v>
      </c>
      <c r="BX82">
        <f ca="1"/>
        <v>0</v>
      </c>
      <c r="BY82" t="b">
        <f ca="1"/>
        <v>0</v>
      </c>
      <c r="BZ82" t="b">
        <f ca="1"/>
        <v>0</v>
      </c>
      <c r="CA82">
        <f ca="1"/>
        <v>0</v>
      </c>
      <c r="CB82">
        <f ca="1"/>
        <v>0</v>
      </c>
      <c r="CC82" t="b">
        <f ca="1"/>
        <v>0</v>
      </c>
      <c r="CD82" t="b">
        <f ca="1"/>
        <v>1</v>
      </c>
      <c r="CE82">
        <f ca="1"/>
        <v>0</v>
      </c>
      <c r="CF82">
        <f ca="1"/>
        <v>0</v>
      </c>
      <c r="CG82" t="b">
        <f ca="1"/>
        <v>1</v>
      </c>
      <c r="CH82">
        <f ca="1"/>
        <v>0</v>
      </c>
      <c r="CI82" t="b">
        <f ca="1"/>
        <v>0</v>
      </c>
      <c r="CJ82">
        <f ca="1"/>
        <v>96</v>
      </c>
      <c r="CK82">
        <f ca="1"/>
        <v>98</v>
      </c>
      <c r="CL82">
        <f ca="1"/>
        <v>101</v>
      </c>
      <c r="CM82">
        <f ca="1"/>
        <v>104</v>
      </c>
      <c r="CN82">
        <f ca="1"/>
        <v>114</v>
      </c>
      <c r="CO82">
        <f ca="1"/>
        <v>114</v>
      </c>
      <c r="CP82">
        <f ca="1"/>
        <v>0</v>
      </c>
      <c r="CQ82">
        <f ca="1"/>
        <v>0</v>
      </c>
      <c r="CR82">
        <f ca="1"/>
        <v>0</v>
      </c>
      <c r="CS82">
        <f ca="1"/>
        <v>0</v>
      </c>
      <c r="CT82">
        <f ca="1"/>
        <v>0</v>
      </c>
      <c r="CU82" t="b">
        <f ca="1"/>
        <v>1</v>
      </c>
      <c r="CV82" t="b">
        <f ca="1"/>
        <v>1</v>
      </c>
      <c r="CW82" t="b">
        <f ca="1"/>
        <v>0</v>
      </c>
      <c r="CX82">
        <f ca="1"/>
        <v>182</v>
      </c>
      <c r="CY82">
        <f ca="1"/>
        <v>0</v>
      </c>
      <c r="CZ82">
        <f ca="1"/>
        <v>1</v>
      </c>
      <c r="DA82" t="b">
        <f ca="1"/>
        <v>0</v>
      </c>
      <c r="DB82" t="b">
        <f ca="1"/>
        <v>0</v>
      </c>
      <c r="DC82" t="b">
        <f ca="1"/>
        <v>0</v>
      </c>
      <c r="DD82" t="b">
        <f ca="1"/>
        <v>0</v>
      </c>
      <c r="DE82" t="b">
        <f ca="1"/>
        <v>0</v>
      </c>
      <c r="DF82">
        <f ca="1"/>
        <v>0</v>
      </c>
    </row>
    <row r="83" spans="1:110" x14ac:dyDescent="0.2">
      <c r="A83" t="str">
        <f ca="1"/>
        <v>6_3 Chalet</v>
      </c>
      <c r="B83">
        <f ca="1"/>
        <v>3</v>
      </c>
      <c r="C83">
        <f ca="1"/>
        <v>0</v>
      </c>
      <c r="D83">
        <f ca="1"/>
        <v>0</v>
      </c>
      <c r="E83">
        <f ca="1"/>
        <v>0</v>
      </c>
      <c r="F83">
        <f ca="1"/>
        <v>0</v>
      </c>
      <c r="G83">
        <f ca="1"/>
        <v>0</v>
      </c>
      <c r="H83">
        <f ca="1"/>
        <v>0</v>
      </c>
      <c r="I83">
        <f ca="1"/>
        <v>0</v>
      </c>
      <c r="J83" t="str">
        <f ca="1"/>
        <v>1:30</v>
      </c>
      <c r="K83" t="b">
        <f ca="1"/>
        <v>0</v>
      </c>
      <c r="L83" t="b">
        <f ca="1"/>
        <v>1</v>
      </c>
      <c r="M83" t="b">
        <f ca="1"/>
        <v>1</v>
      </c>
      <c r="N83" t="str">
        <f ca="1"/>
        <v>Maverick</v>
      </c>
      <c r="O83" t="b">
        <f ca="1"/>
        <v>0</v>
      </c>
      <c r="P83">
        <f ca="1"/>
        <v>0</v>
      </c>
      <c r="Q83">
        <f ca="1"/>
        <v>0</v>
      </c>
      <c r="R83">
        <f ca="1"/>
        <v>0</v>
      </c>
      <c r="S83">
        <f ca="1"/>
        <v>0</v>
      </c>
      <c r="T83">
        <f ca="1"/>
        <v>0</v>
      </c>
      <c r="U83">
        <f ca="1"/>
        <v>0</v>
      </c>
      <c r="V83">
        <f ca="1"/>
        <v>0</v>
      </c>
      <c r="W83">
        <f ca="1"/>
        <v>0</v>
      </c>
      <c r="X83">
        <f ca="1"/>
        <v>0</v>
      </c>
      <c r="Y83">
        <f ca="1"/>
        <v>0</v>
      </c>
      <c r="Z83">
        <f ca="1"/>
        <v>3</v>
      </c>
      <c r="AA83">
        <f ca="1"/>
        <v>0</v>
      </c>
      <c r="AB83">
        <f ca="1"/>
        <v>0</v>
      </c>
      <c r="AC83">
        <f ca="1"/>
        <v>0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H83">
        <f ca="1"/>
        <v>0</v>
      </c>
      <c r="AI83">
        <f ca="1"/>
        <v>3</v>
      </c>
      <c r="AJ83" t="b">
        <f ca="1"/>
        <v>0</v>
      </c>
      <c r="AK83">
        <f ca="1"/>
        <v>0</v>
      </c>
      <c r="AL83" t="str">
        <f ca="1"/>
        <v>WineSnowmobile</v>
      </c>
      <c r="AM83" t="str">
        <f ca="1"/>
        <v>0:27</v>
      </c>
      <c r="AN83" t="str">
        <f ca="1"/>
        <v>Attack</v>
      </c>
      <c r="AO83" t="str">
        <f ca="1"/>
        <v>Lost</v>
      </c>
      <c r="AP83" t="b">
        <f ca="1"/>
        <v>0</v>
      </c>
      <c r="AQ83">
        <f ca="1"/>
        <v>0</v>
      </c>
      <c r="AR83" t="str">
        <f ca="1"/>
        <v>1:28</v>
      </c>
      <c r="AS83" t="str">
        <f ca="1"/>
        <v>Perseus</v>
      </c>
      <c r="AT83" t="str">
        <f ca="1"/>
        <v>Gun</v>
      </c>
      <c r="AU83" t="b">
        <f ca="1"/>
        <v>0</v>
      </c>
      <c r="AV83" t="b">
        <f ca="1"/>
        <v>1</v>
      </c>
      <c r="AW83" t="str">
        <f ca="1"/>
        <v>1:17</v>
      </c>
      <c r="AX83" t="str">
        <f ca="1"/>
        <v>Yeeto</v>
      </c>
      <c r="AY83" t="str">
        <f ca="1"/>
        <v>Gun</v>
      </c>
      <c r="AZ83" t="b">
        <f ca="1"/>
        <v>0</v>
      </c>
      <c r="BA83" t="b">
        <f ca="1"/>
        <v>0</v>
      </c>
      <c r="BB83">
        <f ca="1"/>
        <v>0</v>
      </c>
      <c r="BC83">
        <f ca="1"/>
        <v>0</v>
      </c>
      <c r="BD83">
        <f ca="1"/>
        <v>0</v>
      </c>
      <c r="BE83" t="b">
        <f ca="1"/>
        <v>0</v>
      </c>
      <c r="BF83">
        <f ca="1"/>
        <v>0</v>
      </c>
      <c r="BG83">
        <f ca="1"/>
        <v>0</v>
      </c>
      <c r="BH83">
        <f ca="1"/>
        <v>0</v>
      </c>
      <c r="BI83">
        <f ca="1"/>
        <v>0</v>
      </c>
      <c r="BJ83" t="b">
        <f ca="1"/>
        <v>0</v>
      </c>
      <c r="BK83">
        <f ca="1"/>
        <v>0</v>
      </c>
      <c r="BL83">
        <f ca="1"/>
        <v>0</v>
      </c>
      <c r="BM83">
        <f ca="1"/>
        <v>0</v>
      </c>
      <c r="BN83">
        <f ca="1"/>
        <v>0</v>
      </c>
      <c r="BO83" t="b">
        <f ca="1"/>
        <v>0</v>
      </c>
      <c r="BP83">
        <f ca="1"/>
        <v>0</v>
      </c>
      <c r="BQ83">
        <f ca="1"/>
        <v>0</v>
      </c>
      <c r="BR83" t="str">
        <f ca="1"/>
        <v/>
      </c>
      <c r="BS83">
        <f ca="1"/>
        <v>0</v>
      </c>
      <c r="BT83">
        <f ca="1"/>
        <v>0</v>
      </c>
      <c r="BU83" t="b">
        <f ca="1"/>
        <v>0</v>
      </c>
      <c r="BV83" t="b">
        <f ca="1"/>
        <v>0</v>
      </c>
      <c r="BW83">
        <f ca="1"/>
        <v>0</v>
      </c>
      <c r="BX83">
        <f ca="1"/>
        <v>0</v>
      </c>
      <c r="BY83" t="b">
        <f ca="1"/>
        <v>0</v>
      </c>
      <c r="BZ83" t="b">
        <f ca="1"/>
        <v>0</v>
      </c>
      <c r="CA83">
        <f ca="1"/>
        <v>0</v>
      </c>
      <c r="CB83">
        <f ca="1"/>
        <v>0</v>
      </c>
      <c r="CC83" t="b">
        <f ca="1"/>
        <v>0</v>
      </c>
      <c r="CD83" t="b">
        <f ca="1"/>
        <v>1</v>
      </c>
      <c r="CE83">
        <f ca="1"/>
        <v>0</v>
      </c>
      <c r="CF83">
        <f ca="1"/>
        <v>0</v>
      </c>
      <c r="CG83" t="b">
        <f ca="1"/>
        <v>0</v>
      </c>
      <c r="CH83">
        <f ca="1"/>
        <v>90</v>
      </c>
      <c r="CI83">
        <f ca="1"/>
        <v>90</v>
      </c>
      <c r="CJ83">
        <f ca="1"/>
        <v>92</v>
      </c>
      <c r="CK83">
        <f ca="1"/>
        <v>103</v>
      </c>
      <c r="CL83" t="b">
        <f ca="1"/>
        <v>0</v>
      </c>
      <c r="CM83" t="b">
        <f ca="1"/>
        <v>0</v>
      </c>
      <c r="CN83" t="b">
        <f ca="1"/>
        <v>0</v>
      </c>
      <c r="CO83">
        <f ca="1"/>
        <v>153</v>
      </c>
      <c r="CP83">
        <f ca="1"/>
        <v>0</v>
      </c>
      <c r="CQ83">
        <f ca="1"/>
        <v>0</v>
      </c>
      <c r="CR83">
        <f ca="1"/>
        <v>0</v>
      </c>
      <c r="CS83">
        <f ca="1"/>
        <v>0</v>
      </c>
      <c r="CT83">
        <f ca="1"/>
        <v>0</v>
      </c>
      <c r="CU83" t="b">
        <f ca="1"/>
        <v>1</v>
      </c>
      <c r="CV83" t="b">
        <f ca="1"/>
        <v>0</v>
      </c>
      <c r="CW83">
        <f ca="1"/>
        <v>90</v>
      </c>
      <c r="CX83">
        <f ca="1"/>
        <v>113</v>
      </c>
      <c r="CY83">
        <f ca="1"/>
        <v>0</v>
      </c>
      <c r="CZ83">
        <f ca="1"/>
        <v>0</v>
      </c>
      <c r="DA83" t="b">
        <f ca="1"/>
        <v>0</v>
      </c>
      <c r="DB83" t="b">
        <f ca="1"/>
        <v>1</v>
      </c>
      <c r="DC83" t="b">
        <f ca="1"/>
        <v>0</v>
      </c>
      <c r="DD83" t="b">
        <f ca="1"/>
        <v>0</v>
      </c>
      <c r="DE83" t="b">
        <f ca="1"/>
        <v>0</v>
      </c>
      <c r="DF83">
        <f ca="1"/>
        <v>0</v>
      </c>
    </row>
    <row r="84" spans="1:110" x14ac:dyDescent="0.2">
      <c r="A84" t="str">
        <f ca="1"/>
        <v>6_3 Chalet</v>
      </c>
      <c r="B84">
        <f ca="1"/>
        <v>4</v>
      </c>
      <c r="C84">
        <f ca="1"/>
        <v>0</v>
      </c>
      <c r="D84">
        <f ca="1"/>
        <v>0</v>
      </c>
      <c r="E84">
        <f ca="1"/>
        <v>0</v>
      </c>
      <c r="F84">
        <f ca="1"/>
        <v>0</v>
      </c>
      <c r="G84">
        <f ca="1"/>
        <v>0</v>
      </c>
      <c r="H84">
        <f ca="1"/>
        <v>0</v>
      </c>
      <c r="I84">
        <f ca="1"/>
        <v>0</v>
      </c>
      <c r="J84" t="str">
        <f ca="1"/>
        <v>1:02</v>
      </c>
      <c r="K84" t="b">
        <f ca="1"/>
        <v>0</v>
      </c>
      <c r="L84" t="b">
        <f ca="1"/>
        <v>0</v>
      </c>
      <c r="M84" t="b">
        <f ca="1"/>
        <v>0</v>
      </c>
      <c r="N84" t="str">
        <f ca="1"/>
        <v>Zero</v>
      </c>
      <c r="O84" t="b">
        <f ca="1"/>
        <v>0</v>
      </c>
      <c r="P84">
        <f ca="1"/>
        <v>0</v>
      </c>
      <c r="Q84">
        <f ca="1"/>
        <v>0</v>
      </c>
      <c r="R84">
        <f ca="1"/>
        <v>0</v>
      </c>
      <c r="S84">
        <f ca="1"/>
        <v>0</v>
      </c>
      <c r="T84">
        <f ca="1"/>
        <v>0</v>
      </c>
      <c r="U84">
        <f ca="1"/>
        <v>0</v>
      </c>
      <c r="V84">
        <f ca="1"/>
        <v>0</v>
      </c>
      <c r="W84">
        <f ca="1"/>
        <v>0</v>
      </c>
      <c r="X84">
        <f ca="1"/>
        <v>0</v>
      </c>
      <c r="Y84">
        <f ca="1"/>
        <v>0</v>
      </c>
      <c r="Z84">
        <f ca="1"/>
        <v>4</v>
      </c>
      <c r="AA84">
        <f ca="1"/>
        <v>0</v>
      </c>
      <c r="AB84">
        <f ca="1"/>
        <v>0</v>
      </c>
      <c r="AC84">
        <f ca="1"/>
        <v>0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H84">
        <f ca="1"/>
        <v>0</v>
      </c>
      <c r="AI84">
        <f ca="1"/>
        <v>4</v>
      </c>
      <c r="AJ84" t="b">
        <f ca="1"/>
        <v>0</v>
      </c>
      <c r="AK84">
        <f ca="1"/>
        <v>0</v>
      </c>
      <c r="AL84" t="str">
        <f ca="1"/>
        <v>KitchenDining</v>
      </c>
      <c r="AM84" t="str">
        <f ca="1"/>
        <v>0:24</v>
      </c>
      <c r="AN84" t="str">
        <f ca="1"/>
        <v>Attack</v>
      </c>
      <c r="AO84" t="str">
        <f ca="1"/>
        <v>Lost</v>
      </c>
      <c r="AP84" t="b">
        <f ca="1"/>
        <v>0</v>
      </c>
      <c r="AQ84">
        <f ca="1"/>
        <v>0</v>
      </c>
      <c r="AR84">
        <f ca="1"/>
        <v>0</v>
      </c>
      <c r="AS84">
        <f ca="1"/>
        <v>0</v>
      </c>
      <c r="AT84">
        <f ca="1"/>
        <v>0</v>
      </c>
      <c r="AU84" t="b">
        <f ca="1"/>
        <v>0</v>
      </c>
      <c r="AV84">
        <f ca="1"/>
        <v>0</v>
      </c>
      <c r="AW84">
        <f ca="1"/>
        <v>0</v>
      </c>
      <c r="AX84">
        <f ca="1"/>
        <v>0</v>
      </c>
      <c r="AY84">
        <f ca="1"/>
        <v>0</v>
      </c>
      <c r="AZ84" t="b">
        <f ca="1"/>
        <v>0</v>
      </c>
      <c r="BA84">
        <f ca="1"/>
        <v>0</v>
      </c>
      <c r="BB84">
        <f ca="1"/>
        <v>0</v>
      </c>
      <c r="BC84">
        <f ca="1"/>
        <v>0</v>
      </c>
      <c r="BD84">
        <f ca="1"/>
        <v>0</v>
      </c>
      <c r="BE84" t="b">
        <f ca="1"/>
        <v>0</v>
      </c>
      <c r="BF84">
        <f ca="1"/>
        <v>0</v>
      </c>
      <c r="BG84">
        <f ca="1"/>
        <v>0</v>
      </c>
      <c r="BH84">
        <f ca="1"/>
        <v>0</v>
      </c>
      <c r="BI84">
        <f ca="1"/>
        <v>0</v>
      </c>
      <c r="BJ84" t="b">
        <f ca="1"/>
        <v>0</v>
      </c>
      <c r="BK84">
        <f ca="1"/>
        <v>0</v>
      </c>
      <c r="BL84">
        <f ca="1"/>
        <v>0</v>
      </c>
      <c r="BM84">
        <f ca="1"/>
        <v>0</v>
      </c>
      <c r="BN84">
        <f ca="1"/>
        <v>0</v>
      </c>
      <c r="BO84" t="b">
        <f ca="1"/>
        <v>0</v>
      </c>
      <c r="BP84">
        <f ca="1"/>
        <v>0</v>
      </c>
      <c r="BQ84">
        <f ca="1"/>
        <v>0</v>
      </c>
      <c r="BR84" t="str">
        <f ca="1"/>
        <v/>
      </c>
      <c r="BS84">
        <f ca="1"/>
        <v>0</v>
      </c>
      <c r="BT84">
        <f ca="1"/>
        <v>0</v>
      </c>
      <c r="BU84" t="b">
        <f ca="1"/>
        <v>0</v>
      </c>
      <c r="BV84" t="b">
        <f ca="1"/>
        <v>0</v>
      </c>
      <c r="BW84">
        <f ca="1"/>
        <v>0</v>
      </c>
      <c r="BX84">
        <f ca="1"/>
        <v>0</v>
      </c>
      <c r="BY84" t="b">
        <f ca="1"/>
        <v>0</v>
      </c>
      <c r="BZ84" t="b">
        <f ca="1"/>
        <v>0</v>
      </c>
      <c r="CA84">
        <f ca="1"/>
        <v>0</v>
      </c>
      <c r="CB84">
        <f ca="1"/>
        <v>0</v>
      </c>
      <c r="CC84" t="b">
        <f ca="1"/>
        <v>0</v>
      </c>
      <c r="CD84" t="b">
        <f ca="1"/>
        <v>0</v>
      </c>
      <c r="CE84">
        <f ca="1"/>
        <v>0</v>
      </c>
      <c r="CF84">
        <f ca="1"/>
        <v>0</v>
      </c>
      <c r="CG84" t="b">
        <f ca="1"/>
        <v>0</v>
      </c>
      <c r="CH84">
        <f ca="1"/>
        <v>62</v>
      </c>
      <c r="CI84">
        <f ca="1"/>
        <v>118</v>
      </c>
      <c r="CJ84" t="b">
        <f ca="1"/>
        <v>0</v>
      </c>
      <c r="CK84" t="b">
        <f ca="1"/>
        <v>0</v>
      </c>
      <c r="CL84" t="b">
        <f ca="1"/>
        <v>0</v>
      </c>
      <c r="CM84" t="b">
        <f ca="1"/>
        <v>0</v>
      </c>
      <c r="CN84" t="b">
        <f ca="1"/>
        <v>0</v>
      </c>
      <c r="CO84">
        <f ca="1"/>
        <v>156</v>
      </c>
      <c r="CP84">
        <f ca="1"/>
        <v>0</v>
      </c>
      <c r="CQ84">
        <f ca="1"/>
        <v>0</v>
      </c>
      <c r="CR84">
        <f ca="1"/>
        <v>0</v>
      </c>
      <c r="CS84">
        <f ca="1"/>
        <v>0</v>
      </c>
      <c r="CT84">
        <f ca="1"/>
        <v>0</v>
      </c>
      <c r="CU84" t="b">
        <f ca="1"/>
        <v>0</v>
      </c>
      <c r="CV84" t="b">
        <f ca="1"/>
        <v>0</v>
      </c>
      <c r="CW84">
        <f ca="1"/>
        <v>118</v>
      </c>
      <c r="CX84">
        <f ca="1"/>
        <v>109</v>
      </c>
      <c r="CY84">
        <f ca="1"/>
        <v>0</v>
      </c>
      <c r="CZ84">
        <f ca="1"/>
        <v>0</v>
      </c>
      <c r="DA84" t="b">
        <f ca="1"/>
        <v>0</v>
      </c>
      <c r="DB84" t="b">
        <f ca="1"/>
        <v>0</v>
      </c>
      <c r="DC84" t="b">
        <f ca="1"/>
        <v>0</v>
      </c>
      <c r="DD84" t="b">
        <f ca="1"/>
        <v>0</v>
      </c>
      <c r="DE84" t="b">
        <f ca="1"/>
        <v>0</v>
      </c>
      <c r="DF84">
        <f ca="1"/>
        <v>0</v>
      </c>
    </row>
    <row r="85" spans="1:110" x14ac:dyDescent="0.2">
      <c r="A85" t="str">
        <f ca="1"/>
        <v>6_3 Chalet</v>
      </c>
      <c r="B85">
        <f ca="1"/>
        <v>5</v>
      </c>
      <c r="C85">
        <f ca="1"/>
        <v>0</v>
      </c>
      <c r="D85">
        <f ca="1"/>
        <v>0</v>
      </c>
      <c r="E85">
        <f ca="1"/>
        <v>0</v>
      </c>
      <c r="F85">
        <f ca="1"/>
        <v>0</v>
      </c>
      <c r="G85">
        <f ca="1"/>
        <v>0</v>
      </c>
      <c r="H85">
        <f ca="1"/>
        <v>0</v>
      </c>
      <c r="I85">
        <f ca="1"/>
        <v>0</v>
      </c>
      <c r="J85" t="str">
        <f ca="1"/>
        <v>0:40</v>
      </c>
      <c r="K85" t="b">
        <f ca="1"/>
        <v>0</v>
      </c>
      <c r="L85" t="b">
        <f ca="1"/>
        <v>1</v>
      </c>
      <c r="M85" t="b">
        <f ca="1"/>
        <v>0</v>
      </c>
      <c r="N85" t="str">
        <f ca="1"/>
        <v>Zero</v>
      </c>
      <c r="O85" t="b">
        <f ca="1"/>
        <v>0</v>
      </c>
      <c r="P85">
        <f ca="1"/>
        <v>0</v>
      </c>
      <c r="Q85">
        <f ca="1"/>
        <v>0</v>
      </c>
      <c r="R85">
        <f ca="1"/>
        <v>0</v>
      </c>
      <c r="S85">
        <f ca="1"/>
        <v>2</v>
      </c>
      <c r="T85">
        <f ca="1"/>
        <v>0</v>
      </c>
      <c r="U85">
        <f ca="1"/>
        <v>0</v>
      </c>
      <c r="V85">
        <f ca="1"/>
        <v>0</v>
      </c>
      <c r="W85">
        <f ca="1"/>
        <v>0</v>
      </c>
      <c r="X85">
        <f ca="1"/>
        <v>0</v>
      </c>
      <c r="Y85">
        <f ca="1"/>
        <v>0</v>
      </c>
      <c r="Z85">
        <f ca="1"/>
        <v>5</v>
      </c>
      <c r="AA85">
        <f ca="1"/>
        <v>0</v>
      </c>
      <c r="AB85">
        <f ca="1"/>
        <v>0</v>
      </c>
      <c r="AC85">
        <f ca="1"/>
        <v>0</v>
      </c>
      <c r="AD85">
        <f ca="1"/>
        <v>0</v>
      </c>
      <c r="AE85">
        <f ca="1"/>
        <v>0</v>
      </c>
      <c r="AF85">
        <f ca="1"/>
        <v>0</v>
      </c>
      <c r="AG85">
        <f ca="1"/>
        <v>0</v>
      </c>
      <c r="AH85">
        <f ca="1"/>
        <v>0</v>
      </c>
      <c r="AI85">
        <f ca="1"/>
        <v>5</v>
      </c>
      <c r="AJ85" t="b">
        <f ca="1"/>
        <v>0</v>
      </c>
      <c r="AK85">
        <f ca="1"/>
        <v>0</v>
      </c>
      <c r="AL85" t="str">
        <f ca="1"/>
        <v>OfficeMaster</v>
      </c>
      <c r="AM85" t="str">
        <f ca="1"/>
        <v>0:24</v>
      </c>
      <c r="AN85" t="str">
        <f ca="1"/>
        <v>Attack</v>
      </c>
      <c r="AO85" t="str">
        <f ca="1"/>
        <v>Lost</v>
      </c>
      <c r="AP85" t="b">
        <f ca="1"/>
        <v>0</v>
      </c>
      <c r="AQ85">
        <f ca="1"/>
        <v>0</v>
      </c>
      <c r="AR85" t="str">
        <f ca="1"/>
        <v>2:11</v>
      </c>
      <c r="AS85" t="str">
        <f ca="1"/>
        <v>Yeeto</v>
      </c>
      <c r="AT85" t="str">
        <f ca="1"/>
        <v>Gun</v>
      </c>
      <c r="AU85" t="b">
        <f ca="1"/>
        <v>0</v>
      </c>
      <c r="AV85" t="b">
        <f ca="1"/>
        <v>1</v>
      </c>
      <c r="AW85" t="str">
        <f ca="1"/>
        <v>1:08</v>
      </c>
      <c r="AX85" t="str">
        <f ca="1"/>
        <v>Fin</v>
      </c>
      <c r="AY85" t="str">
        <f ca="1"/>
        <v>Gun</v>
      </c>
      <c r="AZ85" t="b">
        <f ca="1"/>
        <v>0</v>
      </c>
      <c r="BA85" t="b">
        <f ca="1"/>
        <v>1</v>
      </c>
      <c r="BB85" t="str">
        <f ca="1"/>
        <v>0:38</v>
      </c>
      <c r="BC85" t="str">
        <f ca="1"/>
        <v>Blue</v>
      </c>
      <c r="BD85" t="str">
        <f ca="1"/>
        <v>Gun</v>
      </c>
      <c r="BE85" t="b">
        <f ca="1"/>
        <v>0</v>
      </c>
      <c r="BF85" t="b">
        <f ca="1"/>
        <v>0</v>
      </c>
      <c r="BG85">
        <f ca="1"/>
        <v>0</v>
      </c>
      <c r="BH85">
        <f ca="1"/>
        <v>0</v>
      </c>
      <c r="BI85">
        <f ca="1"/>
        <v>0</v>
      </c>
      <c r="BJ85" t="b">
        <f ca="1"/>
        <v>0</v>
      </c>
      <c r="BK85">
        <f ca="1"/>
        <v>0</v>
      </c>
      <c r="BL85">
        <f ca="1"/>
        <v>0</v>
      </c>
      <c r="BM85">
        <f ca="1"/>
        <v>0</v>
      </c>
      <c r="BN85">
        <f ca="1"/>
        <v>0</v>
      </c>
      <c r="BO85" t="b">
        <f ca="1"/>
        <v>0</v>
      </c>
      <c r="BP85">
        <f ca="1"/>
        <v>0</v>
      </c>
      <c r="BQ85">
        <f ca="1"/>
        <v>0</v>
      </c>
      <c r="BR85" t="str">
        <f ca="1"/>
        <v/>
      </c>
      <c r="BS85">
        <f ca="1"/>
        <v>0</v>
      </c>
      <c r="BT85">
        <f ca="1"/>
        <v>0</v>
      </c>
      <c r="BU85" t="b">
        <f ca="1"/>
        <v>0</v>
      </c>
      <c r="BV85" t="b">
        <f ca="1"/>
        <v>0</v>
      </c>
      <c r="BW85">
        <f ca="1"/>
        <v>0</v>
      </c>
      <c r="BX85">
        <f ca="1"/>
        <v>0</v>
      </c>
      <c r="BY85" t="b">
        <f ca="1"/>
        <v>0</v>
      </c>
      <c r="BZ85" t="b">
        <f ca="1"/>
        <v>0</v>
      </c>
      <c r="CA85">
        <f ca="1"/>
        <v>0</v>
      </c>
      <c r="CB85">
        <f ca="1"/>
        <v>0</v>
      </c>
      <c r="CC85" t="b">
        <f ca="1"/>
        <v>0</v>
      </c>
      <c r="CD85" t="b">
        <f ca="1"/>
        <v>1</v>
      </c>
      <c r="CE85">
        <f ca="1"/>
        <v>0</v>
      </c>
      <c r="CF85">
        <f ca="1"/>
        <v>0</v>
      </c>
      <c r="CG85" t="b">
        <f ca="1"/>
        <v>1</v>
      </c>
      <c r="CH85">
        <f ca="1"/>
        <v>40</v>
      </c>
      <c r="CI85">
        <f ca="1"/>
        <v>140</v>
      </c>
      <c r="CJ85">
        <f ca="1"/>
        <v>49</v>
      </c>
      <c r="CK85">
        <f ca="1"/>
        <v>112</v>
      </c>
      <c r="CL85">
        <f ca="1"/>
        <v>142</v>
      </c>
      <c r="CM85" t="b">
        <f ca="1"/>
        <v>0</v>
      </c>
      <c r="CN85" t="b">
        <f ca="1"/>
        <v>0</v>
      </c>
      <c r="CO85">
        <f ca="1"/>
        <v>156</v>
      </c>
      <c r="CP85">
        <f ca="1"/>
        <v>0</v>
      </c>
      <c r="CQ85">
        <f ca="1"/>
        <v>0</v>
      </c>
      <c r="CR85">
        <f ca="1"/>
        <v>0</v>
      </c>
      <c r="CS85">
        <f ca="1"/>
        <v>0</v>
      </c>
      <c r="CT85">
        <f ca="1"/>
        <v>0</v>
      </c>
      <c r="CU85" t="b">
        <f ca="1"/>
        <v>1</v>
      </c>
      <c r="CV85" t="b">
        <f ca="1"/>
        <v>0</v>
      </c>
      <c r="CW85">
        <f ca="1"/>
        <v>140</v>
      </c>
      <c r="CX85">
        <f ca="1"/>
        <v>174</v>
      </c>
      <c r="CY85">
        <f ca="1"/>
        <v>0</v>
      </c>
      <c r="CZ85">
        <f ca="1"/>
        <v>0</v>
      </c>
      <c r="DA85" t="b">
        <f ca="1"/>
        <v>0</v>
      </c>
      <c r="DB85" t="b">
        <f ca="1"/>
        <v>1</v>
      </c>
      <c r="DC85" t="b">
        <f ca="1"/>
        <v>0</v>
      </c>
      <c r="DD85" t="b">
        <f ca="1"/>
        <v>0</v>
      </c>
      <c r="DE85" t="b">
        <f ca="1"/>
        <v>0</v>
      </c>
      <c r="DF85">
        <f ca="1"/>
        <v>0</v>
      </c>
    </row>
    <row r="86" spans="1:110" x14ac:dyDescent="0.2">
      <c r="A86" t="str">
        <f ca="1"/>
        <v>6_3 Chalet</v>
      </c>
      <c r="B86">
        <f ca="1"/>
        <v>6</v>
      </c>
      <c r="C86">
        <f ca="1"/>
        <v>0</v>
      </c>
      <c r="D86">
        <f ca="1"/>
        <v>0</v>
      </c>
      <c r="E86">
        <f ca="1"/>
        <v>0</v>
      </c>
      <c r="F86">
        <f ca="1"/>
        <v>0</v>
      </c>
      <c r="G86">
        <f ca="1"/>
        <v>0</v>
      </c>
      <c r="H86">
        <f ca="1"/>
        <v>0</v>
      </c>
      <c r="I86">
        <f ca="1"/>
        <v>0</v>
      </c>
      <c r="J86" t="str">
        <f ca="1"/>
        <v>1:18</v>
      </c>
      <c r="K86" t="b">
        <f ca="1"/>
        <v>0</v>
      </c>
      <c r="L86" t="b">
        <f ca="1"/>
        <v>0</v>
      </c>
      <c r="M86" t="b">
        <f ca="1"/>
        <v>0</v>
      </c>
      <c r="N86" t="str">
        <f ca="1"/>
        <v>Zero</v>
      </c>
      <c r="O86" t="b">
        <f ca="1"/>
        <v>0</v>
      </c>
      <c r="P86">
        <f ca="1"/>
        <v>0</v>
      </c>
      <c r="Q86">
        <f ca="1"/>
        <v>0</v>
      </c>
      <c r="R86">
        <f ca="1"/>
        <v>0</v>
      </c>
      <c r="S86">
        <f ca="1"/>
        <v>0</v>
      </c>
      <c r="T86">
        <f ca="1"/>
        <v>0</v>
      </c>
      <c r="U86">
        <f ca="1"/>
        <v>0</v>
      </c>
      <c r="V86">
        <f ca="1"/>
        <v>0</v>
      </c>
      <c r="W86">
        <f ca="1"/>
        <v>0</v>
      </c>
      <c r="X86">
        <f ca="1"/>
        <v>0</v>
      </c>
      <c r="Y86">
        <f ca="1"/>
        <v>0</v>
      </c>
      <c r="Z86">
        <f ca="1"/>
        <v>6</v>
      </c>
      <c r="AA86">
        <f ca="1"/>
        <v>0</v>
      </c>
      <c r="AB86">
        <f ca="1"/>
        <v>0</v>
      </c>
      <c r="AC86">
        <f ca="1"/>
        <v>0</v>
      </c>
      <c r="AD86">
        <f ca="1"/>
        <v>0</v>
      </c>
      <c r="AE86">
        <f ca="1"/>
        <v>0</v>
      </c>
      <c r="AF86">
        <f ca="1"/>
        <v>0</v>
      </c>
      <c r="AG86">
        <f ca="1"/>
        <v>0</v>
      </c>
      <c r="AH86">
        <f ca="1"/>
        <v>0</v>
      </c>
      <c r="AI86">
        <f ca="1"/>
        <v>6</v>
      </c>
      <c r="AJ86" t="b">
        <f ca="1"/>
        <v>0</v>
      </c>
      <c r="AK86">
        <f ca="1"/>
        <v>0</v>
      </c>
      <c r="AL86" t="str">
        <f ca="1"/>
        <v>BarGaming</v>
      </c>
      <c r="AM86" t="str">
        <f ca="1"/>
        <v>0:36</v>
      </c>
      <c r="AN86" t="str">
        <f ca="1"/>
        <v>Attack</v>
      </c>
      <c r="AO86" t="str">
        <f ca="1"/>
        <v>Lost</v>
      </c>
      <c r="AP86" t="b">
        <f ca="1"/>
        <v>0</v>
      </c>
      <c r="AQ86">
        <f ca="1"/>
        <v>0</v>
      </c>
      <c r="AR86" t="str">
        <f ca="1"/>
        <v>1:37</v>
      </c>
      <c r="AS86" t="str">
        <f ca="1"/>
        <v>Ploudy</v>
      </c>
      <c r="AT86" t="str">
        <f ca="1"/>
        <v>Gun</v>
      </c>
      <c r="AU86" t="b">
        <f ca="1"/>
        <v>0</v>
      </c>
      <c r="AV86" t="b">
        <f ca="1"/>
        <v>1</v>
      </c>
      <c r="AW86" t="str">
        <f ca="1"/>
        <v>1:24</v>
      </c>
      <c r="AX86" t="str">
        <f ca="1"/>
        <v>Fin</v>
      </c>
      <c r="AY86" t="str">
        <f ca="1"/>
        <v>Gun</v>
      </c>
      <c r="AZ86" t="b">
        <f ca="1"/>
        <v>0</v>
      </c>
      <c r="BA86" t="b">
        <f ca="1"/>
        <v>1</v>
      </c>
      <c r="BB86" t="str">
        <f ca="1"/>
        <v>1:23</v>
      </c>
      <c r="BC86" t="str">
        <f ca="1"/>
        <v>Blue</v>
      </c>
      <c r="BD86" t="str">
        <f ca="1"/>
        <v>Gun</v>
      </c>
      <c r="BE86" t="b">
        <f ca="1"/>
        <v>0</v>
      </c>
      <c r="BF86" t="b">
        <f ca="1"/>
        <v>1</v>
      </c>
      <c r="BG86">
        <f ca="1"/>
        <v>0</v>
      </c>
      <c r="BH86">
        <f ca="1"/>
        <v>0</v>
      </c>
      <c r="BI86">
        <f ca="1"/>
        <v>0</v>
      </c>
      <c r="BJ86" t="b">
        <f ca="1"/>
        <v>0</v>
      </c>
      <c r="BK86">
        <f ca="1"/>
        <v>0</v>
      </c>
      <c r="BL86">
        <f ca="1"/>
        <v>0</v>
      </c>
      <c r="BM86">
        <f ca="1"/>
        <v>0</v>
      </c>
      <c r="BN86">
        <f ca="1"/>
        <v>0</v>
      </c>
      <c r="BO86" t="b">
        <f ca="1"/>
        <v>0</v>
      </c>
      <c r="BP86">
        <f ca="1"/>
        <v>0</v>
      </c>
      <c r="BQ86">
        <f ca="1"/>
        <v>0</v>
      </c>
      <c r="BR86" t="str">
        <f ca="1"/>
        <v/>
      </c>
      <c r="BS86">
        <f ca="1"/>
        <v>0</v>
      </c>
      <c r="BT86">
        <f ca="1"/>
        <v>0</v>
      </c>
      <c r="BU86" t="b">
        <f ca="1"/>
        <v>0</v>
      </c>
      <c r="BV86" t="b">
        <f ca="1"/>
        <v>0</v>
      </c>
      <c r="BW86">
        <f ca="1"/>
        <v>0</v>
      </c>
      <c r="BX86">
        <f ca="1"/>
        <v>0</v>
      </c>
      <c r="BY86" t="b">
        <f ca="1"/>
        <v>0</v>
      </c>
      <c r="BZ86" t="b">
        <f ca="1"/>
        <v>0</v>
      </c>
      <c r="CA86">
        <f ca="1"/>
        <v>1</v>
      </c>
      <c r="CB86">
        <f ca="1"/>
        <v>1</v>
      </c>
      <c r="CC86" t="b">
        <f ca="1"/>
        <v>1</v>
      </c>
      <c r="CD86" t="b">
        <f ca="1"/>
        <v>1</v>
      </c>
      <c r="CE86">
        <f ca="1"/>
        <v>0</v>
      </c>
      <c r="CF86">
        <f ca="1"/>
        <v>0</v>
      </c>
      <c r="CG86" t="b">
        <f ca="1"/>
        <v>1</v>
      </c>
      <c r="CH86">
        <f ca="1"/>
        <v>78</v>
      </c>
      <c r="CI86">
        <f ca="1"/>
        <v>102</v>
      </c>
      <c r="CJ86">
        <f ca="1"/>
        <v>83</v>
      </c>
      <c r="CK86">
        <f ca="1"/>
        <v>96</v>
      </c>
      <c r="CL86">
        <f ca="1"/>
        <v>97</v>
      </c>
      <c r="CM86" t="b">
        <f ca="1"/>
        <v>0</v>
      </c>
      <c r="CN86" t="b">
        <f ca="1"/>
        <v>0</v>
      </c>
      <c r="CO86">
        <f ca="1"/>
        <v>144</v>
      </c>
      <c r="CP86">
        <f ca="1"/>
        <v>0</v>
      </c>
      <c r="CQ86">
        <f ca="1"/>
        <v>0</v>
      </c>
      <c r="CR86">
        <f ca="1"/>
        <v>0</v>
      </c>
      <c r="CS86">
        <f ca="1"/>
        <v>0</v>
      </c>
      <c r="CT86">
        <f ca="1"/>
        <v>0</v>
      </c>
      <c r="CU86" t="b">
        <f ca="1"/>
        <v>1</v>
      </c>
      <c r="CV86" t="b">
        <f ca="1"/>
        <v>0</v>
      </c>
      <c r="CW86">
        <f ca="1"/>
        <v>102</v>
      </c>
      <c r="CX86">
        <f ca="1"/>
        <v>58</v>
      </c>
      <c r="CY86">
        <f ca="1"/>
        <v>1</v>
      </c>
      <c r="CZ86">
        <f ca="1"/>
        <v>0</v>
      </c>
      <c r="DA86" t="b">
        <f ca="1"/>
        <v>0</v>
      </c>
      <c r="DB86" t="b">
        <f ca="1"/>
        <v>0</v>
      </c>
      <c r="DC86" t="b">
        <f ca="1"/>
        <v>1</v>
      </c>
      <c r="DD86" t="b">
        <f ca="1"/>
        <v>0</v>
      </c>
      <c r="DE86" t="b">
        <f ca="1"/>
        <v>0</v>
      </c>
      <c r="DF86">
        <f ca="1"/>
        <v>0</v>
      </c>
    </row>
    <row r="87" spans="1:110" x14ac:dyDescent="0.2">
      <c r="A87" t="str">
        <f ca="1"/>
        <v>6_3 Chalet</v>
      </c>
      <c r="B87">
        <f ca="1"/>
        <v>7</v>
      </c>
      <c r="C87">
        <f ca="1"/>
        <v>0</v>
      </c>
      <c r="D87">
        <f ca="1"/>
        <v>0</v>
      </c>
      <c r="E87">
        <f ca="1"/>
        <v>0</v>
      </c>
      <c r="F87">
        <f ca="1"/>
        <v>0</v>
      </c>
      <c r="G87">
        <f ca="1"/>
        <v>0</v>
      </c>
      <c r="H87">
        <f ca="1"/>
        <v>0</v>
      </c>
      <c r="I87">
        <f ca="1"/>
        <v>0</v>
      </c>
      <c r="J87" t="str">
        <f ca="1"/>
        <v>0:30</v>
      </c>
      <c r="K87" t="b">
        <f ca="1"/>
        <v>1</v>
      </c>
      <c r="L87" t="b">
        <f ca="1"/>
        <v>0</v>
      </c>
      <c r="M87" t="b">
        <f ca="1"/>
        <v>0</v>
      </c>
      <c r="N87" t="str">
        <f ca="1"/>
        <v>Aruni</v>
      </c>
      <c r="O87" t="b">
        <f ca="1"/>
        <v>0</v>
      </c>
      <c r="P87">
        <f ca="1"/>
        <v>0</v>
      </c>
      <c r="Q87">
        <f ca="1"/>
        <v>1</v>
      </c>
      <c r="R87">
        <f ca="1"/>
        <v>3</v>
      </c>
      <c r="S87">
        <f ca="1"/>
        <v>0</v>
      </c>
      <c r="T87">
        <f ca="1"/>
        <v>0</v>
      </c>
      <c r="U87">
        <f ca="1"/>
        <v>0</v>
      </c>
      <c r="V87">
        <f ca="1"/>
        <v>0</v>
      </c>
      <c r="W87">
        <f ca="1"/>
        <v>0</v>
      </c>
      <c r="X87">
        <f ca="1"/>
        <v>0</v>
      </c>
      <c r="Y87">
        <f ca="1"/>
        <v>0</v>
      </c>
      <c r="Z87">
        <f ca="1"/>
        <v>7</v>
      </c>
      <c r="AA87">
        <f ca="1"/>
        <v>0</v>
      </c>
      <c r="AB87">
        <f ca="1"/>
        <v>0</v>
      </c>
      <c r="AC87">
        <f ca="1"/>
        <v>0</v>
      </c>
      <c r="AD87">
        <f ca="1"/>
        <v>0</v>
      </c>
      <c r="AE87">
        <f ca="1"/>
        <v>0</v>
      </c>
      <c r="AF87">
        <f ca="1"/>
        <v>0</v>
      </c>
      <c r="AG87">
        <f ca="1"/>
        <v>0</v>
      </c>
      <c r="AH87">
        <f ca="1"/>
        <v>0</v>
      </c>
      <c r="AI87">
        <f ca="1"/>
        <v>7</v>
      </c>
      <c r="AJ87" t="b">
        <f ca="1"/>
        <v>1</v>
      </c>
      <c r="AK87" t="str">
        <f ca="1"/>
        <v>1:39</v>
      </c>
      <c r="AL87" t="str">
        <f ca="1"/>
        <v>BarGaming</v>
      </c>
      <c r="AM87" t="str">
        <f ca="1"/>
        <v>0:28</v>
      </c>
      <c r="AN87" t="str">
        <f ca="1"/>
        <v>Defence</v>
      </c>
      <c r="AO87" t="str">
        <f ca="1"/>
        <v>Lost</v>
      </c>
      <c r="AP87" t="b">
        <f ca="1"/>
        <v>0</v>
      </c>
      <c r="AQ87">
        <f ca="1"/>
        <v>0</v>
      </c>
      <c r="AR87" t="str">
        <f ca="1"/>
        <v>1:56</v>
      </c>
      <c r="AS87" t="str">
        <f ca="1"/>
        <v>Perseus</v>
      </c>
      <c r="AT87" t="str">
        <f ca="1"/>
        <v>Gun</v>
      </c>
      <c r="AU87" t="b">
        <f ca="1"/>
        <v>0</v>
      </c>
      <c r="AV87" t="b">
        <f ca="1"/>
        <v>0</v>
      </c>
      <c r="AW87">
        <f ca="1"/>
        <v>0</v>
      </c>
      <c r="AX87">
        <f ca="1"/>
        <v>0</v>
      </c>
      <c r="AY87">
        <f ca="1"/>
        <v>0</v>
      </c>
      <c r="AZ87" t="b">
        <f ca="1"/>
        <v>0</v>
      </c>
      <c r="BA87">
        <f ca="1"/>
        <v>0</v>
      </c>
      <c r="BB87">
        <f ca="1"/>
        <v>0</v>
      </c>
      <c r="BC87">
        <f ca="1"/>
        <v>0</v>
      </c>
      <c r="BD87">
        <f ca="1"/>
        <v>0</v>
      </c>
      <c r="BE87" t="b">
        <f ca="1"/>
        <v>0</v>
      </c>
      <c r="BF87">
        <f ca="1"/>
        <v>0</v>
      </c>
      <c r="BG87">
        <f ca="1"/>
        <v>0</v>
      </c>
      <c r="BH87">
        <f ca="1"/>
        <v>0</v>
      </c>
      <c r="BI87">
        <f ca="1"/>
        <v>0</v>
      </c>
      <c r="BJ87" t="b">
        <f ca="1"/>
        <v>0</v>
      </c>
      <c r="BK87">
        <f ca="1"/>
        <v>0</v>
      </c>
      <c r="BL87">
        <f ca="1"/>
        <v>0</v>
      </c>
      <c r="BM87">
        <f ca="1"/>
        <v>0</v>
      </c>
      <c r="BN87">
        <f ca="1"/>
        <v>0</v>
      </c>
      <c r="BO87" t="b">
        <f ca="1"/>
        <v>0</v>
      </c>
      <c r="BP87">
        <f ca="1"/>
        <v>0</v>
      </c>
      <c r="BQ87">
        <f ca="1"/>
        <v>0</v>
      </c>
      <c r="BR87" t="str">
        <f ca="1"/>
        <v/>
      </c>
      <c r="BS87">
        <f ca="1"/>
        <v>0</v>
      </c>
      <c r="BT87">
        <f ca="1"/>
        <v>-54</v>
      </c>
      <c r="BU87" t="b">
        <f ca="1"/>
        <v>0</v>
      </c>
      <c r="BV87" t="b">
        <f ca="1"/>
        <v>0</v>
      </c>
      <c r="BW87">
        <f ca="1"/>
        <v>0</v>
      </c>
      <c r="BX87">
        <f ca="1"/>
        <v>0</v>
      </c>
      <c r="BY87" t="b">
        <f ca="1"/>
        <v>0</v>
      </c>
      <c r="BZ87" t="b">
        <f ca="1"/>
        <v>0</v>
      </c>
      <c r="CA87">
        <f ca="1"/>
        <v>0</v>
      </c>
      <c r="CB87">
        <f ca="1"/>
        <v>0</v>
      </c>
      <c r="CC87" t="b">
        <f ca="1"/>
        <v>0</v>
      </c>
      <c r="CD87" t="b">
        <f ca="1"/>
        <v>0</v>
      </c>
      <c r="CE87">
        <f ca="1"/>
        <v>0</v>
      </c>
      <c r="CF87">
        <f ca="1"/>
        <v>0</v>
      </c>
      <c r="CG87" t="b">
        <f ca="1"/>
        <v>0</v>
      </c>
      <c r="CH87">
        <f ca="1"/>
        <v>30</v>
      </c>
      <c r="CI87">
        <f ca="1"/>
        <v>96</v>
      </c>
      <c r="CJ87">
        <f ca="1"/>
        <v>64</v>
      </c>
      <c r="CK87" t="b">
        <f ca="1"/>
        <v>0</v>
      </c>
      <c r="CL87" t="b">
        <f ca="1"/>
        <v>0</v>
      </c>
      <c r="CM87" t="b">
        <f ca="1"/>
        <v>0</v>
      </c>
      <c r="CN87" t="b">
        <f ca="1"/>
        <v>0</v>
      </c>
      <c r="CO87">
        <f ca="1"/>
        <v>98</v>
      </c>
      <c r="CP87">
        <f ca="1"/>
        <v>0</v>
      </c>
      <c r="CQ87">
        <f ca="1"/>
        <v>0</v>
      </c>
      <c r="CR87">
        <f ca="1"/>
        <v>0</v>
      </c>
      <c r="CS87">
        <f ca="1"/>
        <v>0</v>
      </c>
      <c r="CT87">
        <f ca="1"/>
        <v>0</v>
      </c>
      <c r="CU87">
        <f ca="1"/>
        <v>0</v>
      </c>
      <c r="CV87">
        <f ca="1"/>
        <v>0</v>
      </c>
      <c r="CW87">
        <f ca="1"/>
        <v>0</v>
      </c>
      <c r="CX87">
        <f ca="1"/>
        <v>0</v>
      </c>
      <c r="CY87">
        <f ca="1"/>
        <v>0</v>
      </c>
      <c r="CZ87">
        <f ca="1"/>
        <v>0</v>
      </c>
      <c r="DA87" t="b">
        <f ca="1"/>
        <v>0</v>
      </c>
      <c r="DB87" t="b">
        <f ca="1"/>
        <v>0</v>
      </c>
      <c r="DC87" t="b">
        <f ca="1"/>
        <v>0</v>
      </c>
      <c r="DD87">
        <f ca="1"/>
        <v>81</v>
      </c>
      <c r="DE87" t="b">
        <f ca="1"/>
        <v>0</v>
      </c>
      <c r="DF87">
        <f ca="1"/>
        <v>0</v>
      </c>
    </row>
    <row r="88" spans="1:110" x14ac:dyDescent="0.2">
      <c r="A88" t="str">
        <f ca="1"/>
        <v>6_3 Chalet</v>
      </c>
      <c r="B88">
        <f ca="1"/>
        <v>8</v>
      </c>
      <c r="C88">
        <f ca="1"/>
        <v>0</v>
      </c>
      <c r="D88">
        <f ca="1"/>
        <v>0</v>
      </c>
      <c r="E88">
        <f ca="1"/>
        <v>0</v>
      </c>
      <c r="F88">
        <f ca="1"/>
        <v>0</v>
      </c>
      <c r="G88">
        <f ca="1"/>
        <v>0</v>
      </c>
      <c r="H88">
        <f ca="1"/>
        <v>0</v>
      </c>
      <c r="I88">
        <f ca="1"/>
        <v>0</v>
      </c>
      <c r="J88" t="str">
        <f ca="1"/>
        <v>0:30</v>
      </c>
      <c r="K88" t="b">
        <f ca="1"/>
        <v>1</v>
      </c>
      <c r="L88" t="b">
        <f ca="1"/>
        <v>0</v>
      </c>
      <c r="M88" t="b">
        <f ca="1"/>
        <v>0</v>
      </c>
      <c r="N88" t="str">
        <f ca="1"/>
        <v>Smoke</v>
      </c>
      <c r="O88" t="b">
        <f ca="1"/>
        <v>0</v>
      </c>
      <c r="P88">
        <f ca="1"/>
        <v>0</v>
      </c>
      <c r="Q88">
        <f ca="1"/>
        <v>0</v>
      </c>
      <c r="R88">
        <f ca="1"/>
        <v>4</v>
      </c>
      <c r="S88">
        <f ca="1"/>
        <v>0</v>
      </c>
      <c r="T88">
        <f ca="1"/>
        <v>0</v>
      </c>
      <c r="U88">
        <f ca="1"/>
        <v>0</v>
      </c>
      <c r="V88">
        <f ca="1"/>
        <v>0</v>
      </c>
      <c r="W88">
        <f ca="1"/>
        <v>0</v>
      </c>
      <c r="X88">
        <f ca="1"/>
        <v>0</v>
      </c>
      <c r="Y88">
        <f ca="1"/>
        <v>0</v>
      </c>
      <c r="Z88">
        <f ca="1"/>
        <v>8</v>
      </c>
      <c r="AA88">
        <f ca="1"/>
        <v>0</v>
      </c>
      <c r="AB88">
        <f ca="1"/>
        <v>0</v>
      </c>
      <c r="AC88">
        <f ca="1"/>
        <v>0</v>
      </c>
      <c r="AD88">
        <f ca="1"/>
        <v>0</v>
      </c>
      <c r="AE88">
        <f ca="1"/>
        <v>0</v>
      </c>
      <c r="AF88">
        <f ca="1"/>
        <v>0</v>
      </c>
      <c r="AG88">
        <f ca="1"/>
        <v>0</v>
      </c>
      <c r="AH88">
        <f ca="1"/>
        <v>0</v>
      </c>
      <c r="AI88">
        <f ca="1"/>
        <v>8</v>
      </c>
      <c r="AJ88" t="b">
        <f ca="1"/>
        <v>1</v>
      </c>
      <c r="AK88" t="str">
        <f ca="1"/>
        <v>0:13</v>
      </c>
      <c r="AL88" t="str">
        <f ca="1"/>
        <v>KitchenDining</v>
      </c>
      <c r="AM88" t="str">
        <f ca="1"/>
        <v>0:30</v>
      </c>
      <c r="AN88" t="str">
        <f ca="1"/>
        <v>Defence</v>
      </c>
      <c r="AO88" t="str">
        <f ca="1"/>
        <v>Lost</v>
      </c>
      <c r="AP88" t="b">
        <f ca="1"/>
        <v>0</v>
      </c>
      <c r="AQ88">
        <f ca="1"/>
        <v>0</v>
      </c>
      <c r="AR88" t="str">
        <f ca="1"/>
        <v>1:40</v>
      </c>
      <c r="AS88" t="str">
        <f ca="1"/>
        <v>Perseus</v>
      </c>
      <c r="AT88" t="str">
        <f ca="1"/>
        <v>Gun</v>
      </c>
      <c r="AU88" t="b">
        <f ca="1"/>
        <v>0</v>
      </c>
      <c r="AV88" t="b">
        <f ca="1"/>
        <v>0</v>
      </c>
      <c r="AW88" t="str">
        <f ca="1"/>
        <v>1:37</v>
      </c>
      <c r="AX88" t="str">
        <f ca="1"/>
        <v>Perseus</v>
      </c>
      <c r="AY88" t="str">
        <f ca="1"/>
        <v>Gun</v>
      </c>
      <c r="AZ88" t="b">
        <f ca="1"/>
        <v>0</v>
      </c>
      <c r="BA88" t="b">
        <f ca="1"/>
        <v>1</v>
      </c>
      <c r="BB88" t="str">
        <f ca="1"/>
        <v>0:22</v>
      </c>
      <c r="BC88" t="str">
        <f ca="1"/>
        <v>Ploudy</v>
      </c>
      <c r="BD88" t="str">
        <f ca="1"/>
        <v>Gun</v>
      </c>
      <c r="BE88" t="b">
        <f ca="1"/>
        <v>0</v>
      </c>
      <c r="BF88" t="b">
        <f ca="1"/>
        <v>0</v>
      </c>
      <c r="BG88">
        <f ca="1"/>
        <v>0</v>
      </c>
      <c r="BH88">
        <f ca="1"/>
        <v>0</v>
      </c>
      <c r="BI88">
        <f ca="1"/>
        <v>0</v>
      </c>
      <c r="BJ88">
        <f ca="1"/>
        <v>0</v>
      </c>
      <c r="BK88">
        <f ca="1"/>
        <v>0</v>
      </c>
      <c r="BL88">
        <f ca="1"/>
        <v>0</v>
      </c>
      <c r="BM88">
        <f ca="1"/>
        <v>0</v>
      </c>
      <c r="BN88">
        <f ca="1"/>
        <v>0</v>
      </c>
      <c r="BO88" t="b">
        <f ca="1"/>
        <v>0</v>
      </c>
      <c r="BP88">
        <f ca="1"/>
        <v>0</v>
      </c>
      <c r="BQ88">
        <f ca="1"/>
        <v>0</v>
      </c>
      <c r="BR88" t="str">
        <f ca="1"/>
        <v/>
      </c>
      <c r="BS88">
        <f ca="1"/>
        <v>0</v>
      </c>
      <c r="BT88">
        <f ca="1"/>
        <v>32</v>
      </c>
      <c r="BU88" t="b">
        <f ca="1"/>
        <v>0</v>
      </c>
      <c r="BV88" t="b">
        <f ca="1"/>
        <v>0</v>
      </c>
      <c r="BW88">
        <f ca="1"/>
        <v>0</v>
      </c>
      <c r="BX88">
        <f ca="1"/>
        <v>0</v>
      </c>
      <c r="BY88" t="b">
        <f ca="1"/>
        <v>0</v>
      </c>
      <c r="BZ88" t="b">
        <f ca="1"/>
        <v>0</v>
      </c>
      <c r="CA88">
        <f ca="1"/>
        <v>1</v>
      </c>
      <c r="CB88">
        <f ca="1"/>
        <v>0</v>
      </c>
      <c r="CC88" t="b">
        <f ca="1"/>
        <v>0</v>
      </c>
      <c r="CD88" t="b">
        <f ca="1"/>
        <v>1</v>
      </c>
      <c r="CE88">
        <f ca="1"/>
        <v>0</v>
      </c>
      <c r="CF88">
        <f ca="1"/>
        <v>1</v>
      </c>
      <c r="CG88" t="b">
        <f ca="1"/>
        <v>0</v>
      </c>
      <c r="CH88">
        <f ca="1"/>
        <v>30</v>
      </c>
      <c r="CI88">
        <f ca="1"/>
        <v>182</v>
      </c>
      <c r="CJ88">
        <f ca="1"/>
        <v>80</v>
      </c>
      <c r="CK88">
        <f ca="1"/>
        <v>83</v>
      </c>
      <c r="CL88">
        <f ca="1"/>
        <v>158</v>
      </c>
      <c r="CM88" t="b">
        <f ca="1"/>
        <v>0</v>
      </c>
      <c r="CN88" t="b">
        <f ca="1"/>
        <v>0</v>
      </c>
      <c r="CO88">
        <f ca="1"/>
        <v>182</v>
      </c>
      <c r="CP88">
        <f ca="1"/>
        <v>0</v>
      </c>
      <c r="CQ88">
        <f ca="1"/>
        <v>0</v>
      </c>
      <c r="CR88">
        <f ca="1"/>
        <v>0</v>
      </c>
      <c r="CS88">
        <f ca="1"/>
        <v>0</v>
      </c>
      <c r="CT88">
        <f ca="1"/>
        <v>0</v>
      </c>
      <c r="CU88">
        <f ca="1"/>
        <v>0</v>
      </c>
      <c r="CV88">
        <f ca="1"/>
        <v>0</v>
      </c>
      <c r="CW88">
        <f ca="1"/>
        <v>0</v>
      </c>
      <c r="CX88">
        <f ca="1"/>
        <v>0</v>
      </c>
      <c r="CY88">
        <f ca="1"/>
        <v>0</v>
      </c>
      <c r="CZ88">
        <f ca="1"/>
        <v>0</v>
      </c>
      <c r="DA88" t="b">
        <f ca="1"/>
        <v>0</v>
      </c>
      <c r="DB88" t="b">
        <f ca="1"/>
        <v>0</v>
      </c>
      <c r="DC88" t="b">
        <f ca="1"/>
        <v>0</v>
      </c>
      <c r="DD88">
        <f ca="1"/>
        <v>167</v>
      </c>
      <c r="DE88" t="b">
        <f ca="1"/>
        <v>0</v>
      </c>
      <c r="DF88">
        <f ca="1"/>
        <v>0</v>
      </c>
    </row>
    <row r="89" spans="1:110" x14ac:dyDescent="0.2">
      <c r="A89" t="str">
        <f ca="1"/>
        <v>6_3 Chalet</v>
      </c>
      <c r="B89">
        <f ca="1"/>
        <v>9</v>
      </c>
      <c r="C89">
        <f ca="1"/>
        <v>0</v>
      </c>
      <c r="D89">
        <f ca="1"/>
        <v>0</v>
      </c>
      <c r="E89">
        <f ca="1"/>
        <v>0</v>
      </c>
      <c r="F89">
        <f ca="1"/>
        <v>0</v>
      </c>
      <c r="G89">
        <f ca="1"/>
        <v>0</v>
      </c>
      <c r="H89">
        <f ca="1"/>
        <v>0</v>
      </c>
      <c r="I89">
        <f ca="1"/>
        <v>0</v>
      </c>
      <c r="J89" t="str">
        <f ca="1"/>
        <v>1:07</v>
      </c>
      <c r="K89" t="b">
        <f ca="1"/>
        <v>0</v>
      </c>
      <c r="L89" t="b">
        <f ca="1"/>
        <v>0</v>
      </c>
      <c r="M89" t="b">
        <f ca="1"/>
        <v>0</v>
      </c>
      <c r="N89" t="str">
        <f ca="1"/>
        <v>Smoke</v>
      </c>
      <c r="O89" t="b">
        <f ca="1"/>
        <v>0</v>
      </c>
      <c r="P89">
        <f ca="1"/>
        <v>0</v>
      </c>
      <c r="Q89">
        <f ca="1"/>
        <v>1</v>
      </c>
      <c r="R89">
        <f ca="1"/>
        <v>4</v>
      </c>
      <c r="S89">
        <f ca="1"/>
        <v>0</v>
      </c>
      <c r="T89">
        <f ca="1"/>
        <v>0</v>
      </c>
      <c r="U89">
        <f ca="1"/>
        <v>0</v>
      </c>
      <c r="V89">
        <f ca="1"/>
        <v>0</v>
      </c>
      <c r="W89">
        <f ca="1"/>
        <v>0</v>
      </c>
      <c r="X89">
        <f ca="1"/>
        <v>0</v>
      </c>
      <c r="Y89">
        <f ca="1"/>
        <v>0</v>
      </c>
      <c r="Z89">
        <f ca="1"/>
        <v>9</v>
      </c>
      <c r="AA89">
        <f ca="1"/>
        <v>0</v>
      </c>
      <c r="AB89">
        <f ca="1"/>
        <v>0</v>
      </c>
      <c r="AC89">
        <f ca="1"/>
        <v>0</v>
      </c>
      <c r="AD89">
        <f ca="1"/>
        <v>0</v>
      </c>
      <c r="AE89">
        <f ca="1"/>
        <v>0</v>
      </c>
      <c r="AF89">
        <f ca="1"/>
        <v>0</v>
      </c>
      <c r="AG89">
        <f ca="1"/>
        <v>0</v>
      </c>
      <c r="AH89">
        <f ca="1"/>
        <v>0</v>
      </c>
      <c r="AI89">
        <f ca="1"/>
        <v>9</v>
      </c>
      <c r="AJ89" t="b">
        <f ca="1"/>
        <v>0</v>
      </c>
      <c r="AK89">
        <f ca="1"/>
        <v>0</v>
      </c>
      <c r="AL89" t="str">
        <f ca="1"/>
        <v>KitchenDining</v>
      </c>
      <c r="AM89" t="str">
        <f ca="1"/>
        <v>0:47</v>
      </c>
      <c r="AN89" t="str">
        <f ca="1"/>
        <v>Defence</v>
      </c>
      <c r="AO89" t="str">
        <f ca="1"/>
        <v>Lost</v>
      </c>
      <c r="AP89" t="b">
        <f ca="1"/>
        <v>0</v>
      </c>
      <c r="AQ89">
        <f ca="1"/>
        <v>0</v>
      </c>
      <c r="AR89" t="str">
        <f ca="1"/>
        <v>2:10</v>
      </c>
      <c r="AS89" t="str">
        <f ca="1"/>
        <v>Blue</v>
      </c>
      <c r="AT89" t="str">
        <f ca="1"/>
        <v>Gun</v>
      </c>
      <c r="AU89" t="b">
        <f ca="1"/>
        <v>0</v>
      </c>
      <c r="AV89" t="b">
        <f ca="1"/>
        <v>1</v>
      </c>
      <c r="AW89" t="str">
        <f ca="1"/>
        <v>1:59</v>
      </c>
      <c r="AX89" t="str">
        <f ca="1"/>
        <v>Fin</v>
      </c>
      <c r="AY89" t="str">
        <f ca="1"/>
        <v>Gun</v>
      </c>
      <c r="AZ89" t="b">
        <f ca="1"/>
        <v>0</v>
      </c>
      <c r="BA89" t="b">
        <f ca="1"/>
        <v>1</v>
      </c>
      <c r="BB89" t="str">
        <f ca="1"/>
        <v>1:55</v>
      </c>
      <c r="BC89" t="str">
        <f ca="1"/>
        <v>Fin</v>
      </c>
      <c r="BD89" t="str">
        <f ca="1"/>
        <v>Gun</v>
      </c>
      <c r="BE89" t="b">
        <f ca="1"/>
        <v>0</v>
      </c>
      <c r="BF89" t="b">
        <f ca="1"/>
        <v>0</v>
      </c>
      <c r="BG89" t="str">
        <f ca="1"/>
        <v>1:46</v>
      </c>
      <c r="BH89" t="str">
        <f ca="1"/>
        <v>Fin</v>
      </c>
      <c r="BI89" t="str">
        <f ca="1"/>
        <v>Gun</v>
      </c>
      <c r="BJ89" t="b">
        <f ca="1"/>
        <v>0</v>
      </c>
      <c r="BK89" t="b">
        <f ca="1"/>
        <v>1</v>
      </c>
      <c r="BL89">
        <f ca="1"/>
        <v>0</v>
      </c>
      <c r="BM89">
        <f ca="1"/>
        <v>0</v>
      </c>
      <c r="BN89">
        <f ca="1"/>
        <v>0</v>
      </c>
      <c r="BO89" t="b">
        <f ca="1"/>
        <v>0</v>
      </c>
      <c r="BP89">
        <f ca="1"/>
        <v>0</v>
      </c>
      <c r="BQ89">
        <f ca="1"/>
        <v>0</v>
      </c>
      <c r="BR89" t="str">
        <f ca="1"/>
        <v/>
      </c>
      <c r="BS89">
        <f ca="1"/>
        <v>0</v>
      </c>
      <c r="BT89">
        <f ca="1"/>
        <v>0</v>
      </c>
      <c r="BU89" t="b">
        <f ca="1"/>
        <v>0</v>
      </c>
      <c r="BV89" t="b">
        <f ca="1"/>
        <v>0</v>
      </c>
      <c r="BW89">
        <f ca="1"/>
        <v>0</v>
      </c>
      <c r="BX89">
        <f ca="1"/>
        <v>0</v>
      </c>
      <c r="BY89" t="b">
        <f ca="1"/>
        <v>0</v>
      </c>
      <c r="BZ89" t="b">
        <f ca="1"/>
        <v>0</v>
      </c>
      <c r="CA89">
        <f ca="1"/>
        <v>0</v>
      </c>
      <c r="CB89">
        <f ca="1"/>
        <v>0</v>
      </c>
      <c r="CC89" t="b">
        <f ca="1"/>
        <v>0</v>
      </c>
      <c r="CD89" t="b">
        <f ca="1"/>
        <v>0</v>
      </c>
      <c r="CE89">
        <f ca="1"/>
        <v>0</v>
      </c>
      <c r="CF89">
        <f ca="1"/>
        <v>0</v>
      </c>
      <c r="CG89" t="b">
        <f ca="1"/>
        <v>1</v>
      </c>
      <c r="CH89">
        <f ca="1"/>
        <v>67</v>
      </c>
      <c r="CI89">
        <f ca="1"/>
        <v>113</v>
      </c>
      <c r="CJ89">
        <f ca="1"/>
        <v>50</v>
      </c>
      <c r="CK89">
        <f ca="1"/>
        <v>61</v>
      </c>
      <c r="CL89">
        <f ca="1"/>
        <v>65</v>
      </c>
      <c r="CM89">
        <f ca="1"/>
        <v>74</v>
      </c>
      <c r="CN89" t="b">
        <f ca="1"/>
        <v>0</v>
      </c>
      <c r="CO89">
        <f ca="1"/>
        <v>133</v>
      </c>
      <c r="CP89">
        <f ca="1"/>
        <v>0</v>
      </c>
      <c r="CQ89">
        <f ca="1"/>
        <v>0</v>
      </c>
      <c r="CR89">
        <f ca="1"/>
        <v>0</v>
      </c>
      <c r="CS89">
        <f ca="1"/>
        <v>0</v>
      </c>
      <c r="CT89">
        <f ca="1"/>
        <v>0</v>
      </c>
      <c r="CU89">
        <f ca="1"/>
        <v>0</v>
      </c>
      <c r="CV89">
        <f ca="1"/>
        <v>0</v>
      </c>
      <c r="CW89">
        <f ca="1"/>
        <v>0</v>
      </c>
      <c r="CX89">
        <f ca="1"/>
        <v>0</v>
      </c>
      <c r="CY89">
        <f ca="1"/>
        <v>0</v>
      </c>
      <c r="CZ89">
        <f ca="1"/>
        <v>0</v>
      </c>
      <c r="DA89" t="b">
        <f ca="1"/>
        <v>0</v>
      </c>
      <c r="DB89" t="b">
        <f ca="1"/>
        <v>0</v>
      </c>
      <c r="DC89" t="b">
        <f ca="1"/>
        <v>0</v>
      </c>
      <c r="DD89" t="b">
        <f ca="1"/>
        <v>0</v>
      </c>
      <c r="DE89" t="b">
        <f ca="1"/>
        <v>0</v>
      </c>
      <c r="DF89">
        <f ca="1"/>
        <v>0</v>
      </c>
    </row>
    <row r="90" spans="1:110" x14ac:dyDescent="0.2">
      <c r="A90" t="str">
        <f ca="1"/>
        <v>6_3 Chalet</v>
      </c>
      <c r="B90">
        <f ca="1"/>
        <v>10</v>
      </c>
      <c r="C90">
        <f ca="1"/>
        <v>0</v>
      </c>
      <c r="D90">
        <f ca="1"/>
        <v>0</v>
      </c>
      <c r="E90">
        <f ca="1"/>
        <v>0</v>
      </c>
      <c r="F90">
        <f ca="1"/>
        <v>0</v>
      </c>
      <c r="G90">
        <f ca="1"/>
        <v>0</v>
      </c>
      <c r="H90">
        <f ca="1"/>
        <v>0</v>
      </c>
      <c r="I90">
        <f ca="1"/>
        <v>0</v>
      </c>
      <c r="J90" t="str">
        <f ca="1"/>
        <v>1:11</v>
      </c>
      <c r="K90" t="b">
        <f ca="1"/>
        <v>0</v>
      </c>
      <c r="L90" t="b">
        <f ca="1"/>
        <v>0</v>
      </c>
      <c r="M90" t="b">
        <f ca="1"/>
        <v>1</v>
      </c>
      <c r="N90" t="str">
        <f ca="1"/>
        <v>Alibi</v>
      </c>
      <c r="O90" t="b">
        <f ca="1"/>
        <v>0</v>
      </c>
      <c r="P90">
        <f ca="1"/>
        <v>0</v>
      </c>
      <c r="Q90">
        <f ca="1"/>
        <v>1</v>
      </c>
      <c r="R90">
        <f ca="1"/>
        <v>6</v>
      </c>
      <c r="S90">
        <f ca="1"/>
        <v>0</v>
      </c>
      <c r="T90">
        <f ca="1"/>
        <v>0</v>
      </c>
      <c r="U90">
        <f ca="1"/>
        <v>0</v>
      </c>
      <c r="V90">
        <f ca="1"/>
        <v>0</v>
      </c>
      <c r="W90">
        <f ca="1"/>
        <v>0</v>
      </c>
      <c r="X90">
        <f ca="1"/>
        <v>0</v>
      </c>
      <c r="Y90">
        <f ca="1"/>
        <v>0</v>
      </c>
      <c r="Z90">
        <f ca="1"/>
        <v>10</v>
      </c>
      <c r="AA90">
        <f ca="1"/>
        <v>0</v>
      </c>
      <c r="AB90">
        <f ca="1"/>
        <v>0</v>
      </c>
      <c r="AC90">
        <f ca="1"/>
        <v>0</v>
      </c>
      <c r="AD90">
        <f ca="1"/>
        <v>0</v>
      </c>
      <c r="AE90">
        <f ca="1"/>
        <v>0</v>
      </c>
      <c r="AF90">
        <f ca="1"/>
        <v>0</v>
      </c>
      <c r="AG90">
        <f ca="1"/>
        <v>0</v>
      </c>
      <c r="AH90">
        <f ca="1"/>
        <v>0</v>
      </c>
      <c r="AI90">
        <f ca="1"/>
        <v>10</v>
      </c>
      <c r="AJ90" t="b">
        <f ca="1"/>
        <v>0</v>
      </c>
      <c r="AK90">
        <f ca="1"/>
        <v>0</v>
      </c>
      <c r="AL90" t="str">
        <f ca="1"/>
        <v>WineSnowmobile</v>
      </c>
      <c r="AM90" t="str">
        <f ca="1"/>
        <v>0:10</v>
      </c>
      <c r="AN90" t="str">
        <f ca="1"/>
        <v>Defence</v>
      </c>
      <c r="AO90" t="str">
        <f ca="1"/>
        <v>Lost</v>
      </c>
      <c r="AP90" t="b">
        <f ca="1"/>
        <v>0</v>
      </c>
      <c r="AQ90">
        <f ca="1"/>
        <v>0</v>
      </c>
      <c r="AR90" t="str">
        <f ca="1"/>
        <v>0:22</v>
      </c>
      <c r="AS90" t="str">
        <f ca="1"/>
        <v>Fin</v>
      </c>
      <c r="AT90" t="str">
        <f ca="1"/>
        <v>Gun</v>
      </c>
      <c r="AU90" t="b">
        <f ca="1"/>
        <v>0</v>
      </c>
      <c r="AV90" t="b">
        <f ca="1"/>
        <v>1</v>
      </c>
      <c r="AW90">
        <f ca="1"/>
        <v>0</v>
      </c>
      <c r="AX90">
        <f ca="1"/>
        <v>0</v>
      </c>
      <c r="AY90">
        <f ca="1"/>
        <v>0</v>
      </c>
      <c r="AZ90" t="b">
        <f ca="1"/>
        <v>0</v>
      </c>
      <c r="BA90">
        <f ca="1"/>
        <v>0</v>
      </c>
      <c r="BB90">
        <f ca="1"/>
        <v>0</v>
      </c>
      <c r="BC90">
        <f ca="1"/>
        <v>0</v>
      </c>
      <c r="BD90">
        <f ca="1"/>
        <v>0</v>
      </c>
      <c r="BE90" t="b">
        <f ca="1"/>
        <v>0</v>
      </c>
      <c r="BF90">
        <f ca="1"/>
        <v>0</v>
      </c>
      <c r="BG90">
        <f ca="1"/>
        <v>0</v>
      </c>
      <c r="BH90">
        <f ca="1"/>
        <v>0</v>
      </c>
      <c r="BI90">
        <f ca="1"/>
        <v>0</v>
      </c>
      <c r="BJ90" t="b">
        <f ca="1"/>
        <v>0</v>
      </c>
      <c r="BK90">
        <f ca="1"/>
        <v>0</v>
      </c>
      <c r="BL90">
        <f ca="1"/>
        <v>0</v>
      </c>
      <c r="BM90">
        <f ca="1"/>
        <v>0</v>
      </c>
      <c r="BN90">
        <f ca="1"/>
        <v>0</v>
      </c>
      <c r="BO90" t="b">
        <f ca="1"/>
        <v>0</v>
      </c>
      <c r="BP90">
        <f ca="1"/>
        <v>0</v>
      </c>
      <c r="BQ90">
        <f ca="1"/>
        <v>0</v>
      </c>
      <c r="BR90" t="str">
        <f ca="1"/>
        <v/>
      </c>
      <c r="BS90">
        <f ca="1"/>
        <v>0</v>
      </c>
      <c r="BT90">
        <f ca="1"/>
        <v>0</v>
      </c>
      <c r="BU90" t="b">
        <f ca="1"/>
        <v>0</v>
      </c>
      <c r="BV90" t="b">
        <f ca="1"/>
        <v>0</v>
      </c>
      <c r="BW90">
        <f ca="1"/>
        <v>0</v>
      </c>
      <c r="BX90">
        <f ca="1"/>
        <v>0</v>
      </c>
      <c r="BY90" t="b">
        <f ca="1"/>
        <v>0</v>
      </c>
      <c r="BZ90" t="b">
        <f ca="1"/>
        <v>0</v>
      </c>
      <c r="CA90">
        <f ca="1"/>
        <v>0</v>
      </c>
      <c r="CB90">
        <f ca="1"/>
        <v>0</v>
      </c>
      <c r="CC90" t="b">
        <f ca="1"/>
        <v>0</v>
      </c>
      <c r="CD90" t="b">
        <f ca="1"/>
        <v>0</v>
      </c>
      <c r="CE90">
        <f ca="1"/>
        <v>0</v>
      </c>
      <c r="CF90">
        <f ca="1"/>
        <v>0</v>
      </c>
      <c r="CG90" t="b">
        <f ca="1"/>
        <v>0</v>
      </c>
      <c r="CH90">
        <f ca="1"/>
        <v>71</v>
      </c>
      <c r="CI90">
        <f ca="1"/>
        <v>109</v>
      </c>
      <c r="CJ90">
        <f ca="1"/>
        <v>158</v>
      </c>
      <c r="CK90" t="b">
        <f ca="1"/>
        <v>0</v>
      </c>
      <c r="CL90" t="b">
        <f ca="1"/>
        <v>0</v>
      </c>
      <c r="CM90" t="b">
        <f ca="1"/>
        <v>0</v>
      </c>
      <c r="CN90" t="b">
        <f ca="1"/>
        <v>0</v>
      </c>
      <c r="CO90">
        <f ca="1"/>
        <v>170</v>
      </c>
      <c r="CP90">
        <f ca="1"/>
        <v>0</v>
      </c>
      <c r="CQ90">
        <f ca="1"/>
        <v>0</v>
      </c>
      <c r="CR90">
        <f ca="1"/>
        <v>0</v>
      </c>
      <c r="CS90">
        <f ca="1"/>
        <v>0</v>
      </c>
      <c r="CT90">
        <f ca="1"/>
        <v>0</v>
      </c>
      <c r="CU90">
        <f ca="1"/>
        <v>0</v>
      </c>
      <c r="CV90">
        <f ca="1"/>
        <v>0</v>
      </c>
      <c r="CW90">
        <f ca="1"/>
        <v>0</v>
      </c>
      <c r="CX90">
        <f ca="1"/>
        <v>0</v>
      </c>
      <c r="CY90">
        <f ca="1"/>
        <v>0</v>
      </c>
      <c r="CZ90">
        <f ca="1"/>
        <v>0</v>
      </c>
      <c r="DA90" t="b">
        <f ca="1"/>
        <v>0</v>
      </c>
      <c r="DB90" t="b">
        <f ca="1"/>
        <v>0</v>
      </c>
      <c r="DC90" t="b">
        <f ca="1"/>
        <v>0</v>
      </c>
      <c r="DD90" t="b">
        <f ca="1"/>
        <v>0</v>
      </c>
      <c r="DE90" t="b">
        <f ca="1"/>
        <v>0</v>
      </c>
      <c r="DF90">
        <f ca="1"/>
        <v>0</v>
      </c>
    </row>
    <row r="91" spans="1:110" x14ac:dyDescent="0.2">
      <c r="A91" t="str">
        <f ca="1"/>
        <v>6_3 Chalet</v>
      </c>
      <c r="B91">
        <f ca="1"/>
        <v>11</v>
      </c>
      <c r="C91">
        <f ca="1"/>
        <v>0</v>
      </c>
      <c r="D91">
        <f ca="1"/>
        <v>0</v>
      </c>
      <c r="E91">
        <f ca="1"/>
        <v>0</v>
      </c>
      <c r="F91">
        <f ca="1"/>
        <v>0</v>
      </c>
      <c r="G91">
        <f ca="1"/>
        <v>0</v>
      </c>
      <c r="H91">
        <f ca="1"/>
        <v>0</v>
      </c>
      <c r="I91">
        <f ca="1"/>
        <v>0</v>
      </c>
      <c r="J91" t="str">
        <f ca="1"/>
        <v>0:06</v>
      </c>
      <c r="K91" t="b">
        <f ca="1"/>
        <v>0</v>
      </c>
      <c r="L91" t="b">
        <f ca="1"/>
        <v>0</v>
      </c>
      <c r="M91" t="b">
        <f ca="1"/>
        <v>0</v>
      </c>
      <c r="N91" t="str">
        <f ca="1"/>
        <v>Aruni</v>
      </c>
      <c r="O91" t="b">
        <f ca="1"/>
        <v>0</v>
      </c>
      <c r="P91">
        <f ca="1"/>
        <v>0</v>
      </c>
      <c r="Q91">
        <f ca="1"/>
        <v>1</v>
      </c>
      <c r="R91">
        <f ca="1"/>
        <v>6</v>
      </c>
      <c r="S91">
        <f ca="1"/>
        <v>0</v>
      </c>
      <c r="T91">
        <f ca="1"/>
        <v>0</v>
      </c>
      <c r="U91">
        <f ca="1"/>
        <v>0</v>
      </c>
      <c r="V91">
        <f ca="1"/>
        <v>0</v>
      </c>
      <c r="W91">
        <f ca="1"/>
        <v>0</v>
      </c>
      <c r="X91">
        <f ca="1"/>
        <v>0</v>
      </c>
      <c r="Y91">
        <f ca="1"/>
        <v>0</v>
      </c>
      <c r="Z91">
        <f ca="1"/>
        <v>11</v>
      </c>
      <c r="AA91">
        <f ca="1"/>
        <v>0</v>
      </c>
      <c r="AB91">
        <f ca="1"/>
        <v>0</v>
      </c>
      <c r="AC91">
        <f ca="1"/>
        <v>0</v>
      </c>
      <c r="AD91">
        <f ca="1"/>
        <v>0</v>
      </c>
      <c r="AE91">
        <f ca="1"/>
        <v>0</v>
      </c>
      <c r="AF91">
        <f ca="1"/>
        <v>0</v>
      </c>
      <c r="AG91">
        <f ca="1"/>
        <v>0</v>
      </c>
      <c r="AH91">
        <f ca="1"/>
        <v>0</v>
      </c>
      <c r="AI91">
        <f ca="1"/>
        <v>11</v>
      </c>
      <c r="AJ91" t="b">
        <f ca="1"/>
        <v>0</v>
      </c>
      <c r="AK91">
        <f ca="1"/>
        <v>0</v>
      </c>
      <c r="AL91" t="str">
        <f ca="1"/>
        <v>BarGaming</v>
      </c>
      <c r="AM91" t="str">
        <f ca="1"/>
        <v>0:01</v>
      </c>
      <c r="AN91" t="str">
        <f ca="1"/>
        <v>Defence</v>
      </c>
      <c r="AO91" t="str">
        <f ca="1"/>
        <v>Lost</v>
      </c>
      <c r="AP91" t="b">
        <f ca="1"/>
        <v>0</v>
      </c>
      <c r="AQ91">
        <f ca="1"/>
        <v>0</v>
      </c>
      <c r="AR91" t="str">
        <f ca="1"/>
        <v>2:21</v>
      </c>
      <c r="AS91" t="str">
        <f ca="1"/>
        <v>Perseus</v>
      </c>
      <c r="AT91" t="str">
        <f ca="1"/>
        <v>Gun</v>
      </c>
      <c r="AU91" t="b">
        <f ca="1"/>
        <v>0</v>
      </c>
      <c r="AV91" t="b">
        <f ca="1"/>
        <v>1</v>
      </c>
      <c r="AW91" t="str">
        <f ca="1"/>
        <v>1:48</v>
      </c>
      <c r="AX91" t="str">
        <f ca="1"/>
        <v>Yeeto</v>
      </c>
      <c r="AY91" t="str">
        <f ca="1"/>
        <v>Gun</v>
      </c>
      <c r="AZ91" t="b">
        <f ca="1"/>
        <v>0</v>
      </c>
      <c r="BA91" t="b">
        <f ca="1"/>
        <v>1</v>
      </c>
      <c r="BB91" t="str">
        <f ca="1"/>
        <v>0:29</v>
      </c>
      <c r="BC91" t="str">
        <f ca="1"/>
        <v>Fin</v>
      </c>
      <c r="BD91" t="str">
        <f ca="1"/>
        <v>Gun</v>
      </c>
      <c r="BE91" t="b">
        <f ca="1"/>
        <v>0</v>
      </c>
      <c r="BF91" t="b">
        <f ca="1"/>
        <v>0</v>
      </c>
      <c r="BG91">
        <f ca="1"/>
        <v>0</v>
      </c>
      <c r="BH91">
        <f ca="1"/>
        <v>0</v>
      </c>
      <c r="BI91">
        <f ca="1"/>
        <v>0</v>
      </c>
      <c r="BJ91">
        <f ca="1"/>
        <v>0</v>
      </c>
      <c r="BK91">
        <f ca="1"/>
        <v>0</v>
      </c>
      <c r="BL91">
        <f ca="1"/>
        <v>0</v>
      </c>
      <c r="BM91">
        <f ca="1"/>
        <v>0</v>
      </c>
      <c r="BN91">
        <f ca="1"/>
        <v>0</v>
      </c>
      <c r="BO91">
        <f ca="1"/>
        <v>0</v>
      </c>
      <c r="BP91">
        <f ca="1"/>
        <v>0</v>
      </c>
      <c r="BQ91">
        <f ca="1"/>
        <v>0</v>
      </c>
      <c r="BR91" t="str">
        <f ca="1"/>
        <v/>
      </c>
      <c r="BS91">
        <f ca="1"/>
        <v>0</v>
      </c>
      <c r="BT91">
        <f ca="1"/>
        <v>0</v>
      </c>
      <c r="BU91" t="b">
        <f ca="1"/>
        <v>0</v>
      </c>
      <c r="BV91" t="b">
        <f ca="1"/>
        <v>0</v>
      </c>
      <c r="BW91">
        <f ca="1"/>
        <v>0</v>
      </c>
      <c r="BX91">
        <f ca="1"/>
        <v>0</v>
      </c>
      <c r="BY91" t="b">
        <f ca="1"/>
        <v>0</v>
      </c>
      <c r="BZ91" t="b">
        <f ca="1"/>
        <v>0</v>
      </c>
      <c r="CA91">
        <f ca="1"/>
        <v>0</v>
      </c>
      <c r="CB91">
        <f ca="1"/>
        <v>0</v>
      </c>
      <c r="CC91" t="b">
        <f ca="1"/>
        <v>0</v>
      </c>
      <c r="CD91" t="b">
        <f ca="1"/>
        <v>0</v>
      </c>
      <c r="CE91">
        <f ca="1"/>
        <v>0</v>
      </c>
      <c r="CF91">
        <f ca="1"/>
        <v>0</v>
      </c>
      <c r="CG91" t="b">
        <f ca="1"/>
        <v>1</v>
      </c>
      <c r="CH91">
        <f ca="1"/>
        <v>6</v>
      </c>
      <c r="CI91">
        <f ca="1"/>
        <v>174</v>
      </c>
      <c r="CJ91">
        <f ca="1"/>
        <v>39</v>
      </c>
      <c r="CK91">
        <f ca="1"/>
        <v>72</v>
      </c>
      <c r="CL91">
        <f ca="1"/>
        <v>151</v>
      </c>
      <c r="CM91" t="b">
        <f ca="1"/>
        <v>0</v>
      </c>
      <c r="CN91" t="b">
        <f ca="1"/>
        <v>0</v>
      </c>
      <c r="CO91">
        <f ca="1"/>
        <v>179</v>
      </c>
      <c r="CP91">
        <f ca="1"/>
        <v>0</v>
      </c>
      <c r="CQ91">
        <f ca="1"/>
        <v>0</v>
      </c>
      <c r="CR91">
        <f ca="1"/>
        <v>0</v>
      </c>
      <c r="CS91">
        <f ca="1"/>
        <v>0</v>
      </c>
      <c r="CT91">
        <f ca="1"/>
        <v>0</v>
      </c>
      <c r="CU91">
        <f ca="1"/>
        <v>0</v>
      </c>
      <c r="CV91">
        <f ca="1"/>
        <v>0</v>
      </c>
      <c r="CW91">
        <f ca="1"/>
        <v>0</v>
      </c>
      <c r="CX91">
        <f ca="1"/>
        <v>0</v>
      </c>
      <c r="CY91">
        <f ca="1"/>
        <v>0</v>
      </c>
      <c r="CZ91">
        <f ca="1"/>
        <v>0</v>
      </c>
      <c r="DA91" t="b">
        <f ca="1"/>
        <v>1</v>
      </c>
      <c r="DB91" t="b">
        <f ca="1"/>
        <v>0</v>
      </c>
      <c r="DC91" t="b">
        <f ca="1"/>
        <v>0</v>
      </c>
      <c r="DD91" t="b">
        <f ca="1"/>
        <v>0</v>
      </c>
      <c r="DE91" t="b">
        <f ca="1"/>
        <v>0</v>
      </c>
      <c r="DF91">
        <f ca="1"/>
        <v>0</v>
      </c>
    </row>
    <row r="92" spans="1:110" x14ac:dyDescent="0.2">
      <c r="A92" t="str">
        <f ca="1"/>
        <v>6_3 Chalet</v>
      </c>
      <c r="B92">
        <f ca="1"/>
        <v>12</v>
      </c>
      <c r="C92">
        <f ca="1"/>
        <v>0</v>
      </c>
      <c r="D92">
        <f ca="1"/>
        <v>0</v>
      </c>
      <c r="E92">
        <f ca="1"/>
        <v>0</v>
      </c>
      <c r="F92">
        <f ca="1"/>
        <v>0</v>
      </c>
      <c r="G92">
        <f ca="1"/>
        <v>0</v>
      </c>
      <c r="H92">
        <f ca="1"/>
        <v>0</v>
      </c>
      <c r="I92">
        <f ca="1"/>
        <v>0</v>
      </c>
      <c r="J92" t="str">
        <f ca="1"/>
        <v>2:02</v>
      </c>
      <c r="K92" t="b">
        <f ca="1"/>
        <v>0</v>
      </c>
      <c r="L92" t="b">
        <f ca="1"/>
        <v>0</v>
      </c>
      <c r="M92" t="b">
        <f ca="1"/>
        <v>0</v>
      </c>
      <c r="N92" t="str">
        <f ca="1"/>
        <v>Alibi</v>
      </c>
      <c r="O92" t="b">
        <f ca="1"/>
        <v>0</v>
      </c>
      <c r="P92">
        <f ca="1"/>
        <v>0</v>
      </c>
      <c r="Q92">
        <f ca="1"/>
        <v>1</v>
      </c>
      <c r="R92">
        <f ca="1"/>
        <v>3</v>
      </c>
      <c r="S92">
        <f ca="1"/>
        <v>0</v>
      </c>
      <c r="T92">
        <f ca="1"/>
        <v>0</v>
      </c>
      <c r="U92">
        <f ca="1"/>
        <v>0</v>
      </c>
      <c r="V92">
        <f ca="1"/>
        <v>0</v>
      </c>
      <c r="W92">
        <f ca="1"/>
        <v>0</v>
      </c>
      <c r="X92">
        <f ca="1"/>
        <v>0</v>
      </c>
      <c r="Y92">
        <f ca="1"/>
        <v>0</v>
      </c>
      <c r="Z92">
        <f ca="1"/>
        <v>12</v>
      </c>
      <c r="AA92">
        <f ca="1"/>
        <v>0</v>
      </c>
      <c r="AB92">
        <f ca="1"/>
        <v>0</v>
      </c>
      <c r="AC92">
        <f ca="1"/>
        <v>0</v>
      </c>
      <c r="AD92">
        <f ca="1"/>
        <v>0</v>
      </c>
      <c r="AE92">
        <f ca="1"/>
        <v>0</v>
      </c>
      <c r="AF92">
        <f ca="1"/>
        <v>0</v>
      </c>
      <c r="AG92">
        <f ca="1"/>
        <v>0</v>
      </c>
      <c r="AH92">
        <f ca="1"/>
        <v>0</v>
      </c>
      <c r="AI92">
        <f ca="1"/>
        <v>12</v>
      </c>
      <c r="AJ92" t="b">
        <f ca="1"/>
        <v>0</v>
      </c>
      <c r="AK92">
        <f ca="1"/>
        <v>0</v>
      </c>
      <c r="AL92" t="str">
        <f ca="1"/>
        <v>WineSnowmobile</v>
      </c>
      <c r="AM92" t="str">
        <f ca="1"/>
        <v>0:15</v>
      </c>
      <c r="AN92" t="str">
        <f ca="1"/>
        <v>Defence</v>
      </c>
      <c r="AO92" t="str">
        <f ca="1"/>
        <v>Won</v>
      </c>
      <c r="AP92" t="b">
        <f ca="1"/>
        <v>0</v>
      </c>
      <c r="AQ92">
        <f ca="1"/>
        <v>0</v>
      </c>
      <c r="AR92" t="str">
        <f ca="1"/>
        <v>2:40</v>
      </c>
      <c r="AS92" t="str">
        <f ca="1"/>
        <v>Perseus</v>
      </c>
      <c r="AT92" t="str">
        <f ca="1"/>
        <v>Gun</v>
      </c>
      <c r="AU92" t="b">
        <f ca="1"/>
        <v>0</v>
      </c>
      <c r="AV92" t="b">
        <f ca="1"/>
        <v>0</v>
      </c>
      <c r="AW92" t="str">
        <f ca="1"/>
        <v>2:25</v>
      </c>
      <c r="AX92" t="str">
        <f ca="1"/>
        <v>Perseus</v>
      </c>
      <c r="AY92" t="str">
        <f ca="1"/>
        <v>Gun</v>
      </c>
      <c r="AZ92" t="b">
        <f ca="1"/>
        <v>0</v>
      </c>
      <c r="BA92" t="b">
        <f ca="1"/>
        <v>1</v>
      </c>
      <c r="BB92" t="str">
        <f ca="1"/>
        <v>1:50</v>
      </c>
      <c r="BC92" t="str">
        <f ca="1"/>
        <v>Yeeto</v>
      </c>
      <c r="BD92" t="str">
        <f ca="1"/>
        <v>Gun</v>
      </c>
      <c r="BE92" t="b">
        <f ca="1"/>
        <v>0</v>
      </c>
      <c r="BF92" t="b">
        <f ca="1"/>
        <v>0</v>
      </c>
      <c r="BG92" t="str">
        <f ca="1"/>
        <v>1:39</v>
      </c>
      <c r="BH92" t="str">
        <f ca="1"/>
        <v>Yeeto</v>
      </c>
      <c r="BI92" t="str">
        <f ca="1"/>
        <v>Gun</v>
      </c>
      <c r="BJ92" t="b">
        <f ca="1"/>
        <v>0</v>
      </c>
      <c r="BK92" t="b">
        <f ca="1"/>
        <v>0</v>
      </c>
      <c r="BL92" t="str">
        <f ca="1"/>
        <v>0:15</v>
      </c>
      <c r="BM92" t="str">
        <f ca="1"/>
        <v>Yeeto</v>
      </c>
      <c r="BN92" t="str">
        <f ca="1"/>
        <v>Gun</v>
      </c>
      <c r="BO92" t="b">
        <f ca="1"/>
        <v>0</v>
      </c>
      <c r="BP92" t="b">
        <f ca="1"/>
        <v>0</v>
      </c>
      <c r="BQ92">
        <f ca="1"/>
        <v>0</v>
      </c>
      <c r="BR92" t="str">
        <f ca="1"/>
        <v/>
      </c>
      <c r="BS92">
        <f ca="1"/>
        <v>0</v>
      </c>
      <c r="BT92">
        <f ca="1"/>
        <v>0</v>
      </c>
      <c r="BU92" t="b">
        <f ca="1"/>
        <v>0</v>
      </c>
      <c r="BV92" t="b">
        <f ca="1"/>
        <v>0</v>
      </c>
      <c r="BW92">
        <f ca="1"/>
        <v>0</v>
      </c>
      <c r="BX92">
        <f ca="1"/>
        <v>0</v>
      </c>
      <c r="BY92" t="b">
        <f ca="1"/>
        <v>0</v>
      </c>
      <c r="BZ92" t="b">
        <f ca="1"/>
        <v>0</v>
      </c>
      <c r="CA92">
        <f ca="1"/>
        <v>0</v>
      </c>
      <c r="CB92">
        <f ca="1"/>
        <v>0</v>
      </c>
      <c r="CC92" t="b">
        <f ca="1"/>
        <v>0</v>
      </c>
      <c r="CD92" t="b">
        <f ca="1"/>
        <v>0</v>
      </c>
      <c r="CE92">
        <f ca="1"/>
        <v>0</v>
      </c>
      <c r="CF92">
        <f ca="1"/>
        <v>0</v>
      </c>
      <c r="CG92" t="b">
        <f ca="1"/>
        <v>1</v>
      </c>
      <c r="CH92">
        <f ca="1"/>
        <v>122</v>
      </c>
      <c r="CI92">
        <f ca="1"/>
        <v>58</v>
      </c>
      <c r="CJ92">
        <f ca="1"/>
        <v>20</v>
      </c>
      <c r="CK92">
        <f ca="1"/>
        <v>35</v>
      </c>
      <c r="CL92">
        <f ca="1"/>
        <v>70</v>
      </c>
      <c r="CM92">
        <f ca="1"/>
        <v>81</v>
      </c>
      <c r="CN92">
        <f ca="1"/>
        <v>165</v>
      </c>
      <c r="CO92">
        <f ca="1"/>
        <v>165</v>
      </c>
      <c r="CP92">
        <f ca="1"/>
        <v>0</v>
      </c>
      <c r="CQ92">
        <f ca="1"/>
        <v>0</v>
      </c>
      <c r="CR92">
        <f ca="1"/>
        <v>0</v>
      </c>
      <c r="CS92">
        <f ca="1"/>
        <v>0</v>
      </c>
      <c r="CT92">
        <f ca="1"/>
        <v>0</v>
      </c>
      <c r="CU92">
        <f ca="1"/>
        <v>0</v>
      </c>
      <c r="CV92">
        <f ca="1"/>
        <v>0</v>
      </c>
      <c r="CW92">
        <f ca="1"/>
        <v>0</v>
      </c>
      <c r="CX92">
        <f ca="1"/>
        <v>0</v>
      </c>
      <c r="CY92">
        <f ca="1"/>
        <v>0</v>
      </c>
      <c r="CZ92">
        <f ca="1"/>
        <v>0</v>
      </c>
      <c r="DA92" t="b">
        <f ca="1"/>
        <v>0</v>
      </c>
      <c r="DB92" t="b">
        <f ca="1"/>
        <v>0</v>
      </c>
      <c r="DC92" t="b">
        <f ca="1"/>
        <v>0</v>
      </c>
      <c r="DD92" t="b">
        <f ca="1"/>
        <v>0</v>
      </c>
      <c r="DE92" t="b">
        <f ca="1"/>
        <v>0</v>
      </c>
      <c r="DF92">
        <f ca="1"/>
        <v>0</v>
      </c>
    </row>
    <row r="93" spans="1:110" x14ac:dyDescent="0.2">
      <c r="A93" t="str">
        <f ca="1"/>
        <v>6_3 Border</v>
      </c>
      <c r="B93">
        <f ca="1"/>
        <v>1</v>
      </c>
      <c r="C93">
        <f ca="1"/>
        <v>0</v>
      </c>
      <c r="D93">
        <f ca="1"/>
        <v>0</v>
      </c>
      <c r="E93">
        <f ca="1"/>
        <v>0</v>
      </c>
      <c r="F93">
        <f ca="1"/>
        <v>0</v>
      </c>
      <c r="G93">
        <f ca="1"/>
        <v>0</v>
      </c>
      <c r="H93">
        <f ca="1"/>
        <v>0</v>
      </c>
      <c r="I93">
        <f ca="1"/>
        <v>0</v>
      </c>
      <c r="J93" t="str">
        <f ca="1"/>
        <v>1:48</v>
      </c>
      <c r="K93" t="b">
        <f ca="1"/>
        <v>0</v>
      </c>
      <c r="L93" t="b">
        <f ca="1"/>
        <v>0</v>
      </c>
      <c r="M93" t="b">
        <f ca="1"/>
        <v>0</v>
      </c>
      <c r="N93" t="str">
        <f ca="1"/>
        <v>Mute</v>
      </c>
      <c r="O93" t="b">
        <f ca="1"/>
        <v>0</v>
      </c>
      <c r="P93">
        <f ca="1"/>
        <v>0</v>
      </c>
      <c r="Q93">
        <f ca="1"/>
        <v>2</v>
      </c>
      <c r="R93">
        <f ca="1"/>
        <v>5</v>
      </c>
      <c r="S93">
        <f ca="1"/>
        <v>0</v>
      </c>
      <c r="T93">
        <f ca="1"/>
        <v>0</v>
      </c>
      <c r="U93">
        <f ca="1"/>
        <v>0</v>
      </c>
      <c r="V93">
        <f ca="1"/>
        <v>0</v>
      </c>
      <c r="W93">
        <f ca="1"/>
        <v>0</v>
      </c>
      <c r="X93">
        <f ca="1"/>
        <v>0</v>
      </c>
      <c r="Y93">
        <f ca="1"/>
        <v>0</v>
      </c>
      <c r="Z93">
        <f ca="1"/>
        <v>1</v>
      </c>
      <c r="AA93">
        <f ca="1"/>
        <v>0</v>
      </c>
      <c r="AB93">
        <f ca="1"/>
        <v>0</v>
      </c>
      <c r="AC93">
        <f ca="1"/>
        <v>0</v>
      </c>
      <c r="AD93">
        <f ca="1"/>
        <v>0</v>
      </c>
      <c r="AE93">
        <f ca="1"/>
        <v>0</v>
      </c>
      <c r="AF93">
        <f ca="1"/>
        <v>0</v>
      </c>
      <c r="AG93">
        <f ca="1"/>
        <v>0</v>
      </c>
      <c r="AH93">
        <f ca="1"/>
        <v>0</v>
      </c>
      <c r="AI93">
        <f ca="1"/>
        <v>1</v>
      </c>
      <c r="AJ93" t="b">
        <f ca="1"/>
        <v>0</v>
      </c>
      <c r="AK93">
        <f ca="1"/>
        <v>0</v>
      </c>
      <c r="AL93" t="str">
        <f ca="1"/>
        <v>BathroomTellers</v>
      </c>
      <c r="AM93" t="str">
        <f ca="1"/>
        <v>1:23</v>
      </c>
      <c r="AN93" t="str">
        <f ca="1"/>
        <v>Defence</v>
      </c>
      <c r="AO93" t="str">
        <f ca="1"/>
        <v>Lost</v>
      </c>
      <c r="AP93" t="b">
        <f ca="1"/>
        <v>0</v>
      </c>
      <c r="AQ93">
        <f ca="1"/>
        <v>0</v>
      </c>
      <c r="AR93" t="str">
        <f ca="1"/>
        <v>1:30</v>
      </c>
      <c r="AS93" t="str">
        <f ca="1"/>
        <v>Yeeto</v>
      </c>
      <c r="AT93" t="str">
        <f ca="1"/>
        <v>Gun</v>
      </c>
      <c r="AU93" t="b">
        <f ca="1"/>
        <v>0</v>
      </c>
      <c r="AV93" t="b">
        <f ca="1"/>
        <v>0</v>
      </c>
      <c r="AW93" t="str">
        <f ca="1"/>
        <v>1:24</v>
      </c>
      <c r="AX93" t="str">
        <f ca="1"/>
        <v>Fin</v>
      </c>
      <c r="AY93" t="str">
        <f ca="1"/>
        <v>Gun</v>
      </c>
      <c r="AZ93" t="b">
        <f ca="1"/>
        <v>0</v>
      </c>
      <c r="BA93" t="b">
        <f ca="1"/>
        <v>1</v>
      </c>
      <c r="BB93">
        <f ca="1"/>
        <v>0</v>
      </c>
      <c r="BC93">
        <f ca="1"/>
        <v>0</v>
      </c>
      <c r="BD93">
        <f ca="1"/>
        <v>0</v>
      </c>
      <c r="BE93" t="b">
        <f ca="1"/>
        <v>0</v>
      </c>
      <c r="BF93">
        <f ca="1"/>
        <v>0</v>
      </c>
      <c r="BG93">
        <f ca="1"/>
        <v>0</v>
      </c>
      <c r="BH93">
        <f ca="1"/>
        <v>0</v>
      </c>
      <c r="BI93">
        <f ca="1"/>
        <v>0</v>
      </c>
      <c r="BJ93" t="b">
        <f ca="1"/>
        <v>0</v>
      </c>
      <c r="BK93">
        <f ca="1"/>
        <v>0</v>
      </c>
      <c r="BL93">
        <f ca="1"/>
        <v>0</v>
      </c>
      <c r="BM93">
        <f ca="1"/>
        <v>0</v>
      </c>
      <c r="BN93">
        <f ca="1"/>
        <v>0</v>
      </c>
      <c r="BO93" t="b">
        <f ca="1"/>
        <v>0</v>
      </c>
      <c r="BP93">
        <f ca="1"/>
        <v>0</v>
      </c>
      <c r="BQ93">
        <f ca="1"/>
        <v>0</v>
      </c>
      <c r="BR93" t="str">
        <f ca="1"/>
        <v/>
      </c>
      <c r="BS93">
        <f ca="1"/>
        <v>0</v>
      </c>
      <c r="BT93">
        <f ca="1"/>
        <v>0</v>
      </c>
      <c r="BU93" t="b">
        <f ca="1"/>
        <v>0</v>
      </c>
      <c r="BV93" t="b">
        <f ca="1"/>
        <v>0</v>
      </c>
      <c r="BW93">
        <f ca="1"/>
        <v>0</v>
      </c>
      <c r="BX93">
        <f ca="1"/>
        <v>0</v>
      </c>
      <c r="BY93" t="b">
        <f ca="1"/>
        <v>0</v>
      </c>
      <c r="BZ93" t="b">
        <f ca="1"/>
        <v>0</v>
      </c>
      <c r="CA93">
        <f ca="1"/>
        <v>0</v>
      </c>
      <c r="CB93">
        <f ca="1"/>
        <v>0</v>
      </c>
      <c r="CC93" t="b">
        <f ca="1"/>
        <v>0</v>
      </c>
      <c r="CD93" t="b">
        <f ca="1"/>
        <v>0</v>
      </c>
      <c r="CE93">
        <f ca="1"/>
        <v>0</v>
      </c>
      <c r="CF93">
        <f ca="1"/>
        <v>0</v>
      </c>
      <c r="CG93" t="b">
        <f ca="1"/>
        <v>0</v>
      </c>
      <c r="CH93">
        <f ca="1"/>
        <v>108</v>
      </c>
      <c r="CI93">
        <f ca="1"/>
        <v>72</v>
      </c>
      <c r="CJ93">
        <f ca="1"/>
        <v>90</v>
      </c>
      <c r="CK93">
        <f ca="1"/>
        <v>96</v>
      </c>
      <c r="CL93" t="b">
        <f ca="1"/>
        <v>0</v>
      </c>
      <c r="CM93" t="b">
        <f ca="1"/>
        <v>0</v>
      </c>
      <c r="CN93" t="b">
        <f ca="1"/>
        <v>0</v>
      </c>
      <c r="CO93">
        <f ca="1"/>
        <v>97</v>
      </c>
      <c r="CP93">
        <f ca="1"/>
        <v>0</v>
      </c>
      <c r="CQ93">
        <f ca="1"/>
        <v>0</v>
      </c>
      <c r="CR93">
        <f ca="1"/>
        <v>0</v>
      </c>
      <c r="CS93">
        <f ca="1"/>
        <v>0</v>
      </c>
      <c r="CT93">
        <f ca="1"/>
        <v>0</v>
      </c>
      <c r="CU93" t="b">
        <f ca="1"/>
        <v>1</v>
      </c>
      <c r="CV93" t="b">
        <f ca="1"/>
        <v>0</v>
      </c>
      <c r="CW93">
        <f ca="1"/>
        <v>80</v>
      </c>
      <c r="CX93">
        <f ca="1"/>
        <v>72</v>
      </c>
      <c r="CY93">
        <f ca="1"/>
        <v>2</v>
      </c>
      <c r="CZ93">
        <f ca="1"/>
        <v>0</v>
      </c>
      <c r="DA93" t="b">
        <f ca="1"/>
        <v>0</v>
      </c>
      <c r="DB93" t="b">
        <f ca="1"/>
        <v>0</v>
      </c>
      <c r="DC93" t="b">
        <f ca="1"/>
        <v>0</v>
      </c>
      <c r="DD93" t="b">
        <f ca="1"/>
        <v>0</v>
      </c>
      <c r="DE93" t="b">
        <f ca="1"/>
        <v>0</v>
      </c>
      <c r="DF93">
        <f ca="1"/>
        <v>0</v>
      </c>
    </row>
    <row r="94" spans="1:110" x14ac:dyDescent="0.2">
      <c r="A94" t="str">
        <f ca="1"/>
        <v>6_3 Border</v>
      </c>
      <c r="B94">
        <f ca="1"/>
        <v>2</v>
      </c>
      <c r="C94">
        <f ca="1"/>
        <v>0</v>
      </c>
      <c r="D94">
        <f ca="1"/>
        <v>0</v>
      </c>
      <c r="E94">
        <f ca="1"/>
        <v>0</v>
      </c>
      <c r="F94">
        <f ca="1"/>
        <v>0</v>
      </c>
      <c r="G94">
        <f ca="1"/>
        <v>0</v>
      </c>
      <c r="H94">
        <f ca="1"/>
        <v>0</v>
      </c>
      <c r="I94">
        <f ca="1"/>
        <v>0</v>
      </c>
      <c r="J94" t="str">
        <f ca="1"/>
        <v>1:41</v>
      </c>
      <c r="K94" t="b">
        <f ca="1"/>
        <v>0</v>
      </c>
      <c r="L94" t="b">
        <f ca="1"/>
        <v>0</v>
      </c>
      <c r="M94" t="b">
        <f ca="1"/>
        <v>0</v>
      </c>
      <c r="N94" t="str">
        <f ca="1"/>
        <v>Pulse</v>
      </c>
      <c r="O94" t="b">
        <f ca="1"/>
        <v>0</v>
      </c>
      <c r="P94">
        <f ca="1"/>
        <v>0</v>
      </c>
      <c r="Q94">
        <f ca="1"/>
        <v>2</v>
      </c>
      <c r="R94">
        <f ca="1"/>
        <v>2</v>
      </c>
      <c r="S94">
        <f ca="1"/>
        <v>0</v>
      </c>
      <c r="T94">
        <f ca="1"/>
        <v>0</v>
      </c>
      <c r="U94">
        <f ca="1"/>
        <v>0</v>
      </c>
      <c r="V94">
        <f ca="1"/>
        <v>0</v>
      </c>
      <c r="W94">
        <f ca="1"/>
        <v>0</v>
      </c>
      <c r="X94">
        <f ca="1"/>
        <v>0</v>
      </c>
      <c r="Y94">
        <f ca="1"/>
        <v>0</v>
      </c>
      <c r="Z94">
        <f ca="1"/>
        <v>2</v>
      </c>
      <c r="AA94">
        <f ca="1"/>
        <v>0</v>
      </c>
      <c r="AB94">
        <f ca="1"/>
        <v>0</v>
      </c>
      <c r="AC94">
        <f ca="1"/>
        <v>0</v>
      </c>
      <c r="AD94">
        <f ca="1"/>
        <v>0</v>
      </c>
      <c r="AE94">
        <f ca="1"/>
        <v>0</v>
      </c>
      <c r="AF94">
        <f ca="1"/>
        <v>0</v>
      </c>
      <c r="AG94">
        <f ca="1"/>
        <v>0</v>
      </c>
      <c r="AH94">
        <f ca="1"/>
        <v>0</v>
      </c>
      <c r="AI94">
        <f ca="1"/>
        <v>2</v>
      </c>
      <c r="AJ94" t="b">
        <f ca="1"/>
        <v>0</v>
      </c>
      <c r="AK94">
        <f ca="1"/>
        <v>0</v>
      </c>
      <c r="AL94" t="str">
        <f ca="1"/>
        <v>BathroomTellers</v>
      </c>
      <c r="AM94" t="str">
        <f ca="1"/>
        <v>1:24</v>
      </c>
      <c r="AN94" t="str">
        <f ca="1"/>
        <v>Defence</v>
      </c>
      <c r="AO94" t="str">
        <f ca="1"/>
        <v>Lost</v>
      </c>
      <c r="AP94" t="b">
        <f ca="1"/>
        <v>0</v>
      </c>
      <c r="AQ94">
        <f ca="1"/>
        <v>0</v>
      </c>
      <c r="AR94" t="str">
        <f ca="1"/>
        <v>1:44</v>
      </c>
      <c r="AS94" t="str">
        <f ca="1"/>
        <v>Yeeto</v>
      </c>
      <c r="AT94" t="str">
        <f ca="1"/>
        <v>Gun</v>
      </c>
      <c r="AU94" t="b">
        <f ca="1"/>
        <v>0</v>
      </c>
      <c r="AV94" t="b">
        <f ca="1"/>
        <v>1</v>
      </c>
      <c r="AW94">
        <f ca="1"/>
        <v>0</v>
      </c>
      <c r="AX94">
        <f ca="1"/>
        <v>0</v>
      </c>
      <c r="AY94">
        <f ca="1"/>
        <v>0</v>
      </c>
      <c r="AZ94" t="b">
        <f ca="1"/>
        <v>0</v>
      </c>
      <c r="BA94">
        <f ca="1"/>
        <v>0</v>
      </c>
      <c r="BB94">
        <f ca="1"/>
        <v>0</v>
      </c>
      <c r="BC94">
        <f ca="1"/>
        <v>0</v>
      </c>
      <c r="BD94">
        <f ca="1"/>
        <v>0</v>
      </c>
      <c r="BE94" t="b">
        <f ca="1"/>
        <v>0</v>
      </c>
      <c r="BF94">
        <f ca="1"/>
        <v>0</v>
      </c>
      <c r="BG94">
        <f ca="1"/>
        <v>0</v>
      </c>
      <c r="BH94">
        <f ca="1"/>
        <v>0</v>
      </c>
      <c r="BI94">
        <f ca="1"/>
        <v>0</v>
      </c>
      <c r="BJ94" t="b">
        <f ca="1"/>
        <v>0</v>
      </c>
      <c r="BK94">
        <f ca="1"/>
        <v>0</v>
      </c>
      <c r="BL94">
        <f ca="1"/>
        <v>0</v>
      </c>
      <c r="BM94">
        <f ca="1"/>
        <v>0</v>
      </c>
      <c r="BN94">
        <f ca="1"/>
        <v>0</v>
      </c>
      <c r="BO94" t="b">
        <f ca="1"/>
        <v>0</v>
      </c>
      <c r="BP94">
        <f ca="1"/>
        <v>0</v>
      </c>
      <c r="BQ94">
        <f ca="1"/>
        <v>0</v>
      </c>
      <c r="BR94" t="str">
        <f ca="1"/>
        <v/>
      </c>
      <c r="BS94">
        <f ca="1"/>
        <v>0</v>
      </c>
      <c r="BT94">
        <f ca="1"/>
        <v>0</v>
      </c>
      <c r="BU94" t="b">
        <f ca="1"/>
        <v>0</v>
      </c>
      <c r="BV94" t="b">
        <f ca="1"/>
        <v>0</v>
      </c>
      <c r="BW94">
        <f ca="1"/>
        <v>0</v>
      </c>
      <c r="BX94">
        <f ca="1"/>
        <v>0</v>
      </c>
      <c r="BY94" t="b">
        <f ca="1"/>
        <v>0</v>
      </c>
      <c r="BZ94" t="b">
        <f ca="1"/>
        <v>0</v>
      </c>
      <c r="CA94">
        <f ca="1"/>
        <v>0</v>
      </c>
      <c r="CB94">
        <f ca="1"/>
        <v>0</v>
      </c>
      <c r="CC94" t="b">
        <f ca="1"/>
        <v>0</v>
      </c>
      <c r="CD94" t="b">
        <f ca="1"/>
        <v>0</v>
      </c>
      <c r="CE94">
        <f ca="1"/>
        <v>0</v>
      </c>
      <c r="CF94">
        <f ca="1"/>
        <v>0</v>
      </c>
      <c r="CG94" t="b">
        <f ca="1"/>
        <v>0</v>
      </c>
      <c r="CH94">
        <f ca="1"/>
        <v>101</v>
      </c>
      <c r="CI94">
        <f ca="1"/>
        <v>79</v>
      </c>
      <c r="CJ94">
        <f ca="1"/>
        <v>76</v>
      </c>
      <c r="CK94" t="b">
        <f ca="1"/>
        <v>0</v>
      </c>
      <c r="CL94" t="b">
        <f ca="1"/>
        <v>0</v>
      </c>
      <c r="CM94" t="b">
        <f ca="1"/>
        <v>0</v>
      </c>
      <c r="CN94" t="b">
        <f ca="1"/>
        <v>0</v>
      </c>
      <c r="CO94">
        <f ca="1"/>
        <v>96</v>
      </c>
      <c r="CP94">
        <f ca="1"/>
        <v>0</v>
      </c>
      <c r="CQ94">
        <f ca="1"/>
        <v>0</v>
      </c>
      <c r="CR94">
        <f ca="1"/>
        <v>0</v>
      </c>
      <c r="CS94">
        <f ca="1"/>
        <v>0</v>
      </c>
      <c r="CT94">
        <f ca="1"/>
        <v>0</v>
      </c>
      <c r="CU94" t="b">
        <f ca="1"/>
        <v>0</v>
      </c>
      <c r="CV94" t="b">
        <f ca="1"/>
        <v>0</v>
      </c>
      <c r="CW94">
        <f ca="1"/>
        <v>137</v>
      </c>
      <c r="CX94">
        <f ca="1"/>
        <v>79</v>
      </c>
      <c r="CY94">
        <f ca="1"/>
        <v>0</v>
      </c>
      <c r="CZ94">
        <f ca="1"/>
        <v>0</v>
      </c>
      <c r="DA94" t="b">
        <f ca="1"/>
        <v>0</v>
      </c>
      <c r="DB94" t="b">
        <f ca="1"/>
        <v>0</v>
      </c>
      <c r="DC94" t="b">
        <f ca="1"/>
        <v>0</v>
      </c>
      <c r="DD94" t="b">
        <f ca="1"/>
        <v>0</v>
      </c>
      <c r="DE94" t="b">
        <f ca="1"/>
        <v>0</v>
      </c>
      <c r="DF94">
        <f ca="1"/>
        <v>0</v>
      </c>
    </row>
    <row r="95" spans="1:110" x14ac:dyDescent="0.2">
      <c r="A95" t="str">
        <f ca="1"/>
        <v>6_3 Border</v>
      </c>
      <c r="B95">
        <f ca="1"/>
        <v>3</v>
      </c>
      <c r="C95">
        <f ca="1"/>
        <v>0</v>
      </c>
      <c r="D95">
        <f ca="1"/>
        <v>0</v>
      </c>
      <c r="E95">
        <f ca="1"/>
        <v>0</v>
      </c>
      <c r="F95">
        <f ca="1"/>
        <v>0</v>
      </c>
      <c r="G95">
        <f ca="1"/>
        <v>0</v>
      </c>
      <c r="H95">
        <f ca="1"/>
        <v>0</v>
      </c>
      <c r="I95">
        <f ca="1"/>
        <v>0</v>
      </c>
      <c r="J95" t="str">
        <f ca="1"/>
        <v>1:14</v>
      </c>
      <c r="K95" t="b">
        <f ca="1"/>
        <v>0</v>
      </c>
      <c r="L95" t="b">
        <f ca="1"/>
        <v>0</v>
      </c>
      <c r="M95" t="b">
        <f ca="1"/>
        <v>0</v>
      </c>
      <c r="N95" t="str">
        <f ca="1"/>
        <v>Aruni</v>
      </c>
      <c r="O95" t="b">
        <f ca="1"/>
        <v>0</v>
      </c>
      <c r="P95">
        <f ca="1"/>
        <v>0</v>
      </c>
      <c r="Q95">
        <f ca="1"/>
        <v>1</v>
      </c>
      <c r="R95">
        <f ca="1"/>
        <v>5</v>
      </c>
      <c r="S95">
        <f ca="1"/>
        <v>0</v>
      </c>
      <c r="T95">
        <f ca="1"/>
        <v>0</v>
      </c>
      <c r="U95">
        <f ca="1"/>
        <v>0</v>
      </c>
      <c r="V95">
        <f ca="1"/>
        <v>0</v>
      </c>
      <c r="W95">
        <f ca="1"/>
        <v>0</v>
      </c>
      <c r="X95">
        <f ca="1"/>
        <v>0</v>
      </c>
      <c r="Y95">
        <f ca="1"/>
        <v>0</v>
      </c>
      <c r="Z95">
        <f ca="1"/>
        <v>3</v>
      </c>
      <c r="AA95">
        <f ca="1"/>
        <v>0</v>
      </c>
      <c r="AB95">
        <f ca="1"/>
        <v>0</v>
      </c>
      <c r="AC95">
        <f ca="1"/>
        <v>0</v>
      </c>
      <c r="AD95">
        <f ca="1"/>
        <v>0</v>
      </c>
      <c r="AE95">
        <f ca="1"/>
        <v>0</v>
      </c>
      <c r="AF95">
        <f ca="1"/>
        <v>0</v>
      </c>
      <c r="AG95">
        <f ca="1"/>
        <v>0</v>
      </c>
      <c r="AH95">
        <f ca="1"/>
        <v>0</v>
      </c>
      <c r="AI95">
        <f ca="1"/>
        <v>3</v>
      </c>
      <c r="AJ95" t="b">
        <f ca="1"/>
        <v>0</v>
      </c>
      <c r="AK95">
        <f ca="1"/>
        <v>0</v>
      </c>
      <c r="AL95" t="str">
        <f ca="1"/>
        <v>WorkshopVents</v>
      </c>
      <c r="AM95" t="str">
        <f ca="1"/>
        <v>1:14</v>
      </c>
      <c r="AN95" t="str">
        <f ca="1"/>
        <v>Defence</v>
      </c>
      <c r="AO95" t="str">
        <f ca="1"/>
        <v>Lost</v>
      </c>
      <c r="AP95" t="b">
        <f ca="1"/>
        <v>0</v>
      </c>
      <c r="AQ95">
        <f ca="1"/>
        <v>0</v>
      </c>
      <c r="AR95" t="str">
        <f ca="1"/>
        <v>2:23</v>
      </c>
      <c r="AS95" t="str">
        <f ca="1"/>
        <v>Yeeto</v>
      </c>
      <c r="AT95" t="str">
        <f ca="1"/>
        <v>Gun</v>
      </c>
      <c r="AU95" t="b">
        <f ca="1"/>
        <v>0</v>
      </c>
      <c r="AV95" t="b">
        <f ca="1"/>
        <v>1</v>
      </c>
      <c r="AW95" t="str">
        <f ca="1"/>
        <v>1:24</v>
      </c>
      <c r="AX95" t="str">
        <f ca="1"/>
        <v>Ploudy</v>
      </c>
      <c r="AY95" t="str">
        <f ca="1"/>
        <v>Gun</v>
      </c>
      <c r="AZ95" t="b">
        <f ca="1"/>
        <v>0</v>
      </c>
      <c r="BA95" t="b">
        <f ca="1"/>
        <v>0</v>
      </c>
      <c r="BB95">
        <f ca="1"/>
        <v>0</v>
      </c>
      <c r="BC95">
        <f ca="1"/>
        <v>0</v>
      </c>
      <c r="BD95">
        <f ca="1"/>
        <v>0</v>
      </c>
      <c r="BE95" t="b">
        <f ca="1"/>
        <v>0</v>
      </c>
      <c r="BF95">
        <f ca="1"/>
        <v>0</v>
      </c>
      <c r="BG95">
        <f ca="1"/>
        <v>0</v>
      </c>
      <c r="BH95">
        <f ca="1"/>
        <v>0</v>
      </c>
      <c r="BI95">
        <f ca="1"/>
        <v>0</v>
      </c>
      <c r="BJ95" t="b">
        <f ca="1"/>
        <v>0</v>
      </c>
      <c r="BK95">
        <f ca="1"/>
        <v>0</v>
      </c>
      <c r="BL95">
        <f ca="1"/>
        <v>0</v>
      </c>
      <c r="BM95">
        <f ca="1"/>
        <v>0</v>
      </c>
      <c r="BN95">
        <f ca="1"/>
        <v>0</v>
      </c>
      <c r="BO95" t="b">
        <f ca="1"/>
        <v>0</v>
      </c>
      <c r="BP95">
        <f ca="1"/>
        <v>0</v>
      </c>
      <c r="BQ95">
        <f ca="1"/>
        <v>0</v>
      </c>
      <c r="BR95" t="str">
        <f ca="1"/>
        <v/>
      </c>
      <c r="BS95">
        <f ca="1"/>
        <v>0</v>
      </c>
      <c r="BT95">
        <f ca="1"/>
        <v>0</v>
      </c>
      <c r="BU95" t="b">
        <f ca="1"/>
        <v>0</v>
      </c>
      <c r="BV95" t="b">
        <f ca="1"/>
        <v>0</v>
      </c>
      <c r="BW95">
        <f ca="1"/>
        <v>0</v>
      </c>
      <c r="BX95">
        <f ca="1"/>
        <v>0</v>
      </c>
      <c r="BY95" t="b">
        <f ca="1"/>
        <v>0</v>
      </c>
      <c r="BZ95" t="b">
        <f ca="1"/>
        <v>0</v>
      </c>
      <c r="CA95">
        <f ca="1"/>
        <v>1</v>
      </c>
      <c r="CB95">
        <f ca="1"/>
        <v>0</v>
      </c>
      <c r="CC95" t="b">
        <f ca="1"/>
        <v>0</v>
      </c>
      <c r="CD95" t="b">
        <f ca="1"/>
        <v>1</v>
      </c>
      <c r="CE95">
        <f ca="1"/>
        <v>0</v>
      </c>
      <c r="CF95">
        <f ca="1"/>
        <v>1</v>
      </c>
      <c r="CG95" t="b">
        <f ca="1"/>
        <v>1</v>
      </c>
      <c r="CH95">
        <f ca="1"/>
        <v>74</v>
      </c>
      <c r="CI95">
        <f ca="1"/>
        <v>106</v>
      </c>
      <c r="CJ95">
        <f ca="1"/>
        <v>37</v>
      </c>
      <c r="CK95">
        <f ca="1"/>
        <v>96</v>
      </c>
      <c r="CL95" t="b">
        <f ca="1"/>
        <v>0</v>
      </c>
      <c r="CM95" t="b">
        <f ca="1"/>
        <v>0</v>
      </c>
      <c r="CN95" t="b">
        <f ca="1"/>
        <v>0</v>
      </c>
      <c r="CO95">
        <f ca="1"/>
        <v>106</v>
      </c>
      <c r="CP95">
        <f ca="1"/>
        <v>0</v>
      </c>
      <c r="CQ95">
        <f ca="1"/>
        <v>0</v>
      </c>
      <c r="CR95">
        <f ca="1"/>
        <v>0</v>
      </c>
      <c r="CS95">
        <f ca="1"/>
        <v>0</v>
      </c>
      <c r="CT95">
        <f ca="1"/>
        <v>0</v>
      </c>
      <c r="CU95" t="b">
        <f ca="1"/>
        <v>1</v>
      </c>
      <c r="CV95" t="b">
        <f ca="1"/>
        <v>1</v>
      </c>
      <c r="CW95">
        <f ca="1"/>
        <v>53</v>
      </c>
      <c r="CX95">
        <f ca="1"/>
        <v>106</v>
      </c>
      <c r="CY95">
        <f ca="1"/>
        <v>0</v>
      </c>
      <c r="CZ95">
        <f ca="1"/>
        <v>1</v>
      </c>
      <c r="DA95" t="b">
        <f ca="1"/>
        <v>0</v>
      </c>
      <c r="DB95" t="b">
        <f ca="1"/>
        <v>0</v>
      </c>
      <c r="DC95" t="b">
        <f ca="1"/>
        <v>0</v>
      </c>
      <c r="DD95" t="b">
        <f ca="1"/>
        <v>0</v>
      </c>
      <c r="DE95" t="b">
        <f ca="1"/>
        <v>0</v>
      </c>
      <c r="DF95">
        <f ca="1"/>
        <v>0</v>
      </c>
    </row>
    <row r="96" spans="1:110" x14ac:dyDescent="0.2">
      <c r="A96" t="str">
        <f ca="1"/>
        <v>6_3 Border</v>
      </c>
      <c r="B96">
        <f ca="1"/>
        <v>4</v>
      </c>
      <c r="C96">
        <f ca="1"/>
        <v>0</v>
      </c>
      <c r="D96">
        <f ca="1"/>
        <v>0</v>
      </c>
      <c r="E96">
        <f ca="1"/>
        <v>0</v>
      </c>
      <c r="F96">
        <f ca="1"/>
        <v>0</v>
      </c>
      <c r="G96">
        <f ca="1"/>
        <v>0</v>
      </c>
      <c r="H96">
        <f ca="1"/>
        <v>0</v>
      </c>
      <c r="I96">
        <f ca="1"/>
        <v>0</v>
      </c>
      <c r="J96">
        <f ca="1"/>
        <v>0</v>
      </c>
      <c r="K96" t="b">
        <f ca="1"/>
        <v>0</v>
      </c>
      <c r="L96" t="b">
        <f ca="1"/>
        <v>0</v>
      </c>
      <c r="M96" t="b">
        <f ca="1"/>
        <v>0</v>
      </c>
      <c r="N96" t="str">
        <f ca="1"/>
        <v>Aruni</v>
      </c>
      <c r="O96" t="b">
        <f ca="1"/>
        <v>0</v>
      </c>
      <c r="P96">
        <f ca="1"/>
        <v>0</v>
      </c>
      <c r="Q96">
        <f ca="1"/>
        <v>0</v>
      </c>
      <c r="R96">
        <f ca="1"/>
        <v>2</v>
      </c>
      <c r="S96">
        <f ca="1"/>
        <v>0</v>
      </c>
      <c r="T96">
        <f ca="1"/>
        <v>0</v>
      </c>
      <c r="U96">
        <f ca="1"/>
        <v>0</v>
      </c>
      <c r="V96">
        <f ca="1"/>
        <v>0</v>
      </c>
      <c r="W96">
        <f ca="1"/>
        <v>0</v>
      </c>
      <c r="X96">
        <f ca="1"/>
        <v>0</v>
      </c>
      <c r="Y96">
        <f ca="1"/>
        <v>0</v>
      </c>
      <c r="Z96">
        <f ca="1"/>
        <v>4</v>
      </c>
      <c r="AA96">
        <f ca="1"/>
        <v>0</v>
      </c>
      <c r="AB96">
        <f ca="1"/>
        <v>0</v>
      </c>
      <c r="AC96">
        <f ca="1"/>
        <v>0</v>
      </c>
      <c r="AD96">
        <f ca="1"/>
        <v>0</v>
      </c>
      <c r="AE96">
        <f ca="1"/>
        <v>0</v>
      </c>
      <c r="AF96">
        <f ca="1"/>
        <v>0</v>
      </c>
      <c r="AG96">
        <f ca="1"/>
        <v>0</v>
      </c>
      <c r="AH96">
        <f ca="1"/>
        <v>0</v>
      </c>
      <c r="AI96">
        <f ca="1"/>
        <v>4</v>
      </c>
      <c r="AJ96" t="b">
        <f ca="1"/>
        <v>0</v>
      </c>
      <c r="AK96">
        <f ca="1"/>
        <v>0</v>
      </c>
      <c r="AL96" t="str">
        <f ca="1"/>
        <v>WorkshopVents</v>
      </c>
      <c r="AM96" t="str">
        <f ca="1"/>
        <v>2:06</v>
      </c>
      <c r="AN96" t="str">
        <f ca="1"/>
        <v>Defence</v>
      </c>
      <c r="AO96" t="str">
        <f ca="1"/>
        <v>Won</v>
      </c>
      <c r="AP96" t="b">
        <f ca="1"/>
        <v>0</v>
      </c>
      <c r="AQ96">
        <f ca="1"/>
        <v>0</v>
      </c>
      <c r="AR96" t="str">
        <f ca="1"/>
        <v>2:32</v>
      </c>
      <c r="AS96" t="str">
        <f ca="1"/>
        <v>Ploudy</v>
      </c>
      <c r="AT96" t="str">
        <f ca="1"/>
        <v>Gun</v>
      </c>
      <c r="AU96" t="b">
        <f ca="1"/>
        <v>0</v>
      </c>
      <c r="AV96" t="b">
        <f ca="1"/>
        <v>0</v>
      </c>
      <c r="AW96" t="str">
        <f ca="1"/>
        <v>2:29</v>
      </c>
      <c r="AX96" t="str">
        <f ca="1"/>
        <v>Fin</v>
      </c>
      <c r="AY96" t="str">
        <f ca="1"/>
        <v>Gun</v>
      </c>
      <c r="AZ96" t="b">
        <f ca="1"/>
        <v>0</v>
      </c>
      <c r="BA96" t="b">
        <f ca="1"/>
        <v>1</v>
      </c>
      <c r="BB96" t="str">
        <f ca="1"/>
        <v>2:23</v>
      </c>
      <c r="BC96" t="str">
        <f ca="1"/>
        <v>Blue</v>
      </c>
      <c r="BD96" t="str">
        <f ca="1"/>
        <v>Gun</v>
      </c>
      <c r="BE96" t="b">
        <f ca="1"/>
        <v>0</v>
      </c>
      <c r="BF96" t="b">
        <f ca="1"/>
        <v>1</v>
      </c>
      <c r="BG96" t="str">
        <f ca="1"/>
        <v>2:19</v>
      </c>
      <c r="BH96" t="str">
        <f ca="1"/>
        <v>Blue</v>
      </c>
      <c r="BI96" t="str">
        <f ca="1"/>
        <v>Gun</v>
      </c>
      <c r="BJ96" t="b">
        <f ca="1"/>
        <v>0</v>
      </c>
      <c r="BK96" t="b">
        <f ca="1"/>
        <v>1</v>
      </c>
      <c r="BL96" t="str">
        <f ca="1"/>
        <v>2:06</v>
      </c>
      <c r="BM96" t="str">
        <f ca="1"/>
        <v>Blue</v>
      </c>
      <c r="BN96" t="str">
        <f ca="1"/>
        <v>Gun</v>
      </c>
      <c r="BO96" t="b">
        <f ca="1"/>
        <v>0</v>
      </c>
      <c r="BP96" t="b">
        <f ca="1"/>
        <v>1</v>
      </c>
      <c r="BQ96">
        <f ca="1"/>
        <v>0</v>
      </c>
      <c r="BR96" t="str">
        <f ca="1"/>
        <v/>
      </c>
      <c r="BS96">
        <f ca="1"/>
        <v>0</v>
      </c>
      <c r="BT96">
        <f ca="1"/>
        <v>0</v>
      </c>
      <c r="BU96" t="b">
        <f ca="1"/>
        <v>0</v>
      </c>
      <c r="BV96" t="b">
        <f ca="1"/>
        <v>0</v>
      </c>
      <c r="BW96">
        <f ca="1"/>
        <v>0</v>
      </c>
      <c r="BX96">
        <f ca="1"/>
        <v>0</v>
      </c>
      <c r="BY96" t="b">
        <f ca="1"/>
        <v>0</v>
      </c>
      <c r="BZ96" t="b">
        <f ca="1"/>
        <v>0</v>
      </c>
      <c r="CA96">
        <f ca="1"/>
        <v>1</v>
      </c>
      <c r="CB96">
        <f ca="1"/>
        <v>0</v>
      </c>
      <c r="CC96" t="b">
        <f ca="1"/>
        <v>1</v>
      </c>
      <c r="CD96" t="b">
        <f ca="1"/>
        <v>1</v>
      </c>
      <c r="CE96">
        <f ca="1"/>
        <v>0</v>
      </c>
      <c r="CF96">
        <f ca="1"/>
        <v>0</v>
      </c>
      <c r="CG96" t="b">
        <f ca="1"/>
        <v>1</v>
      </c>
      <c r="CH96">
        <f ca="1"/>
        <v>0</v>
      </c>
      <c r="CI96" t="b">
        <f ca="1"/>
        <v>0</v>
      </c>
      <c r="CJ96">
        <f ca="1"/>
        <v>28</v>
      </c>
      <c r="CK96">
        <f ca="1"/>
        <v>31</v>
      </c>
      <c r="CL96">
        <f ca="1"/>
        <v>37</v>
      </c>
      <c r="CM96">
        <f ca="1"/>
        <v>41</v>
      </c>
      <c r="CN96">
        <f ca="1"/>
        <v>54</v>
      </c>
      <c r="CO96">
        <f ca="1"/>
        <v>54</v>
      </c>
      <c r="CP96">
        <f ca="1"/>
        <v>0</v>
      </c>
      <c r="CQ96">
        <f ca="1"/>
        <v>0</v>
      </c>
      <c r="CR96">
        <f ca="1"/>
        <v>0</v>
      </c>
      <c r="CS96">
        <f ca="1"/>
        <v>0</v>
      </c>
      <c r="CT96">
        <f ca="1"/>
        <v>0</v>
      </c>
      <c r="CU96" t="b">
        <f ca="1"/>
        <v>1</v>
      </c>
      <c r="CV96" t="b">
        <f ca="1"/>
        <v>1</v>
      </c>
      <c r="CW96" t="b">
        <f ca="1"/>
        <v>0</v>
      </c>
      <c r="CX96" t="b">
        <f ca="1"/>
        <v>0</v>
      </c>
      <c r="CY96">
        <f ca="1"/>
        <v>0</v>
      </c>
      <c r="CZ96">
        <f ca="1"/>
        <v>1</v>
      </c>
      <c r="DA96" t="b">
        <f ca="1"/>
        <v>0</v>
      </c>
      <c r="DB96" t="b">
        <f ca="1"/>
        <v>0</v>
      </c>
      <c r="DC96" t="b">
        <f ca="1"/>
        <v>1</v>
      </c>
      <c r="DD96" t="b">
        <f ca="1"/>
        <v>0</v>
      </c>
      <c r="DE96" t="b">
        <f ca="1"/>
        <v>0</v>
      </c>
      <c r="DF96">
        <f ca="1"/>
        <v>0</v>
      </c>
    </row>
    <row r="97" spans="1:110" x14ac:dyDescent="0.2">
      <c r="A97" t="str">
        <f ca="1"/>
        <v>6_3 Border</v>
      </c>
      <c r="B97">
        <f ca="1"/>
        <v>5</v>
      </c>
      <c r="C97">
        <f ca="1"/>
        <v>0</v>
      </c>
      <c r="D97">
        <f ca="1"/>
        <v>0</v>
      </c>
      <c r="E97">
        <f ca="1"/>
        <v>0</v>
      </c>
      <c r="F97">
        <f ca="1"/>
        <v>0</v>
      </c>
      <c r="G97">
        <f ca="1"/>
        <v>0</v>
      </c>
      <c r="H97">
        <f ca="1"/>
        <v>0</v>
      </c>
      <c r="I97">
        <f ca="1"/>
        <v>0</v>
      </c>
      <c r="J97" t="str">
        <f ca="1"/>
        <v>2:11</v>
      </c>
      <c r="K97" t="b">
        <f ca="1"/>
        <v>0</v>
      </c>
      <c r="L97" t="b">
        <f ca="1"/>
        <v>0</v>
      </c>
      <c r="M97" t="b">
        <f ca="1"/>
        <v>0</v>
      </c>
      <c r="N97" t="str">
        <f ca="1"/>
        <v>Maestro</v>
      </c>
      <c r="O97" t="b">
        <f ca="1"/>
        <v>0</v>
      </c>
      <c r="P97">
        <f ca="1"/>
        <v>0</v>
      </c>
      <c r="Q97">
        <f ca="1"/>
        <v>1</v>
      </c>
      <c r="R97">
        <f ca="1"/>
        <v>4</v>
      </c>
      <c r="S97">
        <f ca="1"/>
        <v>0</v>
      </c>
      <c r="T97">
        <f ca="1"/>
        <v>0</v>
      </c>
      <c r="U97">
        <f ca="1"/>
        <v>0</v>
      </c>
      <c r="V97">
        <f ca="1"/>
        <v>0</v>
      </c>
      <c r="W97">
        <f ca="1"/>
        <v>0</v>
      </c>
      <c r="X97">
        <f ca="1"/>
        <v>0</v>
      </c>
      <c r="Y97">
        <f ca="1"/>
        <v>0</v>
      </c>
      <c r="Z97">
        <f ca="1"/>
        <v>5</v>
      </c>
      <c r="AA97">
        <f ca="1"/>
        <v>0</v>
      </c>
      <c r="AB97">
        <f ca="1"/>
        <v>0</v>
      </c>
      <c r="AC97">
        <f ca="1"/>
        <v>0</v>
      </c>
      <c r="AD97">
        <f ca="1"/>
        <v>0</v>
      </c>
      <c r="AE97">
        <f ca="1"/>
        <v>0</v>
      </c>
      <c r="AF97">
        <f ca="1"/>
        <v>0</v>
      </c>
      <c r="AG97">
        <f ca="1"/>
        <v>0</v>
      </c>
      <c r="AH97">
        <f ca="1"/>
        <v>0</v>
      </c>
      <c r="AI97">
        <f ca="1"/>
        <v>5</v>
      </c>
      <c r="AJ97" t="b">
        <f ca="1"/>
        <v>1</v>
      </c>
      <c r="AK97" t="str">
        <f ca="1"/>
        <v>2:05</v>
      </c>
      <c r="AL97" t="str">
        <f ca="1"/>
        <v>ArmoryArchives</v>
      </c>
      <c r="AM97" t="str">
        <f ca="1"/>
        <v>0:33</v>
      </c>
      <c r="AN97" t="str">
        <f ca="1"/>
        <v>Defence</v>
      </c>
      <c r="AO97" t="str">
        <f ca="1"/>
        <v>Lost</v>
      </c>
      <c r="AP97" t="b">
        <f ca="1"/>
        <v>0</v>
      </c>
      <c r="AQ97">
        <f ca="1"/>
        <v>0</v>
      </c>
      <c r="AR97" t="str">
        <f ca="1"/>
        <v>2:06</v>
      </c>
      <c r="AS97" t="str">
        <f ca="1"/>
        <v>Blue</v>
      </c>
      <c r="AT97" t="str">
        <f ca="1"/>
        <v>Gun</v>
      </c>
      <c r="AU97" t="b">
        <f ca="1"/>
        <v>0</v>
      </c>
      <c r="AV97" t="b">
        <f ca="1"/>
        <v>0</v>
      </c>
      <c r="AW97" t="str">
        <f ca="1"/>
        <v>2:05</v>
      </c>
      <c r="AX97" t="str">
        <f ca="1"/>
        <v>Perseus</v>
      </c>
      <c r="AY97" t="str">
        <f ca="1"/>
        <v>Gun</v>
      </c>
      <c r="AZ97" t="b">
        <f ca="1"/>
        <v>0</v>
      </c>
      <c r="BA97" t="b">
        <f ca="1"/>
        <v>1</v>
      </c>
      <c r="BB97" t="str">
        <f ca="1"/>
        <v>0:40</v>
      </c>
      <c r="BC97" t="str">
        <f ca="1"/>
        <v>Blue</v>
      </c>
      <c r="BD97" t="str">
        <f ca="1"/>
        <v>Gun</v>
      </c>
      <c r="BE97" t="b">
        <f ca="1"/>
        <v>1</v>
      </c>
      <c r="BF97" t="b">
        <f ca="1"/>
        <v>1</v>
      </c>
      <c r="BG97">
        <f ca="1"/>
        <v>0</v>
      </c>
      <c r="BH97">
        <f ca="1"/>
        <v>0</v>
      </c>
      <c r="BI97">
        <f ca="1"/>
        <v>0</v>
      </c>
      <c r="BJ97" t="b">
        <f ca="1"/>
        <v>0</v>
      </c>
      <c r="BK97">
        <f ca="1"/>
        <v>0</v>
      </c>
      <c r="BL97">
        <f ca="1"/>
        <v>0</v>
      </c>
      <c r="BM97">
        <f ca="1"/>
        <v>0</v>
      </c>
      <c r="BN97">
        <f ca="1"/>
        <v>0</v>
      </c>
      <c r="BO97" t="b">
        <f ca="1"/>
        <v>0</v>
      </c>
      <c r="BP97">
        <f ca="1"/>
        <v>0</v>
      </c>
      <c r="BQ97">
        <f ca="1"/>
        <v>0</v>
      </c>
      <c r="BR97" t="str">
        <f ca="1"/>
        <v/>
      </c>
      <c r="BS97">
        <f ca="1"/>
        <v>0</v>
      </c>
      <c r="BT97">
        <f ca="1"/>
        <v>0</v>
      </c>
      <c r="BU97" t="b">
        <f ca="1"/>
        <v>0</v>
      </c>
      <c r="BV97" t="b">
        <f ca="1"/>
        <v>0</v>
      </c>
      <c r="BW97">
        <f ca="1"/>
        <v>0</v>
      </c>
      <c r="BX97">
        <f ca="1"/>
        <v>0</v>
      </c>
      <c r="BY97" t="b">
        <f ca="1"/>
        <v>0</v>
      </c>
      <c r="BZ97" t="b">
        <f ca="1"/>
        <v>0</v>
      </c>
      <c r="CA97">
        <f ca="1"/>
        <v>0</v>
      </c>
      <c r="CB97">
        <f ca="1"/>
        <v>0</v>
      </c>
      <c r="CC97" t="b">
        <f ca="1"/>
        <v>0</v>
      </c>
      <c r="CD97" t="b">
        <f ca="1"/>
        <v>0</v>
      </c>
      <c r="CE97">
        <f ca="1"/>
        <v>0</v>
      </c>
      <c r="CF97">
        <f ca="1"/>
        <v>0</v>
      </c>
      <c r="CG97" t="b">
        <f ca="1"/>
        <v>0</v>
      </c>
      <c r="CH97">
        <f ca="1"/>
        <v>131</v>
      </c>
      <c r="CI97">
        <f ca="1"/>
        <v>49</v>
      </c>
      <c r="CJ97">
        <f ca="1"/>
        <v>54</v>
      </c>
      <c r="CK97">
        <f ca="1"/>
        <v>55</v>
      </c>
      <c r="CL97">
        <f ca="1"/>
        <v>60</v>
      </c>
      <c r="CM97" t="b">
        <f ca="1"/>
        <v>0</v>
      </c>
      <c r="CN97" t="b">
        <f ca="1"/>
        <v>0</v>
      </c>
      <c r="CO97">
        <f ca="1"/>
        <v>67</v>
      </c>
      <c r="CP97">
        <f ca="1"/>
        <v>0</v>
      </c>
      <c r="CQ97">
        <f ca="1"/>
        <v>0</v>
      </c>
      <c r="CR97">
        <f ca="1"/>
        <v>0</v>
      </c>
      <c r="CS97">
        <f ca="1"/>
        <v>0</v>
      </c>
      <c r="CT97">
        <f ca="1"/>
        <v>0</v>
      </c>
      <c r="CU97" t="b">
        <f ca="1"/>
        <v>0</v>
      </c>
      <c r="CV97" t="b">
        <f ca="1"/>
        <v>0</v>
      </c>
      <c r="CW97">
        <f ca="1"/>
        <v>57</v>
      </c>
      <c r="CX97">
        <f ca="1"/>
        <v>49</v>
      </c>
      <c r="CY97">
        <f ca="1"/>
        <v>0</v>
      </c>
      <c r="CZ97">
        <f ca="1"/>
        <v>0</v>
      </c>
      <c r="DA97" t="b">
        <f ca="1"/>
        <v>0</v>
      </c>
      <c r="DB97" t="b">
        <f ca="1"/>
        <v>0</v>
      </c>
      <c r="DC97" t="b">
        <f ca="1"/>
        <v>0</v>
      </c>
      <c r="DD97">
        <f ca="1"/>
        <v>55</v>
      </c>
      <c r="DE97" t="b">
        <f ca="1"/>
        <v>0</v>
      </c>
      <c r="DF97">
        <f ca="1"/>
        <v>0</v>
      </c>
    </row>
    <row r="98" spans="1:110" x14ac:dyDescent="0.2">
      <c r="A98" t="str">
        <f ca="1"/>
        <v>6_3 Border</v>
      </c>
      <c r="B98">
        <f ca="1"/>
        <v>6</v>
      </c>
      <c r="C98">
        <f ca="1"/>
        <v>0</v>
      </c>
      <c r="D98">
        <f ca="1"/>
        <v>0</v>
      </c>
      <c r="E98">
        <f ca="1"/>
        <v>0</v>
      </c>
      <c r="F98">
        <f ca="1"/>
        <v>0</v>
      </c>
      <c r="G98">
        <f ca="1"/>
        <v>0</v>
      </c>
      <c r="H98">
        <f ca="1"/>
        <v>0</v>
      </c>
      <c r="I98">
        <f ca="1"/>
        <v>0</v>
      </c>
      <c r="J98" t="str">
        <f ca="1"/>
        <v>2:01</v>
      </c>
      <c r="K98" t="b">
        <f ca="1"/>
        <v>0</v>
      </c>
      <c r="L98" t="b">
        <f ca="1"/>
        <v>0</v>
      </c>
      <c r="M98" t="b">
        <f ca="1"/>
        <v>0</v>
      </c>
      <c r="N98" t="str">
        <f ca="1"/>
        <v>Maestro</v>
      </c>
      <c r="O98" t="b">
        <f ca="1"/>
        <v>0</v>
      </c>
      <c r="P98">
        <f ca="1"/>
        <v>0</v>
      </c>
      <c r="Q98">
        <f ca="1"/>
        <v>0</v>
      </c>
      <c r="R98">
        <f ca="1"/>
        <v>3</v>
      </c>
      <c r="S98">
        <f ca="1"/>
        <v>0</v>
      </c>
      <c r="T98">
        <f ca="1"/>
        <v>0</v>
      </c>
      <c r="U98">
        <f ca="1"/>
        <v>0</v>
      </c>
      <c r="V98">
        <f ca="1"/>
        <v>0</v>
      </c>
      <c r="W98">
        <f ca="1"/>
        <v>0</v>
      </c>
      <c r="X98">
        <f ca="1"/>
        <v>0</v>
      </c>
      <c r="Y98">
        <f ca="1"/>
        <v>0</v>
      </c>
      <c r="Z98">
        <f ca="1"/>
        <v>6</v>
      </c>
      <c r="AA98">
        <f ca="1"/>
        <v>0</v>
      </c>
      <c r="AB98">
        <f ca="1"/>
        <v>0</v>
      </c>
      <c r="AC98">
        <f ca="1"/>
        <v>0</v>
      </c>
      <c r="AD98">
        <f ca="1"/>
        <v>0</v>
      </c>
      <c r="AE98">
        <f ca="1"/>
        <v>0</v>
      </c>
      <c r="AF98">
        <f ca="1"/>
        <v>0</v>
      </c>
      <c r="AG98">
        <f ca="1"/>
        <v>0</v>
      </c>
      <c r="AH98">
        <f ca="1"/>
        <v>0</v>
      </c>
      <c r="AI98">
        <f ca="1"/>
        <v>6</v>
      </c>
      <c r="AJ98" t="b">
        <f ca="1"/>
        <v>0</v>
      </c>
      <c r="AK98">
        <f ca="1"/>
        <v>0</v>
      </c>
      <c r="AL98" t="str">
        <f ca="1"/>
        <v>ArmoryArchives</v>
      </c>
      <c r="AM98" t="str">
        <f ca="1"/>
        <v>0:59</v>
      </c>
      <c r="AN98" t="str">
        <f ca="1"/>
        <v>Defence</v>
      </c>
      <c r="AO98" t="str">
        <f ca="1"/>
        <v>Lost</v>
      </c>
      <c r="AP98" t="b">
        <f ca="1"/>
        <v>0</v>
      </c>
      <c r="AQ98">
        <f ca="1"/>
        <v>0</v>
      </c>
      <c r="AR98" t="str">
        <f ca="1"/>
        <v>2:06</v>
      </c>
      <c r="AS98" t="str">
        <f ca="1"/>
        <v>Blue</v>
      </c>
      <c r="AT98" t="str">
        <f ca="1"/>
        <v>Gun</v>
      </c>
      <c r="AU98" t="b">
        <f ca="1"/>
        <v>0</v>
      </c>
      <c r="AV98" t="b">
        <f ca="1"/>
        <v>0</v>
      </c>
      <c r="AW98" t="str">
        <f ca="1"/>
        <v>1:00</v>
      </c>
      <c r="AX98" t="str">
        <f ca="1"/>
        <v>Perseus</v>
      </c>
      <c r="AY98" t="str">
        <f ca="1"/>
        <v>Gun</v>
      </c>
      <c r="AZ98" t="b">
        <f ca="1"/>
        <v>0</v>
      </c>
      <c r="BA98" t="b">
        <f ca="1"/>
        <v>1</v>
      </c>
      <c r="BB98">
        <f ca="1"/>
        <v>0</v>
      </c>
      <c r="BC98">
        <f ca="1"/>
        <v>0</v>
      </c>
      <c r="BD98">
        <f ca="1"/>
        <v>0</v>
      </c>
      <c r="BE98" t="b">
        <f ca="1"/>
        <v>0</v>
      </c>
      <c r="BF98">
        <f ca="1"/>
        <v>0</v>
      </c>
      <c r="BG98">
        <f ca="1"/>
        <v>0</v>
      </c>
      <c r="BH98">
        <f ca="1"/>
        <v>0</v>
      </c>
      <c r="BI98">
        <f ca="1"/>
        <v>0</v>
      </c>
      <c r="BJ98" t="b">
        <f ca="1"/>
        <v>0</v>
      </c>
      <c r="BK98">
        <f ca="1"/>
        <v>0</v>
      </c>
      <c r="BL98">
        <f ca="1"/>
        <v>0</v>
      </c>
      <c r="BM98">
        <f ca="1"/>
        <v>0</v>
      </c>
      <c r="BN98">
        <f ca="1"/>
        <v>0</v>
      </c>
      <c r="BO98" t="b">
        <f ca="1"/>
        <v>0</v>
      </c>
      <c r="BP98">
        <f ca="1"/>
        <v>0</v>
      </c>
      <c r="BQ98">
        <f ca="1"/>
        <v>0</v>
      </c>
      <c r="BR98" t="str">
        <f ca="1"/>
        <v/>
      </c>
      <c r="BS98">
        <f ca="1"/>
        <v>0</v>
      </c>
      <c r="BT98">
        <f ca="1"/>
        <v>0</v>
      </c>
      <c r="BU98" t="b">
        <f ca="1"/>
        <v>0</v>
      </c>
      <c r="BV98" t="b">
        <f ca="1"/>
        <v>0</v>
      </c>
      <c r="BW98">
        <f ca="1"/>
        <v>0</v>
      </c>
      <c r="BX98">
        <f ca="1"/>
        <v>0</v>
      </c>
      <c r="BY98" t="b">
        <f ca="1"/>
        <v>0</v>
      </c>
      <c r="BZ98" t="b">
        <f ca="1"/>
        <v>0</v>
      </c>
      <c r="CA98">
        <f ca="1"/>
        <v>0</v>
      </c>
      <c r="CB98">
        <f ca="1"/>
        <v>0</v>
      </c>
      <c r="CC98" t="b">
        <f ca="1"/>
        <v>0</v>
      </c>
      <c r="CD98" t="b">
        <f ca="1"/>
        <v>0</v>
      </c>
      <c r="CE98">
        <f ca="1"/>
        <v>0</v>
      </c>
      <c r="CF98">
        <f ca="1"/>
        <v>0</v>
      </c>
      <c r="CG98" t="b">
        <f ca="1"/>
        <v>1</v>
      </c>
      <c r="CH98">
        <f ca="1"/>
        <v>121</v>
      </c>
      <c r="CI98">
        <f ca="1"/>
        <v>59</v>
      </c>
      <c r="CJ98">
        <f ca="1"/>
        <v>54</v>
      </c>
      <c r="CK98">
        <f ca="1"/>
        <v>120</v>
      </c>
      <c r="CL98" t="b">
        <f ca="1"/>
        <v>0</v>
      </c>
      <c r="CM98" t="b">
        <f ca="1"/>
        <v>0</v>
      </c>
      <c r="CN98" t="b">
        <f ca="1"/>
        <v>0</v>
      </c>
      <c r="CO98">
        <f ca="1"/>
        <v>121</v>
      </c>
      <c r="CP98">
        <f ca="1"/>
        <v>0</v>
      </c>
      <c r="CQ98">
        <f ca="1"/>
        <v>0</v>
      </c>
      <c r="CR98">
        <f ca="1"/>
        <v>0</v>
      </c>
      <c r="CS98">
        <f ca="1"/>
        <v>0</v>
      </c>
      <c r="CT98">
        <f ca="1"/>
        <v>0</v>
      </c>
      <c r="CU98" t="b">
        <f ca="1"/>
        <v>0</v>
      </c>
      <c r="CV98" t="b">
        <f ca="1"/>
        <v>0</v>
      </c>
      <c r="CW98">
        <f ca="1"/>
        <v>53</v>
      </c>
      <c r="CX98">
        <f ca="1"/>
        <v>59</v>
      </c>
      <c r="CY98">
        <f ca="1"/>
        <v>0</v>
      </c>
      <c r="CZ98">
        <f ca="1"/>
        <v>0</v>
      </c>
      <c r="DA98" t="b">
        <f ca="1"/>
        <v>0</v>
      </c>
      <c r="DB98" t="b">
        <f ca="1"/>
        <v>0</v>
      </c>
      <c r="DC98" t="b">
        <f ca="1"/>
        <v>0</v>
      </c>
      <c r="DD98" t="b">
        <f ca="1"/>
        <v>0</v>
      </c>
      <c r="DE98" t="b">
        <f ca="1"/>
        <v>0</v>
      </c>
      <c r="DF98">
        <f ca="1"/>
        <v>0</v>
      </c>
    </row>
    <row r="99" spans="1:110" x14ac:dyDescent="0.2">
      <c r="A99" t="str">
        <f ca="1"/>
        <v>6_3 Border</v>
      </c>
      <c r="B99">
        <f ca="1"/>
        <v>7</v>
      </c>
      <c r="C99">
        <f ca="1"/>
        <v>0</v>
      </c>
      <c r="D99">
        <f ca="1"/>
        <v>0</v>
      </c>
      <c r="E99">
        <f ca="1"/>
        <v>0</v>
      </c>
      <c r="F99">
        <f ca="1"/>
        <v>0</v>
      </c>
      <c r="G99">
        <f ca="1"/>
        <v>0</v>
      </c>
      <c r="H99">
        <f ca="1"/>
        <v>0</v>
      </c>
      <c r="I99">
        <f ca="1"/>
        <v>0</v>
      </c>
      <c r="J99" t="str">
        <f ca="1"/>
        <v>1:40</v>
      </c>
      <c r="K99" t="b">
        <f ca="1"/>
        <v>0</v>
      </c>
      <c r="L99" t="b">
        <f ca="1"/>
        <v>0</v>
      </c>
      <c r="M99" t="b">
        <f ca="1"/>
        <v>0</v>
      </c>
      <c r="N99" t="str">
        <f ca="1"/>
        <v>Nomad</v>
      </c>
      <c r="O99" t="b">
        <f ca="1"/>
        <v>0</v>
      </c>
      <c r="P99">
        <f ca="1"/>
        <v>0</v>
      </c>
      <c r="Q99">
        <f ca="1"/>
        <v>0</v>
      </c>
      <c r="R99">
        <f ca="1"/>
        <v>0</v>
      </c>
      <c r="S99">
        <f ca="1"/>
        <v>1</v>
      </c>
      <c r="T99">
        <f ca="1"/>
        <v>0</v>
      </c>
      <c r="U99">
        <f ca="1"/>
        <v>0</v>
      </c>
      <c r="V99">
        <f ca="1"/>
        <v>0</v>
      </c>
      <c r="W99">
        <f ca="1"/>
        <v>0</v>
      </c>
      <c r="X99">
        <f ca="1"/>
        <v>0</v>
      </c>
      <c r="Y99">
        <f ca="1"/>
        <v>0</v>
      </c>
      <c r="Z99">
        <f ca="1"/>
        <v>7</v>
      </c>
      <c r="AA99">
        <f ca="1"/>
        <v>0</v>
      </c>
      <c r="AB99">
        <f ca="1"/>
        <v>0</v>
      </c>
      <c r="AC99">
        <f ca="1"/>
        <v>0</v>
      </c>
      <c r="AD99">
        <f ca="1"/>
        <v>0</v>
      </c>
      <c r="AE99">
        <f ca="1"/>
        <v>0</v>
      </c>
      <c r="AF99">
        <f ca="1"/>
        <v>0</v>
      </c>
      <c r="AG99">
        <f ca="1"/>
        <v>0</v>
      </c>
      <c r="AH99">
        <f ca="1"/>
        <v>0</v>
      </c>
      <c r="AI99">
        <f ca="1"/>
        <v>7</v>
      </c>
      <c r="AJ99" t="b">
        <f ca="1"/>
        <v>0</v>
      </c>
      <c r="AK99">
        <f ca="1"/>
        <v>0</v>
      </c>
      <c r="AL99" t="str">
        <f ca="1"/>
        <v>ArmoryArchives</v>
      </c>
      <c r="AM99" t="str">
        <f ca="1"/>
        <v>1:40</v>
      </c>
      <c r="AN99" t="str">
        <f ca="1"/>
        <v>Attack</v>
      </c>
      <c r="AO99" t="str">
        <f ca="1"/>
        <v>Lost</v>
      </c>
      <c r="AP99" t="b">
        <f ca="1"/>
        <v>0</v>
      </c>
      <c r="AQ99">
        <f ca="1"/>
        <v>0</v>
      </c>
      <c r="AR99" t="str">
        <f ca="1"/>
        <v>2:16</v>
      </c>
      <c r="AS99" t="str">
        <f ca="1"/>
        <v>Yeeto</v>
      </c>
      <c r="AT99" t="str">
        <f ca="1"/>
        <v>Gun</v>
      </c>
      <c r="AU99" t="b">
        <f ca="1"/>
        <v>0</v>
      </c>
      <c r="AV99" t="b">
        <f ca="1"/>
        <v>1</v>
      </c>
      <c r="AW99" t="str">
        <f ca="1"/>
        <v>2:09</v>
      </c>
      <c r="AX99" t="str">
        <f ca="1"/>
        <v>Ploudy</v>
      </c>
      <c r="AY99" t="str">
        <f ca="1"/>
        <v>Gun</v>
      </c>
      <c r="AZ99" t="b">
        <f ca="1"/>
        <v>0</v>
      </c>
      <c r="BA99" t="b">
        <f ca="1"/>
        <v>0</v>
      </c>
      <c r="BB99" t="str">
        <f ca="1"/>
        <v>1:41</v>
      </c>
      <c r="BC99" t="str">
        <f ca="1"/>
        <v>Ploudy</v>
      </c>
      <c r="BD99" t="str">
        <f ca="1"/>
        <v>Gun</v>
      </c>
      <c r="BE99" t="b">
        <f ca="1"/>
        <v>0</v>
      </c>
      <c r="BF99" t="b">
        <f ca="1"/>
        <v>1</v>
      </c>
      <c r="BG99">
        <f ca="1"/>
        <v>0</v>
      </c>
      <c r="BH99">
        <f ca="1"/>
        <v>0</v>
      </c>
      <c r="BI99">
        <f ca="1"/>
        <v>0</v>
      </c>
      <c r="BJ99" t="b">
        <f ca="1"/>
        <v>0</v>
      </c>
      <c r="BK99">
        <f ca="1"/>
        <v>0</v>
      </c>
      <c r="BL99">
        <f ca="1"/>
        <v>0</v>
      </c>
      <c r="BM99">
        <f ca="1"/>
        <v>0</v>
      </c>
      <c r="BN99">
        <f ca="1"/>
        <v>0</v>
      </c>
      <c r="BO99" t="b">
        <f ca="1"/>
        <v>0</v>
      </c>
      <c r="BP99">
        <f ca="1"/>
        <v>0</v>
      </c>
      <c r="BQ99">
        <f ca="1"/>
        <v>0</v>
      </c>
      <c r="BR99" t="str">
        <f ca="1"/>
        <v/>
      </c>
      <c r="BS99">
        <f ca="1"/>
        <v>0</v>
      </c>
      <c r="BT99">
        <f ca="1"/>
        <v>0</v>
      </c>
      <c r="BU99" t="b">
        <f ca="1"/>
        <v>0</v>
      </c>
      <c r="BV99" t="b">
        <f ca="1"/>
        <v>0</v>
      </c>
      <c r="BW99">
        <f ca="1"/>
        <v>0</v>
      </c>
      <c r="BX99">
        <f ca="1"/>
        <v>0</v>
      </c>
      <c r="BY99" t="b">
        <f ca="1"/>
        <v>0</v>
      </c>
      <c r="BZ99" t="b">
        <f ca="1"/>
        <v>0</v>
      </c>
      <c r="CA99">
        <f ca="1"/>
        <v>2</v>
      </c>
      <c r="CB99">
        <f ca="1"/>
        <v>1</v>
      </c>
      <c r="CC99" t="b">
        <f ca="1"/>
        <v>0</v>
      </c>
      <c r="CD99" t="b">
        <f ca="1"/>
        <v>1</v>
      </c>
      <c r="CE99">
        <f ca="1"/>
        <v>0</v>
      </c>
      <c r="CF99">
        <f ca="1"/>
        <v>1</v>
      </c>
      <c r="CG99" t="b">
        <f ca="1"/>
        <v>1</v>
      </c>
      <c r="CH99">
        <f ca="1"/>
        <v>100</v>
      </c>
      <c r="CI99">
        <f ca="1"/>
        <v>80</v>
      </c>
      <c r="CJ99">
        <f ca="1"/>
        <v>44</v>
      </c>
      <c r="CK99">
        <f ca="1"/>
        <v>51</v>
      </c>
      <c r="CL99">
        <f ca="1"/>
        <v>79</v>
      </c>
      <c r="CM99" t="b">
        <f ca="1"/>
        <v>0</v>
      </c>
      <c r="CN99" t="b">
        <f ca="1"/>
        <v>0</v>
      </c>
      <c r="CO99">
        <f ca="1"/>
        <v>80</v>
      </c>
      <c r="CP99">
        <f ca="1"/>
        <v>0</v>
      </c>
      <c r="CQ99">
        <f ca="1"/>
        <v>0</v>
      </c>
      <c r="CR99">
        <f ca="1"/>
        <v>0</v>
      </c>
      <c r="CS99">
        <f ca="1"/>
        <v>0</v>
      </c>
      <c r="CT99">
        <f ca="1"/>
        <v>0</v>
      </c>
      <c r="CU99">
        <f ca="1"/>
        <v>0</v>
      </c>
      <c r="CV99">
        <f ca="1"/>
        <v>0</v>
      </c>
      <c r="CW99">
        <f ca="1"/>
        <v>0</v>
      </c>
      <c r="CX99">
        <f ca="1"/>
        <v>0</v>
      </c>
      <c r="CY99">
        <f ca="1"/>
        <v>0</v>
      </c>
      <c r="CZ99">
        <f ca="1"/>
        <v>0</v>
      </c>
      <c r="DA99" t="b">
        <f ca="1"/>
        <v>0</v>
      </c>
      <c r="DB99" t="b">
        <f ca="1"/>
        <v>0</v>
      </c>
      <c r="DC99" t="b">
        <f ca="1"/>
        <v>0</v>
      </c>
      <c r="DD99" t="b">
        <f ca="1"/>
        <v>0</v>
      </c>
      <c r="DE99" t="b">
        <f ca="1"/>
        <v>0</v>
      </c>
      <c r="DF99">
        <f ca="1"/>
        <v>0</v>
      </c>
    </row>
    <row r="100" spans="1:110" x14ac:dyDescent="0.2">
      <c r="A100" t="str">
        <f ca="1"/>
        <v>6_3 Border</v>
      </c>
      <c r="B100">
        <f ca="1"/>
        <v>8</v>
      </c>
      <c r="C100">
        <f ca="1"/>
        <v>0</v>
      </c>
      <c r="D100">
        <f ca="1"/>
        <v>0</v>
      </c>
      <c r="E100">
        <f ca="1"/>
        <v>0</v>
      </c>
      <c r="F100">
        <f ca="1"/>
        <v>0</v>
      </c>
      <c r="G100">
        <f ca="1"/>
        <v>0</v>
      </c>
      <c r="H100">
        <f ca="1"/>
        <v>0</v>
      </c>
      <c r="I100">
        <f ca="1"/>
        <v>0</v>
      </c>
      <c r="J100" t="str">
        <f ca="1"/>
        <v>0:43</v>
      </c>
      <c r="K100" t="b">
        <f ca="1"/>
        <v>0</v>
      </c>
      <c r="L100" t="b">
        <f ca="1"/>
        <v>0</v>
      </c>
      <c r="M100" t="b">
        <f ca="1"/>
        <v>0</v>
      </c>
      <c r="N100" t="str">
        <f ca="1"/>
        <v>Nomad</v>
      </c>
      <c r="O100" t="b">
        <f ca="1"/>
        <v>0</v>
      </c>
      <c r="P100">
        <f ca="1"/>
        <v>0</v>
      </c>
      <c r="Q100">
        <f ca="1"/>
        <v>0</v>
      </c>
      <c r="R100">
        <f ca="1"/>
        <v>0</v>
      </c>
      <c r="S100">
        <f ca="1"/>
        <v>1</v>
      </c>
      <c r="T100">
        <f ca="1"/>
        <v>0</v>
      </c>
      <c r="U100">
        <f ca="1"/>
        <v>0</v>
      </c>
      <c r="V100">
        <f ca="1"/>
        <v>0</v>
      </c>
      <c r="W100">
        <f ca="1"/>
        <v>0</v>
      </c>
      <c r="X100">
        <f ca="1"/>
        <v>0</v>
      </c>
      <c r="Y100">
        <f ca="1"/>
        <v>0</v>
      </c>
      <c r="Z100">
        <f ca="1"/>
        <v>8</v>
      </c>
      <c r="AA100">
        <f ca="1"/>
        <v>0</v>
      </c>
      <c r="AB100">
        <f ca="1"/>
        <v>0</v>
      </c>
      <c r="AC100">
        <f ca="1"/>
        <v>0</v>
      </c>
      <c r="AD100">
        <f ca="1"/>
        <v>0</v>
      </c>
      <c r="AE100">
        <f ca="1"/>
        <v>0</v>
      </c>
      <c r="AF100">
        <f ca="1"/>
        <v>0</v>
      </c>
      <c r="AG100">
        <f ca="1"/>
        <v>0</v>
      </c>
      <c r="AH100">
        <f ca="1"/>
        <v>0</v>
      </c>
      <c r="AI100">
        <f ca="1"/>
        <v>8</v>
      </c>
      <c r="AJ100" t="b">
        <f ca="1"/>
        <v>1</v>
      </c>
      <c r="AK100" t="str">
        <f ca="1"/>
        <v>0:06</v>
      </c>
      <c r="AL100" t="str">
        <f ca="1"/>
        <v>WorkshopVents</v>
      </c>
      <c r="AM100" t="str">
        <f ca="1"/>
        <v>0:26</v>
      </c>
      <c r="AN100" t="str">
        <f ca="1"/>
        <v>Attack</v>
      </c>
      <c r="AO100" t="str">
        <f ca="1"/>
        <v>Won</v>
      </c>
      <c r="AP100" t="b">
        <f ca="1"/>
        <v>1</v>
      </c>
      <c r="AQ100">
        <f ca="1"/>
        <v>0</v>
      </c>
      <c r="AR100" t="str">
        <f ca="1"/>
        <v>0:59</v>
      </c>
      <c r="AS100" t="str">
        <f ca="1"/>
        <v>Perseus</v>
      </c>
      <c r="AT100" t="str">
        <f ca="1"/>
        <v>Gun</v>
      </c>
      <c r="AU100" t="b">
        <f ca="1"/>
        <v>0</v>
      </c>
      <c r="AV100" t="b">
        <f ca="1"/>
        <v>0</v>
      </c>
      <c r="AW100" t="str">
        <f ca="1"/>
        <v>0:44</v>
      </c>
      <c r="AX100" t="str">
        <f ca="1"/>
        <v>Yeeto</v>
      </c>
      <c r="AY100" t="str">
        <f ca="1"/>
        <v>Gun</v>
      </c>
      <c r="AZ100" t="b">
        <f ca="1"/>
        <v>0</v>
      </c>
      <c r="BA100" t="b">
        <f ca="1"/>
        <v>0</v>
      </c>
      <c r="BB100" t="str">
        <f ca="1"/>
        <v>0:32</v>
      </c>
      <c r="BC100" t="str">
        <f ca="1"/>
        <v>Perseus</v>
      </c>
      <c r="BD100" t="str">
        <f ca="1"/>
        <v>Gun</v>
      </c>
      <c r="BE100" t="b">
        <f ca="1"/>
        <v>0</v>
      </c>
      <c r="BF100" t="b">
        <f ca="1"/>
        <v>0</v>
      </c>
      <c r="BG100" t="str">
        <f ca="1"/>
        <v>0:42</v>
      </c>
      <c r="BH100" t="str">
        <f ca="1"/>
        <v>Perseus</v>
      </c>
      <c r="BI100" t="str">
        <f ca="1"/>
        <v>Gun</v>
      </c>
      <c r="BJ100" t="b">
        <f ca="1"/>
        <v>1</v>
      </c>
      <c r="BK100" t="b">
        <f ca="1"/>
        <v>1</v>
      </c>
      <c r="BL100" t="str">
        <f ca="1"/>
        <v>0:26</v>
      </c>
      <c r="BM100" t="str">
        <f ca="1"/>
        <v>Yeeto</v>
      </c>
      <c r="BN100" t="str">
        <f ca="1"/>
        <v>Gun</v>
      </c>
      <c r="BO100" t="b">
        <f ca="1"/>
        <v>1</v>
      </c>
      <c r="BP100" t="b">
        <f ca="1"/>
        <v>0</v>
      </c>
      <c r="BQ100">
        <f ca="1"/>
        <v>0</v>
      </c>
      <c r="BR100" t="str">
        <f ca="1"/>
        <v/>
      </c>
      <c r="BS100">
        <f ca="1"/>
        <v>0</v>
      </c>
      <c r="BT100">
        <f ca="1"/>
        <v>0</v>
      </c>
      <c r="BU100" t="b">
        <f ca="1"/>
        <v>0</v>
      </c>
      <c r="BV100" t="b">
        <f ca="1"/>
        <v>0</v>
      </c>
      <c r="BW100">
        <f ca="1"/>
        <v>0</v>
      </c>
      <c r="BX100">
        <f ca="1"/>
        <v>0</v>
      </c>
      <c r="BY100" t="b">
        <f ca="1"/>
        <v>1</v>
      </c>
      <c r="BZ100" t="b">
        <f ca="1"/>
        <v>0</v>
      </c>
      <c r="CA100">
        <f ca="1"/>
        <v>0</v>
      </c>
      <c r="CB100">
        <f ca="1"/>
        <v>0</v>
      </c>
      <c r="CC100" t="b">
        <f ca="1"/>
        <v>0</v>
      </c>
      <c r="CD100" t="b">
        <f ca="1"/>
        <v>0</v>
      </c>
      <c r="CE100">
        <f ca="1"/>
        <v>0</v>
      </c>
      <c r="CF100">
        <f ca="1"/>
        <v>0</v>
      </c>
      <c r="CG100" t="b">
        <f ca="1"/>
        <v>1</v>
      </c>
      <c r="CH100">
        <f ca="1"/>
        <v>43</v>
      </c>
      <c r="CI100">
        <f ca="1"/>
        <v>137</v>
      </c>
      <c r="CJ100">
        <f ca="1"/>
        <v>121</v>
      </c>
      <c r="CK100">
        <f ca="1"/>
        <v>136</v>
      </c>
      <c r="CL100">
        <f ca="1"/>
        <v>148</v>
      </c>
      <c r="CM100">
        <f ca="1"/>
        <v>177</v>
      </c>
      <c r="CN100">
        <f ca="1"/>
        <v>193</v>
      </c>
      <c r="CO100">
        <f ca="1"/>
        <v>193</v>
      </c>
      <c r="CP100">
        <f ca="1"/>
        <v>0</v>
      </c>
      <c r="CQ100">
        <f ca="1"/>
        <v>0</v>
      </c>
      <c r="CR100">
        <f ca="1"/>
        <v>0</v>
      </c>
      <c r="CS100">
        <f ca="1"/>
        <v>0</v>
      </c>
      <c r="CT100">
        <f ca="1"/>
        <v>0</v>
      </c>
      <c r="CU100">
        <f ca="1"/>
        <v>0</v>
      </c>
      <c r="CV100">
        <f ca="1"/>
        <v>0</v>
      </c>
      <c r="CW100">
        <f ca="1"/>
        <v>0</v>
      </c>
      <c r="CX100">
        <f ca="1"/>
        <v>0</v>
      </c>
      <c r="CY100">
        <f ca="1"/>
        <v>0</v>
      </c>
      <c r="CZ100">
        <f ca="1"/>
        <v>0</v>
      </c>
      <c r="DA100" t="b">
        <f ca="1"/>
        <v>0</v>
      </c>
      <c r="DB100" t="b">
        <f ca="1"/>
        <v>0</v>
      </c>
      <c r="DC100" t="b">
        <f ca="1"/>
        <v>0</v>
      </c>
      <c r="DD100">
        <f ca="1"/>
        <v>174</v>
      </c>
      <c r="DE100" t="b">
        <f ca="1"/>
        <v>0</v>
      </c>
      <c r="DF100">
        <f ca="1"/>
        <v>0</v>
      </c>
    </row>
    <row r="101" spans="1:110" x14ac:dyDescent="0.2">
      <c r="A101" t="str">
        <f ca="1"/>
        <v>6_3 Border</v>
      </c>
      <c r="B101">
        <f ca="1"/>
        <v>9</v>
      </c>
      <c r="C101">
        <f ca="1"/>
        <v>0</v>
      </c>
      <c r="D101">
        <f ca="1"/>
        <v>0</v>
      </c>
      <c r="E101">
        <f ca="1"/>
        <v>0</v>
      </c>
      <c r="F101">
        <f ca="1"/>
        <v>0</v>
      </c>
      <c r="G101">
        <f ca="1"/>
        <v>0</v>
      </c>
      <c r="H101">
        <f ca="1"/>
        <v>0</v>
      </c>
      <c r="I101">
        <f ca="1"/>
        <v>0</v>
      </c>
      <c r="J101" t="str">
        <f ca="1"/>
        <v>2:07</v>
      </c>
      <c r="K101" t="b">
        <f ca="1"/>
        <v>0</v>
      </c>
      <c r="L101" t="b">
        <f ca="1"/>
        <v>1</v>
      </c>
      <c r="M101" t="b">
        <f ca="1"/>
        <v>1</v>
      </c>
      <c r="N101" t="str">
        <f ca="1"/>
        <v>Nomad</v>
      </c>
      <c r="O101" t="b">
        <f ca="1"/>
        <v>0</v>
      </c>
      <c r="P101">
        <f ca="1"/>
        <v>0</v>
      </c>
      <c r="Q101">
        <f ca="1"/>
        <v>0</v>
      </c>
      <c r="R101">
        <f ca="1"/>
        <v>0</v>
      </c>
      <c r="S101">
        <f ca="1"/>
        <v>0</v>
      </c>
      <c r="T101">
        <f ca="1"/>
        <v>0</v>
      </c>
      <c r="U101">
        <f ca="1"/>
        <v>0</v>
      </c>
      <c r="V101">
        <f ca="1"/>
        <v>0</v>
      </c>
      <c r="W101">
        <f ca="1"/>
        <v>0</v>
      </c>
      <c r="X101">
        <f ca="1"/>
        <v>0</v>
      </c>
      <c r="Y101">
        <f ca="1"/>
        <v>0</v>
      </c>
      <c r="Z101">
        <f ca="1"/>
        <v>9</v>
      </c>
      <c r="AA101">
        <f ca="1"/>
        <v>0</v>
      </c>
      <c r="AB101">
        <f ca="1"/>
        <v>0</v>
      </c>
      <c r="AC101">
        <f ca="1"/>
        <v>0</v>
      </c>
      <c r="AD101">
        <f ca="1"/>
        <v>0</v>
      </c>
      <c r="AE101">
        <f ca="1"/>
        <v>0</v>
      </c>
      <c r="AF101">
        <f ca="1"/>
        <v>0</v>
      </c>
      <c r="AG101">
        <f ca="1"/>
        <v>0</v>
      </c>
      <c r="AH101">
        <f ca="1"/>
        <v>0</v>
      </c>
      <c r="AI101">
        <f ca="1"/>
        <v>9</v>
      </c>
      <c r="AJ101" t="b">
        <f ca="1"/>
        <v>0</v>
      </c>
      <c r="AK101">
        <f ca="1"/>
        <v>0</v>
      </c>
      <c r="AL101" t="str">
        <f ca="1"/>
        <v>WorkshopVents</v>
      </c>
      <c r="AM101" t="str">
        <f ca="1"/>
        <v>0:09</v>
      </c>
      <c r="AN101" t="str">
        <f ca="1"/>
        <v>Attack</v>
      </c>
      <c r="AO101" t="str">
        <f ca="1"/>
        <v>Lost</v>
      </c>
      <c r="AP101" t="b">
        <f ca="1"/>
        <v>0</v>
      </c>
      <c r="AQ101">
        <f ca="1"/>
        <v>0</v>
      </c>
      <c r="AR101" t="str">
        <f ca="1"/>
        <v>2:06</v>
      </c>
      <c r="AS101" t="str">
        <f ca="1"/>
        <v>Perseus</v>
      </c>
      <c r="AT101" t="str">
        <f ca="1"/>
        <v>Gun</v>
      </c>
      <c r="AU101" t="b">
        <f ca="1"/>
        <v>0</v>
      </c>
      <c r="AV101" t="b">
        <f ca="1"/>
        <v>0</v>
      </c>
      <c r="AW101" t="str">
        <f ca="1"/>
        <v>1:50</v>
      </c>
      <c r="AX101" t="str">
        <f ca="1"/>
        <v>Yeeto</v>
      </c>
      <c r="AY101" t="str">
        <f ca="1"/>
        <v>Gun</v>
      </c>
      <c r="AZ101" t="b">
        <f ca="1"/>
        <v>0</v>
      </c>
      <c r="BA101" t="b">
        <f ca="1"/>
        <v>0</v>
      </c>
      <c r="BB101" t="str">
        <f ca="1"/>
        <v>1:40</v>
      </c>
      <c r="BC101" t="str">
        <f ca="1"/>
        <v>Fin</v>
      </c>
      <c r="BD101" t="str">
        <f ca="1"/>
        <v>Gun</v>
      </c>
      <c r="BE101" t="b">
        <f ca="1"/>
        <v>0</v>
      </c>
      <c r="BF101" t="b">
        <f ca="1"/>
        <v>1</v>
      </c>
      <c r="BG101">
        <f ca="1"/>
        <v>0</v>
      </c>
      <c r="BH101">
        <f ca="1"/>
        <v>0</v>
      </c>
      <c r="BI101">
        <f ca="1"/>
        <v>0</v>
      </c>
      <c r="BJ101" t="b">
        <f ca="1"/>
        <v>0</v>
      </c>
      <c r="BK101">
        <f ca="1"/>
        <v>0</v>
      </c>
      <c r="BL101">
        <f ca="1"/>
        <v>0</v>
      </c>
      <c r="BM101">
        <f ca="1"/>
        <v>0</v>
      </c>
      <c r="BN101">
        <f ca="1"/>
        <v>0</v>
      </c>
      <c r="BO101" t="b">
        <f ca="1"/>
        <v>0</v>
      </c>
      <c r="BP101">
        <f ca="1"/>
        <v>0</v>
      </c>
      <c r="BQ101">
        <f ca="1"/>
        <v>0</v>
      </c>
      <c r="BR101" t="str">
        <f ca="1"/>
        <v/>
      </c>
      <c r="BS101">
        <f ca="1"/>
        <v>0</v>
      </c>
      <c r="BT101">
        <f ca="1"/>
        <v>0</v>
      </c>
      <c r="BU101" t="b">
        <f ca="1"/>
        <v>0</v>
      </c>
      <c r="BV101" t="b">
        <f ca="1"/>
        <v>0</v>
      </c>
      <c r="BW101">
        <f ca="1"/>
        <v>0</v>
      </c>
      <c r="BX101">
        <f ca="1"/>
        <v>0</v>
      </c>
      <c r="BY101" t="b">
        <f ca="1"/>
        <v>0</v>
      </c>
      <c r="BZ101" t="b">
        <f ca="1"/>
        <v>0</v>
      </c>
      <c r="CA101">
        <f ca="1"/>
        <v>0</v>
      </c>
      <c r="CB101">
        <f ca="1"/>
        <v>0</v>
      </c>
      <c r="CC101" t="b">
        <f ca="1"/>
        <v>0</v>
      </c>
      <c r="CD101" t="b">
        <f ca="1"/>
        <v>1</v>
      </c>
      <c r="CE101">
        <f ca="1"/>
        <v>0</v>
      </c>
      <c r="CF101">
        <f ca="1"/>
        <v>0</v>
      </c>
      <c r="CG101" t="b">
        <f ca="1"/>
        <v>0</v>
      </c>
      <c r="CH101">
        <f ca="1"/>
        <v>127</v>
      </c>
      <c r="CI101">
        <f ca="1"/>
        <v>53</v>
      </c>
      <c r="CJ101">
        <f ca="1"/>
        <v>54</v>
      </c>
      <c r="CK101">
        <f ca="1"/>
        <v>70</v>
      </c>
      <c r="CL101">
        <f ca="1"/>
        <v>80</v>
      </c>
      <c r="CM101" t="b">
        <f ca="1"/>
        <v>0</v>
      </c>
      <c r="CN101" t="b">
        <f ca="1"/>
        <v>0</v>
      </c>
      <c r="CO101">
        <f ca="1"/>
        <v>171</v>
      </c>
      <c r="CP101">
        <f ca="1"/>
        <v>0</v>
      </c>
      <c r="CQ101">
        <f ca="1"/>
        <v>0</v>
      </c>
      <c r="CR101">
        <f ca="1"/>
        <v>0</v>
      </c>
      <c r="CS101">
        <f ca="1"/>
        <v>0</v>
      </c>
      <c r="CT101">
        <f ca="1"/>
        <v>0</v>
      </c>
      <c r="CU101">
        <f ca="1"/>
        <v>0</v>
      </c>
      <c r="CV101">
        <f ca="1"/>
        <v>0</v>
      </c>
      <c r="CW101">
        <f ca="1"/>
        <v>0</v>
      </c>
      <c r="CX101">
        <f ca="1"/>
        <v>0</v>
      </c>
      <c r="CY101">
        <f ca="1"/>
        <v>0</v>
      </c>
      <c r="CZ101">
        <f ca="1"/>
        <v>0</v>
      </c>
      <c r="DA101" t="b">
        <f ca="1"/>
        <v>0</v>
      </c>
      <c r="DB101" t="b">
        <f ca="1"/>
        <v>1</v>
      </c>
      <c r="DC101" t="b">
        <f ca="1"/>
        <v>0</v>
      </c>
      <c r="DD101" t="b">
        <f ca="1"/>
        <v>0</v>
      </c>
      <c r="DE101" t="b">
        <f ca="1"/>
        <v>0</v>
      </c>
      <c r="DF101">
        <f ca="1"/>
        <v>0</v>
      </c>
    </row>
    <row r="102" spans="1:110" x14ac:dyDescent="0.2">
      <c r="A102" t="str">
        <f ca="1"/>
        <v>6_3 Border</v>
      </c>
      <c r="B102">
        <f ca="1"/>
        <v>10</v>
      </c>
      <c r="C102">
        <f ca="1"/>
        <v>0</v>
      </c>
      <c r="D102">
        <f ca="1"/>
        <v>0</v>
      </c>
      <c r="E102">
        <f ca="1"/>
        <v>0</v>
      </c>
      <c r="F102">
        <f ca="1"/>
        <v>0</v>
      </c>
      <c r="G102">
        <f ca="1"/>
        <v>0</v>
      </c>
      <c r="H102">
        <f ca="1"/>
        <v>0</v>
      </c>
      <c r="I102">
        <f ca="1"/>
        <v>0</v>
      </c>
      <c r="J102">
        <f ca="1"/>
        <v>0</v>
      </c>
      <c r="K102" t="b">
        <f ca="1"/>
        <v>0</v>
      </c>
      <c r="L102" t="b">
        <f ca="1"/>
        <v>0</v>
      </c>
      <c r="M102" t="b">
        <f ca="1"/>
        <v>0</v>
      </c>
      <c r="N102" t="str">
        <f ca="1"/>
        <v>Nomad</v>
      </c>
      <c r="O102" t="b">
        <f ca="1"/>
        <v>0</v>
      </c>
      <c r="P102">
        <f ca="1"/>
        <v>0</v>
      </c>
      <c r="Q102">
        <f ca="1"/>
        <v>0</v>
      </c>
      <c r="R102">
        <f ca="1"/>
        <v>0</v>
      </c>
      <c r="S102">
        <f ca="1"/>
        <v>1</v>
      </c>
      <c r="T102">
        <f ca="1"/>
        <v>0</v>
      </c>
      <c r="U102">
        <f ca="1"/>
        <v>0</v>
      </c>
      <c r="V102">
        <f ca="1"/>
        <v>0</v>
      </c>
      <c r="W102">
        <f ca="1"/>
        <v>0</v>
      </c>
      <c r="X102">
        <f ca="1"/>
        <v>0</v>
      </c>
      <c r="Y102">
        <f ca="1"/>
        <v>0</v>
      </c>
      <c r="Z102">
        <f ca="1"/>
        <v>10</v>
      </c>
      <c r="AA102">
        <f ca="1"/>
        <v>0</v>
      </c>
      <c r="AB102">
        <f ca="1"/>
        <v>0</v>
      </c>
      <c r="AC102">
        <f ca="1"/>
        <v>0</v>
      </c>
      <c r="AD102">
        <f ca="1"/>
        <v>0</v>
      </c>
      <c r="AE102">
        <f ca="1"/>
        <v>0</v>
      </c>
      <c r="AF102">
        <f ca="1"/>
        <v>0</v>
      </c>
      <c r="AG102">
        <f ca="1"/>
        <v>0</v>
      </c>
      <c r="AH102">
        <f ca="1"/>
        <v>0</v>
      </c>
      <c r="AI102">
        <f ca="1"/>
        <v>10</v>
      </c>
      <c r="AJ102" t="b">
        <f ca="1"/>
        <v>0</v>
      </c>
      <c r="AK102">
        <f ca="1"/>
        <v>0</v>
      </c>
      <c r="AL102" t="str">
        <f ca="1"/>
        <v>BathroomTellers</v>
      </c>
      <c r="AM102" t="str">
        <f ca="1"/>
        <v>1:13</v>
      </c>
      <c r="AN102" t="str">
        <f ca="1"/>
        <v>Attack</v>
      </c>
      <c r="AO102" t="str">
        <f ca="1"/>
        <v>Won</v>
      </c>
      <c r="AP102" t="b">
        <f ca="1"/>
        <v>0</v>
      </c>
      <c r="AQ102">
        <f ca="1"/>
        <v>0</v>
      </c>
      <c r="AR102" t="str">
        <f ca="1"/>
        <v>1:43</v>
      </c>
      <c r="AS102" t="str">
        <f ca="1"/>
        <v>Perseus</v>
      </c>
      <c r="AT102" t="str">
        <f ca="1"/>
        <v>Gun</v>
      </c>
      <c r="AU102" t="b">
        <f ca="1"/>
        <v>0</v>
      </c>
      <c r="AV102" t="b">
        <f ca="1"/>
        <v>1</v>
      </c>
      <c r="AW102" t="str">
        <f ca="1"/>
        <v>1:39</v>
      </c>
      <c r="AX102" t="str">
        <f ca="1"/>
        <v>Yeeto</v>
      </c>
      <c r="AY102" t="str">
        <f ca="1"/>
        <v>Gun</v>
      </c>
      <c r="AZ102" t="b">
        <f ca="1"/>
        <v>0</v>
      </c>
      <c r="BA102" t="b">
        <f ca="1"/>
        <v>0</v>
      </c>
      <c r="BB102" t="str">
        <f ca="1"/>
        <v>1:32</v>
      </c>
      <c r="BC102" t="str">
        <f ca="1"/>
        <v>Blue</v>
      </c>
      <c r="BD102" t="str">
        <f ca="1"/>
        <v>Gun</v>
      </c>
      <c r="BE102" t="b">
        <f ca="1"/>
        <v>0</v>
      </c>
      <c r="BF102" t="b">
        <f ca="1"/>
        <v>1</v>
      </c>
      <c r="BG102" t="str">
        <f ca="1"/>
        <v>1:24</v>
      </c>
      <c r="BH102" t="str">
        <f ca="1"/>
        <v>Blue</v>
      </c>
      <c r="BI102" t="str">
        <f ca="1"/>
        <v>Gun</v>
      </c>
      <c r="BJ102" t="b">
        <f ca="1"/>
        <v>0</v>
      </c>
      <c r="BK102" t="b">
        <f ca="1"/>
        <v>1</v>
      </c>
      <c r="BL102" t="str">
        <f ca="1"/>
        <v>1:13</v>
      </c>
      <c r="BM102" t="str">
        <f ca="1"/>
        <v>Yeeto</v>
      </c>
      <c r="BN102" t="str">
        <f ca="1"/>
        <v>Gun</v>
      </c>
      <c r="BO102" t="b">
        <f ca="1"/>
        <v>0</v>
      </c>
      <c r="BP102" t="b">
        <f ca="1"/>
        <v>1</v>
      </c>
      <c r="BQ102">
        <f ca="1"/>
        <v>0</v>
      </c>
      <c r="BR102" t="str">
        <f ca="1"/>
        <v/>
      </c>
      <c r="BS102">
        <f ca="1"/>
        <v>0</v>
      </c>
      <c r="BT102">
        <f ca="1"/>
        <v>0</v>
      </c>
      <c r="BU102" t="b">
        <f ca="1"/>
        <v>0</v>
      </c>
      <c r="BV102" t="b">
        <f ca="1"/>
        <v>0</v>
      </c>
      <c r="BW102">
        <f ca="1"/>
        <v>0</v>
      </c>
      <c r="BX102">
        <f ca="1"/>
        <v>0</v>
      </c>
      <c r="BY102" t="b">
        <f ca="1"/>
        <v>0</v>
      </c>
      <c r="BZ102" t="b">
        <f ca="1"/>
        <v>0</v>
      </c>
      <c r="CA102">
        <f ca="1"/>
        <v>0</v>
      </c>
      <c r="CB102">
        <f ca="1"/>
        <v>0</v>
      </c>
      <c r="CC102" t="b">
        <f ca="1"/>
        <v>0</v>
      </c>
      <c r="CD102" t="b">
        <f ca="1"/>
        <v>1</v>
      </c>
      <c r="CE102">
        <f ca="1"/>
        <v>0</v>
      </c>
      <c r="CF102">
        <f ca="1"/>
        <v>0</v>
      </c>
      <c r="CG102" t="b">
        <f ca="1"/>
        <v>1</v>
      </c>
      <c r="CH102">
        <f ca="1"/>
        <v>0</v>
      </c>
      <c r="CI102" t="b">
        <f ca="1"/>
        <v>0</v>
      </c>
      <c r="CJ102">
        <f ca="1"/>
        <v>77</v>
      </c>
      <c r="CK102">
        <f ca="1"/>
        <v>81</v>
      </c>
      <c r="CL102">
        <f ca="1"/>
        <v>88</v>
      </c>
      <c r="CM102">
        <f ca="1"/>
        <v>96</v>
      </c>
      <c r="CN102">
        <f ca="1"/>
        <v>107</v>
      </c>
      <c r="CO102">
        <f ca="1"/>
        <v>107</v>
      </c>
      <c r="CP102">
        <f ca="1"/>
        <v>0</v>
      </c>
      <c r="CQ102">
        <f ca="1"/>
        <v>0</v>
      </c>
      <c r="CR102">
        <f ca="1"/>
        <v>0</v>
      </c>
      <c r="CS102">
        <f ca="1"/>
        <v>0</v>
      </c>
      <c r="CT102">
        <f ca="1"/>
        <v>0</v>
      </c>
      <c r="CU102">
        <f ca="1"/>
        <v>0</v>
      </c>
      <c r="CV102">
        <f ca="1"/>
        <v>0</v>
      </c>
      <c r="CW102">
        <f ca="1"/>
        <v>0</v>
      </c>
      <c r="CX102">
        <f ca="1"/>
        <v>0</v>
      </c>
      <c r="CY102">
        <f ca="1"/>
        <v>0</v>
      </c>
      <c r="CZ102">
        <f ca="1"/>
        <v>0</v>
      </c>
      <c r="DA102" t="b">
        <f ca="1"/>
        <v>0</v>
      </c>
      <c r="DB102" t="b">
        <f ca="1"/>
        <v>0</v>
      </c>
      <c r="DC102" t="b">
        <f ca="1"/>
        <v>0</v>
      </c>
      <c r="DD102" t="b">
        <f ca="1"/>
        <v>0</v>
      </c>
      <c r="DE102" t="b">
        <f ca="1"/>
        <v>0</v>
      </c>
      <c r="DF102">
        <f ca="1"/>
        <v>0</v>
      </c>
    </row>
    <row r="103" spans="1:110" x14ac:dyDescent="0.2">
      <c r="A103" t="str">
        <f ca="1"/>
        <v>6_3 Border</v>
      </c>
      <c r="B103">
        <f ca="1"/>
        <v>11</v>
      </c>
      <c r="C103">
        <f ca="1"/>
        <v>0</v>
      </c>
      <c r="D103">
        <f ca="1"/>
        <v>0</v>
      </c>
      <c r="E103">
        <f ca="1"/>
        <v>0</v>
      </c>
      <c r="F103">
        <f ca="1"/>
        <v>0</v>
      </c>
      <c r="G103">
        <f ca="1"/>
        <v>0</v>
      </c>
      <c r="H103">
        <f ca="1"/>
        <v>0</v>
      </c>
      <c r="I103">
        <f ca="1"/>
        <v>0</v>
      </c>
      <c r="J103" t="str">
        <f ca="1"/>
        <v>2:03</v>
      </c>
      <c r="K103" t="b">
        <f ca="1"/>
        <v>0</v>
      </c>
      <c r="L103" t="b">
        <f ca="1"/>
        <v>0</v>
      </c>
      <c r="M103" t="b">
        <f ca="1"/>
        <v>0</v>
      </c>
      <c r="N103" t="str">
        <f ca="1"/>
        <v>Nomad</v>
      </c>
      <c r="O103" t="b">
        <f ca="1"/>
        <v>0</v>
      </c>
      <c r="P103">
        <f ca="1"/>
        <v>0</v>
      </c>
      <c r="Q103">
        <f ca="1"/>
        <v>0</v>
      </c>
      <c r="R103">
        <f ca="1"/>
        <v>0</v>
      </c>
      <c r="S103">
        <f ca="1"/>
        <v>2</v>
      </c>
      <c r="T103">
        <f ca="1"/>
        <v>0</v>
      </c>
      <c r="U103">
        <f ca="1"/>
        <v>0</v>
      </c>
      <c r="V103">
        <f ca="1"/>
        <v>0</v>
      </c>
      <c r="W103">
        <f ca="1"/>
        <v>0</v>
      </c>
      <c r="X103">
        <f ca="1"/>
        <v>0</v>
      </c>
      <c r="Y103">
        <f ca="1"/>
        <v>0</v>
      </c>
      <c r="Z103">
        <f ca="1"/>
        <v>11</v>
      </c>
      <c r="AA103">
        <f ca="1"/>
        <v>0</v>
      </c>
      <c r="AB103">
        <f ca="1"/>
        <v>0</v>
      </c>
      <c r="AC103">
        <f ca="1"/>
        <v>0</v>
      </c>
      <c r="AD103">
        <f ca="1"/>
        <v>0</v>
      </c>
      <c r="AE103">
        <f ca="1"/>
        <v>0</v>
      </c>
      <c r="AF103">
        <f ca="1"/>
        <v>0</v>
      </c>
      <c r="AG103">
        <f ca="1"/>
        <v>0</v>
      </c>
      <c r="AH103">
        <f ca="1"/>
        <v>0</v>
      </c>
      <c r="AI103">
        <f ca="1"/>
        <v>11</v>
      </c>
      <c r="AJ103" t="b">
        <f ca="1"/>
        <v>0</v>
      </c>
      <c r="AK103">
        <f ca="1"/>
        <v>0</v>
      </c>
      <c r="AL103" t="str">
        <f ca="1"/>
        <v>BathroomTellers</v>
      </c>
      <c r="AM103" t="str">
        <f ca="1"/>
        <v>1:20</v>
      </c>
      <c r="AN103" t="str">
        <f ca="1"/>
        <v>Attack</v>
      </c>
      <c r="AO103" t="str">
        <f ca="1"/>
        <v>Lost</v>
      </c>
      <c r="AP103" t="b">
        <f ca="1"/>
        <v>0</v>
      </c>
      <c r="AQ103">
        <f ca="1"/>
        <v>0</v>
      </c>
      <c r="AR103" t="str">
        <f ca="1"/>
        <v>2:18</v>
      </c>
      <c r="AS103" t="str">
        <f ca="1"/>
        <v>Blue</v>
      </c>
      <c r="AT103" t="str">
        <f ca="1"/>
        <v>Gun</v>
      </c>
      <c r="AU103" t="b">
        <f ca="1"/>
        <v>0</v>
      </c>
      <c r="AV103" t="b">
        <f ca="1"/>
        <v>1</v>
      </c>
      <c r="AW103" t="str">
        <f ca="1"/>
        <v>2:10</v>
      </c>
      <c r="AX103" t="str">
        <f ca="1"/>
        <v>Blue</v>
      </c>
      <c r="AY103" t="str">
        <f ca="1"/>
        <v>Gun</v>
      </c>
      <c r="AZ103" t="b">
        <f ca="1"/>
        <v>0</v>
      </c>
      <c r="BA103" t="b">
        <f ca="1"/>
        <v>1</v>
      </c>
      <c r="BB103">
        <f ca="1"/>
        <v>0</v>
      </c>
      <c r="BC103">
        <f ca="1"/>
        <v>0</v>
      </c>
      <c r="BD103">
        <f ca="1"/>
        <v>0</v>
      </c>
      <c r="BE103" t="b">
        <f ca="1"/>
        <v>0</v>
      </c>
      <c r="BF103">
        <f ca="1"/>
        <v>0</v>
      </c>
      <c r="BG103">
        <f ca="1"/>
        <v>0</v>
      </c>
      <c r="BH103">
        <f ca="1"/>
        <v>0</v>
      </c>
      <c r="BI103">
        <f ca="1"/>
        <v>0</v>
      </c>
      <c r="BJ103" t="b">
        <f ca="1"/>
        <v>0</v>
      </c>
      <c r="BK103">
        <f ca="1"/>
        <v>0</v>
      </c>
      <c r="BL103">
        <f ca="1"/>
        <v>0</v>
      </c>
      <c r="BM103">
        <f ca="1"/>
        <v>0</v>
      </c>
      <c r="BN103">
        <f ca="1"/>
        <v>0</v>
      </c>
      <c r="BO103" t="b">
        <f ca="1"/>
        <v>0</v>
      </c>
      <c r="BP103">
        <f ca="1"/>
        <v>0</v>
      </c>
      <c r="BQ103">
        <f ca="1"/>
        <v>0</v>
      </c>
      <c r="BR103" t="str">
        <f ca="1"/>
        <v/>
      </c>
      <c r="BS103">
        <f ca="1"/>
        <v>0</v>
      </c>
      <c r="BT103">
        <f ca="1"/>
        <v>0</v>
      </c>
      <c r="BU103" t="b">
        <f ca="1"/>
        <v>0</v>
      </c>
      <c r="BV103" t="b">
        <f ca="1"/>
        <v>0</v>
      </c>
      <c r="BW103">
        <f ca="1"/>
        <v>0</v>
      </c>
      <c r="BX103">
        <f ca="1"/>
        <v>0</v>
      </c>
      <c r="BY103" t="b">
        <f ca="1"/>
        <v>0</v>
      </c>
      <c r="BZ103" t="b">
        <f ca="1"/>
        <v>0</v>
      </c>
      <c r="CA103">
        <f ca="1"/>
        <v>0</v>
      </c>
      <c r="CB103">
        <f ca="1"/>
        <v>0</v>
      </c>
      <c r="CC103" t="b">
        <f ca="1"/>
        <v>0</v>
      </c>
      <c r="CD103" t="b">
        <f ca="1"/>
        <v>0</v>
      </c>
      <c r="CE103">
        <f ca="1"/>
        <v>0</v>
      </c>
      <c r="CF103">
        <f ca="1"/>
        <v>0</v>
      </c>
      <c r="CG103" t="b">
        <f ca="1"/>
        <v>1</v>
      </c>
      <c r="CH103">
        <f ca="1"/>
        <v>123</v>
      </c>
      <c r="CI103">
        <f ca="1"/>
        <v>57</v>
      </c>
      <c r="CJ103">
        <f ca="1"/>
        <v>42</v>
      </c>
      <c r="CK103">
        <f ca="1"/>
        <v>50</v>
      </c>
      <c r="CL103" t="b">
        <f ca="1"/>
        <v>0</v>
      </c>
      <c r="CM103" t="b">
        <f ca="1"/>
        <v>0</v>
      </c>
      <c r="CN103" t="b">
        <f ca="1"/>
        <v>0</v>
      </c>
      <c r="CO103">
        <f ca="1"/>
        <v>100</v>
      </c>
      <c r="CP103">
        <f ca="1"/>
        <v>0</v>
      </c>
      <c r="CQ103">
        <f ca="1"/>
        <v>0</v>
      </c>
      <c r="CR103">
        <f ca="1"/>
        <v>0</v>
      </c>
      <c r="CS103">
        <f ca="1"/>
        <v>0</v>
      </c>
      <c r="CT103">
        <f ca="1"/>
        <v>0</v>
      </c>
      <c r="CU103">
        <f ca="1"/>
        <v>0</v>
      </c>
      <c r="CV103">
        <f ca="1"/>
        <v>0</v>
      </c>
      <c r="CW103">
        <f ca="1"/>
        <v>0</v>
      </c>
      <c r="CX103">
        <f ca="1"/>
        <v>0</v>
      </c>
      <c r="CY103">
        <f ca="1"/>
        <v>0</v>
      </c>
      <c r="CZ103">
        <f ca="1"/>
        <v>0</v>
      </c>
      <c r="DA103" t="b">
        <f ca="1"/>
        <v>1</v>
      </c>
      <c r="DB103" t="b">
        <f ca="1"/>
        <v>0</v>
      </c>
      <c r="DC103" t="b">
        <f ca="1"/>
        <v>0</v>
      </c>
      <c r="DD103" t="b">
        <f ca="1"/>
        <v>0</v>
      </c>
      <c r="DE103" t="b">
        <f ca="1"/>
        <v>0</v>
      </c>
      <c r="DF103">
        <f ca="1"/>
        <v>0</v>
      </c>
    </row>
    <row r="104" spans="1:110" x14ac:dyDescent="0.2">
      <c r="A104" t="str">
        <f ca="1"/>
        <v>6_3 Border</v>
      </c>
      <c r="B104">
        <f ca="1"/>
        <v>12</v>
      </c>
      <c r="C104">
        <f ca="1"/>
        <v>0</v>
      </c>
      <c r="D104">
        <f ca="1"/>
        <v>0</v>
      </c>
      <c r="E104">
        <f ca="1"/>
        <v>0</v>
      </c>
      <c r="F104">
        <f ca="1"/>
        <v>0</v>
      </c>
      <c r="G104">
        <f ca="1"/>
        <v>0</v>
      </c>
      <c r="H104">
        <f ca="1"/>
        <v>0</v>
      </c>
      <c r="I104">
        <f ca="1"/>
        <v>0</v>
      </c>
      <c r="J104" t="str">
        <f ca="1"/>
        <v>2:07</v>
      </c>
      <c r="K104" t="b">
        <f ca="1"/>
        <v>0</v>
      </c>
      <c r="L104" t="b">
        <f ca="1"/>
        <v>0</v>
      </c>
      <c r="M104" t="b">
        <f ca="1"/>
        <v>0</v>
      </c>
      <c r="N104" t="str">
        <f ca="1"/>
        <v>Nomad</v>
      </c>
      <c r="O104" t="b">
        <f ca="1"/>
        <v>0</v>
      </c>
      <c r="P104">
        <f ca="1"/>
        <v>0</v>
      </c>
      <c r="Q104">
        <f ca="1"/>
        <v>0</v>
      </c>
      <c r="R104">
        <f ca="1"/>
        <v>0</v>
      </c>
      <c r="S104">
        <f ca="1"/>
        <v>2</v>
      </c>
      <c r="T104">
        <f ca="1"/>
        <v>0</v>
      </c>
      <c r="U104">
        <f ca="1"/>
        <v>0</v>
      </c>
      <c r="V104">
        <f ca="1"/>
        <v>0</v>
      </c>
      <c r="W104">
        <f ca="1"/>
        <v>0</v>
      </c>
      <c r="X104">
        <f ca="1"/>
        <v>0</v>
      </c>
      <c r="Y104">
        <f ca="1"/>
        <v>0</v>
      </c>
      <c r="Z104">
        <f ca="1"/>
        <v>12</v>
      </c>
      <c r="AA104">
        <f ca="1"/>
        <v>0</v>
      </c>
      <c r="AB104">
        <f ca="1"/>
        <v>0</v>
      </c>
      <c r="AC104">
        <f ca="1"/>
        <v>0</v>
      </c>
      <c r="AD104">
        <f ca="1"/>
        <v>0</v>
      </c>
      <c r="AE104">
        <f ca="1"/>
        <v>0</v>
      </c>
      <c r="AF104">
        <f ca="1"/>
        <v>0</v>
      </c>
      <c r="AG104">
        <f ca="1"/>
        <v>0</v>
      </c>
      <c r="AH104">
        <f ca="1"/>
        <v>0</v>
      </c>
      <c r="AI104">
        <f ca="1"/>
        <v>12</v>
      </c>
      <c r="AJ104" t="b">
        <f ca="1"/>
        <v>0</v>
      </c>
      <c r="AK104">
        <f ca="1"/>
        <v>0</v>
      </c>
      <c r="AL104" t="str">
        <f ca="1"/>
        <v>SupplyCustoms</v>
      </c>
      <c r="AM104" t="str">
        <f ca="1"/>
        <v>0:00</v>
      </c>
      <c r="AN104" t="str">
        <f ca="1"/>
        <v>Attack</v>
      </c>
      <c r="AO104" t="str">
        <f ca="1"/>
        <v>Lost</v>
      </c>
      <c r="AP104" t="b">
        <f ca="1"/>
        <v>0</v>
      </c>
      <c r="AQ104">
        <f ca="1"/>
        <v>0</v>
      </c>
      <c r="AR104" t="str">
        <f ca="1"/>
        <v>2:13</v>
      </c>
      <c r="AS104" t="str">
        <f ca="1"/>
        <v>Fin</v>
      </c>
      <c r="AT104" t="str">
        <f ca="1"/>
        <v>Gun</v>
      </c>
      <c r="AU104" t="b">
        <f ca="1"/>
        <v>0</v>
      </c>
      <c r="AV104" t="b">
        <f ca="1"/>
        <v>1</v>
      </c>
      <c r="AW104" t="str">
        <f ca="1"/>
        <v>1:01</v>
      </c>
      <c r="AX104" t="str">
        <f ca="1"/>
        <v>Blue</v>
      </c>
      <c r="AY104" t="str">
        <f ca="1"/>
        <v>Gun</v>
      </c>
      <c r="AZ104" t="b">
        <f ca="1"/>
        <v>0</v>
      </c>
      <c r="BA104" t="b">
        <f ca="1"/>
        <v>0</v>
      </c>
      <c r="BB104">
        <f ca="1"/>
        <v>0</v>
      </c>
      <c r="BC104">
        <f ca="1"/>
        <v>0</v>
      </c>
      <c r="BD104">
        <f ca="1"/>
        <v>0</v>
      </c>
      <c r="BE104" t="b">
        <f ca="1"/>
        <v>0</v>
      </c>
      <c r="BF104">
        <f ca="1"/>
        <v>0</v>
      </c>
      <c r="BG104">
        <f ca="1"/>
        <v>0</v>
      </c>
      <c r="BH104">
        <f ca="1"/>
        <v>0</v>
      </c>
      <c r="BI104">
        <f ca="1"/>
        <v>0</v>
      </c>
      <c r="BJ104" t="b">
        <f ca="1"/>
        <v>0</v>
      </c>
      <c r="BK104">
        <f ca="1"/>
        <v>0</v>
      </c>
      <c r="BL104">
        <f ca="1"/>
        <v>0</v>
      </c>
      <c r="BM104">
        <f ca="1"/>
        <v>0</v>
      </c>
      <c r="BN104">
        <f ca="1"/>
        <v>0</v>
      </c>
      <c r="BO104" t="b">
        <f ca="1"/>
        <v>0</v>
      </c>
      <c r="BP104">
        <f ca="1"/>
        <v>0</v>
      </c>
      <c r="BQ104">
        <f ca="1"/>
        <v>0</v>
      </c>
      <c r="BR104" t="str">
        <f ca="1"/>
        <v/>
      </c>
      <c r="BS104">
        <f ca="1"/>
        <v>0</v>
      </c>
      <c r="BT104">
        <f ca="1"/>
        <v>0</v>
      </c>
      <c r="BU104" t="b">
        <f ca="1"/>
        <v>0</v>
      </c>
      <c r="BV104" t="b">
        <f ca="1"/>
        <v>0</v>
      </c>
      <c r="BW104">
        <f ca="1"/>
        <v>0</v>
      </c>
      <c r="BX104">
        <f ca="1"/>
        <v>0</v>
      </c>
      <c r="BY104" t="b">
        <f ca="1"/>
        <v>0</v>
      </c>
      <c r="BZ104" t="b">
        <f ca="1"/>
        <v>1</v>
      </c>
      <c r="CA104">
        <f ca="1"/>
        <v>0</v>
      </c>
      <c r="CB104">
        <f ca="1"/>
        <v>0</v>
      </c>
      <c r="CC104" t="b">
        <f ca="1"/>
        <v>0</v>
      </c>
      <c r="CD104" t="b">
        <f ca="1"/>
        <v>0</v>
      </c>
      <c r="CE104">
        <f ca="1"/>
        <v>0</v>
      </c>
      <c r="CF104">
        <f ca="1"/>
        <v>0</v>
      </c>
      <c r="CG104" t="b">
        <f ca="1"/>
        <v>0</v>
      </c>
      <c r="CH104">
        <f ca="1"/>
        <v>127</v>
      </c>
      <c r="CI104">
        <f ca="1"/>
        <v>53</v>
      </c>
      <c r="CJ104">
        <f ca="1"/>
        <v>47</v>
      </c>
      <c r="CK104">
        <f ca="1"/>
        <v>119</v>
      </c>
      <c r="CL104" t="b">
        <f ca="1"/>
        <v>0</v>
      </c>
      <c r="CM104" t="b">
        <f ca="1"/>
        <v>0</v>
      </c>
      <c r="CN104" t="b">
        <f ca="1"/>
        <v>0</v>
      </c>
      <c r="CO104">
        <f ca="1"/>
        <v>180</v>
      </c>
      <c r="CP104">
        <f ca="1"/>
        <v>0</v>
      </c>
      <c r="CQ104">
        <f ca="1"/>
        <v>0</v>
      </c>
      <c r="CR104">
        <f ca="1"/>
        <v>0</v>
      </c>
      <c r="CS104">
        <f ca="1"/>
        <v>0</v>
      </c>
      <c r="CT104">
        <f ca="1"/>
        <v>0</v>
      </c>
      <c r="CU104">
        <f ca="1"/>
        <v>0</v>
      </c>
      <c r="CV104">
        <f ca="1"/>
        <v>0</v>
      </c>
      <c r="CW104">
        <f ca="1"/>
        <v>0</v>
      </c>
      <c r="CX104">
        <f ca="1"/>
        <v>0</v>
      </c>
      <c r="CY104">
        <f ca="1"/>
        <v>0</v>
      </c>
      <c r="CZ104">
        <f ca="1"/>
        <v>0</v>
      </c>
      <c r="DA104" t="b">
        <f ca="1"/>
        <v>0</v>
      </c>
      <c r="DB104" t="b">
        <f ca="1"/>
        <v>0</v>
      </c>
      <c r="DC104" t="b">
        <f ca="1"/>
        <v>0</v>
      </c>
      <c r="DD104" t="b">
        <f ca="1"/>
        <v>0</v>
      </c>
      <c r="DE104" t="b">
        <f ca="1"/>
        <v>0</v>
      </c>
      <c r="DF104">
        <f ca="1"/>
        <v>0</v>
      </c>
    </row>
    <row r="105" spans="1:110" x14ac:dyDescent="0.2">
      <c r="A105" t="str">
        <f ca="1"/>
        <v>6_3 Villa</v>
      </c>
      <c r="B105">
        <f ca="1"/>
        <v>1</v>
      </c>
      <c r="C105">
        <f ca="1"/>
        <v>0</v>
      </c>
      <c r="D105">
        <f ca="1"/>
        <v>0</v>
      </c>
      <c r="E105">
        <f ca="1"/>
        <v>0</v>
      </c>
      <c r="F105">
        <f ca="1"/>
        <v>0</v>
      </c>
      <c r="G105">
        <f ca="1"/>
        <v>0</v>
      </c>
      <c r="H105">
        <f ca="1"/>
        <v>0</v>
      </c>
      <c r="I105">
        <f ca="1"/>
        <v>0</v>
      </c>
      <c r="J105" t="str">
        <f ca="1"/>
        <v>2:16</v>
      </c>
      <c r="K105" t="b">
        <f ca="1"/>
        <v>0</v>
      </c>
      <c r="L105" t="b">
        <f ca="1"/>
        <v>0</v>
      </c>
      <c r="M105" t="b">
        <f ca="1"/>
        <v>1</v>
      </c>
      <c r="N105" t="str">
        <f ca="1"/>
        <v>Nomad</v>
      </c>
      <c r="O105" t="b">
        <f ca="1"/>
        <v>0</v>
      </c>
      <c r="P105">
        <f ca="1"/>
        <v>0</v>
      </c>
      <c r="Q105">
        <f ca="1"/>
        <v>0</v>
      </c>
      <c r="R105">
        <f ca="1"/>
        <v>0</v>
      </c>
      <c r="S105">
        <f ca="1"/>
        <v>1</v>
      </c>
      <c r="T105">
        <f ca="1"/>
        <v>0</v>
      </c>
      <c r="U105">
        <f ca="1"/>
        <v>0</v>
      </c>
      <c r="V105">
        <f ca="1"/>
        <v>0</v>
      </c>
      <c r="W105">
        <f ca="1"/>
        <v>0</v>
      </c>
      <c r="X105">
        <f ca="1"/>
        <v>0</v>
      </c>
      <c r="Y105">
        <f ca="1"/>
        <v>0</v>
      </c>
      <c r="Z105">
        <f ca="1"/>
        <v>1</v>
      </c>
      <c r="AA105">
        <f ca="1"/>
        <v>0</v>
      </c>
      <c r="AB105">
        <f ca="1"/>
        <v>0</v>
      </c>
      <c r="AC105">
        <f ca="1"/>
        <v>0</v>
      </c>
      <c r="AD105">
        <f ca="1"/>
        <v>0</v>
      </c>
      <c r="AE105">
        <f ca="1"/>
        <v>0</v>
      </c>
      <c r="AF105">
        <f ca="1"/>
        <v>0</v>
      </c>
      <c r="AG105">
        <f ca="1"/>
        <v>0</v>
      </c>
      <c r="AH105">
        <f ca="1"/>
        <v>0</v>
      </c>
      <c r="AI105">
        <f ca="1"/>
        <v>1</v>
      </c>
      <c r="AJ105" t="b">
        <f ca="1"/>
        <v>0</v>
      </c>
      <c r="AK105">
        <f ca="1"/>
        <v>0</v>
      </c>
      <c r="AL105" t="str">
        <f ca="1"/>
        <v>AviationGames</v>
      </c>
      <c r="AM105" t="str">
        <f ca="1"/>
        <v>0:09</v>
      </c>
      <c r="AN105" t="str">
        <f ca="1"/>
        <v>Attack</v>
      </c>
      <c r="AO105" t="str">
        <f ca="1"/>
        <v>Lost</v>
      </c>
      <c r="AP105" t="b">
        <f ca="1"/>
        <v>0</v>
      </c>
      <c r="AQ105">
        <f ca="1"/>
        <v>0</v>
      </c>
      <c r="AR105" t="str">
        <f ca="1"/>
        <v>1:14</v>
      </c>
      <c r="AS105" t="str">
        <f ca="1"/>
        <v>Blue</v>
      </c>
      <c r="AT105" t="str">
        <f ca="1"/>
        <v>Gun</v>
      </c>
      <c r="AU105" t="b">
        <f ca="1"/>
        <v>0</v>
      </c>
      <c r="AV105" t="b">
        <f ca="1"/>
        <v>0</v>
      </c>
      <c r="AW105" t="str">
        <f ca="1"/>
        <v>0:37</v>
      </c>
      <c r="AX105" t="str">
        <f ca="1"/>
        <v>Yeeto</v>
      </c>
      <c r="AY105" t="str">
        <f ca="1"/>
        <v>Gun</v>
      </c>
      <c r="AZ105" t="b">
        <f ca="1"/>
        <v>0</v>
      </c>
      <c r="BA105" t="b">
        <f ca="1"/>
        <v>0</v>
      </c>
      <c r="BB105">
        <f ca="1"/>
        <v>0</v>
      </c>
      <c r="BC105">
        <f ca="1"/>
        <v>0</v>
      </c>
      <c r="BD105">
        <f ca="1"/>
        <v>0</v>
      </c>
      <c r="BE105" t="b">
        <f ca="1"/>
        <v>0</v>
      </c>
      <c r="BF105">
        <f ca="1"/>
        <v>0</v>
      </c>
      <c r="BG105">
        <f ca="1"/>
        <v>0</v>
      </c>
      <c r="BH105">
        <f ca="1"/>
        <v>0</v>
      </c>
      <c r="BI105">
        <f ca="1"/>
        <v>0</v>
      </c>
      <c r="BJ105" t="b">
        <f ca="1"/>
        <v>0</v>
      </c>
      <c r="BK105">
        <f ca="1"/>
        <v>0</v>
      </c>
      <c r="BL105">
        <f ca="1"/>
        <v>0</v>
      </c>
      <c r="BM105">
        <f ca="1"/>
        <v>0</v>
      </c>
      <c r="BN105">
        <f ca="1"/>
        <v>0</v>
      </c>
      <c r="BO105" t="b">
        <f ca="1"/>
        <v>0</v>
      </c>
      <c r="BP105">
        <f ca="1"/>
        <v>0</v>
      </c>
      <c r="BQ105">
        <f ca="1"/>
        <v>0</v>
      </c>
      <c r="BR105" t="str">
        <f ca="1"/>
        <v/>
      </c>
      <c r="BS105">
        <f ca="1"/>
        <v>0</v>
      </c>
      <c r="BT105">
        <f ca="1"/>
        <v>0</v>
      </c>
      <c r="BU105" t="b">
        <f ca="1"/>
        <v>0</v>
      </c>
      <c r="BV105" t="b">
        <f ca="1"/>
        <v>0</v>
      </c>
      <c r="BW105">
        <f ca="1"/>
        <v>0</v>
      </c>
      <c r="BX105">
        <f ca="1"/>
        <v>0</v>
      </c>
      <c r="BY105" t="b">
        <f ca="1"/>
        <v>0</v>
      </c>
      <c r="BZ105" t="b">
        <f ca="1"/>
        <v>0</v>
      </c>
      <c r="CA105">
        <f ca="1"/>
        <v>0</v>
      </c>
      <c r="CB105">
        <f ca="1"/>
        <v>0</v>
      </c>
      <c r="CC105" t="b">
        <f ca="1"/>
        <v>0</v>
      </c>
      <c r="CD105" t="b">
        <f ca="1"/>
        <v>0</v>
      </c>
      <c r="CE105">
        <f ca="1"/>
        <v>0</v>
      </c>
      <c r="CF105">
        <f ca="1"/>
        <v>0</v>
      </c>
      <c r="CG105" t="b">
        <f ca="1"/>
        <v>0</v>
      </c>
      <c r="CH105">
        <f ca="1"/>
        <v>136</v>
      </c>
      <c r="CI105">
        <f ca="1"/>
        <v>44</v>
      </c>
      <c r="CJ105">
        <f ca="1"/>
        <v>106</v>
      </c>
      <c r="CK105">
        <f ca="1"/>
        <v>143</v>
      </c>
      <c r="CL105" t="b">
        <f ca="1"/>
        <v>0</v>
      </c>
      <c r="CM105" t="b">
        <f ca="1"/>
        <v>0</v>
      </c>
      <c r="CN105" t="b">
        <f ca="1"/>
        <v>0</v>
      </c>
      <c r="CO105">
        <f ca="1"/>
        <v>171</v>
      </c>
      <c r="CP105">
        <f ca="1"/>
        <v>0</v>
      </c>
      <c r="CQ105">
        <f ca="1"/>
        <v>0</v>
      </c>
      <c r="CR105">
        <f ca="1"/>
        <v>0</v>
      </c>
      <c r="CS105">
        <f ca="1"/>
        <v>0</v>
      </c>
      <c r="CT105">
        <f ca="1"/>
        <v>0</v>
      </c>
      <c r="CU105" t="b">
        <f ca="1"/>
        <v>0</v>
      </c>
      <c r="CV105" t="b">
        <f ca="1"/>
        <v>0</v>
      </c>
      <c r="CW105">
        <f ca="1"/>
        <v>44</v>
      </c>
      <c r="CX105">
        <f ca="1"/>
        <v>58</v>
      </c>
      <c r="CY105">
        <f ca="1"/>
        <v>0</v>
      </c>
      <c r="CZ105">
        <f ca="1"/>
        <v>0</v>
      </c>
      <c r="DA105" t="b">
        <f ca="1"/>
        <v>0</v>
      </c>
      <c r="DB105" t="b">
        <f ca="1"/>
        <v>0</v>
      </c>
      <c r="DC105" t="b">
        <f ca="1"/>
        <v>0</v>
      </c>
      <c r="DD105" t="b">
        <f ca="1"/>
        <v>0</v>
      </c>
      <c r="DE105" t="b">
        <f ca="1"/>
        <v>0</v>
      </c>
      <c r="DF105">
        <f ca="1"/>
        <v>0</v>
      </c>
    </row>
    <row r="106" spans="1:110" x14ac:dyDescent="0.2">
      <c r="A106" t="str">
        <f ca="1"/>
        <v>6_3 Villa</v>
      </c>
      <c r="B106">
        <f ca="1"/>
        <v>2</v>
      </c>
      <c r="C106">
        <f ca="1"/>
        <v>0</v>
      </c>
      <c r="D106">
        <f ca="1"/>
        <v>0</v>
      </c>
      <c r="E106">
        <f ca="1"/>
        <v>0</v>
      </c>
      <c r="F106">
        <f ca="1"/>
        <v>0</v>
      </c>
      <c r="G106">
        <f ca="1"/>
        <v>0</v>
      </c>
      <c r="H106">
        <f ca="1"/>
        <v>0</v>
      </c>
      <c r="I106">
        <f ca="1"/>
        <v>0</v>
      </c>
      <c r="J106" t="str">
        <f ca="1"/>
        <v>1:58</v>
      </c>
      <c r="K106" t="b">
        <f ca="1"/>
        <v>0</v>
      </c>
      <c r="L106" t="b">
        <f ca="1"/>
        <v>0</v>
      </c>
      <c r="M106" t="b">
        <f ca="1"/>
        <v>0</v>
      </c>
      <c r="N106" t="str">
        <f ca="1"/>
        <v>Nomad</v>
      </c>
      <c r="O106" t="b">
        <f ca="1"/>
        <v>0</v>
      </c>
      <c r="P106">
        <f ca="1"/>
        <v>0</v>
      </c>
      <c r="Q106">
        <f ca="1"/>
        <v>0</v>
      </c>
      <c r="R106">
        <f ca="1"/>
        <v>0</v>
      </c>
      <c r="S106">
        <f ca="1"/>
        <v>2</v>
      </c>
      <c r="T106">
        <f ca="1"/>
        <v>0</v>
      </c>
      <c r="U106">
        <f ca="1"/>
        <v>0</v>
      </c>
      <c r="V106">
        <f ca="1"/>
        <v>0</v>
      </c>
      <c r="W106">
        <f ca="1"/>
        <v>0</v>
      </c>
      <c r="X106">
        <f ca="1"/>
        <v>0</v>
      </c>
      <c r="Y106">
        <f ca="1"/>
        <v>0</v>
      </c>
      <c r="Z106">
        <f ca="1"/>
        <v>2</v>
      </c>
      <c r="AA106">
        <f ca="1"/>
        <v>0</v>
      </c>
      <c r="AB106">
        <f ca="1"/>
        <v>0</v>
      </c>
      <c r="AC106">
        <f ca="1"/>
        <v>0</v>
      </c>
      <c r="AD106">
        <f ca="1"/>
        <v>0</v>
      </c>
      <c r="AE106">
        <f ca="1"/>
        <v>0</v>
      </c>
      <c r="AF106">
        <f ca="1"/>
        <v>0</v>
      </c>
      <c r="AG106">
        <f ca="1"/>
        <v>0</v>
      </c>
      <c r="AH106">
        <f ca="1"/>
        <v>0</v>
      </c>
      <c r="AI106">
        <f ca="1"/>
        <v>2</v>
      </c>
      <c r="AJ106" t="b">
        <f ca="1"/>
        <v>0</v>
      </c>
      <c r="AK106">
        <f ca="1"/>
        <v>0</v>
      </c>
      <c r="AL106" t="str">
        <f ca="1"/>
        <v>DiningKitchen</v>
      </c>
      <c r="AM106" t="str">
        <f ca="1"/>
        <v>1:50</v>
      </c>
      <c r="AN106" t="str">
        <f ca="1"/>
        <v>Attack</v>
      </c>
      <c r="AO106" t="str">
        <f ca="1"/>
        <v>Lost</v>
      </c>
      <c r="AP106" t="b">
        <f ca="1"/>
        <v>0</v>
      </c>
      <c r="AQ106">
        <f ca="1"/>
        <v>0</v>
      </c>
      <c r="AR106" t="str">
        <f ca="1"/>
        <v>2:13</v>
      </c>
      <c r="AS106" t="str">
        <f ca="1"/>
        <v>Yeeto</v>
      </c>
      <c r="AT106" t="str">
        <f ca="1"/>
        <v>Gun</v>
      </c>
      <c r="AU106" t="b">
        <f ca="1"/>
        <v>0</v>
      </c>
      <c r="AV106" t="b">
        <f ca="1"/>
        <v>0</v>
      </c>
      <c r="AW106" t="str">
        <f ca="1"/>
        <v>2:01</v>
      </c>
      <c r="AX106" t="str">
        <f ca="1"/>
        <v>Perseus</v>
      </c>
      <c r="AY106" t="str">
        <f ca="1"/>
        <v>Gun</v>
      </c>
      <c r="AZ106" t="b">
        <f ca="1"/>
        <v>0</v>
      </c>
      <c r="BA106" t="b">
        <f ca="1"/>
        <v>0</v>
      </c>
      <c r="BB106" t="str">
        <f ca="1"/>
        <v>1:52</v>
      </c>
      <c r="BC106" t="str">
        <f ca="1"/>
        <v>Perseus</v>
      </c>
      <c r="BD106" t="str">
        <f ca="1"/>
        <v>Gun</v>
      </c>
      <c r="BE106" t="b">
        <f ca="1"/>
        <v>0</v>
      </c>
      <c r="BF106" t="b">
        <f ca="1"/>
        <v>1</v>
      </c>
      <c r="BG106">
        <f ca="1"/>
        <v>0</v>
      </c>
      <c r="BH106">
        <f ca="1"/>
        <v>0</v>
      </c>
      <c r="BI106">
        <f ca="1"/>
        <v>0</v>
      </c>
      <c r="BJ106" t="b">
        <f ca="1"/>
        <v>0</v>
      </c>
      <c r="BK106">
        <f ca="1"/>
        <v>0</v>
      </c>
      <c r="BL106">
        <f ca="1"/>
        <v>0</v>
      </c>
      <c r="BM106">
        <f ca="1"/>
        <v>0</v>
      </c>
      <c r="BN106">
        <f ca="1"/>
        <v>0</v>
      </c>
      <c r="BO106" t="b">
        <f ca="1"/>
        <v>0</v>
      </c>
      <c r="BP106">
        <f ca="1"/>
        <v>0</v>
      </c>
      <c r="BQ106">
        <f ca="1"/>
        <v>0</v>
      </c>
      <c r="BR106" t="str">
        <f ca="1"/>
        <v/>
      </c>
      <c r="BS106">
        <f ca="1"/>
        <v>0</v>
      </c>
      <c r="BT106">
        <f ca="1"/>
        <v>0</v>
      </c>
      <c r="BU106" t="b">
        <f ca="1"/>
        <v>0</v>
      </c>
      <c r="BV106" t="b">
        <f ca="1"/>
        <v>0</v>
      </c>
      <c r="BW106">
        <f ca="1"/>
        <v>0</v>
      </c>
      <c r="BX106">
        <f ca="1"/>
        <v>0</v>
      </c>
      <c r="BY106" t="b">
        <f ca="1"/>
        <v>0</v>
      </c>
      <c r="BZ106" t="b">
        <f ca="1"/>
        <v>0</v>
      </c>
      <c r="CA106">
        <f ca="1"/>
        <v>0</v>
      </c>
      <c r="CB106">
        <f ca="1"/>
        <v>0</v>
      </c>
      <c r="CC106" t="b">
        <f ca="1"/>
        <v>0</v>
      </c>
      <c r="CD106" t="b">
        <f ca="1"/>
        <v>0</v>
      </c>
      <c r="CE106">
        <f ca="1"/>
        <v>0</v>
      </c>
      <c r="CF106">
        <f ca="1"/>
        <v>0</v>
      </c>
      <c r="CG106" t="b">
        <f ca="1"/>
        <v>1</v>
      </c>
      <c r="CH106">
        <f ca="1"/>
        <v>118</v>
      </c>
      <c r="CI106">
        <f ca="1"/>
        <v>62</v>
      </c>
      <c r="CJ106">
        <f ca="1"/>
        <v>47</v>
      </c>
      <c r="CK106">
        <f ca="1"/>
        <v>59</v>
      </c>
      <c r="CL106">
        <f ca="1"/>
        <v>68</v>
      </c>
      <c r="CM106" t="b">
        <f ca="1"/>
        <v>0</v>
      </c>
      <c r="CN106" t="b">
        <f ca="1"/>
        <v>0</v>
      </c>
      <c r="CO106">
        <f ca="1"/>
        <v>70</v>
      </c>
      <c r="CP106">
        <f ca="1"/>
        <v>0</v>
      </c>
      <c r="CQ106">
        <f ca="1"/>
        <v>0</v>
      </c>
      <c r="CR106">
        <f ca="1"/>
        <v>0</v>
      </c>
      <c r="CS106">
        <f ca="1"/>
        <v>0</v>
      </c>
      <c r="CT106">
        <f ca="1"/>
        <v>0</v>
      </c>
      <c r="CU106" t="b">
        <f ca="1"/>
        <v>0</v>
      </c>
      <c r="CV106" t="b">
        <f ca="1"/>
        <v>1</v>
      </c>
      <c r="CW106">
        <f ca="1"/>
        <v>62</v>
      </c>
      <c r="CX106">
        <f ca="1"/>
        <v>179</v>
      </c>
      <c r="CY106">
        <f ca="1"/>
        <v>0</v>
      </c>
      <c r="CZ106">
        <f ca="1"/>
        <v>1</v>
      </c>
      <c r="DA106" t="b">
        <f ca="1"/>
        <v>0</v>
      </c>
      <c r="DB106" t="b">
        <f ca="1"/>
        <v>0</v>
      </c>
      <c r="DC106" t="b">
        <f ca="1"/>
        <v>0</v>
      </c>
      <c r="DD106" t="b">
        <f ca="1"/>
        <v>0</v>
      </c>
      <c r="DE106" t="b">
        <f ca="1"/>
        <v>0</v>
      </c>
      <c r="DF106">
        <f ca="1"/>
        <v>0</v>
      </c>
    </row>
    <row r="107" spans="1:110" x14ac:dyDescent="0.2">
      <c r="A107" t="str">
        <f ca="1"/>
        <v>6_3 Villa</v>
      </c>
      <c r="B107">
        <f ca="1"/>
        <v>3</v>
      </c>
      <c r="C107">
        <f ca="1"/>
        <v>0</v>
      </c>
      <c r="D107">
        <f ca="1"/>
        <v>0</v>
      </c>
      <c r="E107">
        <f ca="1"/>
        <v>0</v>
      </c>
      <c r="F107">
        <f ca="1"/>
        <v>0</v>
      </c>
      <c r="G107">
        <f ca="1"/>
        <v>0</v>
      </c>
      <c r="H107">
        <f ca="1"/>
        <v>0</v>
      </c>
      <c r="I107">
        <f ca="1"/>
        <v>0</v>
      </c>
      <c r="J107" t="str">
        <f ca="1"/>
        <v>2:00</v>
      </c>
      <c r="K107" t="b">
        <f ca="1"/>
        <v>0</v>
      </c>
      <c r="L107" t="b">
        <f ca="1"/>
        <v>0</v>
      </c>
      <c r="M107" t="b">
        <f ca="1"/>
        <v>0</v>
      </c>
      <c r="N107" t="str">
        <f ca="1"/>
        <v>Nomad</v>
      </c>
      <c r="O107" t="b">
        <f ca="1"/>
        <v>0</v>
      </c>
      <c r="P107">
        <f ca="1"/>
        <v>0</v>
      </c>
      <c r="Q107">
        <f ca="1"/>
        <v>0</v>
      </c>
      <c r="R107">
        <f ca="1"/>
        <v>0</v>
      </c>
      <c r="S107">
        <f ca="1"/>
        <v>1</v>
      </c>
      <c r="T107">
        <f ca="1"/>
        <v>0</v>
      </c>
      <c r="U107">
        <f ca="1"/>
        <v>0</v>
      </c>
      <c r="V107">
        <f ca="1"/>
        <v>0</v>
      </c>
      <c r="W107">
        <f ca="1"/>
        <v>0</v>
      </c>
      <c r="X107">
        <f ca="1"/>
        <v>0</v>
      </c>
      <c r="Y107">
        <f ca="1"/>
        <v>0</v>
      </c>
      <c r="Z107">
        <f ca="1"/>
        <v>3</v>
      </c>
      <c r="AA107">
        <f ca="1"/>
        <v>0</v>
      </c>
      <c r="AB107">
        <f ca="1"/>
        <v>0</v>
      </c>
      <c r="AC107">
        <f ca="1"/>
        <v>0</v>
      </c>
      <c r="AD107">
        <f ca="1"/>
        <v>0</v>
      </c>
      <c r="AE107">
        <f ca="1"/>
        <v>0</v>
      </c>
      <c r="AF107">
        <f ca="1"/>
        <v>0</v>
      </c>
      <c r="AG107">
        <f ca="1"/>
        <v>0</v>
      </c>
      <c r="AH107">
        <f ca="1"/>
        <v>0</v>
      </c>
      <c r="AI107">
        <f ca="1"/>
        <v>3</v>
      </c>
      <c r="AJ107" t="b">
        <f ca="1"/>
        <v>0</v>
      </c>
      <c r="AK107">
        <f ca="1"/>
        <v>0</v>
      </c>
      <c r="AL107" t="str">
        <f ca="1"/>
        <v>TrophyStatuary</v>
      </c>
      <c r="AM107" t="str">
        <f ca="1"/>
        <v>0:33</v>
      </c>
      <c r="AN107" t="str">
        <f ca="1"/>
        <v>Attack</v>
      </c>
      <c r="AO107" t="str">
        <f ca="1"/>
        <v>Lost</v>
      </c>
      <c r="AP107" t="b">
        <f ca="1"/>
        <v>0</v>
      </c>
      <c r="AQ107">
        <f ca="1"/>
        <v>0</v>
      </c>
      <c r="AR107" t="str">
        <f ca="1"/>
        <v>1:52</v>
      </c>
      <c r="AS107" t="str">
        <f ca="1"/>
        <v>Perseus</v>
      </c>
      <c r="AT107" t="str">
        <f ca="1"/>
        <v>Gun</v>
      </c>
      <c r="AU107" t="b">
        <f ca="1"/>
        <v>0</v>
      </c>
      <c r="AV107" t="b">
        <f ca="1"/>
        <v>1</v>
      </c>
      <c r="AW107" t="str">
        <f ca="1"/>
        <v>1:02</v>
      </c>
      <c r="AX107" t="str">
        <f ca="1"/>
        <v>Fin</v>
      </c>
      <c r="AY107" t="str">
        <f ca="1"/>
        <v>Gun</v>
      </c>
      <c r="AZ107" t="b">
        <f ca="1"/>
        <v>0</v>
      </c>
      <c r="BA107" t="b">
        <f ca="1"/>
        <v>0</v>
      </c>
      <c r="BB107" t="str">
        <f ca="1"/>
        <v>0:56</v>
      </c>
      <c r="BC107" t="str">
        <f ca="1"/>
        <v>Fin</v>
      </c>
      <c r="BD107" t="str">
        <f ca="1"/>
        <v>Gun</v>
      </c>
      <c r="BE107" t="b">
        <f ca="1"/>
        <v>0</v>
      </c>
      <c r="BF107" t="b">
        <f ca="1"/>
        <v>0</v>
      </c>
      <c r="BG107">
        <f ca="1"/>
        <v>0</v>
      </c>
      <c r="BH107">
        <f ca="1"/>
        <v>0</v>
      </c>
      <c r="BI107">
        <f ca="1"/>
        <v>0</v>
      </c>
      <c r="BJ107" t="b">
        <f ca="1"/>
        <v>0</v>
      </c>
      <c r="BK107">
        <f ca="1"/>
        <v>0</v>
      </c>
      <c r="BL107">
        <f ca="1"/>
        <v>0</v>
      </c>
      <c r="BM107">
        <f ca="1"/>
        <v>0</v>
      </c>
      <c r="BN107">
        <f ca="1"/>
        <v>0</v>
      </c>
      <c r="BO107" t="b">
        <f ca="1"/>
        <v>0</v>
      </c>
      <c r="BP107">
        <f ca="1"/>
        <v>0</v>
      </c>
      <c r="BQ107">
        <f ca="1"/>
        <v>0</v>
      </c>
      <c r="BR107" t="str">
        <f ca="1"/>
        <v/>
      </c>
      <c r="BS107">
        <f ca="1"/>
        <v>0</v>
      </c>
      <c r="BT107">
        <f ca="1"/>
        <v>0</v>
      </c>
      <c r="BU107" t="b">
        <f ca="1"/>
        <v>0</v>
      </c>
      <c r="BV107" t="b">
        <f ca="1"/>
        <v>0</v>
      </c>
      <c r="BW107">
        <f ca="1"/>
        <v>0</v>
      </c>
      <c r="BX107">
        <f ca="1"/>
        <v>0</v>
      </c>
      <c r="BY107" t="b">
        <f ca="1"/>
        <v>0</v>
      </c>
      <c r="BZ107" t="b">
        <f ca="1"/>
        <v>0</v>
      </c>
      <c r="CA107">
        <f ca="1"/>
        <v>0</v>
      </c>
      <c r="CB107">
        <f ca="1"/>
        <v>0</v>
      </c>
      <c r="CC107" t="b">
        <f ca="1"/>
        <v>0</v>
      </c>
      <c r="CD107" t="b">
        <f ca="1"/>
        <v>0</v>
      </c>
      <c r="CE107">
        <f ca="1"/>
        <v>0</v>
      </c>
      <c r="CF107">
        <f ca="1"/>
        <v>0</v>
      </c>
      <c r="CG107" t="b">
        <f ca="1"/>
        <v>0</v>
      </c>
      <c r="CH107">
        <f ca="1"/>
        <v>120</v>
      </c>
      <c r="CI107">
        <f ca="1"/>
        <v>60</v>
      </c>
      <c r="CJ107">
        <f ca="1"/>
        <v>68</v>
      </c>
      <c r="CK107">
        <f ca="1"/>
        <v>118</v>
      </c>
      <c r="CL107">
        <f ca="1"/>
        <v>124</v>
      </c>
      <c r="CM107" t="b">
        <f ca="1"/>
        <v>0</v>
      </c>
      <c r="CN107" t="b">
        <f ca="1"/>
        <v>0</v>
      </c>
      <c r="CO107">
        <f ca="1"/>
        <v>147</v>
      </c>
      <c r="CP107">
        <f ca="1"/>
        <v>0</v>
      </c>
      <c r="CQ107">
        <f ca="1"/>
        <v>0</v>
      </c>
      <c r="CR107">
        <f ca="1"/>
        <v>0</v>
      </c>
      <c r="CS107">
        <f ca="1"/>
        <v>0</v>
      </c>
      <c r="CT107">
        <f ca="1"/>
        <v>0</v>
      </c>
      <c r="CU107" t="b">
        <f ca="1"/>
        <v>0</v>
      </c>
      <c r="CV107" t="b">
        <f ca="1"/>
        <v>1</v>
      </c>
      <c r="CW107">
        <f ca="1"/>
        <v>60</v>
      </c>
      <c r="CX107">
        <f ca="1"/>
        <v>138</v>
      </c>
      <c r="CY107">
        <f ca="1"/>
        <v>0</v>
      </c>
      <c r="CZ107">
        <f ca="1"/>
        <v>1</v>
      </c>
      <c r="DA107" t="b">
        <f ca="1"/>
        <v>0</v>
      </c>
      <c r="DB107" t="b">
        <f ca="1"/>
        <v>0</v>
      </c>
      <c r="DC107" t="b">
        <f ca="1"/>
        <v>0</v>
      </c>
      <c r="DD107" t="b">
        <f ca="1"/>
        <v>0</v>
      </c>
      <c r="DE107" t="b">
        <f ca="1"/>
        <v>0</v>
      </c>
      <c r="DF107">
        <f ca="1"/>
        <v>0</v>
      </c>
    </row>
    <row r="108" spans="1:110" x14ac:dyDescent="0.2">
      <c r="A108" t="str">
        <f ca="1"/>
        <v>6_3 Villa</v>
      </c>
      <c r="B108">
        <f ca="1"/>
        <v>4</v>
      </c>
      <c r="C108">
        <f ca="1"/>
        <v>0</v>
      </c>
      <c r="D108">
        <f ca="1"/>
        <v>0</v>
      </c>
      <c r="E108">
        <f ca="1"/>
        <v>0</v>
      </c>
      <c r="F108">
        <f ca="1"/>
        <v>0</v>
      </c>
      <c r="G108">
        <f ca="1"/>
        <v>0</v>
      </c>
      <c r="H108">
        <f ca="1"/>
        <v>0</v>
      </c>
      <c r="I108">
        <f ca="1"/>
        <v>0</v>
      </c>
      <c r="J108" t="str">
        <f ca="1"/>
        <v>1:39</v>
      </c>
      <c r="K108" t="b">
        <f ca="1"/>
        <v>0</v>
      </c>
      <c r="L108" t="b">
        <f ca="1"/>
        <v>0</v>
      </c>
      <c r="M108" t="b">
        <f ca="1"/>
        <v>0</v>
      </c>
      <c r="N108" t="str">
        <f ca="1"/>
        <v>Nomad</v>
      </c>
      <c r="O108" t="b">
        <f ca="1"/>
        <v>0</v>
      </c>
      <c r="P108">
        <f ca="1"/>
        <v>0</v>
      </c>
      <c r="Q108">
        <f ca="1"/>
        <v>0</v>
      </c>
      <c r="R108">
        <f ca="1"/>
        <v>0</v>
      </c>
      <c r="S108">
        <f ca="1"/>
        <v>3</v>
      </c>
      <c r="T108">
        <f ca="1"/>
        <v>0</v>
      </c>
      <c r="U108">
        <f ca="1"/>
        <v>0</v>
      </c>
      <c r="V108">
        <f ca="1"/>
        <v>0</v>
      </c>
      <c r="W108">
        <f ca="1"/>
        <v>0</v>
      </c>
      <c r="X108">
        <f ca="1"/>
        <v>0</v>
      </c>
      <c r="Y108">
        <f ca="1"/>
        <v>0</v>
      </c>
      <c r="Z108">
        <f ca="1"/>
        <v>4</v>
      </c>
      <c r="AA108">
        <f ca="1"/>
        <v>0</v>
      </c>
      <c r="AB108">
        <f ca="1"/>
        <v>0</v>
      </c>
      <c r="AC108">
        <f ca="1"/>
        <v>0</v>
      </c>
      <c r="AD108">
        <f ca="1"/>
        <v>0</v>
      </c>
      <c r="AE108">
        <f ca="1"/>
        <v>0</v>
      </c>
      <c r="AF108">
        <f ca="1"/>
        <v>0</v>
      </c>
      <c r="AG108">
        <f ca="1"/>
        <v>0</v>
      </c>
      <c r="AH108">
        <f ca="1"/>
        <v>0</v>
      </c>
      <c r="AI108">
        <f ca="1"/>
        <v>4</v>
      </c>
      <c r="AJ108" t="b">
        <f ca="1"/>
        <v>0</v>
      </c>
      <c r="AK108">
        <f ca="1"/>
        <v>0</v>
      </c>
      <c r="AL108" t="str">
        <f ca="1"/>
        <v>LivingLibrary</v>
      </c>
      <c r="AM108" t="str">
        <f ca="1"/>
        <v>1:39</v>
      </c>
      <c r="AN108" t="str">
        <f ca="1"/>
        <v>Attack</v>
      </c>
      <c r="AO108" t="str">
        <f ca="1"/>
        <v>Lost</v>
      </c>
      <c r="AP108" t="b">
        <f ca="1"/>
        <v>0</v>
      </c>
      <c r="AQ108">
        <f ca="1"/>
        <v>0</v>
      </c>
      <c r="AR108">
        <f ca="1"/>
        <v>0</v>
      </c>
      <c r="AS108">
        <f ca="1"/>
        <v>0</v>
      </c>
      <c r="AT108">
        <f ca="1"/>
        <v>0</v>
      </c>
      <c r="AU108" t="b">
        <f ca="1"/>
        <v>0</v>
      </c>
      <c r="AV108">
        <f ca="1"/>
        <v>0</v>
      </c>
      <c r="AW108">
        <f ca="1"/>
        <v>0</v>
      </c>
      <c r="AX108">
        <f ca="1"/>
        <v>0</v>
      </c>
      <c r="AY108">
        <f ca="1"/>
        <v>0</v>
      </c>
      <c r="AZ108" t="b">
        <f ca="1"/>
        <v>0</v>
      </c>
      <c r="BA108">
        <f ca="1"/>
        <v>0</v>
      </c>
      <c r="BB108">
        <f ca="1"/>
        <v>0</v>
      </c>
      <c r="BC108">
        <f ca="1"/>
        <v>0</v>
      </c>
      <c r="BD108">
        <f ca="1"/>
        <v>0</v>
      </c>
      <c r="BE108" t="b">
        <f ca="1"/>
        <v>0</v>
      </c>
      <c r="BF108">
        <f ca="1"/>
        <v>0</v>
      </c>
      <c r="BG108">
        <f ca="1"/>
        <v>0</v>
      </c>
      <c r="BH108">
        <f ca="1"/>
        <v>0</v>
      </c>
      <c r="BI108">
        <f ca="1"/>
        <v>0</v>
      </c>
      <c r="BJ108" t="b">
        <f ca="1"/>
        <v>0</v>
      </c>
      <c r="BK108">
        <f ca="1"/>
        <v>0</v>
      </c>
      <c r="BL108">
        <f ca="1"/>
        <v>0</v>
      </c>
      <c r="BM108">
        <f ca="1"/>
        <v>0</v>
      </c>
      <c r="BN108">
        <f ca="1"/>
        <v>0</v>
      </c>
      <c r="BO108" t="b">
        <f ca="1"/>
        <v>0</v>
      </c>
      <c r="BP108">
        <f ca="1"/>
        <v>0</v>
      </c>
      <c r="BQ108">
        <f ca="1"/>
        <v>0</v>
      </c>
      <c r="BR108" t="str">
        <f ca="1"/>
        <v/>
      </c>
      <c r="BS108">
        <f ca="1"/>
        <v>0</v>
      </c>
      <c r="BT108">
        <f ca="1"/>
        <v>0</v>
      </c>
      <c r="BU108" t="b">
        <f ca="1"/>
        <v>0</v>
      </c>
      <c r="BV108" t="b">
        <f ca="1"/>
        <v>0</v>
      </c>
      <c r="BW108">
        <f ca="1"/>
        <v>0</v>
      </c>
      <c r="BX108">
        <f ca="1"/>
        <v>0</v>
      </c>
      <c r="BY108" t="b">
        <f ca="1"/>
        <v>0</v>
      </c>
      <c r="BZ108" t="b">
        <f ca="1"/>
        <v>0</v>
      </c>
      <c r="CA108">
        <f ca="1"/>
        <v>0</v>
      </c>
      <c r="CB108">
        <f ca="1"/>
        <v>0</v>
      </c>
      <c r="CC108" t="b">
        <f ca="1"/>
        <v>0</v>
      </c>
      <c r="CD108" t="b">
        <f ca="1"/>
        <v>0</v>
      </c>
      <c r="CE108">
        <f ca="1"/>
        <v>0</v>
      </c>
      <c r="CF108">
        <f ca="1"/>
        <v>0</v>
      </c>
      <c r="CG108" t="b">
        <f ca="1"/>
        <v>0</v>
      </c>
      <c r="CH108">
        <f ca="1"/>
        <v>99</v>
      </c>
      <c r="CI108">
        <f ca="1"/>
        <v>81</v>
      </c>
      <c r="CJ108" t="b">
        <f ca="1"/>
        <v>0</v>
      </c>
      <c r="CK108" t="b">
        <f ca="1"/>
        <v>0</v>
      </c>
      <c r="CL108" t="b">
        <f ca="1"/>
        <v>0</v>
      </c>
      <c r="CM108" t="b">
        <f ca="1"/>
        <v>0</v>
      </c>
      <c r="CN108" t="b">
        <f ca="1"/>
        <v>0</v>
      </c>
      <c r="CO108">
        <f ca="1"/>
        <v>81</v>
      </c>
      <c r="CP108">
        <f ca="1"/>
        <v>0</v>
      </c>
      <c r="CQ108">
        <f ca="1"/>
        <v>0</v>
      </c>
      <c r="CR108">
        <f ca="1"/>
        <v>0</v>
      </c>
      <c r="CS108">
        <f ca="1"/>
        <v>0</v>
      </c>
      <c r="CT108">
        <f ca="1"/>
        <v>0</v>
      </c>
      <c r="CU108" t="b">
        <f ca="1"/>
        <v>0</v>
      </c>
      <c r="CV108" t="b">
        <f ca="1"/>
        <v>0</v>
      </c>
      <c r="CW108">
        <f ca="1"/>
        <v>81</v>
      </c>
      <c r="CX108">
        <f ca="1"/>
        <v>134</v>
      </c>
      <c r="CY108">
        <f ca="1"/>
        <v>0</v>
      </c>
      <c r="CZ108">
        <f ca="1"/>
        <v>0</v>
      </c>
      <c r="DA108" t="b">
        <f ca="1"/>
        <v>0</v>
      </c>
      <c r="DB108" t="b">
        <f ca="1"/>
        <v>0</v>
      </c>
      <c r="DC108" t="b">
        <f ca="1"/>
        <v>0</v>
      </c>
      <c r="DD108" t="b">
        <f ca="1"/>
        <v>0</v>
      </c>
      <c r="DE108" t="b">
        <f ca="1"/>
        <v>0</v>
      </c>
      <c r="DF108">
        <f ca="1"/>
        <v>0</v>
      </c>
    </row>
    <row r="109" spans="1:110" x14ac:dyDescent="0.2">
      <c r="A109" t="str">
        <f ca="1"/>
        <v>6_3 Villa</v>
      </c>
      <c r="B109">
        <f ca="1"/>
        <v>5</v>
      </c>
      <c r="C109">
        <f ca="1"/>
        <v>0</v>
      </c>
      <c r="D109">
        <f ca="1"/>
        <v>0</v>
      </c>
      <c r="E109">
        <f ca="1"/>
        <v>0</v>
      </c>
      <c r="F109">
        <f ca="1"/>
        <v>0</v>
      </c>
      <c r="G109">
        <f ca="1"/>
        <v>0</v>
      </c>
      <c r="H109">
        <f ca="1"/>
        <v>0</v>
      </c>
      <c r="I109">
        <f ca="1"/>
        <v>0</v>
      </c>
      <c r="J109" t="str">
        <f ca="1"/>
        <v>0:02</v>
      </c>
      <c r="K109" t="b">
        <f ca="1"/>
        <v>0</v>
      </c>
      <c r="L109" t="b">
        <f ca="1"/>
        <v>0</v>
      </c>
      <c r="M109" t="b">
        <f ca="1"/>
        <v>0</v>
      </c>
      <c r="N109" t="str">
        <f ca="1"/>
        <v>Nomad</v>
      </c>
      <c r="O109" t="b">
        <f ca="1"/>
        <v>0</v>
      </c>
      <c r="P109">
        <f ca="1"/>
        <v>0</v>
      </c>
      <c r="Q109">
        <f ca="1"/>
        <v>0</v>
      </c>
      <c r="R109">
        <f ca="1"/>
        <v>0</v>
      </c>
      <c r="S109">
        <f ca="1"/>
        <v>2</v>
      </c>
      <c r="T109">
        <f ca="1"/>
        <v>0</v>
      </c>
      <c r="U109">
        <f ca="1"/>
        <v>0</v>
      </c>
      <c r="V109">
        <f ca="1"/>
        <v>0</v>
      </c>
      <c r="W109">
        <f ca="1"/>
        <v>0</v>
      </c>
      <c r="X109">
        <f ca="1"/>
        <v>0</v>
      </c>
      <c r="Y109">
        <f ca="1"/>
        <v>0</v>
      </c>
      <c r="Z109">
        <f ca="1"/>
        <v>5</v>
      </c>
      <c r="AA109">
        <f ca="1"/>
        <v>0</v>
      </c>
      <c r="AB109">
        <f ca="1"/>
        <v>0</v>
      </c>
      <c r="AC109">
        <f ca="1"/>
        <v>0</v>
      </c>
      <c r="AD109">
        <f ca="1"/>
        <v>0</v>
      </c>
      <c r="AE109">
        <f ca="1"/>
        <v>0</v>
      </c>
      <c r="AF109">
        <f ca="1"/>
        <v>0</v>
      </c>
      <c r="AG109">
        <f ca="1"/>
        <v>0</v>
      </c>
      <c r="AH109">
        <f ca="1"/>
        <v>0</v>
      </c>
      <c r="AI109">
        <f ca="1"/>
        <v>5</v>
      </c>
      <c r="AJ109" t="b">
        <f ca="1"/>
        <v>0</v>
      </c>
      <c r="AK109">
        <f ca="1"/>
        <v>0</v>
      </c>
      <c r="AL109" t="str">
        <f ca="1"/>
        <v>AviationGames</v>
      </c>
      <c r="AM109" t="str">
        <f ca="1"/>
        <v>0:02</v>
      </c>
      <c r="AN109" t="str">
        <f ca="1"/>
        <v>Attack</v>
      </c>
      <c r="AO109" t="str">
        <f ca="1"/>
        <v>Lost</v>
      </c>
      <c r="AP109" t="b">
        <f ca="1"/>
        <v>0</v>
      </c>
      <c r="AQ109">
        <f ca="1"/>
        <v>0</v>
      </c>
      <c r="AR109" t="str">
        <f ca="1"/>
        <v>1:50</v>
      </c>
      <c r="AS109" t="str">
        <f ca="1"/>
        <v>Fin</v>
      </c>
      <c r="AT109" t="str">
        <f ca="1"/>
        <v>Gun</v>
      </c>
      <c r="AU109" t="b">
        <f ca="1"/>
        <v>0</v>
      </c>
      <c r="AV109" t="b">
        <f ca="1"/>
        <v>1</v>
      </c>
      <c r="AW109" t="str">
        <f ca="1"/>
        <v>1:40</v>
      </c>
      <c r="AX109" t="str">
        <f ca="1"/>
        <v>Yeeto</v>
      </c>
      <c r="AY109" t="str">
        <f ca="1"/>
        <v>Gun</v>
      </c>
      <c r="AZ109" t="b">
        <f ca="1"/>
        <v>0</v>
      </c>
      <c r="BA109" t="b">
        <f ca="1"/>
        <v>0</v>
      </c>
      <c r="BB109" t="str">
        <f ca="1"/>
        <v>1:22</v>
      </c>
      <c r="BC109" t="str">
        <f ca="1"/>
        <v>Perseus</v>
      </c>
      <c r="BD109" t="str">
        <f ca="1"/>
        <v>Gun</v>
      </c>
      <c r="BE109" t="b">
        <f ca="1"/>
        <v>0</v>
      </c>
      <c r="BF109" t="b">
        <f ca="1"/>
        <v>1</v>
      </c>
      <c r="BG109">
        <f ca="1"/>
        <v>0</v>
      </c>
      <c r="BH109">
        <f ca="1"/>
        <v>0</v>
      </c>
      <c r="BI109">
        <f ca="1"/>
        <v>0</v>
      </c>
      <c r="BJ109" t="b">
        <f ca="1"/>
        <v>0</v>
      </c>
      <c r="BK109">
        <f ca="1"/>
        <v>0</v>
      </c>
      <c r="BL109">
        <f ca="1"/>
        <v>0</v>
      </c>
      <c r="BM109">
        <f ca="1"/>
        <v>0</v>
      </c>
      <c r="BN109">
        <f ca="1"/>
        <v>0</v>
      </c>
      <c r="BO109" t="b">
        <f ca="1"/>
        <v>0</v>
      </c>
      <c r="BP109">
        <f ca="1"/>
        <v>0</v>
      </c>
      <c r="BQ109">
        <f ca="1"/>
        <v>0</v>
      </c>
      <c r="BR109" t="str">
        <f ca="1"/>
        <v/>
      </c>
      <c r="BS109">
        <f ca="1"/>
        <v>0</v>
      </c>
      <c r="BT109">
        <f ca="1"/>
        <v>0</v>
      </c>
      <c r="BU109" t="b">
        <f ca="1"/>
        <v>0</v>
      </c>
      <c r="BV109" t="b">
        <f ca="1"/>
        <v>0</v>
      </c>
      <c r="BW109">
        <f ca="1"/>
        <v>0</v>
      </c>
      <c r="BX109">
        <f ca="1"/>
        <v>0</v>
      </c>
      <c r="BY109" t="b">
        <f ca="1"/>
        <v>0</v>
      </c>
      <c r="BZ109" t="b">
        <f ca="1"/>
        <v>0</v>
      </c>
      <c r="CA109">
        <f ca="1"/>
        <v>0</v>
      </c>
      <c r="CB109">
        <f ca="1"/>
        <v>0</v>
      </c>
      <c r="CC109" t="b">
        <f ca="1"/>
        <v>0</v>
      </c>
      <c r="CD109" t="b">
        <f ca="1"/>
        <v>0</v>
      </c>
      <c r="CE109">
        <f ca="1"/>
        <v>0</v>
      </c>
      <c r="CF109">
        <f ca="1"/>
        <v>0</v>
      </c>
      <c r="CG109" t="b">
        <f ca="1"/>
        <v>1</v>
      </c>
      <c r="CH109">
        <f ca="1"/>
        <v>2</v>
      </c>
      <c r="CI109">
        <f ca="1"/>
        <v>178</v>
      </c>
      <c r="CJ109">
        <f ca="1"/>
        <v>70</v>
      </c>
      <c r="CK109">
        <f ca="1"/>
        <v>80</v>
      </c>
      <c r="CL109">
        <f ca="1"/>
        <v>98</v>
      </c>
      <c r="CM109" t="b">
        <f ca="1"/>
        <v>0</v>
      </c>
      <c r="CN109" t="b">
        <f ca="1"/>
        <v>0</v>
      </c>
      <c r="CO109">
        <f ca="1"/>
        <v>178</v>
      </c>
      <c r="CP109">
        <f ca="1"/>
        <v>0</v>
      </c>
      <c r="CQ109">
        <f ca="1"/>
        <v>0</v>
      </c>
      <c r="CR109">
        <f ca="1"/>
        <v>0</v>
      </c>
      <c r="CS109">
        <f ca="1"/>
        <v>0</v>
      </c>
      <c r="CT109">
        <f ca="1"/>
        <v>0</v>
      </c>
      <c r="CU109" t="b">
        <f ca="1"/>
        <v>0</v>
      </c>
      <c r="CV109" t="b">
        <f ca="1"/>
        <v>0</v>
      </c>
      <c r="CW109">
        <f ca="1"/>
        <v>178</v>
      </c>
      <c r="CX109">
        <f ca="1"/>
        <v>62</v>
      </c>
      <c r="CY109">
        <f ca="1"/>
        <v>0</v>
      </c>
      <c r="CZ109">
        <f ca="1"/>
        <v>0</v>
      </c>
      <c r="DA109" t="b">
        <f ca="1"/>
        <v>1</v>
      </c>
      <c r="DB109" t="b">
        <f ca="1"/>
        <v>0</v>
      </c>
      <c r="DC109" t="b">
        <f ca="1"/>
        <v>0</v>
      </c>
      <c r="DD109" t="b">
        <f ca="1"/>
        <v>0</v>
      </c>
      <c r="DE109" t="b">
        <f ca="1"/>
        <v>0</v>
      </c>
      <c r="DF109">
        <f ca="1"/>
        <v>0</v>
      </c>
    </row>
    <row r="110" spans="1:110" x14ac:dyDescent="0.2">
      <c r="A110" t="str">
        <f ca="1"/>
        <v>6_3 Villa</v>
      </c>
      <c r="B110">
        <f ca="1"/>
        <v>6</v>
      </c>
      <c r="C110">
        <f ca="1"/>
        <v>0</v>
      </c>
      <c r="D110">
        <f ca="1"/>
        <v>0</v>
      </c>
      <c r="E110">
        <f ca="1"/>
        <v>0</v>
      </c>
      <c r="F110">
        <f ca="1"/>
        <v>0</v>
      </c>
      <c r="G110">
        <f ca="1"/>
        <v>0</v>
      </c>
      <c r="H110">
        <f ca="1"/>
        <v>0</v>
      </c>
      <c r="I110">
        <f ca="1"/>
        <v>0</v>
      </c>
      <c r="J110" t="str">
        <f ca="1"/>
        <v>1:34</v>
      </c>
      <c r="K110" t="b">
        <f ca="1"/>
        <v>0</v>
      </c>
      <c r="L110" t="b">
        <f ca="1"/>
        <v>0</v>
      </c>
      <c r="M110" t="b">
        <f ca="1"/>
        <v>0</v>
      </c>
      <c r="N110" t="str">
        <f ca="1"/>
        <v>Nomad</v>
      </c>
      <c r="O110" t="b">
        <f ca="1"/>
        <v>0</v>
      </c>
      <c r="P110">
        <f ca="1"/>
        <v>0</v>
      </c>
      <c r="Q110">
        <f ca="1"/>
        <v>0</v>
      </c>
      <c r="R110">
        <f ca="1"/>
        <v>0</v>
      </c>
      <c r="S110">
        <f ca="1"/>
        <v>0</v>
      </c>
      <c r="T110">
        <f ca="1"/>
        <v>0</v>
      </c>
      <c r="U110">
        <f ca="1"/>
        <v>0</v>
      </c>
      <c r="V110">
        <f ca="1"/>
        <v>0</v>
      </c>
      <c r="W110">
        <f ca="1"/>
        <v>0</v>
      </c>
      <c r="X110">
        <f ca="1"/>
        <v>0</v>
      </c>
      <c r="Y110">
        <f ca="1"/>
        <v>0</v>
      </c>
      <c r="Z110">
        <f ca="1"/>
        <v>6</v>
      </c>
      <c r="AA110">
        <f ca="1"/>
        <v>0</v>
      </c>
      <c r="AB110">
        <f ca="1"/>
        <v>0</v>
      </c>
      <c r="AC110">
        <f ca="1"/>
        <v>0</v>
      </c>
      <c r="AD110">
        <f ca="1"/>
        <v>0</v>
      </c>
      <c r="AE110">
        <f ca="1"/>
        <v>0</v>
      </c>
      <c r="AF110">
        <f ca="1"/>
        <v>0</v>
      </c>
      <c r="AG110">
        <f ca="1"/>
        <v>0</v>
      </c>
      <c r="AH110">
        <f ca="1"/>
        <v>0</v>
      </c>
      <c r="AI110">
        <f ca="1"/>
        <v>6</v>
      </c>
      <c r="AJ110" t="b">
        <f ca="1"/>
        <v>0</v>
      </c>
      <c r="AK110">
        <f ca="1"/>
        <v>0</v>
      </c>
      <c r="AL110" t="str">
        <f ca="1"/>
        <v>DiningKitchen</v>
      </c>
      <c r="AM110" t="str">
        <f ca="1"/>
        <v>1:34</v>
      </c>
      <c r="AN110" t="str">
        <f ca="1"/>
        <v>Attack</v>
      </c>
      <c r="AO110" t="str">
        <f ca="1"/>
        <v>Lost</v>
      </c>
      <c r="AP110" t="b">
        <f ca="1"/>
        <v>0</v>
      </c>
      <c r="AQ110">
        <f ca="1"/>
        <v>0</v>
      </c>
      <c r="AR110" t="str">
        <f ca="1"/>
        <v>2:22</v>
      </c>
      <c r="AS110" t="str">
        <f ca="1"/>
        <v>Blue</v>
      </c>
      <c r="AT110" t="str">
        <f ca="1"/>
        <v>Gun</v>
      </c>
      <c r="AU110" t="b">
        <f ca="1"/>
        <v>0</v>
      </c>
      <c r="AV110" t="b">
        <f ca="1"/>
        <v>1</v>
      </c>
      <c r="AW110">
        <f ca="1"/>
        <v>0</v>
      </c>
      <c r="AX110">
        <f ca="1"/>
        <v>0</v>
      </c>
      <c r="AY110">
        <f ca="1"/>
        <v>0</v>
      </c>
      <c r="AZ110" t="b">
        <f ca="1"/>
        <v>0</v>
      </c>
      <c r="BA110">
        <f ca="1"/>
        <v>0</v>
      </c>
      <c r="BB110">
        <f ca="1"/>
        <v>0</v>
      </c>
      <c r="BC110">
        <f ca="1"/>
        <v>0</v>
      </c>
      <c r="BD110">
        <f ca="1"/>
        <v>0</v>
      </c>
      <c r="BE110" t="b">
        <f ca="1"/>
        <v>0</v>
      </c>
      <c r="BF110">
        <f ca="1"/>
        <v>0</v>
      </c>
      <c r="BG110">
        <f ca="1"/>
        <v>0</v>
      </c>
      <c r="BH110">
        <f ca="1"/>
        <v>0</v>
      </c>
      <c r="BI110">
        <f ca="1"/>
        <v>0</v>
      </c>
      <c r="BJ110" t="b">
        <f ca="1"/>
        <v>0</v>
      </c>
      <c r="BK110">
        <f ca="1"/>
        <v>0</v>
      </c>
      <c r="BL110">
        <f ca="1"/>
        <v>0</v>
      </c>
      <c r="BM110">
        <f ca="1"/>
        <v>0</v>
      </c>
      <c r="BN110">
        <f ca="1"/>
        <v>0</v>
      </c>
      <c r="BO110" t="b">
        <f ca="1"/>
        <v>0</v>
      </c>
      <c r="BP110">
        <f ca="1"/>
        <v>0</v>
      </c>
      <c r="BQ110">
        <f ca="1"/>
        <v>0</v>
      </c>
      <c r="BR110" t="str">
        <f ca="1"/>
        <v/>
      </c>
      <c r="BS110">
        <f ca="1"/>
        <v>0</v>
      </c>
      <c r="BT110">
        <f ca="1"/>
        <v>0</v>
      </c>
      <c r="BU110" t="b">
        <f ca="1"/>
        <v>0</v>
      </c>
      <c r="BV110" t="b">
        <f ca="1"/>
        <v>0</v>
      </c>
      <c r="BW110">
        <f ca="1"/>
        <v>0</v>
      </c>
      <c r="BX110">
        <f ca="1"/>
        <v>0</v>
      </c>
      <c r="BY110" t="b">
        <f ca="1"/>
        <v>0</v>
      </c>
      <c r="BZ110" t="b">
        <f ca="1"/>
        <v>0</v>
      </c>
      <c r="CA110">
        <f ca="1"/>
        <v>0</v>
      </c>
      <c r="CB110">
        <f ca="1"/>
        <v>0</v>
      </c>
      <c r="CC110" t="b">
        <f ca="1"/>
        <v>0</v>
      </c>
      <c r="CD110" t="b">
        <f ca="1"/>
        <v>0</v>
      </c>
      <c r="CE110">
        <f ca="1"/>
        <v>0</v>
      </c>
      <c r="CF110">
        <f ca="1"/>
        <v>0</v>
      </c>
      <c r="CG110" t="b">
        <f ca="1"/>
        <v>0</v>
      </c>
      <c r="CH110">
        <f ca="1"/>
        <v>94</v>
      </c>
      <c r="CI110">
        <f ca="1"/>
        <v>86</v>
      </c>
      <c r="CJ110">
        <f ca="1"/>
        <v>38</v>
      </c>
      <c r="CK110" t="b">
        <f ca="1"/>
        <v>0</v>
      </c>
      <c r="CL110" t="b">
        <f ca="1"/>
        <v>0</v>
      </c>
      <c r="CM110" t="b">
        <f ca="1"/>
        <v>0</v>
      </c>
      <c r="CN110" t="b">
        <f ca="1"/>
        <v>0</v>
      </c>
      <c r="CO110">
        <f ca="1"/>
        <v>86</v>
      </c>
      <c r="CP110">
        <f ca="1"/>
        <v>0</v>
      </c>
      <c r="CQ110">
        <f ca="1"/>
        <v>0</v>
      </c>
      <c r="CR110">
        <f ca="1"/>
        <v>0</v>
      </c>
      <c r="CS110">
        <f ca="1"/>
        <v>0</v>
      </c>
      <c r="CT110">
        <f ca="1"/>
        <v>0</v>
      </c>
      <c r="CU110" t="b">
        <f ca="1"/>
        <v>0</v>
      </c>
      <c r="CV110">
        <f ca="1"/>
        <v>0</v>
      </c>
      <c r="CW110">
        <f ca="1"/>
        <v>86</v>
      </c>
      <c r="CX110">
        <f ca="1"/>
        <v>0</v>
      </c>
      <c r="CY110">
        <f ca="1"/>
        <v>0</v>
      </c>
      <c r="CZ110">
        <f ca="1"/>
        <v>0</v>
      </c>
      <c r="DA110" t="b">
        <f ca="1"/>
        <v>0</v>
      </c>
      <c r="DB110" t="b">
        <f ca="1"/>
        <v>0</v>
      </c>
      <c r="DC110" t="b">
        <f ca="1"/>
        <v>0</v>
      </c>
      <c r="DD110" t="b">
        <f ca="1"/>
        <v>0</v>
      </c>
      <c r="DE110" t="b">
        <f ca="1"/>
        <v>0</v>
      </c>
      <c r="DF110">
        <f ca="1"/>
        <v>0</v>
      </c>
    </row>
    <row r="111" spans="1:110" x14ac:dyDescent="0.2">
      <c r="A111" t="str">
        <f ca="1"/>
        <v>6_3 Villa</v>
      </c>
      <c r="B111">
        <f ca="1"/>
        <v>7</v>
      </c>
      <c r="C111">
        <f ca="1"/>
        <v>0</v>
      </c>
      <c r="D111">
        <f ca="1"/>
        <v>0</v>
      </c>
      <c r="E111">
        <f ca="1"/>
        <v>0</v>
      </c>
      <c r="F111">
        <f ca="1"/>
        <v>0</v>
      </c>
      <c r="G111">
        <f ca="1"/>
        <v>0</v>
      </c>
      <c r="H111">
        <f ca="1"/>
        <v>0</v>
      </c>
      <c r="I111">
        <f ca="1"/>
        <v>0</v>
      </c>
      <c r="J111" t="str">
        <f ca="1"/>
        <v>2:02</v>
      </c>
      <c r="K111" t="b">
        <f ca="1"/>
        <v>0</v>
      </c>
      <c r="L111" t="b">
        <f ca="1"/>
        <v>0</v>
      </c>
      <c r="M111" t="b">
        <f ca="1"/>
        <v>0</v>
      </c>
      <c r="N111" t="str">
        <f ca="1"/>
        <v>Warden</v>
      </c>
      <c r="O111" t="b">
        <f ca="1"/>
        <v>0</v>
      </c>
      <c r="P111">
        <f ca="1"/>
        <v>0</v>
      </c>
      <c r="Q111">
        <f ca="1"/>
        <v>3</v>
      </c>
      <c r="R111">
        <f ca="1"/>
        <v>6</v>
      </c>
      <c r="S111">
        <f ca="1"/>
        <v>0</v>
      </c>
      <c r="T111">
        <f ca="1"/>
        <v>0</v>
      </c>
      <c r="U111">
        <f ca="1"/>
        <v>0</v>
      </c>
      <c r="V111">
        <f ca="1"/>
        <v>0</v>
      </c>
      <c r="W111">
        <f ca="1"/>
        <v>0</v>
      </c>
      <c r="X111">
        <f ca="1"/>
        <v>0</v>
      </c>
      <c r="Y111">
        <f ca="1"/>
        <v>0</v>
      </c>
      <c r="Z111">
        <f ca="1"/>
        <v>7</v>
      </c>
      <c r="AA111">
        <f ca="1"/>
        <v>0</v>
      </c>
      <c r="AB111">
        <f ca="1"/>
        <v>0</v>
      </c>
      <c r="AC111">
        <f ca="1"/>
        <v>0</v>
      </c>
      <c r="AD111">
        <f ca="1"/>
        <v>0</v>
      </c>
      <c r="AE111">
        <f ca="1"/>
        <v>0</v>
      </c>
      <c r="AF111">
        <f ca="1"/>
        <v>0</v>
      </c>
      <c r="AG111">
        <f ca="1"/>
        <v>0</v>
      </c>
      <c r="AH111">
        <f ca="1"/>
        <v>0</v>
      </c>
      <c r="AI111">
        <f ca="1"/>
        <v>7</v>
      </c>
      <c r="AJ111" t="b">
        <f ca="1"/>
        <v>0</v>
      </c>
      <c r="AK111">
        <f ca="1"/>
        <v>0</v>
      </c>
      <c r="AL111" t="str">
        <f ca="1"/>
        <v>AviationGames</v>
      </c>
      <c r="AM111" t="str">
        <f ca="1"/>
        <v>1:16</v>
      </c>
      <c r="AN111" t="str">
        <f ca="1"/>
        <v>Defence</v>
      </c>
      <c r="AO111" t="str">
        <f ca="1"/>
        <v>Lost</v>
      </c>
      <c r="AP111" t="b">
        <f ca="1"/>
        <v>0</v>
      </c>
      <c r="AQ111">
        <f ca="1"/>
        <v>0</v>
      </c>
      <c r="AR111" t="str">
        <f ca="1"/>
        <v>1:18</v>
      </c>
      <c r="AS111" t="str">
        <f ca="1"/>
        <v>Perseus</v>
      </c>
      <c r="AT111" t="str">
        <f ca="1"/>
        <v>Gun</v>
      </c>
      <c r="AU111" t="b">
        <f ca="1"/>
        <v>0</v>
      </c>
      <c r="AV111" t="b">
        <f ca="1"/>
        <v>1</v>
      </c>
      <c r="AW111">
        <f ca="1"/>
        <v>0</v>
      </c>
      <c r="AX111">
        <f ca="1"/>
        <v>0</v>
      </c>
      <c r="AY111">
        <f ca="1"/>
        <v>0</v>
      </c>
      <c r="AZ111" t="b">
        <f ca="1"/>
        <v>0</v>
      </c>
      <c r="BA111">
        <f ca="1"/>
        <v>0</v>
      </c>
      <c r="BB111">
        <f ca="1"/>
        <v>0</v>
      </c>
      <c r="BC111">
        <f ca="1"/>
        <v>0</v>
      </c>
      <c r="BD111">
        <f ca="1"/>
        <v>0</v>
      </c>
      <c r="BE111" t="b">
        <f ca="1"/>
        <v>0</v>
      </c>
      <c r="BF111">
        <f ca="1"/>
        <v>0</v>
      </c>
      <c r="BG111">
        <f ca="1"/>
        <v>0</v>
      </c>
      <c r="BH111">
        <f ca="1"/>
        <v>0</v>
      </c>
      <c r="BI111">
        <f ca="1"/>
        <v>0</v>
      </c>
      <c r="BJ111" t="b">
        <f ca="1"/>
        <v>0</v>
      </c>
      <c r="BK111">
        <f ca="1"/>
        <v>0</v>
      </c>
      <c r="BL111">
        <f ca="1"/>
        <v>0</v>
      </c>
      <c r="BM111">
        <f ca="1"/>
        <v>0</v>
      </c>
      <c r="BN111">
        <f ca="1"/>
        <v>0</v>
      </c>
      <c r="BO111" t="b">
        <f ca="1"/>
        <v>0</v>
      </c>
      <c r="BP111">
        <f ca="1"/>
        <v>0</v>
      </c>
      <c r="BQ111">
        <f ca="1"/>
        <v>0</v>
      </c>
      <c r="BR111" t="str">
        <f ca="1"/>
        <v/>
      </c>
      <c r="BS111">
        <f ca="1"/>
        <v>0</v>
      </c>
      <c r="BT111">
        <f ca="1"/>
        <v>0</v>
      </c>
      <c r="BU111" t="b">
        <f ca="1"/>
        <v>0</v>
      </c>
      <c r="BV111" t="b">
        <f ca="1"/>
        <v>0</v>
      </c>
      <c r="BW111">
        <f ca="1"/>
        <v>0</v>
      </c>
      <c r="BX111">
        <f ca="1"/>
        <v>0</v>
      </c>
      <c r="BY111" t="b">
        <f ca="1"/>
        <v>0</v>
      </c>
      <c r="BZ111" t="b">
        <f ca="1"/>
        <v>0</v>
      </c>
      <c r="CA111">
        <f ca="1"/>
        <v>0</v>
      </c>
      <c r="CB111">
        <f ca="1"/>
        <v>0</v>
      </c>
      <c r="CC111" t="b">
        <f ca="1"/>
        <v>0</v>
      </c>
      <c r="CD111" t="b">
        <f ca="1"/>
        <v>0</v>
      </c>
      <c r="CE111">
        <f ca="1"/>
        <v>0</v>
      </c>
      <c r="CF111">
        <f ca="1"/>
        <v>0</v>
      </c>
      <c r="CG111" t="b">
        <f ca="1"/>
        <v>0</v>
      </c>
      <c r="CH111">
        <f ca="1"/>
        <v>122</v>
      </c>
      <c r="CI111">
        <f ca="1"/>
        <v>58</v>
      </c>
      <c r="CJ111">
        <f ca="1"/>
        <v>102</v>
      </c>
      <c r="CK111" t="b">
        <f ca="1"/>
        <v>0</v>
      </c>
      <c r="CL111" t="b">
        <f ca="1"/>
        <v>0</v>
      </c>
      <c r="CM111" t="b">
        <f ca="1"/>
        <v>0</v>
      </c>
      <c r="CN111" t="b">
        <f ca="1"/>
        <v>0</v>
      </c>
      <c r="CO111">
        <f ca="1"/>
        <v>104</v>
      </c>
      <c r="CP111">
        <f ca="1"/>
        <v>0</v>
      </c>
      <c r="CQ111">
        <f ca="1"/>
        <v>0</v>
      </c>
      <c r="CR111">
        <f ca="1"/>
        <v>0</v>
      </c>
      <c r="CS111">
        <f ca="1"/>
        <v>0</v>
      </c>
      <c r="CT111">
        <f ca="1"/>
        <v>0</v>
      </c>
      <c r="CU111">
        <f ca="1"/>
        <v>0</v>
      </c>
      <c r="CV111">
        <f ca="1"/>
        <v>0</v>
      </c>
      <c r="CW111">
        <f ca="1"/>
        <v>0</v>
      </c>
      <c r="CX111">
        <f ca="1"/>
        <v>0</v>
      </c>
      <c r="CY111">
        <f ca="1"/>
        <v>0</v>
      </c>
      <c r="CZ111">
        <f ca="1"/>
        <v>0</v>
      </c>
      <c r="DA111" t="b">
        <f ca="1"/>
        <v>0</v>
      </c>
      <c r="DB111" t="b">
        <f ca="1"/>
        <v>0</v>
      </c>
      <c r="DC111" t="b">
        <f ca="1"/>
        <v>0</v>
      </c>
      <c r="DD111" t="b">
        <f ca="1"/>
        <v>0</v>
      </c>
      <c r="DE111" t="b">
        <f ca="1"/>
        <v>0</v>
      </c>
      <c r="DF111">
        <f ca="1"/>
        <v>0</v>
      </c>
    </row>
    <row r="112" spans="1:110" x14ac:dyDescent="0.2">
      <c r="A112" t="str">
        <f ca="1"/>
        <v>6_3 Villa</v>
      </c>
      <c r="B112">
        <f ca="1"/>
        <v>8</v>
      </c>
      <c r="C112">
        <f ca="1"/>
        <v>0</v>
      </c>
      <c r="D112">
        <f ca="1"/>
        <v>0</v>
      </c>
      <c r="E112">
        <f ca="1"/>
        <v>0</v>
      </c>
      <c r="F112">
        <f ca="1"/>
        <v>0</v>
      </c>
      <c r="G112">
        <f ca="1"/>
        <v>0</v>
      </c>
      <c r="H112">
        <f ca="1"/>
        <v>0</v>
      </c>
      <c r="I112">
        <f ca="1"/>
        <v>0</v>
      </c>
      <c r="J112" t="str">
        <f ca="1"/>
        <v>0:01</v>
      </c>
      <c r="K112" t="b">
        <f ca="1"/>
        <v>0</v>
      </c>
      <c r="L112" t="b">
        <f ca="1"/>
        <v>0</v>
      </c>
      <c r="M112" t="b">
        <f ca="1"/>
        <v>0</v>
      </c>
      <c r="N112" t="str">
        <f ca="1"/>
        <v>Warden</v>
      </c>
      <c r="O112" t="b">
        <f ca="1"/>
        <v>0</v>
      </c>
      <c r="P112">
        <f ca="1"/>
        <v>0</v>
      </c>
      <c r="Q112">
        <f ca="1"/>
        <v>2</v>
      </c>
      <c r="R112">
        <f ca="1"/>
        <v>7</v>
      </c>
      <c r="S112">
        <f ca="1"/>
        <v>0</v>
      </c>
      <c r="T112">
        <f ca="1"/>
        <v>0</v>
      </c>
      <c r="U112">
        <f ca="1"/>
        <v>0</v>
      </c>
      <c r="V112">
        <f ca="1"/>
        <v>0</v>
      </c>
      <c r="W112">
        <f ca="1"/>
        <v>0</v>
      </c>
      <c r="X112">
        <f ca="1"/>
        <v>0</v>
      </c>
      <c r="Y112">
        <f ca="1"/>
        <v>0</v>
      </c>
      <c r="Z112">
        <f ca="1"/>
        <v>8</v>
      </c>
      <c r="AA112">
        <f ca="1"/>
        <v>0</v>
      </c>
      <c r="AB112">
        <f ca="1"/>
        <v>0</v>
      </c>
      <c r="AC112">
        <f ca="1"/>
        <v>0</v>
      </c>
      <c r="AD112">
        <f ca="1"/>
        <v>0</v>
      </c>
      <c r="AE112">
        <f ca="1"/>
        <v>0</v>
      </c>
      <c r="AF112">
        <f ca="1"/>
        <v>0</v>
      </c>
      <c r="AG112">
        <f ca="1"/>
        <v>0</v>
      </c>
      <c r="AH112">
        <f ca="1"/>
        <v>0</v>
      </c>
      <c r="AI112">
        <f ca="1"/>
        <v>8</v>
      </c>
      <c r="AJ112" t="b">
        <f ca="1"/>
        <v>0</v>
      </c>
      <c r="AK112">
        <f ca="1"/>
        <v>0</v>
      </c>
      <c r="AL112" t="str">
        <f ca="1"/>
        <v>AviationGames</v>
      </c>
      <c r="AM112" t="str">
        <f ca="1"/>
        <v>0:01</v>
      </c>
      <c r="AN112" t="str">
        <f ca="1"/>
        <v>Defence</v>
      </c>
      <c r="AO112" t="str">
        <f ca="1"/>
        <v>Lost</v>
      </c>
      <c r="AP112" t="b">
        <f ca="1"/>
        <v>0</v>
      </c>
      <c r="AQ112">
        <f ca="1"/>
        <v>0</v>
      </c>
      <c r="AR112" t="str">
        <f ca="1"/>
        <v>1:01</v>
      </c>
      <c r="AS112" t="str">
        <f ca="1"/>
        <v>Perseus</v>
      </c>
      <c r="AT112" t="str">
        <f ca="1"/>
        <v>Gun</v>
      </c>
      <c r="AU112" t="b">
        <f ca="1"/>
        <v>0</v>
      </c>
      <c r="AV112" t="b">
        <f ca="1"/>
        <v>0</v>
      </c>
      <c r="AW112" t="str">
        <f ca="1"/>
        <v>0:50</v>
      </c>
      <c r="AX112" t="str">
        <f ca="1"/>
        <v>Yeeto</v>
      </c>
      <c r="AY112" t="str">
        <f ca="1"/>
        <v>Gun</v>
      </c>
      <c r="AZ112" t="b">
        <f ca="1"/>
        <v>0</v>
      </c>
      <c r="BA112" t="b">
        <f ca="1"/>
        <v>1</v>
      </c>
      <c r="BB112" t="str">
        <f ca="1"/>
        <v>0:14</v>
      </c>
      <c r="BC112" t="str">
        <f ca="1"/>
        <v>Ploudy</v>
      </c>
      <c r="BD112" t="str">
        <f ca="1"/>
        <v>Gun</v>
      </c>
      <c r="BE112" t="b">
        <f ca="1"/>
        <v>0</v>
      </c>
      <c r="BF112" t="b">
        <f ca="1"/>
        <v>1</v>
      </c>
      <c r="BG112">
        <f ca="1"/>
        <v>0</v>
      </c>
      <c r="BH112">
        <f ca="1"/>
        <v>0</v>
      </c>
      <c r="BI112">
        <f ca="1"/>
        <v>0</v>
      </c>
      <c r="BJ112" t="b">
        <f ca="1"/>
        <v>0</v>
      </c>
      <c r="BK112">
        <f ca="1"/>
        <v>0</v>
      </c>
      <c r="BL112">
        <f ca="1"/>
        <v>0</v>
      </c>
      <c r="BM112">
        <f ca="1"/>
        <v>0</v>
      </c>
      <c r="BN112">
        <f ca="1"/>
        <v>0</v>
      </c>
      <c r="BO112" t="b">
        <f ca="1"/>
        <v>0</v>
      </c>
      <c r="BP112">
        <f ca="1"/>
        <v>0</v>
      </c>
      <c r="BQ112">
        <f ca="1"/>
        <v>0</v>
      </c>
      <c r="BR112" t="str">
        <f ca="1"/>
        <v/>
      </c>
      <c r="BS112">
        <f ca="1"/>
        <v>0</v>
      </c>
      <c r="BT112">
        <f ca="1"/>
        <v>0</v>
      </c>
      <c r="BU112" t="b">
        <f ca="1"/>
        <v>0</v>
      </c>
      <c r="BV112" t="b">
        <f ca="1"/>
        <v>0</v>
      </c>
      <c r="BW112">
        <f ca="1"/>
        <v>0</v>
      </c>
      <c r="BX112">
        <f ca="1"/>
        <v>0</v>
      </c>
      <c r="BY112" t="b">
        <f ca="1"/>
        <v>0</v>
      </c>
      <c r="BZ112" t="b">
        <f ca="1"/>
        <v>0</v>
      </c>
      <c r="CA112">
        <f ca="1"/>
        <v>1</v>
      </c>
      <c r="CB112">
        <f ca="1"/>
        <v>1</v>
      </c>
      <c r="CC112" t="b">
        <f ca="1"/>
        <v>0</v>
      </c>
      <c r="CD112" t="b">
        <f ca="1"/>
        <v>1</v>
      </c>
      <c r="CE112">
        <f ca="1"/>
        <v>0</v>
      </c>
      <c r="CF112">
        <f ca="1"/>
        <v>1</v>
      </c>
      <c r="CG112" t="b">
        <f ca="1"/>
        <v>0</v>
      </c>
      <c r="CH112">
        <f ca="1"/>
        <v>1</v>
      </c>
      <c r="CI112">
        <f ca="1"/>
        <v>179</v>
      </c>
      <c r="CJ112">
        <f ca="1"/>
        <v>119</v>
      </c>
      <c r="CK112">
        <f ca="1"/>
        <v>130</v>
      </c>
      <c r="CL112">
        <f ca="1"/>
        <v>166</v>
      </c>
      <c r="CM112" t="b">
        <f ca="1"/>
        <v>0</v>
      </c>
      <c r="CN112" t="b">
        <f ca="1"/>
        <v>0</v>
      </c>
      <c r="CO112">
        <f ca="1"/>
        <v>179</v>
      </c>
      <c r="CP112">
        <f ca="1"/>
        <v>0</v>
      </c>
      <c r="CQ112">
        <f ca="1"/>
        <v>0</v>
      </c>
      <c r="CR112">
        <f ca="1"/>
        <v>0</v>
      </c>
      <c r="CS112">
        <f ca="1"/>
        <v>0</v>
      </c>
      <c r="CT112">
        <f ca="1"/>
        <v>0</v>
      </c>
      <c r="CU112">
        <f ca="1"/>
        <v>0</v>
      </c>
      <c r="CV112">
        <f ca="1"/>
        <v>0</v>
      </c>
      <c r="CW112">
        <f ca="1"/>
        <v>0</v>
      </c>
      <c r="CX112">
        <f ca="1"/>
        <v>0</v>
      </c>
      <c r="CY112">
        <f ca="1"/>
        <v>0</v>
      </c>
      <c r="CZ112">
        <f ca="1"/>
        <v>0</v>
      </c>
      <c r="DA112" t="b">
        <f ca="1"/>
        <v>0</v>
      </c>
      <c r="DB112" t="b">
        <f ca="1"/>
        <v>0</v>
      </c>
      <c r="DC112" t="b">
        <f ca="1"/>
        <v>0</v>
      </c>
      <c r="DD112" t="b">
        <f ca="1"/>
        <v>0</v>
      </c>
      <c r="DE112" t="b">
        <f ca="1"/>
        <v>0</v>
      </c>
      <c r="DF112">
        <f ca="1"/>
        <v>0</v>
      </c>
    </row>
    <row r="113" spans="1:110" x14ac:dyDescent="0.2">
      <c r="A113" t="str">
        <f ca="1"/>
        <v>6_3 Villa</v>
      </c>
      <c r="B113">
        <f ca="1"/>
        <v>9</v>
      </c>
      <c r="C113">
        <f ca="1"/>
        <v>0</v>
      </c>
      <c r="D113">
        <f ca="1"/>
        <v>0</v>
      </c>
      <c r="E113">
        <f ca="1"/>
        <v>0</v>
      </c>
      <c r="F113">
        <f ca="1"/>
        <v>0</v>
      </c>
      <c r="G113">
        <f ca="1"/>
        <v>0</v>
      </c>
      <c r="H113">
        <f ca="1"/>
        <v>0</v>
      </c>
      <c r="I113">
        <f ca="1"/>
        <v>0</v>
      </c>
      <c r="J113" t="str">
        <f ca="1"/>
        <v>0:42</v>
      </c>
      <c r="K113" t="b">
        <f ca="1"/>
        <v>0</v>
      </c>
      <c r="L113" t="b">
        <f ca="1"/>
        <v>1</v>
      </c>
      <c r="M113" t="b">
        <f ca="1"/>
        <v>0</v>
      </c>
      <c r="N113" t="str">
        <f ca="1"/>
        <v>Jager</v>
      </c>
      <c r="O113" t="b">
        <f ca="1"/>
        <v>0</v>
      </c>
      <c r="P113">
        <f ca="1"/>
        <v>0</v>
      </c>
      <c r="Q113">
        <f ca="1"/>
        <v>2</v>
      </c>
      <c r="R113">
        <f ca="1"/>
        <v>6</v>
      </c>
      <c r="S113">
        <f ca="1"/>
        <v>0</v>
      </c>
      <c r="T113">
        <f ca="1"/>
        <v>0</v>
      </c>
      <c r="U113">
        <f ca="1"/>
        <v>0</v>
      </c>
      <c r="V113">
        <f ca="1"/>
        <v>0</v>
      </c>
      <c r="W113">
        <f ca="1"/>
        <v>0</v>
      </c>
      <c r="X113">
        <f ca="1"/>
        <v>0</v>
      </c>
      <c r="Y113">
        <f ca="1"/>
        <v>0</v>
      </c>
      <c r="Z113">
        <f ca="1"/>
        <v>9</v>
      </c>
      <c r="AA113">
        <f ca="1"/>
        <v>0</v>
      </c>
      <c r="AB113">
        <f ca="1"/>
        <v>0</v>
      </c>
      <c r="AC113">
        <f ca="1"/>
        <v>0</v>
      </c>
      <c r="AD113">
        <f ca="1"/>
        <v>0</v>
      </c>
      <c r="AE113">
        <f ca="1"/>
        <v>0</v>
      </c>
      <c r="AF113">
        <f ca="1"/>
        <v>0</v>
      </c>
      <c r="AG113">
        <f ca="1"/>
        <v>0</v>
      </c>
      <c r="AH113">
        <f ca="1"/>
        <v>0</v>
      </c>
      <c r="AI113">
        <f ca="1"/>
        <v>9</v>
      </c>
      <c r="AJ113" t="b">
        <f ca="1"/>
        <v>0</v>
      </c>
      <c r="AK113">
        <f ca="1"/>
        <v>0</v>
      </c>
      <c r="AL113" t="str">
        <f ca="1"/>
        <v>TrophyStatuary</v>
      </c>
      <c r="AM113" t="str">
        <f ca="1"/>
        <v>0:35</v>
      </c>
      <c r="AN113" t="str">
        <f ca="1"/>
        <v>Defence</v>
      </c>
      <c r="AO113" t="str">
        <f ca="1"/>
        <v>Lost</v>
      </c>
      <c r="AP113" t="b">
        <f ca="1"/>
        <v>0</v>
      </c>
      <c r="AQ113">
        <f ca="1"/>
        <v>0</v>
      </c>
      <c r="AR113" t="str">
        <f ca="1"/>
        <v>2:17</v>
      </c>
      <c r="AS113" t="str">
        <f ca="1"/>
        <v>Ploudy</v>
      </c>
      <c r="AT113" t="str">
        <f ca="1"/>
        <v>Gun</v>
      </c>
      <c r="AU113" t="b">
        <f ca="1"/>
        <v>0</v>
      </c>
      <c r="AV113" t="b">
        <f ca="1"/>
        <v>1</v>
      </c>
      <c r="AW113" t="str">
        <f ca="1"/>
        <v>2:04</v>
      </c>
      <c r="AX113" t="str">
        <f ca="1"/>
        <v>Perseus</v>
      </c>
      <c r="AY113" t="str">
        <f ca="1"/>
        <v>Utility</v>
      </c>
      <c r="AZ113" t="b">
        <f ca="1"/>
        <v>0</v>
      </c>
      <c r="BA113" t="b">
        <f ca="1"/>
        <v>0</v>
      </c>
      <c r="BB113" t="str">
        <f ca="1"/>
        <v>1:00</v>
      </c>
      <c r="BC113" t="str">
        <f ca="1"/>
        <v>Yeeto</v>
      </c>
      <c r="BD113" t="str">
        <f ca="1"/>
        <v>Gun</v>
      </c>
      <c r="BE113" t="b">
        <f ca="1"/>
        <v>0</v>
      </c>
      <c r="BF113" t="b">
        <f ca="1"/>
        <v>1</v>
      </c>
      <c r="BG113" t="str">
        <f ca="1"/>
        <v>0:40</v>
      </c>
      <c r="BH113" t="str">
        <f ca="1"/>
        <v>Fin</v>
      </c>
      <c r="BI113" t="str">
        <f ca="1"/>
        <v>Gun</v>
      </c>
      <c r="BJ113" t="b">
        <f ca="1"/>
        <v>0</v>
      </c>
      <c r="BK113" t="b">
        <f ca="1"/>
        <v>1</v>
      </c>
      <c r="BL113">
        <f ca="1"/>
        <v>0</v>
      </c>
      <c r="BM113">
        <f ca="1"/>
        <v>0</v>
      </c>
      <c r="BN113">
        <f ca="1"/>
        <v>0</v>
      </c>
      <c r="BO113" t="b">
        <f ca="1"/>
        <v>0</v>
      </c>
      <c r="BP113">
        <f ca="1"/>
        <v>0</v>
      </c>
      <c r="BQ113">
        <f ca="1"/>
        <v>0</v>
      </c>
      <c r="BR113" t="str">
        <f ca="1"/>
        <v/>
      </c>
      <c r="BS113">
        <f ca="1"/>
        <v>0</v>
      </c>
      <c r="BT113">
        <f ca="1"/>
        <v>0</v>
      </c>
      <c r="BU113" t="b">
        <f ca="1"/>
        <v>0</v>
      </c>
      <c r="BV113" t="b">
        <f ca="1"/>
        <v>0</v>
      </c>
      <c r="BW113">
        <f ca="1"/>
        <v>0</v>
      </c>
      <c r="BX113">
        <f ca="1"/>
        <v>0</v>
      </c>
      <c r="BY113" t="b">
        <f ca="1"/>
        <v>0</v>
      </c>
      <c r="BZ113" t="b">
        <f ca="1"/>
        <v>0</v>
      </c>
      <c r="CA113">
        <f ca="1"/>
        <v>1</v>
      </c>
      <c r="CB113">
        <f ca="1"/>
        <v>1</v>
      </c>
      <c r="CC113" t="b">
        <f ca="1"/>
        <v>1</v>
      </c>
      <c r="CD113" t="b">
        <f ca="1"/>
        <v>1</v>
      </c>
      <c r="CE113">
        <f ca="1"/>
        <v>0</v>
      </c>
      <c r="CF113">
        <f ca="1"/>
        <v>0</v>
      </c>
      <c r="CG113" t="b">
        <f ca="1"/>
        <v>1</v>
      </c>
      <c r="CH113">
        <f ca="1"/>
        <v>42</v>
      </c>
      <c r="CI113">
        <f ca="1"/>
        <v>138</v>
      </c>
      <c r="CJ113">
        <f ca="1"/>
        <v>43</v>
      </c>
      <c r="CK113">
        <f ca="1"/>
        <v>56</v>
      </c>
      <c r="CL113">
        <f ca="1"/>
        <v>120</v>
      </c>
      <c r="CM113">
        <f ca="1"/>
        <v>140</v>
      </c>
      <c r="CN113" t="b">
        <f ca="1"/>
        <v>0</v>
      </c>
      <c r="CO113">
        <f ca="1"/>
        <v>145</v>
      </c>
      <c r="CP113">
        <f ca="1"/>
        <v>0</v>
      </c>
      <c r="CQ113">
        <f ca="1"/>
        <v>0</v>
      </c>
      <c r="CR113">
        <f ca="1"/>
        <v>0</v>
      </c>
      <c r="CS113">
        <f ca="1"/>
        <v>0</v>
      </c>
      <c r="CT113">
        <f ca="1"/>
        <v>0</v>
      </c>
      <c r="CU113">
        <f ca="1"/>
        <v>0</v>
      </c>
      <c r="CV113">
        <f ca="1"/>
        <v>0</v>
      </c>
      <c r="CW113">
        <f ca="1"/>
        <v>0</v>
      </c>
      <c r="CX113">
        <f ca="1"/>
        <v>0</v>
      </c>
      <c r="CY113">
        <f ca="1"/>
        <v>0</v>
      </c>
      <c r="CZ113">
        <f ca="1"/>
        <v>0</v>
      </c>
      <c r="DA113" t="b">
        <f ca="1"/>
        <v>1</v>
      </c>
      <c r="DB113" t="b">
        <f ca="1"/>
        <v>1</v>
      </c>
      <c r="DC113" t="b">
        <f ca="1"/>
        <v>1</v>
      </c>
      <c r="DD113" t="b">
        <f ca="1"/>
        <v>0</v>
      </c>
      <c r="DE113" t="b">
        <f ca="1"/>
        <v>0</v>
      </c>
      <c r="DF113">
        <f ca="1"/>
        <v>0</v>
      </c>
    </row>
    <row r="114" spans="1:110" x14ac:dyDescent="0.2">
      <c r="A114" t="str">
        <f ca="1"/>
        <v>6_3 Villa</v>
      </c>
      <c r="B114">
        <f ca="1"/>
        <v>10</v>
      </c>
      <c r="C114">
        <f ca="1"/>
        <v>0</v>
      </c>
      <c r="D114">
        <f ca="1"/>
        <v>0</v>
      </c>
      <c r="E114">
        <f ca="1"/>
        <v>0</v>
      </c>
      <c r="F114">
        <f ca="1"/>
        <v>0</v>
      </c>
      <c r="G114">
        <f ca="1"/>
        <v>0</v>
      </c>
      <c r="H114">
        <f ca="1"/>
        <v>0</v>
      </c>
      <c r="I114">
        <f ca="1"/>
        <v>0</v>
      </c>
      <c r="J114" t="str">
        <f ca="1"/>
        <v>0:46</v>
      </c>
      <c r="K114" t="b">
        <f ca="1"/>
        <v>0</v>
      </c>
      <c r="L114" t="b">
        <f ca="1"/>
        <v>0</v>
      </c>
      <c r="M114" t="b">
        <f ca="1"/>
        <v>0</v>
      </c>
      <c r="N114" t="str">
        <f ca="1"/>
        <v>Jager</v>
      </c>
      <c r="O114" t="b">
        <f ca="1"/>
        <v>0</v>
      </c>
      <c r="P114">
        <f ca="1"/>
        <v>0</v>
      </c>
      <c r="Q114">
        <f ca="1"/>
        <v>3</v>
      </c>
      <c r="R114">
        <f ca="1"/>
        <v>7</v>
      </c>
      <c r="S114">
        <f ca="1"/>
        <v>0</v>
      </c>
      <c r="T114">
        <f ca="1"/>
        <v>0</v>
      </c>
      <c r="U114">
        <f ca="1"/>
        <v>0</v>
      </c>
      <c r="V114">
        <f ca="1"/>
        <v>0</v>
      </c>
      <c r="W114">
        <f ca="1"/>
        <v>0</v>
      </c>
      <c r="X114">
        <f ca="1"/>
        <v>0</v>
      </c>
      <c r="Y114">
        <f ca="1"/>
        <v>0</v>
      </c>
      <c r="Z114">
        <f ca="1"/>
        <v>10</v>
      </c>
      <c r="AA114">
        <f ca="1"/>
        <v>0</v>
      </c>
      <c r="AB114">
        <f ca="1"/>
        <v>0</v>
      </c>
      <c r="AC114">
        <f ca="1"/>
        <v>0</v>
      </c>
      <c r="AD114">
        <f ca="1"/>
        <v>0</v>
      </c>
      <c r="AE114">
        <f ca="1"/>
        <v>0</v>
      </c>
      <c r="AF114">
        <f ca="1"/>
        <v>0</v>
      </c>
      <c r="AG114">
        <f ca="1"/>
        <v>0</v>
      </c>
      <c r="AH114">
        <f ca="1"/>
        <v>0</v>
      </c>
      <c r="AI114">
        <f ca="1"/>
        <v>10</v>
      </c>
      <c r="AJ114" t="b">
        <f ca="1"/>
        <v>0</v>
      </c>
      <c r="AK114">
        <f ca="1"/>
        <v>0</v>
      </c>
      <c r="AL114" t="str">
        <f ca="1"/>
        <v>TrophyStatuary</v>
      </c>
      <c r="AM114" t="str">
        <f ca="1"/>
        <v>0:40</v>
      </c>
      <c r="AN114" t="str">
        <f ca="1"/>
        <v>Defence</v>
      </c>
      <c r="AO114" t="str">
        <f ca="1"/>
        <v>Lost</v>
      </c>
      <c r="AP114" t="b">
        <f ca="1"/>
        <v>0</v>
      </c>
      <c r="AQ114">
        <f ca="1"/>
        <v>0</v>
      </c>
      <c r="AR114" t="str">
        <f ca="1"/>
        <v>1:49</v>
      </c>
      <c r="AS114" t="str">
        <f ca="1"/>
        <v>Blue</v>
      </c>
      <c r="AT114" t="str">
        <f ca="1"/>
        <v>Gun</v>
      </c>
      <c r="AU114" t="b">
        <f ca="1"/>
        <v>0</v>
      </c>
      <c r="AV114" t="b">
        <f ca="1"/>
        <v>0</v>
      </c>
      <c r="AW114" t="str">
        <f ca="1"/>
        <v>0:42</v>
      </c>
      <c r="AX114" t="str">
        <f ca="1"/>
        <v>Yeeto</v>
      </c>
      <c r="AY114" t="str">
        <f ca="1"/>
        <v>Gun</v>
      </c>
      <c r="AZ114" t="b">
        <f ca="1"/>
        <v>0</v>
      </c>
      <c r="BA114" t="b">
        <f ca="1"/>
        <v>0</v>
      </c>
      <c r="BB114" t="str">
        <f ca="1"/>
        <v>0:41</v>
      </c>
      <c r="BC114" t="str">
        <f ca="1"/>
        <v>Yeeto</v>
      </c>
      <c r="BD114" t="str">
        <f ca="1"/>
        <v>Gun</v>
      </c>
      <c r="BE114" t="b">
        <f ca="1"/>
        <v>0</v>
      </c>
      <c r="BF114" t="b">
        <f ca="1"/>
        <v>1</v>
      </c>
      <c r="BG114">
        <f ca="1"/>
        <v>0</v>
      </c>
      <c r="BH114">
        <f ca="1"/>
        <v>0</v>
      </c>
      <c r="BI114">
        <f ca="1"/>
        <v>0</v>
      </c>
      <c r="BJ114" t="b">
        <f ca="1"/>
        <v>0</v>
      </c>
      <c r="BK114">
        <f ca="1"/>
        <v>0</v>
      </c>
      <c r="BL114">
        <f ca="1"/>
        <v>0</v>
      </c>
      <c r="BM114">
        <f ca="1"/>
        <v>0</v>
      </c>
      <c r="BN114">
        <f ca="1"/>
        <v>0</v>
      </c>
      <c r="BO114" t="b">
        <f ca="1"/>
        <v>0</v>
      </c>
      <c r="BP114">
        <f ca="1"/>
        <v>0</v>
      </c>
      <c r="BQ114">
        <f ca="1"/>
        <v>0</v>
      </c>
      <c r="BR114" t="str">
        <f ca="1"/>
        <v/>
      </c>
      <c r="BS114">
        <f ca="1"/>
        <v>0</v>
      </c>
      <c r="BT114">
        <f ca="1"/>
        <v>0</v>
      </c>
      <c r="BU114" t="b">
        <f ca="1"/>
        <v>0</v>
      </c>
      <c r="BV114" t="b">
        <f ca="1"/>
        <v>0</v>
      </c>
      <c r="BW114">
        <f ca="1"/>
        <v>0</v>
      </c>
      <c r="BX114">
        <f ca="1"/>
        <v>0</v>
      </c>
      <c r="BY114" t="b">
        <f ca="1"/>
        <v>0</v>
      </c>
      <c r="BZ114" t="b">
        <f ca="1"/>
        <v>0</v>
      </c>
      <c r="CA114">
        <f ca="1"/>
        <v>0</v>
      </c>
      <c r="CB114">
        <f ca="1"/>
        <v>0</v>
      </c>
      <c r="CC114" t="b">
        <f ca="1"/>
        <v>0</v>
      </c>
      <c r="CD114" t="b">
        <f ca="1"/>
        <v>0</v>
      </c>
      <c r="CE114">
        <f ca="1"/>
        <v>0</v>
      </c>
      <c r="CF114">
        <f ca="1"/>
        <v>0</v>
      </c>
      <c r="CG114" t="b">
        <f ca="1"/>
        <v>1</v>
      </c>
      <c r="CH114">
        <f ca="1"/>
        <v>46</v>
      </c>
      <c r="CI114">
        <f ca="1"/>
        <v>134</v>
      </c>
      <c r="CJ114">
        <f ca="1"/>
        <v>71</v>
      </c>
      <c r="CK114">
        <f ca="1"/>
        <v>138</v>
      </c>
      <c r="CL114">
        <f ca="1"/>
        <v>139</v>
      </c>
      <c r="CM114" t="b">
        <f ca="1"/>
        <v>0</v>
      </c>
      <c r="CN114" t="b">
        <f ca="1"/>
        <v>0</v>
      </c>
      <c r="CO114">
        <f ca="1"/>
        <v>140</v>
      </c>
      <c r="CP114">
        <f ca="1"/>
        <v>0</v>
      </c>
      <c r="CQ114">
        <f ca="1"/>
        <v>0</v>
      </c>
      <c r="CR114">
        <f ca="1"/>
        <v>0</v>
      </c>
      <c r="CS114">
        <f ca="1"/>
        <v>0</v>
      </c>
      <c r="CT114">
        <f ca="1"/>
        <v>0</v>
      </c>
      <c r="CU114">
        <f ca="1"/>
        <v>0</v>
      </c>
      <c r="CV114">
        <f ca="1"/>
        <v>0</v>
      </c>
      <c r="CW114">
        <f ca="1"/>
        <v>0</v>
      </c>
      <c r="CX114">
        <f ca="1"/>
        <v>0</v>
      </c>
      <c r="CY114">
        <f ca="1"/>
        <v>0</v>
      </c>
      <c r="CZ114">
        <f ca="1"/>
        <v>0</v>
      </c>
      <c r="DA114" t="b">
        <f ca="1"/>
        <v>0</v>
      </c>
      <c r="DB114" t="b">
        <f ca="1"/>
        <v>0</v>
      </c>
      <c r="DC114" t="b">
        <f ca="1"/>
        <v>0</v>
      </c>
      <c r="DD114" t="b">
        <f ca="1"/>
        <v>0</v>
      </c>
      <c r="DE114" t="b">
        <f ca="1"/>
        <v>0</v>
      </c>
      <c r="DF114">
        <f ca="1"/>
        <v>0</v>
      </c>
    </row>
    <row r="115" spans="1:110" x14ac:dyDescent="0.2">
      <c r="A115" t="str">
        <f ca="1"/>
        <v>6_3 Villa</v>
      </c>
      <c r="B115">
        <f ca="1"/>
        <v>11</v>
      </c>
      <c r="C115">
        <f ca="1"/>
        <v>0</v>
      </c>
      <c r="D115">
        <f ca="1"/>
        <v>0</v>
      </c>
      <c r="E115">
        <f ca="1"/>
        <v>0</v>
      </c>
      <c r="F115">
        <f ca="1"/>
        <v>0</v>
      </c>
      <c r="G115">
        <f ca="1"/>
        <v>0</v>
      </c>
      <c r="H115">
        <f ca="1"/>
        <v>0</v>
      </c>
      <c r="I115">
        <f ca="1"/>
        <v>0</v>
      </c>
      <c r="J115" t="str">
        <f ca="1"/>
        <v>1:58</v>
      </c>
      <c r="K115" t="b">
        <f ca="1"/>
        <v>0</v>
      </c>
      <c r="L115" t="b">
        <f ca="1"/>
        <v>0</v>
      </c>
      <c r="M115" t="b">
        <f ca="1"/>
        <v>0</v>
      </c>
      <c r="N115" t="str">
        <f ca="1"/>
        <v>Kaid</v>
      </c>
      <c r="O115" t="b">
        <f ca="1"/>
        <v>0</v>
      </c>
      <c r="P115">
        <f ca="1"/>
        <v>0</v>
      </c>
      <c r="Q115">
        <f ca="1"/>
        <v>3</v>
      </c>
      <c r="R115">
        <f ca="1"/>
        <v>5</v>
      </c>
      <c r="S115">
        <f ca="1"/>
        <v>0</v>
      </c>
      <c r="T115">
        <f ca="1"/>
        <v>0</v>
      </c>
      <c r="U115">
        <f ca="1"/>
        <v>0</v>
      </c>
      <c r="V115">
        <f ca="1"/>
        <v>0</v>
      </c>
      <c r="W115">
        <f ca="1"/>
        <v>0</v>
      </c>
      <c r="X115">
        <f ca="1"/>
        <v>0</v>
      </c>
      <c r="Y115">
        <f ca="1"/>
        <v>0</v>
      </c>
      <c r="Z115">
        <f ca="1"/>
        <v>11</v>
      </c>
      <c r="AA115">
        <f ca="1"/>
        <v>0</v>
      </c>
      <c r="AB115">
        <f ca="1"/>
        <v>0</v>
      </c>
      <c r="AC115">
        <f ca="1"/>
        <v>0</v>
      </c>
      <c r="AD115">
        <f ca="1"/>
        <v>0</v>
      </c>
      <c r="AE115">
        <f ca="1"/>
        <v>0</v>
      </c>
      <c r="AF115">
        <f ca="1"/>
        <v>0</v>
      </c>
      <c r="AG115">
        <f ca="1"/>
        <v>0</v>
      </c>
      <c r="AH115">
        <f ca="1"/>
        <v>0</v>
      </c>
      <c r="AI115">
        <f ca="1"/>
        <v>11</v>
      </c>
      <c r="AJ115" t="b">
        <f ca="1"/>
        <v>0</v>
      </c>
      <c r="AK115">
        <f ca="1"/>
        <v>0</v>
      </c>
      <c r="AL115" t="str">
        <f ca="1"/>
        <v>DiningKitchen</v>
      </c>
      <c r="AM115" t="str">
        <f ca="1"/>
        <v>1:38</v>
      </c>
      <c r="AN115" t="str">
        <f ca="1"/>
        <v>Defence</v>
      </c>
      <c r="AO115" t="str">
        <f ca="1"/>
        <v>Lost</v>
      </c>
      <c r="AP115" t="b">
        <f ca="1"/>
        <v>0</v>
      </c>
      <c r="AQ115">
        <f ca="1"/>
        <v>0</v>
      </c>
      <c r="AR115" t="str">
        <f ca="1"/>
        <v>1:53</v>
      </c>
      <c r="AS115" t="str">
        <f ca="1"/>
        <v>Blue</v>
      </c>
      <c r="AT115" t="str">
        <f ca="1"/>
        <v>Gun</v>
      </c>
      <c r="AU115" t="b">
        <f ca="1"/>
        <v>0</v>
      </c>
      <c r="AV115" t="b">
        <f ca="1"/>
        <v>1</v>
      </c>
      <c r="AW115">
        <f ca="1"/>
        <v>0</v>
      </c>
      <c r="AX115">
        <f ca="1"/>
        <v>0</v>
      </c>
      <c r="AY115">
        <f ca="1"/>
        <v>0</v>
      </c>
      <c r="AZ115" t="b">
        <f ca="1"/>
        <v>0</v>
      </c>
      <c r="BA115">
        <f ca="1"/>
        <v>0</v>
      </c>
      <c r="BB115">
        <f ca="1"/>
        <v>0</v>
      </c>
      <c r="BC115">
        <f ca="1"/>
        <v>0</v>
      </c>
      <c r="BD115">
        <f ca="1"/>
        <v>0</v>
      </c>
      <c r="BE115" t="b">
        <f ca="1"/>
        <v>0</v>
      </c>
      <c r="BF115">
        <f ca="1"/>
        <v>0</v>
      </c>
      <c r="BG115">
        <f ca="1"/>
        <v>0</v>
      </c>
      <c r="BH115">
        <f ca="1"/>
        <v>0</v>
      </c>
      <c r="BI115">
        <f ca="1"/>
        <v>0</v>
      </c>
      <c r="BJ115" t="b">
        <f ca="1"/>
        <v>0</v>
      </c>
      <c r="BK115">
        <f ca="1"/>
        <v>0</v>
      </c>
      <c r="BL115">
        <f ca="1"/>
        <v>0</v>
      </c>
      <c r="BM115">
        <f ca="1"/>
        <v>0</v>
      </c>
      <c r="BN115">
        <f ca="1"/>
        <v>0</v>
      </c>
      <c r="BO115" t="b">
        <f ca="1"/>
        <v>0</v>
      </c>
      <c r="BP115">
        <f ca="1"/>
        <v>0</v>
      </c>
      <c r="BQ115">
        <f ca="1"/>
        <v>0</v>
      </c>
      <c r="BR115" t="str">
        <f ca="1"/>
        <v/>
      </c>
      <c r="BS115">
        <f ca="1"/>
        <v>0</v>
      </c>
      <c r="BT115">
        <f ca="1"/>
        <v>0</v>
      </c>
      <c r="BU115" t="b">
        <f ca="1"/>
        <v>0</v>
      </c>
      <c r="BV115" t="b">
        <f ca="1"/>
        <v>0</v>
      </c>
      <c r="BW115">
        <f ca="1"/>
        <v>0</v>
      </c>
      <c r="BX115">
        <f ca="1"/>
        <v>0</v>
      </c>
      <c r="BY115" t="b">
        <f ca="1"/>
        <v>0</v>
      </c>
      <c r="BZ115" t="b">
        <f ca="1"/>
        <v>0</v>
      </c>
      <c r="CA115">
        <f ca="1"/>
        <v>0</v>
      </c>
      <c r="CB115">
        <f ca="1"/>
        <v>0</v>
      </c>
      <c r="CC115" t="b">
        <f ca="1"/>
        <v>0</v>
      </c>
      <c r="CD115" t="b">
        <f ca="1"/>
        <v>0</v>
      </c>
      <c r="CE115">
        <f ca="1"/>
        <v>0</v>
      </c>
      <c r="CF115">
        <f ca="1"/>
        <v>0</v>
      </c>
      <c r="CG115" t="b">
        <f ca="1"/>
        <v>0</v>
      </c>
      <c r="CH115">
        <f ca="1"/>
        <v>118</v>
      </c>
      <c r="CI115">
        <f ca="1"/>
        <v>62</v>
      </c>
      <c r="CJ115">
        <f ca="1"/>
        <v>67</v>
      </c>
      <c r="CK115" t="b">
        <f ca="1"/>
        <v>0</v>
      </c>
      <c r="CL115" t="b">
        <f ca="1"/>
        <v>0</v>
      </c>
      <c r="CM115" t="b">
        <f ca="1"/>
        <v>0</v>
      </c>
      <c r="CN115" t="b">
        <f ca="1"/>
        <v>0</v>
      </c>
      <c r="CO115">
        <f ca="1"/>
        <v>82</v>
      </c>
      <c r="CP115">
        <f ca="1"/>
        <v>0</v>
      </c>
      <c r="CQ115">
        <f ca="1"/>
        <v>0</v>
      </c>
      <c r="CR115">
        <f ca="1"/>
        <v>0</v>
      </c>
      <c r="CS115">
        <f ca="1"/>
        <v>0</v>
      </c>
      <c r="CT115">
        <f ca="1"/>
        <v>0</v>
      </c>
      <c r="CU115">
        <f ca="1"/>
        <v>0</v>
      </c>
      <c r="CV115">
        <f ca="1"/>
        <v>0</v>
      </c>
      <c r="CW115">
        <f ca="1"/>
        <v>0</v>
      </c>
      <c r="CX115">
        <f ca="1"/>
        <v>0</v>
      </c>
      <c r="CY115">
        <f ca="1"/>
        <v>0</v>
      </c>
      <c r="CZ115">
        <f ca="1"/>
        <v>0</v>
      </c>
      <c r="DA115" t="b">
        <f ca="1"/>
        <v>0</v>
      </c>
      <c r="DB115" t="b">
        <f ca="1"/>
        <v>0</v>
      </c>
      <c r="DC115" t="b">
        <f ca="1"/>
        <v>0</v>
      </c>
      <c r="DD115" t="b">
        <f ca="1"/>
        <v>0</v>
      </c>
      <c r="DE115" t="b">
        <f ca="1"/>
        <v>0</v>
      </c>
      <c r="DF115">
        <f ca="1"/>
        <v>0</v>
      </c>
    </row>
    <row r="116" spans="1:110" x14ac:dyDescent="0.2">
      <c r="A116" t="str">
        <f ca="1"/>
        <v>6_7 Oregon</v>
      </c>
      <c r="B116">
        <f ca="1"/>
        <v>1</v>
      </c>
      <c r="C116">
        <f ca="1"/>
        <v>0</v>
      </c>
      <c r="D116">
        <f ca="1"/>
        <v>0</v>
      </c>
      <c r="E116">
        <f ca="1"/>
        <v>0</v>
      </c>
      <c r="F116">
        <f ca="1"/>
        <v>0</v>
      </c>
      <c r="G116">
        <f ca="1"/>
        <v>0</v>
      </c>
      <c r="H116">
        <f ca="1"/>
        <v>0</v>
      </c>
      <c r="I116">
        <f ca="1"/>
        <v>0</v>
      </c>
      <c r="J116" t="str">
        <f ca="1"/>
        <v>1:44</v>
      </c>
      <c r="K116" t="b">
        <f ca="1"/>
        <v>0</v>
      </c>
      <c r="L116" t="b">
        <f ca="1"/>
        <v>0</v>
      </c>
      <c r="M116" t="b">
        <f ca="1"/>
        <v>0</v>
      </c>
      <c r="N116" t="str">
        <f ca="1"/>
        <v>Aruni</v>
      </c>
      <c r="O116" t="b">
        <f ca="1"/>
        <v>0</v>
      </c>
      <c r="P116">
        <f ca="1"/>
        <v>0</v>
      </c>
      <c r="Q116">
        <f ca="1"/>
        <v>1</v>
      </c>
      <c r="R116">
        <f ca="1"/>
        <v>5</v>
      </c>
      <c r="S116">
        <f ca="1"/>
        <v>0</v>
      </c>
      <c r="T116">
        <f ca="1"/>
        <v>0</v>
      </c>
      <c r="U116">
        <f ca="1"/>
        <v>0</v>
      </c>
      <c r="V116">
        <f ca="1"/>
        <v>0</v>
      </c>
      <c r="W116">
        <f ca="1"/>
        <v>0</v>
      </c>
      <c r="X116">
        <f ca="1"/>
        <v>0</v>
      </c>
      <c r="Y116">
        <f ca="1"/>
        <v>0</v>
      </c>
      <c r="Z116">
        <f ca="1"/>
        <v>1</v>
      </c>
      <c r="AA116">
        <f ca="1"/>
        <v>0</v>
      </c>
      <c r="AB116">
        <f ca="1"/>
        <v>0</v>
      </c>
      <c r="AC116">
        <f ca="1"/>
        <v>0</v>
      </c>
      <c r="AD116">
        <f ca="1"/>
        <v>0</v>
      </c>
      <c r="AE116">
        <f ca="1"/>
        <v>0</v>
      </c>
      <c r="AF116">
        <f ca="1"/>
        <v>0</v>
      </c>
      <c r="AG116">
        <f ca="1"/>
        <v>0</v>
      </c>
      <c r="AH116">
        <f ca="1"/>
        <v>0</v>
      </c>
      <c r="AI116">
        <f ca="1"/>
        <v>1</v>
      </c>
      <c r="AJ116" t="b">
        <f ca="1"/>
        <v>1</v>
      </c>
      <c r="AK116" t="str">
        <f ca="1"/>
        <v>1:07</v>
      </c>
      <c r="AL116" t="str">
        <f ca="1"/>
        <v>DormsKids</v>
      </c>
      <c r="AM116" t="str">
        <f ca="1"/>
        <v>0:13</v>
      </c>
      <c r="AN116" t="str">
        <f ca="1"/>
        <v>Defence</v>
      </c>
      <c r="AO116" t="str">
        <f ca="1"/>
        <v>Lost</v>
      </c>
      <c r="AP116" t="b">
        <f ca="1"/>
        <v>0</v>
      </c>
      <c r="AQ116">
        <f ca="1"/>
        <v>0</v>
      </c>
      <c r="AR116" t="str">
        <f ca="1"/>
        <v>1:25</v>
      </c>
      <c r="AS116" t="str">
        <f ca="1"/>
        <v>Perseus</v>
      </c>
      <c r="AT116" t="str">
        <f ca="1"/>
        <v>Gun</v>
      </c>
      <c r="AU116" t="b">
        <f ca="1"/>
        <v>0</v>
      </c>
      <c r="AV116" t="b">
        <f ca="1"/>
        <v>1</v>
      </c>
      <c r="AW116" t="str">
        <f ca="1"/>
        <v>0:15</v>
      </c>
      <c r="AX116" t="str">
        <f ca="1"/>
        <v>Fin</v>
      </c>
      <c r="AY116" t="str">
        <f ca="1"/>
        <v>Gun</v>
      </c>
      <c r="AZ116" t="b">
        <f ca="1"/>
        <v>1</v>
      </c>
      <c r="BA116" t="b">
        <f ca="1"/>
        <v>0</v>
      </c>
      <c r="BB116">
        <f ca="1"/>
        <v>0</v>
      </c>
      <c r="BC116">
        <f ca="1"/>
        <v>0</v>
      </c>
      <c r="BD116">
        <f ca="1"/>
        <v>0</v>
      </c>
      <c r="BE116" t="b">
        <f ca="1"/>
        <v>0</v>
      </c>
      <c r="BF116">
        <f ca="1"/>
        <v>0</v>
      </c>
      <c r="BG116">
        <f ca="1"/>
        <v>0</v>
      </c>
      <c r="BH116">
        <f ca="1"/>
        <v>0</v>
      </c>
      <c r="BI116">
        <f ca="1"/>
        <v>0</v>
      </c>
      <c r="BJ116" t="b">
        <f ca="1"/>
        <v>0</v>
      </c>
      <c r="BK116">
        <f ca="1"/>
        <v>0</v>
      </c>
      <c r="BL116">
        <f ca="1"/>
        <v>0</v>
      </c>
      <c r="BM116">
        <f ca="1"/>
        <v>0</v>
      </c>
      <c r="BN116">
        <f ca="1"/>
        <v>0</v>
      </c>
      <c r="BO116" t="b">
        <f ca="1"/>
        <v>0</v>
      </c>
      <c r="BP116">
        <f ca="1"/>
        <v>0</v>
      </c>
      <c r="BQ116">
        <f ca="1"/>
        <v>0</v>
      </c>
      <c r="BR116" t="str">
        <f ca="1"/>
        <v/>
      </c>
      <c r="BS116">
        <f ca="1"/>
        <v>0</v>
      </c>
      <c r="BT116">
        <f ca="1"/>
        <v>0</v>
      </c>
      <c r="BU116" t="b">
        <f ca="1"/>
        <v>0</v>
      </c>
      <c r="BV116" t="b">
        <f ca="1"/>
        <v>0</v>
      </c>
      <c r="BW116">
        <f ca="1"/>
        <v>0</v>
      </c>
      <c r="BX116">
        <f ca="1"/>
        <v>0</v>
      </c>
      <c r="BY116" t="b">
        <f ca="1"/>
        <v>0</v>
      </c>
      <c r="BZ116" t="b">
        <f ca="1"/>
        <v>0</v>
      </c>
      <c r="CA116">
        <f ca="1"/>
        <v>0</v>
      </c>
      <c r="CB116">
        <f ca="1"/>
        <v>0</v>
      </c>
      <c r="CC116" t="b">
        <f ca="1"/>
        <v>0</v>
      </c>
      <c r="CD116" t="b">
        <f ca="1"/>
        <v>0</v>
      </c>
      <c r="CE116">
        <f ca="1"/>
        <v>0</v>
      </c>
      <c r="CF116">
        <f ca="1"/>
        <v>0</v>
      </c>
      <c r="CG116" t="b">
        <f ca="1"/>
        <v>0</v>
      </c>
      <c r="CH116">
        <f ca="1"/>
        <v>104</v>
      </c>
      <c r="CI116">
        <f ca="1"/>
        <v>76</v>
      </c>
      <c r="CJ116">
        <f ca="1"/>
        <v>95</v>
      </c>
      <c r="CK116">
        <f ca="1"/>
        <v>143</v>
      </c>
      <c r="CL116" t="b">
        <f ca="1"/>
        <v>0</v>
      </c>
      <c r="CM116" t="b">
        <f ca="1"/>
        <v>0</v>
      </c>
      <c r="CN116" t="b">
        <f ca="1"/>
        <v>0</v>
      </c>
      <c r="CO116">
        <f ca="1"/>
        <v>145</v>
      </c>
      <c r="CP116">
        <f ca="1"/>
        <v>0</v>
      </c>
      <c r="CQ116">
        <f ca="1"/>
        <v>0</v>
      </c>
      <c r="CR116">
        <f ca="1"/>
        <v>0</v>
      </c>
      <c r="CS116">
        <f ca="1"/>
        <v>0</v>
      </c>
      <c r="CT116">
        <f ca="1"/>
        <v>0</v>
      </c>
      <c r="CU116" t="b">
        <f ca="1"/>
        <v>1</v>
      </c>
      <c r="CV116" t="b">
        <f ca="1"/>
        <v>0</v>
      </c>
      <c r="CW116" t="b">
        <f ca="1"/>
        <v>0</v>
      </c>
      <c r="CX116">
        <f ca="1"/>
        <v>76</v>
      </c>
      <c r="CY116">
        <f ca="1"/>
        <v>1</v>
      </c>
      <c r="CZ116">
        <f ca="1"/>
        <v>0</v>
      </c>
      <c r="DA116" t="b">
        <f ca="1"/>
        <v>0</v>
      </c>
      <c r="DB116" t="b">
        <f ca="1"/>
        <v>0</v>
      </c>
      <c r="DC116" t="b">
        <f ca="1"/>
        <v>0</v>
      </c>
      <c r="DD116">
        <f ca="1"/>
        <v>113</v>
      </c>
      <c r="DE116" t="b">
        <f ca="1"/>
        <v>0</v>
      </c>
      <c r="DF116">
        <f ca="1"/>
        <v>0</v>
      </c>
    </row>
    <row r="117" spans="1:110" x14ac:dyDescent="0.2">
      <c r="A117" t="str">
        <f ca="1"/>
        <v>6_7 Oregon</v>
      </c>
      <c r="B117">
        <f ca="1"/>
        <v>2</v>
      </c>
      <c r="C117">
        <f ca="1"/>
        <v>0</v>
      </c>
      <c r="D117">
        <f ca="1"/>
        <v>0</v>
      </c>
      <c r="E117">
        <f ca="1"/>
        <v>0</v>
      </c>
      <c r="F117">
        <f ca="1"/>
        <v>0</v>
      </c>
      <c r="G117">
        <f ca="1"/>
        <v>0</v>
      </c>
      <c r="H117">
        <f ca="1"/>
        <v>0</v>
      </c>
      <c r="I117">
        <f ca="1"/>
        <v>0</v>
      </c>
      <c r="J117" t="str">
        <f ca="1"/>
        <v>1:26</v>
      </c>
      <c r="K117" t="b">
        <f ca="1"/>
        <v>0</v>
      </c>
      <c r="L117" t="b">
        <f ca="1"/>
        <v>0</v>
      </c>
      <c r="M117" t="b">
        <f ca="1"/>
        <v>1</v>
      </c>
      <c r="N117" t="str">
        <f ca="1"/>
        <v>Aruni</v>
      </c>
      <c r="O117" t="b">
        <f ca="1"/>
        <v>0</v>
      </c>
      <c r="P117">
        <f ca="1"/>
        <v>0</v>
      </c>
      <c r="Q117">
        <f ca="1"/>
        <v>0</v>
      </c>
      <c r="R117">
        <f ca="1"/>
        <v>5</v>
      </c>
      <c r="S117">
        <f ca="1"/>
        <v>0</v>
      </c>
      <c r="T117">
        <f ca="1"/>
        <v>0</v>
      </c>
      <c r="U117">
        <f ca="1"/>
        <v>0</v>
      </c>
      <c r="V117">
        <f ca="1"/>
        <v>0</v>
      </c>
      <c r="W117">
        <f ca="1"/>
        <v>0</v>
      </c>
      <c r="X117">
        <f ca="1"/>
        <v>0</v>
      </c>
      <c r="Y117">
        <f ca="1"/>
        <v>0</v>
      </c>
      <c r="Z117">
        <f ca="1"/>
        <v>2</v>
      </c>
      <c r="AA117">
        <f ca="1"/>
        <v>0</v>
      </c>
      <c r="AB117">
        <f ca="1"/>
        <v>0</v>
      </c>
      <c r="AC117">
        <f ca="1"/>
        <v>0</v>
      </c>
      <c r="AD117">
        <f ca="1"/>
        <v>0</v>
      </c>
      <c r="AE117">
        <f ca="1"/>
        <v>0</v>
      </c>
      <c r="AF117">
        <f ca="1"/>
        <v>0</v>
      </c>
      <c r="AG117">
        <f ca="1"/>
        <v>0</v>
      </c>
      <c r="AH117">
        <f ca="1"/>
        <v>0</v>
      </c>
      <c r="AI117">
        <f ca="1"/>
        <v>2</v>
      </c>
      <c r="AJ117" t="b">
        <f ca="1"/>
        <v>0</v>
      </c>
      <c r="AK117">
        <f ca="1"/>
        <v>0</v>
      </c>
      <c r="AL117" t="str">
        <f ca="1"/>
        <v>DormsKids</v>
      </c>
      <c r="AM117" t="str">
        <f ca="1"/>
        <v>0:33</v>
      </c>
      <c r="AN117" t="str">
        <f ca="1"/>
        <v>Defence</v>
      </c>
      <c r="AO117" t="str">
        <f ca="1"/>
        <v>Won</v>
      </c>
      <c r="AP117" t="b">
        <f ca="1"/>
        <v>0</v>
      </c>
      <c r="AQ117">
        <f ca="1"/>
        <v>0</v>
      </c>
      <c r="AR117" t="str">
        <f ca="1"/>
        <v>1:21</v>
      </c>
      <c r="AS117" t="str">
        <f ca="1"/>
        <v>Perseus</v>
      </c>
      <c r="AT117" t="str">
        <f ca="1"/>
        <v>Gun</v>
      </c>
      <c r="AU117" t="b">
        <f ca="1"/>
        <v>0</v>
      </c>
      <c r="AV117" t="b">
        <f ca="1"/>
        <v>1</v>
      </c>
      <c r="AW117" t="str">
        <f ca="1"/>
        <v>1:11</v>
      </c>
      <c r="AX117" t="str">
        <f ca="1"/>
        <v>Fin</v>
      </c>
      <c r="AY117" t="str">
        <f ca="1"/>
        <v>Gun</v>
      </c>
      <c r="AZ117" t="b">
        <f ca="1"/>
        <v>0</v>
      </c>
      <c r="BA117" t="b">
        <f ca="1"/>
        <v>1</v>
      </c>
      <c r="BB117" t="str">
        <f ca="1"/>
        <v>0:59</v>
      </c>
      <c r="BC117" t="str">
        <f ca="1"/>
        <v>Perseus</v>
      </c>
      <c r="BD117" t="str">
        <f ca="1"/>
        <v>Gun</v>
      </c>
      <c r="BE117" t="b">
        <f ca="1"/>
        <v>0</v>
      </c>
      <c r="BF117" t="b">
        <f ca="1"/>
        <v>0</v>
      </c>
      <c r="BG117" t="str">
        <f ca="1"/>
        <v>0:54</v>
      </c>
      <c r="BH117" t="str">
        <f ca="1"/>
        <v>Blue</v>
      </c>
      <c r="BI117" t="str">
        <f ca="1"/>
        <v>Gun</v>
      </c>
      <c r="BJ117" t="b">
        <f ca="1"/>
        <v>0</v>
      </c>
      <c r="BK117" t="b">
        <f ca="1"/>
        <v>1</v>
      </c>
      <c r="BL117" t="str">
        <f ca="1"/>
        <v>0:33</v>
      </c>
      <c r="BM117" t="str">
        <f ca="1"/>
        <v>Perseus</v>
      </c>
      <c r="BN117" t="str">
        <f ca="1"/>
        <v>Gun</v>
      </c>
      <c r="BO117" t="b">
        <f ca="1"/>
        <v>0</v>
      </c>
      <c r="BP117" t="b">
        <f ca="1"/>
        <v>1</v>
      </c>
      <c r="BQ117">
        <f ca="1"/>
        <v>0</v>
      </c>
      <c r="BR117" t="str">
        <f ca="1"/>
        <v/>
      </c>
      <c r="BS117">
        <f ca="1"/>
        <v>0</v>
      </c>
      <c r="BT117">
        <f ca="1"/>
        <v>0</v>
      </c>
      <c r="BU117" t="b">
        <f ca="1"/>
        <v>0</v>
      </c>
      <c r="BV117" t="b">
        <f ca="1"/>
        <v>0</v>
      </c>
      <c r="BW117">
        <f ca="1"/>
        <v>0</v>
      </c>
      <c r="BX117">
        <f ca="1"/>
        <v>0</v>
      </c>
      <c r="BY117" t="b">
        <f ca="1"/>
        <v>0</v>
      </c>
      <c r="BZ117" t="b">
        <f ca="1"/>
        <v>0</v>
      </c>
      <c r="CA117">
        <f ca="1"/>
        <v>0</v>
      </c>
      <c r="CB117">
        <f ca="1"/>
        <v>0</v>
      </c>
      <c r="CC117" t="b">
        <f ca="1"/>
        <v>0</v>
      </c>
      <c r="CD117" t="b">
        <f ca="1"/>
        <v>0</v>
      </c>
      <c r="CE117">
        <f ca="1"/>
        <v>0</v>
      </c>
      <c r="CF117">
        <f ca="1"/>
        <v>0</v>
      </c>
      <c r="CG117" t="b">
        <f ca="1"/>
        <v>0</v>
      </c>
      <c r="CH117">
        <f ca="1"/>
        <v>86</v>
      </c>
      <c r="CI117">
        <f ca="1"/>
        <v>94</v>
      </c>
      <c r="CJ117">
        <f ca="1"/>
        <v>99</v>
      </c>
      <c r="CK117">
        <f ca="1"/>
        <v>109</v>
      </c>
      <c r="CL117">
        <f ca="1"/>
        <v>121</v>
      </c>
      <c r="CM117">
        <f ca="1"/>
        <v>126</v>
      </c>
      <c r="CN117">
        <f ca="1"/>
        <v>147</v>
      </c>
      <c r="CO117">
        <f ca="1"/>
        <v>147</v>
      </c>
      <c r="CP117">
        <f ca="1"/>
        <v>0</v>
      </c>
      <c r="CQ117">
        <f ca="1"/>
        <v>0</v>
      </c>
      <c r="CR117">
        <f ca="1"/>
        <v>0</v>
      </c>
      <c r="CS117">
        <f ca="1"/>
        <v>0</v>
      </c>
      <c r="CT117">
        <f ca="1"/>
        <v>0</v>
      </c>
      <c r="CU117" t="b">
        <f ca="1"/>
        <v>1</v>
      </c>
      <c r="CV117" t="b">
        <f ca="1"/>
        <v>0</v>
      </c>
      <c r="CW117" t="b">
        <f ca="1"/>
        <v>0</v>
      </c>
      <c r="CX117">
        <f ca="1"/>
        <v>94</v>
      </c>
      <c r="CY117">
        <f ca="1"/>
        <v>0</v>
      </c>
      <c r="CZ117">
        <f ca="1"/>
        <v>0</v>
      </c>
      <c r="DA117" t="b">
        <f ca="1"/>
        <v>0</v>
      </c>
      <c r="DB117" t="b">
        <f ca="1"/>
        <v>0</v>
      </c>
      <c r="DC117" t="b">
        <f ca="1"/>
        <v>0</v>
      </c>
      <c r="DD117" t="b">
        <f ca="1"/>
        <v>0</v>
      </c>
      <c r="DE117" t="b">
        <f ca="1"/>
        <v>0</v>
      </c>
      <c r="DF117">
        <f ca="1"/>
        <v>0</v>
      </c>
    </row>
    <row r="118" spans="1:110" x14ac:dyDescent="0.2">
      <c r="A118" t="str">
        <f ca="1"/>
        <v>6_7 Oregon</v>
      </c>
      <c r="B118">
        <f ca="1"/>
        <v>3</v>
      </c>
      <c r="C118">
        <f ca="1"/>
        <v>0</v>
      </c>
      <c r="D118">
        <f ca="1"/>
        <v>0</v>
      </c>
      <c r="E118">
        <f ca="1"/>
        <v>0</v>
      </c>
      <c r="F118">
        <f ca="1"/>
        <v>0</v>
      </c>
      <c r="G118">
        <f ca="1"/>
        <v>0</v>
      </c>
      <c r="H118">
        <f ca="1"/>
        <v>0</v>
      </c>
      <c r="I118">
        <f ca="1"/>
        <v>0</v>
      </c>
      <c r="J118" t="str">
        <f ca="1"/>
        <v>0:15</v>
      </c>
      <c r="K118" t="b">
        <f ca="1"/>
        <v>0</v>
      </c>
      <c r="L118" t="b">
        <f ca="1"/>
        <v>0</v>
      </c>
      <c r="M118" t="b">
        <f ca="1"/>
        <v>0</v>
      </c>
      <c r="N118" t="str">
        <f ca="1"/>
        <v>Warden</v>
      </c>
      <c r="O118" t="b">
        <f ca="1"/>
        <v>0</v>
      </c>
      <c r="P118">
        <f ca="1"/>
        <v>0</v>
      </c>
      <c r="Q118">
        <f ca="1"/>
        <v>0</v>
      </c>
      <c r="R118">
        <f ca="1"/>
        <v>6</v>
      </c>
      <c r="S118">
        <f ca="1"/>
        <v>0</v>
      </c>
      <c r="T118">
        <f ca="1"/>
        <v>0</v>
      </c>
      <c r="U118">
        <f ca="1"/>
        <v>0</v>
      </c>
      <c r="V118">
        <f ca="1"/>
        <v>0</v>
      </c>
      <c r="W118">
        <f ca="1"/>
        <v>0</v>
      </c>
      <c r="X118">
        <f ca="1"/>
        <v>0</v>
      </c>
      <c r="Y118">
        <f ca="1"/>
        <v>0</v>
      </c>
      <c r="Z118">
        <f ca="1"/>
        <v>3</v>
      </c>
      <c r="AA118">
        <f ca="1"/>
        <v>0</v>
      </c>
      <c r="AB118">
        <f ca="1"/>
        <v>0</v>
      </c>
      <c r="AC118">
        <f ca="1"/>
        <v>0</v>
      </c>
      <c r="AD118">
        <f ca="1"/>
        <v>0</v>
      </c>
      <c r="AE118">
        <f ca="1"/>
        <v>0</v>
      </c>
      <c r="AF118">
        <f ca="1"/>
        <v>0</v>
      </c>
      <c r="AG118">
        <f ca="1"/>
        <v>0</v>
      </c>
      <c r="AH118">
        <f ca="1"/>
        <v>0</v>
      </c>
      <c r="AI118">
        <f ca="1"/>
        <v>3</v>
      </c>
      <c r="AJ118" t="b">
        <f ca="1"/>
        <v>0</v>
      </c>
      <c r="AK118">
        <f ca="1"/>
        <v>0</v>
      </c>
      <c r="AL118" t="str">
        <f ca="1"/>
        <v>LaundrySupply</v>
      </c>
      <c r="AM118" t="str">
        <f ca="1"/>
        <v>0:13</v>
      </c>
      <c r="AN118" t="str">
        <f ca="1"/>
        <v>Defence</v>
      </c>
      <c r="AO118" t="str">
        <f ca="1"/>
        <v>Lost</v>
      </c>
      <c r="AP118" t="b">
        <f ca="1"/>
        <v>0</v>
      </c>
      <c r="AQ118">
        <f ca="1"/>
        <v>0</v>
      </c>
      <c r="AR118" t="str">
        <f ca="1"/>
        <v>0:23</v>
      </c>
      <c r="AS118" t="str">
        <f ca="1"/>
        <v>Ploudy</v>
      </c>
      <c r="AT118" t="str">
        <f ca="1"/>
        <v>Gun</v>
      </c>
      <c r="AU118" t="b">
        <f ca="1"/>
        <v>0</v>
      </c>
      <c r="AV118" t="b">
        <f ca="1"/>
        <v>1</v>
      </c>
      <c r="AW118">
        <f ca="1"/>
        <v>0</v>
      </c>
      <c r="AX118">
        <f ca="1"/>
        <v>0</v>
      </c>
      <c r="AY118">
        <f ca="1"/>
        <v>0</v>
      </c>
      <c r="AZ118" t="b">
        <f ca="1"/>
        <v>0</v>
      </c>
      <c r="BA118">
        <f ca="1"/>
        <v>0</v>
      </c>
      <c r="BB118">
        <f ca="1"/>
        <v>0</v>
      </c>
      <c r="BC118">
        <f ca="1"/>
        <v>0</v>
      </c>
      <c r="BD118">
        <f ca="1"/>
        <v>0</v>
      </c>
      <c r="BE118" t="b">
        <f ca="1"/>
        <v>0</v>
      </c>
      <c r="BF118">
        <f ca="1"/>
        <v>0</v>
      </c>
      <c r="BG118">
        <f ca="1"/>
        <v>0</v>
      </c>
      <c r="BH118">
        <f ca="1"/>
        <v>0</v>
      </c>
      <c r="BI118">
        <f ca="1"/>
        <v>0</v>
      </c>
      <c r="BJ118" t="b">
        <f ca="1"/>
        <v>0</v>
      </c>
      <c r="BK118">
        <f ca="1"/>
        <v>0</v>
      </c>
      <c r="BL118">
        <f ca="1"/>
        <v>0</v>
      </c>
      <c r="BM118">
        <f ca="1"/>
        <v>0</v>
      </c>
      <c r="BN118">
        <f ca="1"/>
        <v>0</v>
      </c>
      <c r="BO118" t="b">
        <f ca="1"/>
        <v>0</v>
      </c>
      <c r="BP118">
        <f ca="1"/>
        <v>0</v>
      </c>
      <c r="BQ118">
        <f ca="1"/>
        <v>0</v>
      </c>
      <c r="BR118" t="str">
        <f ca="1"/>
        <v/>
      </c>
      <c r="BS118">
        <f ca="1"/>
        <v>0</v>
      </c>
      <c r="BT118">
        <f ca="1"/>
        <v>0</v>
      </c>
      <c r="BU118" t="b">
        <f ca="1"/>
        <v>0</v>
      </c>
      <c r="BV118" t="b">
        <f ca="1"/>
        <v>0</v>
      </c>
      <c r="BW118">
        <f ca="1"/>
        <v>0</v>
      </c>
      <c r="BX118">
        <f ca="1"/>
        <v>0</v>
      </c>
      <c r="BY118" t="b">
        <f ca="1"/>
        <v>0</v>
      </c>
      <c r="BZ118" t="b">
        <f ca="1"/>
        <v>0</v>
      </c>
      <c r="CA118">
        <f ca="1"/>
        <v>1</v>
      </c>
      <c r="CB118">
        <f ca="1"/>
        <v>1</v>
      </c>
      <c r="CC118" t="b">
        <f ca="1"/>
        <v>1</v>
      </c>
      <c r="CD118" t="b">
        <f ca="1"/>
        <v>1</v>
      </c>
      <c r="CE118">
        <f ca="1"/>
        <v>0</v>
      </c>
      <c r="CF118">
        <f ca="1"/>
        <v>0</v>
      </c>
      <c r="CG118" t="b">
        <f ca="1"/>
        <v>1</v>
      </c>
      <c r="CH118">
        <f ca="1"/>
        <v>15</v>
      </c>
      <c r="CI118">
        <f ca="1"/>
        <v>165</v>
      </c>
      <c r="CJ118">
        <f ca="1"/>
        <v>157</v>
      </c>
      <c r="CK118" t="b">
        <f ca="1"/>
        <v>0</v>
      </c>
      <c r="CL118" t="b">
        <f ca="1"/>
        <v>0</v>
      </c>
      <c r="CM118" t="b">
        <f ca="1"/>
        <v>0</v>
      </c>
      <c r="CN118" t="b">
        <f ca="1"/>
        <v>0</v>
      </c>
      <c r="CO118">
        <f ca="1"/>
        <v>167</v>
      </c>
      <c r="CP118">
        <f ca="1"/>
        <v>0</v>
      </c>
      <c r="CQ118">
        <f ca="1"/>
        <v>0</v>
      </c>
      <c r="CR118">
        <f ca="1"/>
        <v>0</v>
      </c>
      <c r="CS118">
        <f ca="1"/>
        <v>0</v>
      </c>
      <c r="CT118">
        <f ca="1"/>
        <v>0</v>
      </c>
      <c r="CU118" t="b">
        <f ca="1"/>
        <v>0</v>
      </c>
      <c r="CV118" t="b">
        <f ca="1"/>
        <v>1</v>
      </c>
      <c r="CW118">
        <f ca="1"/>
        <v>89</v>
      </c>
      <c r="CX118">
        <f ca="1"/>
        <v>165</v>
      </c>
      <c r="CY118">
        <f ca="1"/>
        <v>0</v>
      </c>
      <c r="CZ118">
        <f ca="1"/>
        <v>1</v>
      </c>
      <c r="DA118" t="b">
        <f ca="1"/>
        <v>0</v>
      </c>
      <c r="DB118" t="b">
        <f ca="1"/>
        <v>0</v>
      </c>
      <c r="DC118" t="b">
        <f ca="1"/>
        <v>1</v>
      </c>
      <c r="DD118" t="b">
        <f ca="1"/>
        <v>0</v>
      </c>
      <c r="DE118" t="b">
        <f ca="1"/>
        <v>0</v>
      </c>
      <c r="DF118">
        <f ca="1"/>
        <v>0</v>
      </c>
    </row>
    <row r="119" spans="1:110" x14ac:dyDescent="0.2">
      <c r="A119" t="str">
        <f ca="1"/>
        <v>6_7 Oregon</v>
      </c>
      <c r="B119">
        <f ca="1"/>
        <v>4</v>
      </c>
      <c r="C119">
        <f ca="1"/>
        <v>0</v>
      </c>
      <c r="D119">
        <f ca="1"/>
        <v>0</v>
      </c>
      <c r="E119">
        <f ca="1"/>
        <v>0</v>
      </c>
      <c r="F119">
        <f ca="1"/>
        <v>0</v>
      </c>
      <c r="G119">
        <f ca="1"/>
        <v>0</v>
      </c>
      <c r="H119">
        <f ca="1"/>
        <v>0</v>
      </c>
      <c r="I119">
        <f ca="1"/>
        <v>0</v>
      </c>
      <c r="J119">
        <f ca="1"/>
        <v>0</v>
      </c>
      <c r="K119" t="b">
        <f ca="1"/>
        <v>0</v>
      </c>
      <c r="L119" t="b">
        <f ca="1"/>
        <v>0</v>
      </c>
      <c r="M119" t="b">
        <f ca="1"/>
        <v>0</v>
      </c>
      <c r="N119" t="str">
        <f ca="1"/>
        <v>Warden</v>
      </c>
      <c r="O119" t="b">
        <f ca="1"/>
        <v>0</v>
      </c>
      <c r="P119">
        <f ca="1"/>
        <v>0</v>
      </c>
      <c r="Q119">
        <f ca="1"/>
        <v>0</v>
      </c>
      <c r="R119">
        <f ca="1"/>
        <v>6</v>
      </c>
      <c r="S119">
        <f ca="1"/>
        <v>0</v>
      </c>
      <c r="T119">
        <f ca="1"/>
        <v>0</v>
      </c>
      <c r="U119">
        <f ca="1"/>
        <v>0</v>
      </c>
      <c r="V119">
        <f ca="1"/>
        <v>0</v>
      </c>
      <c r="W119">
        <f ca="1"/>
        <v>0</v>
      </c>
      <c r="X119">
        <f ca="1"/>
        <v>0</v>
      </c>
      <c r="Y119">
        <f ca="1"/>
        <v>0</v>
      </c>
      <c r="Z119">
        <f ca="1"/>
        <v>4</v>
      </c>
      <c r="AA119">
        <f ca="1"/>
        <v>0</v>
      </c>
      <c r="AB119">
        <f ca="1"/>
        <v>0</v>
      </c>
      <c r="AC119">
        <f ca="1"/>
        <v>0</v>
      </c>
      <c r="AD119">
        <f ca="1"/>
        <v>0</v>
      </c>
      <c r="AE119">
        <f ca="1"/>
        <v>0</v>
      </c>
      <c r="AF119">
        <f ca="1"/>
        <v>0</v>
      </c>
      <c r="AG119">
        <f ca="1"/>
        <v>0</v>
      </c>
      <c r="AH119">
        <f ca="1"/>
        <v>0</v>
      </c>
      <c r="AI119">
        <f ca="1"/>
        <v>4</v>
      </c>
      <c r="AJ119" t="b">
        <f ca="1"/>
        <v>0</v>
      </c>
      <c r="AK119">
        <f ca="1"/>
        <v>0</v>
      </c>
      <c r="AL119" t="str">
        <f ca="1"/>
        <v>LaundrySupply</v>
      </c>
      <c r="AM119" t="str">
        <f ca="1"/>
        <v>0:02</v>
      </c>
      <c r="AN119" t="str">
        <f ca="1"/>
        <v>Defence</v>
      </c>
      <c r="AO119" t="str">
        <f ca="1"/>
        <v>Won</v>
      </c>
      <c r="AP119" t="b">
        <f ca="1"/>
        <v>0</v>
      </c>
      <c r="AQ119">
        <f ca="1"/>
        <v>0</v>
      </c>
      <c r="AR119" t="str">
        <f ca="1"/>
        <v>0:15</v>
      </c>
      <c r="AS119" t="str">
        <f ca="1"/>
        <v>Perseus</v>
      </c>
      <c r="AT119" t="str">
        <f ca="1"/>
        <v>Gun</v>
      </c>
      <c r="AU119" t="b">
        <f ca="1"/>
        <v>0</v>
      </c>
      <c r="AV119" t="b">
        <f ca="1"/>
        <v>1</v>
      </c>
      <c r="AW119" t="str">
        <f ca="1"/>
        <v>0:12</v>
      </c>
      <c r="AX119" t="str">
        <f ca="1"/>
        <v>Fin</v>
      </c>
      <c r="AY119" t="str">
        <f ca="1"/>
        <v>Gun</v>
      </c>
      <c r="AZ119" t="b">
        <f ca="1"/>
        <v>0</v>
      </c>
      <c r="BA119" t="b">
        <f ca="1"/>
        <v>0</v>
      </c>
      <c r="BB119" t="str">
        <f ca="1"/>
        <v>0:10</v>
      </c>
      <c r="BC119" t="str">
        <f ca="1"/>
        <v>Ploudy</v>
      </c>
      <c r="BD119" t="str">
        <f ca="1"/>
        <v>Gun</v>
      </c>
      <c r="BE119" t="b">
        <f ca="1"/>
        <v>0</v>
      </c>
      <c r="BF119" t="b">
        <f ca="1"/>
        <v>1</v>
      </c>
      <c r="BG119" t="str">
        <f ca="1"/>
        <v>0:06</v>
      </c>
      <c r="BH119" t="str">
        <f ca="1"/>
        <v>Blue</v>
      </c>
      <c r="BI119" t="str">
        <f ca="1"/>
        <v>Gun</v>
      </c>
      <c r="BJ119" t="b">
        <f ca="1"/>
        <v>0</v>
      </c>
      <c r="BK119" t="b">
        <f ca="1"/>
        <v>0</v>
      </c>
      <c r="BL119" t="str">
        <f ca="1"/>
        <v>0:02</v>
      </c>
      <c r="BM119" t="str">
        <f ca="1"/>
        <v>Fin</v>
      </c>
      <c r="BN119" t="str">
        <f ca="1"/>
        <v>Gun</v>
      </c>
      <c r="BO119" t="b">
        <f ca="1"/>
        <v>0</v>
      </c>
      <c r="BP119" t="b">
        <f ca="1"/>
        <v>0</v>
      </c>
      <c r="BQ119">
        <f ca="1"/>
        <v>0</v>
      </c>
      <c r="BR119" t="str">
        <f ca="1"/>
        <v/>
      </c>
      <c r="BS119">
        <f ca="1"/>
        <v>0</v>
      </c>
      <c r="BT119">
        <f ca="1"/>
        <v>0</v>
      </c>
      <c r="BU119" t="b">
        <f ca="1"/>
        <v>0</v>
      </c>
      <c r="BV119" t="b">
        <f ca="1"/>
        <v>0</v>
      </c>
      <c r="BW119">
        <f ca="1"/>
        <v>0</v>
      </c>
      <c r="BX119">
        <f ca="1"/>
        <v>0</v>
      </c>
      <c r="BY119" t="b">
        <f ca="1"/>
        <v>0</v>
      </c>
      <c r="BZ119" t="b">
        <f ca="1"/>
        <v>0</v>
      </c>
      <c r="CA119">
        <f ca="1"/>
        <v>1</v>
      </c>
      <c r="CB119">
        <f ca="1"/>
        <v>1</v>
      </c>
      <c r="CC119" t="b">
        <f ca="1"/>
        <v>0</v>
      </c>
      <c r="CD119" t="b">
        <f ca="1"/>
        <v>1</v>
      </c>
      <c r="CE119">
        <f ca="1"/>
        <v>0</v>
      </c>
      <c r="CF119">
        <f ca="1"/>
        <v>0</v>
      </c>
      <c r="CG119" t="b">
        <f ca="1"/>
        <v>1</v>
      </c>
      <c r="CH119">
        <f ca="1"/>
        <v>0</v>
      </c>
      <c r="CI119" t="b">
        <f ca="1"/>
        <v>0</v>
      </c>
      <c r="CJ119">
        <f ca="1"/>
        <v>165</v>
      </c>
      <c r="CK119">
        <f ca="1"/>
        <v>168</v>
      </c>
      <c r="CL119">
        <f ca="1"/>
        <v>170</v>
      </c>
      <c r="CM119">
        <f ca="1"/>
        <v>174</v>
      </c>
      <c r="CN119">
        <f ca="1"/>
        <v>178</v>
      </c>
      <c r="CO119">
        <f ca="1"/>
        <v>178</v>
      </c>
      <c r="CP119">
        <f ca="1"/>
        <v>0</v>
      </c>
      <c r="CQ119">
        <f ca="1"/>
        <v>0</v>
      </c>
      <c r="CR119">
        <f ca="1"/>
        <v>0</v>
      </c>
      <c r="CS119">
        <f ca="1"/>
        <v>0</v>
      </c>
      <c r="CT119">
        <f ca="1"/>
        <v>0</v>
      </c>
      <c r="CU119" t="b">
        <f ca="1"/>
        <v>1</v>
      </c>
      <c r="CV119" t="b">
        <f ca="1"/>
        <v>1</v>
      </c>
      <c r="CW119" t="b">
        <f ca="1"/>
        <v>0</v>
      </c>
      <c r="CX119" t="b">
        <f ca="1"/>
        <v>0</v>
      </c>
      <c r="CY119">
        <f ca="1"/>
        <v>0</v>
      </c>
      <c r="CZ119">
        <f ca="1"/>
        <v>1</v>
      </c>
      <c r="DA119" t="b">
        <f ca="1"/>
        <v>0</v>
      </c>
      <c r="DB119" t="b">
        <f ca="1"/>
        <v>0</v>
      </c>
      <c r="DC119" t="b">
        <f ca="1"/>
        <v>0</v>
      </c>
      <c r="DD119" t="b">
        <f ca="1"/>
        <v>0</v>
      </c>
      <c r="DE119" t="b">
        <f ca="1"/>
        <v>0</v>
      </c>
      <c r="DF119">
        <f ca="1"/>
        <v>0</v>
      </c>
    </row>
    <row r="120" spans="1:110" x14ac:dyDescent="0.2">
      <c r="A120" t="str">
        <f ca="1"/>
        <v>6_7 Oregon</v>
      </c>
      <c r="B120">
        <f ca="1"/>
        <v>5</v>
      </c>
      <c r="C120">
        <f ca="1"/>
        <v>0</v>
      </c>
      <c r="D120">
        <f ca="1"/>
        <v>0</v>
      </c>
      <c r="E120">
        <f ca="1"/>
        <v>0</v>
      </c>
      <c r="F120">
        <f ca="1"/>
        <v>0</v>
      </c>
      <c r="G120">
        <f ca="1"/>
        <v>0</v>
      </c>
      <c r="H120">
        <f ca="1"/>
        <v>0</v>
      </c>
      <c r="I120">
        <f ca="1"/>
        <v>0</v>
      </c>
      <c r="J120" t="str">
        <f ca="1"/>
        <v>1:19</v>
      </c>
      <c r="K120" t="b">
        <f ca="1"/>
        <v>0</v>
      </c>
      <c r="L120" t="b">
        <f ca="1"/>
        <v>0</v>
      </c>
      <c r="M120" t="b">
        <f ca="1"/>
        <v>1</v>
      </c>
      <c r="N120" t="str">
        <f ca="1"/>
        <v>Aruni</v>
      </c>
      <c r="O120" t="b">
        <f ca="1"/>
        <v>0</v>
      </c>
      <c r="P120">
        <f ca="1"/>
        <v>0</v>
      </c>
      <c r="Q120">
        <f ca="1"/>
        <v>0</v>
      </c>
      <c r="R120">
        <f ca="1"/>
        <v>6</v>
      </c>
      <c r="S120">
        <f ca="1"/>
        <v>0</v>
      </c>
      <c r="T120">
        <f ca="1"/>
        <v>0</v>
      </c>
      <c r="U120">
        <f ca="1"/>
        <v>0</v>
      </c>
      <c r="V120">
        <f ca="1"/>
        <v>0</v>
      </c>
      <c r="W120">
        <f ca="1"/>
        <v>0</v>
      </c>
      <c r="X120">
        <f ca="1"/>
        <v>0</v>
      </c>
      <c r="Y120">
        <f ca="1"/>
        <v>0</v>
      </c>
      <c r="Z120">
        <f ca="1"/>
        <v>5</v>
      </c>
      <c r="AA120">
        <f ca="1"/>
        <v>0</v>
      </c>
      <c r="AB120">
        <f ca="1"/>
        <v>0</v>
      </c>
      <c r="AC120">
        <f ca="1"/>
        <v>0</v>
      </c>
      <c r="AD120">
        <f ca="1"/>
        <v>0</v>
      </c>
      <c r="AE120">
        <f ca="1"/>
        <v>0</v>
      </c>
      <c r="AF120">
        <f ca="1"/>
        <v>0</v>
      </c>
      <c r="AG120">
        <f ca="1"/>
        <v>0</v>
      </c>
      <c r="AH120">
        <f ca="1"/>
        <v>0</v>
      </c>
      <c r="AI120">
        <f ca="1"/>
        <v>5</v>
      </c>
      <c r="AJ120" t="b">
        <f ca="1"/>
        <v>0</v>
      </c>
      <c r="AK120">
        <f ca="1"/>
        <v>0</v>
      </c>
      <c r="AL120" t="str">
        <f ca="1"/>
        <v>DormsKids</v>
      </c>
      <c r="AM120" t="str">
        <f ca="1"/>
        <v>0:40</v>
      </c>
      <c r="AN120" t="str">
        <f ca="1"/>
        <v>Defence</v>
      </c>
      <c r="AO120" t="str">
        <f ca="1"/>
        <v>Lost</v>
      </c>
      <c r="AP120" t="b">
        <f ca="1"/>
        <v>0</v>
      </c>
      <c r="AQ120">
        <f ca="1"/>
        <v>0</v>
      </c>
      <c r="AR120" t="str">
        <f ca="1"/>
        <v>0:54</v>
      </c>
      <c r="AS120" t="str">
        <f ca="1"/>
        <v>Blue</v>
      </c>
      <c r="AT120" t="str">
        <f ca="1"/>
        <v>Gun</v>
      </c>
      <c r="AU120" t="b">
        <f ca="1"/>
        <v>0</v>
      </c>
      <c r="AV120" t="b">
        <f ca="1"/>
        <v>0</v>
      </c>
      <c r="AW120">
        <f ca="1"/>
        <v>0</v>
      </c>
      <c r="AX120">
        <f ca="1"/>
        <v>0</v>
      </c>
      <c r="AY120">
        <f ca="1"/>
        <v>0</v>
      </c>
      <c r="AZ120" t="b">
        <f ca="1"/>
        <v>0</v>
      </c>
      <c r="BA120">
        <f ca="1"/>
        <v>0</v>
      </c>
      <c r="BB120">
        <f ca="1"/>
        <v>0</v>
      </c>
      <c r="BC120">
        <f ca="1"/>
        <v>0</v>
      </c>
      <c r="BD120">
        <f ca="1"/>
        <v>0</v>
      </c>
      <c r="BE120" t="b">
        <f ca="1"/>
        <v>0</v>
      </c>
      <c r="BF120">
        <f ca="1"/>
        <v>0</v>
      </c>
      <c r="BG120">
        <f ca="1"/>
        <v>0</v>
      </c>
      <c r="BH120">
        <f ca="1"/>
        <v>0</v>
      </c>
      <c r="BI120">
        <f ca="1"/>
        <v>0</v>
      </c>
      <c r="BJ120" t="b">
        <f ca="1"/>
        <v>0</v>
      </c>
      <c r="BK120">
        <f ca="1"/>
        <v>0</v>
      </c>
      <c r="BL120">
        <f ca="1"/>
        <v>0</v>
      </c>
      <c r="BM120">
        <f ca="1"/>
        <v>0</v>
      </c>
      <c r="BN120">
        <f ca="1"/>
        <v>0</v>
      </c>
      <c r="BO120" t="b">
        <f ca="1"/>
        <v>0</v>
      </c>
      <c r="BP120">
        <f ca="1"/>
        <v>0</v>
      </c>
      <c r="BQ120">
        <f ca="1"/>
        <v>0</v>
      </c>
      <c r="BR120" t="str">
        <f ca="1"/>
        <v/>
      </c>
      <c r="BS120">
        <f ca="1"/>
        <v>0</v>
      </c>
      <c r="BT120">
        <f ca="1"/>
        <v>0</v>
      </c>
      <c r="BU120" t="b">
        <f ca="1"/>
        <v>0</v>
      </c>
      <c r="BV120" t="b">
        <f ca="1"/>
        <v>0</v>
      </c>
      <c r="BW120">
        <f ca="1"/>
        <v>0</v>
      </c>
      <c r="BX120">
        <f ca="1"/>
        <v>0</v>
      </c>
      <c r="BY120" t="b">
        <f ca="1"/>
        <v>0</v>
      </c>
      <c r="BZ120" t="b">
        <f ca="1"/>
        <v>0</v>
      </c>
      <c r="CA120">
        <f ca="1"/>
        <v>0</v>
      </c>
      <c r="CB120">
        <f ca="1"/>
        <v>0</v>
      </c>
      <c r="CC120" t="b">
        <f ca="1"/>
        <v>0</v>
      </c>
      <c r="CD120" t="b">
        <f ca="1"/>
        <v>0</v>
      </c>
      <c r="CE120">
        <f ca="1"/>
        <v>0</v>
      </c>
      <c r="CF120">
        <f ca="1"/>
        <v>0</v>
      </c>
      <c r="CG120" t="b">
        <f ca="1"/>
        <v>0</v>
      </c>
      <c r="CH120">
        <f ca="1"/>
        <v>79</v>
      </c>
      <c r="CI120">
        <f ca="1"/>
        <v>101</v>
      </c>
      <c r="CJ120">
        <f ca="1"/>
        <v>126</v>
      </c>
      <c r="CK120" t="b">
        <f ca="1"/>
        <v>0</v>
      </c>
      <c r="CL120" t="b">
        <f ca="1"/>
        <v>0</v>
      </c>
      <c r="CM120" t="b">
        <f ca="1"/>
        <v>0</v>
      </c>
      <c r="CN120" t="b">
        <f ca="1"/>
        <v>0</v>
      </c>
      <c r="CO120">
        <f ca="1"/>
        <v>140</v>
      </c>
      <c r="CP120">
        <f ca="1"/>
        <v>0</v>
      </c>
      <c r="CQ120">
        <f ca="1"/>
        <v>0</v>
      </c>
      <c r="CR120">
        <f ca="1"/>
        <v>0</v>
      </c>
      <c r="CS120">
        <f ca="1"/>
        <v>0</v>
      </c>
      <c r="CT120">
        <f ca="1"/>
        <v>0</v>
      </c>
      <c r="CU120" t="b">
        <f ca="1"/>
        <v>1</v>
      </c>
      <c r="CV120" t="b">
        <f ca="1"/>
        <v>0</v>
      </c>
      <c r="CW120" t="b">
        <f ca="1"/>
        <v>0</v>
      </c>
      <c r="CX120">
        <f ca="1"/>
        <v>101</v>
      </c>
      <c r="CY120">
        <f ca="1"/>
        <v>0</v>
      </c>
      <c r="CZ120">
        <f ca="1"/>
        <v>0</v>
      </c>
      <c r="DA120" t="b">
        <f ca="1"/>
        <v>0</v>
      </c>
      <c r="DB120" t="b">
        <f ca="1"/>
        <v>0</v>
      </c>
      <c r="DC120" t="b">
        <f ca="1"/>
        <v>0</v>
      </c>
      <c r="DD120" t="b">
        <f ca="1"/>
        <v>0</v>
      </c>
      <c r="DE120" t="b">
        <f ca="1"/>
        <v>0</v>
      </c>
      <c r="DF120">
        <f ca="1"/>
        <v>0</v>
      </c>
    </row>
    <row r="121" spans="1:110" x14ac:dyDescent="0.2">
      <c r="A121" t="str">
        <f ca="1"/>
        <v>6_7 Oregon</v>
      </c>
      <c r="B121">
        <f ca="1"/>
        <v>6</v>
      </c>
      <c r="C121">
        <f ca="1"/>
        <v>0</v>
      </c>
      <c r="D121">
        <f ca="1"/>
        <v>0</v>
      </c>
      <c r="E121">
        <f ca="1"/>
        <v>0</v>
      </c>
      <c r="F121">
        <f ca="1"/>
        <v>0</v>
      </c>
      <c r="G121">
        <f ca="1"/>
        <v>0</v>
      </c>
      <c r="H121">
        <f ca="1"/>
        <v>0</v>
      </c>
      <c r="I121">
        <f ca="1"/>
        <v>0</v>
      </c>
      <c r="J121" t="str">
        <f ca="1"/>
        <v>1:11</v>
      </c>
      <c r="K121" t="b">
        <f ca="1"/>
        <v>0</v>
      </c>
      <c r="L121" t="b">
        <f ca="1"/>
        <v>0</v>
      </c>
      <c r="M121" t="b">
        <f ca="1"/>
        <v>0</v>
      </c>
      <c r="N121" t="str">
        <f ca="1"/>
        <v>Maestro</v>
      </c>
      <c r="O121" t="b">
        <f ca="1"/>
        <v>0</v>
      </c>
      <c r="P121">
        <f ca="1"/>
        <v>0</v>
      </c>
      <c r="Q121">
        <f ca="1"/>
        <v>0</v>
      </c>
      <c r="R121">
        <f ca="1"/>
        <v>4</v>
      </c>
      <c r="S121">
        <f ca="1"/>
        <v>0</v>
      </c>
      <c r="T121">
        <f ca="1"/>
        <v>0</v>
      </c>
      <c r="U121">
        <f ca="1"/>
        <v>0</v>
      </c>
      <c r="V121">
        <f ca="1"/>
        <v>0</v>
      </c>
      <c r="W121">
        <f ca="1"/>
        <v>0</v>
      </c>
      <c r="X121">
        <f ca="1"/>
        <v>0</v>
      </c>
      <c r="Y121">
        <f ca="1"/>
        <v>0</v>
      </c>
      <c r="Z121">
        <f ca="1"/>
        <v>6</v>
      </c>
      <c r="AA121">
        <f ca="1"/>
        <v>0</v>
      </c>
      <c r="AB121">
        <f ca="1"/>
        <v>0</v>
      </c>
      <c r="AC121">
        <f ca="1"/>
        <v>0</v>
      </c>
      <c r="AD121">
        <f ca="1"/>
        <v>0</v>
      </c>
      <c r="AE121">
        <f ca="1"/>
        <v>0</v>
      </c>
      <c r="AF121">
        <f ca="1"/>
        <v>0</v>
      </c>
      <c r="AG121">
        <f ca="1"/>
        <v>0</v>
      </c>
      <c r="AH121">
        <f ca="1"/>
        <v>0</v>
      </c>
      <c r="AI121">
        <f ca="1"/>
        <v>6</v>
      </c>
      <c r="AJ121" t="b">
        <f ca="1"/>
        <v>0</v>
      </c>
      <c r="AK121">
        <f ca="1"/>
        <v>0</v>
      </c>
      <c r="AL121" t="str">
        <f ca="1"/>
        <v>MeetingKitchen</v>
      </c>
      <c r="AM121" t="str">
        <f ca="1"/>
        <v>1:11</v>
      </c>
      <c r="AN121" t="str">
        <f ca="1"/>
        <v>Defence</v>
      </c>
      <c r="AO121" t="str">
        <f ca="1"/>
        <v>Lost</v>
      </c>
      <c r="AP121" t="b">
        <f ca="1"/>
        <v>0</v>
      </c>
      <c r="AQ121">
        <f ca="1"/>
        <v>0</v>
      </c>
      <c r="AR121">
        <f ca="1"/>
        <v>0</v>
      </c>
      <c r="AS121">
        <f ca="1"/>
        <v>0</v>
      </c>
      <c r="AT121">
        <f ca="1"/>
        <v>0</v>
      </c>
      <c r="AU121" t="b">
        <f ca="1"/>
        <v>0</v>
      </c>
      <c r="AV121">
        <f ca="1"/>
        <v>0</v>
      </c>
      <c r="AW121">
        <f ca="1"/>
        <v>0</v>
      </c>
      <c r="AX121">
        <f ca="1"/>
        <v>0</v>
      </c>
      <c r="AY121">
        <f ca="1"/>
        <v>0</v>
      </c>
      <c r="AZ121" t="b">
        <f ca="1"/>
        <v>0</v>
      </c>
      <c r="BA121">
        <f ca="1"/>
        <v>0</v>
      </c>
      <c r="BB121">
        <f ca="1"/>
        <v>0</v>
      </c>
      <c r="BC121">
        <f ca="1"/>
        <v>0</v>
      </c>
      <c r="BD121">
        <f ca="1"/>
        <v>0</v>
      </c>
      <c r="BE121" t="b">
        <f ca="1"/>
        <v>0</v>
      </c>
      <c r="BF121">
        <f ca="1"/>
        <v>0</v>
      </c>
      <c r="BG121">
        <f ca="1"/>
        <v>0</v>
      </c>
      <c r="BH121">
        <f ca="1"/>
        <v>0</v>
      </c>
      <c r="BI121">
        <f ca="1"/>
        <v>0</v>
      </c>
      <c r="BJ121" t="b">
        <f ca="1"/>
        <v>0</v>
      </c>
      <c r="BK121">
        <f ca="1"/>
        <v>0</v>
      </c>
      <c r="BL121">
        <f ca="1"/>
        <v>0</v>
      </c>
      <c r="BM121">
        <f ca="1"/>
        <v>0</v>
      </c>
      <c r="BN121">
        <f ca="1"/>
        <v>0</v>
      </c>
      <c r="BO121" t="b">
        <f ca="1"/>
        <v>0</v>
      </c>
      <c r="BP121">
        <f ca="1"/>
        <v>0</v>
      </c>
      <c r="BQ121">
        <f ca="1"/>
        <v>0</v>
      </c>
      <c r="BR121" t="str">
        <f ca="1"/>
        <v/>
      </c>
      <c r="BS121">
        <f ca="1"/>
        <v>0</v>
      </c>
      <c r="BT121">
        <f ca="1"/>
        <v>0</v>
      </c>
      <c r="BU121" t="b">
        <f ca="1"/>
        <v>0</v>
      </c>
      <c r="BV121" t="b">
        <f ca="1"/>
        <v>0</v>
      </c>
      <c r="BW121">
        <f ca="1"/>
        <v>0</v>
      </c>
      <c r="BX121">
        <f ca="1"/>
        <v>0</v>
      </c>
      <c r="BY121" t="b">
        <f ca="1"/>
        <v>0</v>
      </c>
      <c r="BZ121" t="b">
        <f ca="1"/>
        <v>0</v>
      </c>
      <c r="CA121">
        <f ca="1"/>
        <v>0</v>
      </c>
      <c r="CB121">
        <f ca="1"/>
        <v>0</v>
      </c>
      <c r="CC121" t="b">
        <f ca="1"/>
        <v>0</v>
      </c>
      <c r="CD121" t="b">
        <f ca="1"/>
        <v>0</v>
      </c>
      <c r="CE121">
        <f ca="1"/>
        <v>0</v>
      </c>
      <c r="CF121">
        <f ca="1"/>
        <v>0</v>
      </c>
      <c r="CG121" t="b">
        <f ca="1"/>
        <v>0</v>
      </c>
      <c r="CH121">
        <f ca="1"/>
        <v>71</v>
      </c>
      <c r="CI121">
        <f ca="1"/>
        <v>109</v>
      </c>
      <c r="CJ121" t="b">
        <f ca="1"/>
        <v>0</v>
      </c>
      <c r="CK121" t="b">
        <f ca="1"/>
        <v>0</v>
      </c>
      <c r="CL121" t="b">
        <f ca="1"/>
        <v>0</v>
      </c>
      <c r="CM121" t="b">
        <f ca="1"/>
        <v>0</v>
      </c>
      <c r="CN121" t="b">
        <f ca="1"/>
        <v>0</v>
      </c>
      <c r="CO121">
        <f ca="1"/>
        <v>109</v>
      </c>
      <c r="CP121">
        <f ca="1"/>
        <v>0</v>
      </c>
      <c r="CQ121">
        <f ca="1"/>
        <v>0</v>
      </c>
      <c r="CR121">
        <f ca="1"/>
        <v>0</v>
      </c>
      <c r="CS121">
        <f ca="1"/>
        <v>0</v>
      </c>
      <c r="CT121">
        <f ca="1"/>
        <v>0</v>
      </c>
      <c r="CU121" t="b">
        <f ca="1"/>
        <v>1</v>
      </c>
      <c r="CV121" t="b">
        <f ca="1"/>
        <v>0</v>
      </c>
      <c r="CW121">
        <f ca="1"/>
        <v>135</v>
      </c>
      <c r="CX121">
        <f ca="1"/>
        <v>109</v>
      </c>
      <c r="CY121">
        <f ca="1"/>
        <v>0</v>
      </c>
      <c r="CZ121">
        <f ca="1"/>
        <v>0</v>
      </c>
      <c r="DA121" t="b">
        <f ca="1"/>
        <v>0</v>
      </c>
      <c r="DB121" t="b">
        <f ca="1"/>
        <v>0</v>
      </c>
      <c r="DC121" t="b">
        <f ca="1"/>
        <v>0</v>
      </c>
      <c r="DD121" t="b">
        <f ca="1"/>
        <v>0</v>
      </c>
      <c r="DE121" t="b">
        <f ca="1"/>
        <v>0</v>
      </c>
      <c r="DF121">
        <f ca="1"/>
        <v>0</v>
      </c>
    </row>
    <row r="122" spans="1:110" x14ac:dyDescent="0.2">
      <c r="A122" t="str">
        <f ca="1"/>
        <v>6_7 Oregon</v>
      </c>
      <c r="B122">
        <f ca="1"/>
        <v>7</v>
      </c>
      <c r="C122">
        <f ca="1"/>
        <v>0</v>
      </c>
      <c r="D122">
        <f ca="1"/>
        <v>0</v>
      </c>
      <c r="E122">
        <f ca="1"/>
        <v>0</v>
      </c>
      <c r="F122">
        <f ca="1"/>
        <v>0</v>
      </c>
      <c r="G122">
        <f ca="1"/>
        <v>0</v>
      </c>
      <c r="H122">
        <f ca="1"/>
        <v>0</v>
      </c>
      <c r="I122">
        <f ca="1"/>
        <v>0</v>
      </c>
      <c r="J122">
        <f ca="1"/>
        <v>0</v>
      </c>
      <c r="K122" t="b">
        <f ca="1"/>
        <v>0</v>
      </c>
      <c r="L122" t="b">
        <f ca="1"/>
        <v>0</v>
      </c>
      <c r="M122" t="b">
        <f ca="1"/>
        <v>0</v>
      </c>
      <c r="N122" t="str">
        <f ca="1"/>
        <v>Maverick</v>
      </c>
      <c r="O122" t="b">
        <f ca="1"/>
        <v>0</v>
      </c>
      <c r="P122">
        <f ca="1"/>
        <v>0</v>
      </c>
      <c r="Q122">
        <f ca="1"/>
        <v>0</v>
      </c>
      <c r="R122">
        <f ca="1"/>
        <v>0</v>
      </c>
      <c r="S122">
        <f ca="1"/>
        <v>2</v>
      </c>
      <c r="T122">
        <f ca="1"/>
        <v>0</v>
      </c>
      <c r="U122">
        <f ca="1"/>
        <v>0</v>
      </c>
      <c r="V122">
        <f ca="1"/>
        <v>0</v>
      </c>
      <c r="W122">
        <f ca="1"/>
        <v>0</v>
      </c>
      <c r="X122">
        <f ca="1"/>
        <v>0</v>
      </c>
      <c r="Y122">
        <f ca="1"/>
        <v>0</v>
      </c>
      <c r="Z122">
        <f ca="1"/>
        <v>7</v>
      </c>
      <c r="AA122">
        <f ca="1"/>
        <v>0</v>
      </c>
      <c r="AB122">
        <f ca="1"/>
        <v>0</v>
      </c>
      <c r="AC122">
        <f ca="1"/>
        <v>0</v>
      </c>
      <c r="AD122">
        <f ca="1"/>
        <v>0</v>
      </c>
      <c r="AE122">
        <f ca="1"/>
        <v>0</v>
      </c>
      <c r="AF122">
        <f ca="1"/>
        <v>0</v>
      </c>
      <c r="AG122">
        <f ca="1"/>
        <v>0</v>
      </c>
      <c r="AH122">
        <f ca="1"/>
        <v>0</v>
      </c>
      <c r="AI122">
        <f ca="1"/>
        <v>7</v>
      </c>
      <c r="AJ122" t="b">
        <f ca="1"/>
        <v>0</v>
      </c>
      <c r="AK122">
        <f ca="1"/>
        <v>0</v>
      </c>
      <c r="AL122" t="str">
        <f ca="1"/>
        <v>LaundrySupply</v>
      </c>
      <c r="AM122" t="str">
        <f ca="1"/>
        <v>0:08</v>
      </c>
      <c r="AN122" t="str">
        <f ca="1"/>
        <v>Attack</v>
      </c>
      <c r="AO122" t="str">
        <f ca="1"/>
        <v>Won</v>
      </c>
      <c r="AP122" t="b">
        <f ca="1"/>
        <v>0</v>
      </c>
      <c r="AQ122">
        <f ca="1"/>
        <v>0</v>
      </c>
      <c r="AR122" t="str">
        <f ca="1"/>
        <v>1:43</v>
      </c>
      <c r="AS122" t="str">
        <f ca="1"/>
        <v>Perseus</v>
      </c>
      <c r="AT122" t="str">
        <f ca="1"/>
        <v>Gun</v>
      </c>
      <c r="AU122" t="b">
        <f ca="1"/>
        <v>0</v>
      </c>
      <c r="AV122" t="b">
        <f ca="1"/>
        <v>0</v>
      </c>
      <c r="AW122" t="str">
        <f ca="1"/>
        <v>0:14</v>
      </c>
      <c r="AX122" t="str">
        <f ca="1"/>
        <v>Perseus</v>
      </c>
      <c r="AY122" t="str">
        <f ca="1"/>
        <v>Gun</v>
      </c>
      <c r="AZ122" t="b">
        <f ca="1"/>
        <v>0</v>
      </c>
      <c r="BA122" t="b">
        <f ca="1"/>
        <v>0</v>
      </c>
      <c r="BB122" t="str">
        <f ca="1"/>
        <v>0:13</v>
      </c>
      <c r="BC122" t="str">
        <f ca="1"/>
        <v>Blue</v>
      </c>
      <c r="BD122" t="str">
        <f ca="1"/>
        <v>Gun</v>
      </c>
      <c r="BE122" t="b">
        <f ca="1"/>
        <v>0</v>
      </c>
      <c r="BF122" t="b">
        <f ca="1"/>
        <v>0</v>
      </c>
      <c r="BG122" t="str">
        <f ca="1"/>
        <v>0:12</v>
      </c>
      <c r="BH122" t="str">
        <f ca="1"/>
        <v>Yeeto</v>
      </c>
      <c r="BI122" t="str">
        <f ca="1"/>
        <v>Gun</v>
      </c>
      <c r="BJ122" t="b">
        <f ca="1"/>
        <v>0</v>
      </c>
      <c r="BK122" t="b">
        <f ca="1"/>
        <v>0</v>
      </c>
      <c r="BL122" t="str">
        <f ca="1"/>
        <v>0:08</v>
      </c>
      <c r="BM122" t="str">
        <f ca="1"/>
        <v>Ploudy</v>
      </c>
      <c r="BN122" t="str">
        <f ca="1"/>
        <v>Gun</v>
      </c>
      <c r="BO122" t="b">
        <f ca="1"/>
        <v>0</v>
      </c>
      <c r="BP122" t="b">
        <f ca="1"/>
        <v>0</v>
      </c>
      <c r="BQ122">
        <f ca="1"/>
        <v>0</v>
      </c>
      <c r="BR122" t="str">
        <f ca="1"/>
        <v/>
      </c>
      <c r="BS122">
        <f ca="1"/>
        <v>0</v>
      </c>
      <c r="BT122">
        <f ca="1"/>
        <v>0</v>
      </c>
      <c r="BU122" t="b">
        <f ca="1"/>
        <v>0</v>
      </c>
      <c r="BV122" t="b">
        <f ca="1"/>
        <v>0</v>
      </c>
      <c r="BW122">
        <f ca="1"/>
        <v>0</v>
      </c>
      <c r="BX122">
        <f ca="1"/>
        <v>0</v>
      </c>
      <c r="BY122" t="b">
        <f ca="1"/>
        <v>0</v>
      </c>
      <c r="BZ122" t="b">
        <f ca="1"/>
        <v>0</v>
      </c>
      <c r="CA122">
        <f ca="1"/>
        <v>1</v>
      </c>
      <c r="CB122">
        <f ca="1"/>
        <v>0</v>
      </c>
      <c r="CC122" t="b">
        <f ca="1"/>
        <v>0</v>
      </c>
      <c r="CD122" t="b">
        <f ca="1"/>
        <v>1</v>
      </c>
      <c r="CE122">
        <f ca="1"/>
        <v>0</v>
      </c>
      <c r="CF122">
        <f ca="1"/>
        <v>0</v>
      </c>
      <c r="CG122" t="b">
        <f ca="1"/>
        <v>1</v>
      </c>
      <c r="CH122">
        <f ca="1"/>
        <v>0</v>
      </c>
      <c r="CI122" t="b">
        <f ca="1"/>
        <v>0</v>
      </c>
      <c r="CJ122">
        <f ca="1"/>
        <v>77</v>
      </c>
      <c r="CK122">
        <f ca="1"/>
        <v>166</v>
      </c>
      <c r="CL122">
        <f ca="1"/>
        <v>167</v>
      </c>
      <c r="CM122">
        <f ca="1"/>
        <v>168</v>
      </c>
      <c r="CN122">
        <f ca="1"/>
        <v>172</v>
      </c>
      <c r="CO122">
        <f ca="1"/>
        <v>172</v>
      </c>
      <c r="CP122">
        <f ca="1"/>
        <v>0</v>
      </c>
      <c r="CQ122">
        <f ca="1"/>
        <v>0</v>
      </c>
      <c r="CR122">
        <f ca="1"/>
        <v>0</v>
      </c>
      <c r="CS122">
        <f ca="1"/>
        <v>0</v>
      </c>
      <c r="CT122">
        <f ca="1"/>
        <v>0</v>
      </c>
      <c r="CU122" t="b">
        <f ca="1"/>
        <v>1</v>
      </c>
      <c r="CV122" t="b">
        <f ca="1"/>
        <v>1</v>
      </c>
      <c r="CW122" t="b">
        <f ca="1"/>
        <v>0</v>
      </c>
      <c r="CX122">
        <f ca="1"/>
        <v>164</v>
      </c>
      <c r="CY122">
        <f ca="1"/>
        <v>2</v>
      </c>
      <c r="CZ122">
        <f ca="1"/>
        <v>1</v>
      </c>
      <c r="DA122" t="b">
        <f ca="1"/>
        <v>0</v>
      </c>
      <c r="DB122" t="b">
        <f ca="1"/>
        <v>0</v>
      </c>
      <c r="DC122" t="b">
        <f ca="1"/>
        <v>0</v>
      </c>
      <c r="DD122" t="b">
        <f ca="1"/>
        <v>0</v>
      </c>
      <c r="DE122" t="b">
        <f ca="1"/>
        <v>0</v>
      </c>
      <c r="DF122">
        <f ca="1"/>
        <v>0</v>
      </c>
    </row>
    <row r="123" spans="1:110" x14ac:dyDescent="0.2">
      <c r="A123" t="str">
        <f ca="1"/>
        <v>6_7 Oregon</v>
      </c>
      <c r="B123">
        <f ca="1"/>
        <v>8</v>
      </c>
      <c r="C123">
        <f ca="1"/>
        <v>0</v>
      </c>
      <c r="D123">
        <f ca="1"/>
        <v>0</v>
      </c>
      <c r="E123">
        <f ca="1"/>
        <v>0</v>
      </c>
      <c r="F123">
        <f ca="1"/>
        <v>0</v>
      </c>
      <c r="G123">
        <f ca="1"/>
        <v>0</v>
      </c>
      <c r="H123">
        <f ca="1"/>
        <v>0</v>
      </c>
      <c r="I123">
        <f ca="1"/>
        <v>0</v>
      </c>
      <c r="J123">
        <f ca="1"/>
        <v>0</v>
      </c>
      <c r="K123" t="b">
        <f ca="1"/>
        <v>0</v>
      </c>
      <c r="L123" t="b">
        <f ca="1"/>
        <v>0</v>
      </c>
      <c r="M123" t="b">
        <f ca="1"/>
        <v>0</v>
      </c>
      <c r="N123" t="str">
        <f ca="1"/>
        <v>Iana</v>
      </c>
      <c r="O123" t="b">
        <f ca="1"/>
        <v>0</v>
      </c>
      <c r="P123">
        <f ca="1"/>
        <v>0</v>
      </c>
      <c r="Q123">
        <f ca="1"/>
        <v>0</v>
      </c>
      <c r="R123">
        <f ca="1"/>
        <v>0</v>
      </c>
      <c r="S123">
        <f ca="1"/>
        <v>0</v>
      </c>
      <c r="T123">
        <f ca="1"/>
        <v>0</v>
      </c>
      <c r="U123">
        <f ca="1"/>
        <v>0</v>
      </c>
      <c r="V123">
        <f ca="1"/>
        <v>0</v>
      </c>
      <c r="W123">
        <f ca="1"/>
        <v>0</v>
      </c>
      <c r="X123">
        <f ca="1"/>
        <v>0</v>
      </c>
      <c r="Y123">
        <f ca="1"/>
        <v>0</v>
      </c>
      <c r="Z123">
        <f ca="1"/>
        <v>8</v>
      </c>
      <c r="AA123">
        <f ca="1"/>
        <v>0</v>
      </c>
      <c r="AB123">
        <f ca="1"/>
        <v>0</v>
      </c>
      <c r="AC123">
        <f ca="1"/>
        <v>0</v>
      </c>
      <c r="AD123">
        <f ca="1"/>
        <v>0</v>
      </c>
      <c r="AE123">
        <f ca="1"/>
        <v>0</v>
      </c>
      <c r="AF123">
        <f ca="1"/>
        <v>0</v>
      </c>
      <c r="AG123">
        <f ca="1"/>
        <v>0</v>
      </c>
      <c r="AH123">
        <f ca="1"/>
        <v>0</v>
      </c>
      <c r="AI123">
        <f ca="1"/>
        <v>8</v>
      </c>
      <c r="AJ123" t="b">
        <f ca="1"/>
        <v>1</v>
      </c>
      <c r="AK123" t="str">
        <f ca="1"/>
        <v>1:34</v>
      </c>
      <c r="AL123" t="str">
        <f ca="1"/>
        <v>DormsKids</v>
      </c>
      <c r="AM123" t="str">
        <f ca="1"/>
        <v>0:43</v>
      </c>
      <c r="AN123" t="str">
        <f ca="1"/>
        <v>Attack</v>
      </c>
      <c r="AO123" t="str">
        <f ca="1"/>
        <v>Won</v>
      </c>
      <c r="AP123" t="b">
        <f ca="1"/>
        <v>0</v>
      </c>
      <c r="AQ123">
        <f ca="1"/>
        <v>0</v>
      </c>
      <c r="AR123" t="str">
        <f ca="1"/>
        <v>2:15</v>
      </c>
      <c r="AS123" t="str">
        <f ca="1"/>
        <v>Fin</v>
      </c>
      <c r="AT123" t="str">
        <f ca="1"/>
        <v>Gun</v>
      </c>
      <c r="AU123" t="b">
        <f ca="1"/>
        <v>0</v>
      </c>
      <c r="AV123" t="b">
        <f ca="1"/>
        <v>1</v>
      </c>
      <c r="AW123" t="str">
        <f ca="1"/>
        <v>1:43</v>
      </c>
      <c r="AX123" t="str">
        <f ca="1"/>
        <v>Yeeto</v>
      </c>
      <c r="AY123" t="str">
        <f ca="1"/>
        <v>Gun</v>
      </c>
      <c r="AZ123" t="b">
        <f ca="1"/>
        <v>0</v>
      </c>
      <c r="BA123" t="b">
        <f ca="1"/>
        <v>0</v>
      </c>
      <c r="BB123" t="str">
        <f ca="1"/>
        <v>1:40</v>
      </c>
      <c r="BC123" t="str">
        <f ca="1"/>
        <v>Yeeto</v>
      </c>
      <c r="BD123" t="str">
        <f ca="1"/>
        <v>Gun</v>
      </c>
      <c r="BE123" t="b">
        <f ca="1"/>
        <v>0</v>
      </c>
      <c r="BF123" t="b">
        <f ca="1"/>
        <v>1</v>
      </c>
      <c r="BG123" t="str">
        <f ca="1"/>
        <v>1:34</v>
      </c>
      <c r="BH123" t="str">
        <f ca="1"/>
        <v>Blue</v>
      </c>
      <c r="BI123" t="str">
        <f ca="1"/>
        <v>Gun</v>
      </c>
      <c r="BJ123" t="b">
        <f ca="1"/>
        <v>0</v>
      </c>
      <c r="BK123" t="b">
        <f ca="1"/>
        <v>0</v>
      </c>
      <c r="BL123" t="str">
        <f ca="1"/>
        <v>0:43</v>
      </c>
      <c r="BM123" t="str">
        <f ca="1"/>
        <v>Blue</v>
      </c>
      <c r="BN123" t="str">
        <f ca="1"/>
        <v>Gun</v>
      </c>
      <c r="BO123" t="b">
        <f ca="1"/>
        <v>1</v>
      </c>
      <c r="BP123" t="b">
        <f ca="1"/>
        <v>0</v>
      </c>
      <c r="BQ123">
        <f ca="1"/>
        <v>0</v>
      </c>
      <c r="BR123" t="str">
        <f ca="1"/>
        <v/>
      </c>
      <c r="BS123">
        <f ca="1"/>
        <v>0</v>
      </c>
      <c r="BT123">
        <f ca="1"/>
        <v>0</v>
      </c>
      <c r="BU123" t="b">
        <f ca="1"/>
        <v>0</v>
      </c>
      <c r="BV123" t="b">
        <f ca="1"/>
        <v>0</v>
      </c>
      <c r="BW123">
        <f ca="1"/>
        <v>0</v>
      </c>
      <c r="BX123">
        <f ca="1"/>
        <v>0</v>
      </c>
      <c r="BY123" t="b">
        <f ca="1"/>
        <v>1</v>
      </c>
      <c r="BZ123" t="b">
        <f ca="1"/>
        <v>0</v>
      </c>
      <c r="CA123">
        <f ca="1"/>
        <v>0</v>
      </c>
      <c r="CB123">
        <f ca="1"/>
        <v>0</v>
      </c>
      <c r="CC123" t="b">
        <f ca="1"/>
        <v>0</v>
      </c>
      <c r="CD123" t="b">
        <f ca="1"/>
        <v>1</v>
      </c>
      <c r="CE123">
        <f ca="1"/>
        <v>0</v>
      </c>
      <c r="CF123">
        <f ca="1"/>
        <v>0</v>
      </c>
      <c r="CG123" t="b">
        <f ca="1"/>
        <v>1</v>
      </c>
      <c r="CH123">
        <f ca="1"/>
        <v>0</v>
      </c>
      <c r="CI123" t="b">
        <f ca="1"/>
        <v>0</v>
      </c>
      <c r="CJ123">
        <f ca="1"/>
        <v>45</v>
      </c>
      <c r="CK123">
        <f ca="1"/>
        <v>77</v>
      </c>
      <c r="CL123">
        <f ca="1"/>
        <v>80</v>
      </c>
      <c r="CM123">
        <f ca="1"/>
        <v>86</v>
      </c>
      <c r="CN123">
        <f ca="1"/>
        <v>88</v>
      </c>
      <c r="CO123">
        <f ca="1"/>
        <v>88</v>
      </c>
      <c r="CP123">
        <f ca="1"/>
        <v>0</v>
      </c>
      <c r="CQ123">
        <f ca="1"/>
        <v>0</v>
      </c>
      <c r="CR123">
        <f ca="1"/>
        <v>0</v>
      </c>
      <c r="CS123">
        <f ca="1"/>
        <v>0</v>
      </c>
      <c r="CT123">
        <f ca="1"/>
        <v>0</v>
      </c>
      <c r="CU123">
        <f ca="1"/>
        <v>0</v>
      </c>
      <c r="CV123">
        <f ca="1"/>
        <v>0</v>
      </c>
      <c r="CW123">
        <f ca="1"/>
        <v>0</v>
      </c>
      <c r="CX123">
        <f ca="1"/>
        <v>0</v>
      </c>
      <c r="CY123">
        <f ca="1"/>
        <v>0</v>
      </c>
      <c r="CZ123">
        <f ca="1"/>
        <v>0</v>
      </c>
      <c r="DA123" t="b">
        <f ca="1"/>
        <v>0</v>
      </c>
      <c r="DB123" t="b">
        <f ca="1"/>
        <v>0</v>
      </c>
      <c r="DC123" t="b">
        <f ca="1"/>
        <v>0</v>
      </c>
      <c r="DD123">
        <f ca="1"/>
        <v>86</v>
      </c>
      <c r="DE123" t="b">
        <f ca="1"/>
        <v>0</v>
      </c>
      <c r="DF123">
        <f ca="1"/>
        <v>0</v>
      </c>
    </row>
    <row r="124" spans="1:110" x14ac:dyDescent="0.2">
      <c r="A124" t="str">
        <f ca="1"/>
        <v>6_7 Oregon</v>
      </c>
      <c r="B124">
        <f ca="1"/>
        <v>9</v>
      </c>
      <c r="C124">
        <f ca="1"/>
        <v>0</v>
      </c>
      <c r="D124">
        <f ca="1"/>
        <v>0</v>
      </c>
      <c r="E124">
        <f ca="1"/>
        <v>0</v>
      </c>
      <c r="F124">
        <f ca="1"/>
        <v>0</v>
      </c>
      <c r="G124">
        <f ca="1"/>
        <v>0</v>
      </c>
      <c r="H124">
        <f ca="1"/>
        <v>0</v>
      </c>
      <c r="I124">
        <f ca="1"/>
        <v>0</v>
      </c>
      <c r="J124" t="str">
        <f ca="1"/>
        <v>1:31</v>
      </c>
      <c r="K124" t="b">
        <f ca="1"/>
        <v>0</v>
      </c>
      <c r="L124" t="b">
        <f ca="1"/>
        <v>0</v>
      </c>
      <c r="M124" t="b">
        <f ca="1"/>
        <v>0</v>
      </c>
      <c r="N124" t="str">
        <f ca="1"/>
        <v>Nomad</v>
      </c>
      <c r="O124" t="b">
        <f ca="1"/>
        <v>0</v>
      </c>
      <c r="P124">
        <f ca="1"/>
        <v>0</v>
      </c>
      <c r="Q124">
        <f ca="1"/>
        <v>0</v>
      </c>
      <c r="R124">
        <f ca="1"/>
        <v>0</v>
      </c>
      <c r="S124">
        <f ca="1"/>
        <v>1</v>
      </c>
      <c r="T124">
        <f ca="1"/>
        <v>0</v>
      </c>
      <c r="U124">
        <f ca="1"/>
        <v>0</v>
      </c>
      <c r="V124">
        <f ca="1"/>
        <v>0</v>
      </c>
      <c r="W124">
        <f ca="1"/>
        <v>0</v>
      </c>
      <c r="X124">
        <f ca="1"/>
        <v>0</v>
      </c>
      <c r="Y124">
        <f ca="1"/>
        <v>0</v>
      </c>
      <c r="Z124">
        <f ca="1"/>
        <v>9</v>
      </c>
      <c r="AA124">
        <f ca="1"/>
        <v>0</v>
      </c>
      <c r="AB124">
        <f ca="1"/>
        <v>0</v>
      </c>
      <c r="AC124">
        <f ca="1"/>
        <v>0</v>
      </c>
      <c r="AD124">
        <f ca="1"/>
        <v>0</v>
      </c>
      <c r="AE124">
        <f ca="1"/>
        <v>0</v>
      </c>
      <c r="AF124">
        <f ca="1"/>
        <v>0</v>
      </c>
      <c r="AG124">
        <f ca="1"/>
        <v>0</v>
      </c>
      <c r="AH124">
        <f ca="1"/>
        <v>0</v>
      </c>
      <c r="AI124">
        <f ca="1"/>
        <v>9</v>
      </c>
      <c r="AJ124" t="b">
        <f ca="1"/>
        <v>0</v>
      </c>
      <c r="AK124">
        <f ca="1"/>
        <v>0</v>
      </c>
      <c r="AL124" t="str">
        <f ca="1"/>
        <v>DormsKids</v>
      </c>
      <c r="AM124" t="str">
        <f ca="1"/>
        <v>0:49</v>
      </c>
      <c r="AN124" t="str">
        <f ca="1"/>
        <v>Attack</v>
      </c>
      <c r="AO124" t="str">
        <f ca="1"/>
        <v>Lost</v>
      </c>
      <c r="AP124" t="b">
        <f ca="1"/>
        <v>0</v>
      </c>
      <c r="AQ124">
        <f ca="1"/>
        <v>0</v>
      </c>
      <c r="AR124" t="str">
        <f ca="1"/>
        <v>1:00</v>
      </c>
      <c r="AS124" t="str">
        <f ca="1"/>
        <v>Blue</v>
      </c>
      <c r="AT124" t="str">
        <f ca="1"/>
        <v>Gun</v>
      </c>
      <c r="AU124" t="b">
        <f ca="1"/>
        <v>0</v>
      </c>
      <c r="AV124" t="b">
        <f ca="1"/>
        <v>0</v>
      </c>
      <c r="AW124" t="str">
        <f ca="1"/>
        <v>0:55</v>
      </c>
      <c r="AX124" t="str">
        <f ca="1"/>
        <v>Blue</v>
      </c>
      <c r="AY124" t="str">
        <f ca="1"/>
        <v>Gun</v>
      </c>
      <c r="AZ124" t="b">
        <f ca="1"/>
        <v>0</v>
      </c>
      <c r="BA124" t="b">
        <f ca="1"/>
        <v>1</v>
      </c>
      <c r="BB124" t="str">
        <f ca="1"/>
        <v>0:54</v>
      </c>
      <c r="BC124" t="str">
        <f ca="1"/>
        <v>Blue</v>
      </c>
      <c r="BD124" t="str">
        <f ca="1"/>
        <v>Gun</v>
      </c>
      <c r="BE124" t="b">
        <f ca="1"/>
        <v>0</v>
      </c>
      <c r="BF124" t="b">
        <f ca="1"/>
        <v>1</v>
      </c>
      <c r="BG124">
        <f ca="1"/>
        <v>0</v>
      </c>
      <c r="BH124">
        <f ca="1"/>
        <v>0</v>
      </c>
      <c r="BI124">
        <f ca="1"/>
        <v>0</v>
      </c>
      <c r="BJ124" t="b">
        <f ca="1"/>
        <v>0</v>
      </c>
      <c r="BK124">
        <f ca="1"/>
        <v>0</v>
      </c>
      <c r="BL124">
        <f ca="1"/>
        <v>0</v>
      </c>
      <c r="BM124">
        <f ca="1"/>
        <v>0</v>
      </c>
      <c r="BN124">
        <f ca="1"/>
        <v>0</v>
      </c>
      <c r="BO124" t="b">
        <f ca="1"/>
        <v>0</v>
      </c>
      <c r="BP124">
        <f ca="1"/>
        <v>0</v>
      </c>
      <c r="BQ124">
        <f ca="1"/>
        <v>0</v>
      </c>
      <c r="BR124" t="str">
        <f ca="1"/>
        <v/>
      </c>
      <c r="BS124">
        <f ca="1"/>
        <v>0</v>
      </c>
      <c r="BT124">
        <f ca="1"/>
        <v>0</v>
      </c>
      <c r="BU124" t="b">
        <f ca="1"/>
        <v>0</v>
      </c>
      <c r="BV124" t="b">
        <f ca="1"/>
        <v>0</v>
      </c>
      <c r="BW124">
        <f ca="1"/>
        <v>0</v>
      </c>
      <c r="BX124">
        <f ca="1"/>
        <v>0</v>
      </c>
      <c r="BY124" t="b">
        <f ca="1"/>
        <v>0</v>
      </c>
      <c r="BZ124" t="b">
        <f ca="1"/>
        <v>0</v>
      </c>
      <c r="CA124">
        <f ca="1"/>
        <v>0</v>
      </c>
      <c r="CB124">
        <f ca="1"/>
        <v>0</v>
      </c>
      <c r="CC124" t="b">
        <f ca="1"/>
        <v>0</v>
      </c>
      <c r="CD124" t="b">
        <f ca="1"/>
        <v>0</v>
      </c>
      <c r="CE124">
        <f ca="1"/>
        <v>0</v>
      </c>
      <c r="CF124">
        <f ca="1"/>
        <v>0</v>
      </c>
      <c r="CG124" t="b">
        <f ca="1"/>
        <v>0</v>
      </c>
      <c r="CH124">
        <f ca="1"/>
        <v>91</v>
      </c>
      <c r="CI124">
        <f ca="1"/>
        <v>89</v>
      </c>
      <c r="CJ124">
        <f ca="1"/>
        <v>120</v>
      </c>
      <c r="CK124">
        <f ca="1"/>
        <v>125</v>
      </c>
      <c r="CL124">
        <f ca="1"/>
        <v>126</v>
      </c>
      <c r="CM124" t="b">
        <f ca="1"/>
        <v>0</v>
      </c>
      <c r="CN124" t="b">
        <f ca="1"/>
        <v>0</v>
      </c>
      <c r="CO124">
        <f ca="1"/>
        <v>131</v>
      </c>
      <c r="CP124">
        <f ca="1"/>
        <v>0</v>
      </c>
      <c r="CQ124">
        <f ca="1"/>
        <v>0</v>
      </c>
      <c r="CR124">
        <f ca="1"/>
        <v>0</v>
      </c>
      <c r="CS124">
        <f ca="1"/>
        <v>0</v>
      </c>
      <c r="CT124">
        <f ca="1"/>
        <v>0</v>
      </c>
      <c r="CU124">
        <f ca="1"/>
        <v>0</v>
      </c>
      <c r="CV124">
        <f ca="1"/>
        <v>0</v>
      </c>
      <c r="CW124">
        <f ca="1"/>
        <v>0</v>
      </c>
      <c r="CX124">
        <f ca="1"/>
        <v>0</v>
      </c>
      <c r="CY124">
        <f ca="1"/>
        <v>0</v>
      </c>
      <c r="CZ124">
        <f ca="1"/>
        <v>0</v>
      </c>
      <c r="DA124" t="b">
        <f ca="1"/>
        <v>0</v>
      </c>
      <c r="DB124" t="b">
        <f ca="1"/>
        <v>0</v>
      </c>
      <c r="DC124" t="b">
        <f ca="1"/>
        <v>0</v>
      </c>
      <c r="DD124" t="b">
        <f ca="1"/>
        <v>0</v>
      </c>
      <c r="DE124" t="b">
        <f ca="1"/>
        <v>0</v>
      </c>
      <c r="DF124">
        <f ca="1"/>
        <v>0</v>
      </c>
    </row>
    <row r="125" spans="1:110" x14ac:dyDescent="0.2">
      <c r="A125" t="str">
        <f ca="1"/>
        <v>6_7 Oregon</v>
      </c>
      <c r="B125">
        <f ca="1"/>
        <v>10</v>
      </c>
      <c r="C125">
        <f ca="1"/>
        <v>0</v>
      </c>
      <c r="D125">
        <f ca="1"/>
        <v>0</v>
      </c>
      <c r="E125">
        <f ca="1"/>
        <v>0</v>
      </c>
      <c r="F125">
        <f ca="1"/>
        <v>0</v>
      </c>
      <c r="G125">
        <f ca="1"/>
        <v>0</v>
      </c>
      <c r="H125">
        <f ca="1"/>
        <v>0</v>
      </c>
      <c r="I125">
        <f ca="1"/>
        <v>0</v>
      </c>
      <c r="J125">
        <f ca="1"/>
        <v>0</v>
      </c>
      <c r="K125" t="b">
        <f ca="1"/>
        <v>0</v>
      </c>
      <c r="L125" t="b">
        <f ca="1"/>
        <v>0</v>
      </c>
      <c r="M125" t="b">
        <f ca="1"/>
        <v>0</v>
      </c>
      <c r="N125" t="str">
        <f ca="1"/>
        <v>Nomad</v>
      </c>
      <c r="O125" t="b">
        <f ca="1"/>
        <v>0</v>
      </c>
      <c r="P125">
        <f ca="1"/>
        <v>0</v>
      </c>
      <c r="Q125">
        <f ca="1"/>
        <v>0</v>
      </c>
      <c r="R125">
        <f ca="1"/>
        <v>0</v>
      </c>
      <c r="S125">
        <f ca="1"/>
        <v>0</v>
      </c>
      <c r="T125">
        <f ca="1"/>
        <v>0</v>
      </c>
      <c r="U125">
        <f ca="1"/>
        <v>0</v>
      </c>
      <c r="V125">
        <f ca="1"/>
        <v>0</v>
      </c>
      <c r="W125">
        <f ca="1"/>
        <v>0</v>
      </c>
      <c r="X125">
        <f ca="1"/>
        <v>0</v>
      </c>
      <c r="Y125">
        <f ca="1"/>
        <v>0</v>
      </c>
      <c r="Z125">
        <f ca="1"/>
        <v>10</v>
      </c>
      <c r="AA125">
        <f ca="1"/>
        <v>0</v>
      </c>
      <c r="AB125">
        <f ca="1"/>
        <v>0</v>
      </c>
      <c r="AC125">
        <f ca="1"/>
        <v>0</v>
      </c>
      <c r="AD125">
        <f ca="1"/>
        <v>0</v>
      </c>
      <c r="AE125">
        <f ca="1"/>
        <v>0</v>
      </c>
      <c r="AF125">
        <f ca="1"/>
        <v>0</v>
      </c>
      <c r="AG125">
        <f ca="1"/>
        <v>0</v>
      </c>
      <c r="AH125">
        <f ca="1"/>
        <v>0</v>
      </c>
      <c r="AI125">
        <f ca="1"/>
        <v>10</v>
      </c>
      <c r="AJ125" t="b">
        <f ca="1"/>
        <v>0</v>
      </c>
      <c r="AK125">
        <f ca="1"/>
        <v>0</v>
      </c>
      <c r="AL125" t="str">
        <f ca="1"/>
        <v>MeetingKitchen</v>
      </c>
      <c r="AM125" t="str">
        <f ca="1"/>
        <v>0:50</v>
      </c>
      <c r="AN125" t="str">
        <f ca="1"/>
        <v>Attack</v>
      </c>
      <c r="AO125" t="str">
        <f ca="1"/>
        <v>Won</v>
      </c>
      <c r="AP125" t="b">
        <f ca="1"/>
        <v>0</v>
      </c>
      <c r="AQ125">
        <f ca="1"/>
        <v>0</v>
      </c>
      <c r="AR125" t="str">
        <f ca="1"/>
        <v>1:11</v>
      </c>
      <c r="AS125" t="str">
        <f ca="1"/>
        <v>Perseus</v>
      </c>
      <c r="AT125" t="str">
        <f ca="1"/>
        <v>Gun</v>
      </c>
      <c r="AU125" t="b">
        <f ca="1"/>
        <v>0</v>
      </c>
      <c r="AV125" t="b">
        <f ca="1"/>
        <v>0</v>
      </c>
      <c r="AW125" t="str">
        <f ca="1"/>
        <v>1:08</v>
      </c>
      <c r="AX125" t="str">
        <f ca="1"/>
        <v>Yeeto</v>
      </c>
      <c r="AY125" t="str">
        <f ca="1"/>
        <v>Gun</v>
      </c>
      <c r="AZ125" t="b">
        <f ca="1"/>
        <v>0</v>
      </c>
      <c r="BA125" t="b">
        <f ca="1"/>
        <v>1</v>
      </c>
      <c r="BB125" t="str">
        <f ca="1"/>
        <v>0:54</v>
      </c>
      <c r="BC125" t="str">
        <f ca="1"/>
        <v>Perseus</v>
      </c>
      <c r="BD125" t="str">
        <f ca="1"/>
        <v>Gun</v>
      </c>
      <c r="BE125" t="b">
        <f ca="1"/>
        <v>0</v>
      </c>
      <c r="BF125" t="b">
        <f ca="1"/>
        <v>1</v>
      </c>
      <c r="BG125" t="str">
        <f ca="1"/>
        <v>0:53</v>
      </c>
      <c r="BH125" t="str">
        <f ca="1"/>
        <v>Blue</v>
      </c>
      <c r="BI125" t="str">
        <f ca="1"/>
        <v>Gun</v>
      </c>
      <c r="BJ125" t="b">
        <f ca="1"/>
        <v>0</v>
      </c>
      <c r="BK125" t="b">
        <f ca="1"/>
        <v>1</v>
      </c>
      <c r="BL125" t="str">
        <f ca="1"/>
        <v>0:50</v>
      </c>
      <c r="BM125" t="str">
        <f ca="1"/>
        <v>Perseus</v>
      </c>
      <c r="BN125" t="str">
        <f ca="1"/>
        <v>Gun</v>
      </c>
      <c r="BO125" t="b">
        <f ca="1"/>
        <v>0</v>
      </c>
      <c r="BP125" t="b">
        <f ca="1"/>
        <v>1</v>
      </c>
      <c r="BQ125">
        <f ca="1"/>
        <v>0</v>
      </c>
      <c r="BR125" t="str">
        <f ca="1"/>
        <v/>
      </c>
      <c r="BS125">
        <f ca="1"/>
        <v>0</v>
      </c>
      <c r="BT125">
        <f ca="1"/>
        <v>0</v>
      </c>
      <c r="BU125" t="b">
        <f ca="1"/>
        <v>0</v>
      </c>
      <c r="BV125" t="b">
        <f ca="1"/>
        <v>0</v>
      </c>
      <c r="BW125">
        <f ca="1"/>
        <v>0</v>
      </c>
      <c r="BX125">
        <f ca="1"/>
        <v>0</v>
      </c>
      <c r="BY125" t="b">
        <f ca="1"/>
        <v>0</v>
      </c>
      <c r="BZ125" t="b">
        <f ca="1"/>
        <v>0</v>
      </c>
      <c r="CA125">
        <f ca="1"/>
        <v>0</v>
      </c>
      <c r="CB125">
        <f ca="1"/>
        <v>0</v>
      </c>
      <c r="CC125" t="b">
        <f ca="1"/>
        <v>0</v>
      </c>
      <c r="CD125" t="b">
        <f ca="1"/>
        <v>1</v>
      </c>
      <c r="CE125">
        <f ca="1"/>
        <v>0</v>
      </c>
      <c r="CF125">
        <f ca="1"/>
        <v>0</v>
      </c>
      <c r="CG125" t="b">
        <f ca="1"/>
        <v>1</v>
      </c>
      <c r="CH125">
        <f ca="1"/>
        <v>0</v>
      </c>
      <c r="CI125" t="b">
        <f ca="1"/>
        <v>0</v>
      </c>
      <c r="CJ125">
        <f ca="1"/>
        <v>109</v>
      </c>
      <c r="CK125">
        <f ca="1"/>
        <v>112</v>
      </c>
      <c r="CL125">
        <f ca="1"/>
        <v>126</v>
      </c>
      <c r="CM125">
        <f ca="1"/>
        <v>127</v>
      </c>
      <c r="CN125">
        <f ca="1"/>
        <v>130</v>
      </c>
      <c r="CO125">
        <f ca="1"/>
        <v>130</v>
      </c>
      <c r="CP125">
        <f ca="1"/>
        <v>0</v>
      </c>
      <c r="CQ125">
        <f ca="1"/>
        <v>0</v>
      </c>
      <c r="CR125">
        <f ca="1"/>
        <v>0</v>
      </c>
      <c r="CS125">
        <f ca="1"/>
        <v>0</v>
      </c>
      <c r="CT125">
        <f ca="1"/>
        <v>0</v>
      </c>
      <c r="CU125">
        <f ca="1"/>
        <v>0</v>
      </c>
      <c r="CV125">
        <f ca="1"/>
        <v>0</v>
      </c>
      <c r="CW125">
        <f ca="1"/>
        <v>0</v>
      </c>
      <c r="CX125">
        <f ca="1"/>
        <v>0</v>
      </c>
      <c r="CY125">
        <f ca="1"/>
        <v>0</v>
      </c>
      <c r="CZ125">
        <f ca="1"/>
        <v>0</v>
      </c>
      <c r="DA125" t="b">
        <f ca="1"/>
        <v>0</v>
      </c>
      <c r="DB125" t="b">
        <f ca="1"/>
        <v>0</v>
      </c>
      <c r="DC125" t="b">
        <f ca="1"/>
        <v>0</v>
      </c>
      <c r="DD125" t="b">
        <f ca="1"/>
        <v>0</v>
      </c>
      <c r="DE125" t="b">
        <f ca="1"/>
        <v>0</v>
      </c>
      <c r="DF125">
        <f ca="1"/>
        <v>0</v>
      </c>
    </row>
    <row r="126" spans="1:110" x14ac:dyDescent="0.2">
      <c r="A126" t="str">
        <f ca="1"/>
        <v>6_7 Oregon</v>
      </c>
      <c r="B126">
        <f ca="1"/>
        <v>11</v>
      </c>
      <c r="C126">
        <f ca="1"/>
        <v>0</v>
      </c>
      <c r="D126">
        <f ca="1"/>
        <v>0</v>
      </c>
      <c r="E126">
        <f ca="1"/>
        <v>0</v>
      </c>
      <c r="F126">
        <f ca="1"/>
        <v>0</v>
      </c>
      <c r="G126">
        <f ca="1"/>
        <v>0</v>
      </c>
      <c r="H126">
        <f ca="1"/>
        <v>0</v>
      </c>
      <c r="I126">
        <f ca="1"/>
        <v>0</v>
      </c>
      <c r="J126">
        <f ca="1"/>
        <v>0</v>
      </c>
      <c r="K126" t="b">
        <f ca="1"/>
        <v>0</v>
      </c>
      <c r="L126" t="b">
        <f ca="1"/>
        <v>0</v>
      </c>
      <c r="M126" t="b">
        <f ca="1"/>
        <v>0</v>
      </c>
      <c r="N126" t="str">
        <f ca="1"/>
        <v>Maverick</v>
      </c>
      <c r="O126" t="b">
        <f ca="1"/>
        <v>0</v>
      </c>
      <c r="P126">
        <f ca="1"/>
        <v>0</v>
      </c>
      <c r="Q126">
        <f ca="1"/>
        <v>0</v>
      </c>
      <c r="R126">
        <f ca="1"/>
        <v>0</v>
      </c>
      <c r="S126">
        <f ca="1"/>
        <v>1</v>
      </c>
      <c r="T126">
        <f ca="1"/>
        <v>0</v>
      </c>
      <c r="U126">
        <f ca="1"/>
        <v>0</v>
      </c>
      <c r="V126">
        <f ca="1"/>
        <v>0</v>
      </c>
      <c r="W126">
        <f ca="1"/>
        <v>0</v>
      </c>
      <c r="X126">
        <f ca="1"/>
        <v>0</v>
      </c>
      <c r="Y126">
        <f ca="1"/>
        <v>0</v>
      </c>
      <c r="Z126">
        <f ca="1"/>
        <v>11</v>
      </c>
      <c r="AA126">
        <f ca="1"/>
        <v>0</v>
      </c>
      <c r="AB126">
        <f ca="1"/>
        <v>0</v>
      </c>
      <c r="AC126">
        <f ca="1"/>
        <v>0</v>
      </c>
      <c r="AD126">
        <f ca="1"/>
        <v>0</v>
      </c>
      <c r="AE126">
        <f ca="1"/>
        <v>0</v>
      </c>
      <c r="AF126">
        <f ca="1"/>
        <v>0</v>
      </c>
      <c r="AG126">
        <f ca="1"/>
        <v>0</v>
      </c>
      <c r="AH126">
        <f ca="1"/>
        <v>0</v>
      </c>
      <c r="AI126">
        <f ca="1"/>
        <v>11</v>
      </c>
      <c r="AJ126" t="b">
        <f ca="1"/>
        <v>0</v>
      </c>
      <c r="AK126">
        <f ca="1"/>
        <v>0</v>
      </c>
      <c r="AL126" t="str">
        <f ca="1"/>
        <v>LaundrySupply</v>
      </c>
      <c r="AM126" t="str">
        <f ca="1"/>
        <v>0:38</v>
      </c>
      <c r="AN126" t="str">
        <f ca="1"/>
        <v>Attack</v>
      </c>
      <c r="AO126" t="str">
        <f ca="1"/>
        <v>Won</v>
      </c>
      <c r="AP126" t="b">
        <f ca="1"/>
        <v>0</v>
      </c>
      <c r="AQ126">
        <f ca="1"/>
        <v>0</v>
      </c>
      <c r="AR126" t="str">
        <f ca="1"/>
        <v>1:04</v>
      </c>
      <c r="AS126" t="str">
        <f ca="1"/>
        <v>Perseus</v>
      </c>
      <c r="AT126" t="str">
        <f ca="1"/>
        <v>Utility</v>
      </c>
      <c r="AU126" t="b">
        <f ca="1"/>
        <v>0</v>
      </c>
      <c r="AV126" t="b">
        <f ca="1"/>
        <v>0</v>
      </c>
      <c r="AW126" t="str">
        <f ca="1"/>
        <v>0:45</v>
      </c>
      <c r="AX126" t="str">
        <f ca="1"/>
        <v>Perseus</v>
      </c>
      <c r="AY126" t="str">
        <f ca="1"/>
        <v>Utility</v>
      </c>
      <c r="AZ126" t="b">
        <f ca="1"/>
        <v>0</v>
      </c>
      <c r="BA126" t="b">
        <f ca="1"/>
        <v>0</v>
      </c>
      <c r="BB126" t="str">
        <f ca="1"/>
        <v>0:41</v>
      </c>
      <c r="BC126" t="str">
        <f ca="1"/>
        <v>Yeeto</v>
      </c>
      <c r="BD126" t="str">
        <f ca="1"/>
        <v>Gun</v>
      </c>
      <c r="BE126" t="b">
        <f ca="1"/>
        <v>0</v>
      </c>
      <c r="BF126" t="b">
        <f ca="1"/>
        <v>0</v>
      </c>
      <c r="BG126" t="str">
        <f ca="1"/>
        <v>0:40</v>
      </c>
      <c r="BH126" t="str">
        <f ca="1"/>
        <v>Yeeto</v>
      </c>
      <c r="BI126" t="str">
        <f ca="1"/>
        <v>Gun</v>
      </c>
      <c r="BJ126" t="b">
        <f ca="1"/>
        <v>0</v>
      </c>
      <c r="BK126" t="b">
        <f ca="1"/>
        <v>0</v>
      </c>
      <c r="BL126" t="str">
        <f ca="1"/>
        <v>0:38</v>
      </c>
      <c r="BM126" t="str">
        <f ca="1"/>
        <v>Yeeto</v>
      </c>
      <c r="BN126" t="str">
        <f ca="1"/>
        <v>Gun</v>
      </c>
      <c r="BO126" t="b">
        <f ca="1"/>
        <v>0</v>
      </c>
      <c r="BP126" t="b">
        <f ca="1"/>
        <v>0</v>
      </c>
      <c r="BQ126">
        <f ca="1"/>
        <v>0</v>
      </c>
      <c r="BR126" t="str">
        <f ca="1"/>
        <v/>
      </c>
      <c r="BS126">
        <f ca="1"/>
        <v>0</v>
      </c>
      <c r="BT126">
        <f ca="1"/>
        <v>0</v>
      </c>
      <c r="BU126" t="b">
        <f ca="1"/>
        <v>0</v>
      </c>
      <c r="BV126" t="b">
        <f ca="1"/>
        <v>0</v>
      </c>
      <c r="BW126">
        <f ca="1"/>
        <v>0</v>
      </c>
      <c r="BX126">
        <f ca="1"/>
        <v>0</v>
      </c>
      <c r="BY126" t="b">
        <f ca="1"/>
        <v>0</v>
      </c>
      <c r="BZ126" t="b">
        <f ca="1"/>
        <v>0</v>
      </c>
      <c r="CA126">
        <f ca="1"/>
        <v>0</v>
      </c>
      <c r="CB126">
        <f ca="1"/>
        <v>0</v>
      </c>
      <c r="CC126" t="b">
        <f ca="1"/>
        <v>0</v>
      </c>
      <c r="CD126" t="b">
        <f ca="1"/>
        <v>1</v>
      </c>
      <c r="CE126">
        <f ca="1"/>
        <v>0</v>
      </c>
      <c r="CF126">
        <f ca="1"/>
        <v>0</v>
      </c>
      <c r="CG126" t="b">
        <f ca="1"/>
        <v>1</v>
      </c>
      <c r="CH126">
        <f ca="1"/>
        <v>0</v>
      </c>
      <c r="CI126" t="b">
        <f ca="1"/>
        <v>0</v>
      </c>
      <c r="CJ126">
        <f ca="1"/>
        <v>116</v>
      </c>
      <c r="CK126">
        <f ca="1"/>
        <v>135</v>
      </c>
      <c r="CL126">
        <f ca="1"/>
        <v>139</v>
      </c>
      <c r="CM126">
        <f ca="1"/>
        <v>140</v>
      </c>
      <c r="CN126">
        <f ca="1"/>
        <v>142</v>
      </c>
      <c r="CO126">
        <f ca="1"/>
        <v>142</v>
      </c>
      <c r="CP126">
        <f ca="1"/>
        <v>0</v>
      </c>
      <c r="CQ126">
        <f ca="1"/>
        <v>0</v>
      </c>
      <c r="CR126">
        <f ca="1"/>
        <v>0</v>
      </c>
      <c r="CS126">
        <f ca="1"/>
        <v>0</v>
      </c>
      <c r="CT126">
        <f ca="1"/>
        <v>0</v>
      </c>
      <c r="CU126">
        <f ca="1"/>
        <v>0</v>
      </c>
      <c r="CV126">
        <f ca="1"/>
        <v>0</v>
      </c>
      <c r="CW126">
        <f ca="1"/>
        <v>0</v>
      </c>
      <c r="CX126">
        <f ca="1"/>
        <v>0</v>
      </c>
      <c r="CY126">
        <f ca="1"/>
        <v>0</v>
      </c>
      <c r="CZ126">
        <f ca="1"/>
        <v>0</v>
      </c>
      <c r="DA126" t="b">
        <f ca="1"/>
        <v>0</v>
      </c>
      <c r="DB126" t="b">
        <f ca="1"/>
        <v>0</v>
      </c>
      <c r="DC126" t="b">
        <f ca="1"/>
        <v>0</v>
      </c>
      <c r="DD126" t="b">
        <f ca="1"/>
        <v>0</v>
      </c>
      <c r="DE126" t="b">
        <f ca="1"/>
        <v>0</v>
      </c>
      <c r="DF126">
        <f ca="1"/>
        <v>0</v>
      </c>
    </row>
    <row r="127" spans="1:110" x14ac:dyDescent="0.2">
      <c r="A127" t="str">
        <f ca="1"/>
        <v>6_7 Oregon</v>
      </c>
      <c r="B127">
        <f ca="1"/>
        <v>12</v>
      </c>
      <c r="C127">
        <f ca="1"/>
        <v>0</v>
      </c>
      <c r="D127">
        <f ca="1"/>
        <v>0</v>
      </c>
      <c r="E127">
        <f ca="1"/>
        <v>0</v>
      </c>
      <c r="F127">
        <f ca="1"/>
        <v>0</v>
      </c>
      <c r="G127">
        <f ca="1"/>
        <v>0</v>
      </c>
      <c r="H127">
        <f ca="1"/>
        <v>0</v>
      </c>
      <c r="I127">
        <f ca="1"/>
        <v>0</v>
      </c>
      <c r="J127" t="str">
        <f ca="1"/>
        <v>0:45</v>
      </c>
      <c r="K127" t="b">
        <f ca="1"/>
        <v>0</v>
      </c>
      <c r="L127" t="b">
        <f ca="1"/>
        <v>1</v>
      </c>
      <c r="M127" t="b">
        <f ca="1"/>
        <v>0</v>
      </c>
      <c r="N127" t="str">
        <f ca="1"/>
        <v>Nomad</v>
      </c>
      <c r="O127" t="b">
        <f ca="1"/>
        <v>0</v>
      </c>
      <c r="P127">
        <f ca="1"/>
        <v>0</v>
      </c>
      <c r="Q127">
        <f ca="1"/>
        <v>0</v>
      </c>
      <c r="R127">
        <f ca="1"/>
        <v>0</v>
      </c>
      <c r="S127">
        <f ca="1"/>
        <v>0</v>
      </c>
      <c r="T127">
        <f ca="1"/>
        <v>0</v>
      </c>
      <c r="U127">
        <f ca="1"/>
        <v>0</v>
      </c>
      <c r="V127">
        <f ca="1"/>
        <v>0</v>
      </c>
      <c r="W127">
        <f ca="1"/>
        <v>0</v>
      </c>
      <c r="X127">
        <f ca="1"/>
        <v>0</v>
      </c>
      <c r="Y127">
        <f ca="1"/>
        <v>0</v>
      </c>
      <c r="Z127">
        <f ca="1"/>
        <v>12</v>
      </c>
      <c r="AA127">
        <f ca="1"/>
        <v>0</v>
      </c>
      <c r="AB127">
        <f ca="1"/>
        <v>0</v>
      </c>
      <c r="AC127">
        <f ca="1"/>
        <v>0</v>
      </c>
      <c r="AD127">
        <f ca="1"/>
        <v>0</v>
      </c>
      <c r="AE127">
        <f ca="1"/>
        <v>0</v>
      </c>
      <c r="AF127">
        <f ca="1"/>
        <v>0</v>
      </c>
      <c r="AG127">
        <f ca="1"/>
        <v>0</v>
      </c>
      <c r="AH127">
        <f ca="1"/>
        <v>0</v>
      </c>
      <c r="AI127">
        <f ca="1"/>
        <v>12</v>
      </c>
      <c r="AJ127" t="b">
        <f ca="1"/>
        <v>0</v>
      </c>
      <c r="AK127">
        <f ca="1"/>
        <v>0</v>
      </c>
      <c r="AL127" t="str">
        <f ca="1"/>
        <v>DormsKids</v>
      </c>
      <c r="AM127" t="str">
        <f ca="1"/>
        <v>0:43</v>
      </c>
      <c r="AN127" t="str">
        <f ca="1"/>
        <v>Attack</v>
      </c>
      <c r="AO127" t="str">
        <f ca="1"/>
        <v>Lost</v>
      </c>
      <c r="AP127" t="b">
        <f ca="1"/>
        <v>0</v>
      </c>
      <c r="AQ127">
        <f ca="1"/>
        <v>0</v>
      </c>
      <c r="AR127" t="str">
        <f ca="1"/>
        <v>0:43</v>
      </c>
      <c r="AS127" t="str">
        <f ca="1"/>
        <v>Perseus</v>
      </c>
      <c r="AT127" t="str">
        <f ca="1"/>
        <v>Gun</v>
      </c>
      <c r="AU127" t="b">
        <f ca="1"/>
        <v>0</v>
      </c>
      <c r="AV127" t="b">
        <f ca="1"/>
        <v>0</v>
      </c>
      <c r="AW127" t="str">
        <f ca="1"/>
        <v>0:41</v>
      </c>
      <c r="AX127" t="str">
        <f ca="1"/>
        <v>Perseus</v>
      </c>
      <c r="AY127" t="str">
        <f ca="1"/>
        <v>Gun</v>
      </c>
      <c r="AZ127" t="b">
        <f ca="1"/>
        <v>0</v>
      </c>
      <c r="BA127" t="b">
        <f ca="1"/>
        <v>1</v>
      </c>
      <c r="BB127">
        <f ca="1"/>
        <v>0</v>
      </c>
      <c r="BC127">
        <f ca="1"/>
        <v>0</v>
      </c>
      <c r="BD127">
        <f ca="1"/>
        <v>0</v>
      </c>
      <c r="BE127" t="b">
        <f ca="1"/>
        <v>0</v>
      </c>
      <c r="BF127">
        <f ca="1"/>
        <v>0</v>
      </c>
      <c r="BG127">
        <f ca="1"/>
        <v>0</v>
      </c>
      <c r="BH127">
        <f ca="1"/>
        <v>0</v>
      </c>
      <c r="BI127">
        <f ca="1"/>
        <v>0</v>
      </c>
      <c r="BJ127" t="b">
        <f ca="1"/>
        <v>0</v>
      </c>
      <c r="BK127">
        <f ca="1"/>
        <v>0</v>
      </c>
      <c r="BL127">
        <f ca="1"/>
        <v>0</v>
      </c>
      <c r="BM127">
        <f ca="1"/>
        <v>0</v>
      </c>
      <c r="BN127">
        <f ca="1"/>
        <v>0</v>
      </c>
      <c r="BO127" t="b">
        <f ca="1"/>
        <v>0</v>
      </c>
      <c r="BP127">
        <f ca="1"/>
        <v>0</v>
      </c>
      <c r="BQ127">
        <f ca="1"/>
        <v>0</v>
      </c>
      <c r="BR127" t="str">
        <f ca="1"/>
        <v/>
      </c>
      <c r="BS127">
        <f ca="1"/>
        <v>0</v>
      </c>
      <c r="BT127">
        <f ca="1"/>
        <v>0</v>
      </c>
      <c r="BU127" t="b">
        <f ca="1"/>
        <v>0</v>
      </c>
      <c r="BV127" t="b">
        <f ca="1"/>
        <v>0</v>
      </c>
      <c r="BW127">
        <f ca="1"/>
        <v>0</v>
      </c>
      <c r="BX127">
        <f ca="1"/>
        <v>0</v>
      </c>
      <c r="BY127" t="b">
        <f ca="1"/>
        <v>0</v>
      </c>
      <c r="BZ127" t="b">
        <f ca="1"/>
        <v>0</v>
      </c>
      <c r="CA127">
        <f ca="1"/>
        <v>0</v>
      </c>
      <c r="CB127">
        <f ca="1"/>
        <v>0</v>
      </c>
      <c r="CC127" t="b">
        <f ca="1"/>
        <v>0</v>
      </c>
      <c r="CD127" t="b">
        <f ca="1"/>
        <v>1</v>
      </c>
      <c r="CE127">
        <f ca="1"/>
        <v>0</v>
      </c>
      <c r="CF127">
        <f ca="1"/>
        <v>0</v>
      </c>
      <c r="CG127" t="b">
        <f ca="1"/>
        <v>0</v>
      </c>
      <c r="CH127">
        <f ca="1"/>
        <v>45</v>
      </c>
      <c r="CI127">
        <f ca="1"/>
        <v>135</v>
      </c>
      <c r="CJ127">
        <f ca="1"/>
        <v>137</v>
      </c>
      <c r="CK127">
        <f ca="1"/>
        <v>139</v>
      </c>
      <c r="CL127" t="b">
        <f ca="1"/>
        <v>0</v>
      </c>
      <c r="CM127" t="b">
        <f ca="1"/>
        <v>0</v>
      </c>
      <c r="CN127" t="b">
        <f ca="1"/>
        <v>0</v>
      </c>
      <c r="CO127">
        <f ca="1"/>
        <v>137</v>
      </c>
      <c r="CP127">
        <f ca="1"/>
        <v>0</v>
      </c>
      <c r="CQ127">
        <f ca="1"/>
        <v>0</v>
      </c>
      <c r="CR127">
        <f ca="1"/>
        <v>0</v>
      </c>
      <c r="CS127">
        <f ca="1"/>
        <v>0</v>
      </c>
      <c r="CT127">
        <f ca="1"/>
        <v>0</v>
      </c>
      <c r="CU127">
        <f ca="1"/>
        <v>0</v>
      </c>
      <c r="CV127">
        <f ca="1"/>
        <v>0</v>
      </c>
      <c r="CW127">
        <f ca="1"/>
        <v>0</v>
      </c>
      <c r="CX127">
        <f ca="1"/>
        <v>0</v>
      </c>
      <c r="CY127">
        <f ca="1"/>
        <v>0</v>
      </c>
      <c r="CZ127">
        <f ca="1"/>
        <v>0</v>
      </c>
      <c r="DA127" t="b">
        <f ca="1"/>
        <v>0</v>
      </c>
      <c r="DB127" t="b">
        <f ca="1"/>
        <v>1</v>
      </c>
      <c r="DC127" t="b">
        <f ca="1"/>
        <v>0</v>
      </c>
      <c r="DD127" t="b">
        <f ca="1"/>
        <v>0</v>
      </c>
      <c r="DE127" t="b">
        <f ca="1"/>
        <v>0</v>
      </c>
      <c r="DF127">
        <f ca="1"/>
        <v>0</v>
      </c>
    </row>
    <row r="128" spans="1:110" x14ac:dyDescent="0.2">
      <c r="A128" t="str">
        <f ca="1"/>
        <v>6_7 Oregon</v>
      </c>
      <c r="B128">
        <f ca="1"/>
        <v>13</v>
      </c>
      <c r="C128">
        <f ca="1"/>
        <v>0</v>
      </c>
      <c r="D128">
        <f ca="1"/>
        <v>0</v>
      </c>
      <c r="E128">
        <f ca="1"/>
        <v>0</v>
      </c>
      <c r="F128">
        <f ca="1"/>
        <v>0</v>
      </c>
      <c r="G128">
        <f ca="1"/>
        <v>0</v>
      </c>
      <c r="H128">
        <f ca="1"/>
        <v>0</v>
      </c>
      <c r="I128">
        <f ca="1"/>
        <v>0</v>
      </c>
      <c r="J128">
        <f ca="1"/>
        <v>0</v>
      </c>
      <c r="K128" t="b">
        <f ca="1"/>
        <v>0</v>
      </c>
      <c r="L128" t="b">
        <f ca="1"/>
        <v>0</v>
      </c>
      <c r="M128" t="b">
        <f ca="1"/>
        <v>0</v>
      </c>
      <c r="N128" t="str">
        <f ca="1"/>
        <v>Nomad</v>
      </c>
      <c r="O128" t="b">
        <f ca="1"/>
        <v>0</v>
      </c>
      <c r="P128">
        <f ca="1"/>
        <v>0</v>
      </c>
      <c r="Q128">
        <f ca="1"/>
        <v>0</v>
      </c>
      <c r="R128">
        <f ca="1"/>
        <v>0</v>
      </c>
      <c r="S128">
        <f ca="1"/>
        <v>2</v>
      </c>
      <c r="T128">
        <f ca="1"/>
        <v>0</v>
      </c>
      <c r="U128">
        <f ca="1"/>
        <v>0</v>
      </c>
      <c r="V128">
        <f ca="1"/>
        <v>0</v>
      </c>
      <c r="W128">
        <f ca="1"/>
        <v>0</v>
      </c>
      <c r="X128">
        <f ca="1"/>
        <v>0</v>
      </c>
      <c r="Y128">
        <f ca="1"/>
        <v>0</v>
      </c>
      <c r="Z128">
        <f ca="1"/>
        <v>13</v>
      </c>
      <c r="AA128">
        <f ca="1"/>
        <v>0</v>
      </c>
      <c r="AB128">
        <f ca="1"/>
        <v>0</v>
      </c>
      <c r="AC128">
        <f ca="1"/>
        <v>0</v>
      </c>
      <c r="AD128">
        <f ca="1"/>
        <v>0</v>
      </c>
      <c r="AE128">
        <f ca="1"/>
        <v>0</v>
      </c>
      <c r="AF128">
        <f ca="1"/>
        <v>0</v>
      </c>
      <c r="AG128">
        <f ca="1"/>
        <v>0</v>
      </c>
      <c r="AH128">
        <f ca="1"/>
        <v>0</v>
      </c>
      <c r="AI128">
        <f ca="1"/>
        <v>13</v>
      </c>
      <c r="AJ128" t="b">
        <f ca="1"/>
        <v>0</v>
      </c>
      <c r="AK128">
        <f ca="1"/>
        <v>0</v>
      </c>
      <c r="AL128" t="str">
        <f ca="1"/>
        <v>DormsKids</v>
      </c>
      <c r="AM128" t="str">
        <f ca="1"/>
        <v>0:21</v>
      </c>
      <c r="AN128" t="str">
        <f ca="1"/>
        <v>Attack</v>
      </c>
      <c r="AO128" t="str">
        <f ca="1"/>
        <v>Won</v>
      </c>
      <c r="AP128" t="b">
        <f ca="1"/>
        <v>0</v>
      </c>
      <c r="AQ128">
        <f ca="1"/>
        <v>0</v>
      </c>
      <c r="AR128" t="str">
        <f ca="1"/>
        <v>2:39</v>
      </c>
      <c r="AS128" t="str">
        <f ca="1"/>
        <v>Ploudy</v>
      </c>
      <c r="AT128" t="str">
        <f ca="1"/>
        <v>Gun</v>
      </c>
      <c r="AU128" t="b">
        <f ca="1"/>
        <v>0</v>
      </c>
      <c r="AV128" t="b">
        <f ca="1"/>
        <v>1</v>
      </c>
      <c r="AW128" t="str">
        <f ca="1"/>
        <v>1:36</v>
      </c>
      <c r="AX128" t="str">
        <f ca="1"/>
        <v>Blue</v>
      </c>
      <c r="AY128" t="str">
        <f ca="1"/>
        <v>Gun</v>
      </c>
      <c r="AZ128" t="b">
        <f ca="1"/>
        <v>0</v>
      </c>
      <c r="BA128" t="b">
        <f ca="1"/>
        <v>1</v>
      </c>
      <c r="BB128" t="str">
        <f ca="1"/>
        <v>0:53</v>
      </c>
      <c r="BC128" t="str">
        <f ca="1"/>
        <v>Perseus</v>
      </c>
      <c r="BD128" t="str">
        <f ca="1"/>
        <v>Gun</v>
      </c>
      <c r="BE128" t="b">
        <f ca="1"/>
        <v>0</v>
      </c>
      <c r="BF128" t="b">
        <f ca="1"/>
        <v>0</v>
      </c>
      <c r="BG128" t="str">
        <f ca="1"/>
        <v>0:28</v>
      </c>
      <c r="BH128" t="str">
        <f ca="1"/>
        <v>Blue</v>
      </c>
      <c r="BI128" t="str">
        <f ca="1"/>
        <v>Gun</v>
      </c>
      <c r="BJ128" t="b">
        <f ca="1"/>
        <v>0</v>
      </c>
      <c r="BK128" t="b">
        <f ca="1"/>
        <v>1</v>
      </c>
      <c r="BL128" t="str">
        <f ca="1"/>
        <v>0:21</v>
      </c>
      <c r="BM128" t="str">
        <f ca="1"/>
        <v>Ploudy</v>
      </c>
      <c r="BN128" t="str">
        <f ca="1"/>
        <v>Gun</v>
      </c>
      <c r="BO128" t="b">
        <f ca="1"/>
        <v>0</v>
      </c>
      <c r="BP128" t="b">
        <f ca="1"/>
        <v>1</v>
      </c>
      <c r="BQ128">
        <f ca="1"/>
        <v>0</v>
      </c>
      <c r="BR128" t="str">
        <f ca="1"/>
        <v/>
      </c>
      <c r="BS128">
        <f ca="1"/>
        <v>0</v>
      </c>
      <c r="BT128">
        <f ca="1"/>
        <v>0</v>
      </c>
      <c r="BU128" t="b">
        <f ca="1"/>
        <v>0</v>
      </c>
      <c r="BV128" t="b">
        <f ca="1"/>
        <v>0</v>
      </c>
      <c r="BW128">
        <f ca="1"/>
        <v>0</v>
      </c>
      <c r="BX128">
        <f ca="1"/>
        <v>0</v>
      </c>
      <c r="BY128" t="b">
        <f ca="1"/>
        <v>0</v>
      </c>
      <c r="BZ128" t="b">
        <f ca="1"/>
        <v>0</v>
      </c>
      <c r="CA128">
        <f ca="1"/>
        <v>2</v>
      </c>
      <c r="CB128">
        <f ca="1"/>
        <v>2</v>
      </c>
      <c r="CC128" t="b">
        <f ca="1"/>
        <v>1</v>
      </c>
      <c r="CD128" t="b">
        <f ca="1"/>
        <v>1</v>
      </c>
      <c r="CE128">
        <f ca="1"/>
        <v>0</v>
      </c>
      <c r="CF128">
        <f ca="1"/>
        <v>0</v>
      </c>
      <c r="CG128" t="b">
        <f ca="1"/>
        <v>1</v>
      </c>
      <c r="CH128">
        <f ca="1"/>
        <v>0</v>
      </c>
      <c r="CI128" t="b">
        <f ca="1"/>
        <v>0</v>
      </c>
      <c r="CJ128">
        <f ca="1"/>
        <v>21</v>
      </c>
      <c r="CK128">
        <f ca="1"/>
        <v>84</v>
      </c>
      <c r="CL128">
        <f ca="1"/>
        <v>127</v>
      </c>
      <c r="CM128">
        <f ca="1"/>
        <v>152</v>
      </c>
      <c r="CN128">
        <f ca="1"/>
        <v>159</v>
      </c>
      <c r="CO128">
        <f ca="1"/>
        <v>159</v>
      </c>
      <c r="CP128">
        <f ca="1"/>
        <v>0</v>
      </c>
      <c r="CQ128">
        <f ca="1"/>
        <v>0</v>
      </c>
      <c r="CR128">
        <f ca="1"/>
        <v>0</v>
      </c>
      <c r="CS128">
        <f ca="1"/>
        <v>0</v>
      </c>
      <c r="CT128">
        <f ca="1"/>
        <v>0</v>
      </c>
      <c r="CU128">
        <f ca="1"/>
        <v>0</v>
      </c>
      <c r="CV128">
        <f ca="1"/>
        <v>0</v>
      </c>
      <c r="CW128">
        <f ca="1"/>
        <v>0</v>
      </c>
      <c r="CX128">
        <f ca="1"/>
        <v>0</v>
      </c>
      <c r="CY128">
        <f ca="1"/>
        <v>0</v>
      </c>
      <c r="CZ128">
        <f ca="1"/>
        <v>0</v>
      </c>
      <c r="DA128" t="b">
        <f ca="1"/>
        <v>0</v>
      </c>
      <c r="DB128" t="b">
        <f ca="1"/>
        <v>0</v>
      </c>
      <c r="DC128" t="b">
        <f ca="1"/>
        <v>1</v>
      </c>
      <c r="DD128" t="b">
        <f ca="1"/>
        <v>0</v>
      </c>
      <c r="DE128" t="b">
        <f ca="1"/>
        <v>0</v>
      </c>
      <c r="DF128">
        <f ca="1"/>
        <v>0</v>
      </c>
    </row>
    <row r="129" spans="1:110" x14ac:dyDescent="0.2">
      <c r="A129" t="str">
        <f ca="1"/>
        <v>6_7 Oregon</v>
      </c>
      <c r="B129">
        <f ca="1"/>
        <v>14</v>
      </c>
      <c r="C129">
        <f ca="1"/>
        <v>0</v>
      </c>
      <c r="D129">
        <f ca="1"/>
        <v>0</v>
      </c>
      <c r="E129">
        <f ca="1"/>
        <v>0</v>
      </c>
      <c r="F129">
        <f ca="1"/>
        <v>0</v>
      </c>
      <c r="G129">
        <f ca="1"/>
        <v>0</v>
      </c>
      <c r="H129">
        <f ca="1"/>
        <v>0</v>
      </c>
      <c r="I129">
        <f ca="1"/>
        <v>0</v>
      </c>
      <c r="J129" t="str">
        <f ca="1"/>
        <v>0:16</v>
      </c>
      <c r="K129" t="b">
        <f ca="1"/>
        <v>0</v>
      </c>
      <c r="L129" t="b">
        <f ca="1"/>
        <v>1</v>
      </c>
      <c r="M129" t="b">
        <f ca="1"/>
        <v>0</v>
      </c>
      <c r="N129" t="str">
        <f ca="1"/>
        <v>Warden</v>
      </c>
      <c r="O129" t="b">
        <f ca="1"/>
        <v>0</v>
      </c>
      <c r="P129">
        <f ca="1"/>
        <v>0</v>
      </c>
      <c r="Q129">
        <f ca="1"/>
        <v>0</v>
      </c>
      <c r="R129">
        <f ca="1"/>
        <v>3</v>
      </c>
      <c r="S129">
        <f ca="1"/>
        <v>0</v>
      </c>
      <c r="T129">
        <f ca="1"/>
        <v>0</v>
      </c>
      <c r="U129">
        <f ca="1"/>
        <v>0</v>
      </c>
      <c r="V129">
        <f ca="1"/>
        <v>0</v>
      </c>
      <c r="W129">
        <f ca="1"/>
        <v>0</v>
      </c>
      <c r="X129">
        <f ca="1"/>
        <v>0</v>
      </c>
      <c r="Y129">
        <f ca="1"/>
        <v>0</v>
      </c>
      <c r="Z129">
        <f ca="1"/>
        <v>14</v>
      </c>
      <c r="AA129">
        <f ca="1"/>
        <v>0</v>
      </c>
      <c r="AB129">
        <f ca="1"/>
        <v>0</v>
      </c>
      <c r="AC129">
        <f ca="1"/>
        <v>0</v>
      </c>
      <c r="AD129">
        <f ca="1"/>
        <v>0</v>
      </c>
      <c r="AE129">
        <f ca="1"/>
        <v>0</v>
      </c>
      <c r="AF129">
        <f ca="1"/>
        <v>0</v>
      </c>
      <c r="AG129">
        <f ca="1"/>
        <v>0</v>
      </c>
      <c r="AH129">
        <f ca="1"/>
        <v>0</v>
      </c>
      <c r="AI129">
        <f ca="1"/>
        <v>14</v>
      </c>
      <c r="AJ129" t="b">
        <f ca="1"/>
        <v>0</v>
      </c>
      <c r="AK129">
        <f ca="1"/>
        <v>0</v>
      </c>
      <c r="AL129" t="str">
        <f ca="1"/>
        <v>LaundrySupply</v>
      </c>
      <c r="AM129" t="str">
        <f ca="1"/>
        <v>0:12</v>
      </c>
      <c r="AN129" t="str">
        <f ca="1"/>
        <v>Defence</v>
      </c>
      <c r="AO129" t="str">
        <f ca="1"/>
        <v>Won</v>
      </c>
      <c r="AP129" t="b">
        <f ca="1"/>
        <v>0</v>
      </c>
      <c r="AQ129">
        <f ca="1"/>
        <v>0</v>
      </c>
      <c r="AR129" t="str">
        <f ca="1"/>
        <v>1:49</v>
      </c>
      <c r="AS129" t="str">
        <f ca="1"/>
        <v>Blue</v>
      </c>
      <c r="AT129" t="str">
        <f ca="1"/>
        <v>Gun</v>
      </c>
      <c r="AU129" t="b">
        <f ca="1"/>
        <v>0</v>
      </c>
      <c r="AV129" t="b">
        <f ca="1"/>
        <v>1</v>
      </c>
      <c r="AW129" t="str">
        <f ca="1"/>
        <v>0:28</v>
      </c>
      <c r="AX129" t="str">
        <f ca="1"/>
        <v>Ploudy</v>
      </c>
      <c r="AY129" t="str">
        <f ca="1"/>
        <v>Gun</v>
      </c>
      <c r="AZ129" t="b">
        <f ca="1"/>
        <v>0</v>
      </c>
      <c r="BA129" t="b">
        <f ca="1"/>
        <v>1</v>
      </c>
      <c r="BB129" t="str">
        <f ca="1"/>
        <v>0:19</v>
      </c>
      <c r="BC129" t="str">
        <f ca="1"/>
        <v>Perseus</v>
      </c>
      <c r="BD129" t="str">
        <f ca="1"/>
        <v>Utility</v>
      </c>
      <c r="BE129" t="b">
        <f ca="1"/>
        <v>0</v>
      </c>
      <c r="BF129" t="b">
        <f ca="1"/>
        <v>0</v>
      </c>
      <c r="BG129" t="str">
        <f ca="1"/>
        <v>0:14</v>
      </c>
      <c r="BH129" t="str">
        <f ca="1"/>
        <v>Blue</v>
      </c>
      <c r="BI129" t="str">
        <f ca="1"/>
        <v>Gun</v>
      </c>
      <c r="BJ129" t="b">
        <f ca="1"/>
        <v>0</v>
      </c>
      <c r="BK129" t="b">
        <f ca="1"/>
        <v>1</v>
      </c>
      <c r="BL129" t="str">
        <f ca="1"/>
        <v>0:12</v>
      </c>
      <c r="BM129" t="str">
        <f ca="1"/>
        <v>Blue</v>
      </c>
      <c r="BN129" t="str">
        <f ca="1"/>
        <v>Gun</v>
      </c>
      <c r="BO129" t="b">
        <f ca="1"/>
        <v>0</v>
      </c>
      <c r="BP129" t="b">
        <f ca="1"/>
        <v>0</v>
      </c>
      <c r="BQ129">
        <f ca="1"/>
        <v>0</v>
      </c>
      <c r="BR129" t="str">
        <f ca="1"/>
        <v/>
      </c>
      <c r="BS129">
        <f ca="1"/>
        <v>0</v>
      </c>
      <c r="BT129">
        <f ca="1"/>
        <v>0</v>
      </c>
      <c r="BU129" t="b">
        <f ca="1"/>
        <v>0</v>
      </c>
      <c r="BV129" t="b">
        <f ca="1"/>
        <v>0</v>
      </c>
      <c r="BW129">
        <f ca="1"/>
        <v>0</v>
      </c>
      <c r="BX129">
        <f ca="1"/>
        <v>0</v>
      </c>
      <c r="BY129" t="b">
        <f ca="1"/>
        <v>0</v>
      </c>
      <c r="BZ129" t="b">
        <f ca="1"/>
        <v>0</v>
      </c>
      <c r="CA129">
        <f ca="1"/>
        <v>1</v>
      </c>
      <c r="CB129">
        <f ca="1"/>
        <v>1</v>
      </c>
      <c r="CC129" t="b">
        <f ca="1"/>
        <v>0</v>
      </c>
      <c r="CD129" t="b">
        <f ca="1"/>
        <v>1</v>
      </c>
      <c r="CE129">
        <f ca="1"/>
        <v>0</v>
      </c>
      <c r="CF129">
        <f ca="1"/>
        <v>0</v>
      </c>
      <c r="CG129" t="b">
        <f ca="1"/>
        <v>1</v>
      </c>
      <c r="CH129">
        <f ca="1"/>
        <v>16</v>
      </c>
      <c r="CI129">
        <f ca="1"/>
        <v>164</v>
      </c>
      <c r="CJ129">
        <f ca="1"/>
        <v>71</v>
      </c>
      <c r="CK129">
        <f ca="1"/>
        <v>152</v>
      </c>
      <c r="CL129">
        <f ca="1"/>
        <v>161</v>
      </c>
      <c r="CM129">
        <f ca="1"/>
        <v>166</v>
      </c>
      <c r="CN129">
        <f ca="1"/>
        <v>168</v>
      </c>
      <c r="CO129">
        <f ca="1"/>
        <v>168</v>
      </c>
      <c r="CP129">
        <f ca="1"/>
        <v>0</v>
      </c>
      <c r="CQ129">
        <f ca="1"/>
        <v>0</v>
      </c>
      <c r="CR129">
        <f ca="1"/>
        <v>0</v>
      </c>
      <c r="CS129">
        <f ca="1"/>
        <v>0</v>
      </c>
      <c r="CT129">
        <f ca="1"/>
        <v>0</v>
      </c>
      <c r="CU129">
        <f ca="1"/>
        <v>0</v>
      </c>
      <c r="CV129">
        <f ca="1"/>
        <v>0</v>
      </c>
      <c r="CW129">
        <f ca="1"/>
        <v>0</v>
      </c>
      <c r="CX129">
        <f ca="1"/>
        <v>0</v>
      </c>
      <c r="CY129">
        <f ca="1"/>
        <v>0</v>
      </c>
      <c r="CZ129">
        <f ca="1"/>
        <v>0</v>
      </c>
      <c r="DA129" t="b">
        <f ca="1"/>
        <v>0</v>
      </c>
      <c r="DB129" t="b">
        <f ca="1"/>
        <v>1</v>
      </c>
      <c r="DC129" t="b">
        <f ca="1"/>
        <v>0</v>
      </c>
      <c r="DD129" t="b">
        <f ca="1"/>
        <v>0</v>
      </c>
      <c r="DE129" t="b">
        <f ca="1"/>
        <v>0</v>
      </c>
      <c r="DF129">
        <f ca="1"/>
        <v>0</v>
      </c>
    </row>
    <row r="130" spans="1:110" x14ac:dyDescent="0.2">
      <c r="A130" t="str">
        <f ca="1"/>
        <v>6_7 Villa</v>
      </c>
      <c r="B130">
        <f ca="1"/>
        <v>1</v>
      </c>
      <c r="C130">
        <f ca="1"/>
        <v>0</v>
      </c>
      <c r="D130">
        <f ca="1"/>
        <v>0</v>
      </c>
      <c r="E130">
        <f ca="1"/>
        <v>0</v>
      </c>
      <c r="F130">
        <f ca="1"/>
        <v>0</v>
      </c>
      <c r="G130">
        <f ca="1"/>
        <v>0</v>
      </c>
      <c r="H130">
        <f ca="1"/>
        <v>0</v>
      </c>
      <c r="I130">
        <f ca="1"/>
        <v>0</v>
      </c>
      <c r="J130">
        <f ca="1"/>
        <v>0</v>
      </c>
      <c r="K130" t="b">
        <f ca="1"/>
        <v>0</v>
      </c>
      <c r="L130" t="b">
        <f ca="1"/>
        <v>0</v>
      </c>
      <c r="M130" t="b">
        <f ca="1"/>
        <v>0</v>
      </c>
      <c r="N130" t="str">
        <f ca="1"/>
        <v>Wamai</v>
      </c>
      <c r="O130" t="b">
        <f ca="1"/>
        <v>0</v>
      </c>
      <c r="P130">
        <f ca="1"/>
        <v>0</v>
      </c>
      <c r="Q130">
        <f ca="1"/>
        <v>0</v>
      </c>
      <c r="R130">
        <f ca="1"/>
        <v>5</v>
      </c>
      <c r="S130">
        <f ca="1"/>
        <v>0</v>
      </c>
      <c r="T130">
        <f ca="1"/>
        <v>0</v>
      </c>
      <c r="U130">
        <f ca="1"/>
        <v>0</v>
      </c>
      <c r="V130">
        <f ca="1"/>
        <v>0</v>
      </c>
      <c r="W130">
        <f ca="1"/>
        <v>0</v>
      </c>
      <c r="X130">
        <f ca="1"/>
        <v>0</v>
      </c>
      <c r="Y130">
        <f ca="1"/>
        <v>0</v>
      </c>
      <c r="Z130">
        <f ca="1"/>
        <v>1</v>
      </c>
      <c r="AA130">
        <f ca="1"/>
        <v>0</v>
      </c>
      <c r="AB130">
        <f ca="1"/>
        <v>0</v>
      </c>
      <c r="AC130">
        <f ca="1"/>
        <v>0</v>
      </c>
      <c r="AD130">
        <f ca="1"/>
        <v>0</v>
      </c>
      <c r="AE130">
        <f ca="1"/>
        <v>0</v>
      </c>
      <c r="AF130">
        <f ca="1"/>
        <v>0</v>
      </c>
      <c r="AG130">
        <f ca="1"/>
        <v>0</v>
      </c>
      <c r="AH130">
        <f ca="1"/>
        <v>0</v>
      </c>
      <c r="AI130">
        <f ca="1"/>
        <v>1</v>
      </c>
      <c r="AJ130" t="b">
        <f ca="1"/>
        <v>0</v>
      </c>
      <c r="AK130">
        <f ca="1"/>
        <v>0</v>
      </c>
      <c r="AL130" t="str">
        <f ca="1"/>
        <v>AviationGames</v>
      </c>
      <c r="AM130" t="str">
        <f ca="1"/>
        <v>0:03</v>
      </c>
      <c r="AN130" t="str">
        <f ca="1"/>
        <v>Defence</v>
      </c>
      <c r="AO130" t="str">
        <f ca="1"/>
        <v>Won</v>
      </c>
      <c r="AP130" t="b">
        <f ca="1"/>
        <v>0</v>
      </c>
      <c r="AQ130">
        <f ca="1"/>
        <v>0</v>
      </c>
      <c r="AR130" t="str">
        <f ca="1"/>
        <v>0:43</v>
      </c>
      <c r="AS130" t="str">
        <f ca="1"/>
        <v>Fin</v>
      </c>
      <c r="AT130" t="str">
        <f ca="1"/>
        <v>Gun</v>
      </c>
      <c r="AU130" t="b">
        <f ca="1"/>
        <v>0</v>
      </c>
      <c r="AV130" t="b">
        <f ca="1"/>
        <v>0</v>
      </c>
      <c r="AW130" t="str">
        <f ca="1"/>
        <v>0:41</v>
      </c>
      <c r="AX130" t="str">
        <f ca="1"/>
        <v>Yeeto</v>
      </c>
      <c r="AY130" t="str">
        <f ca="1"/>
        <v>Gun</v>
      </c>
      <c r="AZ130" t="b">
        <f ca="1"/>
        <v>0</v>
      </c>
      <c r="BA130" t="b">
        <f ca="1"/>
        <v>1</v>
      </c>
      <c r="BB130" t="str">
        <f ca="1"/>
        <v>0:39</v>
      </c>
      <c r="BC130" t="str">
        <f ca="1"/>
        <v>Ploudy</v>
      </c>
      <c r="BD130" t="str">
        <f ca="1"/>
        <v>Gun</v>
      </c>
      <c r="BE130" t="b">
        <f ca="1"/>
        <v>0</v>
      </c>
      <c r="BF130" t="b">
        <f ca="1"/>
        <v>1</v>
      </c>
      <c r="BG130" t="str">
        <f ca="1"/>
        <v>0:08</v>
      </c>
      <c r="BH130" t="str">
        <f ca="1"/>
        <v>Fin</v>
      </c>
      <c r="BI130" t="str">
        <f ca="1"/>
        <v>Gun</v>
      </c>
      <c r="BJ130" t="b">
        <f ca="1"/>
        <v>0</v>
      </c>
      <c r="BK130" t="b">
        <f ca="1"/>
        <v>0</v>
      </c>
      <c r="BL130" t="str">
        <f ca="1"/>
        <v>0:03</v>
      </c>
      <c r="BM130" t="str">
        <f ca="1"/>
        <v>Ploudy</v>
      </c>
      <c r="BN130" t="str">
        <f ca="1"/>
        <v>Gun</v>
      </c>
      <c r="BO130" t="b">
        <f ca="1"/>
        <v>0</v>
      </c>
      <c r="BP130" t="b">
        <f ca="1"/>
        <v>1</v>
      </c>
      <c r="BQ130">
        <f ca="1"/>
        <v>0</v>
      </c>
      <c r="BR130" t="str">
        <f ca="1"/>
        <v/>
      </c>
      <c r="BS130">
        <f ca="1"/>
        <v>0</v>
      </c>
      <c r="BT130">
        <f ca="1"/>
        <v>0</v>
      </c>
      <c r="BU130" t="b">
        <f ca="1"/>
        <v>0</v>
      </c>
      <c r="BV130" t="b">
        <f ca="1"/>
        <v>0</v>
      </c>
      <c r="BW130">
        <f ca="1"/>
        <v>0</v>
      </c>
      <c r="BX130">
        <f ca="1"/>
        <v>0</v>
      </c>
      <c r="BY130" t="b">
        <f ca="1"/>
        <v>0</v>
      </c>
      <c r="BZ130" t="b">
        <f ca="1"/>
        <v>0</v>
      </c>
      <c r="CA130">
        <f ca="1"/>
        <v>2</v>
      </c>
      <c r="CB130">
        <f ca="1"/>
        <v>2</v>
      </c>
      <c r="CC130" t="b">
        <f ca="1"/>
        <v>0</v>
      </c>
      <c r="CD130" t="b">
        <f ca="1"/>
        <v>1</v>
      </c>
      <c r="CE130">
        <f ca="1"/>
        <v>0</v>
      </c>
      <c r="CF130">
        <f ca="1"/>
        <v>0</v>
      </c>
      <c r="CG130" t="b">
        <f ca="1"/>
        <v>0</v>
      </c>
      <c r="CH130">
        <f ca="1"/>
        <v>0</v>
      </c>
      <c r="CI130" t="b">
        <f ca="1"/>
        <v>0</v>
      </c>
      <c r="CJ130">
        <f ca="1"/>
        <v>137</v>
      </c>
      <c r="CK130">
        <f ca="1"/>
        <v>139</v>
      </c>
      <c r="CL130">
        <f ca="1"/>
        <v>141</v>
      </c>
      <c r="CM130">
        <f ca="1"/>
        <v>172</v>
      </c>
      <c r="CN130">
        <f ca="1"/>
        <v>177</v>
      </c>
      <c r="CO130">
        <f ca="1"/>
        <v>177</v>
      </c>
      <c r="CP130">
        <f ca="1"/>
        <v>0</v>
      </c>
      <c r="CQ130">
        <f ca="1"/>
        <v>0</v>
      </c>
      <c r="CR130">
        <f ca="1"/>
        <v>0</v>
      </c>
      <c r="CS130">
        <f ca="1"/>
        <v>0</v>
      </c>
      <c r="CT130">
        <f ca="1"/>
        <v>0</v>
      </c>
      <c r="CU130" t="b">
        <f ca="1"/>
        <v>0</v>
      </c>
      <c r="CV130" t="b">
        <f ca="1"/>
        <v>1</v>
      </c>
      <c r="CW130">
        <f ca="1"/>
        <v>172</v>
      </c>
      <c r="CX130" t="b">
        <f ca="1"/>
        <v>0</v>
      </c>
      <c r="CY130">
        <f ca="1"/>
        <v>0</v>
      </c>
      <c r="CZ130">
        <f ca="1"/>
        <v>2</v>
      </c>
      <c r="DA130" t="b">
        <f ca="1"/>
        <v>0</v>
      </c>
      <c r="DB130" t="b">
        <f ca="1"/>
        <v>0</v>
      </c>
      <c r="DC130" t="b">
        <f ca="1"/>
        <v>0</v>
      </c>
      <c r="DD130" t="b">
        <f ca="1"/>
        <v>0</v>
      </c>
      <c r="DE130" t="b">
        <f ca="1"/>
        <v>0</v>
      </c>
      <c r="DF130">
        <f ca="1"/>
        <v>0</v>
      </c>
    </row>
    <row r="131" spans="1:110" x14ac:dyDescent="0.2">
      <c r="A131" t="str">
        <f ca="1"/>
        <v>6_7 Villa</v>
      </c>
      <c r="B131">
        <f ca="1"/>
        <v>2</v>
      </c>
      <c r="C131">
        <f ca="1"/>
        <v>0</v>
      </c>
      <c r="D131">
        <f ca="1"/>
        <v>0</v>
      </c>
      <c r="E131">
        <f ca="1"/>
        <v>0</v>
      </c>
      <c r="F131">
        <f ca="1"/>
        <v>0</v>
      </c>
      <c r="G131">
        <f ca="1"/>
        <v>0</v>
      </c>
      <c r="H131">
        <f ca="1"/>
        <v>0</v>
      </c>
      <c r="I131">
        <f ca="1"/>
        <v>0</v>
      </c>
      <c r="J131" t="str">
        <f ca="1"/>
        <v>1:47</v>
      </c>
      <c r="K131" t="b">
        <f ca="1"/>
        <v>0</v>
      </c>
      <c r="L131" t="b">
        <f ca="1"/>
        <v>0</v>
      </c>
      <c r="M131" t="b">
        <f ca="1"/>
        <v>0</v>
      </c>
      <c r="N131" t="str">
        <f ca="1"/>
        <v>Jager</v>
      </c>
      <c r="O131" t="b">
        <f ca="1"/>
        <v>0</v>
      </c>
      <c r="P131">
        <f ca="1"/>
        <v>0</v>
      </c>
      <c r="Q131">
        <f ca="1"/>
        <v>1</v>
      </c>
      <c r="R131">
        <f ca="1"/>
        <v>6</v>
      </c>
      <c r="S131">
        <f ca="1"/>
        <v>0</v>
      </c>
      <c r="T131">
        <f ca="1"/>
        <v>0</v>
      </c>
      <c r="U131">
        <f ca="1"/>
        <v>0</v>
      </c>
      <c r="V131">
        <f ca="1"/>
        <v>0</v>
      </c>
      <c r="W131">
        <f ca="1"/>
        <v>0</v>
      </c>
      <c r="X131">
        <f ca="1"/>
        <v>0</v>
      </c>
      <c r="Y131">
        <f ca="1"/>
        <v>0</v>
      </c>
      <c r="Z131">
        <f ca="1"/>
        <v>2</v>
      </c>
      <c r="AA131">
        <f ca="1"/>
        <v>0</v>
      </c>
      <c r="AB131">
        <f ca="1"/>
        <v>0</v>
      </c>
      <c r="AC131">
        <f ca="1"/>
        <v>0</v>
      </c>
      <c r="AD131">
        <f ca="1"/>
        <v>0</v>
      </c>
      <c r="AE131">
        <f ca="1"/>
        <v>0</v>
      </c>
      <c r="AF131">
        <f ca="1"/>
        <v>0</v>
      </c>
      <c r="AG131">
        <f ca="1"/>
        <v>0</v>
      </c>
      <c r="AH131">
        <f ca="1"/>
        <v>0</v>
      </c>
      <c r="AI131">
        <f ca="1"/>
        <v>2</v>
      </c>
      <c r="AJ131" t="b">
        <f ca="1"/>
        <v>0</v>
      </c>
      <c r="AK131">
        <f ca="1"/>
        <v>0</v>
      </c>
      <c r="AL131" t="str">
        <f ca="1"/>
        <v>TrophyStatuary</v>
      </c>
      <c r="AM131" t="str">
        <f ca="1"/>
        <v>1:38</v>
      </c>
      <c r="AN131" t="str">
        <f ca="1"/>
        <v>Defence</v>
      </c>
      <c r="AO131" t="str">
        <f ca="1"/>
        <v>Lost</v>
      </c>
      <c r="AP131" t="b">
        <f ca="1"/>
        <v>0</v>
      </c>
      <c r="AQ131">
        <f ca="1"/>
        <v>0</v>
      </c>
      <c r="AR131">
        <f ca="1"/>
        <v>0</v>
      </c>
      <c r="AS131">
        <f ca="1"/>
        <v>0</v>
      </c>
      <c r="AT131">
        <f ca="1"/>
        <v>0</v>
      </c>
      <c r="AU131" t="b">
        <f ca="1"/>
        <v>0</v>
      </c>
      <c r="AV131">
        <f ca="1"/>
        <v>0</v>
      </c>
      <c r="AW131">
        <f ca="1"/>
        <v>0</v>
      </c>
      <c r="AX131">
        <f ca="1"/>
        <v>0</v>
      </c>
      <c r="AY131">
        <f ca="1"/>
        <v>0</v>
      </c>
      <c r="AZ131" t="b">
        <f ca="1"/>
        <v>0</v>
      </c>
      <c r="BA131">
        <f ca="1"/>
        <v>0</v>
      </c>
      <c r="BB131">
        <f ca="1"/>
        <v>0</v>
      </c>
      <c r="BC131">
        <f ca="1"/>
        <v>0</v>
      </c>
      <c r="BD131">
        <f ca="1"/>
        <v>0</v>
      </c>
      <c r="BE131" t="b">
        <f ca="1"/>
        <v>0</v>
      </c>
      <c r="BF131">
        <f ca="1"/>
        <v>0</v>
      </c>
      <c r="BG131">
        <f ca="1"/>
        <v>0</v>
      </c>
      <c r="BH131">
        <f ca="1"/>
        <v>0</v>
      </c>
      <c r="BI131">
        <f ca="1"/>
        <v>0</v>
      </c>
      <c r="BJ131" t="b">
        <f ca="1"/>
        <v>0</v>
      </c>
      <c r="BK131">
        <f ca="1"/>
        <v>0</v>
      </c>
      <c r="BL131">
        <f ca="1"/>
        <v>0</v>
      </c>
      <c r="BM131">
        <f ca="1"/>
        <v>0</v>
      </c>
      <c r="BN131">
        <f ca="1"/>
        <v>0</v>
      </c>
      <c r="BO131" t="b">
        <f ca="1"/>
        <v>0</v>
      </c>
      <c r="BP131">
        <f ca="1"/>
        <v>0</v>
      </c>
      <c r="BQ131">
        <f ca="1"/>
        <v>0</v>
      </c>
      <c r="BR131" t="str">
        <f ca="1"/>
        <v/>
      </c>
      <c r="BS131">
        <f ca="1"/>
        <v>0</v>
      </c>
      <c r="BT131">
        <f ca="1"/>
        <v>0</v>
      </c>
      <c r="BU131" t="b">
        <f ca="1"/>
        <v>0</v>
      </c>
      <c r="BV131" t="b">
        <f ca="1"/>
        <v>0</v>
      </c>
      <c r="BW131">
        <f ca="1"/>
        <v>0</v>
      </c>
      <c r="BX131">
        <f ca="1"/>
        <v>0</v>
      </c>
      <c r="BY131" t="b">
        <f ca="1"/>
        <v>0</v>
      </c>
      <c r="BZ131" t="b">
        <f ca="1"/>
        <v>0</v>
      </c>
      <c r="CA131">
        <f ca="1"/>
        <v>0</v>
      </c>
      <c r="CB131">
        <f ca="1"/>
        <v>0</v>
      </c>
      <c r="CC131" t="b">
        <f ca="1"/>
        <v>0</v>
      </c>
      <c r="CD131" t="b">
        <f ca="1"/>
        <v>0</v>
      </c>
      <c r="CE131">
        <f ca="1"/>
        <v>0</v>
      </c>
      <c r="CF131">
        <f ca="1"/>
        <v>0</v>
      </c>
      <c r="CG131" t="b">
        <f ca="1"/>
        <v>0</v>
      </c>
      <c r="CH131">
        <f ca="1"/>
        <v>107</v>
      </c>
      <c r="CI131">
        <f ca="1"/>
        <v>73</v>
      </c>
      <c r="CJ131" t="b">
        <f ca="1"/>
        <v>0</v>
      </c>
      <c r="CK131" t="b">
        <f ca="1"/>
        <v>0</v>
      </c>
      <c r="CL131" t="b">
        <f ca="1"/>
        <v>0</v>
      </c>
      <c r="CM131" t="b">
        <f ca="1"/>
        <v>0</v>
      </c>
      <c r="CN131" t="b">
        <f ca="1"/>
        <v>0</v>
      </c>
      <c r="CO131">
        <f ca="1"/>
        <v>82</v>
      </c>
      <c r="CP131">
        <f ca="1"/>
        <v>0</v>
      </c>
      <c r="CQ131">
        <f ca="1"/>
        <v>0</v>
      </c>
      <c r="CR131">
        <f ca="1"/>
        <v>0</v>
      </c>
      <c r="CS131">
        <f ca="1"/>
        <v>0</v>
      </c>
      <c r="CT131">
        <f ca="1"/>
        <v>0</v>
      </c>
      <c r="CU131" t="b">
        <f ca="1"/>
        <v>1</v>
      </c>
      <c r="CV131" t="b">
        <f ca="1"/>
        <v>0</v>
      </c>
      <c r="CW131" t="b">
        <f ca="1"/>
        <v>0</v>
      </c>
      <c r="CX131">
        <f ca="1"/>
        <v>73</v>
      </c>
      <c r="CY131">
        <f ca="1"/>
        <v>0</v>
      </c>
      <c r="CZ131">
        <f ca="1"/>
        <v>0</v>
      </c>
      <c r="DA131" t="b">
        <f ca="1"/>
        <v>0</v>
      </c>
      <c r="DB131" t="b">
        <f ca="1"/>
        <v>0</v>
      </c>
      <c r="DC131" t="b">
        <f ca="1"/>
        <v>0</v>
      </c>
      <c r="DD131" t="b">
        <f ca="1"/>
        <v>0</v>
      </c>
      <c r="DE131" t="b">
        <f ca="1"/>
        <v>0</v>
      </c>
      <c r="DF131">
        <f ca="1"/>
        <v>0</v>
      </c>
    </row>
    <row r="132" spans="1:110" x14ac:dyDescent="0.2">
      <c r="A132" t="str">
        <f ca="1"/>
        <v>6_7 Villa</v>
      </c>
      <c r="B132">
        <f ca="1"/>
        <v>3</v>
      </c>
      <c r="C132">
        <f ca="1"/>
        <v>0</v>
      </c>
      <c r="D132">
        <f ca="1"/>
        <v>0</v>
      </c>
      <c r="E132">
        <f ca="1"/>
        <v>0</v>
      </c>
      <c r="F132">
        <f ca="1"/>
        <v>0</v>
      </c>
      <c r="G132">
        <f ca="1"/>
        <v>0</v>
      </c>
      <c r="H132">
        <f ca="1"/>
        <v>0</v>
      </c>
      <c r="I132">
        <f ca="1"/>
        <v>0</v>
      </c>
      <c r="J132" t="str">
        <f ca="1"/>
        <v>2:06</v>
      </c>
      <c r="K132" t="b">
        <f ca="1"/>
        <v>0</v>
      </c>
      <c r="L132" t="b">
        <f ca="1"/>
        <v>0</v>
      </c>
      <c r="M132" t="b">
        <f ca="1"/>
        <v>0</v>
      </c>
      <c r="N132" t="str">
        <f ca="1"/>
        <v>Jager</v>
      </c>
      <c r="O132" t="b">
        <f ca="1"/>
        <v>0</v>
      </c>
      <c r="P132">
        <f ca="1"/>
        <v>0</v>
      </c>
      <c r="Q132">
        <f ca="1"/>
        <v>0</v>
      </c>
      <c r="R132">
        <f ca="1"/>
        <v>5</v>
      </c>
      <c r="S132">
        <f ca="1"/>
        <v>0</v>
      </c>
      <c r="T132">
        <f ca="1"/>
        <v>0</v>
      </c>
      <c r="U132">
        <f ca="1"/>
        <v>0</v>
      </c>
      <c r="V132">
        <f ca="1"/>
        <v>0</v>
      </c>
      <c r="W132">
        <f ca="1"/>
        <v>0</v>
      </c>
      <c r="X132">
        <f ca="1"/>
        <v>0</v>
      </c>
      <c r="Y132">
        <f ca="1"/>
        <v>0</v>
      </c>
      <c r="Z132">
        <f ca="1"/>
        <v>3</v>
      </c>
      <c r="AA132">
        <f ca="1"/>
        <v>0</v>
      </c>
      <c r="AB132">
        <f ca="1"/>
        <v>0</v>
      </c>
      <c r="AC132">
        <f ca="1"/>
        <v>0</v>
      </c>
      <c r="AD132">
        <f ca="1"/>
        <v>0</v>
      </c>
      <c r="AE132">
        <f ca="1"/>
        <v>0</v>
      </c>
      <c r="AF132">
        <f ca="1"/>
        <v>0</v>
      </c>
      <c r="AG132">
        <f ca="1"/>
        <v>0</v>
      </c>
      <c r="AH132">
        <f ca="1"/>
        <v>0</v>
      </c>
      <c r="AI132">
        <f ca="1"/>
        <v>3</v>
      </c>
      <c r="AJ132" t="b">
        <f ca="1"/>
        <v>1</v>
      </c>
      <c r="AK132" t="str">
        <f ca="1"/>
        <v>1:18</v>
      </c>
      <c r="AL132" t="str">
        <f ca="1"/>
        <v>TrophyStatuary</v>
      </c>
      <c r="AM132" t="str">
        <f ca="1"/>
        <v>0:26</v>
      </c>
      <c r="AN132" t="str">
        <f ca="1"/>
        <v>Defence</v>
      </c>
      <c r="AO132" t="str">
        <f ca="1"/>
        <v>Lost</v>
      </c>
      <c r="AP132" t="b">
        <f ca="1"/>
        <v>0</v>
      </c>
      <c r="AQ132">
        <f ca="1"/>
        <v>0</v>
      </c>
      <c r="AR132" t="str">
        <f ca="1"/>
        <v>1:16</v>
      </c>
      <c r="AS132" t="str">
        <f ca="1"/>
        <v>Perseus</v>
      </c>
      <c r="AT132" t="str">
        <f ca="1"/>
        <v>Gun</v>
      </c>
      <c r="AU132" t="b">
        <f ca="1"/>
        <v>0</v>
      </c>
      <c r="AV132" t="b">
        <f ca="1"/>
        <v>1</v>
      </c>
      <c r="AW132" t="str">
        <f ca="1"/>
        <v>0:22</v>
      </c>
      <c r="AX132" t="str">
        <f ca="1"/>
        <v>Fin</v>
      </c>
      <c r="AY132" t="str">
        <f ca="1"/>
        <v>Gun</v>
      </c>
      <c r="AZ132" t="b">
        <f ca="1"/>
        <v>0</v>
      </c>
      <c r="BA132" t="b">
        <f ca="1"/>
        <v>0</v>
      </c>
      <c r="BB132">
        <f ca="1"/>
        <v>0</v>
      </c>
      <c r="BC132">
        <f ca="1"/>
        <v>0</v>
      </c>
      <c r="BD132">
        <f ca="1"/>
        <v>0</v>
      </c>
      <c r="BE132" t="b">
        <f ca="1"/>
        <v>0</v>
      </c>
      <c r="BF132">
        <f ca="1"/>
        <v>0</v>
      </c>
      <c r="BG132">
        <f ca="1"/>
        <v>0</v>
      </c>
      <c r="BH132">
        <f ca="1"/>
        <v>0</v>
      </c>
      <c r="BI132">
        <f ca="1"/>
        <v>0</v>
      </c>
      <c r="BJ132" t="b">
        <f ca="1"/>
        <v>0</v>
      </c>
      <c r="BK132">
        <f ca="1"/>
        <v>0</v>
      </c>
      <c r="BL132">
        <f ca="1"/>
        <v>0</v>
      </c>
      <c r="BM132">
        <f ca="1"/>
        <v>0</v>
      </c>
      <c r="BN132">
        <f ca="1"/>
        <v>0</v>
      </c>
      <c r="BO132" t="b">
        <f ca="1"/>
        <v>0</v>
      </c>
      <c r="BP132">
        <f ca="1"/>
        <v>0</v>
      </c>
      <c r="BQ132">
        <f ca="1"/>
        <v>0</v>
      </c>
      <c r="BR132" t="str">
        <f ca="1"/>
        <v/>
      </c>
      <c r="BS132">
        <f ca="1"/>
        <v>0</v>
      </c>
      <c r="BT132">
        <f ca="1"/>
        <v>0</v>
      </c>
      <c r="BU132" t="b">
        <f ca="1"/>
        <v>0</v>
      </c>
      <c r="BV132" t="b">
        <f ca="1"/>
        <v>0</v>
      </c>
      <c r="BW132">
        <f ca="1"/>
        <v>0</v>
      </c>
      <c r="BX132">
        <f ca="1"/>
        <v>0</v>
      </c>
      <c r="BY132" t="b">
        <f ca="1"/>
        <v>0</v>
      </c>
      <c r="BZ132" t="b">
        <f ca="1"/>
        <v>0</v>
      </c>
      <c r="CA132">
        <f ca="1"/>
        <v>0</v>
      </c>
      <c r="CB132">
        <f ca="1"/>
        <v>0</v>
      </c>
      <c r="CC132" t="b">
        <f ca="1"/>
        <v>0</v>
      </c>
      <c r="CD132" t="b">
        <f ca="1"/>
        <v>0</v>
      </c>
      <c r="CE132">
        <f ca="1"/>
        <v>0</v>
      </c>
      <c r="CF132">
        <f ca="1"/>
        <v>0</v>
      </c>
      <c r="CG132" t="b">
        <f ca="1"/>
        <v>0</v>
      </c>
      <c r="CH132">
        <f ca="1"/>
        <v>126</v>
      </c>
      <c r="CI132">
        <f ca="1"/>
        <v>54</v>
      </c>
      <c r="CJ132">
        <f ca="1"/>
        <v>104</v>
      </c>
      <c r="CK132">
        <f ca="1"/>
        <v>158</v>
      </c>
      <c r="CL132" t="b">
        <f ca="1"/>
        <v>0</v>
      </c>
      <c r="CM132" t="b">
        <f ca="1"/>
        <v>0</v>
      </c>
      <c r="CN132" t="b">
        <f ca="1"/>
        <v>0</v>
      </c>
      <c r="CO132">
        <f ca="1"/>
        <v>121</v>
      </c>
      <c r="CP132">
        <f ca="1"/>
        <v>0</v>
      </c>
      <c r="CQ132">
        <f ca="1"/>
        <v>0</v>
      </c>
      <c r="CR132">
        <f ca="1"/>
        <v>0</v>
      </c>
      <c r="CS132">
        <f ca="1"/>
        <v>0</v>
      </c>
      <c r="CT132">
        <f ca="1"/>
        <v>0</v>
      </c>
      <c r="CU132" t="b">
        <f ca="1"/>
        <v>1</v>
      </c>
      <c r="CV132" t="b">
        <f ca="1"/>
        <v>0</v>
      </c>
      <c r="CW132">
        <f ca="1"/>
        <v>101</v>
      </c>
      <c r="CX132">
        <f ca="1"/>
        <v>54</v>
      </c>
      <c r="CY132">
        <f ca="1"/>
        <v>0</v>
      </c>
      <c r="CZ132">
        <f ca="1"/>
        <v>0</v>
      </c>
      <c r="DA132" t="b">
        <f ca="1"/>
        <v>0</v>
      </c>
      <c r="DB132" t="b">
        <f ca="1"/>
        <v>0</v>
      </c>
      <c r="DC132" t="b">
        <f ca="1"/>
        <v>0</v>
      </c>
      <c r="DD132">
        <f ca="1"/>
        <v>102</v>
      </c>
      <c r="DE132" t="b">
        <f ca="1"/>
        <v>0</v>
      </c>
      <c r="DF132">
        <f ca="1"/>
        <v>0</v>
      </c>
    </row>
    <row r="133" spans="1:110" x14ac:dyDescent="0.2">
      <c r="A133" t="str">
        <f ca="1"/>
        <v>6_7 Villa</v>
      </c>
      <c r="B133">
        <f ca="1"/>
        <v>4</v>
      </c>
      <c r="C133">
        <f ca="1"/>
        <v>0</v>
      </c>
      <c r="D133">
        <f ca="1"/>
        <v>0</v>
      </c>
      <c r="E133">
        <f ca="1"/>
        <v>0</v>
      </c>
      <c r="F133">
        <f ca="1"/>
        <v>0</v>
      </c>
      <c r="G133">
        <f ca="1"/>
        <v>0</v>
      </c>
      <c r="H133">
        <f ca="1"/>
        <v>0</v>
      </c>
      <c r="I133">
        <f ca="1"/>
        <v>0</v>
      </c>
      <c r="J133" t="str">
        <f ca="1"/>
        <v>0:24</v>
      </c>
      <c r="K133" t="b">
        <f ca="1"/>
        <v>0</v>
      </c>
      <c r="L133" t="b">
        <f ca="1"/>
        <v>0</v>
      </c>
      <c r="M133" t="b">
        <f ca="1"/>
        <v>0</v>
      </c>
      <c r="N133" t="str">
        <f ca="1"/>
        <v>Wamai</v>
      </c>
      <c r="O133" t="b">
        <f ca="1"/>
        <v>0</v>
      </c>
      <c r="P133">
        <f ca="1"/>
        <v>0</v>
      </c>
      <c r="Q133">
        <f ca="1"/>
        <v>0</v>
      </c>
      <c r="R133">
        <f ca="1"/>
        <v>5</v>
      </c>
      <c r="S133">
        <f ca="1"/>
        <v>0</v>
      </c>
      <c r="T133">
        <f ca="1"/>
        <v>0</v>
      </c>
      <c r="U133">
        <f ca="1"/>
        <v>0</v>
      </c>
      <c r="V133">
        <f ca="1"/>
        <v>0</v>
      </c>
      <c r="W133">
        <f ca="1"/>
        <v>0</v>
      </c>
      <c r="X133">
        <f ca="1"/>
        <v>0</v>
      </c>
      <c r="Y133">
        <f ca="1"/>
        <v>0</v>
      </c>
      <c r="Z133">
        <f ca="1"/>
        <v>4</v>
      </c>
      <c r="AA133">
        <f ca="1"/>
        <v>0</v>
      </c>
      <c r="AB133">
        <f ca="1"/>
        <v>0</v>
      </c>
      <c r="AC133">
        <f ca="1"/>
        <v>0</v>
      </c>
      <c r="AD133">
        <f ca="1"/>
        <v>0</v>
      </c>
      <c r="AE133">
        <f ca="1"/>
        <v>0</v>
      </c>
      <c r="AF133">
        <f ca="1"/>
        <v>0</v>
      </c>
      <c r="AG133">
        <f ca="1"/>
        <v>0</v>
      </c>
      <c r="AH133">
        <f ca="1"/>
        <v>0</v>
      </c>
      <c r="AI133">
        <f ca="1"/>
        <v>4</v>
      </c>
      <c r="AJ133" t="b">
        <f ca="1"/>
        <v>0</v>
      </c>
      <c r="AK133">
        <f ca="1"/>
        <v>0</v>
      </c>
      <c r="AL133" t="str">
        <f ca="1"/>
        <v>AviationGames</v>
      </c>
      <c r="AM133" t="str">
        <f ca="1"/>
        <v>0:22</v>
      </c>
      <c r="AN133" t="str">
        <f ca="1"/>
        <v>Defence</v>
      </c>
      <c r="AO133" t="str">
        <f ca="1"/>
        <v>Lost</v>
      </c>
      <c r="AP133" t="b">
        <f ca="1"/>
        <v>0</v>
      </c>
      <c r="AQ133">
        <f ca="1"/>
        <v>0</v>
      </c>
      <c r="AR133" t="str">
        <f ca="1"/>
        <v>0:48</v>
      </c>
      <c r="AS133" t="str">
        <f ca="1"/>
        <v>Yeeto</v>
      </c>
      <c r="AT133" t="str">
        <f ca="1"/>
        <v>Gun</v>
      </c>
      <c r="AU133" t="b">
        <f ca="1"/>
        <v>0</v>
      </c>
      <c r="AV133" t="b">
        <f ca="1"/>
        <v>0</v>
      </c>
      <c r="AW133" t="str">
        <f ca="1"/>
        <v>0:44</v>
      </c>
      <c r="AX133" t="str">
        <f ca="1"/>
        <v>Yeeto</v>
      </c>
      <c r="AY133" t="str">
        <f ca="1"/>
        <v>Gun</v>
      </c>
      <c r="AZ133" t="b">
        <f ca="1"/>
        <v>0</v>
      </c>
      <c r="BA133" t="b">
        <f ca="1"/>
        <v>0</v>
      </c>
      <c r="BB133" t="str">
        <f ca="1"/>
        <v>0:39</v>
      </c>
      <c r="BC133" t="str">
        <f ca="1"/>
        <v>Yeeto</v>
      </c>
      <c r="BD133" t="str">
        <f ca="1"/>
        <v>Gun</v>
      </c>
      <c r="BE133" t="b">
        <f ca="1"/>
        <v>0</v>
      </c>
      <c r="BF133" t="b">
        <f ca="1"/>
        <v>1</v>
      </c>
      <c r="BG133">
        <f ca="1"/>
        <v>0</v>
      </c>
      <c r="BH133">
        <f ca="1"/>
        <v>0</v>
      </c>
      <c r="BI133">
        <f ca="1"/>
        <v>0</v>
      </c>
      <c r="BJ133" t="b">
        <f ca="1"/>
        <v>0</v>
      </c>
      <c r="BK133">
        <f ca="1"/>
        <v>0</v>
      </c>
      <c r="BL133">
        <f ca="1"/>
        <v>0</v>
      </c>
      <c r="BM133">
        <f ca="1"/>
        <v>0</v>
      </c>
      <c r="BN133">
        <f ca="1"/>
        <v>0</v>
      </c>
      <c r="BO133" t="b">
        <f ca="1"/>
        <v>0</v>
      </c>
      <c r="BP133">
        <f ca="1"/>
        <v>0</v>
      </c>
      <c r="BQ133">
        <f ca="1"/>
        <v>0</v>
      </c>
      <c r="BR133" t="str">
        <f ca="1"/>
        <v/>
      </c>
      <c r="BS133">
        <f ca="1"/>
        <v>0</v>
      </c>
      <c r="BT133">
        <f ca="1"/>
        <v>0</v>
      </c>
      <c r="BU133" t="b">
        <f ca="1"/>
        <v>0</v>
      </c>
      <c r="BV133" t="b">
        <f ca="1"/>
        <v>0</v>
      </c>
      <c r="BW133">
        <f ca="1"/>
        <v>0</v>
      </c>
      <c r="BX133">
        <f ca="1"/>
        <v>0</v>
      </c>
      <c r="BY133" t="b">
        <f ca="1"/>
        <v>0</v>
      </c>
      <c r="BZ133" t="b">
        <f ca="1"/>
        <v>0</v>
      </c>
      <c r="CA133">
        <f ca="1"/>
        <v>0</v>
      </c>
      <c r="CB133">
        <f ca="1"/>
        <v>0</v>
      </c>
      <c r="CC133" t="b">
        <f ca="1"/>
        <v>0</v>
      </c>
      <c r="CD133" t="b">
        <f ca="1"/>
        <v>0</v>
      </c>
      <c r="CE133">
        <f ca="1"/>
        <v>0</v>
      </c>
      <c r="CF133">
        <f ca="1"/>
        <v>0</v>
      </c>
      <c r="CG133" t="b">
        <f ca="1"/>
        <v>0</v>
      </c>
      <c r="CH133">
        <f ca="1"/>
        <v>24</v>
      </c>
      <c r="CI133">
        <f ca="1"/>
        <v>156</v>
      </c>
      <c r="CJ133">
        <f ca="1"/>
        <v>132</v>
      </c>
      <c r="CK133">
        <f ca="1"/>
        <v>136</v>
      </c>
      <c r="CL133">
        <f ca="1"/>
        <v>141</v>
      </c>
      <c r="CM133" t="b">
        <f ca="1"/>
        <v>0</v>
      </c>
      <c r="CN133" t="b">
        <f ca="1"/>
        <v>0</v>
      </c>
      <c r="CO133">
        <f ca="1"/>
        <v>158</v>
      </c>
      <c r="CP133">
        <f ca="1"/>
        <v>0</v>
      </c>
      <c r="CQ133">
        <f ca="1"/>
        <v>0</v>
      </c>
      <c r="CR133">
        <f ca="1"/>
        <v>0</v>
      </c>
      <c r="CS133">
        <f ca="1"/>
        <v>0</v>
      </c>
      <c r="CT133">
        <f ca="1"/>
        <v>0</v>
      </c>
      <c r="CU133" t="b">
        <f ca="1"/>
        <v>0</v>
      </c>
      <c r="CV133" t="b">
        <f ca="1"/>
        <v>0</v>
      </c>
      <c r="CW133">
        <f ca="1"/>
        <v>122</v>
      </c>
      <c r="CX133">
        <f ca="1"/>
        <v>156</v>
      </c>
      <c r="CY133">
        <f ca="1"/>
        <v>0</v>
      </c>
      <c r="CZ133">
        <f ca="1"/>
        <v>0</v>
      </c>
      <c r="DA133" t="b">
        <f ca="1"/>
        <v>0</v>
      </c>
      <c r="DB133" t="b">
        <f ca="1"/>
        <v>0</v>
      </c>
      <c r="DC133" t="b">
        <f ca="1"/>
        <v>0</v>
      </c>
      <c r="DD133" t="b">
        <f ca="1"/>
        <v>0</v>
      </c>
      <c r="DE133" t="b">
        <f ca="1"/>
        <v>0</v>
      </c>
      <c r="DF133">
        <f ca="1"/>
        <v>0</v>
      </c>
    </row>
    <row r="134" spans="1:110" x14ac:dyDescent="0.2">
      <c r="A134" t="str">
        <f ca="1"/>
        <v>6_7 Villa</v>
      </c>
      <c r="B134">
        <f ca="1"/>
        <v>5</v>
      </c>
      <c r="C134">
        <f ca="1"/>
        <v>0</v>
      </c>
      <c r="D134">
        <f ca="1"/>
        <v>0</v>
      </c>
      <c r="E134">
        <f ca="1"/>
        <v>0</v>
      </c>
      <c r="F134">
        <f ca="1"/>
        <v>0</v>
      </c>
      <c r="G134">
        <f ca="1"/>
        <v>0</v>
      </c>
      <c r="H134">
        <f ca="1"/>
        <v>0</v>
      </c>
      <c r="I134">
        <f ca="1"/>
        <v>0</v>
      </c>
      <c r="J134">
        <f ca="1"/>
        <v>0</v>
      </c>
      <c r="K134" t="b">
        <f ca="1"/>
        <v>0</v>
      </c>
      <c r="L134" t="b">
        <f ca="1"/>
        <v>0</v>
      </c>
      <c r="M134" t="b">
        <f ca="1"/>
        <v>0</v>
      </c>
      <c r="N134" t="str">
        <f ca="1"/>
        <v>Kaid</v>
      </c>
      <c r="O134" t="b">
        <f ca="1"/>
        <v>0</v>
      </c>
      <c r="P134">
        <f ca="1"/>
        <v>0</v>
      </c>
      <c r="Q134">
        <f ca="1"/>
        <v>1</v>
      </c>
      <c r="R134">
        <f ca="1"/>
        <v>3</v>
      </c>
      <c r="S134">
        <f ca="1"/>
        <v>0</v>
      </c>
      <c r="T134">
        <f ca="1"/>
        <v>0</v>
      </c>
      <c r="U134">
        <f ca="1"/>
        <v>0</v>
      </c>
      <c r="V134">
        <f ca="1"/>
        <v>0</v>
      </c>
      <c r="W134">
        <f ca="1"/>
        <v>0</v>
      </c>
      <c r="X134">
        <f ca="1"/>
        <v>0</v>
      </c>
      <c r="Y134">
        <f ca="1"/>
        <v>0</v>
      </c>
      <c r="Z134">
        <f ca="1"/>
        <v>5</v>
      </c>
      <c r="AA134">
        <f ca="1"/>
        <v>0</v>
      </c>
      <c r="AB134">
        <f ca="1"/>
        <v>0</v>
      </c>
      <c r="AC134">
        <f ca="1"/>
        <v>0</v>
      </c>
      <c r="AD134">
        <f ca="1"/>
        <v>0</v>
      </c>
      <c r="AE134">
        <f ca="1"/>
        <v>0</v>
      </c>
      <c r="AF134">
        <f ca="1"/>
        <v>0</v>
      </c>
      <c r="AG134">
        <f ca="1"/>
        <v>0</v>
      </c>
      <c r="AH134">
        <f ca="1"/>
        <v>0</v>
      </c>
      <c r="AI134">
        <f ca="1"/>
        <v>5</v>
      </c>
      <c r="AJ134" t="b">
        <f ca="1"/>
        <v>0</v>
      </c>
      <c r="AK134">
        <f ca="1"/>
        <v>0</v>
      </c>
      <c r="AL134" t="str">
        <f ca="1"/>
        <v>DiningKitchen</v>
      </c>
      <c r="AM134" t="str">
        <f ca="1"/>
        <v>0:41</v>
      </c>
      <c r="AN134" t="str">
        <f ca="1"/>
        <v>Defence</v>
      </c>
      <c r="AO134" t="str">
        <f ca="1"/>
        <v>Won</v>
      </c>
      <c r="AP134" t="b">
        <f ca="1"/>
        <v>0</v>
      </c>
      <c r="AQ134">
        <f ca="1"/>
        <v>0</v>
      </c>
      <c r="AR134" t="str">
        <f ca="1"/>
        <v>2:17</v>
      </c>
      <c r="AS134" t="str">
        <f ca="1"/>
        <v>Perseus</v>
      </c>
      <c r="AT134" t="str">
        <f ca="1"/>
        <v>Gun</v>
      </c>
      <c r="AU134" t="b">
        <f ca="1"/>
        <v>0</v>
      </c>
      <c r="AV134" t="b">
        <f ca="1"/>
        <v>0</v>
      </c>
      <c r="AW134" t="str">
        <f ca="1"/>
        <v>2:00</v>
      </c>
      <c r="AX134" t="str">
        <f ca="1"/>
        <v>Fin</v>
      </c>
      <c r="AY134" t="str">
        <f ca="1"/>
        <v>Gun</v>
      </c>
      <c r="AZ134" t="b">
        <f ca="1"/>
        <v>0</v>
      </c>
      <c r="BA134" t="b">
        <f ca="1"/>
        <v>1</v>
      </c>
      <c r="BB134" t="str">
        <f ca="1"/>
        <v>1:31</v>
      </c>
      <c r="BC134" t="str">
        <f ca="1"/>
        <v>Ploudy</v>
      </c>
      <c r="BD134" t="str">
        <f ca="1"/>
        <v>Utility</v>
      </c>
      <c r="BE134" t="b">
        <f ca="1"/>
        <v>0</v>
      </c>
      <c r="BF134" t="b">
        <f ca="1"/>
        <v>0</v>
      </c>
      <c r="BG134" t="str">
        <f ca="1"/>
        <v>1:25</v>
      </c>
      <c r="BH134" t="str">
        <f ca="1"/>
        <v>Fin</v>
      </c>
      <c r="BI134" t="str">
        <f ca="1"/>
        <v>Utility</v>
      </c>
      <c r="BJ134" t="b">
        <f ca="1"/>
        <v>0</v>
      </c>
      <c r="BK134" t="b">
        <f ca="1"/>
        <v>0</v>
      </c>
      <c r="BL134" t="str">
        <f ca="1"/>
        <v>0:41</v>
      </c>
      <c r="BM134" t="str">
        <f ca="1"/>
        <v>Blue</v>
      </c>
      <c r="BN134" t="str">
        <f ca="1"/>
        <v>Gun</v>
      </c>
      <c r="BO134" t="b">
        <f ca="1"/>
        <v>0</v>
      </c>
      <c r="BP134" t="b">
        <f ca="1"/>
        <v>0</v>
      </c>
      <c r="BQ134">
        <f ca="1"/>
        <v>0</v>
      </c>
      <c r="BR134" t="str">
        <f ca="1"/>
        <v/>
      </c>
      <c r="BS134">
        <f ca="1"/>
        <v>0</v>
      </c>
      <c r="BT134">
        <f ca="1"/>
        <v>0</v>
      </c>
      <c r="BU134" t="b">
        <f ca="1"/>
        <v>0</v>
      </c>
      <c r="BV134" t="b">
        <f ca="1"/>
        <v>0</v>
      </c>
      <c r="BW134">
        <f ca="1"/>
        <v>0</v>
      </c>
      <c r="BX134">
        <f ca="1"/>
        <v>0</v>
      </c>
      <c r="BY134" t="b">
        <f ca="1"/>
        <v>0</v>
      </c>
      <c r="BZ134" t="b">
        <f ca="1"/>
        <v>0</v>
      </c>
      <c r="CA134">
        <f ca="1"/>
        <v>1</v>
      </c>
      <c r="CB134">
        <f ca="1"/>
        <v>0</v>
      </c>
      <c r="CC134" t="b">
        <f ca="1"/>
        <v>0</v>
      </c>
      <c r="CD134" t="b">
        <f ca="1"/>
        <v>1</v>
      </c>
      <c r="CE134">
        <f ca="1"/>
        <v>0</v>
      </c>
      <c r="CF134">
        <f ca="1"/>
        <v>0</v>
      </c>
      <c r="CG134" t="b">
        <f ca="1"/>
        <v>1</v>
      </c>
      <c r="CH134">
        <f ca="1"/>
        <v>0</v>
      </c>
      <c r="CI134" t="b">
        <f ca="1"/>
        <v>0</v>
      </c>
      <c r="CJ134">
        <f ca="1"/>
        <v>43</v>
      </c>
      <c r="CK134">
        <f ca="1"/>
        <v>60</v>
      </c>
      <c r="CL134">
        <f ca="1"/>
        <v>89</v>
      </c>
      <c r="CM134">
        <f ca="1"/>
        <v>95</v>
      </c>
      <c r="CN134">
        <f ca="1"/>
        <v>139</v>
      </c>
      <c r="CO134">
        <f ca="1"/>
        <v>139</v>
      </c>
      <c r="CP134">
        <f ca="1"/>
        <v>0</v>
      </c>
      <c r="CQ134">
        <f ca="1"/>
        <v>0</v>
      </c>
      <c r="CR134">
        <f ca="1"/>
        <v>0</v>
      </c>
      <c r="CS134">
        <f ca="1"/>
        <v>0</v>
      </c>
      <c r="CT134">
        <f ca="1"/>
        <v>0</v>
      </c>
      <c r="CU134" t="b">
        <f ca="1"/>
        <v>1</v>
      </c>
      <c r="CV134" t="b">
        <f ca="1"/>
        <v>1</v>
      </c>
      <c r="CW134">
        <f ca="1"/>
        <v>124</v>
      </c>
      <c r="CX134" t="b">
        <f ca="1"/>
        <v>0</v>
      </c>
      <c r="CY134">
        <f ca="1"/>
        <v>0</v>
      </c>
      <c r="CZ134">
        <f ca="1"/>
        <v>1</v>
      </c>
      <c r="DA134" t="b">
        <f ca="1"/>
        <v>0</v>
      </c>
      <c r="DB134" t="b">
        <f ca="1"/>
        <v>0</v>
      </c>
      <c r="DC134" t="b">
        <f ca="1"/>
        <v>0</v>
      </c>
      <c r="DD134" t="b">
        <f ca="1"/>
        <v>0</v>
      </c>
      <c r="DE134" t="b">
        <f ca="1"/>
        <v>0</v>
      </c>
      <c r="DF134">
        <f ca="1"/>
        <v>1</v>
      </c>
    </row>
    <row r="135" spans="1:110" x14ac:dyDescent="0.2">
      <c r="A135" t="str">
        <f ca="1"/>
        <v>6_7 Villa</v>
      </c>
      <c r="B135">
        <f ca="1"/>
        <v>6</v>
      </c>
      <c r="C135">
        <f ca="1"/>
        <v>0</v>
      </c>
      <c r="D135">
        <f ca="1"/>
        <v>0</v>
      </c>
      <c r="E135">
        <f ca="1"/>
        <v>0</v>
      </c>
      <c r="F135">
        <f ca="1"/>
        <v>0</v>
      </c>
      <c r="G135">
        <f ca="1"/>
        <v>0</v>
      </c>
      <c r="H135">
        <f ca="1"/>
        <v>0</v>
      </c>
      <c r="I135">
        <f ca="1"/>
        <v>0</v>
      </c>
      <c r="J135" t="str">
        <f ca="1"/>
        <v>1:26</v>
      </c>
      <c r="K135" t="b">
        <f ca="1"/>
        <v>0</v>
      </c>
      <c r="L135" t="b">
        <f ca="1"/>
        <v>0</v>
      </c>
      <c r="M135" t="b">
        <f ca="1"/>
        <v>0</v>
      </c>
      <c r="N135" t="str">
        <f ca="1"/>
        <v>Jager</v>
      </c>
      <c r="O135" t="b">
        <f ca="1"/>
        <v>0</v>
      </c>
      <c r="P135">
        <f ca="1"/>
        <v>0</v>
      </c>
      <c r="Q135">
        <f ca="1"/>
        <v>0</v>
      </c>
      <c r="R135">
        <f ca="1"/>
        <v>3</v>
      </c>
      <c r="S135">
        <f ca="1"/>
        <v>0</v>
      </c>
      <c r="T135">
        <f ca="1"/>
        <v>0</v>
      </c>
      <c r="U135">
        <f ca="1"/>
        <v>0</v>
      </c>
      <c r="V135">
        <f ca="1"/>
        <v>0</v>
      </c>
      <c r="W135">
        <f ca="1"/>
        <v>0</v>
      </c>
      <c r="X135">
        <f ca="1"/>
        <v>0</v>
      </c>
      <c r="Y135">
        <f ca="1"/>
        <v>0</v>
      </c>
      <c r="Z135">
        <f ca="1"/>
        <v>6</v>
      </c>
      <c r="AA135">
        <f ca="1"/>
        <v>0</v>
      </c>
      <c r="AB135">
        <f ca="1"/>
        <v>0</v>
      </c>
      <c r="AC135">
        <f ca="1"/>
        <v>0</v>
      </c>
      <c r="AD135">
        <f ca="1"/>
        <v>0</v>
      </c>
      <c r="AE135">
        <f ca="1"/>
        <v>0</v>
      </c>
      <c r="AF135">
        <f ca="1"/>
        <v>0</v>
      </c>
      <c r="AG135">
        <f ca="1"/>
        <v>0</v>
      </c>
      <c r="AH135">
        <f ca="1"/>
        <v>0</v>
      </c>
      <c r="AI135">
        <f ca="1"/>
        <v>6</v>
      </c>
      <c r="AJ135" t="b">
        <f ca="1"/>
        <v>1</v>
      </c>
      <c r="AK135" t="str">
        <f ca="1"/>
        <v>1:09</v>
      </c>
      <c r="AL135" t="str">
        <f ca="1"/>
        <v>TrophyStatuary</v>
      </c>
      <c r="AM135" t="str">
        <f ca="1"/>
        <v>0:37</v>
      </c>
      <c r="AN135" t="str">
        <f ca="1"/>
        <v>Defence</v>
      </c>
      <c r="AO135" t="str">
        <f ca="1"/>
        <v>Lost</v>
      </c>
      <c r="AP135" t="b">
        <f ca="1"/>
        <v>0</v>
      </c>
      <c r="AQ135">
        <f ca="1"/>
        <v>0</v>
      </c>
      <c r="AR135" t="str">
        <f ca="1"/>
        <v>1:40</v>
      </c>
      <c r="AS135" t="str">
        <f ca="1"/>
        <v>Perseus</v>
      </c>
      <c r="AT135" t="str">
        <f ca="1"/>
        <v>Gun</v>
      </c>
      <c r="AU135" t="b">
        <f ca="1"/>
        <v>0</v>
      </c>
      <c r="AV135" t="b">
        <f ca="1"/>
        <v>0</v>
      </c>
      <c r="AW135">
        <f ca="1"/>
        <v>0</v>
      </c>
      <c r="AX135">
        <f ca="1"/>
        <v>0</v>
      </c>
      <c r="AY135">
        <f ca="1"/>
        <v>0</v>
      </c>
      <c r="AZ135" t="b">
        <f ca="1"/>
        <v>0</v>
      </c>
      <c r="BA135">
        <f ca="1"/>
        <v>0</v>
      </c>
      <c r="BB135">
        <f ca="1"/>
        <v>0</v>
      </c>
      <c r="BC135">
        <f ca="1"/>
        <v>0</v>
      </c>
      <c r="BD135">
        <f ca="1"/>
        <v>0</v>
      </c>
      <c r="BE135" t="b">
        <f ca="1"/>
        <v>0</v>
      </c>
      <c r="BF135">
        <f ca="1"/>
        <v>0</v>
      </c>
      <c r="BG135">
        <f ca="1"/>
        <v>0</v>
      </c>
      <c r="BH135">
        <f ca="1"/>
        <v>0</v>
      </c>
      <c r="BI135">
        <f ca="1"/>
        <v>0</v>
      </c>
      <c r="BJ135" t="b">
        <f ca="1"/>
        <v>0</v>
      </c>
      <c r="BK135">
        <f ca="1"/>
        <v>0</v>
      </c>
      <c r="BL135">
        <f ca="1"/>
        <v>0</v>
      </c>
      <c r="BM135">
        <f ca="1"/>
        <v>0</v>
      </c>
      <c r="BN135">
        <f ca="1"/>
        <v>0</v>
      </c>
      <c r="BO135" t="b">
        <f ca="1"/>
        <v>0</v>
      </c>
      <c r="BP135">
        <f ca="1"/>
        <v>0</v>
      </c>
      <c r="BQ135">
        <f ca="1"/>
        <v>0</v>
      </c>
      <c r="BR135" t="str">
        <f ca="1"/>
        <v/>
      </c>
      <c r="BS135">
        <f ca="1"/>
        <v>0</v>
      </c>
      <c r="BT135">
        <f ca="1"/>
        <v>0</v>
      </c>
      <c r="BU135" t="b">
        <f ca="1"/>
        <v>0</v>
      </c>
      <c r="BV135" t="b">
        <f ca="1"/>
        <v>0</v>
      </c>
      <c r="BW135">
        <f ca="1"/>
        <v>0</v>
      </c>
      <c r="BX135">
        <f ca="1"/>
        <v>0</v>
      </c>
      <c r="BY135" t="b">
        <f ca="1"/>
        <v>0</v>
      </c>
      <c r="BZ135" t="b">
        <f ca="1"/>
        <v>0</v>
      </c>
      <c r="CA135">
        <f ca="1"/>
        <v>0</v>
      </c>
      <c r="CB135">
        <f ca="1"/>
        <v>0</v>
      </c>
      <c r="CC135" t="b">
        <f ca="1"/>
        <v>0</v>
      </c>
      <c r="CD135" t="b">
        <f ca="1"/>
        <v>0</v>
      </c>
      <c r="CE135">
        <f ca="1"/>
        <v>0</v>
      </c>
      <c r="CF135">
        <f ca="1"/>
        <v>0</v>
      </c>
      <c r="CG135" t="b">
        <f ca="1"/>
        <v>0</v>
      </c>
      <c r="CH135">
        <f ca="1"/>
        <v>86</v>
      </c>
      <c r="CI135">
        <f ca="1"/>
        <v>94</v>
      </c>
      <c r="CJ135">
        <f ca="1"/>
        <v>80</v>
      </c>
      <c r="CK135" t="b">
        <f ca="1"/>
        <v>0</v>
      </c>
      <c r="CL135" t="b">
        <f ca="1"/>
        <v>0</v>
      </c>
      <c r="CM135" t="b">
        <f ca="1"/>
        <v>0</v>
      </c>
      <c r="CN135" t="b">
        <f ca="1"/>
        <v>0</v>
      </c>
      <c r="CO135">
        <f ca="1"/>
        <v>119</v>
      </c>
      <c r="CP135">
        <f ca="1"/>
        <v>0</v>
      </c>
      <c r="CQ135">
        <f ca="1"/>
        <v>0</v>
      </c>
      <c r="CR135">
        <f ca="1"/>
        <v>0</v>
      </c>
      <c r="CS135">
        <f ca="1"/>
        <v>0</v>
      </c>
      <c r="CT135">
        <f ca="1"/>
        <v>0</v>
      </c>
      <c r="CU135" t="b">
        <f ca="1"/>
        <v>1</v>
      </c>
      <c r="CV135" t="b">
        <f ca="1"/>
        <v>0</v>
      </c>
      <c r="CW135">
        <f ca="1"/>
        <v>130</v>
      </c>
      <c r="CX135">
        <f ca="1"/>
        <v>94</v>
      </c>
      <c r="CY135">
        <f ca="1"/>
        <v>1</v>
      </c>
      <c r="CZ135">
        <f ca="1"/>
        <v>0</v>
      </c>
      <c r="DA135" t="b">
        <f ca="1"/>
        <v>0</v>
      </c>
      <c r="DB135" t="b">
        <f ca="1"/>
        <v>0</v>
      </c>
      <c r="DC135" t="b">
        <f ca="1"/>
        <v>0</v>
      </c>
      <c r="DD135">
        <f ca="1"/>
        <v>111</v>
      </c>
      <c r="DE135" t="b">
        <f ca="1"/>
        <v>0</v>
      </c>
      <c r="DF135">
        <f ca="1"/>
        <v>0</v>
      </c>
    </row>
    <row r="136" spans="1:110" x14ac:dyDescent="0.2">
      <c r="A136" t="str">
        <f ca="1"/>
        <v>6_7 Villa</v>
      </c>
      <c r="B136">
        <f ca="1"/>
        <v>7</v>
      </c>
      <c r="C136">
        <f ca="1"/>
        <v>0</v>
      </c>
      <c r="D136">
        <f ca="1"/>
        <v>0</v>
      </c>
      <c r="E136">
        <f ca="1"/>
        <v>0</v>
      </c>
      <c r="F136">
        <f ca="1"/>
        <v>0</v>
      </c>
      <c r="G136">
        <f ca="1"/>
        <v>0</v>
      </c>
      <c r="H136">
        <f ca="1"/>
        <v>0</v>
      </c>
      <c r="I136">
        <f ca="1"/>
        <v>0</v>
      </c>
      <c r="J136" t="str">
        <f ca="1"/>
        <v>0:08</v>
      </c>
      <c r="K136" t="b">
        <f ca="1"/>
        <v>0</v>
      </c>
      <c r="L136" t="b">
        <f ca="1"/>
        <v>0</v>
      </c>
      <c r="M136" t="b">
        <f ca="1"/>
        <v>0</v>
      </c>
      <c r="N136" t="str">
        <f ca="1"/>
        <v>Iana</v>
      </c>
      <c r="O136" t="b">
        <f ca="1"/>
        <v>0</v>
      </c>
      <c r="P136">
        <f ca="1"/>
        <v>0</v>
      </c>
      <c r="Q136">
        <f ca="1"/>
        <v>0</v>
      </c>
      <c r="R136">
        <f ca="1"/>
        <v>0</v>
      </c>
      <c r="S136">
        <f ca="1"/>
        <v>1</v>
      </c>
      <c r="T136">
        <f ca="1"/>
        <v>0</v>
      </c>
      <c r="U136">
        <f ca="1"/>
        <v>0</v>
      </c>
      <c r="V136">
        <f ca="1"/>
        <v>0</v>
      </c>
      <c r="W136">
        <f ca="1"/>
        <v>0</v>
      </c>
      <c r="X136">
        <f ca="1"/>
        <v>0</v>
      </c>
      <c r="Y136">
        <f ca="1"/>
        <v>0</v>
      </c>
      <c r="Z136">
        <f ca="1"/>
        <v>7</v>
      </c>
      <c r="AA136">
        <f ca="1"/>
        <v>0</v>
      </c>
      <c r="AB136">
        <f ca="1"/>
        <v>0</v>
      </c>
      <c r="AC136">
        <f ca="1"/>
        <v>0</v>
      </c>
      <c r="AD136">
        <f ca="1"/>
        <v>0</v>
      </c>
      <c r="AE136">
        <f ca="1"/>
        <v>0</v>
      </c>
      <c r="AF136">
        <f ca="1"/>
        <v>0</v>
      </c>
      <c r="AG136">
        <f ca="1"/>
        <v>0</v>
      </c>
      <c r="AH136">
        <f ca="1"/>
        <v>0</v>
      </c>
      <c r="AI136">
        <f ca="1"/>
        <v>7</v>
      </c>
      <c r="AJ136" t="b">
        <f ca="1"/>
        <v>0</v>
      </c>
      <c r="AK136">
        <f ca="1"/>
        <v>0</v>
      </c>
      <c r="AL136" t="str">
        <f ca="1"/>
        <v>AviationGames</v>
      </c>
      <c r="AM136" t="str">
        <f ca="1"/>
        <v>0:07</v>
      </c>
      <c r="AN136" t="str">
        <f ca="1"/>
        <v>Attack</v>
      </c>
      <c r="AO136" t="str">
        <f ca="1"/>
        <v>Lost</v>
      </c>
      <c r="AP136" t="b">
        <f ca="1"/>
        <v>0</v>
      </c>
      <c r="AQ136">
        <f ca="1"/>
        <v>0</v>
      </c>
      <c r="AR136" t="str">
        <f ca="1"/>
        <v>1:56</v>
      </c>
      <c r="AS136" t="str">
        <f ca="1"/>
        <v>Blue</v>
      </c>
      <c r="AT136" t="str">
        <f ca="1"/>
        <v>Gun</v>
      </c>
      <c r="AU136" t="b">
        <f ca="1"/>
        <v>0</v>
      </c>
      <c r="AV136" t="b">
        <f ca="1"/>
        <v>1</v>
      </c>
      <c r="AW136">
        <f ca="1"/>
        <v>0</v>
      </c>
      <c r="AX136">
        <f ca="1"/>
        <v>0</v>
      </c>
      <c r="AY136">
        <f ca="1"/>
        <v>0</v>
      </c>
      <c r="AZ136" t="b">
        <f ca="1"/>
        <v>0</v>
      </c>
      <c r="BA136">
        <f ca="1"/>
        <v>0</v>
      </c>
      <c r="BB136">
        <f ca="1"/>
        <v>0</v>
      </c>
      <c r="BC136">
        <f ca="1"/>
        <v>0</v>
      </c>
      <c r="BD136">
        <f ca="1"/>
        <v>0</v>
      </c>
      <c r="BE136" t="b">
        <f ca="1"/>
        <v>0</v>
      </c>
      <c r="BF136">
        <f ca="1"/>
        <v>0</v>
      </c>
      <c r="BG136">
        <f ca="1"/>
        <v>0</v>
      </c>
      <c r="BH136">
        <f ca="1"/>
        <v>0</v>
      </c>
      <c r="BI136">
        <f ca="1"/>
        <v>0</v>
      </c>
      <c r="BJ136" t="b">
        <f ca="1"/>
        <v>0</v>
      </c>
      <c r="BK136">
        <f ca="1"/>
        <v>0</v>
      </c>
      <c r="BL136">
        <f ca="1"/>
        <v>0</v>
      </c>
      <c r="BM136">
        <f ca="1"/>
        <v>0</v>
      </c>
      <c r="BN136">
        <f ca="1"/>
        <v>0</v>
      </c>
      <c r="BO136" t="b">
        <f ca="1"/>
        <v>0</v>
      </c>
      <c r="BP136">
        <f ca="1"/>
        <v>0</v>
      </c>
      <c r="BQ136">
        <f ca="1"/>
        <v>0</v>
      </c>
      <c r="BR136" t="str">
        <f ca="1"/>
        <v/>
      </c>
      <c r="BS136">
        <f ca="1"/>
        <v>0</v>
      </c>
      <c r="BT136">
        <f ca="1"/>
        <v>0</v>
      </c>
      <c r="BU136" t="b">
        <f ca="1"/>
        <v>0</v>
      </c>
      <c r="BV136" t="b">
        <f ca="1"/>
        <v>0</v>
      </c>
      <c r="BW136">
        <f ca="1"/>
        <v>0</v>
      </c>
      <c r="BX136">
        <f ca="1"/>
        <v>0</v>
      </c>
      <c r="BY136" t="b">
        <f ca="1"/>
        <v>0</v>
      </c>
      <c r="BZ136" t="b">
        <f ca="1"/>
        <v>0</v>
      </c>
      <c r="CA136">
        <f ca="1"/>
        <v>0</v>
      </c>
      <c r="CB136">
        <f ca="1"/>
        <v>0</v>
      </c>
      <c r="CC136" t="b">
        <f ca="1"/>
        <v>0</v>
      </c>
      <c r="CD136" t="b">
        <f ca="1"/>
        <v>0</v>
      </c>
      <c r="CE136">
        <f ca="1"/>
        <v>0</v>
      </c>
      <c r="CF136">
        <f ca="1"/>
        <v>0</v>
      </c>
      <c r="CG136" t="b">
        <f ca="1"/>
        <v>0</v>
      </c>
      <c r="CH136">
        <f ca="1"/>
        <v>8</v>
      </c>
      <c r="CI136">
        <f ca="1"/>
        <v>172</v>
      </c>
      <c r="CJ136">
        <f ca="1"/>
        <v>64</v>
      </c>
      <c r="CK136" t="b">
        <f ca="1"/>
        <v>0</v>
      </c>
      <c r="CL136" t="b">
        <f ca="1"/>
        <v>0</v>
      </c>
      <c r="CM136" t="b">
        <f ca="1"/>
        <v>0</v>
      </c>
      <c r="CN136" t="b">
        <f ca="1"/>
        <v>0</v>
      </c>
      <c r="CO136">
        <f ca="1"/>
        <v>173</v>
      </c>
      <c r="CP136">
        <f ca="1"/>
        <v>0</v>
      </c>
      <c r="CQ136">
        <f ca="1"/>
        <v>0</v>
      </c>
      <c r="CR136">
        <f ca="1"/>
        <v>0</v>
      </c>
      <c r="CS136">
        <f ca="1"/>
        <v>0</v>
      </c>
      <c r="CT136">
        <f ca="1"/>
        <v>0</v>
      </c>
      <c r="CU136" t="b">
        <f ca="1"/>
        <v>1</v>
      </c>
      <c r="CV136" t="b">
        <f ca="1"/>
        <v>1</v>
      </c>
      <c r="CW136" t="b">
        <f ca="1"/>
        <v>0</v>
      </c>
      <c r="CX136" t="b">
        <f ca="1"/>
        <v>0</v>
      </c>
      <c r="CY136">
        <f ca="1"/>
        <v>0</v>
      </c>
      <c r="CZ136">
        <f ca="1"/>
        <v>1</v>
      </c>
      <c r="DA136" t="b">
        <f ca="1"/>
        <v>0</v>
      </c>
      <c r="DB136" t="b">
        <f ca="1"/>
        <v>0</v>
      </c>
      <c r="DC136" t="b">
        <f ca="1"/>
        <v>0</v>
      </c>
      <c r="DD136" t="b">
        <f ca="1"/>
        <v>0</v>
      </c>
      <c r="DE136" t="b">
        <f ca="1"/>
        <v>0</v>
      </c>
      <c r="DF136">
        <f ca="1"/>
        <v>0</v>
      </c>
    </row>
    <row r="137" spans="1:110" x14ac:dyDescent="0.2">
      <c r="A137" t="str">
        <f ca="1"/>
        <v>6_7 Villa</v>
      </c>
      <c r="B137">
        <f ca="1"/>
        <v>8</v>
      </c>
      <c r="C137">
        <f ca="1"/>
        <v>0</v>
      </c>
      <c r="D137">
        <f ca="1"/>
        <v>0</v>
      </c>
      <c r="E137">
        <f ca="1"/>
        <v>0</v>
      </c>
      <c r="F137">
        <f ca="1"/>
        <v>0</v>
      </c>
      <c r="G137">
        <f ca="1"/>
        <v>0</v>
      </c>
      <c r="H137">
        <f ca="1"/>
        <v>0</v>
      </c>
      <c r="I137">
        <f ca="1"/>
        <v>0</v>
      </c>
      <c r="J137">
        <f ca="1"/>
        <v>0</v>
      </c>
      <c r="K137" t="b">
        <f ca="1"/>
        <v>0</v>
      </c>
      <c r="L137" t="b">
        <f ca="1"/>
        <v>0</v>
      </c>
      <c r="M137" t="b">
        <f ca="1"/>
        <v>0</v>
      </c>
      <c r="N137" t="str">
        <f ca="1"/>
        <v>Nomad</v>
      </c>
      <c r="O137" t="b">
        <f ca="1"/>
        <v>0</v>
      </c>
      <c r="P137">
        <f ca="1"/>
        <v>0</v>
      </c>
      <c r="Q137">
        <f ca="1"/>
        <v>0</v>
      </c>
      <c r="R137">
        <f ca="1"/>
        <v>0</v>
      </c>
      <c r="S137">
        <f ca="1"/>
        <v>1</v>
      </c>
      <c r="T137">
        <f ca="1"/>
        <v>0</v>
      </c>
      <c r="U137">
        <f ca="1"/>
        <v>0</v>
      </c>
      <c r="V137">
        <f ca="1"/>
        <v>0</v>
      </c>
      <c r="W137">
        <f ca="1"/>
        <v>0</v>
      </c>
      <c r="X137">
        <f ca="1"/>
        <v>0</v>
      </c>
      <c r="Y137">
        <f ca="1"/>
        <v>0</v>
      </c>
      <c r="Z137">
        <f ca="1"/>
        <v>8</v>
      </c>
      <c r="AA137">
        <f ca="1"/>
        <v>0</v>
      </c>
      <c r="AB137">
        <f ca="1"/>
        <v>0</v>
      </c>
      <c r="AC137">
        <f ca="1"/>
        <v>0</v>
      </c>
      <c r="AD137">
        <f ca="1"/>
        <v>0</v>
      </c>
      <c r="AE137">
        <f ca="1"/>
        <v>0</v>
      </c>
      <c r="AF137">
        <f ca="1"/>
        <v>0</v>
      </c>
      <c r="AG137">
        <f ca="1"/>
        <v>0</v>
      </c>
      <c r="AH137">
        <f ca="1"/>
        <v>0</v>
      </c>
      <c r="AI137">
        <f ca="1"/>
        <v>8</v>
      </c>
      <c r="AJ137" t="b">
        <f ca="1"/>
        <v>0</v>
      </c>
      <c r="AK137">
        <f ca="1"/>
        <v>0</v>
      </c>
      <c r="AL137" t="str">
        <f ca="1"/>
        <v>TrophyStatuary</v>
      </c>
      <c r="AM137" t="str">
        <f ca="1"/>
        <v>0:14</v>
      </c>
      <c r="AN137" t="str">
        <f ca="1"/>
        <v>Attack</v>
      </c>
      <c r="AO137" t="str">
        <f ca="1"/>
        <v>Won</v>
      </c>
      <c r="AP137" t="b">
        <f ca="1"/>
        <v>0</v>
      </c>
      <c r="AQ137">
        <f ca="1"/>
        <v>0</v>
      </c>
      <c r="AR137" t="str">
        <f ca="1"/>
        <v>0:40</v>
      </c>
      <c r="AS137" t="str">
        <f ca="1"/>
        <v>Fin</v>
      </c>
      <c r="AT137" t="str">
        <f ca="1"/>
        <v>Gun</v>
      </c>
      <c r="AU137" t="b">
        <f ca="1"/>
        <v>0</v>
      </c>
      <c r="AV137" t="b">
        <f ca="1"/>
        <v>1</v>
      </c>
      <c r="AW137" t="str">
        <f ca="1"/>
        <v>0:33</v>
      </c>
      <c r="AX137" t="str">
        <f ca="1"/>
        <v>Fin</v>
      </c>
      <c r="AY137" t="str">
        <f ca="1"/>
        <v>Gun</v>
      </c>
      <c r="AZ137" t="b">
        <f ca="1"/>
        <v>0</v>
      </c>
      <c r="BA137" t="b">
        <f ca="1"/>
        <v>0</v>
      </c>
      <c r="BB137" t="str">
        <f ca="1"/>
        <v>0:28</v>
      </c>
      <c r="BC137" t="str">
        <f ca="1"/>
        <v>Yeeto</v>
      </c>
      <c r="BD137" t="str">
        <f ca="1"/>
        <v>Gun</v>
      </c>
      <c r="BE137" t="b">
        <f ca="1"/>
        <v>0</v>
      </c>
      <c r="BF137" t="b">
        <f ca="1"/>
        <v>1</v>
      </c>
      <c r="BG137" t="str">
        <f ca="1"/>
        <v>0:18</v>
      </c>
      <c r="BH137" t="str">
        <f ca="1"/>
        <v>Yeeto</v>
      </c>
      <c r="BI137" t="str">
        <f ca="1"/>
        <v>Gun</v>
      </c>
      <c r="BJ137" t="b">
        <f ca="1"/>
        <v>0</v>
      </c>
      <c r="BK137" t="b">
        <f ca="1"/>
        <v>1</v>
      </c>
      <c r="BL137" t="str">
        <f ca="1"/>
        <v>0:14</v>
      </c>
      <c r="BM137" t="str">
        <f ca="1"/>
        <v>Perseus</v>
      </c>
      <c r="BN137" t="str">
        <f ca="1"/>
        <v>Gun</v>
      </c>
      <c r="BO137" t="b">
        <f ca="1"/>
        <v>0</v>
      </c>
      <c r="BP137" t="b">
        <f ca="1"/>
        <v>1</v>
      </c>
      <c r="BQ137">
        <f ca="1"/>
        <v>0</v>
      </c>
      <c r="BR137" t="str">
        <f ca="1"/>
        <v/>
      </c>
      <c r="BS137">
        <f ca="1"/>
        <v>0</v>
      </c>
      <c r="BT137">
        <f ca="1"/>
        <v>0</v>
      </c>
      <c r="BU137" t="b">
        <f ca="1"/>
        <v>0</v>
      </c>
      <c r="BV137" t="b">
        <f ca="1"/>
        <v>0</v>
      </c>
      <c r="BW137">
        <f ca="1"/>
        <v>0</v>
      </c>
      <c r="BX137">
        <f ca="1"/>
        <v>0</v>
      </c>
      <c r="BY137" t="b">
        <f ca="1"/>
        <v>0</v>
      </c>
      <c r="BZ137" t="b">
        <f ca="1"/>
        <v>0</v>
      </c>
      <c r="CA137">
        <f ca="1"/>
        <v>0</v>
      </c>
      <c r="CB137">
        <f ca="1"/>
        <v>0</v>
      </c>
      <c r="CC137" t="b">
        <f ca="1"/>
        <v>0</v>
      </c>
      <c r="CD137" t="b">
        <f ca="1"/>
        <v>1</v>
      </c>
      <c r="CE137">
        <f ca="1"/>
        <v>0</v>
      </c>
      <c r="CF137">
        <f ca="1"/>
        <v>0</v>
      </c>
      <c r="CG137" t="b">
        <f ca="1"/>
        <v>1</v>
      </c>
      <c r="CH137">
        <f ca="1"/>
        <v>0</v>
      </c>
      <c r="CI137" t="b">
        <f ca="1"/>
        <v>0</v>
      </c>
      <c r="CJ137">
        <f ca="1"/>
        <v>140</v>
      </c>
      <c r="CK137">
        <f ca="1"/>
        <v>147</v>
      </c>
      <c r="CL137">
        <f ca="1"/>
        <v>152</v>
      </c>
      <c r="CM137">
        <f ca="1"/>
        <v>162</v>
      </c>
      <c r="CN137">
        <f ca="1"/>
        <v>166</v>
      </c>
      <c r="CO137">
        <f ca="1"/>
        <v>166</v>
      </c>
      <c r="CP137">
        <f ca="1"/>
        <v>0</v>
      </c>
      <c r="CQ137">
        <f ca="1"/>
        <v>0</v>
      </c>
      <c r="CR137">
        <f ca="1"/>
        <v>0</v>
      </c>
      <c r="CS137">
        <f ca="1"/>
        <v>0</v>
      </c>
      <c r="CT137">
        <f ca="1"/>
        <v>0</v>
      </c>
      <c r="CU137">
        <f ca="1"/>
        <v>0</v>
      </c>
      <c r="CV137">
        <f ca="1"/>
        <v>0</v>
      </c>
      <c r="CW137">
        <f ca="1"/>
        <v>0</v>
      </c>
      <c r="CX137">
        <f ca="1"/>
        <v>0</v>
      </c>
      <c r="CY137">
        <f ca="1"/>
        <v>0</v>
      </c>
      <c r="CZ137">
        <f ca="1"/>
        <v>0</v>
      </c>
      <c r="DA137" t="b">
        <f ca="1"/>
        <v>0</v>
      </c>
      <c r="DB137" t="b">
        <f ca="1"/>
        <v>0</v>
      </c>
      <c r="DC137" t="b">
        <f ca="1"/>
        <v>0</v>
      </c>
      <c r="DD137" t="b">
        <f ca="1"/>
        <v>0</v>
      </c>
      <c r="DE137" t="b">
        <f ca="1"/>
        <v>0</v>
      </c>
      <c r="DF137">
        <f ca="1"/>
        <v>0</v>
      </c>
    </row>
    <row r="138" spans="1:110" x14ac:dyDescent="0.2">
      <c r="A138" t="str">
        <f ca="1"/>
        <v>6_7 Villa</v>
      </c>
      <c r="B138">
        <f ca="1"/>
        <v>9</v>
      </c>
      <c r="C138">
        <f ca="1"/>
        <v>0</v>
      </c>
      <c r="D138">
        <f ca="1"/>
        <v>0</v>
      </c>
      <c r="E138">
        <f ca="1"/>
        <v>0</v>
      </c>
      <c r="F138">
        <f ca="1"/>
        <v>0</v>
      </c>
      <c r="G138">
        <f ca="1"/>
        <v>0</v>
      </c>
      <c r="H138">
        <f ca="1"/>
        <v>0</v>
      </c>
      <c r="I138">
        <f ca="1"/>
        <v>0</v>
      </c>
      <c r="J138" t="str">
        <f ca="1"/>
        <v>1:19</v>
      </c>
      <c r="K138" t="b">
        <f ca="1"/>
        <v>0</v>
      </c>
      <c r="L138" t="b">
        <f ca="1"/>
        <v>1</v>
      </c>
      <c r="M138" t="b">
        <f ca="1"/>
        <v>0</v>
      </c>
      <c r="N138" t="str">
        <f ca="1"/>
        <v>Iana</v>
      </c>
      <c r="O138" t="b">
        <f ca="1"/>
        <v>0</v>
      </c>
      <c r="P138">
        <f ca="1"/>
        <v>0</v>
      </c>
      <c r="Q138">
        <f ca="1"/>
        <v>0</v>
      </c>
      <c r="R138">
        <f ca="1"/>
        <v>0</v>
      </c>
      <c r="S138">
        <f ca="1"/>
        <v>2</v>
      </c>
      <c r="T138">
        <f ca="1"/>
        <v>0</v>
      </c>
      <c r="U138">
        <f ca="1"/>
        <v>0</v>
      </c>
      <c r="V138">
        <f ca="1"/>
        <v>0</v>
      </c>
      <c r="W138">
        <f ca="1"/>
        <v>0</v>
      </c>
      <c r="X138">
        <f ca="1"/>
        <v>0</v>
      </c>
      <c r="Y138">
        <f ca="1"/>
        <v>0</v>
      </c>
      <c r="Z138">
        <f ca="1"/>
        <v>9</v>
      </c>
      <c r="AA138">
        <f ca="1"/>
        <v>0</v>
      </c>
      <c r="AB138">
        <f ca="1"/>
        <v>0</v>
      </c>
      <c r="AC138">
        <f ca="1"/>
        <v>0</v>
      </c>
      <c r="AD138">
        <f ca="1"/>
        <v>0</v>
      </c>
      <c r="AE138">
        <f ca="1"/>
        <v>0</v>
      </c>
      <c r="AF138">
        <f ca="1"/>
        <v>0</v>
      </c>
      <c r="AG138">
        <f ca="1"/>
        <v>0</v>
      </c>
      <c r="AH138">
        <f ca="1"/>
        <v>0</v>
      </c>
      <c r="AI138">
        <f ca="1"/>
        <v>9</v>
      </c>
      <c r="AJ138" t="b">
        <f ca="1"/>
        <v>0</v>
      </c>
      <c r="AK138">
        <f ca="1"/>
        <v>0</v>
      </c>
      <c r="AL138" t="str">
        <f ca="1"/>
        <v>TrophyStatuary</v>
      </c>
      <c r="AM138" t="str">
        <f ca="1"/>
        <v>1:13</v>
      </c>
      <c r="AN138" t="str">
        <f ca="1"/>
        <v>Attack</v>
      </c>
      <c r="AO138" t="str">
        <f ca="1"/>
        <v>Won</v>
      </c>
      <c r="AP138" t="b">
        <f ca="1"/>
        <v>0</v>
      </c>
      <c r="AQ138">
        <f ca="1"/>
        <v>0</v>
      </c>
      <c r="AR138" t="str">
        <f ca="1"/>
        <v>1:23</v>
      </c>
      <c r="AS138" t="str">
        <f ca="1"/>
        <v>Yeeto</v>
      </c>
      <c r="AT138" t="str">
        <f ca="1"/>
        <v>Gun</v>
      </c>
      <c r="AU138" t="b">
        <f ca="1"/>
        <v>0</v>
      </c>
      <c r="AV138" t="b">
        <f ca="1"/>
        <v>1</v>
      </c>
      <c r="AW138" t="str">
        <f ca="1"/>
        <v>1:21</v>
      </c>
      <c r="AX138" t="str">
        <f ca="1"/>
        <v>Yeeto</v>
      </c>
      <c r="AY138" t="str">
        <f ca="1"/>
        <v>Gun</v>
      </c>
      <c r="AZ138" t="b">
        <f ca="1"/>
        <v>0</v>
      </c>
      <c r="BA138" t="b">
        <f ca="1"/>
        <v>0</v>
      </c>
      <c r="BB138" t="str">
        <f ca="1"/>
        <v>1:18</v>
      </c>
      <c r="BC138" t="str">
        <f ca="1"/>
        <v>Blue</v>
      </c>
      <c r="BD138" t="str">
        <f ca="1"/>
        <v>Gun</v>
      </c>
      <c r="BE138" t="b">
        <f ca="1"/>
        <v>0</v>
      </c>
      <c r="BF138" t="b">
        <f ca="1"/>
        <v>0</v>
      </c>
      <c r="BG138" t="str">
        <f ca="1"/>
        <v>1:14</v>
      </c>
      <c r="BH138" t="str">
        <f ca="1"/>
        <v>Blue</v>
      </c>
      <c r="BI138" t="str">
        <f ca="1"/>
        <v>Gun</v>
      </c>
      <c r="BJ138" t="b">
        <f ca="1"/>
        <v>0</v>
      </c>
      <c r="BK138" t="b">
        <f ca="1"/>
        <v>0</v>
      </c>
      <c r="BL138" t="str">
        <f ca="1"/>
        <v>1:13</v>
      </c>
      <c r="BM138" t="str">
        <f ca="1"/>
        <v>Blue</v>
      </c>
      <c r="BN138" t="str">
        <f ca="1"/>
        <v>Gun</v>
      </c>
      <c r="BO138" t="b">
        <f ca="1"/>
        <v>0</v>
      </c>
      <c r="BP138" t="b">
        <f ca="1"/>
        <v>0</v>
      </c>
      <c r="BQ138">
        <f ca="1"/>
        <v>0</v>
      </c>
      <c r="BR138" t="str">
        <f ca="1"/>
        <v/>
      </c>
      <c r="BS138">
        <f ca="1"/>
        <v>0</v>
      </c>
      <c r="BT138">
        <f ca="1"/>
        <v>0</v>
      </c>
      <c r="BU138" t="b">
        <f ca="1"/>
        <v>0</v>
      </c>
      <c r="BV138" t="b">
        <f ca="1"/>
        <v>0</v>
      </c>
      <c r="BW138">
        <f ca="1"/>
        <v>0</v>
      </c>
      <c r="BX138">
        <f ca="1"/>
        <v>0</v>
      </c>
      <c r="BY138" t="b">
        <f ca="1"/>
        <v>0</v>
      </c>
      <c r="BZ138" t="b">
        <f ca="1"/>
        <v>0</v>
      </c>
      <c r="CA138">
        <f ca="1"/>
        <v>0</v>
      </c>
      <c r="CB138">
        <f ca="1"/>
        <v>0</v>
      </c>
      <c r="CC138" t="b">
        <f ca="1"/>
        <v>0</v>
      </c>
      <c r="CD138" t="b">
        <f ca="1"/>
        <v>1</v>
      </c>
      <c r="CE138">
        <f ca="1"/>
        <v>0</v>
      </c>
      <c r="CF138">
        <f ca="1"/>
        <v>0</v>
      </c>
      <c r="CG138" t="b">
        <f ca="1"/>
        <v>1</v>
      </c>
      <c r="CH138">
        <f ca="1"/>
        <v>79</v>
      </c>
      <c r="CI138">
        <f ca="1"/>
        <v>101</v>
      </c>
      <c r="CJ138">
        <f ca="1"/>
        <v>97</v>
      </c>
      <c r="CK138">
        <f ca="1"/>
        <v>99</v>
      </c>
      <c r="CL138">
        <f ca="1"/>
        <v>102</v>
      </c>
      <c r="CM138">
        <f ca="1"/>
        <v>106</v>
      </c>
      <c r="CN138">
        <f ca="1"/>
        <v>107</v>
      </c>
      <c r="CO138">
        <f ca="1"/>
        <v>107</v>
      </c>
      <c r="CP138">
        <f ca="1"/>
        <v>0</v>
      </c>
      <c r="CQ138">
        <f ca="1"/>
        <v>0</v>
      </c>
      <c r="CR138">
        <f ca="1"/>
        <v>0</v>
      </c>
      <c r="CS138">
        <f ca="1"/>
        <v>0</v>
      </c>
      <c r="CT138">
        <f ca="1"/>
        <v>0</v>
      </c>
      <c r="CU138">
        <f ca="1"/>
        <v>0</v>
      </c>
      <c r="CV138">
        <f ca="1"/>
        <v>0</v>
      </c>
      <c r="CW138">
        <f ca="1"/>
        <v>0</v>
      </c>
      <c r="CX138">
        <f ca="1"/>
        <v>0</v>
      </c>
      <c r="CY138">
        <f ca="1"/>
        <v>0</v>
      </c>
      <c r="CZ138">
        <f ca="1"/>
        <v>0</v>
      </c>
      <c r="DA138" t="b">
        <f ca="1"/>
        <v>0</v>
      </c>
      <c r="DB138" t="b">
        <f ca="1"/>
        <v>1</v>
      </c>
      <c r="DC138" t="b">
        <f ca="1"/>
        <v>0</v>
      </c>
      <c r="DD138" t="b">
        <f ca="1"/>
        <v>0</v>
      </c>
      <c r="DE138" t="b">
        <f ca="1"/>
        <v>0</v>
      </c>
      <c r="DF138">
        <f ca="1"/>
        <v>0</v>
      </c>
    </row>
    <row r="139" spans="1:110" x14ac:dyDescent="0.2">
      <c r="A139" t="str">
        <f ca="1"/>
        <v>6_7 Villa</v>
      </c>
      <c r="B139">
        <f ca="1"/>
        <v>10</v>
      </c>
      <c r="C139">
        <f ca="1"/>
        <v>0</v>
      </c>
      <c r="D139">
        <f ca="1"/>
        <v>0</v>
      </c>
      <c r="E139">
        <f ca="1"/>
        <v>0</v>
      </c>
      <c r="F139">
        <f ca="1"/>
        <v>0</v>
      </c>
      <c r="G139">
        <f ca="1"/>
        <v>0</v>
      </c>
      <c r="H139">
        <f ca="1"/>
        <v>0</v>
      </c>
      <c r="I139">
        <f ca="1"/>
        <v>0</v>
      </c>
      <c r="J139" t="str">
        <f ca="1"/>
        <v>0:39</v>
      </c>
      <c r="K139" t="b">
        <f ca="1"/>
        <v>1</v>
      </c>
      <c r="L139" t="b">
        <f ca="1"/>
        <v>0</v>
      </c>
      <c r="M139" t="b">
        <f ca="1"/>
        <v>0</v>
      </c>
      <c r="N139" t="str">
        <f ca="1"/>
        <v>Iana</v>
      </c>
      <c r="O139" t="b">
        <f ca="1"/>
        <v>0</v>
      </c>
      <c r="P139">
        <f ca="1"/>
        <v>0</v>
      </c>
      <c r="Q139">
        <f ca="1"/>
        <v>0</v>
      </c>
      <c r="R139">
        <f ca="1"/>
        <v>0</v>
      </c>
      <c r="S139">
        <f ca="1"/>
        <v>1</v>
      </c>
      <c r="T139">
        <f ca="1"/>
        <v>0</v>
      </c>
      <c r="U139">
        <f ca="1"/>
        <v>0</v>
      </c>
      <c r="V139">
        <f ca="1"/>
        <v>0</v>
      </c>
      <c r="W139">
        <f ca="1"/>
        <v>0</v>
      </c>
      <c r="X139">
        <f ca="1"/>
        <v>0</v>
      </c>
      <c r="Y139">
        <f ca="1"/>
        <v>0</v>
      </c>
      <c r="Z139">
        <f ca="1"/>
        <v>10</v>
      </c>
      <c r="AA139">
        <f ca="1"/>
        <v>0</v>
      </c>
      <c r="AB139">
        <f ca="1"/>
        <v>0</v>
      </c>
      <c r="AC139">
        <f ca="1"/>
        <v>0</v>
      </c>
      <c r="AD139">
        <f ca="1"/>
        <v>0</v>
      </c>
      <c r="AE139">
        <f ca="1"/>
        <v>0</v>
      </c>
      <c r="AF139">
        <f ca="1"/>
        <v>0</v>
      </c>
      <c r="AG139">
        <f ca="1"/>
        <v>0</v>
      </c>
      <c r="AH139">
        <f ca="1"/>
        <v>0</v>
      </c>
      <c r="AI139">
        <f ca="1"/>
        <v>10</v>
      </c>
      <c r="AJ139" t="b">
        <f ca="1"/>
        <v>1</v>
      </c>
      <c r="AK139" t="str">
        <f ca="1"/>
        <v>1:04</v>
      </c>
      <c r="AL139" t="str">
        <f ca="1"/>
        <v>DiningKitchen</v>
      </c>
      <c r="AM139" t="str">
        <f ca="1"/>
        <v>0:29</v>
      </c>
      <c r="AN139" t="str">
        <f ca="1"/>
        <v>Attack</v>
      </c>
      <c r="AO139" t="str">
        <f ca="1"/>
        <v>Won</v>
      </c>
      <c r="AP139" t="b">
        <f ca="1"/>
        <v>1</v>
      </c>
      <c r="AQ139">
        <f ca="1"/>
        <v>0</v>
      </c>
      <c r="AR139" t="str">
        <f ca="1"/>
        <v>1:23</v>
      </c>
      <c r="AS139" t="str">
        <f ca="1"/>
        <v>Blue</v>
      </c>
      <c r="AT139" t="str">
        <f ca="1"/>
        <v>Gun</v>
      </c>
      <c r="AU139" t="b">
        <f ca="1"/>
        <v>0</v>
      </c>
      <c r="AV139" t="b">
        <f ca="1"/>
        <v>0</v>
      </c>
      <c r="AW139" t="str">
        <f ca="1"/>
        <v>1:16</v>
      </c>
      <c r="AX139" t="str">
        <f ca="1"/>
        <v>Fin</v>
      </c>
      <c r="AY139" t="str">
        <f ca="1"/>
        <v>Gun</v>
      </c>
      <c r="AZ139" t="b">
        <f ca="1"/>
        <v>0</v>
      </c>
      <c r="BA139" t="b">
        <f ca="1"/>
        <v>0</v>
      </c>
      <c r="BB139" t="str">
        <f ca="1"/>
        <v>1:12</v>
      </c>
      <c r="BC139" t="str">
        <f ca="1"/>
        <v>Perseus</v>
      </c>
      <c r="BD139" t="str">
        <f ca="1"/>
        <v>Gun</v>
      </c>
      <c r="BE139" t="b">
        <f ca="1"/>
        <v>0</v>
      </c>
      <c r="BF139" t="b">
        <f ca="1"/>
        <v>0</v>
      </c>
      <c r="BG139" t="str">
        <f ca="1"/>
        <v>0:36</v>
      </c>
      <c r="BH139" t="str">
        <f ca="1"/>
        <v>Perseus</v>
      </c>
      <c r="BI139" t="str">
        <f ca="1"/>
        <v>Gun</v>
      </c>
      <c r="BJ139" t="b">
        <f ca="1"/>
        <v>1</v>
      </c>
      <c r="BK139" t="b">
        <f ca="1"/>
        <v>0</v>
      </c>
      <c r="BL139" t="str">
        <f ca="1"/>
        <v>0:29</v>
      </c>
      <c r="BM139" t="str">
        <f ca="1"/>
        <v>Perseus</v>
      </c>
      <c r="BN139" t="str">
        <f ca="1"/>
        <v>Gun</v>
      </c>
      <c r="BO139" t="b">
        <f ca="1"/>
        <v>1</v>
      </c>
      <c r="BP139" t="b">
        <f ca="1"/>
        <v>0</v>
      </c>
      <c r="BQ139">
        <f ca="1"/>
        <v>0</v>
      </c>
      <c r="BR139" t="str">
        <f ca="1"/>
        <v/>
      </c>
      <c r="BS139">
        <f ca="1"/>
        <v>0</v>
      </c>
      <c r="BT139">
        <f ca="1"/>
        <v>-19</v>
      </c>
      <c r="BU139" t="b">
        <f ca="1"/>
        <v>0</v>
      </c>
      <c r="BV139" t="b">
        <f ca="1"/>
        <v>0</v>
      </c>
      <c r="BW139">
        <f ca="1"/>
        <v>0</v>
      </c>
      <c r="BX139">
        <f ca="1"/>
        <v>0</v>
      </c>
      <c r="BY139" t="b">
        <f ca="1"/>
        <v>1</v>
      </c>
      <c r="BZ139" t="b">
        <f ca="1"/>
        <v>0</v>
      </c>
      <c r="CA139">
        <f ca="1"/>
        <v>0</v>
      </c>
      <c r="CB139">
        <f ca="1"/>
        <v>0</v>
      </c>
      <c r="CC139" t="b">
        <f ca="1"/>
        <v>0</v>
      </c>
      <c r="CD139" t="b">
        <f ca="1"/>
        <v>0</v>
      </c>
      <c r="CE139">
        <f ca="1"/>
        <v>0</v>
      </c>
      <c r="CF139">
        <f ca="1"/>
        <v>0</v>
      </c>
      <c r="CG139" t="b">
        <f ca="1"/>
        <v>1</v>
      </c>
      <c r="CH139">
        <f ca="1"/>
        <v>39</v>
      </c>
      <c r="CI139">
        <f ca="1"/>
        <v>122</v>
      </c>
      <c r="CJ139">
        <f ca="1"/>
        <v>97</v>
      </c>
      <c r="CK139">
        <f ca="1"/>
        <v>104</v>
      </c>
      <c r="CL139">
        <f ca="1"/>
        <v>108</v>
      </c>
      <c r="CM139">
        <f ca="1"/>
        <v>125</v>
      </c>
      <c r="CN139">
        <f ca="1"/>
        <v>132</v>
      </c>
      <c r="CO139">
        <f ca="1"/>
        <v>132</v>
      </c>
      <c r="CP139">
        <f ca="1"/>
        <v>0</v>
      </c>
      <c r="CQ139">
        <f ca="1"/>
        <v>0</v>
      </c>
      <c r="CR139">
        <f ca="1"/>
        <v>0</v>
      </c>
      <c r="CS139">
        <f ca="1"/>
        <v>0</v>
      </c>
      <c r="CT139">
        <f ca="1"/>
        <v>0</v>
      </c>
      <c r="CU139">
        <f ca="1"/>
        <v>0</v>
      </c>
      <c r="CV139">
        <f ca="1"/>
        <v>0</v>
      </c>
      <c r="CW139">
        <f ca="1"/>
        <v>0</v>
      </c>
      <c r="CX139">
        <f ca="1"/>
        <v>0</v>
      </c>
      <c r="CY139">
        <f ca="1"/>
        <v>0</v>
      </c>
      <c r="CZ139">
        <f ca="1"/>
        <v>0</v>
      </c>
      <c r="DA139" t="b">
        <f ca="1"/>
        <v>0</v>
      </c>
      <c r="DB139" t="b">
        <f ca="1"/>
        <v>0</v>
      </c>
      <c r="DC139" t="b">
        <f ca="1"/>
        <v>0</v>
      </c>
      <c r="DD139">
        <f ca="1"/>
        <v>116</v>
      </c>
      <c r="DE139" t="b">
        <f ca="1"/>
        <v>0</v>
      </c>
      <c r="DF139">
        <f ca="1"/>
        <v>0</v>
      </c>
    </row>
    <row r="140" spans="1:110" x14ac:dyDescent="0.2">
      <c r="A140" t="str">
        <f ca="1"/>
        <v>6_7 Villa</v>
      </c>
      <c r="B140">
        <f ca="1"/>
        <v>11</v>
      </c>
      <c r="C140">
        <f ca="1"/>
        <v>0</v>
      </c>
      <c r="D140">
        <f ca="1"/>
        <v>0</v>
      </c>
      <c r="E140">
        <f ca="1"/>
        <v>0</v>
      </c>
      <c r="F140">
        <f ca="1"/>
        <v>0</v>
      </c>
      <c r="G140">
        <f ca="1"/>
        <v>0</v>
      </c>
      <c r="H140">
        <f ca="1"/>
        <v>0</v>
      </c>
      <c r="I140">
        <f ca="1"/>
        <v>0</v>
      </c>
      <c r="J140" t="str">
        <f ca="1"/>
        <v>0:56</v>
      </c>
      <c r="K140" t="b">
        <f ca="1"/>
        <v>0</v>
      </c>
      <c r="L140" t="b">
        <f ca="1"/>
        <v>1</v>
      </c>
      <c r="M140" t="b">
        <f ca="1"/>
        <v>0</v>
      </c>
      <c r="N140" t="str">
        <f ca="1"/>
        <v>Iana</v>
      </c>
      <c r="O140" t="b">
        <f ca="1"/>
        <v>0</v>
      </c>
      <c r="P140">
        <f ca="1"/>
        <v>0</v>
      </c>
      <c r="Q140">
        <f ca="1"/>
        <v>0</v>
      </c>
      <c r="R140">
        <f ca="1"/>
        <v>0</v>
      </c>
      <c r="S140">
        <f ca="1"/>
        <v>1</v>
      </c>
      <c r="T140">
        <f ca="1"/>
        <v>0</v>
      </c>
      <c r="U140">
        <f ca="1"/>
        <v>0</v>
      </c>
      <c r="V140">
        <f ca="1"/>
        <v>0</v>
      </c>
      <c r="W140">
        <f ca="1"/>
        <v>0</v>
      </c>
      <c r="X140">
        <f ca="1"/>
        <v>0</v>
      </c>
      <c r="Y140">
        <f ca="1"/>
        <v>0</v>
      </c>
      <c r="Z140">
        <f ca="1"/>
        <v>11</v>
      </c>
      <c r="AA140">
        <f ca="1"/>
        <v>0</v>
      </c>
      <c r="AB140">
        <f ca="1"/>
        <v>0</v>
      </c>
      <c r="AC140">
        <f ca="1"/>
        <v>0</v>
      </c>
      <c r="AD140">
        <f ca="1"/>
        <v>0</v>
      </c>
      <c r="AE140">
        <f ca="1"/>
        <v>0</v>
      </c>
      <c r="AF140">
        <f ca="1"/>
        <v>0</v>
      </c>
      <c r="AG140">
        <f ca="1"/>
        <v>0</v>
      </c>
      <c r="AH140">
        <f ca="1"/>
        <v>0</v>
      </c>
      <c r="AI140">
        <f ca="1"/>
        <v>11</v>
      </c>
      <c r="AJ140" t="b">
        <f ca="1"/>
        <v>1</v>
      </c>
      <c r="AK140" t="str">
        <f ca="1"/>
        <v>0:18</v>
      </c>
      <c r="AL140" t="str">
        <f ca="1"/>
        <v>AviationGames</v>
      </c>
      <c r="AM140" t="str">
        <f ca="1"/>
        <v>0:36</v>
      </c>
      <c r="AN140" t="str">
        <f ca="1"/>
        <v>Attack</v>
      </c>
      <c r="AO140" t="str">
        <f ca="1"/>
        <v>Won</v>
      </c>
      <c r="AP140" t="b">
        <f ca="1"/>
        <v>1</v>
      </c>
      <c r="AQ140">
        <f ca="1"/>
        <v>0</v>
      </c>
      <c r="AR140" t="str">
        <f ca="1"/>
        <v>2:10</v>
      </c>
      <c r="AS140" t="str">
        <f ca="1"/>
        <v>Blue</v>
      </c>
      <c r="AT140" t="str">
        <f ca="1"/>
        <v>Gun</v>
      </c>
      <c r="AU140" t="b">
        <f ca="1"/>
        <v>0</v>
      </c>
      <c r="AV140" t="b">
        <f ca="1"/>
        <v>0</v>
      </c>
      <c r="AW140" t="str">
        <f ca="1"/>
        <v>1:25</v>
      </c>
      <c r="AX140" t="str">
        <f ca="1"/>
        <v>Yeeto</v>
      </c>
      <c r="AY140" t="str">
        <f ca="1"/>
        <v>Gun</v>
      </c>
      <c r="AZ140" t="b">
        <f ca="1"/>
        <v>0</v>
      </c>
      <c r="BA140" t="b">
        <f ca="1"/>
        <v>1</v>
      </c>
      <c r="BB140" t="str">
        <f ca="1"/>
        <v>0:53</v>
      </c>
      <c r="BC140" t="str">
        <f ca="1"/>
        <v>Blue</v>
      </c>
      <c r="BD140" t="str">
        <f ca="1"/>
        <v>Gun</v>
      </c>
      <c r="BE140" t="b">
        <f ca="1"/>
        <v>0</v>
      </c>
      <c r="BF140" t="b">
        <f ca="1"/>
        <v>0</v>
      </c>
      <c r="BG140" t="str">
        <f ca="1"/>
        <v>0:44</v>
      </c>
      <c r="BH140" t="str">
        <f ca="1"/>
        <v>Fin</v>
      </c>
      <c r="BI140" t="str">
        <f ca="1"/>
        <v>Gun</v>
      </c>
      <c r="BJ140" t="b">
        <f ca="1"/>
        <v>0</v>
      </c>
      <c r="BK140" t="b">
        <f ca="1"/>
        <v>1</v>
      </c>
      <c r="BL140" t="str">
        <f ca="1"/>
        <v>0:36</v>
      </c>
      <c r="BM140" t="str">
        <f ca="1"/>
        <v>Fin</v>
      </c>
      <c r="BN140" t="str">
        <f ca="1"/>
        <v>Gun</v>
      </c>
      <c r="BO140" t="b">
        <f ca="1"/>
        <v>1</v>
      </c>
      <c r="BP140" t="b">
        <f ca="1"/>
        <v>1</v>
      </c>
      <c r="BQ140">
        <f ca="1"/>
        <v>0</v>
      </c>
      <c r="BR140" t="str">
        <f ca="1"/>
        <v/>
      </c>
      <c r="BS140">
        <f ca="1"/>
        <v>0</v>
      </c>
      <c r="BT140">
        <f ca="1"/>
        <v>0</v>
      </c>
      <c r="BU140" t="b">
        <f ca="1"/>
        <v>0</v>
      </c>
      <c r="BV140" t="b">
        <f ca="1"/>
        <v>0</v>
      </c>
      <c r="BW140">
        <f ca="1"/>
        <v>0</v>
      </c>
      <c r="BX140">
        <f ca="1"/>
        <v>0</v>
      </c>
      <c r="BY140" t="b">
        <f ca="1"/>
        <v>1</v>
      </c>
      <c r="BZ140" t="b">
        <f ca="1"/>
        <v>0</v>
      </c>
      <c r="CA140">
        <f ca="1"/>
        <v>0</v>
      </c>
      <c r="CB140">
        <f ca="1"/>
        <v>0</v>
      </c>
      <c r="CC140" t="b">
        <f ca="1"/>
        <v>0</v>
      </c>
      <c r="CD140" t="b">
        <f ca="1"/>
        <v>1</v>
      </c>
      <c r="CE140">
        <f ca="1"/>
        <v>0</v>
      </c>
      <c r="CF140">
        <f ca="1"/>
        <v>0</v>
      </c>
      <c r="CG140" t="b">
        <f ca="1"/>
        <v>1</v>
      </c>
      <c r="CH140">
        <f ca="1"/>
        <v>56</v>
      </c>
      <c r="CI140">
        <f ca="1"/>
        <v>124</v>
      </c>
      <c r="CJ140">
        <f ca="1"/>
        <v>50</v>
      </c>
      <c r="CK140">
        <f ca="1"/>
        <v>95</v>
      </c>
      <c r="CL140">
        <f ca="1"/>
        <v>127</v>
      </c>
      <c r="CM140">
        <f ca="1"/>
        <v>136</v>
      </c>
      <c r="CN140">
        <f ca="1"/>
        <v>171</v>
      </c>
      <c r="CO140">
        <f ca="1"/>
        <v>171</v>
      </c>
      <c r="CP140">
        <f ca="1"/>
        <v>0</v>
      </c>
      <c r="CQ140">
        <f ca="1"/>
        <v>0</v>
      </c>
      <c r="CR140">
        <f ca="1"/>
        <v>0</v>
      </c>
      <c r="CS140">
        <f ca="1"/>
        <v>0</v>
      </c>
      <c r="CT140">
        <f ca="1"/>
        <v>0</v>
      </c>
      <c r="CU140">
        <f ca="1"/>
        <v>0</v>
      </c>
      <c r="CV140">
        <f ca="1"/>
        <v>0</v>
      </c>
      <c r="CW140">
        <f ca="1"/>
        <v>0</v>
      </c>
      <c r="CX140">
        <f ca="1"/>
        <v>0</v>
      </c>
      <c r="CY140">
        <f ca="1"/>
        <v>0</v>
      </c>
      <c r="CZ140">
        <f ca="1"/>
        <v>0</v>
      </c>
      <c r="DA140" t="b">
        <f ca="1"/>
        <v>0</v>
      </c>
      <c r="DB140" t="b">
        <f ca="1"/>
        <v>1</v>
      </c>
      <c r="DC140" t="b">
        <f ca="1"/>
        <v>0</v>
      </c>
      <c r="DD140">
        <f ca="1"/>
        <v>162</v>
      </c>
      <c r="DE140" t="b">
        <f ca="1"/>
        <v>0</v>
      </c>
      <c r="DF140">
        <f ca="1"/>
        <v>0</v>
      </c>
    </row>
    <row r="141" spans="1:110" x14ac:dyDescent="0.2">
      <c r="A141" t="str">
        <f ca="1"/>
        <v>6_7 Villa</v>
      </c>
      <c r="B141">
        <f ca="1"/>
        <v>12</v>
      </c>
      <c r="C141">
        <f ca="1"/>
        <v>0</v>
      </c>
      <c r="D141">
        <f ca="1"/>
        <v>0</v>
      </c>
      <c r="E141">
        <f ca="1"/>
        <v>0</v>
      </c>
      <c r="F141">
        <f ca="1"/>
        <v>0</v>
      </c>
      <c r="G141">
        <f ca="1"/>
        <v>0</v>
      </c>
      <c r="H141">
        <f ca="1"/>
        <v>0</v>
      </c>
      <c r="I141">
        <f ca="1"/>
        <v>0</v>
      </c>
      <c r="J141" t="str">
        <f ca="1"/>
        <v>0:50</v>
      </c>
      <c r="K141" t="b">
        <f ca="1"/>
        <v>0</v>
      </c>
      <c r="L141" t="b">
        <f ca="1"/>
        <v>0</v>
      </c>
      <c r="M141" t="b">
        <f ca="1"/>
        <v>0</v>
      </c>
      <c r="N141" t="str">
        <f ca="1"/>
        <v>Buck</v>
      </c>
      <c r="O141" t="b">
        <f ca="1"/>
        <v>0</v>
      </c>
      <c r="P141">
        <f ca="1"/>
        <v>0</v>
      </c>
      <c r="Q141">
        <f ca="1"/>
        <v>0</v>
      </c>
      <c r="R141">
        <f ca="1"/>
        <v>0</v>
      </c>
      <c r="S141">
        <f ca="1"/>
        <v>2</v>
      </c>
      <c r="T141">
        <f ca="1"/>
        <v>0</v>
      </c>
      <c r="U141">
        <f ca="1"/>
        <v>0</v>
      </c>
      <c r="V141">
        <f ca="1"/>
        <v>0</v>
      </c>
      <c r="W141">
        <f ca="1"/>
        <v>0</v>
      </c>
      <c r="X141">
        <f ca="1"/>
        <v>0</v>
      </c>
      <c r="Y141">
        <f ca="1"/>
        <v>0</v>
      </c>
      <c r="Z141">
        <f ca="1"/>
        <v>12</v>
      </c>
      <c r="AA141">
        <f ca="1"/>
        <v>0</v>
      </c>
      <c r="AB141">
        <f ca="1"/>
        <v>0</v>
      </c>
      <c r="AC141">
        <f ca="1"/>
        <v>0</v>
      </c>
      <c r="AD141">
        <f ca="1"/>
        <v>0</v>
      </c>
      <c r="AE141">
        <f ca="1"/>
        <v>0</v>
      </c>
      <c r="AF141">
        <f ca="1"/>
        <v>0</v>
      </c>
      <c r="AG141">
        <f ca="1"/>
        <v>0</v>
      </c>
      <c r="AH141">
        <f ca="1"/>
        <v>0</v>
      </c>
      <c r="AI141">
        <f ca="1"/>
        <v>12</v>
      </c>
      <c r="AJ141" t="b">
        <f ca="1"/>
        <v>0</v>
      </c>
      <c r="AK141">
        <f ca="1"/>
        <v>0</v>
      </c>
      <c r="AL141" t="str">
        <f ca="1"/>
        <v>AviationGames</v>
      </c>
      <c r="AM141" t="str">
        <f ca="1"/>
        <v>0:45</v>
      </c>
      <c r="AN141" t="str">
        <f ca="1"/>
        <v>Attack</v>
      </c>
      <c r="AO141" t="str">
        <f ca="1"/>
        <v>Lost</v>
      </c>
      <c r="AP141" t="b">
        <f ca="1"/>
        <v>0</v>
      </c>
      <c r="AQ141">
        <f ca="1"/>
        <v>0</v>
      </c>
      <c r="AR141" t="str">
        <f ca="1"/>
        <v>2:12</v>
      </c>
      <c r="AS141" t="str">
        <f ca="1"/>
        <v>Blue</v>
      </c>
      <c r="AT141" t="str">
        <f ca="1"/>
        <v>Gun</v>
      </c>
      <c r="AU141" t="b">
        <f ca="1"/>
        <v>0</v>
      </c>
      <c r="AV141" t="b">
        <f ca="1"/>
        <v>0</v>
      </c>
      <c r="AW141" t="str">
        <f ca="1"/>
        <v>1:17</v>
      </c>
      <c r="AX141" t="str">
        <f ca="1"/>
        <v>Ploudy</v>
      </c>
      <c r="AY141" t="str">
        <f ca="1"/>
        <v>Gun</v>
      </c>
      <c r="AZ141" t="b">
        <f ca="1"/>
        <v>0</v>
      </c>
      <c r="BA141" t="b">
        <f ca="1"/>
        <v>1</v>
      </c>
      <c r="BB141">
        <f ca="1"/>
        <v>0</v>
      </c>
      <c r="BC141">
        <f ca="1"/>
        <v>0</v>
      </c>
      <c r="BD141">
        <f ca="1"/>
        <v>0</v>
      </c>
      <c r="BE141" t="b">
        <f ca="1"/>
        <v>0</v>
      </c>
      <c r="BF141">
        <f ca="1"/>
        <v>0</v>
      </c>
      <c r="BG141">
        <f ca="1"/>
        <v>0</v>
      </c>
      <c r="BH141">
        <f ca="1"/>
        <v>0</v>
      </c>
      <c r="BI141">
        <f ca="1"/>
        <v>0</v>
      </c>
      <c r="BJ141" t="b">
        <f ca="1"/>
        <v>0</v>
      </c>
      <c r="BK141">
        <f ca="1"/>
        <v>0</v>
      </c>
      <c r="BL141">
        <f ca="1"/>
        <v>0</v>
      </c>
      <c r="BM141">
        <f ca="1"/>
        <v>0</v>
      </c>
      <c r="BN141">
        <f ca="1"/>
        <v>0</v>
      </c>
      <c r="BO141" t="b">
        <f ca="1"/>
        <v>0</v>
      </c>
      <c r="BP141">
        <f ca="1"/>
        <v>0</v>
      </c>
      <c r="BQ141">
        <f ca="1"/>
        <v>0</v>
      </c>
      <c r="BR141" t="str">
        <f ca="1"/>
        <v/>
      </c>
      <c r="BS141">
        <f ca="1"/>
        <v>0</v>
      </c>
      <c r="BT141">
        <f ca="1"/>
        <v>0</v>
      </c>
      <c r="BU141" t="b">
        <f ca="1"/>
        <v>0</v>
      </c>
      <c r="BV141" t="b">
        <f ca="1"/>
        <v>0</v>
      </c>
      <c r="BW141">
        <f ca="1"/>
        <v>0</v>
      </c>
      <c r="BX141">
        <f ca="1"/>
        <v>0</v>
      </c>
      <c r="BY141" t="b">
        <f ca="1"/>
        <v>0</v>
      </c>
      <c r="BZ141" t="b">
        <f ca="1"/>
        <v>0</v>
      </c>
      <c r="CA141">
        <f ca="1"/>
        <v>1</v>
      </c>
      <c r="CB141">
        <f ca="1"/>
        <v>1</v>
      </c>
      <c r="CC141" t="b">
        <f ca="1"/>
        <v>0</v>
      </c>
      <c r="CD141" t="b">
        <f ca="1"/>
        <v>1</v>
      </c>
      <c r="CE141">
        <f ca="1"/>
        <v>0</v>
      </c>
      <c r="CF141">
        <f ca="1"/>
        <v>0</v>
      </c>
      <c r="CG141" t="b">
        <f ca="1"/>
        <v>0</v>
      </c>
      <c r="CH141">
        <f ca="1"/>
        <v>50</v>
      </c>
      <c r="CI141">
        <f ca="1"/>
        <v>130</v>
      </c>
      <c r="CJ141">
        <f ca="1"/>
        <v>48</v>
      </c>
      <c r="CK141">
        <f ca="1"/>
        <v>103</v>
      </c>
      <c r="CL141" t="b">
        <f ca="1"/>
        <v>0</v>
      </c>
      <c r="CM141" t="b">
        <f ca="1"/>
        <v>0</v>
      </c>
      <c r="CN141" t="b">
        <f ca="1"/>
        <v>0</v>
      </c>
      <c r="CO141">
        <f ca="1"/>
        <v>135</v>
      </c>
      <c r="CP141">
        <f ca="1"/>
        <v>0</v>
      </c>
      <c r="CQ141">
        <f ca="1"/>
        <v>0</v>
      </c>
      <c r="CR141">
        <f ca="1"/>
        <v>0</v>
      </c>
      <c r="CS141">
        <f ca="1"/>
        <v>0</v>
      </c>
      <c r="CT141">
        <f ca="1"/>
        <v>0</v>
      </c>
      <c r="CU141">
        <f ca="1"/>
        <v>0</v>
      </c>
      <c r="CV141">
        <f ca="1"/>
        <v>0</v>
      </c>
      <c r="CW141">
        <f ca="1"/>
        <v>0</v>
      </c>
      <c r="CX141">
        <f ca="1"/>
        <v>0</v>
      </c>
      <c r="CY141">
        <f ca="1"/>
        <v>0</v>
      </c>
      <c r="CZ141">
        <f ca="1"/>
        <v>0</v>
      </c>
      <c r="DA141" t="b">
        <f ca="1"/>
        <v>0</v>
      </c>
      <c r="DB141" t="b">
        <f ca="1"/>
        <v>0</v>
      </c>
      <c r="DC141" t="b">
        <f ca="1"/>
        <v>0</v>
      </c>
      <c r="DD141" t="b">
        <f ca="1"/>
        <v>0</v>
      </c>
      <c r="DE141" t="b">
        <f ca="1"/>
        <v>0</v>
      </c>
      <c r="DF141">
        <f ca="1"/>
        <v>0</v>
      </c>
    </row>
    <row r="142" spans="1:110" x14ac:dyDescent="0.2">
      <c r="A142" t="str">
        <f ca="1"/>
        <v>6_7 Villa</v>
      </c>
      <c r="B142">
        <f ca="1"/>
        <v>13</v>
      </c>
      <c r="C142">
        <f ca="1"/>
        <v>0</v>
      </c>
      <c r="D142">
        <f ca="1"/>
        <v>0</v>
      </c>
      <c r="E142">
        <f ca="1"/>
        <v>0</v>
      </c>
      <c r="F142">
        <f ca="1"/>
        <v>0</v>
      </c>
      <c r="G142">
        <f ca="1"/>
        <v>0</v>
      </c>
      <c r="H142">
        <f ca="1"/>
        <v>0</v>
      </c>
      <c r="I142">
        <f ca="1"/>
        <v>0</v>
      </c>
      <c r="J142">
        <f ca="1"/>
        <v>0</v>
      </c>
      <c r="K142" t="b">
        <f ca="1"/>
        <v>0</v>
      </c>
      <c r="L142" t="b">
        <f ca="1"/>
        <v>0</v>
      </c>
      <c r="M142" t="b">
        <f ca="1"/>
        <v>0</v>
      </c>
      <c r="N142" t="str">
        <f ca="1"/>
        <v>Iana</v>
      </c>
      <c r="O142" t="b">
        <f ca="1"/>
        <v>0</v>
      </c>
      <c r="P142">
        <f ca="1"/>
        <v>0</v>
      </c>
      <c r="Q142">
        <f ca="1"/>
        <v>0</v>
      </c>
      <c r="R142">
        <f ca="1"/>
        <v>0</v>
      </c>
      <c r="S142">
        <f ca="1"/>
        <v>1</v>
      </c>
      <c r="T142">
        <f ca="1"/>
        <v>0</v>
      </c>
      <c r="U142">
        <f ca="1"/>
        <v>0</v>
      </c>
      <c r="V142">
        <f ca="1"/>
        <v>0</v>
      </c>
      <c r="W142">
        <f ca="1"/>
        <v>0</v>
      </c>
      <c r="X142">
        <f ca="1"/>
        <v>0</v>
      </c>
      <c r="Y142">
        <f ca="1"/>
        <v>0</v>
      </c>
      <c r="Z142">
        <f ca="1"/>
        <v>13</v>
      </c>
      <c r="AA142">
        <f ca="1"/>
        <v>0</v>
      </c>
      <c r="AB142">
        <f ca="1"/>
        <v>0</v>
      </c>
      <c r="AC142">
        <f ca="1"/>
        <v>0</v>
      </c>
      <c r="AD142">
        <f ca="1"/>
        <v>0</v>
      </c>
      <c r="AE142">
        <f ca="1"/>
        <v>0</v>
      </c>
      <c r="AF142">
        <f ca="1"/>
        <v>0</v>
      </c>
      <c r="AG142">
        <f ca="1"/>
        <v>0</v>
      </c>
      <c r="AH142">
        <f ca="1"/>
        <v>0</v>
      </c>
      <c r="AI142">
        <f ca="1"/>
        <v>13</v>
      </c>
      <c r="AJ142" t="b">
        <f ca="1"/>
        <v>0</v>
      </c>
      <c r="AK142">
        <f ca="1"/>
        <v>0</v>
      </c>
      <c r="AL142" t="str">
        <f ca="1"/>
        <v>DiningKitchen</v>
      </c>
      <c r="AM142" t="str">
        <f ca="1"/>
        <v>0:50</v>
      </c>
      <c r="AN142" t="str">
        <f ca="1"/>
        <v>Attack</v>
      </c>
      <c r="AO142" t="str">
        <f ca="1"/>
        <v>Won</v>
      </c>
      <c r="AP142" t="b">
        <f ca="1"/>
        <v>0</v>
      </c>
      <c r="AQ142">
        <f ca="1"/>
        <v>0</v>
      </c>
      <c r="AR142" t="str">
        <f ca="1"/>
        <v>1:22</v>
      </c>
      <c r="AS142" t="str">
        <f ca="1"/>
        <v>Blue</v>
      </c>
      <c r="AT142" t="str">
        <f ca="1"/>
        <v>Gun</v>
      </c>
      <c r="AU142" t="b">
        <f ca="1"/>
        <v>0</v>
      </c>
      <c r="AV142" t="b">
        <f ca="1"/>
        <v>1</v>
      </c>
      <c r="AW142" t="str">
        <f ca="1"/>
        <v>0:59</v>
      </c>
      <c r="AX142" t="str">
        <f ca="1"/>
        <v>Blue</v>
      </c>
      <c r="AY142" t="str">
        <f ca="1"/>
        <v>Gun</v>
      </c>
      <c r="AZ142" t="b">
        <f ca="1"/>
        <v>0</v>
      </c>
      <c r="BA142" t="b">
        <f ca="1"/>
        <v>0</v>
      </c>
      <c r="BB142" t="str">
        <f ca="1"/>
        <v>0:56</v>
      </c>
      <c r="BC142" t="str">
        <f ca="1"/>
        <v>Yeeto</v>
      </c>
      <c r="BD142" t="str">
        <f ca="1"/>
        <v>Gun</v>
      </c>
      <c r="BE142" t="b">
        <f ca="1"/>
        <v>0</v>
      </c>
      <c r="BF142" t="b">
        <f ca="1"/>
        <v>0</v>
      </c>
      <c r="BG142" t="str">
        <f ca="1"/>
        <v>0:54</v>
      </c>
      <c r="BH142" t="str">
        <f ca="1"/>
        <v>Blue</v>
      </c>
      <c r="BI142" t="str">
        <f ca="1"/>
        <v>Gun</v>
      </c>
      <c r="BJ142" t="b">
        <f ca="1"/>
        <v>0</v>
      </c>
      <c r="BK142" t="b">
        <f ca="1"/>
        <v>0</v>
      </c>
      <c r="BL142" t="str">
        <f ca="1"/>
        <v>0:50</v>
      </c>
      <c r="BM142" t="str">
        <f ca="1"/>
        <v>Perseus</v>
      </c>
      <c r="BN142" t="str">
        <f ca="1"/>
        <v>Gun</v>
      </c>
      <c r="BO142" t="b">
        <f ca="1"/>
        <v>0</v>
      </c>
      <c r="BP142" t="b">
        <f ca="1"/>
        <v>0</v>
      </c>
      <c r="BQ142">
        <f ca="1"/>
        <v>0</v>
      </c>
      <c r="BR142" t="str">
        <f ca="1"/>
        <v/>
      </c>
      <c r="BS142">
        <f ca="1"/>
        <v>0</v>
      </c>
      <c r="BT142">
        <f ca="1"/>
        <v>0</v>
      </c>
      <c r="BU142" t="b">
        <f ca="1"/>
        <v>0</v>
      </c>
      <c r="BV142" t="b">
        <f ca="1"/>
        <v>0</v>
      </c>
      <c r="BW142">
        <f ca="1"/>
        <v>0</v>
      </c>
      <c r="BX142">
        <f ca="1"/>
        <v>0</v>
      </c>
      <c r="BY142" t="b">
        <f ca="1"/>
        <v>0</v>
      </c>
      <c r="BZ142" t="b">
        <f ca="1"/>
        <v>0</v>
      </c>
      <c r="CA142">
        <f ca="1"/>
        <v>0</v>
      </c>
      <c r="CB142">
        <f ca="1"/>
        <v>0</v>
      </c>
      <c r="CC142" t="b">
        <f ca="1"/>
        <v>0</v>
      </c>
      <c r="CD142" t="b">
        <f ca="1"/>
        <v>1</v>
      </c>
      <c r="CE142">
        <f ca="1"/>
        <v>0</v>
      </c>
      <c r="CF142">
        <f ca="1"/>
        <v>0</v>
      </c>
      <c r="CG142" t="b">
        <f ca="1"/>
        <v>1</v>
      </c>
      <c r="CH142">
        <f ca="1"/>
        <v>0</v>
      </c>
      <c r="CI142" t="b">
        <f ca="1"/>
        <v>0</v>
      </c>
      <c r="CJ142">
        <f ca="1"/>
        <v>98</v>
      </c>
      <c r="CK142">
        <f ca="1"/>
        <v>121</v>
      </c>
      <c r="CL142">
        <f ca="1"/>
        <v>124</v>
      </c>
      <c r="CM142">
        <f ca="1"/>
        <v>126</v>
      </c>
      <c r="CN142">
        <f ca="1"/>
        <v>130</v>
      </c>
      <c r="CO142">
        <f ca="1"/>
        <v>130</v>
      </c>
      <c r="CP142">
        <f ca="1"/>
        <v>0</v>
      </c>
      <c r="CQ142">
        <f ca="1"/>
        <v>0</v>
      </c>
      <c r="CR142">
        <f ca="1"/>
        <v>0</v>
      </c>
      <c r="CS142">
        <f ca="1"/>
        <v>0</v>
      </c>
      <c r="CT142">
        <f ca="1"/>
        <v>0</v>
      </c>
      <c r="CU142">
        <f ca="1"/>
        <v>0</v>
      </c>
      <c r="CV142">
        <f ca="1"/>
        <v>0</v>
      </c>
      <c r="CW142">
        <f ca="1"/>
        <v>0</v>
      </c>
      <c r="CX142">
        <f ca="1"/>
        <v>0</v>
      </c>
      <c r="CY142">
        <f ca="1"/>
        <v>0</v>
      </c>
      <c r="CZ142">
        <f ca="1"/>
        <v>0</v>
      </c>
      <c r="DA142" t="b">
        <f ca="1"/>
        <v>0</v>
      </c>
      <c r="DB142" t="b">
        <f ca="1"/>
        <v>0</v>
      </c>
      <c r="DC142" t="b">
        <f ca="1"/>
        <v>0</v>
      </c>
      <c r="DD142" t="b">
        <f ca="1"/>
        <v>0</v>
      </c>
      <c r="DE142" t="b">
        <f ca="1"/>
        <v>0</v>
      </c>
      <c r="DF142">
        <f ca="1"/>
        <v>0</v>
      </c>
    </row>
    <row r="143" spans="1:110" x14ac:dyDescent="0.2">
      <c r="A143" t="str">
        <f ca="1"/>
        <v>6_7 Villa</v>
      </c>
      <c r="B143">
        <f ca="1"/>
        <v>14</v>
      </c>
      <c r="C143">
        <f ca="1"/>
        <v>0</v>
      </c>
      <c r="D143">
        <f ca="1"/>
        <v>0</v>
      </c>
      <c r="E143">
        <f ca="1"/>
        <v>0</v>
      </c>
      <c r="F143">
        <f ca="1"/>
        <v>0</v>
      </c>
      <c r="G143">
        <f ca="1"/>
        <v>0</v>
      </c>
      <c r="H143">
        <f ca="1"/>
        <v>0</v>
      </c>
      <c r="I143">
        <f ca="1"/>
        <v>0</v>
      </c>
      <c r="J143">
        <f ca="1"/>
        <v>0</v>
      </c>
      <c r="K143" t="b">
        <f ca="1"/>
        <v>0</v>
      </c>
      <c r="L143" t="b">
        <f ca="1"/>
        <v>0</v>
      </c>
      <c r="M143" t="b">
        <f ca="1"/>
        <v>0</v>
      </c>
      <c r="N143" t="str">
        <f ca="1"/>
        <v>Kaid</v>
      </c>
      <c r="O143" t="b">
        <f ca="1"/>
        <v>0</v>
      </c>
      <c r="P143">
        <f ca="1"/>
        <v>0</v>
      </c>
      <c r="Q143">
        <f ca="1"/>
        <v>0</v>
      </c>
      <c r="R143">
        <f ca="1"/>
        <v>3</v>
      </c>
      <c r="S143">
        <f ca="1"/>
        <v>0</v>
      </c>
      <c r="T143">
        <f ca="1"/>
        <v>0</v>
      </c>
      <c r="U143">
        <f ca="1"/>
        <v>0</v>
      </c>
      <c r="V143">
        <f ca="1"/>
        <v>0</v>
      </c>
      <c r="W143">
        <f ca="1"/>
        <v>0</v>
      </c>
      <c r="X143">
        <f ca="1"/>
        <v>0</v>
      </c>
      <c r="Y143">
        <f ca="1"/>
        <v>0</v>
      </c>
      <c r="Z143">
        <f ca="1"/>
        <v>14</v>
      </c>
      <c r="AA143">
        <f ca="1"/>
        <v>0</v>
      </c>
      <c r="AB143">
        <f ca="1"/>
        <v>0</v>
      </c>
      <c r="AC143">
        <f ca="1"/>
        <v>0</v>
      </c>
      <c r="AD143">
        <f ca="1"/>
        <v>0</v>
      </c>
      <c r="AE143">
        <f ca="1"/>
        <v>0</v>
      </c>
      <c r="AF143">
        <f ca="1"/>
        <v>0</v>
      </c>
      <c r="AG143">
        <f ca="1"/>
        <v>0</v>
      </c>
      <c r="AH143">
        <f ca="1"/>
        <v>0</v>
      </c>
      <c r="AI143">
        <f ca="1"/>
        <v>14</v>
      </c>
      <c r="AJ143" t="b">
        <f ca="1"/>
        <v>0</v>
      </c>
      <c r="AK143">
        <f ca="1"/>
        <v>0</v>
      </c>
      <c r="AL143" t="str">
        <f ca="1"/>
        <v>DiningKitchen</v>
      </c>
      <c r="AM143" t="str">
        <f ca="1"/>
        <v>1:09</v>
      </c>
      <c r="AN143" t="str">
        <f ca="1"/>
        <v>Defence</v>
      </c>
      <c r="AO143" t="str">
        <f ca="1"/>
        <v>Won</v>
      </c>
      <c r="AP143" t="b">
        <f ca="1"/>
        <v>0</v>
      </c>
      <c r="AQ143">
        <f ca="1"/>
        <v>0</v>
      </c>
      <c r="AR143" t="str">
        <f ca="1"/>
        <v>1:47</v>
      </c>
      <c r="AS143" t="str">
        <f ca="1"/>
        <v>Blue</v>
      </c>
      <c r="AT143" t="str">
        <f ca="1"/>
        <v>Gun</v>
      </c>
      <c r="AU143" t="b">
        <f ca="1"/>
        <v>0</v>
      </c>
      <c r="AV143" t="b">
        <f ca="1"/>
        <v>1</v>
      </c>
      <c r="AW143" t="str">
        <f ca="1"/>
        <v>1:45</v>
      </c>
      <c r="AX143" t="str">
        <f ca="1"/>
        <v>Perseus</v>
      </c>
      <c r="AY143" t="str">
        <f ca="1"/>
        <v>Gun</v>
      </c>
      <c r="AZ143" t="b">
        <f ca="1"/>
        <v>0</v>
      </c>
      <c r="BA143" t="b">
        <f ca="1"/>
        <v>1</v>
      </c>
      <c r="BB143" t="str">
        <f ca="1"/>
        <v>1:30</v>
      </c>
      <c r="BC143" t="str">
        <f ca="1"/>
        <v>Yeeto</v>
      </c>
      <c r="BD143" t="str">
        <f ca="1"/>
        <v>Gun</v>
      </c>
      <c r="BE143" t="b">
        <f ca="1"/>
        <v>0</v>
      </c>
      <c r="BF143" t="b">
        <f ca="1"/>
        <v>0</v>
      </c>
      <c r="BG143" t="str">
        <f ca="1"/>
        <v>1:10</v>
      </c>
      <c r="BH143" t="str">
        <f ca="1"/>
        <v>Ploudy</v>
      </c>
      <c r="BI143" t="str">
        <f ca="1"/>
        <v>Gun</v>
      </c>
      <c r="BJ143" t="b">
        <f ca="1"/>
        <v>0</v>
      </c>
      <c r="BK143" t="b">
        <f ca="1"/>
        <v>0</v>
      </c>
      <c r="BL143" t="str">
        <f ca="1"/>
        <v>1:09</v>
      </c>
      <c r="BM143" t="str">
        <f ca="1"/>
        <v>Perseus</v>
      </c>
      <c r="BN143" t="str">
        <f ca="1"/>
        <v>Gun</v>
      </c>
      <c r="BO143" t="b">
        <f ca="1"/>
        <v>0</v>
      </c>
      <c r="BP143" t="b">
        <f ca="1"/>
        <v>1</v>
      </c>
      <c r="BQ143">
        <f ca="1"/>
        <v>0</v>
      </c>
      <c r="BR143" t="str">
        <f ca="1"/>
        <v/>
      </c>
      <c r="BS143">
        <f ca="1"/>
        <v>0</v>
      </c>
      <c r="BT143">
        <f ca="1"/>
        <v>0</v>
      </c>
      <c r="BU143" t="b">
        <f ca="1"/>
        <v>0</v>
      </c>
      <c r="BV143" t="b">
        <f ca="1"/>
        <v>0</v>
      </c>
      <c r="BW143">
        <f ca="1"/>
        <v>0</v>
      </c>
      <c r="BX143">
        <f ca="1"/>
        <v>0</v>
      </c>
      <c r="BY143" t="b">
        <f ca="1"/>
        <v>0</v>
      </c>
      <c r="BZ143" t="b">
        <f ca="1"/>
        <v>0</v>
      </c>
      <c r="CA143">
        <f ca="1"/>
        <v>1</v>
      </c>
      <c r="CB143">
        <f ca="1"/>
        <v>0</v>
      </c>
      <c r="CC143" t="b">
        <f ca="1"/>
        <v>0</v>
      </c>
      <c r="CD143" t="b">
        <f ca="1"/>
        <v>1</v>
      </c>
      <c r="CE143">
        <f ca="1"/>
        <v>0</v>
      </c>
      <c r="CF143">
        <f ca="1"/>
        <v>0</v>
      </c>
      <c r="CG143" t="b">
        <f ca="1"/>
        <v>0</v>
      </c>
      <c r="CH143">
        <f ca="1"/>
        <v>0</v>
      </c>
      <c r="CI143" t="b">
        <f ca="1"/>
        <v>0</v>
      </c>
      <c r="CJ143">
        <f ca="1"/>
        <v>73</v>
      </c>
      <c r="CK143">
        <f ca="1"/>
        <v>75</v>
      </c>
      <c r="CL143">
        <f ca="1"/>
        <v>90</v>
      </c>
      <c r="CM143">
        <f ca="1"/>
        <v>110</v>
      </c>
      <c r="CN143">
        <f ca="1"/>
        <v>111</v>
      </c>
      <c r="CO143">
        <f ca="1"/>
        <v>111</v>
      </c>
      <c r="CP143">
        <f ca="1"/>
        <v>0</v>
      </c>
      <c r="CQ143">
        <f ca="1"/>
        <v>0</v>
      </c>
      <c r="CR143">
        <f ca="1"/>
        <v>0</v>
      </c>
      <c r="CS143">
        <f ca="1"/>
        <v>0</v>
      </c>
      <c r="CT143">
        <f ca="1"/>
        <v>0</v>
      </c>
      <c r="CU143">
        <f ca="1"/>
        <v>0</v>
      </c>
      <c r="CV143">
        <f ca="1"/>
        <v>0</v>
      </c>
      <c r="CW143">
        <f ca="1"/>
        <v>0</v>
      </c>
      <c r="CX143">
        <f ca="1"/>
        <v>0</v>
      </c>
      <c r="CY143">
        <f ca="1"/>
        <v>0</v>
      </c>
      <c r="CZ143">
        <f ca="1"/>
        <v>0</v>
      </c>
      <c r="DA143" t="b">
        <f ca="1"/>
        <v>0</v>
      </c>
      <c r="DB143" t="b">
        <f ca="1"/>
        <v>0</v>
      </c>
      <c r="DC143" t="b">
        <f ca="1"/>
        <v>0</v>
      </c>
      <c r="DD143" t="b">
        <f ca="1"/>
        <v>0</v>
      </c>
      <c r="DE143" t="b">
        <f ca="1"/>
        <v>0</v>
      </c>
      <c r="DF143">
        <f ca="1"/>
        <v>0</v>
      </c>
    </row>
    <row r="144" spans="1:110" x14ac:dyDescent="0.2">
      <c r="A144" t="str">
        <f ca="1"/>
        <v>6_7 Border</v>
      </c>
      <c r="B144">
        <f ca="1"/>
        <v>1</v>
      </c>
      <c r="C144">
        <f ca="1"/>
        <v>0</v>
      </c>
      <c r="D144">
        <f ca="1"/>
        <v>0</v>
      </c>
      <c r="E144">
        <f ca="1"/>
        <v>0</v>
      </c>
      <c r="F144">
        <f ca="1"/>
        <v>0</v>
      </c>
      <c r="G144">
        <f ca="1"/>
        <v>0</v>
      </c>
      <c r="H144">
        <f ca="1"/>
        <v>0</v>
      </c>
      <c r="I144">
        <f ca="1"/>
        <v>0</v>
      </c>
      <c r="J144" t="str">
        <f ca="1"/>
        <v>2:12</v>
      </c>
      <c r="K144" t="b">
        <f ca="1"/>
        <v>0</v>
      </c>
      <c r="L144" t="b">
        <f ca="1"/>
        <v>1</v>
      </c>
      <c r="M144" t="b">
        <f ca="1"/>
        <v>1</v>
      </c>
      <c r="N144" t="str">
        <f ca="1"/>
        <v>Nomad</v>
      </c>
      <c r="O144" t="b">
        <f ca="1"/>
        <v>0</v>
      </c>
      <c r="P144">
        <f ca="1"/>
        <v>0</v>
      </c>
      <c r="Q144">
        <f ca="1"/>
        <v>0</v>
      </c>
      <c r="R144">
        <f ca="1"/>
        <v>0</v>
      </c>
      <c r="S144">
        <f ca="1"/>
        <v>0</v>
      </c>
      <c r="T144">
        <f ca="1"/>
        <v>0</v>
      </c>
      <c r="U144">
        <f ca="1"/>
        <v>0</v>
      </c>
      <c r="V144">
        <f ca="1"/>
        <v>0</v>
      </c>
      <c r="W144">
        <f ca="1"/>
        <v>0</v>
      </c>
      <c r="X144">
        <f ca="1"/>
        <v>0</v>
      </c>
      <c r="Y144">
        <f ca="1"/>
        <v>0</v>
      </c>
      <c r="Z144">
        <f ca="1"/>
        <v>1</v>
      </c>
      <c r="AA144">
        <f ca="1"/>
        <v>0</v>
      </c>
      <c r="AB144">
        <f ca="1"/>
        <v>0</v>
      </c>
      <c r="AC144">
        <f ca="1"/>
        <v>0</v>
      </c>
      <c r="AD144">
        <f ca="1"/>
        <v>0</v>
      </c>
      <c r="AE144">
        <f ca="1"/>
        <v>0</v>
      </c>
      <c r="AF144">
        <f ca="1"/>
        <v>0</v>
      </c>
      <c r="AG144">
        <f ca="1"/>
        <v>0</v>
      </c>
      <c r="AH144">
        <f ca="1"/>
        <v>0</v>
      </c>
      <c r="AI144">
        <f ca="1"/>
        <v>1</v>
      </c>
      <c r="AJ144" t="b">
        <f ca="1"/>
        <v>0</v>
      </c>
      <c r="AK144">
        <f ca="1"/>
        <v>0</v>
      </c>
      <c r="AL144" t="str">
        <f ca="1"/>
        <v>ArmoryArchives</v>
      </c>
      <c r="AM144" t="str">
        <f ca="1"/>
        <v>1:19</v>
      </c>
      <c r="AN144" t="str">
        <f ca="1"/>
        <v>Attack</v>
      </c>
      <c r="AO144" t="str">
        <f ca="1"/>
        <v>Won</v>
      </c>
      <c r="AP144" t="b">
        <f ca="1"/>
        <v>0</v>
      </c>
      <c r="AQ144">
        <f ca="1"/>
        <v>0</v>
      </c>
      <c r="AR144" t="str">
        <f ca="1"/>
        <v>2:10</v>
      </c>
      <c r="AS144" t="str">
        <f ca="1"/>
        <v>Perseus</v>
      </c>
      <c r="AT144" t="str">
        <f ca="1"/>
        <v>Gun</v>
      </c>
      <c r="AU144" t="b">
        <f ca="1"/>
        <v>0</v>
      </c>
      <c r="AV144" t="b">
        <f ca="1"/>
        <v>1</v>
      </c>
      <c r="AW144" t="str">
        <f ca="1"/>
        <v>1:34</v>
      </c>
      <c r="AX144" t="str">
        <f ca="1"/>
        <v>Perseus</v>
      </c>
      <c r="AY144" t="str">
        <f ca="1"/>
        <v>Gun</v>
      </c>
      <c r="AZ144" t="b">
        <f ca="1"/>
        <v>0</v>
      </c>
      <c r="BA144" t="b">
        <f ca="1"/>
        <v>0</v>
      </c>
      <c r="BB144" t="str">
        <f ca="1"/>
        <v>1:29</v>
      </c>
      <c r="BC144" t="str">
        <f ca="1"/>
        <v>Yeeto</v>
      </c>
      <c r="BD144" t="str">
        <f ca="1"/>
        <v>Gun</v>
      </c>
      <c r="BE144" t="b">
        <f ca="1"/>
        <v>0</v>
      </c>
      <c r="BF144" t="b">
        <f ca="1"/>
        <v>1</v>
      </c>
      <c r="BG144" t="str">
        <f ca="1"/>
        <v>1:19</v>
      </c>
      <c r="BH144" t="str">
        <f ca="1"/>
        <v>Perseus</v>
      </c>
      <c r="BI144" t="str">
        <f ca="1"/>
        <v>Gun</v>
      </c>
      <c r="BJ144" t="b">
        <f ca="1"/>
        <v>0</v>
      </c>
      <c r="BK144" t="b">
        <f ca="1"/>
        <v>0</v>
      </c>
      <c r="BL144" t="str">
        <f ca="1"/>
        <v>1:19</v>
      </c>
      <c r="BM144" t="str">
        <f ca="1"/>
        <v>Blue</v>
      </c>
      <c r="BN144" t="str">
        <f ca="1"/>
        <v>Gun</v>
      </c>
      <c r="BO144" t="b">
        <f ca="1"/>
        <v>0</v>
      </c>
      <c r="BP144" t="b">
        <f ca="1"/>
        <v>0</v>
      </c>
      <c r="BQ144">
        <f ca="1"/>
        <v>0</v>
      </c>
      <c r="BR144" t="str">
        <f ca="1"/>
        <v/>
      </c>
      <c r="BS144">
        <f ca="1"/>
        <v>0</v>
      </c>
      <c r="BT144">
        <f ca="1"/>
        <v>0</v>
      </c>
      <c r="BU144" t="b">
        <f ca="1"/>
        <v>0</v>
      </c>
      <c r="BV144" t="b">
        <f ca="1"/>
        <v>0</v>
      </c>
      <c r="BW144">
        <f ca="1"/>
        <v>0</v>
      </c>
      <c r="BX144">
        <f ca="1"/>
        <v>0</v>
      </c>
      <c r="BY144" t="b">
        <f ca="1"/>
        <v>0</v>
      </c>
      <c r="BZ144" t="b">
        <f ca="1"/>
        <v>0</v>
      </c>
      <c r="CA144">
        <f ca="1"/>
        <v>0</v>
      </c>
      <c r="CB144">
        <f ca="1"/>
        <v>0</v>
      </c>
      <c r="CC144" t="b">
        <f ca="1"/>
        <v>0</v>
      </c>
      <c r="CD144" t="b">
        <f ca="1"/>
        <v>1</v>
      </c>
      <c r="CE144">
        <f ca="1"/>
        <v>0</v>
      </c>
      <c r="CF144">
        <f ca="1"/>
        <v>0</v>
      </c>
      <c r="CG144" t="b">
        <f ca="1"/>
        <v>0</v>
      </c>
      <c r="CH144">
        <f ca="1"/>
        <v>132</v>
      </c>
      <c r="CI144">
        <f ca="1"/>
        <v>48</v>
      </c>
      <c r="CJ144">
        <f ca="1"/>
        <v>50</v>
      </c>
      <c r="CK144">
        <f ca="1"/>
        <v>86</v>
      </c>
      <c r="CL144">
        <f ca="1"/>
        <v>91</v>
      </c>
      <c r="CM144">
        <f ca="1"/>
        <v>101</v>
      </c>
      <c r="CN144">
        <f ca="1"/>
        <v>101</v>
      </c>
      <c r="CO144">
        <f ca="1"/>
        <v>101</v>
      </c>
      <c r="CP144">
        <f ca="1"/>
        <v>0</v>
      </c>
      <c r="CQ144">
        <f ca="1"/>
        <v>0</v>
      </c>
      <c r="CR144">
        <f ca="1"/>
        <v>0</v>
      </c>
      <c r="CS144">
        <f ca="1"/>
        <v>0</v>
      </c>
      <c r="CT144">
        <f ca="1"/>
        <v>0</v>
      </c>
      <c r="CU144" t="b">
        <f ca="1"/>
        <v>1</v>
      </c>
      <c r="CV144" t="b">
        <f ca="1"/>
        <v>1</v>
      </c>
      <c r="CW144">
        <f ca="1"/>
        <v>48</v>
      </c>
      <c r="CX144" t="b">
        <f ca="1"/>
        <v>0</v>
      </c>
      <c r="CY144">
        <f ca="1"/>
        <v>0</v>
      </c>
      <c r="CZ144">
        <f ca="1"/>
        <v>0</v>
      </c>
      <c r="DA144" t="b">
        <f ca="1"/>
        <v>0</v>
      </c>
      <c r="DB144" t="b">
        <f ca="1"/>
        <v>1</v>
      </c>
      <c r="DC144" t="b">
        <f ca="1"/>
        <v>0</v>
      </c>
      <c r="DD144" t="b">
        <f ca="1"/>
        <v>0</v>
      </c>
      <c r="DE144" t="b">
        <f ca="1"/>
        <v>0</v>
      </c>
      <c r="DF144">
        <f ca="1"/>
        <v>0</v>
      </c>
    </row>
    <row r="145" spans="1:110" x14ac:dyDescent="0.2">
      <c r="A145" t="str">
        <f ca="1"/>
        <v>6_7 Border</v>
      </c>
      <c r="B145">
        <f ca="1"/>
        <v>2</v>
      </c>
      <c r="C145">
        <f ca="1"/>
        <v>0</v>
      </c>
      <c r="D145">
        <f ca="1"/>
        <v>0</v>
      </c>
      <c r="E145">
        <f ca="1"/>
        <v>0</v>
      </c>
      <c r="F145">
        <f ca="1"/>
        <v>0</v>
      </c>
      <c r="G145">
        <f ca="1"/>
        <v>0</v>
      </c>
      <c r="H145">
        <f ca="1"/>
        <v>0</v>
      </c>
      <c r="I145">
        <f ca="1"/>
        <v>0</v>
      </c>
      <c r="J145">
        <f ca="1"/>
        <v>0</v>
      </c>
      <c r="K145" t="b">
        <f ca="1"/>
        <v>0</v>
      </c>
      <c r="L145" t="b">
        <f ca="1"/>
        <v>0</v>
      </c>
      <c r="M145" t="b">
        <f ca="1"/>
        <v>0</v>
      </c>
      <c r="N145" t="str">
        <f ca="1"/>
        <v>Nomad</v>
      </c>
      <c r="O145" t="b">
        <f ca="1"/>
        <v>0</v>
      </c>
      <c r="P145">
        <f ca="1"/>
        <v>0</v>
      </c>
      <c r="Q145">
        <f ca="1"/>
        <v>0</v>
      </c>
      <c r="R145">
        <f ca="1"/>
        <v>0</v>
      </c>
      <c r="S145">
        <f ca="1"/>
        <v>0</v>
      </c>
      <c r="T145">
        <f ca="1"/>
        <v>0</v>
      </c>
      <c r="U145">
        <f ca="1"/>
        <v>0</v>
      </c>
      <c r="V145">
        <f ca="1"/>
        <v>0</v>
      </c>
      <c r="W145">
        <f ca="1"/>
        <v>0</v>
      </c>
      <c r="X145">
        <f ca="1"/>
        <v>0</v>
      </c>
      <c r="Y145">
        <f ca="1"/>
        <v>0</v>
      </c>
      <c r="Z145">
        <f ca="1"/>
        <v>2</v>
      </c>
      <c r="AA145">
        <f ca="1"/>
        <v>0</v>
      </c>
      <c r="AB145">
        <f ca="1"/>
        <v>0</v>
      </c>
      <c r="AC145">
        <f ca="1"/>
        <v>0</v>
      </c>
      <c r="AD145">
        <f ca="1"/>
        <v>0</v>
      </c>
      <c r="AE145">
        <f ca="1"/>
        <v>0</v>
      </c>
      <c r="AF145">
        <f ca="1"/>
        <v>0</v>
      </c>
      <c r="AG145">
        <f ca="1"/>
        <v>0</v>
      </c>
      <c r="AH145">
        <f ca="1"/>
        <v>0</v>
      </c>
      <c r="AI145">
        <f ca="1"/>
        <v>2</v>
      </c>
      <c r="AJ145" t="b">
        <f ca="1"/>
        <v>0</v>
      </c>
      <c r="AK145">
        <f ca="1"/>
        <v>0</v>
      </c>
      <c r="AL145" t="str">
        <f ca="1"/>
        <v>ArmoryArchives</v>
      </c>
      <c r="AM145" t="str">
        <f ca="1"/>
        <v>1:40</v>
      </c>
      <c r="AN145" t="str">
        <f ca="1"/>
        <v>Attack</v>
      </c>
      <c r="AO145" t="str">
        <f ca="1"/>
        <v>Won</v>
      </c>
      <c r="AP145" t="b">
        <f ca="1"/>
        <v>0</v>
      </c>
      <c r="AQ145">
        <f ca="1"/>
        <v>0</v>
      </c>
      <c r="AR145" t="str">
        <f ca="1"/>
        <v>2:27</v>
      </c>
      <c r="AS145" t="str">
        <f ca="1"/>
        <v>Perseus</v>
      </c>
      <c r="AT145" t="str">
        <f ca="1"/>
        <v>Gun</v>
      </c>
      <c r="AU145" t="b">
        <f ca="1"/>
        <v>0</v>
      </c>
      <c r="AV145" t="b">
        <f ca="1"/>
        <v>0</v>
      </c>
      <c r="AW145" t="str">
        <f ca="1"/>
        <v>2:20</v>
      </c>
      <c r="AX145" t="str">
        <f ca="1"/>
        <v>Ploudy</v>
      </c>
      <c r="AY145" t="str">
        <f ca="1"/>
        <v>Gun</v>
      </c>
      <c r="AZ145" t="b">
        <f ca="1"/>
        <v>0</v>
      </c>
      <c r="BA145" t="b">
        <f ca="1"/>
        <v>1</v>
      </c>
      <c r="BB145" t="str">
        <f ca="1"/>
        <v>2:08</v>
      </c>
      <c r="BC145" t="str">
        <f ca="1"/>
        <v>Yeeto</v>
      </c>
      <c r="BD145" t="str">
        <f ca="1"/>
        <v>Gun</v>
      </c>
      <c r="BE145" t="b">
        <f ca="1"/>
        <v>0</v>
      </c>
      <c r="BF145" t="b">
        <f ca="1"/>
        <v>0</v>
      </c>
      <c r="BG145" t="str">
        <f ca="1"/>
        <v>1:48</v>
      </c>
      <c r="BH145" t="str">
        <f ca="1"/>
        <v>Ploudy</v>
      </c>
      <c r="BI145" t="str">
        <f ca="1"/>
        <v>Gun</v>
      </c>
      <c r="BJ145" t="b">
        <f ca="1"/>
        <v>0</v>
      </c>
      <c r="BK145" t="b">
        <f ca="1"/>
        <v>0</v>
      </c>
      <c r="BL145" t="str">
        <f ca="1"/>
        <v>1:40</v>
      </c>
      <c r="BM145" t="str">
        <f ca="1"/>
        <v>Ploudy</v>
      </c>
      <c r="BN145" t="str">
        <f ca="1"/>
        <v>Gun</v>
      </c>
      <c r="BO145" t="b">
        <f ca="1"/>
        <v>0</v>
      </c>
      <c r="BP145" t="b">
        <f ca="1"/>
        <v>1</v>
      </c>
      <c r="BQ145">
        <f ca="1"/>
        <v>0</v>
      </c>
      <c r="BR145" t="str">
        <f ca="1"/>
        <v/>
      </c>
      <c r="BS145">
        <f ca="1"/>
        <v>0</v>
      </c>
      <c r="BT145">
        <f ca="1"/>
        <v>0</v>
      </c>
      <c r="BU145" t="b">
        <f ca="1"/>
        <v>0</v>
      </c>
      <c r="BV145" t="b">
        <f ca="1"/>
        <v>0</v>
      </c>
      <c r="BW145">
        <f ca="1"/>
        <v>0</v>
      </c>
      <c r="BX145">
        <f ca="1"/>
        <v>0</v>
      </c>
      <c r="BY145" t="b">
        <f ca="1"/>
        <v>0</v>
      </c>
      <c r="BZ145" t="b">
        <f ca="1"/>
        <v>0</v>
      </c>
      <c r="CA145">
        <f ca="1"/>
        <v>3</v>
      </c>
      <c r="CB145">
        <f ca="1"/>
        <v>2</v>
      </c>
      <c r="CC145" t="b">
        <f ca="1"/>
        <v>0</v>
      </c>
      <c r="CD145" t="b">
        <f ca="1"/>
        <v>1</v>
      </c>
      <c r="CE145">
        <f ca="1"/>
        <v>0</v>
      </c>
      <c r="CF145">
        <f ca="1"/>
        <v>0</v>
      </c>
      <c r="CG145" t="b">
        <f ca="1"/>
        <v>1</v>
      </c>
      <c r="CH145">
        <f ca="1"/>
        <v>0</v>
      </c>
      <c r="CI145" t="b">
        <f ca="1"/>
        <v>0</v>
      </c>
      <c r="CJ145">
        <f ca="1"/>
        <v>33</v>
      </c>
      <c r="CK145">
        <f ca="1"/>
        <v>40</v>
      </c>
      <c r="CL145">
        <f ca="1"/>
        <v>52</v>
      </c>
      <c r="CM145">
        <f ca="1"/>
        <v>72</v>
      </c>
      <c r="CN145">
        <f ca="1"/>
        <v>80</v>
      </c>
      <c r="CO145">
        <f ca="1"/>
        <v>80</v>
      </c>
      <c r="CP145">
        <f ca="1"/>
        <v>0</v>
      </c>
      <c r="CQ145">
        <f ca="1"/>
        <v>0</v>
      </c>
      <c r="CR145">
        <f ca="1"/>
        <v>0</v>
      </c>
      <c r="CS145">
        <f ca="1"/>
        <v>0</v>
      </c>
      <c r="CT145">
        <f ca="1"/>
        <v>0</v>
      </c>
      <c r="CU145" t="b">
        <f ca="1"/>
        <v>1</v>
      </c>
      <c r="CV145" t="b">
        <f ca="1"/>
        <v>0</v>
      </c>
      <c r="CW145" t="b">
        <f ca="1"/>
        <v>0</v>
      </c>
      <c r="CX145">
        <f ca="1"/>
        <v>99</v>
      </c>
      <c r="CY145">
        <f ca="1"/>
        <v>3</v>
      </c>
      <c r="CZ145">
        <f ca="1"/>
        <v>0</v>
      </c>
      <c r="DA145" t="b">
        <f ca="1"/>
        <v>0</v>
      </c>
      <c r="DB145" t="b">
        <f ca="1"/>
        <v>0</v>
      </c>
      <c r="DC145" t="b">
        <f ca="1"/>
        <v>0</v>
      </c>
      <c r="DD145" t="b">
        <f ca="1"/>
        <v>0</v>
      </c>
      <c r="DE145" t="b">
        <f ca="1"/>
        <v>0</v>
      </c>
      <c r="DF145">
        <f ca="1"/>
        <v>0</v>
      </c>
    </row>
    <row r="146" spans="1:110" x14ac:dyDescent="0.2">
      <c r="A146" t="str">
        <f ca="1"/>
        <v>6_7 Border</v>
      </c>
      <c r="B146">
        <f ca="1"/>
        <v>3</v>
      </c>
      <c r="C146">
        <f ca="1"/>
        <v>0</v>
      </c>
      <c r="D146">
        <f ca="1"/>
        <v>0</v>
      </c>
      <c r="E146">
        <f ca="1"/>
        <v>0</v>
      </c>
      <c r="F146">
        <f ca="1"/>
        <v>0</v>
      </c>
      <c r="G146">
        <f ca="1"/>
        <v>0</v>
      </c>
      <c r="H146">
        <f ca="1"/>
        <v>0</v>
      </c>
      <c r="I146">
        <f ca="1"/>
        <v>0</v>
      </c>
      <c r="J146">
        <f ca="1"/>
        <v>0</v>
      </c>
      <c r="K146" t="b">
        <f ca="1"/>
        <v>0</v>
      </c>
      <c r="L146" t="b">
        <f ca="1"/>
        <v>0</v>
      </c>
      <c r="M146" t="b">
        <f ca="1"/>
        <v>0</v>
      </c>
      <c r="N146" t="str">
        <f ca="1"/>
        <v>Nomad</v>
      </c>
      <c r="O146" t="b">
        <f ca="1"/>
        <v>0</v>
      </c>
      <c r="P146">
        <f ca="1"/>
        <v>0</v>
      </c>
      <c r="Q146">
        <f ca="1"/>
        <v>0</v>
      </c>
      <c r="R146">
        <f ca="1"/>
        <v>0</v>
      </c>
      <c r="S146">
        <f ca="1"/>
        <v>2</v>
      </c>
      <c r="T146">
        <f ca="1"/>
        <v>0</v>
      </c>
      <c r="U146">
        <f ca="1"/>
        <v>0</v>
      </c>
      <c r="V146">
        <f ca="1"/>
        <v>0</v>
      </c>
      <c r="W146">
        <f ca="1"/>
        <v>0</v>
      </c>
      <c r="X146">
        <f ca="1"/>
        <v>0</v>
      </c>
      <c r="Y146">
        <f ca="1"/>
        <v>0</v>
      </c>
      <c r="Z146">
        <f ca="1"/>
        <v>3</v>
      </c>
      <c r="AA146">
        <f ca="1"/>
        <v>0</v>
      </c>
      <c r="AB146">
        <f ca="1"/>
        <v>0</v>
      </c>
      <c r="AC146">
        <f ca="1"/>
        <v>0</v>
      </c>
      <c r="AD146">
        <f ca="1"/>
        <v>0</v>
      </c>
      <c r="AE146">
        <f ca="1"/>
        <v>0</v>
      </c>
      <c r="AF146">
        <f ca="1"/>
        <v>0</v>
      </c>
      <c r="AG146">
        <f ca="1"/>
        <v>0</v>
      </c>
      <c r="AH146">
        <f ca="1"/>
        <v>0</v>
      </c>
      <c r="AI146">
        <f ca="1"/>
        <v>3</v>
      </c>
      <c r="AJ146" t="b">
        <f ca="1"/>
        <v>1</v>
      </c>
      <c r="AK146" t="str">
        <f ca="1"/>
        <v>1:45</v>
      </c>
      <c r="AL146" t="str">
        <f ca="1"/>
        <v>BathroomTellers</v>
      </c>
      <c r="AM146" t="str">
        <f ca="1"/>
        <v>0:07</v>
      </c>
      <c r="AN146" t="str">
        <f ca="1"/>
        <v>Attack</v>
      </c>
      <c r="AO146" t="str">
        <f ca="1"/>
        <v>Won</v>
      </c>
      <c r="AP146" t="b">
        <f ca="1"/>
        <v>1</v>
      </c>
      <c r="AQ146">
        <f ca="1"/>
        <v>0</v>
      </c>
      <c r="AR146" t="str">
        <f ca="1"/>
        <v>1:57</v>
      </c>
      <c r="AS146" t="str">
        <f ca="1"/>
        <v>Yeeto</v>
      </c>
      <c r="AT146" t="str">
        <f ca="1"/>
        <v>Gun</v>
      </c>
      <c r="AU146" t="b">
        <f ca="1"/>
        <v>0</v>
      </c>
      <c r="AV146" t="b">
        <f ca="1"/>
        <v>1</v>
      </c>
      <c r="AW146" t="str">
        <f ca="1"/>
        <v>1:54</v>
      </c>
      <c r="AX146" t="str">
        <f ca="1"/>
        <v>Yeeto</v>
      </c>
      <c r="AY146" t="str">
        <f ca="1"/>
        <v>Gun</v>
      </c>
      <c r="AZ146" t="b">
        <f ca="1"/>
        <v>0</v>
      </c>
      <c r="BA146" t="b">
        <f ca="1"/>
        <v>0</v>
      </c>
      <c r="BB146" t="str">
        <f ca="1"/>
        <v>0:26</v>
      </c>
      <c r="BC146" t="str">
        <f ca="1"/>
        <v>Ploudy</v>
      </c>
      <c r="BD146" t="str">
        <f ca="1"/>
        <v>Gun</v>
      </c>
      <c r="BE146" t="b">
        <f ca="1"/>
        <v>1</v>
      </c>
      <c r="BF146" t="b">
        <f ca="1"/>
        <v>0</v>
      </c>
      <c r="BG146" t="str">
        <f ca="1"/>
        <v>0:15</v>
      </c>
      <c r="BH146" t="str">
        <f ca="1"/>
        <v>Ploudy</v>
      </c>
      <c r="BI146" t="str">
        <f ca="1"/>
        <v>Gun</v>
      </c>
      <c r="BJ146" t="b">
        <f ca="1"/>
        <v>1</v>
      </c>
      <c r="BK146" t="b">
        <f ca="1"/>
        <v>0</v>
      </c>
      <c r="BL146" t="str">
        <f ca="1"/>
        <v>0:07</v>
      </c>
      <c r="BM146" t="str">
        <f ca="1"/>
        <v>Ploudy</v>
      </c>
      <c r="BN146" t="str">
        <f ca="1"/>
        <v>Gun</v>
      </c>
      <c r="BO146" t="b">
        <f ca="1"/>
        <v>1</v>
      </c>
      <c r="BP146" t="b">
        <f ca="1"/>
        <v>0</v>
      </c>
      <c r="BQ146">
        <f ca="1"/>
        <v>0</v>
      </c>
      <c r="BR146" t="str">
        <f ca="1"/>
        <v/>
      </c>
      <c r="BS146">
        <f ca="1"/>
        <v>0</v>
      </c>
      <c r="BT146">
        <f ca="1"/>
        <v>0</v>
      </c>
      <c r="BU146" t="b">
        <f ca="1"/>
        <v>0</v>
      </c>
      <c r="BV146" t="b">
        <f ca="1"/>
        <v>0</v>
      </c>
      <c r="BW146">
        <f ca="1"/>
        <v>0</v>
      </c>
      <c r="BX146">
        <f ca="1"/>
        <v>0</v>
      </c>
      <c r="BY146" t="b">
        <f ca="1"/>
        <v>1</v>
      </c>
      <c r="BZ146" t="b">
        <f ca="1"/>
        <v>0</v>
      </c>
      <c r="CA146">
        <f ca="1"/>
        <v>3</v>
      </c>
      <c r="CB146">
        <f ca="1"/>
        <v>0</v>
      </c>
      <c r="CC146" t="b">
        <f ca="1"/>
        <v>0</v>
      </c>
      <c r="CD146" t="b">
        <f ca="1"/>
        <v>1</v>
      </c>
      <c r="CE146">
        <f ca="1"/>
        <v>0</v>
      </c>
      <c r="CF146">
        <f ca="1"/>
        <v>0</v>
      </c>
      <c r="CG146" t="b">
        <f ca="1"/>
        <v>0</v>
      </c>
      <c r="CH146">
        <f ca="1"/>
        <v>0</v>
      </c>
      <c r="CI146" t="b">
        <f ca="1"/>
        <v>0</v>
      </c>
      <c r="CJ146">
        <f ca="1"/>
        <v>63</v>
      </c>
      <c r="CK146">
        <f ca="1"/>
        <v>66</v>
      </c>
      <c r="CL146">
        <f ca="1"/>
        <v>94</v>
      </c>
      <c r="CM146">
        <f ca="1"/>
        <v>105</v>
      </c>
      <c r="CN146">
        <f ca="1"/>
        <v>113</v>
      </c>
      <c r="CO146">
        <f ca="1"/>
        <v>113</v>
      </c>
      <c r="CP146">
        <f ca="1"/>
        <v>0</v>
      </c>
      <c r="CQ146">
        <f ca="1"/>
        <v>0</v>
      </c>
      <c r="CR146">
        <f ca="1"/>
        <v>0</v>
      </c>
      <c r="CS146">
        <f ca="1"/>
        <v>0</v>
      </c>
      <c r="CT146">
        <f ca="1"/>
        <v>0</v>
      </c>
      <c r="CU146" t="b">
        <f ca="1"/>
        <v>1</v>
      </c>
      <c r="CV146" t="b">
        <f ca="1"/>
        <v>1</v>
      </c>
      <c r="CW146" t="b">
        <f ca="1"/>
        <v>0</v>
      </c>
      <c r="CX146">
        <f ca="1"/>
        <v>82</v>
      </c>
      <c r="CY146">
        <f ca="1"/>
        <v>3</v>
      </c>
      <c r="CZ146">
        <f ca="1"/>
        <v>2</v>
      </c>
      <c r="DA146" t="b">
        <f ca="1"/>
        <v>0</v>
      </c>
      <c r="DB146" t="b">
        <f ca="1"/>
        <v>0</v>
      </c>
      <c r="DC146" t="b">
        <f ca="1"/>
        <v>0</v>
      </c>
      <c r="DD146">
        <f ca="1"/>
        <v>75</v>
      </c>
      <c r="DE146" t="b">
        <f ca="1"/>
        <v>1</v>
      </c>
      <c r="DF146">
        <f ca="1"/>
        <v>0</v>
      </c>
    </row>
    <row r="147" spans="1:110" x14ac:dyDescent="0.2">
      <c r="A147" t="str">
        <f ca="1"/>
        <v>6_7 Border</v>
      </c>
      <c r="B147">
        <f ca="1"/>
        <v>4</v>
      </c>
      <c r="C147">
        <f ca="1"/>
        <v>0</v>
      </c>
      <c r="D147">
        <f ca="1"/>
        <v>0</v>
      </c>
      <c r="E147">
        <f ca="1"/>
        <v>0</v>
      </c>
      <c r="F147">
        <f ca="1"/>
        <v>0</v>
      </c>
      <c r="G147">
        <f ca="1"/>
        <v>0</v>
      </c>
      <c r="H147">
        <f ca="1"/>
        <v>0</v>
      </c>
      <c r="I147">
        <f ca="1"/>
        <v>0</v>
      </c>
      <c r="J147">
        <f ca="1"/>
        <v>0</v>
      </c>
      <c r="K147" t="b">
        <f ca="1"/>
        <v>0</v>
      </c>
      <c r="L147" t="b">
        <f ca="1"/>
        <v>0</v>
      </c>
      <c r="M147" t="b">
        <f ca="1"/>
        <v>0</v>
      </c>
      <c r="N147" t="str">
        <f ca="1"/>
        <v>Nomad</v>
      </c>
      <c r="O147" t="b">
        <f ca="1"/>
        <v>0</v>
      </c>
      <c r="P147">
        <f ca="1"/>
        <v>0</v>
      </c>
      <c r="Q147">
        <f ca="1"/>
        <v>0</v>
      </c>
      <c r="R147">
        <f ca="1"/>
        <v>0</v>
      </c>
      <c r="S147">
        <f ca="1"/>
        <v>2</v>
      </c>
      <c r="T147">
        <f ca="1"/>
        <v>0</v>
      </c>
      <c r="U147">
        <f ca="1"/>
        <v>0</v>
      </c>
      <c r="V147">
        <f ca="1"/>
        <v>0</v>
      </c>
      <c r="W147">
        <f ca="1"/>
        <v>0</v>
      </c>
      <c r="X147">
        <f ca="1"/>
        <v>0</v>
      </c>
      <c r="Y147">
        <f ca="1"/>
        <v>0</v>
      </c>
      <c r="Z147">
        <f ca="1"/>
        <v>4</v>
      </c>
      <c r="AA147">
        <f ca="1"/>
        <v>0</v>
      </c>
      <c r="AB147">
        <f ca="1"/>
        <v>0</v>
      </c>
      <c r="AC147">
        <f ca="1"/>
        <v>0</v>
      </c>
      <c r="AD147">
        <f ca="1"/>
        <v>0</v>
      </c>
      <c r="AE147">
        <f ca="1"/>
        <v>0</v>
      </c>
      <c r="AF147">
        <f ca="1"/>
        <v>0</v>
      </c>
      <c r="AG147">
        <f ca="1"/>
        <v>0</v>
      </c>
      <c r="AH147">
        <f ca="1"/>
        <v>0</v>
      </c>
      <c r="AI147">
        <f ca="1"/>
        <v>4</v>
      </c>
      <c r="AJ147" t="b">
        <f ca="1"/>
        <v>0</v>
      </c>
      <c r="AK147">
        <f ca="1"/>
        <v>0</v>
      </c>
      <c r="AL147" t="str">
        <f ca="1"/>
        <v>ArmoryArchives</v>
      </c>
      <c r="AM147" t="str">
        <f ca="1"/>
        <v>1:34</v>
      </c>
      <c r="AN147" t="str">
        <f ca="1"/>
        <v>Attack</v>
      </c>
      <c r="AO147" t="str">
        <f ca="1"/>
        <v>Won</v>
      </c>
      <c r="AP147" t="b">
        <f ca="1"/>
        <v>0</v>
      </c>
      <c r="AQ147">
        <f ca="1"/>
        <v>0</v>
      </c>
      <c r="AR147" t="str">
        <f ca="1"/>
        <v>2:32</v>
      </c>
      <c r="AS147" t="str">
        <f ca="1"/>
        <v>Perseus</v>
      </c>
      <c r="AT147" t="str">
        <f ca="1"/>
        <v>Gun</v>
      </c>
      <c r="AU147" t="b">
        <f ca="1"/>
        <v>0</v>
      </c>
      <c r="AV147" t="b">
        <f ca="1"/>
        <v>0</v>
      </c>
      <c r="AW147" t="str">
        <f ca="1"/>
        <v>1:48</v>
      </c>
      <c r="AX147" t="str">
        <f ca="1"/>
        <v>Blue</v>
      </c>
      <c r="AY147" t="str">
        <f ca="1"/>
        <v>Gun</v>
      </c>
      <c r="AZ147" t="b">
        <f ca="1"/>
        <v>0</v>
      </c>
      <c r="BA147" t="b">
        <f ca="1"/>
        <v>0</v>
      </c>
      <c r="BB147" t="str">
        <f ca="1"/>
        <v>1:39</v>
      </c>
      <c r="BC147" t="str">
        <f ca="1"/>
        <v>Fin</v>
      </c>
      <c r="BD147" t="str">
        <f ca="1"/>
        <v>Gun</v>
      </c>
      <c r="BE147" t="b">
        <f ca="1"/>
        <v>0</v>
      </c>
      <c r="BF147" t="b">
        <f ca="1"/>
        <v>0</v>
      </c>
      <c r="BG147" t="str">
        <f ca="1"/>
        <v>1:36</v>
      </c>
      <c r="BH147" t="str">
        <f ca="1"/>
        <v>Yeeto</v>
      </c>
      <c r="BI147" t="str">
        <f ca="1"/>
        <v>Gun</v>
      </c>
      <c r="BJ147" t="b">
        <f ca="1"/>
        <v>0</v>
      </c>
      <c r="BK147" t="b">
        <f ca="1"/>
        <v>0</v>
      </c>
      <c r="BL147" t="str">
        <f ca="1"/>
        <v>1:34</v>
      </c>
      <c r="BM147" t="str">
        <f ca="1"/>
        <v>Ploudy</v>
      </c>
      <c r="BN147" t="str">
        <f ca="1"/>
        <v>Gun</v>
      </c>
      <c r="BO147" t="b">
        <f ca="1"/>
        <v>0</v>
      </c>
      <c r="BP147" t="b">
        <f ca="1"/>
        <v>0</v>
      </c>
      <c r="BQ147">
        <f ca="1"/>
        <v>0</v>
      </c>
      <c r="BR147" t="str">
        <f ca="1"/>
        <v/>
      </c>
      <c r="BS147">
        <f ca="1"/>
        <v>0</v>
      </c>
      <c r="BT147">
        <f ca="1"/>
        <v>0</v>
      </c>
      <c r="BU147" t="b">
        <f ca="1"/>
        <v>0</v>
      </c>
      <c r="BV147" t="b">
        <f ca="1"/>
        <v>0</v>
      </c>
      <c r="BW147">
        <f ca="1"/>
        <v>0</v>
      </c>
      <c r="BX147">
        <f ca="1"/>
        <v>0</v>
      </c>
      <c r="BY147" t="b">
        <f ca="1"/>
        <v>0</v>
      </c>
      <c r="BZ147" t="b">
        <f ca="1"/>
        <v>0</v>
      </c>
      <c r="CA147">
        <f ca="1"/>
        <v>1</v>
      </c>
      <c r="CB147">
        <f ca="1"/>
        <v>0</v>
      </c>
      <c r="CC147" t="b">
        <f ca="1"/>
        <v>0</v>
      </c>
      <c r="CD147" t="b">
        <f ca="1"/>
        <v>1</v>
      </c>
      <c r="CE147">
        <f ca="1"/>
        <v>0</v>
      </c>
      <c r="CF147">
        <f ca="1"/>
        <v>0</v>
      </c>
      <c r="CG147" t="b">
        <f ca="1"/>
        <v>1</v>
      </c>
      <c r="CH147">
        <f ca="1"/>
        <v>0</v>
      </c>
      <c r="CI147" t="b">
        <f ca="1"/>
        <v>0</v>
      </c>
      <c r="CJ147">
        <f ca="1"/>
        <v>28</v>
      </c>
      <c r="CK147">
        <f ca="1"/>
        <v>72</v>
      </c>
      <c r="CL147">
        <f ca="1"/>
        <v>81</v>
      </c>
      <c r="CM147">
        <f ca="1"/>
        <v>84</v>
      </c>
      <c r="CN147">
        <f ca="1"/>
        <v>86</v>
      </c>
      <c r="CO147">
        <f ca="1"/>
        <v>86</v>
      </c>
      <c r="CP147">
        <f ca="1"/>
        <v>0</v>
      </c>
      <c r="CQ147">
        <f ca="1"/>
        <v>0</v>
      </c>
      <c r="CR147">
        <f ca="1"/>
        <v>0</v>
      </c>
      <c r="CS147">
        <f ca="1"/>
        <v>0</v>
      </c>
      <c r="CT147">
        <f ca="1"/>
        <v>0</v>
      </c>
      <c r="CU147" t="b">
        <f ca="1"/>
        <v>1</v>
      </c>
      <c r="CV147">
        <f ca="1"/>
        <v>0</v>
      </c>
      <c r="CW147" t="b">
        <f ca="1"/>
        <v>0</v>
      </c>
      <c r="CX147">
        <f ca="1"/>
        <v>0</v>
      </c>
      <c r="CY147">
        <f ca="1"/>
        <v>1</v>
      </c>
      <c r="CZ147">
        <f ca="1"/>
        <v>0</v>
      </c>
      <c r="DA147" t="b">
        <f ca="1"/>
        <v>0</v>
      </c>
      <c r="DB147" t="b">
        <f ca="1"/>
        <v>0</v>
      </c>
      <c r="DC147" t="b">
        <f ca="1"/>
        <v>0</v>
      </c>
      <c r="DD147" t="b">
        <f ca="1"/>
        <v>0</v>
      </c>
      <c r="DE147" t="b">
        <f ca="1"/>
        <v>0</v>
      </c>
      <c r="DF147">
        <f ca="1"/>
        <v>0</v>
      </c>
    </row>
    <row r="148" spans="1:110" x14ac:dyDescent="0.2">
      <c r="A148" t="str">
        <f ca="1"/>
        <v>6_7 Border</v>
      </c>
      <c r="B148">
        <f ca="1"/>
        <v>5</v>
      </c>
      <c r="C148">
        <f ca="1"/>
        <v>0</v>
      </c>
      <c r="D148">
        <f ca="1"/>
        <v>0</v>
      </c>
      <c r="E148">
        <f ca="1"/>
        <v>0</v>
      </c>
      <c r="F148">
        <f ca="1"/>
        <v>0</v>
      </c>
      <c r="G148">
        <f ca="1"/>
        <v>0</v>
      </c>
      <c r="H148">
        <f ca="1"/>
        <v>0</v>
      </c>
      <c r="I148">
        <f ca="1"/>
        <v>0</v>
      </c>
      <c r="J148" t="str">
        <f ca="1"/>
        <v>1:50</v>
      </c>
      <c r="K148" t="b">
        <f ca="1"/>
        <v>0</v>
      </c>
      <c r="L148" t="b">
        <f ca="1"/>
        <v>0</v>
      </c>
      <c r="M148" t="b">
        <f ca="1"/>
        <v>0</v>
      </c>
      <c r="N148" t="str">
        <f ca="1"/>
        <v>Nomad</v>
      </c>
      <c r="O148" t="b">
        <f ca="1"/>
        <v>0</v>
      </c>
      <c r="P148">
        <f ca="1"/>
        <v>0</v>
      </c>
      <c r="Q148">
        <f ca="1"/>
        <v>0</v>
      </c>
      <c r="R148">
        <f ca="1"/>
        <v>0</v>
      </c>
      <c r="S148">
        <f ca="1"/>
        <v>1</v>
      </c>
      <c r="T148">
        <f ca="1"/>
        <v>0</v>
      </c>
      <c r="U148">
        <f ca="1"/>
        <v>0</v>
      </c>
      <c r="V148">
        <f ca="1"/>
        <v>0</v>
      </c>
      <c r="W148">
        <f ca="1"/>
        <v>0</v>
      </c>
      <c r="X148">
        <f ca="1"/>
        <v>0</v>
      </c>
      <c r="Y148">
        <f ca="1"/>
        <v>0</v>
      </c>
      <c r="Z148">
        <f ca="1"/>
        <v>5</v>
      </c>
      <c r="AA148">
        <f ca="1"/>
        <v>0</v>
      </c>
      <c r="AB148">
        <f ca="1"/>
        <v>0</v>
      </c>
      <c r="AC148">
        <f ca="1"/>
        <v>0</v>
      </c>
      <c r="AD148">
        <f ca="1"/>
        <v>0</v>
      </c>
      <c r="AE148">
        <f ca="1"/>
        <v>0</v>
      </c>
      <c r="AF148">
        <f ca="1"/>
        <v>0</v>
      </c>
      <c r="AG148">
        <f ca="1"/>
        <v>0</v>
      </c>
      <c r="AH148">
        <f ca="1"/>
        <v>0</v>
      </c>
      <c r="AI148">
        <f ca="1"/>
        <v>5</v>
      </c>
      <c r="AJ148" t="b">
        <f ca="1"/>
        <v>0</v>
      </c>
      <c r="AK148">
        <f ca="1"/>
        <v>0</v>
      </c>
      <c r="AL148" t="str">
        <f ca="1"/>
        <v>ArmoryArchives</v>
      </c>
      <c r="AM148" t="str">
        <f ca="1"/>
        <v>1:14</v>
      </c>
      <c r="AN148" t="str">
        <f ca="1"/>
        <v>Attack</v>
      </c>
      <c r="AO148" t="str">
        <f ca="1"/>
        <v>Lost</v>
      </c>
      <c r="AP148" t="b">
        <f ca="1"/>
        <v>0</v>
      </c>
      <c r="AQ148">
        <f ca="1"/>
        <v>0</v>
      </c>
      <c r="AR148" t="str">
        <f ca="1"/>
        <v>1:45</v>
      </c>
      <c r="AS148" t="str">
        <f ca="1"/>
        <v>Perseus</v>
      </c>
      <c r="AT148" t="str">
        <f ca="1"/>
        <v>Gun</v>
      </c>
      <c r="AU148" t="b">
        <f ca="1"/>
        <v>0</v>
      </c>
      <c r="AV148" t="b">
        <f ca="1"/>
        <v>1</v>
      </c>
      <c r="AW148" t="str">
        <f ca="1"/>
        <v>1:24</v>
      </c>
      <c r="AX148" t="str">
        <f ca="1"/>
        <v>Perseus</v>
      </c>
      <c r="AY148" t="str">
        <f ca="1"/>
        <v>Gun</v>
      </c>
      <c r="AZ148" t="b">
        <f ca="1"/>
        <v>0</v>
      </c>
      <c r="BA148" t="b">
        <f ca="1"/>
        <v>0</v>
      </c>
      <c r="BB148">
        <f ca="1"/>
        <v>0</v>
      </c>
      <c r="BC148">
        <f ca="1"/>
        <v>0</v>
      </c>
      <c r="BD148">
        <f ca="1"/>
        <v>0</v>
      </c>
      <c r="BE148" t="b">
        <f ca="1"/>
        <v>0</v>
      </c>
      <c r="BF148">
        <f ca="1"/>
        <v>0</v>
      </c>
      <c r="BG148">
        <f ca="1"/>
        <v>0</v>
      </c>
      <c r="BH148">
        <f ca="1"/>
        <v>0</v>
      </c>
      <c r="BI148">
        <f ca="1"/>
        <v>0</v>
      </c>
      <c r="BJ148" t="b">
        <f ca="1"/>
        <v>0</v>
      </c>
      <c r="BK148">
        <f ca="1"/>
        <v>0</v>
      </c>
      <c r="BL148">
        <f ca="1"/>
        <v>0</v>
      </c>
      <c r="BM148">
        <f ca="1"/>
        <v>0</v>
      </c>
      <c r="BN148">
        <f ca="1"/>
        <v>0</v>
      </c>
      <c r="BO148" t="b">
        <f ca="1"/>
        <v>0</v>
      </c>
      <c r="BP148">
        <f ca="1"/>
        <v>0</v>
      </c>
      <c r="BQ148">
        <f ca="1"/>
        <v>0</v>
      </c>
      <c r="BR148" t="str">
        <f ca="1"/>
        <v/>
      </c>
      <c r="BS148">
        <f ca="1"/>
        <v>0</v>
      </c>
      <c r="BT148">
        <f ca="1"/>
        <v>0</v>
      </c>
      <c r="BU148" t="b">
        <f ca="1"/>
        <v>0</v>
      </c>
      <c r="BV148" t="b">
        <f ca="1"/>
        <v>0</v>
      </c>
      <c r="BW148">
        <f ca="1"/>
        <v>0</v>
      </c>
      <c r="BX148">
        <f ca="1"/>
        <v>0</v>
      </c>
      <c r="BY148" t="b">
        <f ca="1"/>
        <v>0</v>
      </c>
      <c r="BZ148" t="b">
        <f ca="1"/>
        <v>0</v>
      </c>
      <c r="CA148">
        <f ca="1"/>
        <v>0</v>
      </c>
      <c r="CB148">
        <f ca="1"/>
        <v>0</v>
      </c>
      <c r="CC148" t="b">
        <f ca="1"/>
        <v>0</v>
      </c>
      <c r="CD148" t="b">
        <f ca="1"/>
        <v>0</v>
      </c>
      <c r="CE148">
        <f ca="1"/>
        <v>0</v>
      </c>
      <c r="CF148">
        <f ca="1"/>
        <v>0</v>
      </c>
      <c r="CG148" t="b">
        <f ca="1"/>
        <v>0</v>
      </c>
      <c r="CH148">
        <f ca="1"/>
        <v>110</v>
      </c>
      <c r="CI148">
        <f ca="1"/>
        <v>70</v>
      </c>
      <c r="CJ148">
        <f ca="1"/>
        <v>75</v>
      </c>
      <c r="CK148">
        <f ca="1"/>
        <v>96</v>
      </c>
      <c r="CL148" t="b">
        <f ca="1"/>
        <v>0</v>
      </c>
      <c r="CM148" t="b">
        <f ca="1"/>
        <v>0</v>
      </c>
      <c r="CN148" t="b">
        <f ca="1"/>
        <v>0</v>
      </c>
      <c r="CO148">
        <f ca="1"/>
        <v>106</v>
      </c>
      <c r="CP148">
        <f ca="1"/>
        <v>0</v>
      </c>
      <c r="CQ148">
        <f ca="1"/>
        <v>0</v>
      </c>
      <c r="CR148">
        <f ca="1"/>
        <v>0</v>
      </c>
      <c r="CS148">
        <f ca="1"/>
        <v>0</v>
      </c>
      <c r="CT148">
        <f ca="1"/>
        <v>0</v>
      </c>
      <c r="CU148" t="b">
        <f ca="1"/>
        <v>0</v>
      </c>
      <c r="CV148">
        <f ca="1"/>
        <v>0</v>
      </c>
      <c r="CW148">
        <f ca="1"/>
        <v>70</v>
      </c>
      <c r="CX148">
        <f ca="1"/>
        <v>0</v>
      </c>
      <c r="CY148">
        <f ca="1"/>
        <v>0</v>
      </c>
      <c r="CZ148">
        <f ca="1"/>
        <v>0</v>
      </c>
      <c r="DA148" t="b">
        <f ca="1"/>
        <v>0</v>
      </c>
      <c r="DB148" t="b">
        <f ca="1"/>
        <v>0</v>
      </c>
      <c r="DC148" t="b">
        <f ca="1"/>
        <v>0</v>
      </c>
      <c r="DD148" t="b">
        <f ca="1"/>
        <v>0</v>
      </c>
      <c r="DE148" t="b">
        <f ca="1"/>
        <v>0</v>
      </c>
      <c r="DF148">
        <f ca="1"/>
        <v>0</v>
      </c>
    </row>
    <row r="149" spans="1:110" x14ac:dyDescent="0.2">
      <c r="A149" t="str">
        <f ca="1"/>
        <v>6_7 Border</v>
      </c>
      <c r="B149">
        <f ca="1"/>
        <v>6</v>
      </c>
      <c r="C149">
        <f ca="1"/>
        <v>0</v>
      </c>
      <c r="D149">
        <f ca="1"/>
        <v>0</v>
      </c>
      <c r="E149">
        <f ca="1"/>
        <v>0</v>
      </c>
      <c r="F149">
        <f ca="1"/>
        <v>0</v>
      </c>
      <c r="G149">
        <f ca="1"/>
        <v>0</v>
      </c>
      <c r="H149">
        <f ca="1"/>
        <v>0</v>
      </c>
      <c r="I149">
        <f ca="1"/>
        <v>0</v>
      </c>
      <c r="J149" t="str">
        <f ca="1"/>
        <v>2:17</v>
      </c>
      <c r="K149" t="b">
        <f ca="1"/>
        <v>0</v>
      </c>
      <c r="L149" t="b">
        <f ca="1"/>
        <v>0</v>
      </c>
      <c r="M149" t="b">
        <f ca="1"/>
        <v>1</v>
      </c>
      <c r="N149" t="str">
        <f ca="1"/>
        <v>Nomad</v>
      </c>
      <c r="O149" t="b">
        <f ca="1"/>
        <v>0</v>
      </c>
      <c r="P149">
        <f ca="1"/>
        <v>0</v>
      </c>
      <c r="Q149">
        <f ca="1"/>
        <v>0</v>
      </c>
      <c r="R149">
        <f ca="1"/>
        <v>0</v>
      </c>
      <c r="S149">
        <f ca="1"/>
        <v>2</v>
      </c>
      <c r="T149">
        <f ca="1"/>
        <v>0</v>
      </c>
      <c r="U149">
        <f ca="1"/>
        <v>0</v>
      </c>
      <c r="V149">
        <f ca="1"/>
        <v>0</v>
      </c>
      <c r="W149">
        <f ca="1"/>
        <v>0</v>
      </c>
      <c r="X149">
        <f ca="1"/>
        <v>0</v>
      </c>
      <c r="Y149">
        <f ca="1"/>
        <v>0</v>
      </c>
      <c r="Z149">
        <f ca="1"/>
        <v>6</v>
      </c>
      <c r="AA149">
        <f ca="1"/>
        <v>0</v>
      </c>
      <c r="AB149">
        <f ca="1"/>
        <v>0</v>
      </c>
      <c r="AC149">
        <f ca="1"/>
        <v>0</v>
      </c>
      <c r="AD149">
        <f ca="1"/>
        <v>0</v>
      </c>
      <c r="AE149">
        <f ca="1"/>
        <v>0</v>
      </c>
      <c r="AF149">
        <f ca="1"/>
        <v>0</v>
      </c>
      <c r="AG149">
        <f ca="1"/>
        <v>0</v>
      </c>
      <c r="AH149">
        <f ca="1"/>
        <v>0</v>
      </c>
      <c r="AI149">
        <f ca="1"/>
        <v>6</v>
      </c>
      <c r="AJ149" t="b">
        <f ca="1"/>
        <v>0</v>
      </c>
      <c r="AK149">
        <f ca="1"/>
        <v>0</v>
      </c>
      <c r="AL149" t="str">
        <f ca="1"/>
        <v>WorkshopVents</v>
      </c>
      <c r="AM149" t="str">
        <f ca="1"/>
        <v>0:56</v>
      </c>
      <c r="AN149" t="str">
        <f ca="1"/>
        <v>Attack</v>
      </c>
      <c r="AO149" t="str">
        <f ca="1"/>
        <v>Won</v>
      </c>
      <c r="AP149" t="b">
        <f ca="1"/>
        <v>0</v>
      </c>
      <c r="AQ149">
        <f ca="1"/>
        <v>0</v>
      </c>
      <c r="AR149" t="str">
        <f ca="1"/>
        <v>2:08</v>
      </c>
      <c r="AS149" t="str">
        <f ca="1"/>
        <v>Yeeto</v>
      </c>
      <c r="AT149" t="str">
        <f ca="1"/>
        <v>Gun</v>
      </c>
      <c r="AU149" t="b">
        <f ca="1"/>
        <v>0</v>
      </c>
      <c r="AV149" t="b">
        <f ca="1"/>
        <v>0</v>
      </c>
      <c r="AW149" t="str">
        <f ca="1"/>
        <v>2:06</v>
      </c>
      <c r="AX149" t="str">
        <f ca="1"/>
        <v>Blue</v>
      </c>
      <c r="AY149" t="str">
        <f ca="1"/>
        <v>Utility</v>
      </c>
      <c r="AZ149" t="b">
        <f ca="1"/>
        <v>0</v>
      </c>
      <c r="BA149" t="b">
        <f ca="1"/>
        <v>0</v>
      </c>
      <c r="BB149" t="str">
        <f ca="1"/>
        <v>1:44</v>
      </c>
      <c r="BC149" t="str">
        <f ca="1"/>
        <v>Fin</v>
      </c>
      <c r="BD149" t="str">
        <f ca="1"/>
        <v>Gun</v>
      </c>
      <c r="BE149" t="b">
        <f ca="1"/>
        <v>0</v>
      </c>
      <c r="BF149" t="b">
        <f ca="1"/>
        <v>1</v>
      </c>
      <c r="BG149" t="str">
        <f ca="1"/>
        <v>1:11</v>
      </c>
      <c r="BH149" t="str">
        <f ca="1"/>
        <v>Yeeto</v>
      </c>
      <c r="BI149" t="str">
        <f ca="1"/>
        <v>Gun</v>
      </c>
      <c r="BJ149" t="b">
        <f ca="1"/>
        <v>0</v>
      </c>
      <c r="BK149" t="b">
        <f ca="1"/>
        <v>1</v>
      </c>
      <c r="BL149" t="str">
        <f ca="1"/>
        <v>0:56</v>
      </c>
      <c r="BM149" t="str">
        <f ca="1"/>
        <v>Yeeto</v>
      </c>
      <c r="BN149" t="str">
        <f ca="1"/>
        <v>Gun</v>
      </c>
      <c r="BO149" t="b">
        <f ca="1"/>
        <v>0</v>
      </c>
      <c r="BP149" t="b">
        <f ca="1"/>
        <v>0</v>
      </c>
      <c r="BQ149">
        <f ca="1"/>
        <v>0</v>
      </c>
      <c r="BR149" t="str">
        <f ca="1"/>
        <v/>
      </c>
      <c r="BS149">
        <f ca="1"/>
        <v>0</v>
      </c>
      <c r="BT149">
        <f ca="1"/>
        <v>0</v>
      </c>
      <c r="BU149" t="b">
        <f ca="1"/>
        <v>0</v>
      </c>
      <c r="BV149" t="b">
        <f ca="1"/>
        <v>0</v>
      </c>
      <c r="BW149">
        <f ca="1"/>
        <v>0</v>
      </c>
      <c r="BX149">
        <f ca="1"/>
        <v>0</v>
      </c>
      <c r="BY149" t="b">
        <f ca="1"/>
        <v>0</v>
      </c>
      <c r="BZ149" t="b">
        <f ca="1"/>
        <v>0</v>
      </c>
      <c r="CA149">
        <f ca="1"/>
        <v>0</v>
      </c>
      <c r="CB149">
        <f ca="1"/>
        <v>0</v>
      </c>
      <c r="CC149" t="b">
        <f ca="1"/>
        <v>0</v>
      </c>
      <c r="CD149" t="b">
        <f ca="1"/>
        <v>0</v>
      </c>
      <c r="CE149">
        <f ca="1"/>
        <v>0</v>
      </c>
      <c r="CF149">
        <f ca="1"/>
        <v>0</v>
      </c>
      <c r="CG149" t="b">
        <f ca="1"/>
        <v>0</v>
      </c>
      <c r="CH149">
        <f ca="1"/>
        <v>137</v>
      </c>
      <c r="CI149">
        <f ca="1"/>
        <v>43</v>
      </c>
      <c r="CJ149">
        <f ca="1"/>
        <v>52</v>
      </c>
      <c r="CK149">
        <f ca="1"/>
        <v>54</v>
      </c>
      <c r="CL149">
        <f ca="1"/>
        <v>76</v>
      </c>
      <c r="CM149">
        <f ca="1"/>
        <v>109</v>
      </c>
      <c r="CN149">
        <f ca="1"/>
        <v>124</v>
      </c>
      <c r="CO149">
        <f ca="1"/>
        <v>124</v>
      </c>
      <c r="CP149">
        <f ca="1"/>
        <v>0</v>
      </c>
      <c r="CQ149">
        <f ca="1"/>
        <v>0</v>
      </c>
      <c r="CR149">
        <f ca="1"/>
        <v>0</v>
      </c>
      <c r="CS149">
        <f ca="1"/>
        <v>0</v>
      </c>
      <c r="CT149">
        <f ca="1"/>
        <v>0</v>
      </c>
      <c r="CU149" t="b">
        <f ca="1"/>
        <v>0</v>
      </c>
      <c r="CV149">
        <f ca="1"/>
        <v>0</v>
      </c>
      <c r="CW149">
        <f ca="1"/>
        <v>43</v>
      </c>
      <c r="CX149">
        <f ca="1"/>
        <v>0</v>
      </c>
      <c r="CY149">
        <f ca="1"/>
        <v>0</v>
      </c>
      <c r="CZ149">
        <f ca="1"/>
        <v>0</v>
      </c>
      <c r="DA149" t="b">
        <f ca="1"/>
        <v>0</v>
      </c>
      <c r="DB149" t="b">
        <f ca="1"/>
        <v>0</v>
      </c>
      <c r="DC149" t="b">
        <f ca="1"/>
        <v>0</v>
      </c>
      <c r="DD149" t="b">
        <f ca="1"/>
        <v>0</v>
      </c>
      <c r="DE149" t="b">
        <f ca="1"/>
        <v>0</v>
      </c>
      <c r="DF149">
        <f ca="1"/>
        <v>0</v>
      </c>
    </row>
    <row r="150" spans="1:110" x14ac:dyDescent="0.2">
      <c r="A150" t="str">
        <f ca="1"/>
        <v>6_7 Border</v>
      </c>
      <c r="B150">
        <f ca="1"/>
        <v>7</v>
      </c>
      <c r="C150">
        <f ca="1"/>
        <v>0</v>
      </c>
      <c r="D150">
        <f ca="1"/>
        <v>0</v>
      </c>
      <c r="E150">
        <f ca="1"/>
        <v>0</v>
      </c>
      <c r="F150">
        <f ca="1"/>
        <v>0</v>
      </c>
      <c r="G150">
        <f ca="1"/>
        <v>0</v>
      </c>
      <c r="H150">
        <f ca="1"/>
        <v>0</v>
      </c>
      <c r="I150">
        <f ca="1"/>
        <v>0</v>
      </c>
      <c r="J150">
        <f ca="1"/>
        <v>0</v>
      </c>
      <c r="K150" t="b">
        <f ca="1"/>
        <v>0</v>
      </c>
      <c r="L150" t="b">
        <f ca="1"/>
        <v>0</v>
      </c>
      <c r="M150" t="b">
        <f ca="1"/>
        <v>0</v>
      </c>
      <c r="N150" t="str">
        <f ca="1"/>
        <v>Aruni</v>
      </c>
      <c r="O150" t="b">
        <f ca="1"/>
        <v>0</v>
      </c>
      <c r="P150">
        <f ca="1"/>
        <v>0</v>
      </c>
      <c r="Q150">
        <f ca="1"/>
        <v>0</v>
      </c>
      <c r="R150">
        <f ca="1"/>
        <v>3</v>
      </c>
      <c r="S150">
        <f ca="1"/>
        <v>0</v>
      </c>
      <c r="T150">
        <f ca="1"/>
        <v>0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0</v>
      </c>
      <c r="Z150">
        <f ca="1"/>
        <v>7</v>
      </c>
      <c r="AA150">
        <f ca="1"/>
        <v>0</v>
      </c>
      <c r="AB150">
        <f ca="1"/>
        <v>0</v>
      </c>
      <c r="AC150">
        <f ca="1"/>
        <v>0</v>
      </c>
      <c r="AD150">
        <f ca="1"/>
        <v>0</v>
      </c>
      <c r="AE150">
        <f ca="1"/>
        <v>0</v>
      </c>
      <c r="AF150">
        <f ca="1"/>
        <v>0</v>
      </c>
      <c r="AG150">
        <f ca="1"/>
        <v>0</v>
      </c>
      <c r="AH150">
        <f ca="1"/>
        <v>0</v>
      </c>
      <c r="AI150">
        <f ca="1"/>
        <v>7</v>
      </c>
      <c r="AJ150" t="b">
        <f ca="1"/>
        <v>0</v>
      </c>
      <c r="AK150">
        <f ca="1"/>
        <v>0</v>
      </c>
      <c r="AL150" t="str">
        <f ca="1"/>
        <v>WorkshopVents</v>
      </c>
      <c r="AM150" t="str">
        <f ca="1"/>
        <v>0:46</v>
      </c>
      <c r="AN150" t="str">
        <f ca="1"/>
        <v>Defence</v>
      </c>
      <c r="AO150" t="str">
        <f ca="1"/>
        <v>Won</v>
      </c>
      <c r="AP150" t="b">
        <f ca="1"/>
        <v>0</v>
      </c>
      <c r="AQ150">
        <f ca="1"/>
        <v>0</v>
      </c>
      <c r="AR150" t="str">
        <f ca="1"/>
        <v>2:08</v>
      </c>
      <c r="AS150" t="str">
        <f ca="1"/>
        <v>Blue</v>
      </c>
      <c r="AT150" t="str">
        <f ca="1"/>
        <v>Gun</v>
      </c>
      <c r="AU150" t="b">
        <f ca="1"/>
        <v>0</v>
      </c>
      <c r="AV150" t="b">
        <f ca="1"/>
        <v>1</v>
      </c>
      <c r="AW150" t="str">
        <f ca="1"/>
        <v>2:07</v>
      </c>
      <c r="AX150" t="str">
        <f ca="1"/>
        <v>Blue</v>
      </c>
      <c r="AY150" t="str">
        <f ca="1"/>
        <v>Gun</v>
      </c>
      <c r="AZ150" t="b">
        <f ca="1"/>
        <v>0</v>
      </c>
      <c r="BA150" t="b">
        <f ca="1"/>
        <v>1</v>
      </c>
      <c r="BB150" t="str">
        <f ca="1"/>
        <v>1:46</v>
      </c>
      <c r="BC150" t="str">
        <f ca="1"/>
        <v>Blue</v>
      </c>
      <c r="BD150" t="str">
        <f ca="1"/>
        <v>Gun</v>
      </c>
      <c r="BE150" t="b">
        <f ca="1"/>
        <v>0</v>
      </c>
      <c r="BF150" t="b">
        <f ca="1"/>
        <v>1</v>
      </c>
      <c r="BG150" t="str">
        <f ca="1"/>
        <v>1:45</v>
      </c>
      <c r="BH150" t="str">
        <f ca="1"/>
        <v>Yeeto</v>
      </c>
      <c r="BI150" t="str">
        <f ca="1"/>
        <v>Gun</v>
      </c>
      <c r="BJ150" t="b">
        <f ca="1"/>
        <v>0</v>
      </c>
      <c r="BK150" t="b">
        <f ca="1"/>
        <v>1</v>
      </c>
      <c r="BL150" t="str">
        <f ca="1"/>
        <v>0:46</v>
      </c>
      <c r="BM150" t="str">
        <f ca="1"/>
        <v>Fin</v>
      </c>
      <c r="BN150" t="str">
        <f ca="1"/>
        <v>Gun</v>
      </c>
      <c r="BO150" t="b">
        <f ca="1"/>
        <v>0</v>
      </c>
      <c r="BP150" t="b">
        <f ca="1"/>
        <v>0</v>
      </c>
      <c r="BQ150">
        <f ca="1"/>
        <v>0</v>
      </c>
      <c r="BR150" t="str">
        <f ca="1"/>
        <v/>
      </c>
      <c r="BS150">
        <f ca="1"/>
        <v>0</v>
      </c>
      <c r="BT150">
        <f ca="1"/>
        <v>0</v>
      </c>
      <c r="BU150" t="b">
        <f ca="1"/>
        <v>0</v>
      </c>
      <c r="BV150" t="b">
        <f ca="1"/>
        <v>0</v>
      </c>
      <c r="BW150">
        <f ca="1"/>
        <v>0</v>
      </c>
      <c r="BX150">
        <f ca="1"/>
        <v>0</v>
      </c>
      <c r="BY150" t="b">
        <f ca="1"/>
        <v>0</v>
      </c>
      <c r="BZ150" t="b">
        <f ca="1"/>
        <v>0</v>
      </c>
      <c r="CA150">
        <f ca="1"/>
        <v>0</v>
      </c>
      <c r="CB150">
        <f ca="1"/>
        <v>0</v>
      </c>
      <c r="CC150" t="b">
        <f ca="1"/>
        <v>0</v>
      </c>
      <c r="CD150" t="b">
        <f ca="1"/>
        <v>1</v>
      </c>
      <c r="CE150">
        <f ca="1"/>
        <v>0</v>
      </c>
      <c r="CF150">
        <f ca="1"/>
        <v>0</v>
      </c>
      <c r="CG150" t="b">
        <f ca="1"/>
        <v>1</v>
      </c>
      <c r="CH150">
        <f ca="1"/>
        <v>0</v>
      </c>
      <c r="CI150" t="b">
        <f ca="1"/>
        <v>0</v>
      </c>
      <c r="CJ150">
        <f ca="1"/>
        <v>52</v>
      </c>
      <c r="CK150">
        <f ca="1"/>
        <v>53</v>
      </c>
      <c r="CL150">
        <f ca="1"/>
        <v>74</v>
      </c>
      <c r="CM150">
        <f ca="1"/>
        <v>75</v>
      </c>
      <c r="CN150">
        <f ca="1"/>
        <v>134</v>
      </c>
      <c r="CO150">
        <f ca="1"/>
        <v>134</v>
      </c>
      <c r="CP150">
        <f ca="1"/>
        <v>0</v>
      </c>
      <c r="CQ150">
        <f ca="1"/>
        <v>0</v>
      </c>
      <c r="CR150">
        <f ca="1"/>
        <v>0</v>
      </c>
      <c r="CS150">
        <f ca="1"/>
        <v>0</v>
      </c>
      <c r="CT150">
        <f ca="1"/>
        <v>0</v>
      </c>
      <c r="CU150">
        <f ca="1"/>
        <v>0</v>
      </c>
      <c r="CV150">
        <f ca="1"/>
        <v>0</v>
      </c>
      <c r="CW150">
        <f ca="1"/>
        <v>0</v>
      </c>
      <c r="CX150">
        <f ca="1"/>
        <v>0</v>
      </c>
      <c r="CY150">
        <f ca="1"/>
        <v>0</v>
      </c>
      <c r="CZ150">
        <f ca="1"/>
        <v>0</v>
      </c>
      <c r="DA150" t="b">
        <f ca="1"/>
        <v>0</v>
      </c>
      <c r="DB150" t="b">
        <f ca="1"/>
        <v>0</v>
      </c>
      <c r="DC150" t="b">
        <f ca="1"/>
        <v>0</v>
      </c>
      <c r="DD150" t="b">
        <f ca="1"/>
        <v>0</v>
      </c>
      <c r="DE150" t="b">
        <f ca="1"/>
        <v>0</v>
      </c>
      <c r="DF150">
        <f ca="1"/>
        <v>0</v>
      </c>
    </row>
    <row r="151" spans="1:110" x14ac:dyDescent="0.2">
      <c r="A151" t="str">
        <f ca="1"/>
        <v>6_7 Border</v>
      </c>
      <c r="B151">
        <f ca="1"/>
        <v>8</v>
      </c>
      <c r="C151">
        <f ca="1"/>
        <v>0</v>
      </c>
      <c r="D151">
        <f ca="1"/>
        <v>0</v>
      </c>
      <c r="E151">
        <f ca="1"/>
        <v>0</v>
      </c>
      <c r="F151">
        <f ca="1"/>
        <v>0</v>
      </c>
      <c r="G151">
        <f ca="1"/>
        <v>0</v>
      </c>
      <c r="H151">
        <f ca="1"/>
        <v>0</v>
      </c>
      <c r="I151">
        <f ca="1"/>
        <v>0</v>
      </c>
      <c r="J151" t="str">
        <f ca="1"/>
        <v>1:21</v>
      </c>
      <c r="K151" t="b">
        <f ca="1"/>
        <v>0</v>
      </c>
      <c r="L151" t="b">
        <f ca="1"/>
        <v>0</v>
      </c>
      <c r="M151" t="b">
        <f ca="1"/>
        <v>0</v>
      </c>
      <c r="N151" t="str">
        <f ca="1"/>
        <v>Pulse</v>
      </c>
      <c r="O151" t="b">
        <f ca="1"/>
        <v>0</v>
      </c>
      <c r="P151">
        <f ca="1"/>
        <v>0</v>
      </c>
      <c r="Q151">
        <f ca="1"/>
        <v>1</v>
      </c>
      <c r="R151">
        <f ca="1"/>
        <v>4</v>
      </c>
      <c r="S151">
        <f ca="1"/>
        <v>0</v>
      </c>
      <c r="T151">
        <f ca="1"/>
        <v>0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0</v>
      </c>
      <c r="Z151">
        <f ca="1"/>
        <v>8</v>
      </c>
      <c r="AA151">
        <f ca="1"/>
        <v>0</v>
      </c>
      <c r="AB151">
        <f ca="1"/>
        <v>0</v>
      </c>
      <c r="AC151">
        <f ca="1"/>
        <v>0</v>
      </c>
      <c r="AD151">
        <f ca="1"/>
        <v>0</v>
      </c>
      <c r="AE151">
        <f ca="1"/>
        <v>0</v>
      </c>
      <c r="AF151">
        <f ca="1"/>
        <v>0</v>
      </c>
      <c r="AG151">
        <f ca="1"/>
        <v>0</v>
      </c>
      <c r="AH151">
        <f ca="1"/>
        <v>0</v>
      </c>
      <c r="AI151">
        <f ca="1"/>
        <v>8</v>
      </c>
      <c r="AJ151" t="b">
        <f ca="1"/>
        <v>0</v>
      </c>
      <c r="AK151">
        <f ca="1"/>
        <v>0</v>
      </c>
      <c r="AL151" t="str">
        <f ca="1"/>
        <v>BathroomTellers</v>
      </c>
      <c r="AM151" t="str">
        <f ca="1"/>
        <v>1:16</v>
      </c>
      <c r="AN151" t="str">
        <f ca="1"/>
        <v>Defence</v>
      </c>
      <c r="AO151" t="str">
        <f ca="1"/>
        <v>Lost</v>
      </c>
      <c r="AP151" t="b">
        <f ca="1"/>
        <v>0</v>
      </c>
      <c r="AQ151">
        <f ca="1"/>
        <v>0</v>
      </c>
      <c r="AR151" t="str">
        <f ca="1"/>
        <v>2:07</v>
      </c>
      <c r="AS151" t="str">
        <f ca="1"/>
        <v>Blue</v>
      </c>
      <c r="AT151" t="str">
        <f ca="1"/>
        <v>Gun</v>
      </c>
      <c r="AU151" t="b">
        <f ca="1"/>
        <v>0</v>
      </c>
      <c r="AV151" t="b">
        <f ca="1"/>
        <v>1</v>
      </c>
      <c r="AW151" t="str">
        <f ca="1"/>
        <v>1:29</v>
      </c>
      <c r="AX151" t="str">
        <f ca="1"/>
        <v>Blue</v>
      </c>
      <c r="AY151" t="str">
        <f ca="1"/>
        <v>Gun</v>
      </c>
      <c r="AZ151" t="b">
        <f ca="1"/>
        <v>0</v>
      </c>
      <c r="BA151" t="b">
        <f ca="1"/>
        <v>0</v>
      </c>
      <c r="BB151">
        <f ca="1"/>
        <v>0</v>
      </c>
      <c r="BC151">
        <f ca="1"/>
        <v>0</v>
      </c>
      <c r="BD151">
        <f ca="1"/>
        <v>0</v>
      </c>
      <c r="BE151" t="b">
        <f ca="1"/>
        <v>0</v>
      </c>
      <c r="BF151">
        <f ca="1"/>
        <v>0</v>
      </c>
      <c r="BG151">
        <f ca="1"/>
        <v>0</v>
      </c>
      <c r="BH151">
        <f ca="1"/>
        <v>0</v>
      </c>
      <c r="BI151">
        <f ca="1"/>
        <v>0</v>
      </c>
      <c r="BJ151" t="b">
        <f ca="1"/>
        <v>0</v>
      </c>
      <c r="BK151">
        <f ca="1"/>
        <v>0</v>
      </c>
      <c r="BL151">
        <f ca="1"/>
        <v>0</v>
      </c>
      <c r="BM151">
        <f ca="1"/>
        <v>0</v>
      </c>
      <c r="BN151">
        <f ca="1"/>
        <v>0</v>
      </c>
      <c r="BO151" t="b">
        <f ca="1"/>
        <v>0</v>
      </c>
      <c r="BP151">
        <f ca="1"/>
        <v>0</v>
      </c>
      <c r="BQ151">
        <f ca="1"/>
        <v>0</v>
      </c>
      <c r="BR151" t="str">
        <f ca="1"/>
        <v/>
      </c>
      <c r="BS151">
        <f ca="1"/>
        <v>0</v>
      </c>
      <c r="BT151">
        <f ca="1"/>
        <v>0</v>
      </c>
      <c r="BU151" t="b">
        <f ca="1"/>
        <v>0</v>
      </c>
      <c r="BV151" t="b">
        <f ca="1"/>
        <v>0</v>
      </c>
      <c r="BW151">
        <f ca="1"/>
        <v>0</v>
      </c>
      <c r="BX151">
        <f ca="1"/>
        <v>0</v>
      </c>
      <c r="BY151" t="b">
        <f ca="1"/>
        <v>0</v>
      </c>
      <c r="BZ151" t="b">
        <f ca="1"/>
        <v>0</v>
      </c>
      <c r="CA151">
        <f ca="1"/>
        <v>0</v>
      </c>
      <c r="CB151">
        <f ca="1"/>
        <v>0</v>
      </c>
      <c r="CC151" t="b">
        <f ca="1"/>
        <v>0</v>
      </c>
      <c r="CD151" t="b">
        <f ca="1"/>
        <v>0</v>
      </c>
      <c r="CE151">
        <f ca="1"/>
        <v>0</v>
      </c>
      <c r="CF151">
        <f ca="1"/>
        <v>0</v>
      </c>
      <c r="CG151" t="b">
        <f ca="1"/>
        <v>1</v>
      </c>
      <c r="CH151">
        <f ca="1"/>
        <v>81</v>
      </c>
      <c r="CI151">
        <f ca="1"/>
        <v>99</v>
      </c>
      <c r="CJ151">
        <f ca="1"/>
        <v>53</v>
      </c>
      <c r="CK151">
        <f ca="1"/>
        <v>91</v>
      </c>
      <c r="CL151" t="b">
        <f ca="1"/>
        <v>0</v>
      </c>
      <c r="CM151" t="b">
        <f ca="1"/>
        <v>0</v>
      </c>
      <c r="CN151" t="b">
        <f ca="1"/>
        <v>0</v>
      </c>
      <c r="CO151">
        <f ca="1"/>
        <v>104</v>
      </c>
      <c r="CP151">
        <f ca="1"/>
        <v>0</v>
      </c>
      <c r="CQ151">
        <f ca="1"/>
        <v>0</v>
      </c>
      <c r="CR151">
        <f ca="1"/>
        <v>0</v>
      </c>
      <c r="CS151">
        <f ca="1"/>
        <v>0</v>
      </c>
      <c r="CT151">
        <f ca="1"/>
        <v>0</v>
      </c>
      <c r="CU151">
        <f ca="1"/>
        <v>0</v>
      </c>
      <c r="CV151">
        <f ca="1"/>
        <v>0</v>
      </c>
      <c r="CW151">
        <f ca="1"/>
        <v>0</v>
      </c>
      <c r="CX151">
        <f ca="1"/>
        <v>0</v>
      </c>
      <c r="CY151">
        <f ca="1"/>
        <v>0</v>
      </c>
      <c r="CZ151">
        <f ca="1"/>
        <v>0</v>
      </c>
      <c r="DA151" t="b">
        <f ca="1"/>
        <v>0</v>
      </c>
      <c r="DB151" t="b">
        <f ca="1"/>
        <v>0</v>
      </c>
      <c r="DC151" t="b">
        <f ca="1"/>
        <v>0</v>
      </c>
      <c r="DD151" t="b">
        <f ca="1"/>
        <v>0</v>
      </c>
      <c r="DE151" t="b">
        <f ca="1"/>
        <v>0</v>
      </c>
      <c r="DF151">
        <f ca="1"/>
        <v>0</v>
      </c>
    </row>
    <row r="152" spans="1:110" x14ac:dyDescent="0.2">
      <c r="A152" t="str">
        <f ca="1"/>
        <v>6_7 Border</v>
      </c>
      <c r="B152">
        <f ca="1"/>
        <v>9</v>
      </c>
      <c r="C152">
        <f ca="1"/>
        <v>0</v>
      </c>
      <c r="D152">
        <f ca="1"/>
        <v>0</v>
      </c>
      <c r="E152">
        <f ca="1"/>
        <v>0</v>
      </c>
      <c r="F152">
        <f ca="1"/>
        <v>0</v>
      </c>
      <c r="G152">
        <f ca="1"/>
        <v>0</v>
      </c>
      <c r="H152">
        <f ca="1"/>
        <v>0</v>
      </c>
      <c r="I152">
        <f ca="1"/>
        <v>0</v>
      </c>
      <c r="J152" t="str">
        <f ca="1"/>
        <v>1:38</v>
      </c>
      <c r="K152" t="b">
        <f ca="1"/>
        <v>0</v>
      </c>
      <c r="L152" t="b">
        <f ca="1"/>
        <v>0</v>
      </c>
      <c r="M152" t="b">
        <f ca="1"/>
        <v>0</v>
      </c>
      <c r="N152" t="str">
        <f ca="1"/>
        <v>Maestro</v>
      </c>
      <c r="O152" t="b">
        <f ca="1"/>
        <v>0</v>
      </c>
      <c r="P152">
        <f ca="1"/>
        <v>0</v>
      </c>
      <c r="Q152">
        <f ca="1"/>
        <v>0</v>
      </c>
      <c r="R152">
        <f ca="1"/>
        <v>2</v>
      </c>
      <c r="S152">
        <f ca="1"/>
        <v>0</v>
      </c>
      <c r="T152">
        <f ca="1"/>
        <v>0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0</v>
      </c>
      <c r="Z152">
        <f ca="1"/>
        <v>9</v>
      </c>
      <c r="AA152">
        <f ca="1"/>
        <v>0</v>
      </c>
      <c r="AB152">
        <f ca="1"/>
        <v>0</v>
      </c>
      <c r="AC152">
        <f ca="1"/>
        <v>0</v>
      </c>
      <c r="AD152">
        <f ca="1"/>
        <v>0</v>
      </c>
      <c r="AE152">
        <f ca="1"/>
        <v>0</v>
      </c>
      <c r="AF152">
        <f ca="1"/>
        <v>0</v>
      </c>
      <c r="AG152">
        <f ca="1"/>
        <v>0</v>
      </c>
      <c r="AH152">
        <f ca="1"/>
        <v>0</v>
      </c>
      <c r="AI152">
        <f ca="1"/>
        <v>9</v>
      </c>
      <c r="AJ152" t="b">
        <f ca="1"/>
        <v>0</v>
      </c>
      <c r="AK152">
        <f ca="1"/>
        <v>0</v>
      </c>
      <c r="AL152" t="str">
        <f ca="1"/>
        <v>ArmoryArchives</v>
      </c>
      <c r="AM152" t="str">
        <f ca="1"/>
        <v>1:32</v>
      </c>
      <c r="AN152" t="str">
        <f ca="1"/>
        <v>Defence</v>
      </c>
      <c r="AO152" t="str">
        <f ca="1"/>
        <v>Won</v>
      </c>
      <c r="AP152" t="b">
        <f ca="1"/>
        <v>0</v>
      </c>
      <c r="AQ152">
        <f ca="1"/>
        <v>0</v>
      </c>
      <c r="AR152" t="str">
        <f ca="1"/>
        <v>2:18</v>
      </c>
      <c r="AS152" t="str">
        <f ca="1"/>
        <v>Ploudy</v>
      </c>
      <c r="AT152" t="str">
        <f ca="1"/>
        <v>Gun</v>
      </c>
      <c r="AU152" t="b">
        <f ca="1"/>
        <v>0</v>
      </c>
      <c r="AV152" t="b">
        <f ca="1"/>
        <v>1</v>
      </c>
      <c r="AW152" t="str">
        <f ca="1"/>
        <v>2:15</v>
      </c>
      <c r="AX152" t="str">
        <f ca="1"/>
        <v>Ploudy</v>
      </c>
      <c r="AY152" t="str">
        <f ca="1"/>
        <v>Gun</v>
      </c>
      <c r="AZ152" t="b">
        <f ca="1"/>
        <v>0</v>
      </c>
      <c r="BA152" t="b">
        <f ca="1"/>
        <v>0</v>
      </c>
      <c r="BB152" t="str">
        <f ca="1"/>
        <v>2:13</v>
      </c>
      <c r="BC152" t="str">
        <f ca="1"/>
        <v>Blue</v>
      </c>
      <c r="BD152" t="str">
        <f ca="1"/>
        <v>Gun</v>
      </c>
      <c r="BE152" t="b">
        <f ca="1"/>
        <v>0</v>
      </c>
      <c r="BF152" t="b">
        <f ca="1"/>
        <v>1</v>
      </c>
      <c r="BG152" t="str">
        <f ca="1"/>
        <v>1:35</v>
      </c>
      <c r="BH152" t="str">
        <f ca="1"/>
        <v>Fin</v>
      </c>
      <c r="BI152" t="str">
        <f ca="1"/>
        <v>Utility</v>
      </c>
      <c r="BJ152" t="b">
        <f ca="1"/>
        <v>0</v>
      </c>
      <c r="BK152" t="b">
        <f ca="1"/>
        <v>0</v>
      </c>
      <c r="BL152" t="str">
        <f ca="1"/>
        <v>1:32</v>
      </c>
      <c r="BM152" t="str">
        <f ca="1"/>
        <v>Fin</v>
      </c>
      <c r="BN152" t="str">
        <f ca="1"/>
        <v>Gun</v>
      </c>
      <c r="BO152" t="b">
        <f ca="1"/>
        <v>0</v>
      </c>
      <c r="BP152" t="b">
        <f ca="1"/>
        <v>0</v>
      </c>
      <c r="BQ152">
        <f ca="1"/>
        <v>0</v>
      </c>
      <c r="BR152" t="str">
        <f ca="1"/>
        <v/>
      </c>
      <c r="BS152">
        <f ca="1"/>
        <v>0</v>
      </c>
      <c r="BT152">
        <f ca="1"/>
        <v>0</v>
      </c>
      <c r="BU152" t="b">
        <f ca="1"/>
        <v>0</v>
      </c>
      <c r="BV152" t="b">
        <f ca="1"/>
        <v>0</v>
      </c>
      <c r="BW152">
        <f ca="1"/>
        <v>0</v>
      </c>
      <c r="BX152">
        <f ca="1"/>
        <v>0</v>
      </c>
      <c r="BY152" t="b">
        <f ca="1"/>
        <v>0</v>
      </c>
      <c r="BZ152" t="b">
        <f ca="1"/>
        <v>0</v>
      </c>
      <c r="CA152">
        <f ca="1"/>
        <v>2</v>
      </c>
      <c r="CB152">
        <f ca="1"/>
        <v>1</v>
      </c>
      <c r="CC152" t="b">
        <f ca="1"/>
        <v>1</v>
      </c>
      <c r="CD152" t="b">
        <f ca="1"/>
        <v>1</v>
      </c>
      <c r="CE152">
        <f ca="1"/>
        <v>0</v>
      </c>
      <c r="CF152">
        <f ca="1"/>
        <v>0</v>
      </c>
      <c r="CG152" t="b">
        <f ca="1"/>
        <v>1</v>
      </c>
      <c r="CH152">
        <f ca="1"/>
        <v>98</v>
      </c>
      <c r="CI152">
        <f ca="1"/>
        <v>82</v>
      </c>
      <c r="CJ152">
        <f ca="1"/>
        <v>42</v>
      </c>
      <c r="CK152">
        <f ca="1"/>
        <v>45</v>
      </c>
      <c r="CL152">
        <f ca="1"/>
        <v>47</v>
      </c>
      <c r="CM152">
        <f ca="1"/>
        <v>85</v>
      </c>
      <c r="CN152">
        <f ca="1"/>
        <v>88</v>
      </c>
      <c r="CO152">
        <f ca="1"/>
        <v>88</v>
      </c>
      <c r="CP152">
        <f ca="1"/>
        <v>0</v>
      </c>
      <c r="CQ152">
        <f ca="1"/>
        <v>0</v>
      </c>
      <c r="CR152">
        <f ca="1"/>
        <v>0</v>
      </c>
      <c r="CS152">
        <f ca="1"/>
        <v>0</v>
      </c>
      <c r="CT152">
        <f ca="1"/>
        <v>0</v>
      </c>
      <c r="CU152">
        <f ca="1"/>
        <v>0</v>
      </c>
      <c r="CV152">
        <f ca="1"/>
        <v>0</v>
      </c>
      <c r="CW152">
        <f ca="1"/>
        <v>0</v>
      </c>
      <c r="CX152">
        <f ca="1"/>
        <v>0</v>
      </c>
      <c r="CY152">
        <f ca="1"/>
        <v>0</v>
      </c>
      <c r="CZ152">
        <f ca="1"/>
        <v>0</v>
      </c>
      <c r="DA152" t="b">
        <f ca="1"/>
        <v>0</v>
      </c>
      <c r="DB152" t="b">
        <f ca="1"/>
        <v>0</v>
      </c>
      <c r="DC152" t="b">
        <f ca="1"/>
        <v>1</v>
      </c>
      <c r="DD152" t="b">
        <f ca="1"/>
        <v>0</v>
      </c>
      <c r="DE152" t="b">
        <f ca="1"/>
        <v>0</v>
      </c>
      <c r="DF152">
        <f ca="1"/>
        <v>0</v>
      </c>
    </row>
    <row r="153" spans="1:110" x14ac:dyDescent="0.2">
      <c r="A153" t="str">
        <f ca="1"/>
        <v>6_9 Oregon</v>
      </c>
      <c r="B153">
        <f ca="1"/>
        <v>1</v>
      </c>
      <c r="C153">
        <f ca="1"/>
        <v>0</v>
      </c>
      <c r="D153">
        <f ca="1"/>
        <v>0</v>
      </c>
      <c r="E153">
        <f ca="1"/>
        <v>0</v>
      </c>
      <c r="F153">
        <f ca="1"/>
        <v>0</v>
      </c>
      <c r="G153">
        <f ca="1"/>
        <v>0</v>
      </c>
      <c r="H153">
        <f ca="1"/>
        <v>0</v>
      </c>
      <c r="I153">
        <f ca="1"/>
        <v>0</v>
      </c>
      <c r="J153" t="str">
        <f ca="1"/>
        <v>0:44</v>
      </c>
      <c r="K153" t="b">
        <f ca="1"/>
        <v>0</v>
      </c>
      <c r="L153" t="b">
        <f ca="1"/>
        <v>0</v>
      </c>
      <c r="M153" t="b">
        <f ca="1"/>
        <v>0</v>
      </c>
      <c r="N153" t="str">
        <f ca="1"/>
        <v>Warden</v>
      </c>
      <c r="O153" t="b">
        <f ca="1"/>
        <v>0</v>
      </c>
      <c r="P153">
        <f ca="1"/>
        <v>0</v>
      </c>
      <c r="Q153">
        <f ca="1"/>
        <v>1</v>
      </c>
      <c r="R153">
        <f ca="1"/>
        <v>4</v>
      </c>
      <c r="S153">
        <f ca="1"/>
        <v>0</v>
      </c>
      <c r="T153">
        <f ca="1"/>
        <v>0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0</v>
      </c>
      <c r="Z153">
        <f ca="1"/>
        <v>1</v>
      </c>
      <c r="AA153">
        <f ca="1"/>
        <v>0</v>
      </c>
      <c r="AB153">
        <f ca="1"/>
        <v>0</v>
      </c>
      <c r="AC153">
        <f ca="1"/>
        <v>0</v>
      </c>
      <c r="AD153">
        <f ca="1"/>
        <v>0</v>
      </c>
      <c r="AE153">
        <f ca="1"/>
        <v>0</v>
      </c>
      <c r="AF153">
        <f ca="1"/>
        <v>0</v>
      </c>
      <c r="AG153">
        <f ca="1"/>
        <v>0</v>
      </c>
      <c r="AH153">
        <f ca="1"/>
        <v>0</v>
      </c>
      <c r="AI153">
        <f ca="1"/>
        <v>1</v>
      </c>
      <c r="AJ153" t="b">
        <f ca="1"/>
        <v>0</v>
      </c>
      <c r="AK153">
        <f ca="1"/>
        <v>0</v>
      </c>
      <c r="AL153" t="str">
        <f ca="1"/>
        <v>LaundrySupply</v>
      </c>
      <c r="AM153" t="str">
        <f ca="1"/>
        <v>0:39</v>
      </c>
      <c r="AN153" t="str">
        <f ca="1"/>
        <v>Defence</v>
      </c>
      <c r="AO153" t="str">
        <f ca="1"/>
        <v>Lost</v>
      </c>
      <c r="AP153" t="b">
        <f ca="1"/>
        <v>0</v>
      </c>
      <c r="AQ153">
        <f ca="1"/>
        <v>0</v>
      </c>
      <c r="AR153" t="str">
        <f ca="1"/>
        <v>2:18</v>
      </c>
      <c r="AS153" t="str">
        <f ca="1"/>
        <v>Blue</v>
      </c>
      <c r="AT153" t="str">
        <f ca="1"/>
        <v>Gun</v>
      </c>
      <c r="AU153" t="b">
        <f ca="1"/>
        <v>0</v>
      </c>
      <c r="AV153" t="b">
        <f ca="1"/>
        <v>0</v>
      </c>
      <c r="AW153">
        <f ca="1"/>
        <v>0</v>
      </c>
      <c r="AX153">
        <f ca="1"/>
        <v>0</v>
      </c>
      <c r="AY153">
        <f ca="1"/>
        <v>0</v>
      </c>
      <c r="AZ153" t="b">
        <f ca="1"/>
        <v>0</v>
      </c>
      <c r="BA153">
        <f ca="1"/>
        <v>0</v>
      </c>
      <c r="BB153">
        <f ca="1"/>
        <v>0</v>
      </c>
      <c r="BC153">
        <f ca="1"/>
        <v>0</v>
      </c>
      <c r="BD153">
        <f ca="1"/>
        <v>0</v>
      </c>
      <c r="BE153" t="b">
        <f ca="1"/>
        <v>0</v>
      </c>
      <c r="BF153">
        <f ca="1"/>
        <v>0</v>
      </c>
      <c r="BG153">
        <f ca="1"/>
        <v>0</v>
      </c>
      <c r="BH153">
        <f ca="1"/>
        <v>0</v>
      </c>
      <c r="BI153">
        <f ca="1"/>
        <v>0</v>
      </c>
      <c r="BJ153" t="b">
        <f ca="1"/>
        <v>0</v>
      </c>
      <c r="BK153">
        <f ca="1"/>
        <v>0</v>
      </c>
      <c r="BL153">
        <f ca="1"/>
        <v>0</v>
      </c>
      <c r="BM153">
        <f ca="1"/>
        <v>0</v>
      </c>
      <c r="BN153">
        <f ca="1"/>
        <v>0</v>
      </c>
      <c r="BO153" t="b">
        <f ca="1"/>
        <v>0</v>
      </c>
      <c r="BP153">
        <f ca="1"/>
        <v>0</v>
      </c>
      <c r="BQ153">
        <f ca="1"/>
        <v>0</v>
      </c>
      <c r="BR153" t="str">
        <f ca="1"/>
        <v/>
      </c>
      <c r="BS153">
        <f ca="1"/>
        <v>0</v>
      </c>
      <c r="BT153">
        <f ca="1"/>
        <v>0</v>
      </c>
      <c r="BU153" t="b">
        <f ca="1"/>
        <v>0</v>
      </c>
      <c r="BV153" t="b">
        <f ca="1"/>
        <v>0</v>
      </c>
      <c r="BW153">
        <f ca="1"/>
        <v>0</v>
      </c>
      <c r="BX153">
        <f ca="1"/>
        <v>0</v>
      </c>
      <c r="BY153" t="b">
        <f ca="1"/>
        <v>0</v>
      </c>
      <c r="BZ153" t="b">
        <f ca="1"/>
        <v>0</v>
      </c>
      <c r="CA153">
        <f ca="1"/>
        <v>0</v>
      </c>
      <c r="CB153">
        <f ca="1"/>
        <v>0</v>
      </c>
      <c r="CC153" t="b">
        <f ca="1"/>
        <v>0</v>
      </c>
      <c r="CD153" t="b">
        <f ca="1"/>
        <v>0</v>
      </c>
      <c r="CE153">
        <f ca="1"/>
        <v>0</v>
      </c>
      <c r="CF153">
        <f ca="1"/>
        <v>0</v>
      </c>
      <c r="CG153" t="b">
        <f ca="1"/>
        <v>1</v>
      </c>
      <c r="CH153">
        <f ca="1"/>
        <v>44</v>
      </c>
      <c r="CI153">
        <f ca="1"/>
        <v>136</v>
      </c>
      <c r="CJ153">
        <f ca="1"/>
        <v>42</v>
      </c>
      <c r="CK153" t="b">
        <f ca="1"/>
        <v>0</v>
      </c>
      <c r="CL153" t="b">
        <f ca="1"/>
        <v>0</v>
      </c>
      <c r="CM153" t="b">
        <f ca="1"/>
        <v>0</v>
      </c>
      <c r="CN153" t="b">
        <f ca="1"/>
        <v>0</v>
      </c>
      <c r="CO153">
        <f ca="1"/>
        <v>141</v>
      </c>
      <c r="CP153">
        <f ca="1"/>
        <v>0</v>
      </c>
      <c r="CQ153">
        <f ca="1"/>
        <v>0</v>
      </c>
      <c r="CR153">
        <f ca="1"/>
        <v>0</v>
      </c>
      <c r="CS153">
        <f ca="1"/>
        <v>0</v>
      </c>
      <c r="CT153">
        <f ca="1"/>
        <v>0</v>
      </c>
      <c r="CU153" t="b">
        <f ca="1"/>
        <v>1</v>
      </c>
      <c r="CV153" t="b">
        <f ca="1"/>
        <v>0</v>
      </c>
      <c r="CW153">
        <f ca="1"/>
        <v>154</v>
      </c>
      <c r="CX153">
        <f ca="1"/>
        <v>136</v>
      </c>
      <c r="CY153">
        <f ca="1"/>
        <v>0</v>
      </c>
      <c r="CZ153">
        <f ca="1"/>
        <v>0</v>
      </c>
      <c r="DA153" t="b">
        <f ca="1"/>
        <v>0</v>
      </c>
      <c r="DB153" t="b">
        <f ca="1"/>
        <v>0</v>
      </c>
      <c r="DC153" t="b">
        <f ca="1"/>
        <v>0</v>
      </c>
      <c r="DD153" t="b">
        <f ca="1"/>
        <v>0</v>
      </c>
      <c r="DE153" t="b">
        <f ca="1"/>
        <v>0</v>
      </c>
      <c r="DF153">
        <f ca="1"/>
        <v>0</v>
      </c>
    </row>
    <row r="154" spans="1:110" x14ac:dyDescent="0.2">
      <c r="A154" t="str">
        <f ca="1"/>
        <v>6_9 Oregon</v>
      </c>
      <c r="B154">
        <f ca="1"/>
        <v>2</v>
      </c>
      <c r="C154">
        <f ca="1"/>
        <v>0</v>
      </c>
      <c r="D154">
        <f ca="1"/>
        <v>0</v>
      </c>
      <c r="E154">
        <f ca="1"/>
        <v>0</v>
      </c>
      <c r="F154">
        <f ca="1"/>
        <v>0</v>
      </c>
      <c r="G154">
        <f ca="1"/>
        <v>0</v>
      </c>
      <c r="H154">
        <f ca="1"/>
        <v>0</v>
      </c>
      <c r="I154">
        <f ca="1"/>
        <v>0</v>
      </c>
      <c r="J154">
        <f ca="1"/>
        <v>0</v>
      </c>
      <c r="K154" t="b">
        <f ca="1"/>
        <v>0</v>
      </c>
      <c r="L154" t="b">
        <f ca="1"/>
        <v>0</v>
      </c>
      <c r="M154" t="b">
        <f ca="1"/>
        <v>0</v>
      </c>
      <c r="N154" t="str">
        <f ca="1"/>
        <v>Warden</v>
      </c>
      <c r="O154" t="b">
        <f ca="1"/>
        <v>0</v>
      </c>
      <c r="P154">
        <f ca="1"/>
        <v>0</v>
      </c>
      <c r="Q154">
        <f ca="1"/>
        <v>0</v>
      </c>
      <c r="R154">
        <f ca="1"/>
        <v>4</v>
      </c>
      <c r="S154">
        <f ca="1"/>
        <v>0</v>
      </c>
      <c r="T154">
        <f ca="1"/>
        <v>0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0</v>
      </c>
      <c r="Z154">
        <f ca="1"/>
        <v>2</v>
      </c>
      <c r="AA154">
        <f ca="1"/>
        <v>0</v>
      </c>
      <c r="AB154">
        <f ca="1"/>
        <v>0</v>
      </c>
      <c r="AC154">
        <f ca="1"/>
        <v>0</v>
      </c>
      <c r="AD154">
        <f ca="1"/>
        <v>0</v>
      </c>
      <c r="AE154">
        <f ca="1"/>
        <v>0</v>
      </c>
      <c r="AF154">
        <f ca="1"/>
        <v>0</v>
      </c>
      <c r="AG154">
        <f ca="1"/>
        <v>0</v>
      </c>
      <c r="AH154">
        <f ca="1"/>
        <v>0</v>
      </c>
      <c r="AI154">
        <f ca="1"/>
        <v>2</v>
      </c>
      <c r="AJ154" t="b">
        <f ca="1"/>
        <v>0</v>
      </c>
      <c r="AK154">
        <f ca="1"/>
        <v>0</v>
      </c>
      <c r="AL154" t="str">
        <f ca="1"/>
        <v>LaundrySupply</v>
      </c>
      <c r="AM154" t="str">
        <f ca="1"/>
        <v>0:09</v>
      </c>
      <c r="AN154" t="str">
        <f ca="1"/>
        <v>Defence</v>
      </c>
      <c r="AO154" t="str">
        <f ca="1"/>
        <v>Won</v>
      </c>
      <c r="AP154" t="b">
        <f ca="1"/>
        <v>0</v>
      </c>
      <c r="AQ154">
        <f ca="1"/>
        <v>0</v>
      </c>
      <c r="AR154" t="str">
        <f ca="1"/>
        <v>2:38</v>
      </c>
      <c r="AS154" t="str">
        <f ca="1"/>
        <v>Yeeto</v>
      </c>
      <c r="AT154" t="str">
        <f ca="1"/>
        <v>Gun</v>
      </c>
      <c r="AU154" t="b">
        <f ca="1"/>
        <v>0</v>
      </c>
      <c r="AV154" t="b">
        <f ca="1"/>
        <v>1</v>
      </c>
      <c r="AW154" t="str">
        <f ca="1"/>
        <v>2:32</v>
      </c>
      <c r="AX154" t="str">
        <f ca="1"/>
        <v>Ploudy</v>
      </c>
      <c r="AY154" t="str">
        <f ca="1"/>
        <v>Gun</v>
      </c>
      <c r="AZ154" t="b">
        <f ca="1"/>
        <v>0</v>
      </c>
      <c r="BA154" t="b">
        <f ca="1"/>
        <v>1</v>
      </c>
      <c r="BB154" t="str">
        <f ca="1"/>
        <v>1:24</v>
      </c>
      <c r="BC154" t="str">
        <f ca="1"/>
        <v>Fin</v>
      </c>
      <c r="BD154" t="str">
        <f ca="1"/>
        <v>Gun</v>
      </c>
      <c r="BE154" t="b">
        <f ca="1"/>
        <v>0</v>
      </c>
      <c r="BF154" t="b">
        <f ca="1"/>
        <v>0</v>
      </c>
      <c r="BG154" t="str">
        <f ca="1"/>
        <v>1:14</v>
      </c>
      <c r="BH154" t="str">
        <f ca="1"/>
        <v>Blue</v>
      </c>
      <c r="BI154" t="str">
        <f ca="1"/>
        <v>Gun</v>
      </c>
      <c r="BJ154" t="b">
        <f ca="1"/>
        <v>0</v>
      </c>
      <c r="BK154" t="b">
        <f ca="1"/>
        <v>1</v>
      </c>
      <c r="BL154" t="str">
        <f ca="1"/>
        <v>0:09</v>
      </c>
      <c r="BM154" t="str">
        <f ca="1"/>
        <v>Ploudy</v>
      </c>
      <c r="BN154" t="str">
        <f ca="1"/>
        <v>Gun</v>
      </c>
      <c r="BO154" t="b">
        <f ca="1"/>
        <v>0</v>
      </c>
      <c r="BP154" t="b">
        <f ca="1"/>
        <v>1</v>
      </c>
      <c r="BQ154">
        <f ca="1"/>
        <v>0</v>
      </c>
      <c r="BR154" t="str">
        <f ca="1"/>
        <v/>
      </c>
      <c r="BS154">
        <f ca="1"/>
        <v>0</v>
      </c>
      <c r="BT154">
        <f ca="1"/>
        <v>0</v>
      </c>
      <c r="BU154" t="b">
        <f ca="1"/>
        <v>0</v>
      </c>
      <c r="BV154" t="b">
        <f ca="1"/>
        <v>0</v>
      </c>
      <c r="BW154">
        <f ca="1"/>
        <v>0</v>
      </c>
      <c r="BX154">
        <f ca="1"/>
        <v>0</v>
      </c>
      <c r="BY154" t="b">
        <f ca="1"/>
        <v>0</v>
      </c>
      <c r="BZ154" t="b">
        <f ca="1"/>
        <v>0</v>
      </c>
      <c r="CA154">
        <f ca="1"/>
        <v>2</v>
      </c>
      <c r="CB154">
        <f ca="1"/>
        <v>2</v>
      </c>
      <c r="CC154" t="b">
        <f ca="1"/>
        <v>0</v>
      </c>
      <c r="CD154" t="b">
        <f ca="1"/>
        <v>1</v>
      </c>
      <c r="CE154">
        <f ca="1"/>
        <v>0</v>
      </c>
      <c r="CF154">
        <f ca="1"/>
        <v>0</v>
      </c>
      <c r="CG154" t="b">
        <f ca="1"/>
        <v>0</v>
      </c>
      <c r="CH154">
        <f ca="1"/>
        <v>0</v>
      </c>
      <c r="CI154" t="b">
        <f ca="1"/>
        <v>0</v>
      </c>
      <c r="CJ154">
        <f ca="1"/>
        <v>22</v>
      </c>
      <c r="CK154">
        <f ca="1"/>
        <v>28</v>
      </c>
      <c r="CL154">
        <f ca="1"/>
        <v>96</v>
      </c>
      <c r="CM154">
        <f ca="1"/>
        <v>106</v>
      </c>
      <c r="CN154">
        <f ca="1"/>
        <v>171</v>
      </c>
      <c r="CO154">
        <f ca="1"/>
        <v>171</v>
      </c>
      <c r="CP154">
        <f ca="1"/>
        <v>0</v>
      </c>
      <c r="CQ154">
        <f ca="1"/>
        <v>0</v>
      </c>
      <c r="CR154">
        <f ca="1"/>
        <v>0</v>
      </c>
      <c r="CS154">
        <f ca="1"/>
        <v>0</v>
      </c>
      <c r="CT154">
        <f ca="1"/>
        <v>0</v>
      </c>
      <c r="CU154" t="b">
        <f ca="1"/>
        <v>0</v>
      </c>
      <c r="CV154" t="b">
        <f ca="1"/>
        <v>1</v>
      </c>
      <c r="CW154">
        <f ca="1"/>
        <v>163</v>
      </c>
      <c r="CX154" t="b">
        <f ca="1"/>
        <v>0</v>
      </c>
      <c r="CY154">
        <f ca="1"/>
        <v>0</v>
      </c>
      <c r="CZ154">
        <f ca="1"/>
        <v>2</v>
      </c>
      <c r="DA154" t="b">
        <f ca="1"/>
        <v>0</v>
      </c>
      <c r="DB154" t="b">
        <f ca="1"/>
        <v>0</v>
      </c>
      <c r="DC154" t="b">
        <f ca="1"/>
        <v>0</v>
      </c>
      <c r="DD154" t="b">
        <f ca="1"/>
        <v>0</v>
      </c>
      <c r="DE154" t="b">
        <f ca="1"/>
        <v>1</v>
      </c>
      <c r="DF154">
        <f ca="1"/>
        <v>0</v>
      </c>
    </row>
    <row r="155" spans="1:110" x14ac:dyDescent="0.2">
      <c r="A155" t="str">
        <f ca="1"/>
        <v>6_9 Oregon</v>
      </c>
      <c r="B155">
        <f ca="1"/>
        <v>3</v>
      </c>
      <c r="C155">
        <f ca="1"/>
        <v>0</v>
      </c>
      <c r="D155">
        <f ca="1"/>
        <v>0</v>
      </c>
      <c r="E155">
        <f ca="1"/>
        <v>0</v>
      </c>
      <c r="F155">
        <f ca="1"/>
        <v>0</v>
      </c>
      <c r="G155">
        <f ca="1"/>
        <v>0</v>
      </c>
      <c r="H155">
        <f ca="1"/>
        <v>0</v>
      </c>
      <c r="I155">
        <f ca="1"/>
        <v>0</v>
      </c>
      <c r="J155" t="str">
        <f ca="1"/>
        <v>0:59</v>
      </c>
      <c r="K155" t="b">
        <f ca="1"/>
        <v>0</v>
      </c>
      <c r="L155" t="b">
        <f ca="1"/>
        <v>0</v>
      </c>
      <c r="M155" t="b">
        <f ca="1"/>
        <v>0</v>
      </c>
      <c r="N155" t="str">
        <f ca="1"/>
        <v>Aruni</v>
      </c>
      <c r="O155" t="b">
        <f ca="1"/>
        <v>0</v>
      </c>
      <c r="P155">
        <f ca="1"/>
        <v>0</v>
      </c>
      <c r="Q155">
        <f ca="1"/>
        <v>0</v>
      </c>
      <c r="R155">
        <f ca="1"/>
        <v>2</v>
      </c>
      <c r="S155">
        <f ca="1"/>
        <v>0</v>
      </c>
      <c r="T155">
        <f ca="1"/>
        <v>0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0</v>
      </c>
      <c r="Z155">
        <f ca="1"/>
        <v>3</v>
      </c>
      <c r="AA155">
        <f ca="1"/>
        <v>0</v>
      </c>
      <c r="AB155">
        <f ca="1"/>
        <v>0</v>
      </c>
      <c r="AC155">
        <f ca="1"/>
        <v>0</v>
      </c>
      <c r="AD155">
        <f ca="1"/>
        <v>0</v>
      </c>
      <c r="AE155">
        <f ca="1"/>
        <v>0</v>
      </c>
      <c r="AF155">
        <f ca="1"/>
        <v>0</v>
      </c>
      <c r="AG155">
        <f ca="1"/>
        <v>0</v>
      </c>
      <c r="AH155">
        <f ca="1"/>
        <v>0</v>
      </c>
      <c r="AI155">
        <f ca="1"/>
        <v>3</v>
      </c>
      <c r="AJ155" t="b">
        <f ca="1"/>
        <v>0</v>
      </c>
      <c r="AK155">
        <f ca="1"/>
        <v>0</v>
      </c>
      <c r="AL155" t="str">
        <f ca="1"/>
        <v>DormsKids</v>
      </c>
      <c r="AM155" t="str">
        <f ca="1"/>
        <v>0:58</v>
      </c>
      <c r="AN155" t="str">
        <f ca="1"/>
        <v>Defence</v>
      </c>
      <c r="AO155" t="str">
        <f ca="1"/>
        <v>Lost</v>
      </c>
      <c r="AP155" t="b">
        <f ca="1"/>
        <v>0</v>
      </c>
      <c r="AQ155">
        <f ca="1"/>
        <v>0</v>
      </c>
      <c r="AR155" t="str">
        <f ca="1"/>
        <v>1:31</v>
      </c>
      <c r="AS155" t="str">
        <f ca="1"/>
        <v>Yeeto</v>
      </c>
      <c r="AT155" t="str">
        <f ca="1"/>
        <v>Gun</v>
      </c>
      <c r="AU155" t="b">
        <f ca="1"/>
        <v>0</v>
      </c>
      <c r="AV155" t="b">
        <f ca="1"/>
        <v>0</v>
      </c>
      <c r="AW155" t="str">
        <f ca="1"/>
        <v>1:24</v>
      </c>
      <c r="AX155" t="str">
        <f ca="1"/>
        <v>Yeeto</v>
      </c>
      <c r="AY155" t="str">
        <f ca="1"/>
        <v>Gun</v>
      </c>
      <c r="AZ155" t="b">
        <f ca="1"/>
        <v>0</v>
      </c>
      <c r="BA155" t="b">
        <f ca="1"/>
        <v>0</v>
      </c>
      <c r="BB155">
        <f ca="1"/>
        <v>0</v>
      </c>
      <c r="BC155">
        <f ca="1"/>
        <v>0</v>
      </c>
      <c r="BD155">
        <f ca="1"/>
        <v>0</v>
      </c>
      <c r="BE155" t="b">
        <f ca="1"/>
        <v>0</v>
      </c>
      <c r="BF155">
        <f ca="1"/>
        <v>0</v>
      </c>
      <c r="BG155">
        <f ca="1"/>
        <v>0</v>
      </c>
      <c r="BH155">
        <f ca="1"/>
        <v>0</v>
      </c>
      <c r="BI155">
        <f ca="1"/>
        <v>0</v>
      </c>
      <c r="BJ155" t="b">
        <f ca="1"/>
        <v>0</v>
      </c>
      <c r="BK155">
        <f ca="1"/>
        <v>0</v>
      </c>
      <c r="BL155">
        <f ca="1"/>
        <v>0</v>
      </c>
      <c r="BM155">
        <f ca="1"/>
        <v>0</v>
      </c>
      <c r="BN155">
        <f ca="1"/>
        <v>0</v>
      </c>
      <c r="BO155" t="b">
        <f ca="1"/>
        <v>0</v>
      </c>
      <c r="BP155">
        <f ca="1"/>
        <v>0</v>
      </c>
      <c r="BQ155">
        <f ca="1"/>
        <v>0</v>
      </c>
      <c r="BR155" t="str">
        <f ca="1"/>
        <v/>
      </c>
      <c r="BS155">
        <f ca="1"/>
        <v>0</v>
      </c>
      <c r="BT155">
        <f ca="1"/>
        <v>0</v>
      </c>
      <c r="BU155" t="b">
        <f ca="1"/>
        <v>0</v>
      </c>
      <c r="BV155" t="b">
        <f ca="1"/>
        <v>0</v>
      </c>
      <c r="BW155">
        <f ca="1"/>
        <v>0</v>
      </c>
      <c r="BX155">
        <f ca="1"/>
        <v>0</v>
      </c>
      <c r="BY155" t="b">
        <f ca="1"/>
        <v>0</v>
      </c>
      <c r="BZ155" t="b">
        <f ca="1"/>
        <v>0</v>
      </c>
      <c r="CA155">
        <f ca="1"/>
        <v>0</v>
      </c>
      <c r="CB155">
        <f ca="1"/>
        <v>0</v>
      </c>
      <c r="CC155" t="b">
        <f ca="1"/>
        <v>0</v>
      </c>
      <c r="CD155" t="b">
        <f ca="1"/>
        <v>0</v>
      </c>
      <c r="CE155">
        <f ca="1"/>
        <v>0</v>
      </c>
      <c r="CF155">
        <f ca="1"/>
        <v>0</v>
      </c>
      <c r="CG155" t="b">
        <f ca="1"/>
        <v>1</v>
      </c>
      <c r="CH155">
        <f ca="1"/>
        <v>59</v>
      </c>
      <c r="CI155">
        <f ca="1"/>
        <v>121</v>
      </c>
      <c r="CJ155">
        <f ca="1"/>
        <v>89</v>
      </c>
      <c r="CK155">
        <f ca="1"/>
        <v>96</v>
      </c>
      <c r="CL155" t="b">
        <f ca="1"/>
        <v>0</v>
      </c>
      <c r="CM155" t="b">
        <f ca="1"/>
        <v>0</v>
      </c>
      <c r="CN155" t="b">
        <f ca="1"/>
        <v>0</v>
      </c>
      <c r="CO155">
        <f ca="1"/>
        <v>122</v>
      </c>
      <c r="CP155">
        <f ca="1"/>
        <v>0</v>
      </c>
      <c r="CQ155">
        <f ca="1"/>
        <v>0</v>
      </c>
      <c r="CR155">
        <f ca="1"/>
        <v>0</v>
      </c>
      <c r="CS155">
        <f ca="1"/>
        <v>0</v>
      </c>
      <c r="CT155">
        <f ca="1"/>
        <v>0</v>
      </c>
      <c r="CU155" t="b">
        <f ca="1"/>
        <v>0</v>
      </c>
      <c r="CV155" t="b">
        <f ca="1"/>
        <v>0</v>
      </c>
      <c r="CW155">
        <f ca="1"/>
        <v>56</v>
      </c>
      <c r="CX155">
        <f ca="1"/>
        <v>121</v>
      </c>
      <c r="CY155">
        <f ca="1"/>
        <v>0</v>
      </c>
      <c r="CZ155">
        <f ca="1"/>
        <v>0</v>
      </c>
      <c r="DA155" t="b">
        <f ca="1"/>
        <v>0</v>
      </c>
      <c r="DB155" t="b">
        <f ca="1"/>
        <v>0</v>
      </c>
      <c r="DC155" t="b">
        <f ca="1"/>
        <v>0</v>
      </c>
      <c r="DD155" t="b">
        <f ca="1"/>
        <v>0</v>
      </c>
      <c r="DE155" t="b">
        <f ca="1"/>
        <v>0</v>
      </c>
      <c r="DF155">
        <f ca="1"/>
        <v>0</v>
      </c>
    </row>
    <row r="156" spans="1:110" x14ac:dyDescent="0.2">
      <c r="A156" t="str">
        <f ca="1"/>
        <v>6_9 Oregon</v>
      </c>
      <c r="B156">
        <f ca="1"/>
        <v>4</v>
      </c>
      <c r="C156">
        <f ca="1"/>
        <v>0</v>
      </c>
      <c r="D156">
        <f ca="1"/>
        <v>0</v>
      </c>
      <c r="E156">
        <f ca="1"/>
        <v>0</v>
      </c>
      <c r="F156">
        <f ca="1"/>
        <v>0</v>
      </c>
      <c r="G156">
        <f ca="1"/>
        <v>0</v>
      </c>
      <c r="H156">
        <f ca="1"/>
        <v>0</v>
      </c>
      <c r="I156">
        <f ca="1"/>
        <v>0</v>
      </c>
      <c r="J156" t="str">
        <f ca="1"/>
        <v>1:28</v>
      </c>
      <c r="K156" t="b">
        <f ca="1"/>
        <v>0</v>
      </c>
      <c r="L156" t="b">
        <f ca="1"/>
        <v>1</v>
      </c>
      <c r="M156" t="b">
        <f ca="1"/>
        <v>0</v>
      </c>
      <c r="N156" t="str">
        <f ca="1"/>
        <v>Aruni</v>
      </c>
      <c r="O156" t="b">
        <f ca="1"/>
        <v>0</v>
      </c>
      <c r="P156">
        <f ca="1"/>
        <v>0</v>
      </c>
      <c r="Q156">
        <f ca="1"/>
        <v>0</v>
      </c>
      <c r="R156">
        <f ca="1"/>
        <v>2</v>
      </c>
      <c r="S156">
        <f ca="1"/>
        <v>0</v>
      </c>
      <c r="T156">
        <f ca="1"/>
        <v>0</v>
      </c>
      <c r="U156">
        <f ca="1"/>
        <v>0</v>
      </c>
      <c r="V156">
        <f ca="1"/>
        <v>0</v>
      </c>
      <c r="W156">
        <f ca="1"/>
        <v>0</v>
      </c>
      <c r="X156">
        <f ca="1"/>
        <v>0</v>
      </c>
      <c r="Y156">
        <f ca="1"/>
        <v>0</v>
      </c>
      <c r="Z156">
        <f ca="1"/>
        <v>4</v>
      </c>
      <c r="AA156">
        <f ca="1"/>
        <v>0</v>
      </c>
      <c r="AB156">
        <f ca="1"/>
        <v>0</v>
      </c>
      <c r="AC156">
        <f ca="1"/>
        <v>0</v>
      </c>
      <c r="AD156">
        <f ca="1"/>
        <v>0</v>
      </c>
      <c r="AE156">
        <f ca="1"/>
        <v>0</v>
      </c>
      <c r="AF156">
        <f ca="1"/>
        <v>0</v>
      </c>
      <c r="AG156">
        <f ca="1"/>
        <v>0</v>
      </c>
      <c r="AH156">
        <f ca="1"/>
        <v>0</v>
      </c>
      <c r="AI156">
        <f ca="1"/>
        <v>4</v>
      </c>
      <c r="AJ156" t="b">
        <f ca="1"/>
        <v>1</v>
      </c>
      <c r="AK156" t="str">
        <f ca="1"/>
        <v>1:22</v>
      </c>
      <c r="AL156" t="str">
        <f ca="1"/>
        <v>DormsKids</v>
      </c>
      <c r="AM156" t="str">
        <f ca="1"/>
        <v>0:37</v>
      </c>
      <c r="AN156" t="str">
        <f ca="1"/>
        <v>Defence</v>
      </c>
      <c r="AO156" t="str">
        <f ca="1"/>
        <v>Lost</v>
      </c>
      <c r="AP156" t="b">
        <f ca="1"/>
        <v>0</v>
      </c>
      <c r="AQ156">
        <f ca="1"/>
        <v>0</v>
      </c>
      <c r="AR156" t="str">
        <f ca="1"/>
        <v>1:26</v>
      </c>
      <c r="AS156" t="str">
        <f ca="1"/>
        <v>Fin</v>
      </c>
      <c r="AT156" t="str">
        <f ca="1"/>
        <v>Gun</v>
      </c>
      <c r="AU156" t="b">
        <f ca="1"/>
        <v>0</v>
      </c>
      <c r="AV156" t="b">
        <f ca="1"/>
        <v>0</v>
      </c>
      <c r="AW156" t="str">
        <f ca="1"/>
        <v>0:40</v>
      </c>
      <c r="AX156" t="str">
        <f ca="1"/>
        <v>Fin</v>
      </c>
      <c r="AY156" t="str">
        <f ca="1"/>
        <v>Gun</v>
      </c>
      <c r="AZ156" t="b">
        <f ca="1"/>
        <v>1</v>
      </c>
      <c r="BA156" t="b">
        <f ca="1"/>
        <v>1</v>
      </c>
      <c r="BB156">
        <f ca="1"/>
        <v>0</v>
      </c>
      <c r="BC156">
        <f ca="1"/>
        <v>0</v>
      </c>
      <c r="BD156">
        <f ca="1"/>
        <v>0</v>
      </c>
      <c r="BE156" t="b">
        <f ca="1"/>
        <v>0</v>
      </c>
      <c r="BF156">
        <f ca="1"/>
        <v>0</v>
      </c>
      <c r="BG156">
        <f ca="1"/>
        <v>0</v>
      </c>
      <c r="BH156">
        <f ca="1"/>
        <v>0</v>
      </c>
      <c r="BI156">
        <f ca="1"/>
        <v>0</v>
      </c>
      <c r="BJ156" t="b">
        <f ca="1"/>
        <v>0</v>
      </c>
      <c r="BK156">
        <f ca="1"/>
        <v>0</v>
      </c>
      <c r="BL156">
        <f ca="1"/>
        <v>0</v>
      </c>
      <c r="BM156">
        <f ca="1"/>
        <v>0</v>
      </c>
      <c r="BN156">
        <f ca="1"/>
        <v>0</v>
      </c>
      <c r="BO156" t="b">
        <f ca="1"/>
        <v>0</v>
      </c>
      <c r="BP156">
        <f ca="1"/>
        <v>0</v>
      </c>
      <c r="BQ156">
        <f ca="1"/>
        <v>0</v>
      </c>
      <c r="BR156" t="str">
        <f ca="1"/>
        <v/>
      </c>
      <c r="BS156">
        <f ca="1"/>
        <v>0</v>
      </c>
      <c r="BT156">
        <f ca="1"/>
        <v>0</v>
      </c>
      <c r="BU156" t="b">
        <f ca="1"/>
        <v>0</v>
      </c>
      <c r="BV156" t="b">
        <f ca="1"/>
        <v>0</v>
      </c>
      <c r="BW156">
        <f ca="1"/>
        <v>0</v>
      </c>
      <c r="BX156">
        <f ca="1"/>
        <v>0</v>
      </c>
      <c r="BY156" t="b">
        <f ca="1"/>
        <v>0</v>
      </c>
      <c r="BZ156" t="b">
        <f ca="1"/>
        <v>0</v>
      </c>
      <c r="CA156">
        <f ca="1"/>
        <v>0</v>
      </c>
      <c r="CB156">
        <f ca="1"/>
        <v>0</v>
      </c>
      <c r="CC156" t="b">
        <f ca="1"/>
        <v>0</v>
      </c>
      <c r="CD156" t="b">
        <f ca="1"/>
        <v>1</v>
      </c>
      <c r="CE156">
        <f ca="1"/>
        <v>0</v>
      </c>
      <c r="CF156">
        <f ca="1"/>
        <v>0</v>
      </c>
      <c r="CG156" t="b">
        <f ca="1"/>
        <v>0</v>
      </c>
      <c r="CH156">
        <f ca="1"/>
        <v>88</v>
      </c>
      <c r="CI156">
        <f ca="1"/>
        <v>92</v>
      </c>
      <c r="CJ156">
        <f ca="1"/>
        <v>94</v>
      </c>
      <c r="CK156">
        <f ca="1"/>
        <v>103</v>
      </c>
      <c r="CL156" t="b">
        <f ca="1"/>
        <v>0</v>
      </c>
      <c r="CM156" t="b">
        <f ca="1"/>
        <v>0</v>
      </c>
      <c r="CN156" t="b">
        <f ca="1"/>
        <v>0</v>
      </c>
      <c r="CO156">
        <f ca="1"/>
        <v>106</v>
      </c>
      <c r="CP156">
        <f ca="1"/>
        <v>0</v>
      </c>
      <c r="CQ156">
        <f ca="1"/>
        <v>0</v>
      </c>
      <c r="CR156">
        <f ca="1"/>
        <v>0</v>
      </c>
      <c r="CS156">
        <f ca="1"/>
        <v>0</v>
      </c>
      <c r="CT156">
        <f ca="1"/>
        <v>0</v>
      </c>
      <c r="CU156" t="b">
        <f ca="1"/>
        <v>1</v>
      </c>
      <c r="CV156" t="b">
        <f ca="1"/>
        <v>1</v>
      </c>
      <c r="CW156">
        <f ca="1"/>
        <v>159</v>
      </c>
      <c r="CX156">
        <f ca="1"/>
        <v>92</v>
      </c>
      <c r="CY156">
        <f ca="1"/>
        <v>2</v>
      </c>
      <c r="CZ156">
        <f ca="1"/>
        <v>0</v>
      </c>
      <c r="DA156" t="b">
        <f ca="1"/>
        <v>0</v>
      </c>
      <c r="DB156" t="b">
        <f ca="1"/>
        <v>1</v>
      </c>
      <c r="DC156" t="b">
        <f ca="1"/>
        <v>0</v>
      </c>
      <c r="DD156">
        <f ca="1"/>
        <v>98</v>
      </c>
      <c r="DE156" t="b">
        <f ca="1"/>
        <v>0</v>
      </c>
      <c r="DF156">
        <f ca="1"/>
        <v>0</v>
      </c>
    </row>
    <row r="157" spans="1:110" x14ac:dyDescent="0.2">
      <c r="A157" t="str">
        <f ca="1"/>
        <v>6_9 Oregon</v>
      </c>
      <c r="B157">
        <f ca="1"/>
        <v>5</v>
      </c>
      <c r="C157">
        <f ca="1"/>
        <v>0</v>
      </c>
      <c r="D157">
        <f ca="1"/>
        <v>0</v>
      </c>
      <c r="E157">
        <f ca="1"/>
        <v>0</v>
      </c>
      <c r="F157">
        <f ca="1"/>
        <v>0</v>
      </c>
      <c r="G157">
        <f ca="1"/>
        <v>0</v>
      </c>
      <c r="H157">
        <f ca="1"/>
        <v>0</v>
      </c>
      <c r="I157">
        <f ca="1"/>
        <v>0</v>
      </c>
      <c r="J157" t="str">
        <f ca="1"/>
        <v>1:21</v>
      </c>
      <c r="K157" t="b">
        <f ca="1"/>
        <v>0</v>
      </c>
      <c r="L157" t="b">
        <f ca="1"/>
        <v>0</v>
      </c>
      <c r="M157" t="b">
        <f ca="1"/>
        <v>0</v>
      </c>
      <c r="N157" t="str">
        <f ca="1"/>
        <v>Maestro</v>
      </c>
      <c r="O157" t="b">
        <f ca="1"/>
        <v>0</v>
      </c>
      <c r="P157">
        <f ca="1"/>
        <v>0</v>
      </c>
      <c r="Q157">
        <f ca="1"/>
        <v>0</v>
      </c>
      <c r="R157">
        <f ca="1"/>
        <v>6</v>
      </c>
      <c r="S157">
        <f ca="1"/>
        <v>0</v>
      </c>
      <c r="T157">
        <f ca="1"/>
        <v>0</v>
      </c>
      <c r="U157">
        <f ca="1"/>
        <v>0</v>
      </c>
      <c r="V157">
        <f ca="1"/>
        <v>0</v>
      </c>
      <c r="W157">
        <f ca="1"/>
        <v>0</v>
      </c>
      <c r="X157">
        <f ca="1"/>
        <v>0</v>
      </c>
      <c r="Y157">
        <f ca="1"/>
        <v>0</v>
      </c>
      <c r="Z157">
        <f ca="1"/>
        <v>5</v>
      </c>
      <c r="AA157">
        <f ca="1"/>
        <v>0</v>
      </c>
      <c r="AB157">
        <f ca="1"/>
        <v>0</v>
      </c>
      <c r="AC157">
        <f ca="1"/>
        <v>0</v>
      </c>
      <c r="AD157">
        <f ca="1"/>
        <v>0</v>
      </c>
      <c r="AE157">
        <f ca="1"/>
        <v>0</v>
      </c>
      <c r="AF157">
        <f ca="1"/>
        <v>0</v>
      </c>
      <c r="AG157">
        <f ca="1"/>
        <v>0</v>
      </c>
      <c r="AH157">
        <f ca="1"/>
        <v>0</v>
      </c>
      <c r="AI157">
        <f ca="1"/>
        <v>5</v>
      </c>
      <c r="AJ157" t="b">
        <f ca="1"/>
        <v>0</v>
      </c>
      <c r="AK157">
        <f ca="1"/>
        <v>0</v>
      </c>
      <c r="AL157" t="str">
        <f ca="1"/>
        <v>MeetingKitchen</v>
      </c>
      <c r="AM157" t="str">
        <f ca="1"/>
        <v>1:21</v>
      </c>
      <c r="AN157" t="str">
        <f ca="1"/>
        <v>Defence</v>
      </c>
      <c r="AO157" t="str">
        <f ca="1"/>
        <v>Lost</v>
      </c>
      <c r="AP157" t="b">
        <f ca="1"/>
        <v>0</v>
      </c>
      <c r="AQ157">
        <f ca="1"/>
        <v>0</v>
      </c>
      <c r="AR157" t="str">
        <f ca="1"/>
        <v>1:33</v>
      </c>
      <c r="AS157" t="str">
        <f ca="1"/>
        <v>Ploudy</v>
      </c>
      <c r="AT157" t="str">
        <f ca="1"/>
        <v>Gun</v>
      </c>
      <c r="AU157" t="b">
        <f ca="1"/>
        <v>0</v>
      </c>
      <c r="AV157" t="b">
        <f ca="1"/>
        <v>1</v>
      </c>
      <c r="AW157">
        <f ca="1"/>
        <v>0</v>
      </c>
      <c r="AX157">
        <f ca="1"/>
        <v>0</v>
      </c>
      <c r="AY157">
        <f ca="1"/>
        <v>0</v>
      </c>
      <c r="AZ157" t="b">
        <f ca="1"/>
        <v>0</v>
      </c>
      <c r="BA157">
        <f ca="1"/>
        <v>0</v>
      </c>
      <c r="BB157">
        <f ca="1"/>
        <v>0</v>
      </c>
      <c r="BC157">
        <f ca="1"/>
        <v>0</v>
      </c>
      <c r="BD157">
        <f ca="1"/>
        <v>0</v>
      </c>
      <c r="BE157" t="b">
        <f ca="1"/>
        <v>0</v>
      </c>
      <c r="BF157">
        <f ca="1"/>
        <v>0</v>
      </c>
      <c r="BG157">
        <f ca="1"/>
        <v>0</v>
      </c>
      <c r="BH157">
        <f ca="1"/>
        <v>0</v>
      </c>
      <c r="BI157">
        <f ca="1"/>
        <v>0</v>
      </c>
      <c r="BJ157" t="b">
        <f ca="1"/>
        <v>0</v>
      </c>
      <c r="BK157">
        <f ca="1"/>
        <v>0</v>
      </c>
      <c r="BL157">
        <f ca="1"/>
        <v>0</v>
      </c>
      <c r="BM157">
        <f ca="1"/>
        <v>0</v>
      </c>
      <c r="BN157">
        <f ca="1"/>
        <v>0</v>
      </c>
      <c r="BO157" t="b">
        <f ca="1"/>
        <v>0</v>
      </c>
      <c r="BP157">
        <f ca="1"/>
        <v>0</v>
      </c>
      <c r="BQ157">
        <f ca="1"/>
        <v>0</v>
      </c>
      <c r="BR157" t="str">
        <f ca="1"/>
        <v/>
      </c>
      <c r="BS157">
        <f ca="1"/>
        <v>0</v>
      </c>
      <c r="BT157">
        <f ca="1"/>
        <v>0</v>
      </c>
      <c r="BU157" t="b">
        <f ca="1"/>
        <v>0</v>
      </c>
      <c r="BV157" t="b">
        <f ca="1"/>
        <v>0</v>
      </c>
      <c r="BW157">
        <f ca="1"/>
        <v>0</v>
      </c>
      <c r="BX157">
        <f ca="1"/>
        <v>0</v>
      </c>
      <c r="BY157" t="b">
        <f ca="1"/>
        <v>0</v>
      </c>
      <c r="BZ157" t="b">
        <f ca="1"/>
        <v>0</v>
      </c>
      <c r="CA157">
        <f ca="1"/>
        <v>1</v>
      </c>
      <c r="CB157">
        <f ca="1"/>
        <v>1</v>
      </c>
      <c r="CC157" t="b">
        <f ca="1"/>
        <v>1</v>
      </c>
      <c r="CD157" t="b">
        <f ca="1"/>
        <v>1</v>
      </c>
      <c r="CE157">
        <f ca="1"/>
        <v>0</v>
      </c>
      <c r="CF157">
        <f ca="1"/>
        <v>0</v>
      </c>
      <c r="CG157" t="b">
        <f ca="1"/>
        <v>0</v>
      </c>
      <c r="CH157">
        <f ca="1"/>
        <v>81</v>
      </c>
      <c r="CI157">
        <f ca="1"/>
        <v>99</v>
      </c>
      <c r="CJ157">
        <f ca="1"/>
        <v>87</v>
      </c>
      <c r="CK157" t="b">
        <f ca="1"/>
        <v>0</v>
      </c>
      <c r="CL157" t="b">
        <f ca="1"/>
        <v>0</v>
      </c>
      <c r="CM157" t="b">
        <f ca="1"/>
        <v>0</v>
      </c>
      <c r="CN157" t="b">
        <f ca="1"/>
        <v>0</v>
      </c>
      <c r="CO157">
        <f ca="1"/>
        <v>99</v>
      </c>
      <c r="CP157">
        <f ca="1"/>
        <v>0</v>
      </c>
      <c r="CQ157">
        <f ca="1"/>
        <v>0</v>
      </c>
      <c r="CR157">
        <f ca="1"/>
        <v>0</v>
      </c>
      <c r="CS157">
        <f ca="1"/>
        <v>0</v>
      </c>
      <c r="CT157">
        <f ca="1"/>
        <v>0</v>
      </c>
      <c r="CU157" t="b">
        <f ca="1"/>
        <v>0</v>
      </c>
      <c r="CV157" t="b">
        <f ca="1"/>
        <v>1</v>
      </c>
      <c r="CW157">
        <f ca="1"/>
        <v>44</v>
      </c>
      <c r="CX157">
        <f ca="1"/>
        <v>99</v>
      </c>
      <c r="CY157">
        <f ca="1"/>
        <v>0</v>
      </c>
      <c r="CZ157">
        <f ca="1"/>
        <v>1</v>
      </c>
      <c r="DA157" t="b">
        <f ca="1"/>
        <v>0</v>
      </c>
      <c r="DB157" t="b">
        <f ca="1"/>
        <v>0</v>
      </c>
      <c r="DC157" t="b">
        <f ca="1"/>
        <v>0</v>
      </c>
      <c r="DD157" t="b">
        <f ca="1"/>
        <v>0</v>
      </c>
      <c r="DE157" t="b">
        <f ca="1"/>
        <v>0</v>
      </c>
      <c r="DF157">
        <f ca="1"/>
        <v>0</v>
      </c>
    </row>
    <row r="158" spans="1:110" x14ac:dyDescent="0.2">
      <c r="A158" t="str">
        <f ca="1"/>
        <v>6_9 Oregon</v>
      </c>
      <c r="B158">
        <f ca="1"/>
        <v>6</v>
      </c>
      <c r="C158">
        <f ca="1"/>
        <v>0</v>
      </c>
      <c r="D158">
        <f ca="1"/>
        <v>0</v>
      </c>
      <c r="E158">
        <f ca="1"/>
        <v>0</v>
      </c>
      <c r="F158">
        <f ca="1"/>
        <v>0</v>
      </c>
      <c r="G158">
        <f ca="1"/>
        <v>0</v>
      </c>
      <c r="H158">
        <f ca="1"/>
        <v>0</v>
      </c>
      <c r="I158">
        <f ca="1"/>
        <v>0</v>
      </c>
      <c r="J158" t="str">
        <f ca="1"/>
        <v>1:13</v>
      </c>
      <c r="K158" t="b">
        <f ca="1"/>
        <v>0</v>
      </c>
      <c r="L158" t="b">
        <f ca="1"/>
        <v>0</v>
      </c>
      <c r="M158" t="b">
        <f ca="1"/>
        <v>0</v>
      </c>
      <c r="N158" t="str">
        <f ca="1"/>
        <v>Maestro</v>
      </c>
      <c r="O158" t="b">
        <f ca="1"/>
        <v>0</v>
      </c>
      <c r="P158">
        <f ca="1"/>
        <v>0</v>
      </c>
      <c r="Q158">
        <f ca="1"/>
        <v>1</v>
      </c>
      <c r="R158">
        <f ca="1"/>
        <v>4</v>
      </c>
      <c r="S158">
        <f ca="1"/>
        <v>0</v>
      </c>
      <c r="T158">
        <f ca="1"/>
        <v>0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0</v>
      </c>
      <c r="Z158">
        <f ca="1"/>
        <v>6</v>
      </c>
      <c r="AA158">
        <f ca="1"/>
        <v>0</v>
      </c>
      <c r="AB158">
        <f ca="1"/>
        <v>0</v>
      </c>
      <c r="AC158">
        <f ca="1"/>
        <v>0</v>
      </c>
      <c r="AD158">
        <f ca="1"/>
        <v>0</v>
      </c>
      <c r="AE158">
        <f ca="1"/>
        <v>0</v>
      </c>
      <c r="AF158">
        <f ca="1"/>
        <v>0</v>
      </c>
      <c r="AG158">
        <f ca="1"/>
        <v>0</v>
      </c>
      <c r="AH158">
        <f ca="1"/>
        <v>0</v>
      </c>
      <c r="AI158">
        <f ca="1"/>
        <v>6</v>
      </c>
      <c r="AJ158" t="b">
        <f ca="1"/>
        <v>0</v>
      </c>
      <c r="AK158">
        <f ca="1"/>
        <v>0</v>
      </c>
      <c r="AL158" t="str">
        <f ca="1"/>
        <v>MeetingKitchen</v>
      </c>
      <c r="AM158" t="str">
        <f ca="1"/>
        <v>0:58</v>
      </c>
      <c r="AN158" t="str">
        <f ca="1"/>
        <v>Defence</v>
      </c>
      <c r="AO158" t="str">
        <f ca="1"/>
        <v>Lost</v>
      </c>
      <c r="AP158" t="b">
        <f ca="1"/>
        <v>0</v>
      </c>
      <c r="AQ158">
        <f ca="1"/>
        <v>0</v>
      </c>
      <c r="AR158" t="str">
        <f ca="1"/>
        <v>1:41</v>
      </c>
      <c r="AS158" t="str">
        <f ca="1"/>
        <v>Blue</v>
      </c>
      <c r="AT158" t="str">
        <f ca="1"/>
        <v>Gun</v>
      </c>
      <c r="AU158" t="b">
        <f ca="1"/>
        <v>0</v>
      </c>
      <c r="AV158" t="b">
        <f ca="1"/>
        <v>0</v>
      </c>
      <c r="AW158" t="str">
        <f ca="1"/>
        <v>1:02</v>
      </c>
      <c r="AX158" t="str">
        <f ca="1"/>
        <v>Perseus</v>
      </c>
      <c r="AY158" t="str">
        <f ca="1"/>
        <v>Gun</v>
      </c>
      <c r="AZ158" t="b">
        <f ca="1"/>
        <v>0</v>
      </c>
      <c r="BA158" t="b">
        <f ca="1"/>
        <v>1</v>
      </c>
      <c r="BB158">
        <f ca="1"/>
        <v>0</v>
      </c>
      <c r="BC158">
        <f ca="1"/>
        <v>0</v>
      </c>
      <c r="BD158">
        <f ca="1"/>
        <v>0</v>
      </c>
      <c r="BE158" t="b">
        <f ca="1"/>
        <v>0</v>
      </c>
      <c r="BF158">
        <f ca="1"/>
        <v>0</v>
      </c>
      <c r="BG158">
        <f ca="1"/>
        <v>0</v>
      </c>
      <c r="BH158">
        <f ca="1"/>
        <v>0</v>
      </c>
      <c r="BI158">
        <f ca="1"/>
        <v>0</v>
      </c>
      <c r="BJ158" t="b">
        <f ca="1"/>
        <v>0</v>
      </c>
      <c r="BK158">
        <f ca="1"/>
        <v>0</v>
      </c>
      <c r="BL158">
        <f ca="1"/>
        <v>0</v>
      </c>
      <c r="BM158">
        <f ca="1"/>
        <v>0</v>
      </c>
      <c r="BN158">
        <f ca="1"/>
        <v>0</v>
      </c>
      <c r="BO158" t="b">
        <f ca="1"/>
        <v>0</v>
      </c>
      <c r="BP158">
        <f ca="1"/>
        <v>0</v>
      </c>
      <c r="BQ158">
        <f ca="1"/>
        <v>0</v>
      </c>
      <c r="BR158" t="str">
        <f ca="1"/>
        <v/>
      </c>
      <c r="BS158">
        <f ca="1"/>
        <v>0</v>
      </c>
      <c r="BT158">
        <f ca="1"/>
        <v>0</v>
      </c>
      <c r="BU158" t="b">
        <f ca="1"/>
        <v>0</v>
      </c>
      <c r="BV158" t="b">
        <f ca="1"/>
        <v>0</v>
      </c>
      <c r="BW158">
        <f ca="1"/>
        <v>0</v>
      </c>
      <c r="BX158">
        <f ca="1"/>
        <v>0</v>
      </c>
      <c r="BY158" t="b">
        <f ca="1"/>
        <v>0</v>
      </c>
      <c r="BZ158" t="b">
        <f ca="1"/>
        <v>0</v>
      </c>
      <c r="CA158">
        <f ca="1"/>
        <v>0</v>
      </c>
      <c r="CB158">
        <f ca="1"/>
        <v>0</v>
      </c>
      <c r="CC158" t="b">
        <f ca="1"/>
        <v>0</v>
      </c>
      <c r="CD158" t="b">
        <f ca="1"/>
        <v>0</v>
      </c>
      <c r="CE158">
        <f ca="1"/>
        <v>0</v>
      </c>
      <c r="CF158">
        <f ca="1"/>
        <v>0</v>
      </c>
      <c r="CG158" t="b">
        <f ca="1"/>
        <v>0</v>
      </c>
      <c r="CH158">
        <f ca="1"/>
        <v>73</v>
      </c>
      <c r="CI158">
        <f ca="1"/>
        <v>107</v>
      </c>
      <c r="CJ158">
        <f ca="1"/>
        <v>79</v>
      </c>
      <c r="CK158">
        <f ca="1"/>
        <v>118</v>
      </c>
      <c r="CL158" t="b">
        <f ca="1"/>
        <v>0</v>
      </c>
      <c r="CM158" t="b">
        <f ca="1"/>
        <v>0</v>
      </c>
      <c r="CN158" t="b">
        <f ca="1"/>
        <v>0</v>
      </c>
      <c r="CO158">
        <f ca="1"/>
        <v>122</v>
      </c>
      <c r="CP158">
        <f ca="1"/>
        <v>0</v>
      </c>
      <c r="CQ158">
        <f ca="1"/>
        <v>0</v>
      </c>
      <c r="CR158">
        <f ca="1"/>
        <v>0</v>
      </c>
      <c r="CS158">
        <f ca="1"/>
        <v>0</v>
      </c>
      <c r="CT158">
        <f ca="1"/>
        <v>0</v>
      </c>
      <c r="CU158" t="b">
        <f ca="1"/>
        <v>1</v>
      </c>
      <c r="CV158" t="b">
        <f ca="1"/>
        <v>0</v>
      </c>
      <c r="CW158" t="b">
        <f ca="1"/>
        <v>0</v>
      </c>
      <c r="CX158">
        <f ca="1"/>
        <v>107</v>
      </c>
      <c r="CY158">
        <f ca="1"/>
        <v>0</v>
      </c>
      <c r="CZ158">
        <f ca="1"/>
        <v>0</v>
      </c>
      <c r="DA158" t="b">
        <f ca="1"/>
        <v>0</v>
      </c>
      <c r="DB158" t="b">
        <f ca="1"/>
        <v>0</v>
      </c>
      <c r="DC158" t="b">
        <f ca="1"/>
        <v>0</v>
      </c>
      <c r="DD158" t="b">
        <f ca="1"/>
        <v>0</v>
      </c>
      <c r="DE158" t="b">
        <f ca="1"/>
        <v>0</v>
      </c>
      <c r="DF158">
        <f ca="1"/>
        <v>0</v>
      </c>
    </row>
    <row r="159" spans="1:110" x14ac:dyDescent="0.2">
      <c r="A159" t="str">
        <f ca="1"/>
        <v>6_9 Oregon</v>
      </c>
      <c r="B159">
        <f ca="1"/>
        <v>7</v>
      </c>
      <c r="C159">
        <f ca="1"/>
        <v>0</v>
      </c>
      <c r="D159">
        <f ca="1"/>
        <v>0</v>
      </c>
      <c r="E159">
        <f ca="1"/>
        <v>0</v>
      </c>
      <c r="F159">
        <f ca="1"/>
        <v>0</v>
      </c>
      <c r="G159">
        <f ca="1"/>
        <v>0</v>
      </c>
      <c r="H159">
        <f ca="1"/>
        <v>0</v>
      </c>
      <c r="I159">
        <f ca="1"/>
        <v>0</v>
      </c>
      <c r="J159" t="str">
        <f ca="1"/>
        <v>0:26</v>
      </c>
      <c r="K159" t="b">
        <f ca="1"/>
        <v>0</v>
      </c>
      <c r="L159" t="b">
        <f ca="1"/>
        <v>1</v>
      </c>
      <c r="M159" t="b">
        <f ca="1"/>
        <v>0</v>
      </c>
      <c r="N159" t="str">
        <f ca="1"/>
        <v>Maverick</v>
      </c>
      <c r="O159" t="b">
        <f ca="1"/>
        <v>0</v>
      </c>
      <c r="P159">
        <f ca="1"/>
        <v>0</v>
      </c>
      <c r="Q159">
        <f ca="1"/>
        <v>0</v>
      </c>
      <c r="R159">
        <f ca="1"/>
        <v>0</v>
      </c>
      <c r="S159">
        <f ca="1"/>
        <v>3</v>
      </c>
      <c r="T159">
        <f ca="1"/>
        <v>0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0</v>
      </c>
      <c r="Z159">
        <f ca="1"/>
        <v>7</v>
      </c>
      <c r="AA159">
        <f ca="1"/>
        <v>0</v>
      </c>
      <c r="AB159">
        <f ca="1"/>
        <v>0</v>
      </c>
      <c r="AC159">
        <f ca="1"/>
        <v>0</v>
      </c>
      <c r="AD159">
        <f ca="1"/>
        <v>0</v>
      </c>
      <c r="AE159">
        <f ca="1"/>
        <v>0</v>
      </c>
      <c r="AF159">
        <f ca="1"/>
        <v>0</v>
      </c>
      <c r="AG159">
        <f ca="1"/>
        <v>0</v>
      </c>
      <c r="AH159">
        <f ca="1"/>
        <v>0</v>
      </c>
      <c r="AI159">
        <f ca="1"/>
        <v>7</v>
      </c>
      <c r="AJ159" t="b">
        <f ca="1"/>
        <v>0</v>
      </c>
      <c r="AK159">
        <f ca="1"/>
        <v>0</v>
      </c>
      <c r="AL159" t="str">
        <f ca="1"/>
        <v>LaundrySupply</v>
      </c>
      <c r="AM159" t="str">
        <f ca="1"/>
        <v>0:00</v>
      </c>
      <c r="AN159" t="str">
        <f ca="1"/>
        <v>Attack</v>
      </c>
      <c r="AO159" t="str">
        <f ca="1"/>
        <v>Won</v>
      </c>
      <c r="AP159" t="b">
        <f ca="1"/>
        <v>0</v>
      </c>
      <c r="AQ159">
        <f ca="1"/>
        <v>0</v>
      </c>
      <c r="AR159" t="str">
        <f ca="1"/>
        <v>0:24</v>
      </c>
      <c r="AS159" t="str">
        <f ca="1"/>
        <v>Blue</v>
      </c>
      <c r="AT159" t="str">
        <f ca="1"/>
        <v>Gun</v>
      </c>
      <c r="AU159" t="b">
        <f ca="1"/>
        <v>0</v>
      </c>
      <c r="AV159" t="b">
        <f ca="1"/>
        <v>1</v>
      </c>
      <c r="AW159" t="str">
        <f ca="1"/>
        <v>0:21</v>
      </c>
      <c r="AX159" t="str">
        <f ca="1"/>
        <v>Blue</v>
      </c>
      <c r="AY159" t="str">
        <f ca="1"/>
        <v>Gun</v>
      </c>
      <c r="AZ159" t="b">
        <f ca="1"/>
        <v>0</v>
      </c>
      <c r="BA159" t="b">
        <f ca="1"/>
        <v>0</v>
      </c>
      <c r="BB159" t="str">
        <f ca="1"/>
        <v>0:20</v>
      </c>
      <c r="BC159" t="str">
        <f ca="1"/>
        <v>Blue</v>
      </c>
      <c r="BD159" t="str">
        <f ca="1"/>
        <v>Gun</v>
      </c>
      <c r="BE159" t="b">
        <f ca="1"/>
        <v>0</v>
      </c>
      <c r="BF159" t="b">
        <f ca="1"/>
        <v>0</v>
      </c>
      <c r="BG159" t="str">
        <f ca="1"/>
        <v>0:07</v>
      </c>
      <c r="BH159" t="str">
        <f ca="1"/>
        <v>Fin</v>
      </c>
      <c r="BI159" t="str">
        <f ca="1"/>
        <v>Gun</v>
      </c>
      <c r="BJ159" t="b">
        <f ca="1"/>
        <v>0</v>
      </c>
      <c r="BK159" t="b">
        <f ca="1"/>
        <v>0</v>
      </c>
      <c r="BL159" t="str">
        <f ca="1"/>
        <v>0:00</v>
      </c>
      <c r="BM159" t="str">
        <f ca="1"/>
        <v>Fin</v>
      </c>
      <c r="BN159" t="str">
        <f ca="1"/>
        <v>Gun</v>
      </c>
      <c r="BO159" t="b">
        <f ca="1"/>
        <v>0</v>
      </c>
      <c r="BP159" t="b">
        <f ca="1"/>
        <v>0</v>
      </c>
      <c r="BQ159">
        <f ca="1"/>
        <v>0</v>
      </c>
      <c r="BR159" t="str">
        <f ca="1"/>
        <v/>
      </c>
      <c r="BS159">
        <f ca="1"/>
        <v>0</v>
      </c>
      <c r="BT159">
        <f ca="1"/>
        <v>0</v>
      </c>
      <c r="BU159" t="b">
        <f ca="1"/>
        <v>0</v>
      </c>
      <c r="BV159" t="b">
        <f ca="1"/>
        <v>0</v>
      </c>
      <c r="BW159">
        <f ca="1"/>
        <v>0</v>
      </c>
      <c r="BX159">
        <f ca="1"/>
        <v>0</v>
      </c>
      <c r="BY159" t="b">
        <f ca="1"/>
        <v>0</v>
      </c>
      <c r="BZ159" t="b">
        <f ca="1"/>
        <v>0</v>
      </c>
      <c r="CA159">
        <f ca="1"/>
        <v>0</v>
      </c>
      <c r="CB159">
        <f ca="1"/>
        <v>0</v>
      </c>
      <c r="CC159" t="b">
        <f ca="1"/>
        <v>0</v>
      </c>
      <c r="CD159" t="b">
        <f ca="1"/>
        <v>1</v>
      </c>
      <c r="CE159">
        <f ca="1"/>
        <v>0</v>
      </c>
      <c r="CF159">
        <f ca="1"/>
        <v>0</v>
      </c>
      <c r="CG159" t="b">
        <f ca="1"/>
        <v>0</v>
      </c>
      <c r="CH159">
        <f ca="1"/>
        <v>26</v>
      </c>
      <c r="CI159">
        <f ca="1"/>
        <v>154</v>
      </c>
      <c r="CJ159">
        <f ca="1"/>
        <v>156</v>
      </c>
      <c r="CK159">
        <f ca="1"/>
        <v>159</v>
      </c>
      <c r="CL159">
        <f ca="1"/>
        <v>160</v>
      </c>
      <c r="CM159">
        <f ca="1"/>
        <v>173</v>
      </c>
      <c r="CN159">
        <f ca="1"/>
        <v>180</v>
      </c>
      <c r="CO159">
        <f ca="1"/>
        <v>180</v>
      </c>
      <c r="CP159">
        <f ca="1"/>
        <v>0</v>
      </c>
      <c r="CQ159">
        <f ca="1"/>
        <v>0</v>
      </c>
      <c r="CR159">
        <f ca="1"/>
        <v>0</v>
      </c>
      <c r="CS159">
        <f ca="1"/>
        <v>0</v>
      </c>
      <c r="CT159">
        <f ca="1"/>
        <v>0</v>
      </c>
      <c r="CU159">
        <f ca="1"/>
        <v>0</v>
      </c>
      <c r="CV159">
        <f ca="1"/>
        <v>0</v>
      </c>
      <c r="CW159">
        <f ca="1"/>
        <v>0</v>
      </c>
      <c r="CX159">
        <f ca="1"/>
        <v>0</v>
      </c>
      <c r="CY159">
        <f ca="1"/>
        <v>0</v>
      </c>
      <c r="CZ159">
        <f ca="1"/>
        <v>0</v>
      </c>
      <c r="DA159" t="b">
        <f ca="1"/>
        <v>0</v>
      </c>
      <c r="DB159" t="b">
        <f ca="1"/>
        <v>1</v>
      </c>
      <c r="DC159" t="b">
        <f ca="1"/>
        <v>0</v>
      </c>
      <c r="DD159" t="b">
        <f ca="1"/>
        <v>0</v>
      </c>
      <c r="DE159" t="b">
        <f ca="1"/>
        <v>0</v>
      </c>
      <c r="DF159">
        <f ca="1"/>
        <v>0</v>
      </c>
    </row>
    <row r="160" spans="1:110" x14ac:dyDescent="0.2">
      <c r="A160" t="str">
        <f ca="1"/>
        <v>6_9 Oregon</v>
      </c>
      <c r="B160">
        <f ca="1"/>
        <v>8</v>
      </c>
      <c r="C160">
        <f ca="1"/>
        <v>0</v>
      </c>
      <c r="D160">
        <f ca="1"/>
        <v>0</v>
      </c>
      <c r="E160">
        <f ca="1"/>
        <v>0</v>
      </c>
      <c r="F160">
        <f ca="1"/>
        <v>0</v>
      </c>
      <c r="G160">
        <f ca="1"/>
        <v>0</v>
      </c>
      <c r="H160">
        <f ca="1"/>
        <v>0</v>
      </c>
      <c r="I160">
        <f ca="1"/>
        <v>0</v>
      </c>
      <c r="J160" t="str">
        <f ca="1"/>
        <v>0:17</v>
      </c>
      <c r="K160" t="b">
        <f ca="1"/>
        <v>0</v>
      </c>
      <c r="L160" t="b">
        <f ca="1"/>
        <v>0</v>
      </c>
      <c r="M160" t="b">
        <f ca="1"/>
        <v>0</v>
      </c>
      <c r="N160" t="str">
        <f ca="1"/>
        <v>Maverick</v>
      </c>
      <c r="O160" t="b">
        <f ca="1"/>
        <v>0</v>
      </c>
      <c r="P160">
        <f ca="1"/>
        <v>0</v>
      </c>
      <c r="Q160">
        <f ca="1"/>
        <v>0</v>
      </c>
      <c r="R160">
        <f ca="1"/>
        <v>0</v>
      </c>
      <c r="S160">
        <f ca="1"/>
        <v>1</v>
      </c>
      <c r="T160">
        <f ca="1"/>
        <v>0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0</v>
      </c>
      <c r="Z160">
        <f ca="1"/>
        <v>8</v>
      </c>
      <c r="AA160">
        <f ca="1"/>
        <v>0</v>
      </c>
      <c r="AB160">
        <f ca="1"/>
        <v>0</v>
      </c>
      <c r="AC160">
        <f ca="1"/>
        <v>0</v>
      </c>
      <c r="AD160">
        <f ca="1"/>
        <v>0</v>
      </c>
      <c r="AE160">
        <f ca="1"/>
        <v>0</v>
      </c>
      <c r="AF160">
        <f ca="1"/>
        <v>0</v>
      </c>
      <c r="AG160">
        <f ca="1"/>
        <v>0</v>
      </c>
      <c r="AH160">
        <f ca="1"/>
        <v>0</v>
      </c>
      <c r="AI160">
        <f ca="1"/>
        <v>8</v>
      </c>
      <c r="AJ160" t="b">
        <f ca="1"/>
        <v>0</v>
      </c>
      <c r="AK160">
        <f ca="1"/>
        <v>0</v>
      </c>
      <c r="AL160" t="str">
        <f ca="1"/>
        <v>LaundrySupply</v>
      </c>
      <c r="AM160" t="str">
        <f ca="1"/>
        <v>0:12</v>
      </c>
      <c r="AN160" t="str">
        <f ca="1"/>
        <v>Attack</v>
      </c>
      <c r="AO160" t="str">
        <f ca="1"/>
        <v>Lost</v>
      </c>
      <c r="AP160" t="b">
        <f ca="1"/>
        <v>0</v>
      </c>
      <c r="AQ160">
        <f ca="1"/>
        <v>0</v>
      </c>
      <c r="AR160" t="str">
        <f ca="1"/>
        <v>0:32</v>
      </c>
      <c r="AS160" t="str">
        <f ca="1"/>
        <v>Yeeto</v>
      </c>
      <c r="AT160" t="str">
        <f ca="1"/>
        <v>Gun</v>
      </c>
      <c r="AU160" t="b">
        <f ca="1"/>
        <v>0</v>
      </c>
      <c r="AV160" t="b">
        <f ca="1"/>
        <v>1</v>
      </c>
      <c r="AW160">
        <f ca="1"/>
        <v>0</v>
      </c>
      <c r="AX160">
        <f ca="1"/>
        <v>0</v>
      </c>
      <c r="AY160">
        <f ca="1"/>
        <v>0</v>
      </c>
      <c r="AZ160" t="b">
        <f ca="1"/>
        <v>0</v>
      </c>
      <c r="BA160">
        <f ca="1"/>
        <v>0</v>
      </c>
      <c r="BB160">
        <f ca="1"/>
        <v>0</v>
      </c>
      <c r="BC160">
        <f ca="1"/>
        <v>0</v>
      </c>
      <c r="BD160">
        <f ca="1"/>
        <v>0</v>
      </c>
      <c r="BE160" t="b">
        <f ca="1"/>
        <v>0</v>
      </c>
      <c r="BF160">
        <f ca="1"/>
        <v>0</v>
      </c>
      <c r="BG160">
        <f ca="1"/>
        <v>0</v>
      </c>
      <c r="BH160">
        <f ca="1"/>
        <v>0</v>
      </c>
      <c r="BI160">
        <f ca="1"/>
        <v>0</v>
      </c>
      <c r="BJ160" t="b">
        <f ca="1"/>
        <v>0</v>
      </c>
      <c r="BK160">
        <f ca="1"/>
        <v>0</v>
      </c>
      <c r="BL160">
        <f ca="1"/>
        <v>0</v>
      </c>
      <c r="BM160">
        <f ca="1"/>
        <v>0</v>
      </c>
      <c r="BN160">
        <f ca="1"/>
        <v>0</v>
      </c>
      <c r="BO160" t="b">
        <f ca="1"/>
        <v>0</v>
      </c>
      <c r="BP160">
        <f ca="1"/>
        <v>0</v>
      </c>
      <c r="BQ160">
        <f ca="1"/>
        <v>0</v>
      </c>
      <c r="BR160" t="str">
        <f ca="1"/>
        <v/>
      </c>
      <c r="BS160">
        <f ca="1"/>
        <v>0</v>
      </c>
      <c r="BT160">
        <f ca="1"/>
        <v>0</v>
      </c>
      <c r="BU160" t="b">
        <f ca="1"/>
        <v>0</v>
      </c>
      <c r="BV160" t="b">
        <f ca="1"/>
        <v>0</v>
      </c>
      <c r="BW160">
        <f ca="1"/>
        <v>0</v>
      </c>
      <c r="BX160">
        <f ca="1"/>
        <v>0</v>
      </c>
      <c r="BY160" t="b">
        <f ca="1"/>
        <v>0</v>
      </c>
      <c r="BZ160" t="b">
        <f ca="1"/>
        <v>0</v>
      </c>
      <c r="CA160">
        <f ca="1"/>
        <v>0</v>
      </c>
      <c r="CB160">
        <f ca="1"/>
        <v>0</v>
      </c>
      <c r="CC160" t="b">
        <f ca="1"/>
        <v>0</v>
      </c>
      <c r="CD160" t="b">
        <f ca="1"/>
        <v>0</v>
      </c>
      <c r="CE160">
        <f ca="1"/>
        <v>0</v>
      </c>
      <c r="CF160">
        <f ca="1"/>
        <v>0</v>
      </c>
      <c r="CG160" t="b">
        <f ca="1"/>
        <v>0</v>
      </c>
      <c r="CH160">
        <f ca="1"/>
        <v>17</v>
      </c>
      <c r="CI160">
        <f ca="1"/>
        <v>163</v>
      </c>
      <c r="CJ160">
        <f ca="1"/>
        <v>148</v>
      </c>
      <c r="CK160" t="b">
        <f ca="1"/>
        <v>0</v>
      </c>
      <c r="CL160" t="b">
        <f ca="1"/>
        <v>0</v>
      </c>
      <c r="CM160" t="b">
        <f ca="1"/>
        <v>0</v>
      </c>
      <c r="CN160" t="b">
        <f ca="1"/>
        <v>0</v>
      </c>
      <c r="CO160">
        <f ca="1"/>
        <v>168</v>
      </c>
      <c r="CP160">
        <f ca="1"/>
        <v>0</v>
      </c>
      <c r="CQ160">
        <f ca="1"/>
        <v>0</v>
      </c>
      <c r="CR160">
        <f ca="1"/>
        <v>0</v>
      </c>
      <c r="CS160">
        <f ca="1"/>
        <v>0</v>
      </c>
      <c r="CT160">
        <f ca="1"/>
        <v>0</v>
      </c>
      <c r="CU160">
        <f ca="1"/>
        <v>0</v>
      </c>
      <c r="CV160">
        <f ca="1"/>
        <v>0</v>
      </c>
      <c r="CW160">
        <f ca="1"/>
        <v>0</v>
      </c>
      <c r="CX160">
        <f ca="1"/>
        <v>0</v>
      </c>
      <c r="CY160">
        <f ca="1"/>
        <v>0</v>
      </c>
      <c r="CZ160">
        <f ca="1"/>
        <v>0</v>
      </c>
      <c r="DA160" t="b">
        <f ca="1"/>
        <v>0</v>
      </c>
      <c r="DB160" t="b">
        <f ca="1"/>
        <v>0</v>
      </c>
      <c r="DC160" t="b">
        <f ca="1"/>
        <v>0</v>
      </c>
      <c r="DD160" t="b">
        <f ca="1"/>
        <v>0</v>
      </c>
      <c r="DE160" t="b">
        <f ca="1"/>
        <v>0</v>
      </c>
      <c r="DF160">
        <f ca="1"/>
        <v>0</v>
      </c>
    </row>
    <row r="161" spans="1:110" x14ac:dyDescent="0.2">
      <c r="A161" t="str">
        <f ca="1"/>
        <v>6_9 Oregon</v>
      </c>
      <c r="B161">
        <f ca="1"/>
        <v>9</v>
      </c>
      <c r="C161">
        <f ca="1"/>
        <v>0</v>
      </c>
      <c r="D161">
        <f ca="1"/>
        <v>0</v>
      </c>
      <c r="E161">
        <f ca="1"/>
        <v>0</v>
      </c>
      <c r="F161">
        <f ca="1"/>
        <v>0</v>
      </c>
      <c r="G161">
        <f ca="1"/>
        <v>0</v>
      </c>
      <c r="H161">
        <f ca="1"/>
        <v>0</v>
      </c>
      <c r="I161">
        <f ca="1"/>
        <v>0</v>
      </c>
      <c r="J161" t="str">
        <f ca="1"/>
        <v>2:04</v>
      </c>
      <c r="K161" t="b">
        <f ca="1"/>
        <v>0</v>
      </c>
      <c r="L161" t="b">
        <f ca="1"/>
        <v>0</v>
      </c>
      <c r="M161" t="b">
        <f ca="1"/>
        <v>0</v>
      </c>
      <c r="N161" t="str">
        <f ca="1"/>
        <v>Iana</v>
      </c>
      <c r="O161" t="b">
        <f ca="1"/>
        <v>0</v>
      </c>
      <c r="P161">
        <f ca="1"/>
        <v>0</v>
      </c>
      <c r="Q161">
        <f ca="1"/>
        <v>0</v>
      </c>
      <c r="R161">
        <f ca="1"/>
        <v>0</v>
      </c>
      <c r="S161">
        <f ca="1"/>
        <v>0</v>
      </c>
      <c r="T161">
        <f ca="1"/>
        <v>0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0</v>
      </c>
      <c r="Z161">
        <f ca="1"/>
        <v>9</v>
      </c>
      <c r="AA161">
        <f ca="1"/>
        <v>0</v>
      </c>
      <c r="AB161">
        <f ca="1"/>
        <v>0</v>
      </c>
      <c r="AC161">
        <f ca="1"/>
        <v>0</v>
      </c>
      <c r="AD161">
        <f ca="1"/>
        <v>0</v>
      </c>
      <c r="AE161">
        <f ca="1"/>
        <v>0</v>
      </c>
      <c r="AF161">
        <f ca="1"/>
        <v>0</v>
      </c>
      <c r="AG161">
        <f ca="1"/>
        <v>0</v>
      </c>
      <c r="AH161">
        <f ca="1"/>
        <v>0</v>
      </c>
      <c r="AI161">
        <f ca="1"/>
        <v>9</v>
      </c>
      <c r="AJ161" t="b">
        <f ca="1"/>
        <v>0</v>
      </c>
      <c r="AK161">
        <f ca="1"/>
        <v>0</v>
      </c>
      <c r="AL161" t="str">
        <f ca="1"/>
        <v>DormsKids</v>
      </c>
      <c r="AM161" t="str">
        <f ca="1"/>
        <v>0:23</v>
      </c>
      <c r="AN161" t="str">
        <f ca="1"/>
        <v>Attack</v>
      </c>
      <c r="AO161" t="str">
        <f ca="1"/>
        <v>Lost</v>
      </c>
      <c r="AP161" t="b">
        <f ca="1"/>
        <v>0</v>
      </c>
      <c r="AQ161">
        <f ca="1"/>
        <v>0</v>
      </c>
      <c r="AR161" t="str">
        <f ca="1"/>
        <v>2:29</v>
      </c>
      <c r="AS161" t="str">
        <f ca="1"/>
        <v>Perseus</v>
      </c>
      <c r="AT161" t="str">
        <f ca="1"/>
        <v>Gun</v>
      </c>
      <c r="AU161" t="b">
        <f ca="1"/>
        <v>0</v>
      </c>
      <c r="AV161" t="b">
        <f ca="1"/>
        <v>0</v>
      </c>
      <c r="AW161">
        <f ca="1"/>
        <v>0</v>
      </c>
      <c r="AX161">
        <f ca="1"/>
        <v>0</v>
      </c>
      <c r="AY161">
        <f ca="1"/>
        <v>0</v>
      </c>
      <c r="AZ161" t="b">
        <f ca="1"/>
        <v>0</v>
      </c>
      <c r="BA161">
        <f ca="1"/>
        <v>0</v>
      </c>
      <c r="BB161">
        <f ca="1"/>
        <v>0</v>
      </c>
      <c r="BC161">
        <f ca="1"/>
        <v>0</v>
      </c>
      <c r="BD161">
        <f ca="1"/>
        <v>0</v>
      </c>
      <c r="BE161" t="b">
        <f ca="1"/>
        <v>0</v>
      </c>
      <c r="BF161">
        <f ca="1"/>
        <v>0</v>
      </c>
      <c r="BG161">
        <f ca="1"/>
        <v>0</v>
      </c>
      <c r="BH161">
        <f ca="1"/>
        <v>0</v>
      </c>
      <c r="BI161">
        <f ca="1"/>
        <v>0</v>
      </c>
      <c r="BJ161" t="b">
        <f ca="1"/>
        <v>0</v>
      </c>
      <c r="BK161">
        <f ca="1"/>
        <v>0</v>
      </c>
      <c r="BL161">
        <f ca="1"/>
        <v>0</v>
      </c>
      <c r="BM161">
        <f ca="1"/>
        <v>0</v>
      </c>
      <c r="BN161">
        <f ca="1"/>
        <v>0</v>
      </c>
      <c r="BO161" t="b">
        <f ca="1"/>
        <v>0</v>
      </c>
      <c r="BP161">
        <f ca="1"/>
        <v>0</v>
      </c>
      <c r="BQ161">
        <f ca="1"/>
        <v>0</v>
      </c>
      <c r="BR161" t="str">
        <f ca="1"/>
        <v/>
      </c>
      <c r="BS161">
        <f ca="1"/>
        <v>0</v>
      </c>
      <c r="BT161">
        <f ca="1"/>
        <v>0</v>
      </c>
      <c r="BU161" t="b">
        <f ca="1"/>
        <v>0</v>
      </c>
      <c r="BV161" t="b">
        <f ca="1"/>
        <v>0</v>
      </c>
      <c r="BW161">
        <f ca="1"/>
        <v>0</v>
      </c>
      <c r="BX161">
        <f ca="1"/>
        <v>0</v>
      </c>
      <c r="BY161" t="b">
        <f ca="1"/>
        <v>0</v>
      </c>
      <c r="BZ161" t="b">
        <f ca="1"/>
        <v>0</v>
      </c>
      <c r="CA161">
        <f ca="1"/>
        <v>0</v>
      </c>
      <c r="CB161">
        <f ca="1"/>
        <v>0</v>
      </c>
      <c r="CC161" t="b">
        <f ca="1"/>
        <v>0</v>
      </c>
      <c r="CD161" t="b">
        <f ca="1"/>
        <v>0</v>
      </c>
      <c r="CE161">
        <f ca="1"/>
        <v>0</v>
      </c>
      <c r="CF161">
        <f ca="1"/>
        <v>0</v>
      </c>
      <c r="CG161" t="b">
        <f ca="1"/>
        <v>0</v>
      </c>
      <c r="CH161">
        <f ca="1"/>
        <v>124</v>
      </c>
      <c r="CI161">
        <f ca="1"/>
        <v>56</v>
      </c>
      <c r="CJ161">
        <f ca="1"/>
        <v>31</v>
      </c>
      <c r="CK161" t="b">
        <f ca="1"/>
        <v>0</v>
      </c>
      <c r="CL161" t="b">
        <f ca="1"/>
        <v>0</v>
      </c>
      <c r="CM161" t="b">
        <f ca="1"/>
        <v>0</v>
      </c>
      <c r="CN161" t="b">
        <f ca="1"/>
        <v>0</v>
      </c>
      <c r="CO161">
        <f ca="1"/>
        <v>157</v>
      </c>
      <c r="CP161">
        <f ca="1"/>
        <v>0</v>
      </c>
      <c r="CQ161">
        <f ca="1"/>
        <v>0</v>
      </c>
      <c r="CR161">
        <f ca="1"/>
        <v>0</v>
      </c>
      <c r="CS161">
        <f ca="1"/>
        <v>0</v>
      </c>
      <c r="CT161">
        <f ca="1"/>
        <v>0</v>
      </c>
      <c r="CU161">
        <f ca="1"/>
        <v>0</v>
      </c>
      <c r="CV161">
        <f ca="1"/>
        <v>0</v>
      </c>
      <c r="CW161">
        <f ca="1"/>
        <v>0</v>
      </c>
      <c r="CX161">
        <f ca="1"/>
        <v>0</v>
      </c>
      <c r="CY161">
        <f ca="1"/>
        <v>0</v>
      </c>
      <c r="CZ161">
        <f ca="1"/>
        <v>0</v>
      </c>
      <c r="DA161" t="b">
        <f ca="1"/>
        <v>0</v>
      </c>
      <c r="DB161" t="b">
        <f ca="1"/>
        <v>0</v>
      </c>
      <c r="DC161" t="b">
        <f ca="1"/>
        <v>0</v>
      </c>
      <c r="DD161" t="b">
        <f ca="1"/>
        <v>0</v>
      </c>
      <c r="DE161" t="b">
        <f ca="1"/>
        <v>0</v>
      </c>
      <c r="DF161">
        <f ca="1"/>
        <v>0</v>
      </c>
    </row>
    <row r="162" spans="1:110" x14ac:dyDescent="0.2">
      <c r="A162" t="str">
        <f ca="1"/>
        <v>6_9 Oregon</v>
      </c>
      <c r="B162">
        <f ca="1"/>
        <v>10</v>
      </c>
      <c r="C162">
        <f ca="1"/>
        <v>0</v>
      </c>
      <c r="D162">
        <f ca="1"/>
        <v>0</v>
      </c>
      <c r="E162">
        <f ca="1"/>
        <v>0</v>
      </c>
      <c r="F162">
        <f ca="1"/>
        <v>0</v>
      </c>
      <c r="G162">
        <f ca="1"/>
        <v>0</v>
      </c>
      <c r="H162">
        <f ca="1"/>
        <v>0</v>
      </c>
      <c r="I162">
        <f ca="1"/>
        <v>0</v>
      </c>
      <c r="J162" t="str">
        <f ca="1"/>
        <v>0:21</v>
      </c>
      <c r="K162" t="b">
        <f ca="1"/>
        <v>0</v>
      </c>
      <c r="L162" t="b">
        <f ca="1"/>
        <v>0</v>
      </c>
      <c r="M162" t="b">
        <f ca="1"/>
        <v>0</v>
      </c>
      <c r="N162" t="str">
        <f ca="1"/>
        <v>Iana</v>
      </c>
      <c r="O162" t="b">
        <f ca="1"/>
        <v>0</v>
      </c>
      <c r="P162">
        <f ca="1"/>
        <v>0</v>
      </c>
      <c r="Q162">
        <f ca="1"/>
        <v>0</v>
      </c>
      <c r="R162">
        <f ca="1"/>
        <v>0</v>
      </c>
      <c r="S162">
        <f ca="1"/>
        <v>1</v>
      </c>
      <c r="T162">
        <f ca="1"/>
        <v>0</v>
      </c>
      <c r="U162">
        <f ca="1"/>
        <v>0</v>
      </c>
      <c r="V162">
        <f ca="1"/>
        <v>0</v>
      </c>
      <c r="W162">
        <f ca="1"/>
        <v>0</v>
      </c>
      <c r="X162">
        <f ca="1"/>
        <v>0</v>
      </c>
      <c r="Y162">
        <f ca="1"/>
        <v>0</v>
      </c>
      <c r="Z162">
        <f ca="1"/>
        <v>10</v>
      </c>
      <c r="AA162">
        <f ca="1"/>
        <v>0</v>
      </c>
      <c r="AB162">
        <f ca="1"/>
        <v>0</v>
      </c>
      <c r="AC162">
        <f ca="1"/>
        <v>0</v>
      </c>
      <c r="AD162">
        <f ca="1"/>
        <v>0</v>
      </c>
      <c r="AE162">
        <f ca="1"/>
        <v>0</v>
      </c>
      <c r="AF162">
        <f ca="1"/>
        <v>0</v>
      </c>
      <c r="AG162">
        <f ca="1"/>
        <v>0</v>
      </c>
      <c r="AH162">
        <f ca="1"/>
        <v>0</v>
      </c>
      <c r="AI162">
        <f ca="1"/>
        <v>10</v>
      </c>
      <c r="AJ162" t="b">
        <f ca="1"/>
        <v>0</v>
      </c>
      <c r="AK162">
        <f ca="1"/>
        <v>0</v>
      </c>
      <c r="AL162" t="str">
        <f ca="1"/>
        <v>DormsKids</v>
      </c>
      <c r="AM162" t="str">
        <f ca="1"/>
        <v>0:21</v>
      </c>
      <c r="AN162" t="str">
        <f ca="1"/>
        <v>Attack</v>
      </c>
      <c r="AO162" t="str">
        <f ca="1"/>
        <v>Lost</v>
      </c>
      <c r="AP162" t="b">
        <f ca="1"/>
        <v>0</v>
      </c>
      <c r="AQ162">
        <f ca="1"/>
        <v>0</v>
      </c>
      <c r="AR162" t="str">
        <f ca="1"/>
        <v>1:24</v>
      </c>
      <c r="AS162" t="str">
        <f ca="1"/>
        <v>Ploudy</v>
      </c>
      <c r="AT162" t="str">
        <f ca="1"/>
        <v>Gun</v>
      </c>
      <c r="AU162" t="b">
        <f ca="1"/>
        <v>0</v>
      </c>
      <c r="AV162" t="b">
        <f ca="1"/>
        <v>1</v>
      </c>
      <c r="AW162" t="str">
        <f ca="1"/>
        <v>1:00</v>
      </c>
      <c r="AX162" t="str">
        <f ca="1"/>
        <v>Perseus</v>
      </c>
      <c r="AY162" t="str">
        <f ca="1"/>
        <v>Gun</v>
      </c>
      <c r="AZ162" t="b">
        <f ca="1"/>
        <v>0</v>
      </c>
      <c r="BA162" t="b">
        <f ca="1"/>
        <v>1</v>
      </c>
      <c r="BB162" t="str">
        <f ca="1"/>
        <v>0:57</v>
      </c>
      <c r="BC162" t="str">
        <f ca="1"/>
        <v>Ploudy</v>
      </c>
      <c r="BD162" t="str">
        <f ca="1"/>
        <v>Gun</v>
      </c>
      <c r="BE162" t="b">
        <f ca="1"/>
        <v>0</v>
      </c>
      <c r="BF162" t="b">
        <f ca="1"/>
        <v>1</v>
      </c>
      <c r="BG162">
        <f ca="1"/>
        <v>0</v>
      </c>
      <c r="BH162">
        <f ca="1"/>
        <v>0</v>
      </c>
      <c r="BI162">
        <f ca="1"/>
        <v>0</v>
      </c>
      <c r="BJ162" t="b">
        <f ca="1"/>
        <v>0</v>
      </c>
      <c r="BK162">
        <f ca="1"/>
        <v>0</v>
      </c>
      <c r="BL162">
        <f ca="1"/>
        <v>0</v>
      </c>
      <c r="BM162">
        <f ca="1"/>
        <v>0</v>
      </c>
      <c r="BN162">
        <f ca="1"/>
        <v>0</v>
      </c>
      <c r="BO162" t="b">
        <f ca="1"/>
        <v>0</v>
      </c>
      <c r="BP162">
        <f ca="1"/>
        <v>0</v>
      </c>
      <c r="BQ162">
        <f ca="1"/>
        <v>0</v>
      </c>
      <c r="BR162" t="str">
        <f ca="1"/>
        <v/>
      </c>
      <c r="BS162">
        <f ca="1"/>
        <v>0</v>
      </c>
      <c r="BT162">
        <f ca="1"/>
        <v>0</v>
      </c>
      <c r="BU162" t="b">
        <f ca="1"/>
        <v>0</v>
      </c>
      <c r="BV162" t="b">
        <f ca="1"/>
        <v>0</v>
      </c>
      <c r="BW162">
        <f ca="1"/>
        <v>0</v>
      </c>
      <c r="BX162">
        <f ca="1"/>
        <v>0</v>
      </c>
      <c r="BY162" t="b">
        <f ca="1"/>
        <v>0</v>
      </c>
      <c r="BZ162" t="b">
        <f ca="1"/>
        <v>0</v>
      </c>
      <c r="CA162">
        <f ca="1"/>
        <v>2</v>
      </c>
      <c r="CB162">
        <f ca="1"/>
        <v>2</v>
      </c>
      <c r="CC162" t="b">
        <f ca="1"/>
        <v>1</v>
      </c>
      <c r="CD162" t="b">
        <f ca="1"/>
        <v>1</v>
      </c>
      <c r="CE162">
        <f ca="1"/>
        <v>0</v>
      </c>
      <c r="CF162">
        <f ca="1"/>
        <v>0</v>
      </c>
      <c r="CG162" t="b">
        <f ca="1"/>
        <v>0</v>
      </c>
      <c r="CH162">
        <f ca="1"/>
        <v>21</v>
      </c>
      <c r="CI162">
        <f ca="1"/>
        <v>159</v>
      </c>
      <c r="CJ162">
        <f ca="1"/>
        <v>96</v>
      </c>
      <c r="CK162">
        <f ca="1"/>
        <v>120</v>
      </c>
      <c r="CL162">
        <f ca="1"/>
        <v>123</v>
      </c>
      <c r="CM162" t="b">
        <f ca="1"/>
        <v>0</v>
      </c>
      <c r="CN162" t="b">
        <f ca="1"/>
        <v>0</v>
      </c>
      <c r="CO162">
        <f ca="1"/>
        <v>159</v>
      </c>
      <c r="CP162">
        <f ca="1"/>
        <v>0</v>
      </c>
      <c r="CQ162">
        <f ca="1"/>
        <v>0</v>
      </c>
      <c r="CR162">
        <f ca="1"/>
        <v>0</v>
      </c>
      <c r="CS162">
        <f ca="1"/>
        <v>0</v>
      </c>
      <c r="CT162">
        <f ca="1"/>
        <v>0</v>
      </c>
      <c r="CU162">
        <f ca="1"/>
        <v>0</v>
      </c>
      <c r="CV162">
        <f ca="1"/>
        <v>0</v>
      </c>
      <c r="CW162">
        <f ca="1"/>
        <v>0</v>
      </c>
      <c r="CX162">
        <f ca="1"/>
        <v>0</v>
      </c>
      <c r="CY162">
        <f ca="1"/>
        <v>0</v>
      </c>
      <c r="CZ162">
        <f ca="1"/>
        <v>0</v>
      </c>
      <c r="DA162" t="b">
        <f ca="1"/>
        <v>0</v>
      </c>
      <c r="DB162" t="b">
        <f ca="1"/>
        <v>0</v>
      </c>
      <c r="DC162" t="b">
        <f ca="1"/>
        <v>0</v>
      </c>
      <c r="DD162" t="b">
        <f ca="1"/>
        <v>0</v>
      </c>
      <c r="DE162" t="b">
        <f ca="1"/>
        <v>0</v>
      </c>
      <c r="DF162">
        <f ca="1"/>
        <v>0</v>
      </c>
    </row>
    <row r="163" spans="1:110" x14ac:dyDescent="0.2">
      <c r="A163" t="str">
        <f ca="1"/>
        <v>6_9 Oregon</v>
      </c>
      <c r="B163">
        <f ca="1"/>
        <v>11</v>
      </c>
      <c r="C163">
        <f ca="1"/>
        <v>0</v>
      </c>
      <c r="D163">
        <f ca="1"/>
        <v>0</v>
      </c>
      <c r="E163">
        <f ca="1"/>
        <v>0</v>
      </c>
      <c r="F163">
        <f ca="1"/>
        <v>0</v>
      </c>
      <c r="G163">
        <f ca="1"/>
        <v>0</v>
      </c>
      <c r="H163">
        <f ca="1"/>
        <v>0</v>
      </c>
      <c r="I163">
        <f ca="1"/>
        <v>0</v>
      </c>
      <c r="J163" t="str">
        <f ca="1"/>
        <v>2:16</v>
      </c>
      <c r="K163" t="b">
        <f ca="1"/>
        <v>0</v>
      </c>
      <c r="L163" t="b">
        <f ca="1"/>
        <v>0</v>
      </c>
      <c r="M163" t="b">
        <f ca="1"/>
        <v>1</v>
      </c>
      <c r="N163" t="str">
        <f ca="1"/>
        <v>Nomad</v>
      </c>
      <c r="O163" t="b">
        <f ca="1"/>
        <v>0</v>
      </c>
      <c r="P163">
        <f ca="1"/>
        <v>0</v>
      </c>
      <c r="Q163">
        <f ca="1"/>
        <v>0</v>
      </c>
      <c r="R163">
        <f ca="1"/>
        <v>0</v>
      </c>
      <c r="S163">
        <f ca="1"/>
        <v>0</v>
      </c>
      <c r="T163">
        <f ca="1"/>
        <v>0</v>
      </c>
      <c r="U163">
        <f ca="1"/>
        <v>0</v>
      </c>
      <c r="V163">
        <f ca="1"/>
        <v>0</v>
      </c>
      <c r="W163">
        <f ca="1"/>
        <v>0</v>
      </c>
      <c r="X163">
        <f ca="1"/>
        <v>0</v>
      </c>
      <c r="Y163">
        <f ca="1"/>
        <v>0</v>
      </c>
      <c r="Z163">
        <f ca="1"/>
        <v>11</v>
      </c>
      <c r="AA163">
        <f ca="1"/>
        <v>0</v>
      </c>
      <c r="AB163">
        <f ca="1"/>
        <v>0</v>
      </c>
      <c r="AC163">
        <f ca="1"/>
        <v>0</v>
      </c>
      <c r="AD163">
        <f ca="1"/>
        <v>0</v>
      </c>
      <c r="AE163">
        <f ca="1"/>
        <v>0</v>
      </c>
      <c r="AF163">
        <f ca="1"/>
        <v>0</v>
      </c>
      <c r="AG163">
        <f ca="1"/>
        <v>0</v>
      </c>
      <c r="AH163">
        <f ca="1"/>
        <v>0</v>
      </c>
      <c r="AI163">
        <f ca="1"/>
        <v>11</v>
      </c>
      <c r="AJ163" t="b">
        <f ca="1"/>
        <v>0</v>
      </c>
      <c r="AK163">
        <f ca="1"/>
        <v>0</v>
      </c>
      <c r="AL163" t="str">
        <f ca="1"/>
        <v>KitchenDining</v>
      </c>
      <c r="AM163" t="str">
        <f ca="1"/>
        <v>0:26</v>
      </c>
      <c r="AN163" t="str">
        <f ca="1"/>
        <v>Attack</v>
      </c>
      <c r="AO163" t="str">
        <f ca="1"/>
        <v>Lost</v>
      </c>
      <c r="AP163" t="b">
        <f ca="1"/>
        <v>0</v>
      </c>
      <c r="AQ163">
        <f ca="1"/>
        <v>0</v>
      </c>
      <c r="AR163" t="str">
        <f ca="1"/>
        <v>1:16</v>
      </c>
      <c r="AS163" t="str">
        <f ca="1"/>
        <v>Perseus</v>
      </c>
      <c r="AT163" t="str">
        <f ca="1"/>
        <v>Gun</v>
      </c>
      <c r="AU163" t="b">
        <f ca="1"/>
        <v>0</v>
      </c>
      <c r="AV163" t="b">
        <f ca="1"/>
        <v>0</v>
      </c>
      <c r="AW163" t="str">
        <f ca="1"/>
        <v>0:36</v>
      </c>
      <c r="AX163" t="str">
        <f ca="1"/>
        <v>Yeeto</v>
      </c>
      <c r="AY163" t="str">
        <f ca="1"/>
        <v>Gun</v>
      </c>
      <c r="AZ163" t="b">
        <f ca="1"/>
        <v>0</v>
      </c>
      <c r="BA163" t="b">
        <f ca="1"/>
        <v>1</v>
      </c>
      <c r="BB163" t="str">
        <f ca="1"/>
        <v>0:33</v>
      </c>
      <c r="BC163" t="str">
        <f ca="1"/>
        <v>Yeeto</v>
      </c>
      <c r="BD163" t="str">
        <f ca="1"/>
        <v>Gun</v>
      </c>
      <c r="BE163" t="b">
        <f ca="1"/>
        <v>0</v>
      </c>
      <c r="BF163" t="b">
        <f ca="1"/>
        <v>1</v>
      </c>
      <c r="BG163">
        <f ca="1"/>
        <v>0</v>
      </c>
      <c r="BH163">
        <f ca="1"/>
        <v>0</v>
      </c>
      <c r="BI163">
        <f ca="1"/>
        <v>0</v>
      </c>
      <c r="BJ163" t="b">
        <f ca="1"/>
        <v>0</v>
      </c>
      <c r="BK163">
        <f ca="1"/>
        <v>0</v>
      </c>
      <c r="BL163">
        <f ca="1"/>
        <v>0</v>
      </c>
      <c r="BM163">
        <f ca="1"/>
        <v>0</v>
      </c>
      <c r="BN163">
        <f ca="1"/>
        <v>0</v>
      </c>
      <c r="BO163" t="b">
        <f ca="1"/>
        <v>0</v>
      </c>
      <c r="BP163">
        <f ca="1"/>
        <v>0</v>
      </c>
      <c r="BQ163">
        <f ca="1"/>
        <v>0</v>
      </c>
      <c r="BR163" t="str">
        <f ca="1"/>
        <v/>
      </c>
      <c r="BS163">
        <f ca="1"/>
        <v>0</v>
      </c>
      <c r="BT163">
        <f ca="1"/>
        <v>0</v>
      </c>
      <c r="BU163" t="b">
        <f ca="1"/>
        <v>0</v>
      </c>
      <c r="BV163" t="b">
        <f ca="1"/>
        <v>0</v>
      </c>
      <c r="BW163">
        <f ca="1"/>
        <v>0</v>
      </c>
      <c r="BX163">
        <f ca="1"/>
        <v>0</v>
      </c>
      <c r="BY163" t="b">
        <f ca="1"/>
        <v>0</v>
      </c>
      <c r="BZ163" t="b">
        <f ca="1"/>
        <v>0</v>
      </c>
      <c r="CA163">
        <f ca="1"/>
        <v>0</v>
      </c>
      <c r="CB163">
        <f ca="1"/>
        <v>0</v>
      </c>
      <c r="CC163" t="b">
        <f ca="1"/>
        <v>0</v>
      </c>
      <c r="CD163" t="b">
        <f ca="1"/>
        <v>0</v>
      </c>
      <c r="CE163">
        <f ca="1"/>
        <v>0</v>
      </c>
      <c r="CF163">
        <f ca="1"/>
        <v>0</v>
      </c>
      <c r="CG163" t="b">
        <f ca="1"/>
        <v>0</v>
      </c>
      <c r="CH163">
        <f ca="1"/>
        <v>136</v>
      </c>
      <c r="CI163">
        <f ca="1"/>
        <v>44</v>
      </c>
      <c r="CJ163">
        <f ca="1"/>
        <v>104</v>
      </c>
      <c r="CK163">
        <f ca="1"/>
        <v>144</v>
      </c>
      <c r="CL163">
        <f ca="1"/>
        <v>147</v>
      </c>
      <c r="CM163" t="b">
        <f ca="1"/>
        <v>0</v>
      </c>
      <c r="CN163" t="b">
        <f ca="1"/>
        <v>0</v>
      </c>
      <c r="CO163">
        <f ca="1"/>
        <v>154</v>
      </c>
      <c r="CP163">
        <f ca="1"/>
        <v>0</v>
      </c>
      <c r="CQ163">
        <f ca="1"/>
        <v>0</v>
      </c>
      <c r="CR163">
        <f ca="1"/>
        <v>0</v>
      </c>
      <c r="CS163">
        <f ca="1"/>
        <v>0</v>
      </c>
      <c r="CT163">
        <f ca="1"/>
        <v>0</v>
      </c>
      <c r="CU163">
        <f ca="1"/>
        <v>0</v>
      </c>
      <c r="CV163">
        <f ca="1"/>
        <v>0</v>
      </c>
      <c r="CW163">
        <f ca="1"/>
        <v>0</v>
      </c>
      <c r="CX163">
        <f ca="1"/>
        <v>0</v>
      </c>
      <c r="CY163">
        <f ca="1"/>
        <v>0</v>
      </c>
      <c r="CZ163">
        <f ca="1"/>
        <v>0</v>
      </c>
      <c r="DA163" t="b">
        <f ca="1"/>
        <v>0</v>
      </c>
      <c r="DB163" t="b">
        <f ca="1"/>
        <v>0</v>
      </c>
      <c r="DC163" t="b">
        <f ca="1"/>
        <v>0</v>
      </c>
      <c r="DD163" t="b">
        <f ca="1"/>
        <v>0</v>
      </c>
      <c r="DE163" t="b">
        <f ca="1"/>
        <v>0</v>
      </c>
      <c r="DF163">
        <f ca="1"/>
        <v>0</v>
      </c>
    </row>
    <row r="164" spans="1:110" x14ac:dyDescent="0.2">
      <c r="A164" t="str">
        <f ca="1"/>
        <v>6_9 Oregon</v>
      </c>
      <c r="B164">
        <f ca="1"/>
        <v>12</v>
      </c>
      <c r="C164">
        <f ca="1"/>
        <v>0</v>
      </c>
      <c r="D164">
        <f ca="1"/>
        <v>0</v>
      </c>
      <c r="E164">
        <f ca="1"/>
        <v>0</v>
      </c>
      <c r="F164">
        <f ca="1"/>
        <v>0</v>
      </c>
      <c r="G164">
        <f ca="1"/>
        <v>0</v>
      </c>
      <c r="H164">
        <f ca="1"/>
        <v>0</v>
      </c>
      <c r="I164">
        <f ca="1"/>
        <v>0</v>
      </c>
      <c r="J164">
        <f ca="1"/>
        <v>0</v>
      </c>
      <c r="K164" t="b">
        <f ca="1"/>
        <v>0</v>
      </c>
      <c r="L164" t="b">
        <f ca="1"/>
        <v>0</v>
      </c>
      <c r="M164" t="b">
        <f ca="1"/>
        <v>0</v>
      </c>
      <c r="N164" t="str">
        <f ca="1"/>
        <v>Nomad</v>
      </c>
      <c r="O164" t="b">
        <f ca="1"/>
        <v>0</v>
      </c>
      <c r="P164">
        <f ca="1"/>
        <v>0</v>
      </c>
      <c r="Q164">
        <f ca="1"/>
        <v>0</v>
      </c>
      <c r="R164">
        <f ca="1"/>
        <v>0</v>
      </c>
      <c r="S164">
        <f ca="1"/>
        <v>1</v>
      </c>
      <c r="T164">
        <f ca="1"/>
        <v>0</v>
      </c>
      <c r="U164">
        <f ca="1"/>
        <v>0</v>
      </c>
      <c r="V164">
        <f ca="1"/>
        <v>0</v>
      </c>
      <c r="W164">
        <f ca="1"/>
        <v>0</v>
      </c>
      <c r="X164">
        <f ca="1"/>
        <v>0</v>
      </c>
      <c r="Y164">
        <f ca="1"/>
        <v>0</v>
      </c>
      <c r="Z164">
        <f ca="1"/>
        <v>12</v>
      </c>
      <c r="AA164">
        <f ca="1"/>
        <v>0</v>
      </c>
      <c r="AB164">
        <f ca="1"/>
        <v>0</v>
      </c>
      <c r="AC164">
        <f ca="1"/>
        <v>0</v>
      </c>
      <c r="AD164">
        <f ca="1"/>
        <v>0</v>
      </c>
      <c r="AE164">
        <f ca="1"/>
        <v>0</v>
      </c>
      <c r="AF164">
        <f ca="1"/>
        <v>0</v>
      </c>
      <c r="AG164">
        <f ca="1"/>
        <v>0</v>
      </c>
      <c r="AH164">
        <f ca="1"/>
        <v>0</v>
      </c>
      <c r="AI164">
        <f ca="1"/>
        <v>12</v>
      </c>
      <c r="AJ164" t="b">
        <f ca="1"/>
        <v>0</v>
      </c>
      <c r="AK164">
        <f ca="1"/>
        <v>0</v>
      </c>
      <c r="AL164" t="str">
        <f ca="1"/>
        <v>KitchenDining</v>
      </c>
      <c r="AM164">
        <f ca="1"/>
        <v>0</v>
      </c>
      <c r="AN164" t="str">
        <f ca="1"/>
        <v>Attack</v>
      </c>
      <c r="AO164" t="str">
        <f ca="1"/>
        <v>Not Played</v>
      </c>
      <c r="AP164" t="b">
        <f ca="1"/>
        <v>0</v>
      </c>
      <c r="AQ164">
        <f ca="1"/>
        <v>0</v>
      </c>
      <c r="AR164" t="str">
        <f ca="1"/>
        <v>1:52</v>
      </c>
      <c r="AS164" t="str">
        <f ca="1"/>
        <v>Blue</v>
      </c>
      <c r="AT164" t="str">
        <f ca="1"/>
        <v>Gun</v>
      </c>
      <c r="AU164" t="b">
        <f ca="1"/>
        <v>0</v>
      </c>
      <c r="AV164" t="b">
        <f ca="1"/>
        <v>0</v>
      </c>
      <c r="AW164" t="str">
        <f ca="1"/>
        <v>1:47</v>
      </c>
      <c r="AX164" t="str">
        <f ca="1"/>
        <v>Perseus</v>
      </c>
      <c r="AY164" t="str">
        <f ca="1"/>
        <v>Gun</v>
      </c>
      <c r="AZ164" t="b">
        <f ca="1"/>
        <v>0</v>
      </c>
      <c r="BA164" t="b">
        <f ca="1"/>
        <v>1</v>
      </c>
      <c r="BB164" t="str">
        <f ca="1"/>
        <v>0:51</v>
      </c>
      <c r="BC164" t="str">
        <f ca="1"/>
        <v>Blue</v>
      </c>
      <c r="BD164" t="str">
        <f ca="1"/>
        <v>Gun</v>
      </c>
      <c r="BE164" t="b">
        <f ca="1"/>
        <v>0</v>
      </c>
      <c r="BF164" t="b">
        <f ca="1"/>
        <v>1</v>
      </c>
      <c r="BG164" t="str">
        <f ca="1"/>
        <v>0:26</v>
      </c>
      <c r="BH164" t="str">
        <f ca="1"/>
        <v>Fin</v>
      </c>
      <c r="BI164" t="str">
        <f ca="1"/>
        <v>Gun</v>
      </c>
      <c r="BJ164" t="b">
        <f ca="1"/>
        <v>0</v>
      </c>
      <c r="BK164" t="b">
        <f ca="1"/>
        <v>0</v>
      </c>
      <c r="BL164" t="str">
        <f ca="1"/>
        <v>0:21</v>
      </c>
      <c r="BM164" t="str">
        <f ca="1"/>
        <v>Fin</v>
      </c>
      <c r="BN164" t="str">
        <f ca="1"/>
        <v>Gun</v>
      </c>
      <c r="BO164" t="b">
        <f ca="1"/>
        <v>0</v>
      </c>
      <c r="BP164" t="b">
        <f ca="1"/>
        <v>1</v>
      </c>
      <c r="BQ164">
        <f ca="1"/>
        <v>0</v>
      </c>
      <c r="BR164" t="str">
        <f ca="1"/>
        <v/>
      </c>
      <c r="BS164" t="str">
        <f ca="1"/>
        <v>FALSE</v>
      </c>
      <c r="BT164">
        <f ca="1"/>
        <v>0</v>
      </c>
      <c r="BU164" t="b">
        <f ca="1"/>
        <v>0</v>
      </c>
      <c r="BV164" t="b">
        <f ca="1"/>
        <v>0</v>
      </c>
      <c r="BW164">
        <f ca="1"/>
        <v>0</v>
      </c>
      <c r="BX164" t="str">
        <f ca="1"/>
        <v>FALSE</v>
      </c>
      <c r="BY164" t="b">
        <f ca="1"/>
        <v>0</v>
      </c>
      <c r="BZ164" t="b">
        <f ca="1"/>
        <v>0</v>
      </c>
      <c r="CA164">
        <f ca="1"/>
        <v>0</v>
      </c>
      <c r="CB164">
        <f ca="1"/>
        <v>0</v>
      </c>
      <c r="CC164" t="b">
        <f ca="1"/>
        <v>0</v>
      </c>
      <c r="CD164" t="b">
        <f ca="1"/>
        <v>1</v>
      </c>
      <c r="CE164">
        <f ca="1"/>
        <v>0</v>
      </c>
      <c r="CF164">
        <f ca="1"/>
        <v>0</v>
      </c>
      <c r="CG164" t="b">
        <f ca="1"/>
        <v>0</v>
      </c>
      <c r="CH164">
        <f ca="1"/>
        <v>0</v>
      </c>
      <c r="CI164" t="b">
        <f ca="1"/>
        <v>0</v>
      </c>
      <c r="CJ164">
        <f ca="1"/>
        <v>68</v>
      </c>
      <c r="CK164">
        <f ca="1"/>
        <v>73</v>
      </c>
      <c r="CL164">
        <f ca="1"/>
        <v>129</v>
      </c>
      <c r="CM164">
        <f ca="1"/>
        <v>154</v>
      </c>
      <c r="CN164">
        <f ca="1"/>
        <v>159</v>
      </c>
      <c r="CO164" t="str">
        <f ca="1"/>
        <v/>
      </c>
      <c r="CP164">
        <f ca="1"/>
        <v>0</v>
      </c>
      <c r="CQ164">
        <f ca="1"/>
        <v>0</v>
      </c>
      <c r="CR164">
        <f ca="1"/>
        <v>0</v>
      </c>
      <c r="CS164">
        <f ca="1"/>
        <v>0</v>
      </c>
      <c r="CT164">
        <f ca="1"/>
        <v>0</v>
      </c>
      <c r="CU164">
        <f ca="1"/>
        <v>0</v>
      </c>
      <c r="CV164">
        <f ca="1"/>
        <v>0</v>
      </c>
      <c r="CW164">
        <f ca="1"/>
        <v>0</v>
      </c>
      <c r="CX164">
        <f ca="1"/>
        <v>0</v>
      </c>
      <c r="CY164">
        <f ca="1"/>
        <v>0</v>
      </c>
      <c r="CZ164">
        <f ca="1"/>
        <v>0</v>
      </c>
      <c r="DA164" t="str">
        <f ca="1"/>
        <v>NP</v>
      </c>
      <c r="DB164" t="b">
        <f ca="1"/>
        <v>0</v>
      </c>
      <c r="DC164" t="b">
        <f ca="1"/>
        <v>0</v>
      </c>
      <c r="DD164" t="b">
        <f ca="1"/>
        <v>0</v>
      </c>
      <c r="DE164" t="b">
        <f ca="1"/>
        <v>0</v>
      </c>
      <c r="DF164">
        <f ca="1"/>
        <v>0</v>
      </c>
    </row>
    <row r="165" spans="1:110" x14ac:dyDescent="0.2">
      <c r="A165" t="str">
        <f ca="1"/>
        <v>6_9 Chalet</v>
      </c>
      <c r="B165">
        <f ca="1"/>
        <v>1</v>
      </c>
      <c r="C165">
        <f ca="1"/>
        <v>0</v>
      </c>
      <c r="D165">
        <f ca="1"/>
        <v>0</v>
      </c>
      <c r="E165">
        <f ca="1"/>
        <v>0</v>
      </c>
      <c r="F165">
        <f ca="1"/>
        <v>0</v>
      </c>
      <c r="G165">
        <f ca="1"/>
        <v>0</v>
      </c>
      <c r="H165">
        <f ca="1"/>
        <v>0</v>
      </c>
      <c r="I165">
        <f ca="1"/>
        <v>0</v>
      </c>
      <c r="J165" t="str">
        <f ca="1"/>
        <v>1:42</v>
      </c>
      <c r="K165" t="b">
        <f ca="1"/>
        <v>0</v>
      </c>
      <c r="L165" t="b">
        <f ca="1"/>
        <v>0</v>
      </c>
      <c r="M165" t="b">
        <f ca="1"/>
        <v>0</v>
      </c>
      <c r="N165" t="str">
        <f ca="1"/>
        <v>Aruni</v>
      </c>
      <c r="O165" t="b">
        <f ca="1"/>
        <v>0</v>
      </c>
      <c r="P165">
        <f ca="1"/>
        <v>0</v>
      </c>
      <c r="Q165">
        <f ca="1"/>
        <v>0</v>
      </c>
      <c r="R165">
        <f ca="1"/>
        <v>6</v>
      </c>
      <c r="S165">
        <f ca="1"/>
        <v>0</v>
      </c>
      <c r="T165">
        <f ca="1"/>
        <v>0</v>
      </c>
      <c r="U165">
        <f ca="1"/>
        <v>0</v>
      </c>
      <c r="V165">
        <f ca="1"/>
        <v>0</v>
      </c>
      <c r="W165">
        <f ca="1"/>
        <v>0</v>
      </c>
      <c r="X165">
        <f ca="1"/>
        <v>0</v>
      </c>
      <c r="Y165">
        <f ca="1"/>
        <v>0</v>
      </c>
      <c r="Z165">
        <f ca="1"/>
        <v>1</v>
      </c>
      <c r="AA165">
        <f ca="1"/>
        <v>0</v>
      </c>
      <c r="AB165">
        <f ca="1"/>
        <v>0</v>
      </c>
      <c r="AC165">
        <f ca="1"/>
        <v>0</v>
      </c>
      <c r="AD165">
        <f ca="1"/>
        <v>0</v>
      </c>
      <c r="AE165">
        <f ca="1"/>
        <v>0</v>
      </c>
      <c r="AF165">
        <f ca="1"/>
        <v>0</v>
      </c>
      <c r="AG165">
        <f ca="1"/>
        <v>0</v>
      </c>
      <c r="AH165">
        <f ca="1"/>
        <v>0</v>
      </c>
      <c r="AI165">
        <f ca="1"/>
        <v>1</v>
      </c>
      <c r="AJ165" t="b">
        <f ca="1"/>
        <v>0</v>
      </c>
      <c r="AK165">
        <f ca="1"/>
        <v>0</v>
      </c>
      <c r="AL165" t="str">
        <f ca="1"/>
        <v>BarGaming</v>
      </c>
      <c r="AM165" t="str">
        <f ca="1"/>
        <v>1:10</v>
      </c>
      <c r="AN165" t="str">
        <f ca="1"/>
        <v>Defence</v>
      </c>
      <c r="AO165" t="str">
        <f ca="1"/>
        <v>Lost</v>
      </c>
      <c r="AP165" t="b">
        <f ca="1"/>
        <v>0</v>
      </c>
      <c r="AQ165">
        <f ca="1"/>
        <v>0</v>
      </c>
      <c r="AR165" t="str">
        <f ca="1"/>
        <v>1:24</v>
      </c>
      <c r="AS165" t="str">
        <f ca="1"/>
        <v>Fin</v>
      </c>
      <c r="AT165" t="str">
        <f ca="1"/>
        <v>Gun</v>
      </c>
      <c r="AU165" t="b">
        <f ca="1"/>
        <v>0</v>
      </c>
      <c r="AV165" t="b">
        <f ca="1"/>
        <v>0</v>
      </c>
      <c r="AW165">
        <f ca="1"/>
        <v>0</v>
      </c>
      <c r="AX165">
        <f ca="1"/>
        <v>0</v>
      </c>
      <c r="AY165">
        <f ca="1"/>
        <v>0</v>
      </c>
      <c r="AZ165" t="b">
        <f ca="1"/>
        <v>0</v>
      </c>
      <c r="BA165">
        <f ca="1"/>
        <v>0</v>
      </c>
      <c r="BB165">
        <f ca="1"/>
        <v>0</v>
      </c>
      <c r="BC165">
        <f ca="1"/>
        <v>0</v>
      </c>
      <c r="BD165">
        <f ca="1"/>
        <v>0</v>
      </c>
      <c r="BE165" t="b">
        <f ca="1"/>
        <v>0</v>
      </c>
      <c r="BF165">
        <f ca="1"/>
        <v>0</v>
      </c>
      <c r="BG165">
        <f ca="1"/>
        <v>0</v>
      </c>
      <c r="BH165">
        <f ca="1"/>
        <v>0</v>
      </c>
      <c r="BI165">
        <f ca="1"/>
        <v>0</v>
      </c>
      <c r="BJ165" t="b">
        <f ca="1"/>
        <v>0</v>
      </c>
      <c r="BK165">
        <f ca="1"/>
        <v>0</v>
      </c>
      <c r="BL165">
        <f ca="1"/>
        <v>0</v>
      </c>
      <c r="BM165">
        <f ca="1"/>
        <v>0</v>
      </c>
      <c r="BN165">
        <f ca="1"/>
        <v>0</v>
      </c>
      <c r="BO165" t="b">
        <f ca="1"/>
        <v>0</v>
      </c>
      <c r="BP165">
        <f ca="1"/>
        <v>0</v>
      </c>
      <c r="BQ165">
        <f ca="1"/>
        <v>0</v>
      </c>
      <c r="BR165" t="str">
        <f ca="1"/>
        <v/>
      </c>
      <c r="BS165">
        <f ca="1"/>
        <v>0</v>
      </c>
      <c r="BT165">
        <f ca="1"/>
        <v>0</v>
      </c>
      <c r="BU165" t="b">
        <f ca="1"/>
        <v>0</v>
      </c>
      <c r="BV165" t="b">
        <f ca="1"/>
        <v>0</v>
      </c>
      <c r="BW165">
        <f ca="1"/>
        <v>0</v>
      </c>
      <c r="BX165">
        <f ca="1"/>
        <v>0</v>
      </c>
      <c r="BY165" t="b">
        <f ca="1"/>
        <v>0</v>
      </c>
      <c r="BZ165" t="b">
        <f ca="1"/>
        <v>0</v>
      </c>
      <c r="CA165">
        <f ca="1"/>
        <v>0</v>
      </c>
      <c r="CB165">
        <f ca="1"/>
        <v>0</v>
      </c>
      <c r="CC165" t="b">
        <f ca="1"/>
        <v>0</v>
      </c>
      <c r="CD165" t="b">
        <f ca="1"/>
        <v>0</v>
      </c>
      <c r="CE165">
        <f ca="1"/>
        <v>0</v>
      </c>
      <c r="CF165">
        <f ca="1"/>
        <v>0</v>
      </c>
      <c r="CG165" t="b">
        <f ca="1"/>
        <v>0</v>
      </c>
      <c r="CH165">
        <f ca="1"/>
        <v>102</v>
      </c>
      <c r="CI165">
        <f ca="1"/>
        <v>78</v>
      </c>
      <c r="CJ165">
        <f ca="1"/>
        <v>96</v>
      </c>
      <c r="CK165" t="b">
        <f ca="1"/>
        <v>0</v>
      </c>
      <c r="CL165" t="b">
        <f ca="1"/>
        <v>0</v>
      </c>
      <c r="CM165" t="b">
        <f ca="1"/>
        <v>0</v>
      </c>
      <c r="CN165" t="b">
        <f ca="1"/>
        <v>0</v>
      </c>
      <c r="CO165">
        <f ca="1"/>
        <v>110</v>
      </c>
      <c r="CP165">
        <f ca="1"/>
        <v>0</v>
      </c>
      <c r="CQ165">
        <f ca="1"/>
        <v>0</v>
      </c>
      <c r="CR165">
        <f ca="1"/>
        <v>0</v>
      </c>
      <c r="CS165">
        <f ca="1"/>
        <v>0</v>
      </c>
      <c r="CT165">
        <f ca="1"/>
        <v>0</v>
      </c>
      <c r="CU165" t="b">
        <f ca="1"/>
        <v>1</v>
      </c>
      <c r="CV165" t="b">
        <f ca="1"/>
        <v>0</v>
      </c>
      <c r="CW165">
        <f ca="1"/>
        <v>171</v>
      </c>
      <c r="CX165">
        <f ca="1"/>
        <v>78</v>
      </c>
      <c r="CY165">
        <f ca="1"/>
        <v>0</v>
      </c>
      <c r="CZ165">
        <f ca="1"/>
        <v>0</v>
      </c>
      <c r="DA165" t="b">
        <f ca="1"/>
        <v>0</v>
      </c>
      <c r="DB165" t="b">
        <f ca="1"/>
        <v>0</v>
      </c>
      <c r="DC165" t="b">
        <f ca="1"/>
        <v>0</v>
      </c>
      <c r="DD165" t="b">
        <f ca="1"/>
        <v>0</v>
      </c>
      <c r="DE165" t="b">
        <f ca="1"/>
        <v>0</v>
      </c>
      <c r="DF165">
        <f ca="1"/>
        <v>0</v>
      </c>
    </row>
    <row r="166" spans="1:110" x14ac:dyDescent="0.2">
      <c r="A166" t="str">
        <f ca="1"/>
        <v>6_9 Chalet</v>
      </c>
      <c r="B166">
        <f ca="1"/>
        <v>2</v>
      </c>
      <c r="C166">
        <f ca="1"/>
        <v>0</v>
      </c>
      <c r="D166">
        <f ca="1"/>
        <v>0</v>
      </c>
      <c r="E166">
        <f ca="1"/>
        <v>0</v>
      </c>
      <c r="F166">
        <f ca="1"/>
        <v>0</v>
      </c>
      <c r="G166">
        <f ca="1"/>
        <v>0</v>
      </c>
      <c r="H166">
        <f ca="1"/>
        <v>0</v>
      </c>
      <c r="I166">
        <f ca="1"/>
        <v>0</v>
      </c>
      <c r="J166">
        <f ca="1"/>
        <v>0</v>
      </c>
      <c r="K166" t="b">
        <f ca="1"/>
        <v>0</v>
      </c>
      <c r="L166" t="b">
        <f ca="1"/>
        <v>0</v>
      </c>
      <c r="M166" t="b">
        <f ca="1"/>
        <v>0</v>
      </c>
      <c r="N166" t="str">
        <f ca="1"/>
        <v>Aruni</v>
      </c>
      <c r="O166" t="b">
        <f ca="1"/>
        <v>0</v>
      </c>
      <c r="P166">
        <f ca="1"/>
        <v>0</v>
      </c>
      <c r="Q166">
        <f ca="1"/>
        <v>0</v>
      </c>
      <c r="R166">
        <f ca="1"/>
        <v>4</v>
      </c>
      <c r="S166">
        <f ca="1"/>
        <v>0</v>
      </c>
      <c r="T166">
        <f ca="1"/>
        <v>0</v>
      </c>
      <c r="U166">
        <f ca="1"/>
        <v>0</v>
      </c>
      <c r="V166">
        <f ca="1"/>
        <v>0</v>
      </c>
      <c r="W166">
        <f ca="1"/>
        <v>0</v>
      </c>
      <c r="X166">
        <f ca="1"/>
        <v>0</v>
      </c>
      <c r="Y166">
        <f ca="1"/>
        <v>0</v>
      </c>
      <c r="Z166">
        <f ca="1"/>
        <v>2</v>
      </c>
      <c r="AA166">
        <f ca="1"/>
        <v>0</v>
      </c>
      <c r="AB166">
        <f ca="1"/>
        <v>0</v>
      </c>
      <c r="AC166">
        <f ca="1"/>
        <v>0</v>
      </c>
      <c r="AD166">
        <f ca="1"/>
        <v>0</v>
      </c>
      <c r="AE166">
        <f ca="1"/>
        <v>0</v>
      </c>
      <c r="AF166">
        <f ca="1"/>
        <v>0</v>
      </c>
      <c r="AG166">
        <f ca="1"/>
        <v>0</v>
      </c>
      <c r="AH166">
        <f ca="1"/>
        <v>0</v>
      </c>
      <c r="AI166">
        <f ca="1"/>
        <v>2</v>
      </c>
      <c r="AJ166" t="b">
        <f ca="1"/>
        <v>0</v>
      </c>
      <c r="AK166">
        <f ca="1"/>
        <v>0</v>
      </c>
      <c r="AL166" t="str">
        <f ca="1"/>
        <v>BarGaming</v>
      </c>
      <c r="AM166" t="str">
        <f ca="1"/>
        <v>0:00</v>
      </c>
      <c r="AN166" t="str">
        <f ca="1"/>
        <v>Defence</v>
      </c>
      <c r="AO166" t="str">
        <f ca="1"/>
        <v>Won</v>
      </c>
      <c r="AP166" t="b">
        <f ca="1"/>
        <v>0</v>
      </c>
      <c r="AQ166">
        <f ca="1"/>
        <v>0</v>
      </c>
      <c r="AR166" t="str">
        <f ca="1"/>
        <v>2:19</v>
      </c>
      <c r="AS166" t="str">
        <f ca="1"/>
        <v>Yeeto</v>
      </c>
      <c r="AT166" t="str">
        <f ca="1"/>
        <v>Gun</v>
      </c>
      <c r="AU166" t="b">
        <f ca="1"/>
        <v>0</v>
      </c>
      <c r="AV166" t="b">
        <f ca="1"/>
        <v>1</v>
      </c>
      <c r="AW166" t="str">
        <f ca="1"/>
        <v>0:46</v>
      </c>
      <c r="AX166" t="str">
        <f ca="1"/>
        <v>Yeeto</v>
      </c>
      <c r="AY166" t="str">
        <f ca="1"/>
        <v>Gun</v>
      </c>
      <c r="AZ166" t="b">
        <f ca="1"/>
        <v>0</v>
      </c>
      <c r="BA166" t="b">
        <f ca="1"/>
        <v>1</v>
      </c>
      <c r="BB166" t="str">
        <f ca="1"/>
        <v>0:12</v>
      </c>
      <c r="BC166" t="str">
        <f ca="1"/>
        <v>Ploudy</v>
      </c>
      <c r="BD166" t="str">
        <f ca="1"/>
        <v>Gun</v>
      </c>
      <c r="BE166" t="b">
        <f ca="1"/>
        <v>0</v>
      </c>
      <c r="BF166" t="b">
        <f ca="1"/>
        <v>1</v>
      </c>
      <c r="BG166" t="str">
        <f ca="1"/>
        <v>0:03</v>
      </c>
      <c r="BH166" t="str">
        <f ca="1"/>
        <v>Ploudy</v>
      </c>
      <c r="BI166" t="str">
        <f ca="1"/>
        <v>Gun</v>
      </c>
      <c r="BJ166" t="b">
        <f ca="1"/>
        <v>0</v>
      </c>
      <c r="BK166" t="b">
        <f ca="1"/>
        <v>0</v>
      </c>
      <c r="BL166">
        <f ca="1"/>
        <v>0</v>
      </c>
      <c r="BM166">
        <f ca="1"/>
        <v>0</v>
      </c>
      <c r="BN166">
        <f ca="1"/>
        <v>0</v>
      </c>
      <c r="BO166" t="b">
        <f ca="1"/>
        <v>0</v>
      </c>
      <c r="BP166">
        <f ca="1"/>
        <v>0</v>
      </c>
      <c r="BQ166">
        <f ca="1"/>
        <v>0</v>
      </c>
      <c r="BR166" t="str">
        <f ca="1"/>
        <v/>
      </c>
      <c r="BS166">
        <f ca="1"/>
        <v>0</v>
      </c>
      <c r="BT166">
        <f ca="1"/>
        <v>0</v>
      </c>
      <c r="BU166" t="b">
        <f ca="1"/>
        <v>0</v>
      </c>
      <c r="BV166" t="b">
        <f ca="1"/>
        <v>0</v>
      </c>
      <c r="BW166">
        <f ca="1"/>
        <v>0</v>
      </c>
      <c r="BX166">
        <f ca="1"/>
        <v>0</v>
      </c>
      <c r="BY166" t="b">
        <f ca="1"/>
        <v>1</v>
      </c>
      <c r="BZ166" t="b">
        <f ca="1"/>
        <v>0</v>
      </c>
      <c r="CA166">
        <f ca="1"/>
        <v>2</v>
      </c>
      <c r="CB166">
        <f ca="1"/>
        <v>1</v>
      </c>
      <c r="CC166" t="b">
        <f ca="1"/>
        <v>0</v>
      </c>
      <c r="CD166" t="b">
        <f ca="1"/>
        <v>1</v>
      </c>
      <c r="CE166">
        <f ca="1"/>
        <v>0</v>
      </c>
      <c r="CF166">
        <f ca="1"/>
        <v>0</v>
      </c>
      <c r="CG166" t="b">
        <f ca="1"/>
        <v>1</v>
      </c>
      <c r="CH166">
        <f ca="1"/>
        <v>0</v>
      </c>
      <c r="CI166" t="b">
        <f ca="1"/>
        <v>0</v>
      </c>
      <c r="CJ166">
        <f ca="1"/>
        <v>41</v>
      </c>
      <c r="CK166">
        <f ca="1"/>
        <v>134</v>
      </c>
      <c r="CL166">
        <f ca="1"/>
        <v>168</v>
      </c>
      <c r="CM166">
        <f ca="1"/>
        <v>177</v>
      </c>
      <c r="CN166" t="b">
        <f ca="1"/>
        <v>0</v>
      </c>
      <c r="CO166">
        <f ca="1"/>
        <v>180</v>
      </c>
      <c r="CP166">
        <f ca="1"/>
        <v>0</v>
      </c>
      <c r="CQ166">
        <f ca="1"/>
        <v>0</v>
      </c>
      <c r="CR166">
        <f ca="1"/>
        <v>0</v>
      </c>
      <c r="CS166">
        <f ca="1"/>
        <v>0</v>
      </c>
      <c r="CT166">
        <f ca="1"/>
        <v>0</v>
      </c>
      <c r="CU166" t="b">
        <f ca="1"/>
        <v>0</v>
      </c>
      <c r="CV166" t="b">
        <f ca="1"/>
        <v>1</v>
      </c>
      <c r="CW166">
        <f ca="1"/>
        <v>160</v>
      </c>
      <c r="CX166" t="b">
        <f ca="1"/>
        <v>0</v>
      </c>
      <c r="CY166">
        <f ca="1"/>
        <v>0</v>
      </c>
      <c r="CZ166">
        <f ca="1"/>
        <v>2</v>
      </c>
      <c r="DA166" t="b">
        <f ca="1"/>
        <v>0</v>
      </c>
      <c r="DB166" t="b">
        <f ca="1"/>
        <v>0</v>
      </c>
      <c r="DC166" t="b">
        <f ca="1"/>
        <v>0</v>
      </c>
      <c r="DD166" t="b">
        <f ca="1"/>
        <v>0</v>
      </c>
      <c r="DE166" t="b">
        <f ca="1"/>
        <v>1</v>
      </c>
      <c r="DF166">
        <f ca="1"/>
        <v>0</v>
      </c>
    </row>
    <row r="167" spans="1:110" x14ac:dyDescent="0.2">
      <c r="A167" t="str">
        <f ca="1"/>
        <v>6_9 Chalet</v>
      </c>
      <c r="B167">
        <f ca="1"/>
        <v>3</v>
      </c>
      <c r="C167">
        <f ca="1"/>
        <v>0</v>
      </c>
      <c r="D167">
        <f ca="1"/>
        <v>0</v>
      </c>
      <c r="E167">
        <f ca="1"/>
        <v>0</v>
      </c>
      <c r="F167">
        <f ca="1"/>
        <v>0</v>
      </c>
      <c r="G167">
        <f ca="1"/>
        <v>0</v>
      </c>
      <c r="H167">
        <f ca="1"/>
        <v>0</v>
      </c>
      <c r="I167">
        <f ca="1"/>
        <v>0</v>
      </c>
      <c r="J167" t="str">
        <f ca="1"/>
        <v>1:57</v>
      </c>
      <c r="K167" t="b">
        <f ca="1"/>
        <v>0</v>
      </c>
      <c r="L167" t="b">
        <f ca="1"/>
        <v>0</v>
      </c>
      <c r="M167" t="b">
        <f ca="1"/>
        <v>0</v>
      </c>
      <c r="N167" t="str">
        <f ca="1"/>
        <v>Smoke</v>
      </c>
      <c r="O167" t="b">
        <f ca="1"/>
        <v>0</v>
      </c>
      <c r="P167">
        <f ca="1"/>
        <v>0</v>
      </c>
      <c r="Q167">
        <f ca="1"/>
        <v>1</v>
      </c>
      <c r="R167">
        <f ca="1"/>
        <v>4</v>
      </c>
      <c r="S167">
        <f ca="1"/>
        <v>0</v>
      </c>
      <c r="T167">
        <f ca="1"/>
        <v>0</v>
      </c>
      <c r="U167">
        <f ca="1"/>
        <v>0</v>
      </c>
      <c r="V167">
        <f ca="1"/>
        <v>0</v>
      </c>
      <c r="W167">
        <f ca="1"/>
        <v>0</v>
      </c>
      <c r="X167">
        <f ca="1"/>
        <v>0</v>
      </c>
      <c r="Y167">
        <f ca="1"/>
        <v>0</v>
      </c>
      <c r="Z167">
        <f ca="1"/>
        <v>3</v>
      </c>
      <c r="AA167">
        <f ca="1"/>
        <v>0</v>
      </c>
      <c r="AB167">
        <f ca="1"/>
        <v>0</v>
      </c>
      <c r="AC167">
        <f ca="1"/>
        <v>0</v>
      </c>
      <c r="AD167">
        <f ca="1"/>
        <v>0</v>
      </c>
      <c r="AE167">
        <f ca="1"/>
        <v>0</v>
      </c>
      <c r="AF167">
        <f ca="1"/>
        <v>0</v>
      </c>
      <c r="AG167">
        <f ca="1"/>
        <v>0</v>
      </c>
      <c r="AH167">
        <f ca="1"/>
        <v>0</v>
      </c>
      <c r="AI167">
        <f ca="1"/>
        <v>3</v>
      </c>
      <c r="AJ167" t="b">
        <f ca="1"/>
        <v>0</v>
      </c>
      <c r="AK167">
        <f ca="1"/>
        <v>0</v>
      </c>
      <c r="AL167" t="str">
        <f ca="1"/>
        <v>KitchenDining</v>
      </c>
      <c r="AM167" t="str">
        <f ca="1"/>
        <v>1:08</v>
      </c>
      <c r="AN167" t="str">
        <f ca="1"/>
        <v>Defence</v>
      </c>
      <c r="AO167" t="str">
        <f ca="1"/>
        <v>Lost</v>
      </c>
      <c r="AP167" t="b">
        <f ca="1"/>
        <v>0</v>
      </c>
      <c r="AQ167">
        <f ca="1"/>
        <v>0</v>
      </c>
      <c r="AR167" t="str">
        <f ca="1"/>
        <v>2:09</v>
      </c>
      <c r="AS167" t="str">
        <f ca="1"/>
        <v>Yeeto</v>
      </c>
      <c r="AT167" t="str">
        <f ca="1"/>
        <v>Gun</v>
      </c>
      <c r="AU167" t="b">
        <f ca="1"/>
        <v>0</v>
      </c>
      <c r="AV167" t="b">
        <f ca="1"/>
        <v>0</v>
      </c>
      <c r="AW167" t="str">
        <f ca="1"/>
        <v>1:51</v>
      </c>
      <c r="AX167" t="str">
        <f ca="1"/>
        <v>Yeeto</v>
      </c>
      <c r="AY167" t="str">
        <f ca="1"/>
        <v>Gun</v>
      </c>
      <c r="AZ167" t="b">
        <f ca="1"/>
        <v>0</v>
      </c>
      <c r="BA167" t="b">
        <f ca="1"/>
        <v>0</v>
      </c>
      <c r="BB167" t="str">
        <f ca="1"/>
        <v>1:42</v>
      </c>
      <c r="BC167" t="str">
        <f ca="1"/>
        <v>Yeeto</v>
      </c>
      <c r="BD167" t="str">
        <f ca="1"/>
        <v>Gun</v>
      </c>
      <c r="BE167" t="b">
        <f ca="1"/>
        <v>0</v>
      </c>
      <c r="BF167" t="b">
        <f ca="1"/>
        <v>1</v>
      </c>
      <c r="BG167">
        <f ca="1"/>
        <v>0</v>
      </c>
      <c r="BH167">
        <f ca="1"/>
        <v>0</v>
      </c>
      <c r="BI167">
        <f ca="1"/>
        <v>0</v>
      </c>
      <c r="BJ167" t="b">
        <f ca="1"/>
        <v>0</v>
      </c>
      <c r="BK167">
        <f ca="1"/>
        <v>0</v>
      </c>
      <c r="BL167">
        <f ca="1"/>
        <v>0</v>
      </c>
      <c r="BM167">
        <f ca="1"/>
        <v>0</v>
      </c>
      <c r="BN167">
        <f ca="1"/>
        <v>0</v>
      </c>
      <c r="BO167" t="b">
        <f ca="1"/>
        <v>0</v>
      </c>
      <c r="BP167">
        <f ca="1"/>
        <v>0</v>
      </c>
      <c r="BQ167">
        <f ca="1"/>
        <v>0</v>
      </c>
      <c r="BR167" t="str">
        <f ca="1"/>
        <v/>
      </c>
      <c r="BS167">
        <f ca="1"/>
        <v>0</v>
      </c>
      <c r="BT167">
        <f ca="1"/>
        <v>0</v>
      </c>
      <c r="BU167" t="b">
        <f ca="1"/>
        <v>0</v>
      </c>
      <c r="BV167" t="b">
        <f ca="1"/>
        <v>0</v>
      </c>
      <c r="BW167">
        <f ca="1"/>
        <v>0</v>
      </c>
      <c r="BX167">
        <f ca="1"/>
        <v>0</v>
      </c>
      <c r="BY167" t="b">
        <f ca="1"/>
        <v>0</v>
      </c>
      <c r="BZ167" t="b">
        <f ca="1"/>
        <v>0</v>
      </c>
      <c r="CA167">
        <f ca="1"/>
        <v>0</v>
      </c>
      <c r="CB167">
        <f ca="1"/>
        <v>0</v>
      </c>
      <c r="CC167" t="b">
        <f ca="1"/>
        <v>0</v>
      </c>
      <c r="CD167" t="b">
        <f ca="1"/>
        <v>0</v>
      </c>
      <c r="CE167">
        <f ca="1"/>
        <v>0</v>
      </c>
      <c r="CF167">
        <f ca="1"/>
        <v>0</v>
      </c>
      <c r="CG167" t="b">
        <f ca="1"/>
        <v>0</v>
      </c>
      <c r="CH167">
        <f ca="1"/>
        <v>117</v>
      </c>
      <c r="CI167">
        <f ca="1"/>
        <v>63</v>
      </c>
      <c r="CJ167">
        <f ca="1"/>
        <v>51</v>
      </c>
      <c r="CK167">
        <f ca="1"/>
        <v>69</v>
      </c>
      <c r="CL167">
        <f ca="1"/>
        <v>78</v>
      </c>
      <c r="CM167" t="b">
        <f ca="1"/>
        <v>0</v>
      </c>
      <c r="CN167" t="b">
        <f ca="1"/>
        <v>0</v>
      </c>
      <c r="CO167">
        <f ca="1"/>
        <v>112</v>
      </c>
      <c r="CP167">
        <f ca="1"/>
        <v>0</v>
      </c>
      <c r="CQ167">
        <f ca="1"/>
        <v>0</v>
      </c>
      <c r="CR167">
        <f ca="1"/>
        <v>0</v>
      </c>
      <c r="CS167">
        <f ca="1"/>
        <v>0</v>
      </c>
      <c r="CT167">
        <f ca="1"/>
        <v>0</v>
      </c>
      <c r="CU167" t="b">
        <f ca="1"/>
        <v>1</v>
      </c>
      <c r="CV167" t="b">
        <f ca="1"/>
        <v>0</v>
      </c>
      <c r="CW167">
        <f ca="1"/>
        <v>108</v>
      </c>
      <c r="CX167">
        <f ca="1"/>
        <v>63</v>
      </c>
      <c r="CY167">
        <f ca="1"/>
        <v>1</v>
      </c>
      <c r="CZ167">
        <f ca="1"/>
        <v>0</v>
      </c>
      <c r="DA167" t="b">
        <f ca="1"/>
        <v>0</v>
      </c>
      <c r="DB167" t="b">
        <f ca="1"/>
        <v>0</v>
      </c>
      <c r="DC167" t="b">
        <f ca="1"/>
        <v>0</v>
      </c>
      <c r="DD167" t="b">
        <f ca="1"/>
        <v>0</v>
      </c>
      <c r="DE167" t="b">
        <f ca="1"/>
        <v>0</v>
      </c>
      <c r="DF167">
        <f ca="1"/>
        <v>0</v>
      </c>
    </row>
    <row r="168" spans="1:110" x14ac:dyDescent="0.2">
      <c r="A168" t="str">
        <f ca="1"/>
        <v>6_9 Chalet</v>
      </c>
      <c r="B168">
        <f ca="1"/>
        <v>4</v>
      </c>
      <c r="C168">
        <f ca="1"/>
        <v>0</v>
      </c>
      <c r="D168">
        <f ca="1"/>
        <v>0</v>
      </c>
      <c r="E168">
        <f ca="1"/>
        <v>0</v>
      </c>
      <c r="F168">
        <f ca="1"/>
        <v>0</v>
      </c>
      <c r="G168">
        <f ca="1"/>
        <v>0</v>
      </c>
      <c r="H168">
        <f ca="1"/>
        <v>0</v>
      </c>
      <c r="I168">
        <f ca="1"/>
        <v>0</v>
      </c>
      <c r="J168" t="str">
        <f ca="1"/>
        <v>1:51</v>
      </c>
      <c r="K168" t="b">
        <f ca="1"/>
        <v>0</v>
      </c>
      <c r="L168" t="b">
        <f ca="1"/>
        <v>0</v>
      </c>
      <c r="M168" t="b">
        <f ca="1"/>
        <v>0</v>
      </c>
      <c r="N168" t="str">
        <f ca="1"/>
        <v>Smoke</v>
      </c>
      <c r="O168" t="b">
        <f ca="1"/>
        <v>0</v>
      </c>
      <c r="P168">
        <f ca="1"/>
        <v>0</v>
      </c>
      <c r="Q168">
        <f ca="1"/>
        <v>1</v>
      </c>
      <c r="R168">
        <f ca="1"/>
        <v>1</v>
      </c>
      <c r="S168">
        <f ca="1"/>
        <v>0</v>
      </c>
      <c r="T168">
        <f ca="1"/>
        <v>0</v>
      </c>
      <c r="U168">
        <f ca="1"/>
        <v>0</v>
      </c>
      <c r="V168">
        <f ca="1"/>
        <v>0</v>
      </c>
      <c r="W168">
        <f ca="1"/>
        <v>0</v>
      </c>
      <c r="X168">
        <f ca="1"/>
        <v>0</v>
      </c>
      <c r="Y168">
        <f ca="1"/>
        <v>0</v>
      </c>
      <c r="Z168">
        <f ca="1"/>
        <v>4</v>
      </c>
      <c r="AA168">
        <f ca="1"/>
        <v>0</v>
      </c>
      <c r="AB168">
        <f ca="1"/>
        <v>0</v>
      </c>
      <c r="AC168">
        <f ca="1"/>
        <v>0</v>
      </c>
      <c r="AD168">
        <f ca="1"/>
        <v>0</v>
      </c>
      <c r="AE168">
        <f ca="1"/>
        <v>0</v>
      </c>
      <c r="AF168">
        <f ca="1"/>
        <v>0</v>
      </c>
      <c r="AG168">
        <f ca="1"/>
        <v>0</v>
      </c>
      <c r="AH168">
        <f ca="1"/>
        <v>0</v>
      </c>
      <c r="AI168">
        <f ca="1"/>
        <v>4</v>
      </c>
      <c r="AJ168" t="b">
        <f ca="1"/>
        <v>0</v>
      </c>
      <c r="AK168">
        <f ca="1"/>
        <v>0</v>
      </c>
      <c r="AL168" t="str">
        <f ca="1"/>
        <v>KitchenDining</v>
      </c>
      <c r="AM168" t="str">
        <f ca="1"/>
        <v>1:51</v>
      </c>
      <c r="AN168" t="str">
        <f ca="1"/>
        <v>Defence</v>
      </c>
      <c r="AO168" t="str">
        <f ca="1"/>
        <v>Lost</v>
      </c>
      <c r="AP168" t="b">
        <f ca="1"/>
        <v>0</v>
      </c>
      <c r="AQ168">
        <f ca="1"/>
        <v>0</v>
      </c>
      <c r="AR168" t="str">
        <f ca="1"/>
        <v>2:36</v>
      </c>
      <c r="AS168" t="str">
        <f ca="1"/>
        <v>Perseus</v>
      </c>
      <c r="AT168" t="str">
        <f ca="1"/>
        <v>Gun</v>
      </c>
      <c r="AU168" t="b">
        <f ca="1"/>
        <v>0</v>
      </c>
      <c r="AV168" t="b">
        <f ca="1"/>
        <v>0</v>
      </c>
      <c r="AW168">
        <f ca="1"/>
        <v>0</v>
      </c>
      <c r="AX168">
        <f ca="1"/>
        <v>0</v>
      </c>
      <c r="AY168">
        <f ca="1"/>
        <v>0</v>
      </c>
      <c r="AZ168" t="b">
        <f ca="1"/>
        <v>0</v>
      </c>
      <c r="BA168">
        <f ca="1"/>
        <v>0</v>
      </c>
      <c r="BB168">
        <f ca="1"/>
        <v>0</v>
      </c>
      <c r="BC168">
        <f ca="1"/>
        <v>0</v>
      </c>
      <c r="BD168">
        <f ca="1"/>
        <v>0</v>
      </c>
      <c r="BE168" t="b">
        <f ca="1"/>
        <v>0</v>
      </c>
      <c r="BF168">
        <f ca="1"/>
        <v>0</v>
      </c>
      <c r="BG168">
        <f ca="1"/>
        <v>0</v>
      </c>
      <c r="BH168">
        <f ca="1"/>
        <v>0</v>
      </c>
      <c r="BI168">
        <f ca="1"/>
        <v>0</v>
      </c>
      <c r="BJ168" t="b">
        <f ca="1"/>
        <v>0</v>
      </c>
      <c r="BK168">
        <f ca="1"/>
        <v>0</v>
      </c>
      <c r="BL168">
        <f ca="1"/>
        <v>0</v>
      </c>
      <c r="BM168">
        <f ca="1"/>
        <v>0</v>
      </c>
      <c r="BN168">
        <f ca="1"/>
        <v>0</v>
      </c>
      <c r="BO168" t="b">
        <f ca="1"/>
        <v>0</v>
      </c>
      <c r="BP168">
        <f ca="1"/>
        <v>0</v>
      </c>
      <c r="BQ168">
        <f ca="1"/>
        <v>0</v>
      </c>
      <c r="BR168" t="str">
        <f ca="1"/>
        <v/>
      </c>
      <c r="BS168">
        <f ca="1"/>
        <v>0</v>
      </c>
      <c r="BT168">
        <f ca="1"/>
        <v>0</v>
      </c>
      <c r="BU168" t="b">
        <f ca="1"/>
        <v>0</v>
      </c>
      <c r="BV168" t="b">
        <f ca="1"/>
        <v>0</v>
      </c>
      <c r="BW168">
        <f ca="1"/>
        <v>0</v>
      </c>
      <c r="BX168">
        <f ca="1"/>
        <v>0</v>
      </c>
      <c r="BY168" t="b">
        <f ca="1"/>
        <v>0</v>
      </c>
      <c r="BZ168" t="b">
        <f ca="1"/>
        <v>0</v>
      </c>
      <c r="CA168">
        <f ca="1"/>
        <v>0</v>
      </c>
      <c r="CB168">
        <f ca="1"/>
        <v>0</v>
      </c>
      <c r="CC168" t="b">
        <f ca="1"/>
        <v>0</v>
      </c>
      <c r="CD168" t="b">
        <f ca="1"/>
        <v>0</v>
      </c>
      <c r="CE168">
        <f ca="1"/>
        <v>0</v>
      </c>
      <c r="CF168">
        <f ca="1"/>
        <v>0</v>
      </c>
      <c r="CG168" t="b">
        <f ca="1"/>
        <v>1</v>
      </c>
      <c r="CH168">
        <f ca="1"/>
        <v>111</v>
      </c>
      <c r="CI168">
        <f ca="1"/>
        <v>69</v>
      </c>
      <c r="CJ168">
        <f ca="1"/>
        <v>24</v>
      </c>
      <c r="CK168" t="b">
        <f ca="1"/>
        <v>0</v>
      </c>
      <c r="CL168" t="b">
        <f ca="1"/>
        <v>0</v>
      </c>
      <c r="CM168" t="b">
        <f ca="1"/>
        <v>0</v>
      </c>
      <c r="CN168" t="b">
        <f ca="1"/>
        <v>0</v>
      </c>
      <c r="CO168">
        <f ca="1"/>
        <v>69</v>
      </c>
      <c r="CP168">
        <f ca="1"/>
        <v>0</v>
      </c>
      <c r="CQ168">
        <f ca="1"/>
        <v>0</v>
      </c>
      <c r="CR168">
        <f ca="1"/>
        <v>0</v>
      </c>
      <c r="CS168">
        <f ca="1"/>
        <v>0</v>
      </c>
      <c r="CT168">
        <f ca="1"/>
        <v>0</v>
      </c>
      <c r="CU168" t="b">
        <f ca="1"/>
        <v>1</v>
      </c>
      <c r="CV168" t="b">
        <f ca="1"/>
        <v>0</v>
      </c>
      <c r="CW168">
        <f ca="1"/>
        <v>137</v>
      </c>
      <c r="CX168">
        <f ca="1"/>
        <v>69</v>
      </c>
      <c r="CY168">
        <f ca="1"/>
        <v>0</v>
      </c>
      <c r="CZ168">
        <f ca="1"/>
        <v>0</v>
      </c>
      <c r="DA168" t="b">
        <f ca="1"/>
        <v>0</v>
      </c>
      <c r="DB168" t="b">
        <f ca="1"/>
        <v>0</v>
      </c>
      <c r="DC168" t="b">
        <f ca="1"/>
        <v>0</v>
      </c>
      <c r="DD168" t="b">
        <f ca="1"/>
        <v>0</v>
      </c>
      <c r="DE168" t="b">
        <f ca="1"/>
        <v>0</v>
      </c>
      <c r="DF168">
        <f ca="1"/>
        <v>0</v>
      </c>
    </row>
    <row r="169" spans="1:110" x14ac:dyDescent="0.2">
      <c r="A169" t="str">
        <f ca="1"/>
        <v>6_9 Chalet</v>
      </c>
      <c r="B169">
        <f ca="1"/>
        <v>5</v>
      </c>
      <c r="C169">
        <f ca="1"/>
        <v>0</v>
      </c>
      <c r="D169">
        <f ca="1"/>
        <v>0</v>
      </c>
      <c r="E169">
        <f ca="1"/>
        <v>0</v>
      </c>
      <c r="F169">
        <f ca="1"/>
        <v>0</v>
      </c>
      <c r="G169">
        <f ca="1"/>
        <v>0</v>
      </c>
      <c r="H169">
        <f ca="1"/>
        <v>0</v>
      </c>
      <c r="I169">
        <f ca="1"/>
        <v>0</v>
      </c>
      <c r="J169" t="str">
        <f ca="1"/>
        <v>1:50</v>
      </c>
      <c r="K169" t="b">
        <f ca="1"/>
        <v>0</v>
      </c>
      <c r="L169" t="b">
        <f ca="1"/>
        <v>0</v>
      </c>
      <c r="M169" t="b">
        <f ca="1"/>
        <v>0</v>
      </c>
      <c r="N169" t="str">
        <f ca="1"/>
        <v>Alibi</v>
      </c>
      <c r="O169" t="b">
        <f ca="1"/>
        <v>0</v>
      </c>
      <c r="P169">
        <f ca="1"/>
        <v>0</v>
      </c>
      <c r="Q169">
        <f ca="1"/>
        <v>0</v>
      </c>
      <c r="R169">
        <f ca="1"/>
        <v>6</v>
      </c>
      <c r="S169">
        <f ca="1"/>
        <v>0</v>
      </c>
      <c r="T169">
        <f ca="1"/>
        <v>0</v>
      </c>
      <c r="U169">
        <f ca="1"/>
        <v>0</v>
      </c>
      <c r="V169">
        <f ca="1"/>
        <v>0</v>
      </c>
      <c r="W169">
        <f ca="1"/>
        <v>0</v>
      </c>
      <c r="X169">
        <f ca="1"/>
        <v>0</v>
      </c>
      <c r="Y169">
        <f ca="1"/>
        <v>0</v>
      </c>
      <c r="Z169">
        <f ca="1"/>
        <v>5</v>
      </c>
      <c r="AA169">
        <f ca="1"/>
        <v>0</v>
      </c>
      <c r="AB169">
        <f ca="1"/>
        <v>0</v>
      </c>
      <c r="AC169">
        <f ca="1"/>
        <v>0</v>
      </c>
      <c r="AD169">
        <f ca="1"/>
        <v>0</v>
      </c>
      <c r="AE169">
        <f ca="1"/>
        <v>0</v>
      </c>
      <c r="AF169">
        <f ca="1"/>
        <v>0</v>
      </c>
      <c r="AG169">
        <f ca="1"/>
        <v>0</v>
      </c>
      <c r="AH169">
        <f ca="1"/>
        <v>0</v>
      </c>
      <c r="AI169">
        <f ca="1"/>
        <v>5</v>
      </c>
      <c r="AJ169" t="b">
        <f ca="1"/>
        <v>0</v>
      </c>
      <c r="AK169">
        <f ca="1"/>
        <v>0</v>
      </c>
      <c r="AL169" t="str">
        <f ca="1"/>
        <v>WineSnowmobile</v>
      </c>
      <c r="AM169" t="str">
        <f ca="1"/>
        <v>0:30</v>
      </c>
      <c r="AN169" t="str">
        <f ca="1"/>
        <v>Defence</v>
      </c>
      <c r="AO169" t="str">
        <f ca="1"/>
        <v>Won</v>
      </c>
      <c r="AP169" t="b">
        <f ca="1"/>
        <v>0</v>
      </c>
      <c r="AQ169">
        <f ca="1"/>
        <v>0</v>
      </c>
      <c r="AR169" t="str">
        <f ca="1"/>
        <v>2:16</v>
      </c>
      <c r="AS169" t="str">
        <f ca="1"/>
        <v>Ploudy</v>
      </c>
      <c r="AT169" t="str">
        <f ca="1"/>
        <v>Gun</v>
      </c>
      <c r="AU169" t="b">
        <f ca="1"/>
        <v>0</v>
      </c>
      <c r="AV169" t="b">
        <f ca="1"/>
        <v>1</v>
      </c>
      <c r="AW169" t="str">
        <f ca="1"/>
        <v>0:53</v>
      </c>
      <c r="AX169" t="str">
        <f ca="1"/>
        <v>Blue</v>
      </c>
      <c r="AY169" t="str">
        <f ca="1"/>
        <v>Utility</v>
      </c>
      <c r="AZ169" t="b">
        <f ca="1"/>
        <v>0</v>
      </c>
      <c r="BA169" t="b">
        <f ca="1"/>
        <v>0</v>
      </c>
      <c r="BB169" t="str">
        <f ca="1"/>
        <v>0:40</v>
      </c>
      <c r="BC169" t="str">
        <f ca="1"/>
        <v>Fin</v>
      </c>
      <c r="BD169" t="str">
        <f ca="1"/>
        <v>Gun</v>
      </c>
      <c r="BE169" t="b">
        <f ca="1"/>
        <v>0</v>
      </c>
      <c r="BF169" t="b">
        <f ca="1"/>
        <v>1</v>
      </c>
      <c r="BG169" t="str">
        <f ca="1"/>
        <v>0:33</v>
      </c>
      <c r="BH169" t="str">
        <f ca="1"/>
        <v>Blue</v>
      </c>
      <c r="BI169" t="str">
        <f ca="1"/>
        <v>Gun</v>
      </c>
      <c r="BJ169" t="b">
        <f ca="1"/>
        <v>0</v>
      </c>
      <c r="BK169" t="b">
        <f ca="1"/>
        <v>1</v>
      </c>
      <c r="BL169" t="str">
        <f ca="1"/>
        <v>0:30</v>
      </c>
      <c r="BM169" t="str">
        <f ca="1"/>
        <v>Blue</v>
      </c>
      <c r="BN169" t="str">
        <f ca="1"/>
        <v>Gun</v>
      </c>
      <c r="BO169" t="b">
        <f ca="1"/>
        <v>0</v>
      </c>
      <c r="BP169" t="b">
        <f ca="1"/>
        <v>1</v>
      </c>
      <c r="BQ169">
        <f ca="1"/>
        <v>0</v>
      </c>
      <c r="BR169" t="str">
        <f ca="1"/>
        <v/>
      </c>
      <c r="BS169">
        <f ca="1"/>
        <v>0</v>
      </c>
      <c r="BT169">
        <f ca="1"/>
        <v>0</v>
      </c>
      <c r="BU169" t="b">
        <f ca="1"/>
        <v>0</v>
      </c>
      <c r="BV169" t="b">
        <f ca="1"/>
        <v>0</v>
      </c>
      <c r="BW169">
        <f ca="1"/>
        <v>0</v>
      </c>
      <c r="BX169">
        <f ca="1"/>
        <v>0</v>
      </c>
      <c r="BY169" t="b">
        <f ca="1"/>
        <v>0</v>
      </c>
      <c r="BZ169" t="b">
        <f ca="1"/>
        <v>0</v>
      </c>
      <c r="CA169">
        <f ca="1"/>
        <v>1</v>
      </c>
      <c r="CB169">
        <f ca="1"/>
        <v>1</v>
      </c>
      <c r="CC169" t="b">
        <f ca="1"/>
        <v>1</v>
      </c>
      <c r="CD169" t="b">
        <f ca="1"/>
        <v>1</v>
      </c>
      <c r="CE169">
        <f ca="1"/>
        <v>0</v>
      </c>
      <c r="CF169">
        <f ca="1"/>
        <v>0</v>
      </c>
      <c r="CG169" t="b">
        <f ca="1"/>
        <v>1</v>
      </c>
      <c r="CH169">
        <f ca="1"/>
        <v>110</v>
      </c>
      <c r="CI169">
        <f ca="1"/>
        <v>70</v>
      </c>
      <c r="CJ169">
        <f ca="1"/>
        <v>44</v>
      </c>
      <c r="CK169">
        <f ca="1"/>
        <v>127</v>
      </c>
      <c r="CL169">
        <f ca="1"/>
        <v>140</v>
      </c>
      <c r="CM169">
        <f ca="1"/>
        <v>147</v>
      </c>
      <c r="CN169">
        <f ca="1"/>
        <v>150</v>
      </c>
      <c r="CO169">
        <f ca="1"/>
        <v>150</v>
      </c>
      <c r="CP169">
        <f ca="1"/>
        <v>0</v>
      </c>
      <c r="CQ169">
        <f ca="1"/>
        <v>0</v>
      </c>
      <c r="CR169">
        <f ca="1"/>
        <v>0</v>
      </c>
      <c r="CS169">
        <f ca="1"/>
        <v>0</v>
      </c>
      <c r="CT169">
        <f ca="1"/>
        <v>0</v>
      </c>
      <c r="CU169" t="b">
        <f ca="1"/>
        <v>1</v>
      </c>
      <c r="CV169" t="b">
        <f ca="1"/>
        <v>1</v>
      </c>
      <c r="CW169" t="b">
        <f ca="1"/>
        <v>0</v>
      </c>
      <c r="CX169">
        <f ca="1"/>
        <v>70</v>
      </c>
      <c r="CY169">
        <f ca="1"/>
        <v>0</v>
      </c>
      <c r="CZ169">
        <f ca="1"/>
        <v>1</v>
      </c>
      <c r="DA169" t="b">
        <f ca="1"/>
        <v>0</v>
      </c>
      <c r="DB169" t="b">
        <f ca="1"/>
        <v>0</v>
      </c>
      <c r="DC169" t="b">
        <f ca="1"/>
        <v>1</v>
      </c>
      <c r="DD169" t="b">
        <f ca="1"/>
        <v>0</v>
      </c>
      <c r="DE169" t="b">
        <f ca="1"/>
        <v>0</v>
      </c>
      <c r="DF169">
        <f ca="1"/>
        <v>0</v>
      </c>
    </row>
    <row r="170" spans="1:110" x14ac:dyDescent="0.2">
      <c r="A170" t="str">
        <f ca="1"/>
        <v>6_9 Chalet</v>
      </c>
      <c r="B170">
        <f ca="1"/>
        <v>6</v>
      </c>
      <c r="C170">
        <f ca="1"/>
        <v>0</v>
      </c>
      <c r="D170">
        <f ca="1"/>
        <v>0</v>
      </c>
      <c r="E170">
        <f ca="1"/>
        <v>0</v>
      </c>
      <c r="F170">
        <f ca="1"/>
        <v>0</v>
      </c>
      <c r="G170">
        <f ca="1"/>
        <v>0</v>
      </c>
      <c r="H170">
        <f ca="1"/>
        <v>0</v>
      </c>
      <c r="I170">
        <f ca="1"/>
        <v>0</v>
      </c>
      <c r="J170">
        <f ca="1"/>
        <v>0</v>
      </c>
      <c r="K170" t="b">
        <f ca="1"/>
        <v>0</v>
      </c>
      <c r="L170" t="b">
        <f ca="1"/>
        <v>0</v>
      </c>
      <c r="M170" t="b">
        <f ca="1"/>
        <v>0</v>
      </c>
      <c r="N170" t="str">
        <f ca="1"/>
        <v>Alibi</v>
      </c>
      <c r="O170" t="b">
        <f ca="1"/>
        <v>0</v>
      </c>
      <c r="P170">
        <f ca="1"/>
        <v>0</v>
      </c>
      <c r="Q170">
        <f ca="1"/>
        <v>1</v>
      </c>
      <c r="R170">
        <f ca="1"/>
        <v>5</v>
      </c>
      <c r="S170">
        <f ca="1"/>
        <v>0</v>
      </c>
      <c r="T170">
        <f ca="1"/>
        <v>0</v>
      </c>
      <c r="U170">
        <f ca="1"/>
        <v>0</v>
      </c>
      <c r="V170">
        <f ca="1"/>
        <v>0</v>
      </c>
      <c r="W170">
        <f ca="1"/>
        <v>0</v>
      </c>
      <c r="X170">
        <f ca="1"/>
        <v>0</v>
      </c>
      <c r="Y170">
        <f ca="1"/>
        <v>0</v>
      </c>
      <c r="Z170">
        <f ca="1"/>
        <v>6</v>
      </c>
      <c r="AA170">
        <f ca="1"/>
        <v>0</v>
      </c>
      <c r="AB170">
        <f ca="1"/>
        <v>0</v>
      </c>
      <c r="AC170">
        <f ca="1"/>
        <v>0</v>
      </c>
      <c r="AD170">
        <f ca="1"/>
        <v>0</v>
      </c>
      <c r="AE170">
        <f ca="1"/>
        <v>0</v>
      </c>
      <c r="AF170">
        <f ca="1"/>
        <v>0</v>
      </c>
      <c r="AG170">
        <f ca="1"/>
        <v>0</v>
      </c>
      <c r="AH170">
        <f ca="1"/>
        <v>0</v>
      </c>
      <c r="AI170">
        <f ca="1"/>
        <v>6</v>
      </c>
      <c r="AJ170" t="b">
        <f ca="1"/>
        <v>0</v>
      </c>
      <c r="AK170">
        <f ca="1"/>
        <v>0</v>
      </c>
      <c r="AL170" t="str">
        <f ca="1"/>
        <v>WineSnowmobile</v>
      </c>
      <c r="AM170" t="str">
        <f ca="1"/>
        <v>0:06</v>
      </c>
      <c r="AN170" t="str">
        <f ca="1"/>
        <v>Defence</v>
      </c>
      <c r="AO170" t="str">
        <f ca="1"/>
        <v>Won</v>
      </c>
      <c r="AP170" t="b">
        <f ca="1"/>
        <v>0</v>
      </c>
      <c r="AQ170">
        <f ca="1"/>
        <v>0</v>
      </c>
      <c r="AR170" t="str">
        <f ca="1"/>
        <v>1:48</v>
      </c>
      <c r="AS170" t="str">
        <f ca="1"/>
        <v>Yeeto</v>
      </c>
      <c r="AT170" t="str">
        <f ca="1"/>
        <v>Gun</v>
      </c>
      <c r="AU170" t="b">
        <f ca="1"/>
        <v>0</v>
      </c>
      <c r="AV170" t="b">
        <f ca="1"/>
        <v>1</v>
      </c>
      <c r="AW170" t="str">
        <f ca="1"/>
        <v>0:28</v>
      </c>
      <c r="AX170" t="str">
        <f ca="1"/>
        <v>Blue</v>
      </c>
      <c r="AY170" t="str">
        <f ca="1"/>
        <v>Gun</v>
      </c>
      <c r="AZ170" t="b">
        <f ca="1"/>
        <v>0</v>
      </c>
      <c r="BA170" t="b">
        <f ca="1"/>
        <v>1</v>
      </c>
      <c r="BB170" t="str">
        <f ca="1"/>
        <v>0:24</v>
      </c>
      <c r="BC170" t="str">
        <f ca="1"/>
        <v>Blue</v>
      </c>
      <c r="BD170" t="str">
        <f ca="1"/>
        <v>Gun</v>
      </c>
      <c r="BE170" t="b">
        <f ca="1"/>
        <v>0</v>
      </c>
      <c r="BF170" t="b">
        <f ca="1"/>
        <v>0</v>
      </c>
      <c r="BG170" t="str">
        <f ca="1"/>
        <v>0:06</v>
      </c>
      <c r="BH170" t="str">
        <f ca="1"/>
        <v>Blue</v>
      </c>
      <c r="BI170" t="str">
        <f ca="1"/>
        <v>Gun</v>
      </c>
      <c r="BJ170" t="b">
        <f ca="1"/>
        <v>0</v>
      </c>
      <c r="BK170" t="b">
        <f ca="1"/>
        <v>0</v>
      </c>
      <c r="BL170" t="str">
        <f ca="1"/>
        <v>0:06</v>
      </c>
      <c r="BM170" t="str">
        <f ca="1"/>
        <v>Ploudy</v>
      </c>
      <c r="BN170" t="str">
        <f ca="1"/>
        <v>Gun</v>
      </c>
      <c r="BO170" t="b">
        <f ca="1"/>
        <v>0</v>
      </c>
      <c r="BP170" t="b">
        <f ca="1"/>
        <v>1</v>
      </c>
      <c r="BQ170">
        <f ca="1"/>
        <v>0</v>
      </c>
      <c r="BR170" t="str">
        <f ca="1"/>
        <v/>
      </c>
      <c r="BS170">
        <f ca="1"/>
        <v>0</v>
      </c>
      <c r="BT170">
        <f ca="1"/>
        <v>0</v>
      </c>
      <c r="BU170" t="b">
        <f ca="1"/>
        <v>0</v>
      </c>
      <c r="BV170" t="b">
        <f ca="1"/>
        <v>0</v>
      </c>
      <c r="BW170">
        <f ca="1"/>
        <v>0</v>
      </c>
      <c r="BX170">
        <f ca="1"/>
        <v>0</v>
      </c>
      <c r="BY170" t="b">
        <f ca="1"/>
        <v>0</v>
      </c>
      <c r="BZ170" t="b">
        <f ca="1"/>
        <v>0</v>
      </c>
      <c r="CA170">
        <f ca="1"/>
        <v>1</v>
      </c>
      <c r="CB170">
        <f ca="1"/>
        <v>1</v>
      </c>
      <c r="CC170" t="b">
        <f ca="1"/>
        <v>0</v>
      </c>
      <c r="CD170" t="b">
        <f ca="1"/>
        <v>1</v>
      </c>
      <c r="CE170">
        <f ca="1"/>
        <v>0</v>
      </c>
      <c r="CF170">
        <f ca="1"/>
        <v>0</v>
      </c>
      <c r="CG170" t="b">
        <f ca="1"/>
        <v>1</v>
      </c>
      <c r="CH170">
        <f ca="1"/>
        <v>0</v>
      </c>
      <c r="CI170" t="b">
        <f ca="1"/>
        <v>0</v>
      </c>
      <c r="CJ170">
        <f ca="1"/>
        <v>72</v>
      </c>
      <c r="CK170">
        <f ca="1"/>
        <v>152</v>
      </c>
      <c r="CL170">
        <f ca="1"/>
        <v>156</v>
      </c>
      <c r="CM170">
        <f ca="1"/>
        <v>174</v>
      </c>
      <c r="CN170">
        <f ca="1"/>
        <v>174</v>
      </c>
      <c r="CO170">
        <f ca="1"/>
        <v>174</v>
      </c>
      <c r="CP170">
        <f ca="1"/>
        <v>0</v>
      </c>
      <c r="CQ170">
        <f ca="1"/>
        <v>0</v>
      </c>
      <c r="CR170">
        <f ca="1"/>
        <v>0</v>
      </c>
      <c r="CS170">
        <f ca="1"/>
        <v>0</v>
      </c>
      <c r="CT170">
        <f ca="1"/>
        <v>0</v>
      </c>
      <c r="CU170" t="b">
        <f ca="1"/>
        <v>1</v>
      </c>
      <c r="CV170" t="b">
        <f ca="1"/>
        <v>1</v>
      </c>
      <c r="CW170">
        <f ca="1"/>
        <v>44</v>
      </c>
      <c r="CX170" t="b">
        <f ca="1"/>
        <v>0</v>
      </c>
      <c r="CY170">
        <f ca="1"/>
        <v>0</v>
      </c>
      <c r="CZ170">
        <f ca="1"/>
        <v>1</v>
      </c>
      <c r="DA170" t="b">
        <f ca="1"/>
        <v>0</v>
      </c>
      <c r="DB170" t="b">
        <f ca="1"/>
        <v>0</v>
      </c>
      <c r="DC170" t="b">
        <f ca="1"/>
        <v>0</v>
      </c>
      <c r="DD170" t="b">
        <f ca="1"/>
        <v>0</v>
      </c>
      <c r="DE170" t="b">
        <f ca="1"/>
        <v>0</v>
      </c>
      <c r="DF170">
        <f ca="1"/>
        <v>0</v>
      </c>
    </row>
    <row r="171" spans="1:110" x14ac:dyDescent="0.2">
      <c r="A171" t="str">
        <f ca="1"/>
        <v>6_9 Chalet</v>
      </c>
      <c r="B171">
        <f ca="1"/>
        <v>7</v>
      </c>
      <c r="C171">
        <f ca="1"/>
        <v>0</v>
      </c>
      <c r="D171">
        <f ca="1"/>
        <v>0</v>
      </c>
      <c r="E171">
        <f ca="1"/>
        <v>0</v>
      </c>
      <c r="F171">
        <f ca="1"/>
        <v>0</v>
      </c>
      <c r="G171">
        <f ca="1"/>
        <v>0</v>
      </c>
      <c r="H171">
        <f ca="1"/>
        <v>0</v>
      </c>
      <c r="I171">
        <f ca="1"/>
        <v>0</v>
      </c>
      <c r="J171" t="str">
        <f ca="1"/>
        <v>0:09</v>
      </c>
      <c r="K171" t="b">
        <f ca="1"/>
        <v>0</v>
      </c>
      <c r="L171" t="b">
        <f ca="1"/>
        <v>1</v>
      </c>
      <c r="M171" t="b">
        <f ca="1"/>
        <v>0</v>
      </c>
      <c r="N171" t="str">
        <f ca="1"/>
        <v>Zero</v>
      </c>
      <c r="O171" t="b">
        <f ca="1"/>
        <v>0</v>
      </c>
      <c r="P171">
        <f ca="1"/>
        <v>0</v>
      </c>
      <c r="Q171">
        <f ca="1"/>
        <v>0</v>
      </c>
      <c r="R171">
        <f ca="1"/>
        <v>0</v>
      </c>
      <c r="S171">
        <f ca="1"/>
        <v>1</v>
      </c>
      <c r="T171">
        <f ca="1"/>
        <v>0</v>
      </c>
      <c r="U171">
        <f ca="1"/>
        <v>0</v>
      </c>
      <c r="V171">
        <f ca="1"/>
        <v>0</v>
      </c>
      <c r="W171">
        <f ca="1"/>
        <v>0</v>
      </c>
      <c r="X171">
        <f ca="1"/>
        <v>0</v>
      </c>
      <c r="Y171">
        <f ca="1"/>
        <v>0</v>
      </c>
      <c r="Z171">
        <f ca="1"/>
        <v>7</v>
      </c>
      <c r="AA171">
        <f ca="1"/>
        <v>0</v>
      </c>
      <c r="AB171">
        <f ca="1"/>
        <v>0</v>
      </c>
      <c r="AC171">
        <f ca="1"/>
        <v>0</v>
      </c>
      <c r="AD171">
        <f ca="1"/>
        <v>0</v>
      </c>
      <c r="AE171">
        <f ca="1"/>
        <v>0</v>
      </c>
      <c r="AF171">
        <f ca="1"/>
        <v>0</v>
      </c>
      <c r="AG171">
        <f ca="1"/>
        <v>0</v>
      </c>
      <c r="AH171">
        <f ca="1"/>
        <v>0</v>
      </c>
      <c r="AI171">
        <f ca="1"/>
        <v>7</v>
      </c>
      <c r="AJ171" t="b">
        <f ca="1"/>
        <v>0</v>
      </c>
      <c r="AK171">
        <f ca="1"/>
        <v>0</v>
      </c>
      <c r="AL171" t="str">
        <f ca="1"/>
        <v>BarGaming</v>
      </c>
      <c r="AM171" t="str">
        <f ca="1"/>
        <v>0:00</v>
      </c>
      <c r="AN171" t="str">
        <f ca="1"/>
        <v>Attack</v>
      </c>
      <c r="AO171" t="str">
        <f ca="1"/>
        <v>Lost</v>
      </c>
      <c r="AP171" t="b">
        <f ca="1"/>
        <v>0</v>
      </c>
      <c r="AQ171">
        <f ca="1"/>
        <v>0</v>
      </c>
      <c r="AR171" t="str">
        <f ca="1"/>
        <v>2:13</v>
      </c>
      <c r="AS171" t="str">
        <f ca="1"/>
        <v>Blue</v>
      </c>
      <c r="AT171" t="str">
        <f ca="1"/>
        <v>Gun</v>
      </c>
      <c r="AU171" t="b">
        <f ca="1"/>
        <v>0</v>
      </c>
      <c r="AV171" t="b">
        <f ca="1"/>
        <v>1</v>
      </c>
      <c r="AW171" t="str">
        <f ca="1"/>
        <v>1:08</v>
      </c>
      <c r="AX171" t="str">
        <f ca="1"/>
        <v>Yeeto</v>
      </c>
      <c r="AY171" t="str">
        <f ca="1"/>
        <v>Gun</v>
      </c>
      <c r="AZ171" t="b">
        <f ca="1"/>
        <v>0</v>
      </c>
      <c r="BA171" t="b">
        <f ca="1"/>
        <v>1</v>
      </c>
      <c r="BB171" t="str">
        <f ca="1"/>
        <v>0:09</v>
      </c>
      <c r="BC171" t="str">
        <f ca="1"/>
        <v>Perseus</v>
      </c>
      <c r="BD171" t="str">
        <f ca="1"/>
        <v>Gun</v>
      </c>
      <c r="BE171" t="b">
        <f ca="1"/>
        <v>0</v>
      </c>
      <c r="BF171" t="b">
        <f ca="1"/>
        <v>0</v>
      </c>
      <c r="BG171">
        <f ca="1"/>
        <v>0</v>
      </c>
      <c r="BH171">
        <f ca="1"/>
        <v>0</v>
      </c>
      <c r="BI171">
        <f ca="1"/>
        <v>0</v>
      </c>
      <c r="BJ171" t="b">
        <f ca="1"/>
        <v>0</v>
      </c>
      <c r="BK171">
        <f ca="1"/>
        <v>0</v>
      </c>
      <c r="BL171">
        <f ca="1"/>
        <v>0</v>
      </c>
      <c r="BM171">
        <f ca="1"/>
        <v>0</v>
      </c>
      <c r="BN171">
        <f ca="1"/>
        <v>0</v>
      </c>
      <c r="BO171" t="b">
        <f ca="1"/>
        <v>0</v>
      </c>
      <c r="BP171">
        <f ca="1"/>
        <v>0</v>
      </c>
      <c r="BQ171">
        <f ca="1"/>
        <v>0</v>
      </c>
      <c r="BR171" t="str">
        <f ca="1"/>
        <v/>
      </c>
      <c r="BS171">
        <f ca="1"/>
        <v>0</v>
      </c>
      <c r="BT171">
        <f ca="1"/>
        <v>0</v>
      </c>
      <c r="BU171" t="b">
        <f ca="1"/>
        <v>0</v>
      </c>
      <c r="BV171" t="b">
        <f ca="1"/>
        <v>0</v>
      </c>
      <c r="BW171">
        <f ca="1"/>
        <v>0</v>
      </c>
      <c r="BX171">
        <f ca="1"/>
        <v>0</v>
      </c>
      <c r="BY171" t="b">
        <f ca="1"/>
        <v>0</v>
      </c>
      <c r="BZ171" t="b">
        <f ca="1"/>
        <v>1</v>
      </c>
      <c r="CA171">
        <f ca="1"/>
        <v>0</v>
      </c>
      <c r="CB171">
        <f ca="1"/>
        <v>0</v>
      </c>
      <c r="CC171" t="b">
        <f ca="1"/>
        <v>0</v>
      </c>
      <c r="CD171" t="b">
        <f ca="1"/>
        <v>1</v>
      </c>
      <c r="CE171">
        <f ca="1"/>
        <v>0</v>
      </c>
      <c r="CF171">
        <f ca="1"/>
        <v>0</v>
      </c>
      <c r="CG171" t="b">
        <f ca="1"/>
        <v>1</v>
      </c>
      <c r="CH171">
        <f ca="1"/>
        <v>9</v>
      </c>
      <c r="CI171">
        <f ca="1"/>
        <v>171</v>
      </c>
      <c r="CJ171">
        <f ca="1"/>
        <v>47</v>
      </c>
      <c r="CK171">
        <f ca="1"/>
        <v>112</v>
      </c>
      <c r="CL171">
        <f ca="1"/>
        <v>171</v>
      </c>
      <c r="CM171" t="b">
        <f ca="1"/>
        <v>0</v>
      </c>
      <c r="CN171" t="b">
        <f ca="1"/>
        <v>0</v>
      </c>
      <c r="CO171">
        <f ca="1"/>
        <v>180</v>
      </c>
      <c r="CP171">
        <f ca="1"/>
        <v>0</v>
      </c>
      <c r="CQ171">
        <f ca="1"/>
        <v>0</v>
      </c>
      <c r="CR171">
        <f ca="1"/>
        <v>0</v>
      </c>
      <c r="CS171">
        <f ca="1"/>
        <v>0</v>
      </c>
      <c r="CT171">
        <f ca="1"/>
        <v>0</v>
      </c>
      <c r="CU171">
        <f ca="1"/>
        <v>0</v>
      </c>
      <c r="CV171">
        <f ca="1"/>
        <v>0</v>
      </c>
      <c r="CW171">
        <f ca="1"/>
        <v>0</v>
      </c>
      <c r="CX171">
        <f ca="1"/>
        <v>0</v>
      </c>
      <c r="CY171">
        <f ca="1"/>
        <v>0</v>
      </c>
      <c r="CZ171">
        <f ca="1"/>
        <v>0</v>
      </c>
      <c r="DA171" t="b">
        <f ca="1"/>
        <v>0</v>
      </c>
      <c r="DB171" t="b">
        <f ca="1"/>
        <v>1</v>
      </c>
      <c r="DC171" t="b">
        <f ca="1"/>
        <v>0</v>
      </c>
      <c r="DD171" t="b">
        <f ca="1"/>
        <v>0</v>
      </c>
      <c r="DE171" t="b">
        <f ca="1"/>
        <v>0</v>
      </c>
      <c r="DF171">
        <f ca="1"/>
        <v>0</v>
      </c>
    </row>
    <row r="172" spans="1:110" x14ac:dyDescent="0.2">
      <c r="A172" t="str">
        <f ca="1"/>
        <v>6_9 Chalet</v>
      </c>
      <c r="B172">
        <f ca="1"/>
        <v>8</v>
      </c>
      <c r="C172">
        <f ca="1"/>
        <v>0</v>
      </c>
      <c r="D172">
        <f ca="1"/>
        <v>0</v>
      </c>
      <c r="E172">
        <f ca="1"/>
        <v>0</v>
      </c>
      <c r="F172">
        <f ca="1"/>
        <v>0</v>
      </c>
      <c r="G172">
        <f ca="1"/>
        <v>0</v>
      </c>
      <c r="H172">
        <f ca="1"/>
        <v>0</v>
      </c>
      <c r="I172">
        <f ca="1"/>
        <v>0</v>
      </c>
      <c r="J172" t="str">
        <f ca="1"/>
        <v>0:20</v>
      </c>
      <c r="K172" t="b">
        <f ca="1"/>
        <v>0</v>
      </c>
      <c r="L172" t="b">
        <f ca="1"/>
        <v>0</v>
      </c>
      <c r="M172" t="b">
        <f ca="1"/>
        <v>0</v>
      </c>
      <c r="N172" t="str">
        <f ca="1"/>
        <v>Zero</v>
      </c>
      <c r="O172" t="b">
        <f ca="1"/>
        <v>0</v>
      </c>
      <c r="P172">
        <f ca="1"/>
        <v>0</v>
      </c>
      <c r="Q172">
        <f ca="1"/>
        <v>0</v>
      </c>
      <c r="R172">
        <f ca="1"/>
        <v>0</v>
      </c>
      <c r="S172">
        <f ca="1"/>
        <v>2</v>
      </c>
      <c r="T172">
        <f ca="1"/>
        <v>0</v>
      </c>
      <c r="U172">
        <f ca="1"/>
        <v>0</v>
      </c>
      <c r="V172">
        <f ca="1"/>
        <v>0</v>
      </c>
      <c r="W172">
        <f ca="1"/>
        <v>0</v>
      </c>
      <c r="X172">
        <f ca="1"/>
        <v>0</v>
      </c>
      <c r="Y172">
        <f ca="1"/>
        <v>0</v>
      </c>
      <c r="Z172">
        <f ca="1"/>
        <v>8</v>
      </c>
      <c r="AA172">
        <f ca="1"/>
        <v>0</v>
      </c>
      <c r="AB172">
        <f ca="1"/>
        <v>0</v>
      </c>
      <c r="AC172">
        <f ca="1"/>
        <v>0</v>
      </c>
      <c r="AD172">
        <f ca="1"/>
        <v>0</v>
      </c>
      <c r="AE172">
        <f ca="1"/>
        <v>0</v>
      </c>
      <c r="AF172">
        <f ca="1"/>
        <v>0</v>
      </c>
      <c r="AG172">
        <f ca="1"/>
        <v>0</v>
      </c>
      <c r="AH172">
        <f ca="1"/>
        <v>0</v>
      </c>
      <c r="AI172">
        <f ca="1"/>
        <v>8</v>
      </c>
      <c r="AJ172" t="b">
        <f ca="1"/>
        <v>1</v>
      </c>
      <c r="AK172">
        <f ca="1"/>
        <v>0</v>
      </c>
      <c r="AL172" t="str">
        <f ca="1"/>
        <v>BarGaming</v>
      </c>
      <c r="AM172" t="str">
        <f ca="1"/>
        <v>0:13</v>
      </c>
      <c r="AN172" t="str">
        <f ca="1"/>
        <v>Attack</v>
      </c>
      <c r="AO172" t="str">
        <f ca="1"/>
        <v>Lost</v>
      </c>
      <c r="AP172" t="b">
        <f ca="1"/>
        <v>0</v>
      </c>
      <c r="AQ172">
        <f ca="1"/>
        <v>0</v>
      </c>
      <c r="AR172" t="str">
        <f ca="1"/>
        <v>2:28</v>
      </c>
      <c r="AS172" t="str">
        <f ca="1"/>
        <v>Yeeto</v>
      </c>
      <c r="AT172" t="str">
        <f ca="1"/>
        <v>Gun</v>
      </c>
      <c r="AU172" t="b">
        <f ca="1"/>
        <v>0</v>
      </c>
      <c r="AV172" t="b">
        <f ca="1"/>
        <v>0</v>
      </c>
      <c r="AW172" t="str">
        <f ca="1"/>
        <v>0:14</v>
      </c>
      <c r="AX172" t="str">
        <f ca="1"/>
        <v>Fin</v>
      </c>
      <c r="AY172" t="str">
        <f ca="1"/>
        <v>Gun</v>
      </c>
      <c r="AZ172" t="b">
        <f ca="1"/>
        <v>0</v>
      </c>
      <c r="BA172" t="b">
        <f ca="1"/>
        <v>1</v>
      </c>
      <c r="BB172">
        <f ca="1"/>
        <v>0</v>
      </c>
      <c r="BC172">
        <f ca="1"/>
        <v>0</v>
      </c>
      <c r="BD172">
        <f ca="1"/>
        <v>0</v>
      </c>
      <c r="BE172" t="b">
        <f ca="1"/>
        <v>0</v>
      </c>
      <c r="BF172">
        <f ca="1"/>
        <v>0</v>
      </c>
      <c r="BG172">
        <f ca="1"/>
        <v>0</v>
      </c>
      <c r="BH172">
        <f ca="1"/>
        <v>0</v>
      </c>
      <c r="BI172">
        <f ca="1"/>
        <v>0</v>
      </c>
      <c r="BJ172" t="b">
        <f ca="1"/>
        <v>0</v>
      </c>
      <c r="BK172">
        <f ca="1"/>
        <v>0</v>
      </c>
      <c r="BL172">
        <f ca="1"/>
        <v>0</v>
      </c>
      <c r="BM172">
        <f ca="1"/>
        <v>0</v>
      </c>
      <c r="BN172">
        <f ca="1"/>
        <v>0</v>
      </c>
      <c r="BO172" t="b">
        <f ca="1"/>
        <v>0</v>
      </c>
      <c r="BP172">
        <f ca="1"/>
        <v>0</v>
      </c>
      <c r="BQ172">
        <f ca="1"/>
        <v>0</v>
      </c>
      <c r="BR172" t="str">
        <f ca="1"/>
        <v/>
      </c>
      <c r="BS172">
        <f ca="1"/>
        <v>0</v>
      </c>
      <c r="BT172">
        <f ca="1"/>
        <v>0</v>
      </c>
      <c r="BU172" t="b">
        <f ca="1"/>
        <v>0</v>
      </c>
      <c r="BV172" t="b">
        <f ca="1"/>
        <v>0</v>
      </c>
      <c r="BW172">
        <f ca="1"/>
        <v>0</v>
      </c>
      <c r="BX172">
        <f ca="1"/>
        <v>0</v>
      </c>
      <c r="BY172" t="b">
        <f ca="1"/>
        <v>0</v>
      </c>
      <c r="BZ172" t="b">
        <f ca="1"/>
        <v>0</v>
      </c>
      <c r="CA172">
        <f ca="1"/>
        <v>0</v>
      </c>
      <c r="CB172">
        <f ca="1"/>
        <v>0</v>
      </c>
      <c r="CC172" t="b">
        <f ca="1"/>
        <v>0</v>
      </c>
      <c r="CD172" t="b">
        <f ca="1"/>
        <v>0</v>
      </c>
      <c r="CE172">
        <f ca="1"/>
        <v>0</v>
      </c>
      <c r="CF172">
        <f ca="1"/>
        <v>0</v>
      </c>
      <c r="CG172" t="b">
        <f ca="1"/>
        <v>0</v>
      </c>
      <c r="CH172">
        <f ca="1"/>
        <v>20</v>
      </c>
      <c r="CI172">
        <f ca="1"/>
        <v>160</v>
      </c>
      <c r="CJ172">
        <f ca="1"/>
        <v>32</v>
      </c>
      <c r="CK172">
        <f ca="1"/>
        <v>166</v>
      </c>
      <c r="CL172" t="b">
        <f ca="1"/>
        <v>0</v>
      </c>
      <c r="CM172" t="b">
        <f ca="1"/>
        <v>0</v>
      </c>
      <c r="CN172" t="b">
        <f ca="1"/>
        <v>0</v>
      </c>
      <c r="CO172">
        <f ca="1"/>
        <v>212</v>
      </c>
      <c r="CP172">
        <f ca="1"/>
        <v>0</v>
      </c>
      <c r="CQ172">
        <f ca="1"/>
        <v>0</v>
      </c>
      <c r="CR172">
        <f ca="1"/>
        <v>0</v>
      </c>
      <c r="CS172">
        <f ca="1"/>
        <v>0</v>
      </c>
      <c r="CT172">
        <f ca="1"/>
        <v>0</v>
      </c>
      <c r="CU172">
        <f ca="1"/>
        <v>0</v>
      </c>
      <c r="CV172">
        <f ca="1"/>
        <v>0</v>
      </c>
      <c r="CW172">
        <f ca="1"/>
        <v>0</v>
      </c>
      <c r="CX172">
        <f ca="1"/>
        <v>0</v>
      </c>
      <c r="CY172">
        <f ca="1"/>
        <v>0</v>
      </c>
      <c r="CZ172">
        <f ca="1"/>
        <v>0</v>
      </c>
      <c r="DA172" t="b">
        <f ca="1"/>
        <v>0</v>
      </c>
      <c r="DB172" t="b">
        <f ca="1"/>
        <v>0</v>
      </c>
      <c r="DC172" t="b">
        <f ca="1"/>
        <v>0</v>
      </c>
      <c r="DD172" t="b">
        <f ca="1"/>
        <v>0</v>
      </c>
      <c r="DE172" t="b">
        <f ca="1"/>
        <v>0</v>
      </c>
      <c r="DF172">
        <f ca="1"/>
        <v>0</v>
      </c>
    </row>
    <row r="173" spans="1:110" x14ac:dyDescent="0.2">
      <c r="A173" t="str">
        <f ca="1"/>
        <v>6_9 Chalet</v>
      </c>
      <c r="B173">
        <f ca="1"/>
        <v>9</v>
      </c>
      <c r="C173">
        <f ca="1"/>
        <v>0</v>
      </c>
      <c r="D173">
        <f ca="1"/>
        <v>0</v>
      </c>
      <c r="E173">
        <f ca="1"/>
        <v>0</v>
      </c>
      <c r="F173">
        <f ca="1"/>
        <v>0</v>
      </c>
      <c r="G173">
        <f ca="1"/>
        <v>0</v>
      </c>
      <c r="H173">
        <f ca="1"/>
        <v>0</v>
      </c>
      <c r="I173">
        <f ca="1"/>
        <v>0</v>
      </c>
      <c r="J173" t="str">
        <f ca="1"/>
        <v>1:12</v>
      </c>
      <c r="K173" t="b">
        <f ca="1"/>
        <v>0</v>
      </c>
      <c r="L173" t="b">
        <f ca="1"/>
        <v>0</v>
      </c>
      <c r="M173" t="b">
        <f ca="1"/>
        <v>0</v>
      </c>
      <c r="N173" t="str">
        <f ca="1"/>
        <v>Zero</v>
      </c>
      <c r="O173" t="b">
        <f ca="1"/>
        <v>0</v>
      </c>
      <c r="P173">
        <f ca="1"/>
        <v>0</v>
      </c>
      <c r="Q173">
        <f ca="1"/>
        <v>0</v>
      </c>
      <c r="R173">
        <f ca="1"/>
        <v>0</v>
      </c>
      <c r="S173">
        <f ca="1"/>
        <v>1</v>
      </c>
      <c r="T173">
        <f ca="1"/>
        <v>0</v>
      </c>
      <c r="U173">
        <f ca="1"/>
        <v>0</v>
      </c>
      <c r="V173">
        <f ca="1"/>
        <v>0</v>
      </c>
      <c r="W173">
        <f ca="1"/>
        <v>0</v>
      </c>
      <c r="X173">
        <f ca="1"/>
        <v>0</v>
      </c>
      <c r="Y173">
        <f ca="1"/>
        <v>0</v>
      </c>
      <c r="Z173">
        <f ca="1"/>
        <v>9</v>
      </c>
      <c r="AA173">
        <f ca="1"/>
        <v>0</v>
      </c>
      <c r="AB173">
        <f ca="1"/>
        <v>0</v>
      </c>
      <c r="AC173">
        <f ca="1"/>
        <v>0</v>
      </c>
      <c r="AD173">
        <f ca="1"/>
        <v>0</v>
      </c>
      <c r="AE173">
        <f ca="1"/>
        <v>0</v>
      </c>
      <c r="AF173">
        <f ca="1"/>
        <v>0</v>
      </c>
      <c r="AG173">
        <f ca="1"/>
        <v>0</v>
      </c>
      <c r="AH173">
        <f ca="1"/>
        <v>0</v>
      </c>
      <c r="AI173">
        <f ca="1"/>
        <v>9</v>
      </c>
      <c r="AJ173" t="b">
        <f ca="1"/>
        <v>0</v>
      </c>
      <c r="AK173" t="str">
        <f ca="1"/>
        <v>1:08</v>
      </c>
      <c r="AL173" t="str">
        <f ca="1"/>
        <v>KitchenDining</v>
      </c>
      <c r="AM173" t="str">
        <f ca="1"/>
        <v>0:29</v>
      </c>
      <c r="AN173" t="str">
        <f ca="1"/>
        <v>Attack</v>
      </c>
      <c r="AO173" t="str">
        <f ca="1"/>
        <v>Lost</v>
      </c>
      <c r="AP173" t="b">
        <f ca="1"/>
        <v>1</v>
      </c>
      <c r="AQ173">
        <f ca="1"/>
        <v>0</v>
      </c>
      <c r="AR173" t="str">
        <f ca="1"/>
        <v>2:13</v>
      </c>
      <c r="AS173" t="str">
        <f ca="1"/>
        <v>Yeeto</v>
      </c>
      <c r="AT173" t="str">
        <f ca="1"/>
        <v>Gun</v>
      </c>
      <c r="AU173" t="b">
        <f ca="1"/>
        <v>0</v>
      </c>
      <c r="AV173" t="b">
        <f ca="1"/>
        <v>1</v>
      </c>
      <c r="AW173" t="str">
        <f ca="1"/>
        <v>2:10</v>
      </c>
      <c r="AX173" t="str">
        <f ca="1"/>
        <v>Blue</v>
      </c>
      <c r="AY173" t="str">
        <f ca="1"/>
        <v>Gun</v>
      </c>
      <c r="AZ173" t="b">
        <f ca="1"/>
        <v>0</v>
      </c>
      <c r="BA173" t="b">
        <f ca="1"/>
        <v>0</v>
      </c>
      <c r="BB173" t="str">
        <f ca="1"/>
        <v>1:28</v>
      </c>
      <c r="BC173" t="str">
        <f ca="1"/>
        <v>Ploudy</v>
      </c>
      <c r="BD173" t="str">
        <f ca="1"/>
        <v>Gun</v>
      </c>
      <c r="BE173" t="b">
        <f ca="1"/>
        <v>0</v>
      </c>
      <c r="BF173" t="b">
        <f ca="1"/>
        <v>0</v>
      </c>
      <c r="BG173" t="str">
        <f ca="1"/>
        <v>0:41</v>
      </c>
      <c r="BH173" t="str">
        <f ca="1"/>
        <v>Fin</v>
      </c>
      <c r="BI173" t="str">
        <f ca="1"/>
        <v>Gun</v>
      </c>
      <c r="BJ173" t="b">
        <f ca="1"/>
        <v>1</v>
      </c>
      <c r="BK173" t="b">
        <f ca="1"/>
        <v>0</v>
      </c>
      <c r="BL173">
        <f ca="1"/>
        <v>0</v>
      </c>
      <c r="BM173">
        <f ca="1"/>
        <v>0</v>
      </c>
      <c r="BN173">
        <f ca="1"/>
        <v>0</v>
      </c>
      <c r="BO173" t="b">
        <f ca="1"/>
        <v>0</v>
      </c>
      <c r="BP173">
        <f ca="1"/>
        <v>0</v>
      </c>
      <c r="BQ173">
        <f ca="1"/>
        <v>0</v>
      </c>
      <c r="BR173" t="str">
        <f ca="1"/>
        <v/>
      </c>
      <c r="BS173">
        <f ca="1"/>
        <v>0</v>
      </c>
      <c r="BT173">
        <f ca="1"/>
        <v>0</v>
      </c>
      <c r="BU173" t="b">
        <f ca="1"/>
        <v>0</v>
      </c>
      <c r="BV173" t="b">
        <f ca="1"/>
        <v>0</v>
      </c>
      <c r="BW173">
        <f ca="1"/>
        <v>0</v>
      </c>
      <c r="BX173">
        <f ca="1"/>
        <v>0</v>
      </c>
      <c r="BY173" t="b">
        <f ca="1"/>
        <v>0</v>
      </c>
      <c r="BZ173" t="b">
        <f ca="1"/>
        <v>0</v>
      </c>
      <c r="CA173">
        <f ca="1"/>
        <v>1</v>
      </c>
      <c r="CB173">
        <f ca="1"/>
        <v>0</v>
      </c>
      <c r="CC173" t="b">
        <f ca="1"/>
        <v>0</v>
      </c>
      <c r="CD173" t="b">
        <f ca="1"/>
        <v>1</v>
      </c>
      <c r="CE173">
        <f ca="1"/>
        <v>0</v>
      </c>
      <c r="CF173">
        <f ca="1"/>
        <v>0</v>
      </c>
      <c r="CG173" t="b">
        <f ca="1"/>
        <v>1</v>
      </c>
      <c r="CH173">
        <f ca="1"/>
        <v>72</v>
      </c>
      <c r="CI173">
        <f ca="1"/>
        <v>108</v>
      </c>
      <c r="CJ173">
        <f ca="1"/>
        <v>47</v>
      </c>
      <c r="CK173">
        <f ca="1"/>
        <v>50</v>
      </c>
      <c r="CL173">
        <f ca="1"/>
        <v>92</v>
      </c>
      <c r="CM173">
        <f ca="1"/>
        <v>116</v>
      </c>
      <c r="CN173" t="b">
        <f ca="1"/>
        <v>0</v>
      </c>
      <c r="CO173">
        <f ca="1"/>
        <v>151</v>
      </c>
      <c r="CP173">
        <f ca="1"/>
        <v>0</v>
      </c>
      <c r="CQ173">
        <f ca="1"/>
        <v>0</v>
      </c>
      <c r="CR173">
        <f ca="1"/>
        <v>0</v>
      </c>
      <c r="CS173">
        <f ca="1"/>
        <v>0</v>
      </c>
      <c r="CT173">
        <f ca="1"/>
        <v>0</v>
      </c>
      <c r="CU173">
        <f ca="1"/>
        <v>0</v>
      </c>
      <c r="CV173">
        <f ca="1"/>
        <v>0</v>
      </c>
      <c r="CW173">
        <f ca="1"/>
        <v>0</v>
      </c>
      <c r="CX173">
        <f ca="1"/>
        <v>0</v>
      </c>
      <c r="CY173">
        <f ca="1"/>
        <v>0</v>
      </c>
      <c r="CZ173">
        <f ca="1"/>
        <v>0</v>
      </c>
      <c r="DA173" t="b">
        <f ca="1"/>
        <v>1</v>
      </c>
      <c r="DB173" t="b">
        <f ca="1"/>
        <v>0</v>
      </c>
      <c r="DC173" t="b">
        <f ca="1"/>
        <v>0</v>
      </c>
      <c r="DD173">
        <f ca="1"/>
        <v>112</v>
      </c>
      <c r="DE173" t="b">
        <f ca="1"/>
        <v>0</v>
      </c>
      <c r="DF173">
        <f ca="1"/>
        <v>0</v>
      </c>
    </row>
    <row r="174" spans="1:110" x14ac:dyDescent="0.2">
      <c r="A174" t="str">
        <f ca="1"/>
        <v>6_9 Chalet</v>
      </c>
      <c r="B174">
        <f ca="1"/>
        <v>10</v>
      </c>
      <c r="C174">
        <f ca="1"/>
        <v>0</v>
      </c>
      <c r="D174">
        <f ca="1"/>
        <v>0</v>
      </c>
      <c r="E174">
        <f ca="1"/>
        <v>0</v>
      </c>
      <c r="F174">
        <f ca="1"/>
        <v>0</v>
      </c>
      <c r="G174">
        <f ca="1"/>
        <v>0</v>
      </c>
      <c r="H174">
        <f ca="1"/>
        <v>0</v>
      </c>
      <c r="I174">
        <f ca="1"/>
        <v>0</v>
      </c>
      <c r="J174" t="str">
        <f ca="1"/>
        <v>0:43</v>
      </c>
      <c r="K174" t="b">
        <f ca="1"/>
        <v>0</v>
      </c>
      <c r="L174" t="b">
        <f ca="1"/>
        <v>1</v>
      </c>
      <c r="M174" t="b">
        <f ca="1"/>
        <v>0</v>
      </c>
      <c r="N174" t="str">
        <f ca="1"/>
        <v>Zero</v>
      </c>
      <c r="O174" t="b">
        <f ca="1"/>
        <v>0</v>
      </c>
      <c r="P174">
        <f ca="1"/>
        <v>0</v>
      </c>
      <c r="Q174">
        <f ca="1"/>
        <v>0</v>
      </c>
      <c r="R174">
        <f ca="1"/>
        <v>0</v>
      </c>
      <c r="S174">
        <f ca="1"/>
        <v>2</v>
      </c>
      <c r="T174">
        <f ca="1"/>
        <v>0</v>
      </c>
      <c r="U174">
        <f ca="1"/>
        <v>0</v>
      </c>
      <c r="V174">
        <f ca="1"/>
        <v>0</v>
      </c>
      <c r="W174">
        <f ca="1"/>
        <v>0</v>
      </c>
      <c r="X174">
        <f ca="1"/>
        <v>0</v>
      </c>
      <c r="Y174">
        <f ca="1"/>
        <v>0</v>
      </c>
      <c r="Z174">
        <f ca="1"/>
        <v>10</v>
      </c>
      <c r="AA174">
        <f ca="1"/>
        <v>0</v>
      </c>
      <c r="AB174">
        <f ca="1"/>
        <v>0</v>
      </c>
      <c r="AC174">
        <f ca="1"/>
        <v>0</v>
      </c>
      <c r="AD174">
        <f ca="1"/>
        <v>0</v>
      </c>
      <c r="AE174">
        <f ca="1"/>
        <v>0</v>
      </c>
      <c r="AF174">
        <f ca="1"/>
        <v>0</v>
      </c>
      <c r="AG174">
        <f ca="1"/>
        <v>0</v>
      </c>
      <c r="AH174">
        <f ca="1"/>
        <v>0</v>
      </c>
      <c r="AI174">
        <f ca="1"/>
        <v>10</v>
      </c>
      <c r="AJ174" t="b">
        <f ca="1"/>
        <v>0</v>
      </c>
      <c r="AK174">
        <f ca="1"/>
        <v>0</v>
      </c>
      <c r="AL174" t="str">
        <f ca="1"/>
        <v>KitchenDining</v>
      </c>
      <c r="AM174" t="str">
        <f ca="1"/>
        <v>0:14</v>
      </c>
      <c r="AN174" t="str">
        <f ca="1"/>
        <v>Attack</v>
      </c>
      <c r="AO174" t="str">
        <f ca="1"/>
        <v>Lost</v>
      </c>
      <c r="AP174" t="b">
        <f ca="1"/>
        <v>0</v>
      </c>
      <c r="AQ174">
        <f ca="1"/>
        <v>0</v>
      </c>
      <c r="AR174" t="str">
        <f ca="1"/>
        <v>1:53</v>
      </c>
      <c r="AS174" t="str">
        <f ca="1"/>
        <v>Perseus</v>
      </c>
      <c r="AT174" t="str">
        <f ca="1"/>
        <v>Gun</v>
      </c>
      <c r="AU174" t="b">
        <f ca="1"/>
        <v>0</v>
      </c>
      <c r="AV174" t="b">
        <f ca="1"/>
        <v>1</v>
      </c>
      <c r="AW174" t="str">
        <f ca="1"/>
        <v>0:42</v>
      </c>
      <c r="AX174" t="str">
        <f ca="1"/>
        <v>Fin</v>
      </c>
      <c r="AY174" t="str">
        <f ca="1"/>
        <v>Gun</v>
      </c>
      <c r="AZ174" t="b">
        <f ca="1"/>
        <v>0</v>
      </c>
      <c r="BA174" t="b">
        <f ca="1"/>
        <v>0</v>
      </c>
      <c r="BB174">
        <f ca="1"/>
        <v>0</v>
      </c>
      <c r="BC174">
        <f ca="1"/>
        <v>0</v>
      </c>
      <c r="BD174">
        <f ca="1"/>
        <v>0</v>
      </c>
      <c r="BE174" t="b">
        <f ca="1"/>
        <v>0</v>
      </c>
      <c r="BF174">
        <f ca="1"/>
        <v>0</v>
      </c>
      <c r="BG174">
        <f ca="1"/>
        <v>0</v>
      </c>
      <c r="BH174">
        <f ca="1"/>
        <v>0</v>
      </c>
      <c r="BI174">
        <f ca="1"/>
        <v>0</v>
      </c>
      <c r="BJ174" t="b">
        <f ca="1"/>
        <v>0</v>
      </c>
      <c r="BK174">
        <f ca="1"/>
        <v>0</v>
      </c>
      <c r="BL174">
        <f ca="1"/>
        <v>0</v>
      </c>
      <c r="BM174">
        <f ca="1"/>
        <v>0</v>
      </c>
      <c r="BN174">
        <f ca="1"/>
        <v>0</v>
      </c>
      <c r="BO174" t="b">
        <f ca="1"/>
        <v>0</v>
      </c>
      <c r="BP174">
        <f ca="1"/>
        <v>0</v>
      </c>
      <c r="BQ174">
        <f ca="1"/>
        <v>0</v>
      </c>
      <c r="BR174" t="str">
        <f ca="1"/>
        <v/>
      </c>
      <c r="BS174">
        <f ca="1"/>
        <v>0</v>
      </c>
      <c r="BT174">
        <f ca="1"/>
        <v>0</v>
      </c>
      <c r="BU174" t="b">
        <f ca="1"/>
        <v>0</v>
      </c>
      <c r="BV174" t="b">
        <f ca="1"/>
        <v>0</v>
      </c>
      <c r="BW174">
        <f ca="1"/>
        <v>0</v>
      </c>
      <c r="BX174">
        <f ca="1"/>
        <v>0</v>
      </c>
      <c r="BY174" t="b">
        <f ca="1"/>
        <v>0</v>
      </c>
      <c r="BZ174" t="b">
        <f ca="1"/>
        <v>0</v>
      </c>
      <c r="CA174">
        <f ca="1"/>
        <v>0</v>
      </c>
      <c r="CB174">
        <f ca="1"/>
        <v>0</v>
      </c>
      <c r="CC174" t="b">
        <f ca="1"/>
        <v>0</v>
      </c>
      <c r="CD174" t="b">
        <f ca="1"/>
        <v>1</v>
      </c>
      <c r="CE174">
        <f ca="1"/>
        <v>0</v>
      </c>
      <c r="CF174">
        <f ca="1"/>
        <v>0</v>
      </c>
      <c r="CG174" t="b">
        <f ca="1"/>
        <v>0</v>
      </c>
      <c r="CH174">
        <f ca="1"/>
        <v>43</v>
      </c>
      <c r="CI174">
        <f ca="1"/>
        <v>137</v>
      </c>
      <c r="CJ174">
        <f ca="1"/>
        <v>67</v>
      </c>
      <c r="CK174">
        <f ca="1"/>
        <v>138</v>
      </c>
      <c r="CL174" t="b">
        <f ca="1"/>
        <v>0</v>
      </c>
      <c r="CM174" t="b">
        <f ca="1"/>
        <v>0</v>
      </c>
      <c r="CN174" t="b">
        <f ca="1"/>
        <v>0</v>
      </c>
      <c r="CO174">
        <f ca="1"/>
        <v>166</v>
      </c>
      <c r="CP174">
        <f ca="1"/>
        <v>0</v>
      </c>
      <c r="CQ174">
        <f ca="1"/>
        <v>0</v>
      </c>
      <c r="CR174">
        <f ca="1"/>
        <v>0</v>
      </c>
      <c r="CS174">
        <f ca="1"/>
        <v>0</v>
      </c>
      <c r="CT174">
        <f ca="1"/>
        <v>0</v>
      </c>
      <c r="CU174">
        <f ca="1"/>
        <v>0</v>
      </c>
      <c r="CV174">
        <f ca="1"/>
        <v>0</v>
      </c>
      <c r="CW174">
        <f ca="1"/>
        <v>0</v>
      </c>
      <c r="CX174">
        <f ca="1"/>
        <v>0</v>
      </c>
      <c r="CY174">
        <f ca="1"/>
        <v>0</v>
      </c>
      <c r="CZ174">
        <f ca="1"/>
        <v>0</v>
      </c>
      <c r="DA174" t="b">
        <f ca="1"/>
        <v>0</v>
      </c>
      <c r="DB174" t="b">
        <f ca="1"/>
        <v>1</v>
      </c>
      <c r="DC174" t="b">
        <f ca="1"/>
        <v>0</v>
      </c>
      <c r="DD174" t="b">
        <f ca="1"/>
        <v>0</v>
      </c>
      <c r="DE174" t="b">
        <f ca="1"/>
        <v>0</v>
      </c>
      <c r="DF174">
        <f ca="1"/>
        <v>0</v>
      </c>
    </row>
    <row r="175" spans="1:110" x14ac:dyDescent="0.2">
      <c r="A175" t="str">
        <f ca="1"/>
        <v>6_9 Chalet</v>
      </c>
      <c r="B175">
        <f ca="1"/>
        <v>11</v>
      </c>
      <c r="C175">
        <f ca="1"/>
        <v>0</v>
      </c>
      <c r="D175">
        <f ca="1"/>
        <v>0</v>
      </c>
      <c r="E175">
        <f ca="1"/>
        <v>0</v>
      </c>
      <c r="F175">
        <f ca="1"/>
        <v>0</v>
      </c>
      <c r="G175">
        <f ca="1"/>
        <v>0</v>
      </c>
      <c r="H175">
        <f ca="1"/>
        <v>0</v>
      </c>
      <c r="I175">
        <f ca="1"/>
        <v>0</v>
      </c>
      <c r="J175">
        <f ca="1"/>
        <v>0</v>
      </c>
      <c r="K175" t="b">
        <f ca="1"/>
        <v>0</v>
      </c>
      <c r="L175" t="b">
        <f ca="1"/>
        <v>0</v>
      </c>
      <c r="M175" t="b">
        <f ca="1"/>
        <v>0</v>
      </c>
      <c r="N175" t="str">
        <f ca="1"/>
        <v>Zero</v>
      </c>
      <c r="O175" t="b">
        <f ca="1"/>
        <v>0</v>
      </c>
      <c r="P175">
        <f ca="1"/>
        <v>0</v>
      </c>
      <c r="Q175">
        <f ca="1"/>
        <v>0</v>
      </c>
      <c r="R175">
        <f ca="1"/>
        <v>0</v>
      </c>
      <c r="S175">
        <f ca="1"/>
        <v>0</v>
      </c>
      <c r="T175">
        <f ca="1"/>
        <v>0</v>
      </c>
      <c r="U175">
        <f ca="1"/>
        <v>0</v>
      </c>
      <c r="V175">
        <f ca="1"/>
        <v>0</v>
      </c>
      <c r="W175">
        <f ca="1"/>
        <v>0</v>
      </c>
      <c r="X175">
        <f ca="1"/>
        <v>0</v>
      </c>
      <c r="Y175">
        <f ca="1"/>
        <v>0</v>
      </c>
      <c r="Z175">
        <f ca="1"/>
        <v>11</v>
      </c>
      <c r="AA175">
        <f ca="1"/>
        <v>0</v>
      </c>
      <c r="AB175">
        <f ca="1"/>
        <v>0</v>
      </c>
      <c r="AC175">
        <f ca="1"/>
        <v>0</v>
      </c>
      <c r="AD175">
        <f ca="1"/>
        <v>0</v>
      </c>
      <c r="AE175">
        <f ca="1"/>
        <v>0</v>
      </c>
      <c r="AF175">
        <f ca="1"/>
        <v>0</v>
      </c>
      <c r="AG175">
        <f ca="1"/>
        <v>0</v>
      </c>
      <c r="AH175">
        <f ca="1"/>
        <v>0</v>
      </c>
      <c r="AI175">
        <f ca="1"/>
        <v>11</v>
      </c>
      <c r="AJ175" t="b">
        <f ca="1"/>
        <v>0</v>
      </c>
      <c r="AK175">
        <f ca="1"/>
        <v>0</v>
      </c>
      <c r="AL175" t="str">
        <f ca="1"/>
        <v>OfficeMaster</v>
      </c>
      <c r="AM175" t="str">
        <f ca="1"/>
        <v>0:47</v>
      </c>
      <c r="AN175" t="str">
        <f ca="1"/>
        <v>Attack</v>
      </c>
      <c r="AO175" t="str">
        <f ca="1"/>
        <v>Won</v>
      </c>
      <c r="AP175" t="b">
        <f ca="1"/>
        <v>0</v>
      </c>
      <c r="AQ175">
        <f ca="1"/>
        <v>0</v>
      </c>
      <c r="AR175" t="str">
        <f ca="1"/>
        <v>1:48</v>
      </c>
      <c r="AS175" t="str">
        <f ca="1"/>
        <v>Blue</v>
      </c>
      <c r="AT175" t="str">
        <f ca="1"/>
        <v>Gun</v>
      </c>
      <c r="AU175" t="b">
        <f ca="1"/>
        <v>0</v>
      </c>
      <c r="AV175" t="b">
        <f ca="1"/>
        <v>1</v>
      </c>
      <c r="AW175" t="str">
        <f ca="1"/>
        <v>1:46</v>
      </c>
      <c r="AX175" t="str">
        <f ca="1"/>
        <v>Yeeto</v>
      </c>
      <c r="AY175" t="str">
        <f ca="1"/>
        <v>Gun</v>
      </c>
      <c r="AZ175" t="b">
        <f ca="1"/>
        <v>0</v>
      </c>
      <c r="BA175" t="b">
        <f ca="1"/>
        <v>1</v>
      </c>
      <c r="BB175" t="str">
        <f ca="1"/>
        <v>0:55</v>
      </c>
      <c r="BC175" t="str">
        <f ca="1"/>
        <v>Yeeto</v>
      </c>
      <c r="BD175" t="str">
        <f ca="1"/>
        <v>Gun</v>
      </c>
      <c r="BE175" t="b">
        <f ca="1"/>
        <v>0</v>
      </c>
      <c r="BF175" t="b">
        <f ca="1"/>
        <v>1</v>
      </c>
      <c r="BG175" t="str">
        <f ca="1"/>
        <v>0:48</v>
      </c>
      <c r="BH175" t="str">
        <f ca="1"/>
        <v>Perseus</v>
      </c>
      <c r="BI175" t="str">
        <f ca="1"/>
        <v>Gun</v>
      </c>
      <c r="BJ175" t="b">
        <f ca="1"/>
        <v>0</v>
      </c>
      <c r="BK175" t="b">
        <f ca="1"/>
        <v>1</v>
      </c>
      <c r="BL175" t="str">
        <f ca="1"/>
        <v>0:47</v>
      </c>
      <c r="BM175" t="str">
        <f ca="1"/>
        <v>Yeeto</v>
      </c>
      <c r="BN175" t="str">
        <f ca="1"/>
        <v>Gun</v>
      </c>
      <c r="BO175" t="b">
        <f ca="1"/>
        <v>0</v>
      </c>
      <c r="BP175" t="b">
        <f ca="1"/>
        <v>1</v>
      </c>
      <c r="BQ175">
        <f ca="1"/>
        <v>0</v>
      </c>
      <c r="BR175" t="str">
        <f ca="1"/>
        <v/>
      </c>
      <c r="BS175">
        <f ca="1"/>
        <v>0</v>
      </c>
      <c r="BT175">
        <f ca="1"/>
        <v>0</v>
      </c>
      <c r="BU175" t="b">
        <f ca="1"/>
        <v>0</v>
      </c>
      <c r="BV175" t="b">
        <f ca="1"/>
        <v>0</v>
      </c>
      <c r="BW175">
        <f ca="1"/>
        <v>0</v>
      </c>
      <c r="BX175">
        <f ca="1"/>
        <v>0</v>
      </c>
      <c r="BY175" t="b">
        <f ca="1"/>
        <v>0</v>
      </c>
      <c r="BZ175" t="b">
        <f ca="1"/>
        <v>0</v>
      </c>
      <c r="CA175">
        <f ca="1"/>
        <v>0</v>
      </c>
      <c r="CB175">
        <f ca="1"/>
        <v>0</v>
      </c>
      <c r="CC175" t="b">
        <f ca="1"/>
        <v>0</v>
      </c>
      <c r="CD175" t="b">
        <f ca="1"/>
        <v>1</v>
      </c>
      <c r="CE175">
        <f ca="1"/>
        <v>0</v>
      </c>
      <c r="CF175">
        <f ca="1"/>
        <v>0</v>
      </c>
      <c r="CG175" t="b">
        <f ca="1"/>
        <v>1</v>
      </c>
      <c r="CH175">
        <f ca="1"/>
        <v>0</v>
      </c>
      <c r="CI175" t="b">
        <f ca="1"/>
        <v>0</v>
      </c>
      <c r="CJ175">
        <f ca="1"/>
        <v>72</v>
      </c>
      <c r="CK175">
        <f ca="1"/>
        <v>74</v>
      </c>
      <c r="CL175">
        <f ca="1"/>
        <v>125</v>
      </c>
      <c r="CM175">
        <f ca="1"/>
        <v>132</v>
      </c>
      <c r="CN175">
        <f ca="1"/>
        <v>133</v>
      </c>
      <c r="CO175">
        <f ca="1"/>
        <v>133</v>
      </c>
      <c r="CP175">
        <f ca="1"/>
        <v>0</v>
      </c>
      <c r="CQ175">
        <f ca="1"/>
        <v>0</v>
      </c>
      <c r="CR175">
        <f ca="1"/>
        <v>0</v>
      </c>
      <c r="CS175">
        <f ca="1"/>
        <v>0</v>
      </c>
      <c r="CT175">
        <f ca="1"/>
        <v>0</v>
      </c>
      <c r="CU175">
        <f ca="1"/>
        <v>0</v>
      </c>
      <c r="CV175">
        <f ca="1"/>
        <v>0</v>
      </c>
      <c r="CW175">
        <f ca="1"/>
        <v>0</v>
      </c>
      <c r="CX175">
        <f ca="1"/>
        <v>0</v>
      </c>
      <c r="CY175">
        <f ca="1"/>
        <v>0</v>
      </c>
      <c r="CZ175">
        <f ca="1"/>
        <v>0</v>
      </c>
      <c r="DA175" t="b">
        <f ca="1"/>
        <v>0</v>
      </c>
      <c r="DB175" t="b">
        <f ca="1"/>
        <v>0</v>
      </c>
      <c r="DC175" t="b">
        <f ca="1"/>
        <v>0</v>
      </c>
      <c r="DD175" t="b">
        <f ca="1"/>
        <v>0</v>
      </c>
      <c r="DE175" t="b">
        <f ca="1"/>
        <v>0</v>
      </c>
      <c r="DF175">
        <f ca="1"/>
        <v>0</v>
      </c>
    </row>
    <row r="176" spans="1:110" x14ac:dyDescent="0.2">
      <c r="A176" t="str">
        <f ca="1"/>
        <v>6_9 Chalet</v>
      </c>
      <c r="B176">
        <f ca="1"/>
        <v>12</v>
      </c>
      <c r="C176">
        <f ca="1"/>
        <v>0</v>
      </c>
      <c r="D176">
        <f ca="1"/>
        <v>0</v>
      </c>
      <c r="E176">
        <f ca="1"/>
        <v>0</v>
      </c>
      <c r="F176">
        <f ca="1"/>
        <v>0</v>
      </c>
      <c r="G176">
        <f ca="1"/>
        <v>0</v>
      </c>
      <c r="H176">
        <f ca="1"/>
        <v>0</v>
      </c>
      <c r="I176">
        <f ca="1"/>
        <v>0</v>
      </c>
      <c r="J176" t="str">
        <f ca="1"/>
        <v>2:16</v>
      </c>
      <c r="K176" t="b">
        <f ca="1"/>
        <v>0</v>
      </c>
      <c r="L176" t="b">
        <f ca="1"/>
        <v>1</v>
      </c>
      <c r="M176" t="b">
        <f ca="1"/>
        <v>0</v>
      </c>
      <c r="N176" t="str">
        <f ca="1"/>
        <v>Zero</v>
      </c>
      <c r="O176" t="b">
        <f ca="1"/>
        <v>0</v>
      </c>
      <c r="P176">
        <f ca="1"/>
        <v>0</v>
      </c>
      <c r="Q176">
        <f ca="1"/>
        <v>0</v>
      </c>
      <c r="R176">
        <f ca="1"/>
        <v>0</v>
      </c>
      <c r="S176">
        <f ca="1"/>
        <v>1</v>
      </c>
      <c r="T176">
        <f ca="1"/>
        <v>0</v>
      </c>
      <c r="U176">
        <f ca="1"/>
        <v>0</v>
      </c>
      <c r="V176">
        <f ca="1"/>
        <v>0</v>
      </c>
      <c r="W176">
        <f ca="1"/>
        <v>0</v>
      </c>
      <c r="X176">
        <f ca="1"/>
        <v>0</v>
      </c>
      <c r="Y176">
        <f ca="1"/>
        <v>0</v>
      </c>
      <c r="Z176">
        <f ca="1"/>
        <v>12</v>
      </c>
      <c r="AA176">
        <f ca="1"/>
        <v>0</v>
      </c>
      <c r="AB176">
        <f ca="1"/>
        <v>0</v>
      </c>
      <c r="AC176">
        <f ca="1"/>
        <v>0</v>
      </c>
      <c r="AD176">
        <f ca="1"/>
        <v>0</v>
      </c>
      <c r="AE176">
        <f ca="1"/>
        <v>0</v>
      </c>
      <c r="AF176">
        <f ca="1"/>
        <v>0</v>
      </c>
      <c r="AG176">
        <f ca="1"/>
        <v>0</v>
      </c>
      <c r="AH176">
        <f ca="1"/>
        <v>0</v>
      </c>
      <c r="AI176">
        <f ca="1"/>
        <v>12</v>
      </c>
      <c r="AJ176" t="b">
        <f ca="1"/>
        <v>0</v>
      </c>
      <c r="AK176">
        <f ca="1"/>
        <v>0</v>
      </c>
      <c r="AL176" t="str">
        <f ca="1"/>
        <v>WineSnowmobile</v>
      </c>
      <c r="AM176" t="str">
        <f ca="1"/>
        <v>0:12</v>
      </c>
      <c r="AN176" t="str">
        <f ca="1"/>
        <v>Attack</v>
      </c>
      <c r="AO176" t="str">
        <f ca="1"/>
        <v>Lost</v>
      </c>
      <c r="AP176" t="b">
        <f ca="1"/>
        <v>0</v>
      </c>
      <c r="AQ176">
        <f ca="1"/>
        <v>0</v>
      </c>
      <c r="AR176" t="str">
        <f ca="1"/>
        <v>2:15</v>
      </c>
      <c r="AS176" t="str">
        <f ca="1"/>
        <v>Yeeto</v>
      </c>
      <c r="AT176" t="str">
        <f ca="1"/>
        <v>Gun</v>
      </c>
      <c r="AU176" t="b">
        <f ca="1"/>
        <v>0</v>
      </c>
      <c r="AV176" t="b">
        <f ca="1"/>
        <v>1</v>
      </c>
      <c r="AW176" t="str">
        <f ca="1"/>
        <v>1:37</v>
      </c>
      <c r="AX176" t="str">
        <f ca="1"/>
        <v>Perseus</v>
      </c>
      <c r="AY176" t="str">
        <f ca="1"/>
        <v>Gun</v>
      </c>
      <c r="AZ176" t="b">
        <f ca="1"/>
        <v>0</v>
      </c>
      <c r="BA176" t="b">
        <f ca="1"/>
        <v>1</v>
      </c>
      <c r="BB176">
        <f ca="1"/>
        <v>0</v>
      </c>
      <c r="BC176">
        <f ca="1"/>
        <v>0</v>
      </c>
      <c r="BD176">
        <f ca="1"/>
        <v>0</v>
      </c>
      <c r="BE176" t="b">
        <f ca="1"/>
        <v>0</v>
      </c>
      <c r="BF176">
        <f ca="1"/>
        <v>0</v>
      </c>
      <c r="BG176">
        <f ca="1"/>
        <v>0</v>
      </c>
      <c r="BH176">
        <f ca="1"/>
        <v>0</v>
      </c>
      <c r="BI176">
        <f ca="1"/>
        <v>0</v>
      </c>
      <c r="BJ176" t="b">
        <f ca="1"/>
        <v>0</v>
      </c>
      <c r="BK176">
        <f ca="1"/>
        <v>0</v>
      </c>
      <c r="BL176">
        <f ca="1"/>
        <v>0</v>
      </c>
      <c r="BM176">
        <f ca="1"/>
        <v>0</v>
      </c>
      <c r="BN176">
        <f ca="1"/>
        <v>0</v>
      </c>
      <c r="BO176" t="b">
        <f ca="1"/>
        <v>0</v>
      </c>
      <c r="BP176">
        <f ca="1"/>
        <v>0</v>
      </c>
      <c r="BQ176">
        <f ca="1"/>
        <v>0</v>
      </c>
      <c r="BR176" t="str">
        <f ca="1"/>
        <v/>
      </c>
      <c r="BS176">
        <f ca="1"/>
        <v>0</v>
      </c>
      <c r="BT176">
        <f ca="1"/>
        <v>0</v>
      </c>
      <c r="BU176" t="b">
        <f ca="1"/>
        <v>0</v>
      </c>
      <c r="BV176" t="b">
        <f ca="1"/>
        <v>0</v>
      </c>
      <c r="BW176">
        <f ca="1"/>
        <v>0</v>
      </c>
      <c r="BX176">
        <f ca="1"/>
        <v>0</v>
      </c>
      <c r="BY176" t="b">
        <f ca="1"/>
        <v>0</v>
      </c>
      <c r="BZ176" t="b">
        <f ca="1"/>
        <v>0</v>
      </c>
      <c r="CA176">
        <f ca="1"/>
        <v>0</v>
      </c>
      <c r="CB176">
        <f ca="1"/>
        <v>0</v>
      </c>
      <c r="CC176" t="b">
        <f ca="1"/>
        <v>0</v>
      </c>
      <c r="CD176" t="b">
        <f ca="1"/>
        <v>1</v>
      </c>
      <c r="CE176">
        <f ca="1"/>
        <v>0</v>
      </c>
      <c r="CF176">
        <f ca="1"/>
        <v>0</v>
      </c>
      <c r="CG176" t="b">
        <f ca="1"/>
        <v>0</v>
      </c>
      <c r="CH176">
        <f ca="1"/>
        <v>136</v>
      </c>
      <c r="CI176">
        <f ca="1"/>
        <v>44</v>
      </c>
      <c r="CJ176">
        <f ca="1"/>
        <v>45</v>
      </c>
      <c r="CK176">
        <f ca="1"/>
        <v>83</v>
      </c>
      <c r="CL176" t="b">
        <f ca="1"/>
        <v>0</v>
      </c>
      <c r="CM176" t="b">
        <f ca="1"/>
        <v>0</v>
      </c>
      <c r="CN176" t="b">
        <f ca="1"/>
        <v>0</v>
      </c>
      <c r="CO176">
        <f ca="1"/>
        <v>168</v>
      </c>
      <c r="CP176">
        <f ca="1"/>
        <v>0</v>
      </c>
      <c r="CQ176">
        <f ca="1"/>
        <v>0</v>
      </c>
      <c r="CR176">
        <f ca="1"/>
        <v>0</v>
      </c>
      <c r="CS176">
        <f ca="1"/>
        <v>0</v>
      </c>
      <c r="CT176">
        <f ca="1"/>
        <v>0</v>
      </c>
      <c r="CU176">
        <f ca="1"/>
        <v>0</v>
      </c>
      <c r="CV176">
        <f ca="1"/>
        <v>0</v>
      </c>
      <c r="CW176">
        <f ca="1"/>
        <v>0</v>
      </c>
      <c r="CX176">
        <f ca="1"/>
        <v>0</v>
      </c>
      <c r="CY176">
        <f ca="1"/>
        <v>0</v>
      </c>
      <c r="CZ176">
        <f ca="1"/>
        <v>0</v>
      </c>
      <c r="DA176" t="b">
        <f ca="1"/>
        <v>0</v>
      </c>
      <c r="DB176" t="b">
        <f ca="1"/>
        <v>1</v>
      </c>
      <c r="DC176" t="b">
        <f ca="1"/>
        <v>0</v>
      </c>
      <c r="DD176" t="b">
        <f ca="1"/>
        <v>0</v>
      </c>
      <c r="DE176" t="b">
        <f ca="1"/>
        <v>0</v>
      </c>
      <c r="DF176">
        <f ca="1"/>
        <v>0</v>
      </c>
    </row>
    <row r="177" spans="1:110" x14ac:dyDescent="0.2">
      <c r="A177" t="str">
        <f ca="1"/>
        <v>6_9 Border</v>
      </c>
      <c r="B177">
        <f ca="1"/>
        <v>1</v>
      </c>
      <c r="C177">
        <f ca="1"/>
        <v>0</v>
      </c>
      <c r="D177">
        <f ca="1"/>
        <v>0</v>
      </c>
      <c r="E177">
        <f ca="1"/>
        <v>0</v>
      </c>
      <c r="F177">
        <f ca="1"/>
        <v>0</v>
      </c>
      <c r="G177">
        <f ca="1"/>
        <v>0</v>
      </c>
      <c r="H177">
        <f ca="1"/>
        <v>0</v>
      </c>
      <c r="I177">
        <f ca="1"/>
        <v>0</v>
      </c>
      <c r="J177" t="str">
        <f ca="1"/>
        <v>1:43</v>
      </c>
      <c r="K177" t="b">
        <f ca="1"/>
        <v>0</v>
      </c>
      <c r="L177" t="b">
        <f ca="1"/>
        <v>0</v>
      </c>
      <c r="M177" t="b">
        <f ca="1"/>
        <v>0</v>
      </c>
      <c r="N177" t="str">
        <f ca="1"/>
        <v>Nomad</v>
      </c>
      <c r="O177" t="b">
        <f ca="1"/>
        <v>0</v>
      </c>
      <c r="P177">
        <f ca="1"/>
        <v>0</v>
      </c>
      <c r="Q177">
        <f ca="1"/>
        <v>0</v>
      </c>
      <c r="R177">
        <f ca="1"/>
        <v>0</v>
      </c>
      <c r="S177">
        <f ca="1"/>
        <v>1</v>
      </c>
      <c r="T177">
        <f ca="1"/>
        <v>0</v>
      </c>
      <c r="U177">
        <f ca="1"/>
        <v>0</v>
      </c>
      <c r="V177">
        <f ca="1"/>
        <v>0</v>
      </c>
      <c r="W177">
        <f ca="1"/>
        <v>0</v>
      </c>
      <c r="X177">
        <f ca="1"/>
        <v>0</v>
      </c>
      <c r="Y177">
        <f ca="1"/>
        <v>0</v>
      </c>
      <c r="Z177">
        <f ca="1"/>
        <v>1</v>
      </c>
      <c r="AA177">
        <f ca="1"/>
        <v>0</v>
      </c>
      <c r="AB177">
        <f ca="1"/>
        <v>0</v>
      </c>
      <c r="AC177">
        <f ca="1"/>
        <v>0</v>
      </c>
      <c r="AD177">
        <f ca="1"/>
        <v>0</v>
      </c>
      <c r="AE177">
        <f ca="1"/>
        <v>0</v>
      </c>
      <c r="AF177">
        <f ca="1"/>
        <v>0</v>
      </c>
      <c r="AG177">
        <f ca="1"/>
        <v>0</v>
      </c>
      <c r="AH177">
        <f ca="1"/>
        <v>0</v>
      </c>
      <c r="AI177">
        <f ca="1"/>
        <v>1</v>
      </c>
      <c r="AJ177" t="b">
        <f ca="1"/>
        <v>0</v>
      </c>
      <c r="AK177">
        <f ca="1"/>
        <v>0</v>
      </c>
      <c r="AL177" t="str">
        <f ca="1"/>
        <v>ArmoryArchives</v>
      </c>
      <c r="AM177" t="str">
        <f ca="1"/>
        <v>1:12</v>
      </c>
      <c r="AN177" t="str">
        <f ca="1"/>
        <v>Attack</v>
      </c>
      <c r="AO177" t="str">
        <f ca="1"/>
        <v>Lost</v>
      </c>
      <c r="AP177" t="b">
        <f ca="1"/>
        <v>0</v>
      </c>
      <c r="AQ177">
        <f ca="1"/>
        <v>0</v>
      </c>
      <c r="AR177" t="str">
        <f ca="1"/>
        <v>1:49</v>
      </c>
      <c r="AS177" t="str">
        <f ca="1"/>
        <v>Fin</v>
      </c>
      <c r="AT177" t="str">
        <f ca="1"/>
        <v>Gun</v>
      </c>
      <c r="AU177" t="b">
        <f ca="1"/>
        <v>0</v>
      </c>
      <c r="AV177" t="b">
        <f ca="1"/>
        <v>0</v>
      </c>
      <c r="AW177" t="str">
        <f ca="1"/>
        <v>1:28</v>
      </c>
      <c r="AX177" t="str">
        <f ca="1"/>
        <v>Blue</v>
      </c>
      <c r="AY177" t="str">
        <f ca="1"/>
        <v>Gun</v>
      </c>
      <c r="AZ177" t="b">
        <f ca="1"/>
        <v>0</v>
      </c>
      <c r="BA177" t="b">
        <f ca="1"/>
        <v>1</v>
      </c>
      <c r="BB177">
        <f ca="1"/>
        <v>0</v>
      </c>
      <c r="BC177">
        <f ca="1"/>
        <v>0</v>
      </c>
      <c r="BD177">
        <f ca="1"/>
        <v>0</v>
      </c>
      <c r="BE177" t="b">
        <f ca="1"/>
        <v>0</v>
      </c>
      <c r="BF177">
        <f ca="1"/>
        <v>0</v>
      </c>
      <c r="BG177">
        <f ca="1"/>
        <v>0</v>
      </c>
      <c r="BH177">
        <f ca="1"/>
        <v>0</v>
      </c>
      <c r="BI177">
        <f ca="1"/>
        <v>0</v>
      </c>
      <c r="BJ177" t="b">
        <f ca="1"/>
        <v>0</v>
      </c>
      <c r="BK177">
        <f ca="1"/>
        <v>0</v>
      </c>
      <c r="BL177">
        <f ca="1"/>
        <v>0</v>
      </c>
      <c r="BM177">
        <f ca="1"/>
        <v>0</v>
      </c>
      <c r="BN177">
        <f ca="1"/>
        <v>0</v>
      </c>
      <c r="BO177" t="b">
        <f ca="1"/>
        <v>0</v>
      </c>
      <c r="BP177">
        <f ca="1"/>
        <v>0</v>
      </c>
      <c r="BQ177">
        <f ca="1"/>
        <v>0</v>
      </c>
      <c r="BR177" t="str">
        <f ca="1"/>
        <v/>
      </c>
      <c r="BS177">
        <f ca="1"/>
        <v>0</v>
      </c>
      <c r="BT177">
        <f ca="1"/>
        <v>0</v>
      </c>
      <c r="BU177" t="b">
        <f ca="1"/>
        <v>0</v>
      </c>
      <c r="BV177" t="b">
        <f ca="1"/>
        <v>0</v>
      </c>
      <c r="BW177">
        <f ca="1"/>
        <v>0</v>
      </c>
      <c r="BX177">
        <f ca="1"/>
        <v>0</v>
      </c>
      <c r="BY177" t="b">
        <f ca="1"/>
        <v>0</v>
      </c>
      <c r="BZ177" t="b">
        <f ca="1"/>
        <v>0</v>
      </c>
      <c r="CA177">
        <f ca="1"/>
        <v>0</v>
      </c>
      <c r="CB177">
        <f ca="1"/>
        <v>0</v>
      </c>
      <c r="CC177" t="b">
        <f ca="1"/>
        <v>0</v>
      </c>
      <c r="CD177" t="b">
        <f ca="1"/>
        <v>0</v>
      </c>
      <c r="CE177">
        <f ca="1"/>
        <v>0</v>
      </c>
      <c r="CF177">
        <f ca="1"/>
        <v>0</v>
      </c>
      <c r="CG177" t="b">
        <f ca="1"/>
        <v>0</v>
      </c>
      <c r="CH177">
        <f ca="1"/>
        <v>103</v>
      </c>
      <c r="CI177">
        <f ca="1"/>
        <v>77</v>
      </c>
      <c r="CJ177">
        <f ca="1"/>
        <v>71</v>
      </c>
      <c r="CK177">
        <f ca="1"/>
        <v>92</v>
      </c>
      <c r="CL177" t="b">
        <f ca="1"/>
        <v>0</v>
      </c>
      <c r="CM177" t="b">
        <f ca="1"/>
        <v>0</v>
      </c>
      <c r="CN177" t="b">
        <f ca="1"/>
        <v>0</v>
      </c>
      <c r="CO177">
        <f ca="1"/>
        <v>108</v>
      </c>
      <c r="CP177">
        <f ca="1"/>
        <v>0</v>
      </c>
      <c r="CQ177">
        <f ca="1"/>
        <v>0</v>
      </c>
      <c r="CR177">
        <f ca="1"/>
        <v>0</v>
      </c>
      <c r="CS177">
        <f ca="1"/>
        <v>0</v>
      </c>
      <c r="CT177">
        <f ca="1"/>
        <v>0</v>
      </c>
      <c r="CU177" t="b">
        <f ca="1"/>
        <v>0</v>
      </c>
      <c r="CV177" t="b">
        <f ca="1"/>
        <v>0</v>
      </c>
      <c r="CW177">
        <f ca="1"/>
        <v>77</v>
      </c>
      <c r="CX177">
        <f ca="1"/>
        <v>95</v>
      </c>
      <c r="CY177">
        <f ca="1"/>
        <v>0</v>
      </c>
      <c r="CZ177">
        <f ca="1"/>
        <v>0</v>
      </c>
      <c r="DA177" t="b">
        <f ca="1"/>
        <v>0</v>
      </c>
      <c r="DB177" t="b">
        <f ca="1"/>
        <v>0</v>
      </c>
      <c r="DC177" t="b">
        <f ca="1"/>
        <v>0</v>
      </c>
      <c r="DD177" t="b">
        <f ca="1"/>
        <v>0</v>
      </c>
      <c r="DE177" t="b">
        <f ca="1"/>
        <v>0</v>
      </c>
      <c r="DF177">
        <f ca="1"/>
        <v>0</v>
      </c>
    </row>
    <row r="178" spans="1:110" x14ac:dyDescent="0.2">
      <c r="A178" t="str">
        <f ca="1"/>
        <v>6_9 Border</v>
      </c>
      <c r="B178">
        <f ca="1"/>
        <v>2</v>
      </c>
      <c r="C178">
        <f ca="1"/>
        <v>0</v>
      </c>
      <c r="D178">
        <f ca="1"/>
        <v>0</v>
      </c>
      <c r="E178">
        <f ca="1"/>
        <v>0</v>
      </c>
      <c r="F178">
        <f ca="1"/>
        <v>0</v>
      </c>
      <c r="G178">
        <f ca="1"/>
        <v>0</v>
      </c>
      <c r="H178">
        <f ca="1"/>
        <v>0</v>
      </c>
      <c r="I178">
        <f ca="1"/>
        <v>0</v>
      </c>
      <c r="J178" t="str">
        <f ca="1"/>
        <v>0:38</v>
      </c>
      <c r="K178" t="b">
        <f ca="1"/>
        <v>0</v>
      </c>
      <c r="L178" t="b">
        <f ca="1"/>
        <v>0</v>
      </c>
      <c r="M178" t="b">
        <f ca="1"/>
        <v>0</v>
      </c>
      <c r="N178" t="str">
        <f ca="1"/>
        <v>Nomad</v>
      </c>
      <c r="O178" t="b">
        <f ca="1"/>
        <v>0</v>
      </c>
      <c r="P178">
        <f ca="1"/>
        <v>0</v>
      </c>
      <c r="Q178">
        <f ca="1"/>
        <v>0</v>
      </c>
      <c r="R178">
        <f ca="1"/>
        <v>0</v>
      </c>
      <c r="S178">
        <f ca="1"/>
        <v>0</v>
      </c>
      <c r="T178">
        <f ca="1"/>
        <v>0</v>
      </c>
      <c r="U178">
        <f ca="1"/>
        <v>0</v>
      </c>
      <c r="V178">
        <f ca="1"/>
        <v>0</v>
      </c>
      <c r="W178">
        <f ca="1"/>
        <v>0</v>
      </c>
      <c r="X178">
        <f ca="1"/>
        <v>0</v>
      </c>
      <c r="Y178">
        <f ca="1"/>
        <v>0</v>
      </c>
      <c r="Z178">
        <f ca="1"/>
        <v>2</v>
      </c>
      <c r="AA178">
        <f ca="1"/>
        <v>0</v>
      </c>
      <c r="AB178">
        <f ca="1"/>
        <v>0</v>
      </c>
      <c r="AC178">
        <f ca="1"/>
        <v>0</v>
      </c>
      <c r="AD178">
        <f ca="1"/>
        <v>0</v>
      </c>
      <c r="AE178">
        <f ca="1"/>
        <v>0</v>
      </c>
      <c r="AF178">
        <f ca="1"/>
        <v>0</v>
      </c>
      <c r="AG178">
        <f ca="1"/>
        <v>0</v>
      </c>
      <c r="AH178">
        <f ca="1"/>
        <v>0</v>
      </c>
      <c r="AI178">
        <f ca="1"/>
        <v>2</v>
      </c>
      <c r="AJ178" t="b">
        <f ca="1"/>
        <v>0</v>
      </c>
      <c r="AK178">
        <f ca="1"/>
        <v>0</v>
      </c>
      <c r="AL178" t="str">
        <f ca="1"/>
        <v>ArmoryArchives</v>
      </c>
      <c r="AM178" t="str">
        <f ca="1"/>
        <v>0:02</v>
      </c>
      <c r="AN178" t="str">
        <f ca="1"/>
        <v>Attack</v>
      </c>
      <c r="AO178" t="str">
        <f ca="1"/>
        <v>Lost</v>
      </c>
      <c r="AP178" t="b">
        <f ca="1"/>
        <v>0</v>
      </c>
      <c r="AQ178">
        <f ca="1"/>
        <v>0</v>
      </c>
      <c r="AR178" t="str">
        <f ca="1"/>
        <v>2:19</v>
      </c>
      <c r="AS178" t="str">
        <f ca="1"/>
        <v>Yeeto</v>
      </c>
      <c r="AT178" t="str">
        <f ca="1"/>
        <v>Gun</v>
      </c>
      <c r="AU178" t="b">
        <f ca="1"/>
        <v>0</v>
      </c>
      <c r="AV178" t="b">
        <f ca="1"/>
        <v>0</v>
      </c>
      <c r="AW178" t="str">
        <f ca="1"/>
        <v>1:30</v>
      </c>
      <c r="AX178" t="str">
        <f ca="1"/>
        <v>Ploudy</v>
      </c>
      <c r="AY178" t="str">
        <f ca="1"/>
        <v>Gun</v>
      </c>
      <c r="AZ178" t="b">
        <f ca="1"/>
        <v>0</v>
      </c>
      <c r="BA178" t="b">
        <f ca="1"/>
        <v>1</v>
      </c>
      <c r="BB178" t="str">
        <f ca="1"/>
        <v>0:23</v>
      </c>
      <c r="BC178" t="str">
        <f ca="1"/>
        <v>Yeeto</v>
      </c>
      <c r="BD178" t="str">
        <f ca="1"/>
        <v>Gun</v>
      </c>
      <c r="BE178" t="b">
        <f ca="1"/>
        <v>0</v>
      </c>
      <c r="BF178" t="b">
        <f ca="1"/>
        <v>1</v>
      </c>
      <c r="BG178">
        <f ca="1"/>
        <v>0</v>
      </c>
      <c r="BH178">
        <f ca="1"/>
        <v>0</v>
      </c>
      <c r="BI178">
        <f ca="1"/>
        <v>0</v>
      </c>
      <c r="BJ178" t="b">
        <f ca="1"/>
        <v>0</v>
      </c>
      <c r="BK178">
        <f ca="1"/>
        <v>0</v>
      </c>
      <c r="BL178">
        <f ca="1"/>
        <v>0</v>
      </c>
      <c r="BM178">
        <f ca="1"/>
        <v>0</v>
      </c>
      <c r="BN178">
        <f ca="1"/>
        <v>0</v>
      </c>
      <c r="BO178" t="b">
        <f ca="1"/>
        <v>0</v>
      </c>
      <c r="BP178">
        <f ca="1"/>
        <v>0</v>
      </c>
      <c r="BQ178">
        <f ca="1"/>
        <v>0</v>
      </c>
      <c r="BR178" t="str">
        <f ca="1"/>
        <v/>
      </c>
      <c r="BS178">
        <f ca="1"/>
        <v>0</v>
      </c>
      <c r="BT178">
        <f ca="1"/>
        <v>0</v>
      </c>
      <c r="BU178" t="b">
        <f ca="1"/>
        <v>0</v>
      </c>
      <c r="BV178" t="b">
        <f ca="1"/>
        <v>0</v>
      </c>
      <c r="BW178">
        <f ca="1"/>
        <v>0</v>
      </c>
      <c r="BX178">
        <f ca="1"/>
        <v>0</v>
      </c>
      <c r="BY178" t="b">
        <f ca="1"/>
        <v>0</v>
      </c>
      <c r="BZ178" t="b">
        <f ca="1"/>
        <v>0</v>
      </c>
      <c r="CA178">
        <f ca="1"/>
        <v>1</v>
      </c>
      <c r="CB178">
        <f ca="1"/>
        <v>1</v>
      </c>
      <c r="CC178" t="b">
        <f ca="1"/>
        <v>0</v>
      </c>
      <c r="CD178" t="b">
        <f ca="1"/>
        <v>1</v>
      </c>
      <c r="CE178">
        <f ca="1"/>
        <v>0</v>
      </c>
      <c r="CF178">
        <f ca="1"/>
        <v>0</v>
      </c>
      <c r="CG178" t="b">
        <f ca="1"/>
        <v>0</v>
      </c>
      <c r="CH178">
        <f ca="1"/>
        <v>38</v>
      </c>
      <c r="CI178">
        <f ca="1"/>
        <v>142</v>
      </c>
      <c r="CJ178">
        <f ca="1"/>
        <v>41</v>
      </c>
      <c r="CK178">
        <f ca="1"/>
        <v>90</v>
      </c>
      <c r="CL178">
        <f ca="1"/>
        <v>157</v>
      </c>
      <c r="CM178" t="b">
        <f ca="1"/>
        <v>0</v>
      </c>
      <c r="CN178" t="b">
        <f ca="1"/>
        <v>0</v>
      </c>
      <c r="CO178">
        <f ca="1"/>
        <v>178</v>
      </c>
      <c r="CP178">
        <f ca="1"/>
        <v>0</v>
      </c>
      <c r="CQ178">
        <f ca="1"/>
        <v>0</v>
      </c>
      <c r="CR178">
        <f ca="1"/>
        <v>0</v>
      </c>
      <c r="CS178">
        <f ca="1"/>
        <v>0</v>
      </c>
      <c r="CT178">
        <f ca="1"/>
        <v>0</v>
      </c>
      <c r="CU178" t="b">
        <f ca="1"/>
        <v>1</v>
      </c>
      <c r="CV178" t="b">
        <f ca="1"/>
        <v>0</v>
      </c>
      <c r="CW178">
        <f ca="1"/>
        <v>142</v>
      </c>
      <c r="CX178">
        <f ca="1"/>
        <v>82</v>
      </c>
      <c r="CY178">
        <f ca="1"/>
        <v>1</v>
      </c>
      <c r="CZ178">
        <f ca="1"/>
        <v>0</v>
      </c>
      <c r="DA178" t="b">
        <f ca="1"/>
        <v>0</v>
      </c>
      <c r="DB178" t="b">
        <f ca="1"/>
        <v>0</v>
      </c>
      <c r="DC178" t="b">
        <f ca="1"/>
        <v>0</v>
      </c>
      <c r="DD178" t="b">
        <f ca="1"/>
        <v>0</v>
      </c>
      <c r="DE178" t="b">
        <f ca="1"/>
        <v>0</v>
      </c>
      <c r="DF178">
        <f ca="1"/>
        <v>0</v>
      </c>
    </row>
    <row r="179" spans="1:110" x14ac:dyDescent="0.2">
      <c r="A179" t="str">
        <f ca="1"/>
        <v>6_9 Border</v>
      </c>
      <c r="B179">
        <f ca="1"/>
        <v>3</v>
      </c>
      <c r="C179">
        <f ca="1"/>
        <v>0</v>
      </c>
      <c r="D179">
        <f ca="1"/>
        <v>0</v>
      </c>
      <c r="E179">
        <f ca="1"/>
        <v>0</v>
      </c>
      <c r="F179">
        <f ca="1"/>
        <v>0</v>
      </c>
      <c r="G179">
        <f ca="1"/>
        <v>0</v>
      </c>
      <c r="H179">
        <f ca="1"/>
        <v>0</v>
      </c>
      <c r="I179">
        <f ca="1"/>
        <v>0</v>
      </c>
      <c r="J179">
        <f ca="1"/>
        <v>0</v>
      </c>
      <c r="K179" t="b">
        <f ca="1"/>
        <v>0</v>
      </c>
      <c r="L179" t="b">
        <f ca="1"/>
        <v>0</v>
      </c>
      <c r="M179" t="b">
        <f ca="1"/>
        <v>0</v>
      </c>
      <c r="N179" t="str">
        <f ca="1"/>
        <v>Nomad</v>
      </c>
      <c r="O179" t="b">
        <f ca="1"/>
        <v>1</v>
      </c>
      <c r="P179">
        <f ca="1"/>
        <v>0</v>
      </c>
      <c r="Q179">
        <f ca="1"/>
        <v>0</v>
      </c>
      <c r="R179">
        <f ca="1"/>
        <v>0</v>
      </c>
      <c r="S179">
        <f ca="1"/>
        <v>5</v>
      </c>
      <c r="T179">
        <f ca="1"/>
        <v>0</v>
      </c>
      <c r="U179">
        <f ca="1"/>
        <v>0</v>
      </c>
      <c r="V179">
        <f ca="1"/>
        <v>0</v>
      </c>
      <c r="W179">
        <f ca="1"/>
        <v>0</v>
      </c>
      <c r="X179">
        <f ca="1"/>
        <v>0</v>
      </c>
      <c r="Y179">
        <f ca="1"/>
        <v>0</v>
      </c>
      <c r="Z179">
        <f ca="1"/>
        <v>3</v>
      </c>
      <c r="AA179">
        <f ca="1"/>
        <v>0</v>
      </c>
      <c r="AB179">
        <f ca="1"/>
        <v>0</v>
      </c>
      <c r="AC179">
        <f ca="1"/>
        <v>0</v>
      </c>
      <c r="AD179">
        <f ca="1"/>
        <v>0</v>
      </c>
      <c r="AE179">
        <f ca="1"/>
        <v>0</v>
      </c>
      <c r="AF179">
        <f ca="1"/>
        <v>0</v>
      </c>
      <c r="AG179">
        <f ca="1"/>
        <v>0</v>
      </c>
      <c r="AH179">
        <f ca="1"/>
        <v>0</v>
      </c>
      <c r="AI179">
        <f ca="1"/>
        <v>3</v>
      </c>
      <c r="AJ179" t="b">
        <f ca="1"/>
        <v>1</v>
      </c>
      <c r="AK179" t="str">
        <f ca="1"/>
        <v>1:32</v>
      </c>
      <c r="AL179" t="str">
        <f ca="1"/>
        <v>WorkshopVents</v>
      </c>
      <c r="AM179" t="str">
        <f ca="1"/>
        <v>0:40</v>
      </c>
      <c r="AN179" t="str">
        <f ca="1"/>
        <v>Attack</v>
      </c>
      <c r="AO179" t="str">
        <f ca="1"/>
        <v>Won</v>
      </c>
      <c r="AP179" t="b">
        <f ca="1"/>
        <v>1</v>
      </c>
      <c r="AQ179">
        <f ca="1"/>
        <v>0</v>
      </c>
      <c r="AR179" t="str">
        <f ca="1"/>
        <v>2:39</v>
      </c>
      <c r="AS179" t="str">
        <f ca="1"/>
        <v>Yeeto</v>
      </c>
      <c r="AT179" t="str">
        <f ca="1"/>
        <v>Gun</v>
      </c>
      <c r="AU179" t="b">
        <f ca="1"/>
        <v>0</v>
      </c>
      <c r="AV179" t="b">
        <f ca="1"/>
        <v>0</v>
      </c>
      <c r="AW179" t="str">
        <f ca="1"/>
        <v>2:03</v>
      </c>
      <c r="AX179" t="str">
        <f ca="1"/>
        <v>Blue</v>
      </c>
      <c r="AY179" t="str">
        <f ca="1"/>
        <v>Gun</v>
      </c>
      <c r="AZ179" t="b">
        <f ca="1"/>
        <v>0</v>
      </c>
      <c r="BA179" t="b">
        <f ca="1"/>
        <v>0</v>
      </c>
      <c r="BB179" t="str">
        <f ca="1"/>
        <v>1:44</v>
      </c>
      <c r="BC179" t="str">
        <f ca="1"/>
        <v>Blue</v>
      </c>
      <c r="BD179" t="str">
        <f ca="1"/>
        <v>Gun</v>
      </c>
      <c r="BE179" t="b">
        <f ca="1"/>
        <v>0</v>
      </c>
      <c r="BF179" t="b">
        <f ca="1"/>
        <v>0</v>
      </c>
      <c r="BG179" t="str">
        <f ca="1"/>
        <v>1:33</v>
      </c>
      <c r="BH179" t="str">
        <f ca="1"/>
        <v>Perseus</v>
      </c>
      <c r="BI179" t="str">
        <f ca="1"/>
        <v>Gun</v>
      </c>
      <c r="BJ179" t="b">
        <f ca="1"/>
        <v>0</v>
      </c>
      <c r="BK179" t="b">
        <f ca="1"/>
        <v>0</v>
      </c>
      <c r="BL179" t="str">
        <f ca="1"/>
        <v>0:40</v>
      </c>
      <c r="BM179" t="str">
        <f ca="1"/>
        <v>Perseus</v>
      </c>
      <c r="BN179" t="str">
        <f ca="1"/>
        <v>Gun</v>
      </c>
      <c r="BO179" t="b">
        <f ca="1"/>
        <v>0</v>
      </c>
      <c r="BP179" t="b">
        <f ca="1"/>
        <v>0</v>
      </c>
      <c r="BQ179">
        <f ca="1"/>
        <v>0</v>
      </c>
      <c r="BR179" t="str">
        <f ca="1"/>
        <v/>
      </c>
      <c r="BS179">
        <f ca="1"/>
        <v>0</v>
      </c>
      <c r="BT179">
        <f ca="1"/>
        <v>0</v>
      </c>
      <c r="BU179" t="b">
        <f ca="1"/>
        <v>0</v>
      </c>
      <c r="BV179" t="b">
        <f ca="1"/>
        <v>0</v>
      </c>
      <c r="BW179">
        <f ca="1"/>
        <v>0</v>
      </c>
      <c r="BX179">
        <f ca="1"/>
        <v>0</v>
      </c>
      <c r="BY179" t="b">
        <f ca="1"/>
        <v>1</v>
      </c>
      <c r="BZ179" t="b">
        <f ca="1"/>
        <v>0</v>
      </c>
      <c r="CA179">
        <f ca="1"/>
        <v>0</v>
      </c>
      <c r="CB179">
        <f ca="1"/>
        <v>0</v>
      </c>
      <c r="CC179" t="b">
        <f ca="1"/>
        <v>0</v>
      </c>
      <c r="CD179" t="b">
        <f ca="1"/>
        <v>1</v>
      </c>
      <c r="CE179">
        <f ca="1"/>
        <v>0</v>
      </c>
      <c r="CF179">
        <f ca="1"/>
        <v>0</v>
      </c>
      <c r="CG179" t="b">
        <f ca="1"/>
        <v>1</v>
      </c>
      <c r="CH179">
        <f ca="1"/>
        <v>0</v>
      </c>
      <c r="CI179" t="b">
        <f ca="1"/>
        <v>0</v>
      </c>
      <c r="CJ179">
        <f ca="1"/>
        <v>21</v>
      </c>
      <c r="CK179">
        <f ca="1"/>
        <v>57</v>
      </c>
      <c r="CL179">
        <f ca="1"/>
        <v>76</v>
      </c>
      <c r="CM179">
        <f ca="1"/>
        <v>87</v>
      </c>
      <c r="CN179">
        <f ca="1"/>
        <v>140</v>
      </c>
      <c r="CO179">
        <f ca="1"/>
        <v>93</v>
      </c>
      <c r="CP179">
        <f ca="1"/>
        <v>0</v>
      </c>
      <c r="CQ179">
        <f ca="1"/>
        <v>0</v>
      </c>
      <c r="CR179">
        <f ca="1"/>
        <v>0</v>
      </c>
      <c r="CS179">
        <f ca="1"/>
        <v>0</v>
      </c>
      <c r="CT179">
        <f ca="1"/>
        <v>0</v>
      </c>
      <c r="CU179" t="b">
        <f ca="1"/>
        <v>1</v>
      </c>
      <c r="CV179" t="b">
        <f ca="1"/>
        <v>0</v>
      </c>
      <c r="CW179" t="b">
        <f ca="1"/>
        <v>0</v>
      </c>
      <c r="CX179">
        <f ca="1"/>
        <v>82</v>
      </c>
      <c r="CY179">
        <f ca="1"/>
        <v>0</v>
      </c>
      <c r="CZ179">
        <f ca="1"/>
        <v>0</v>
      </c>
      <c r="DA179" t="b">
        <f ca="1"/>
        <v>0</v>
      </c>
      <c r="DB179" t="b">
        <f ca="1"/>
        <v>0</v>
      </c>
      <c r="DC179" t="b">
        <f ca="1"/>
        <v>0</v>
      </c>
      <c r="DD179">
        <f ca="1"/>
        <v>88</v>
      </c>
      <c r="DE179" t="b">
        <f ca="1"/>
        <v>0</v>
      </c>
      <c r="DF179">
        <f ca="1"/>
        <v>0</v>
      </c>
    </row>
    <row r="180" spans="1:110" x14ac:dyDescent="0.2">
      <c r="A180" t="str">
        <f ca="1"/>
        <v>6_9 Border</v>
      </c>
      <c r="B180">
        <f ca="1"/>
        <v>4</v>
      </c>
      <c r="C180">
        <f ca="1"/>
        <v>0</v>
      </c>
      <c r="D180">
        <f ca="1"/>
        <v>0</v>
      </c>
      <c r="E180">
        <f ca="1"/>
        <v>0</v>
      </c>
      <c r="F180">
        <f ca="1"/>
        <v>0</v>
      </c>
      <c r="G180">
        <f ca="1"/>
        <v>0</v>
      </c>
      <c r="H180">
        <f ca="1"/>
        <v>0</v>
      </c>
      <c r="I180">
        <f ca="1"/>
        <v>0</v>
      </c>
      <c r="J180" t="str">
        <f ca="1"/>
        <v>1:48</v>
      </c>
      <c r="K180" t="b">
        <f ca="1"/>
        <v>0</v>
      </c>
      <c r="L180" t="b">
        <f ca="1"/>
        <v>0</v>
      </c>
      <c r="M180" t="b">
        <f ca="1"/>
        <v>0</v>
      </c>
      <c r="N180" t="str">
        <f ca="1"/>
        <v>Nomad</v>
      </c>
      <c r="O180" t="b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0</v>
      </c>
      <c r="T180">
        <f ca="1"/>
        <v>0</v>
      </c>
      <c r="U180">
        <f ca="1"/>
        <v>0</v>
      </c>
      <c r="V180">
        <f ca="1"/>
        <v>0</v>
      </c>
      <c r="W180">
        <f ca="1"/>
        <v>0</v>
      </c>
      <c r="X180">
        <f ca="1"/>
        <v>0</v>
      </c>
      <c r="Y180">
        <f ca="1"/>
        <v>0</v>
      </c>
      <c r="Z180">
        <f ca="1"/>
        <v>4</v>
      </c>
      <c r="AA180">
        <f ca="1"/>
        <v>0</v>
      </c>
      <c r="AB180">
        <f ca="1"/>
        <v>0</v>
      </c>
      <c r="AC180">
        <f ca="1"/>
        <v>0</v>
      </c>
      <c r="AD180">
        <f ca="1"/>
        <v>0</v>
      </c>
      <c r="AE180">
        <f ca="1"/>
        <v>0</v>
      </c>
      <c r="AF180">
        <f ca="1"/>
        <v>0</v>
      </c>
      <c r="AG180">
        <f ca="1"/>
        <v>0</v>
      </c>
      <c r="AH180">
        <f ca="1"/>
        <v>0</v>
      </c>
      <c r="AI180">
        <f ca="1"/>
        <v>4</v>
      </c>
      <c r="AJ180" t="b">
        <f ca="1"/>
        <v>1</v>
      </c>
      <c r="AK180" t="str">
        <f ca="1"/>
        <v>0:40</v>
      </c>
      <c r="AL180" t="str">
        <f ca="1"/>
        <v>WorkshopVents</v>
      </c>
      <c r="AM180" t="str">
        <f ca="1"/>
        <v>0:27</v>
      </c>
      <c r="AN180" t="str">
        <f ca="1"/>
        <v>Attack</v>
      </c>
      <c r="AO180" t="str">
        <f ca="1"/>
        <v>Won</v>
      </c>
      <c r="AP180" t="b">
        <f ca="1"/>
        <v>1</v>
      </c>
      <c r="AQ180">
        <f ca="1"/>
        <v>0</v>
      </c>
      <c r="AR180" t="str">
        <f ca="1"/>
        <v>2:07</v>
      </c>
      <c r="AS180" t="str">
        <f ca="1"/>
        <v>Ploudy</v>
      </c>
      <c r="AT180" t="str">
        <f ca="1"/>
        <v>Gun</v>
      </c>
      <c r="AU180" t="b">
        <f ca="1"/>
        <v>0</v>
      </c>
      <c r="AV180" t="b">
        <f ca="1"/>
        <v>1</v>
      </c>
      <c r="AW180" t="str">
        <f ca="1"/>
        <v>1:33</v>
      </c>
      <c r="AX180" t="str">
        <f ca="1"/>
        <v>Blue</v>
      </c>
      <c r="AY180" t="str">
        <f ca="1"/>
        <v>Gun</v>
      </c>
      <c r="AZ180" t="b">
        <f ca="1"/>
        <v>0</v>
      </c>
      <c r="BA180" t="b">
        <f ca="1"/>
        <v>0</v>
      </c>
      <c r="BB180" t="str">
        <f ca="1"/>
        <v>1:18</v>
      </c>
      <c r="BC180" t="str">
        <f ca="1"/>
        <v>Fin</v>
      </c>
      <c r="BD180" t="str">
        <f ca="1"/>
        <v>Gun</v>
      </c>
      <c r="BE180" t="b">
        <f ca="1"/>
        <v>0</v>
      </c>
      <c r="BF180" t="b">
        <f ca="1"/>
        <v>0</v>
      </c>
      <c r="BG180" t="str">
        <f ca="1"/>
        <v>1:16</v>
      </c>
      <c r="BH180" t="str">
        <f ca="1"/>
        <v>Yeeto</v>
      </c>
      <c r="BI180" t="str">
        <f ca="1"/>
        <v>Gun</v>
      </c>
      <c r="BJ180" t="b">
        <f ca="1"/>
        <v>0</v>
      </c>
      <c r="BK180" t="b">
        <f ca="1"/>
        <v>0</v>
      </c>
      <c r="BL180" t="str">
        <f ca="1"/>
        <v>0:27</v>
      </c>
      <c r="BM180" t="str">
        <f ca="1"/>
        <v>Fin</v>
      </c>
      <c r="BN180" t="str">
        <f ca="1"/>
        <v>Gun</v>
      </c>
      <c r="BO180" t="b">
        <f ca="1"/>
        <v>1</v>
      </c>
      <c r="BP180" t="b">
        <f ca="1"/>
        <v>0</v>
      </c>
      <c r="BQ180">
        <f ca="1"/>
        <v>0</v>
      </c>
      <c r="BR180" t="str">
        <f ca="1"/>
        <v/>
      </c>
      <c r="BS180">
        <f ca="1"/>
        <v>0</v>
      </c>
      <c r="BT180">
        <f ca="1"/>
        <v>0</v>
      </c>
      <c r="BU180" t="b">
        <f ca="1"/>
        <v>0</v>
      </c>
      <c r="BV180" t="b">
        <f ca="1"/>
        <v>0</v>
      </c>
      <c r="BW180">
        <f ca="1"/>
        <v>0</v>
      </c>
      <c r="BX180">
        <f ca="1"/>
        <v>0</v>
      </c>
      <c r="BY180" t="b">
        <f ca="1"/>
        <v>1</v>
      </c>
      <c r="BZ180" t="b">
        <f ca="1"/>
        <v>0</v>
      </c>
      <c r="CA180">
        <f ca="1"/>
        <v>1</v>
      </c>
      <c r="CB180">
        <f ca="1"/>
        <v>1</v>
      </c>
      <c r="CC180" t="b">
        <f ca="1"/>
        <v>1</v>
      </c>
      <c r="CD180" t="b">
        <f ca="1"/>
        <v>1</v>
      </c>
      <c r="CE180">
        <f ca="1"/>
        <v>0</v>
      </c>
      <c r="CF180">
        <f ca="1"/>
        <v>0</v>
      </c>
      <c r="CG180" t="b">
        <f ca="1"/>
        <v>1</v>
      </c>
      <c r="CH180">
        <f ca="1"/>
        <v>108</v>
      </c>
      <c r="CI180">
        <f ca="1"/>
        <v>72</v>
      </c>
      <c r="CJ180">
        <f ca="1"/>
        <v>53</v>
      </c>
      <c r="CK180">
        <f ca="1"/>
        <v>87</v>
      </c>
      <c r="CL180">
        <f ca="1"/>
        <v>102</v>
      </c>
      <c r="CM180">
        <f ca="1"/>
        <v>104</v>
      </c>
      <c r="CN180">
        <f ca="1"/>
        <v>158</v>
      </c>
      <c r="CO180">
        <f ca="1"/>
        <v>158</v>
      </c>
      <c r="CP180">
        <f ca="1"/>
        <v>0</v>
      </c>
      <c r="CQ180">
        <f ca="1"/>
        <v>0</v>
      </c>
      <c r="CR180">
        <f ca="1"/>
        <v>0</v>
      </c>
      <c r="CS180">
        <f ca="1"/>
        <v>0</v>
      </c>
      <c r="CT180">
        <f ca="1"/>
        <v>0</v>
      </c>
      <c r="CU180" t="b">
        <f ca="1"/>
        <v>1</v>
      </c>
      <c r="CV180" t="b">
        <f ca="1"/>
        <v>0</v>
      </c>
      <c r="CW180">
        <f ca="1"/>
        <v>72</v>
      </c>
      <c r="CX180">
        <f ca="1"/>
        <v>62</v>
      </c>
      <c r="CY180">
        <f ca="1"/>
        <v>1</v>
      </c>
      <c r="CZ180">
        <f ca="1"/>
        <v>0</v>
      </c>
      <c r="DA180" t="b">
        <f ca="1"/>
        <v>0</v>
      </c>
      <c r="DB180" t="b">
        <f ca="1"/>
        <v>0</v>
      </c>
      <c r="DC180" t="b">
        <f ca="1"/>
        <v>1</v>
      </c>
      <c r="DD180">
        <f ca="1"/>
        <v>140</v>
      </c>
      <c r="DE180" t="b">
        <f ca="1"/>
        <v>0</v>
      </c>
      <c r="DF180">
        <f ca="1"/>
        <v>0</v>
      </c>
    </row>
    <row r="181" spans="1:110" x14ac:dyDescent="0.2">
      <c r="A181" t="str">
        <f ca="1"/>
        <v>6_9 Border</v>
      </c>
      <c r="B181">
        <f ca="1"/>
        <v>5</v>
      </c>
      <c r="C181">
        <f ca="1"/>
        <v>0</v>
      </c>
      <c r="D181">
        <f ca="1"/>
        <v>0</v>
      </c>
      <c r="E181">
        <f ca="1"/>
        <v>0</v>
      </c>
      <c r="F181">
        <f ca="1"/>
        <v>0</v>
      </c>
      <c r="G181">
        <f ca="1"/>
        <v>0</v>
      </c>
      <c r="H181">
        <f ca="1"/>
        <v>0</v>
      </c>
      <c r="I181">
        <f ca="1"/>
        <v>0</v>
      </c>
      <c r="J181">
        <f ca="1"/>
        <v>0</v>
      </c>
      <c r="K181" t="b">
        <f ca="1"/>
        <v>0</v>
      </c>
      <c r="L181" t="b">
        <f ca="1"/>
        <v>0</v>
      </c>
      <c r="M181" t="b">
        <f ca="1"/>
        <v>0</v>
      </c>
      <c r="N181" t="str">
        <f ca="1"/>
        <v>Nomad</v>
      </c>
      <c r="O181" t="b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2</v>
      </c>
      <c r="T181">
        <f ca="1"/>
        <v>0</v>
      </c>
      <c r="U181">
        <f ca="1"/>
        <v>0</v>
      </c>
      <c r="V181">
        <f ca="1"/>
        <v>0</v>
      </c>
      <c r="W181">
        <f ca="1"/>
        <v>0</v>
      </c>
      <c r="X181">
        <f ca="1"/>
        <v>0</v>
      </c>
      <c r="Y181">
        <f ca="1"/>
        <v>0</v>
      </c>
      <c r="Z181">
        <f ca="1"/>
        <v>5</v>
      </c>
      <c r="AA181">
        <f ca="1"/>
        <v>0</v>
      </c>
      <c r="AB181">
        <f ca="1"/>
        <v>0</v>
      </c>
      <c r="AC181">
        <f ca="1"/>
        <v>0</v>
      </c>
      <c r="AD181">
        <f ca="1"/>
        <v>0</v>
      </c>
      <c r="AE181">
        <f ca="1"/>
        <v>0</v>
      </c>
      <c r="AF181">
        <f ca="1"/>
        <v>0</v>
      </c>
      <c r="AG181">
        <f ca="1"/>
        <v>0</v>
      </c>
      <c r="AH181">
        <f ca="1"/>
        <v>0</v>
      </c>
      <c r="AI181">
        <f ca="1"/>
        <v>5</v>
      </c>
      <c r="AJ181" t="b">
        <f ca="1"/>
        <v>1</v>
      </c>
      <c r="AK181" t="str">
        <f ca="1"/>
        <v>1:18</v>
      </c>
      <c r="AL181" t="str">
        <f ca="1"/>
        <v>BathroomTellers</v>
      </c>
      <c r="AM181" t="str">
        <f ca="1"/>
        <v>0:36</v>
      </c>
      <c r="AN181" t="str">
        <f ca="1"/>
        <v>Attack</v>
      </c>
      <c r="AO181" t="str">
        <f ca="1"/>
        <v>Won</v>
      </c>
      <c r="AP181" t="b">
        <f ca="1"/>
        <v>1</v>
      </c>
      <c r="AQ181">
        <f ca="1"/>
        <v>0</v>
      </c>
      <c r="AR181" t="str">
        <f ca="1"/>
        <v>2:25</v>
      </c>
      <c r="AS181" t="str">
        <f ca="1"/>
        <v>Blue</v>
      </c>
      <c r="AT181" t="str">
        <f ca="1"/>
        <v>Gun</v>
      </c>
      <c r="AU181" t="b">
        <f ca="1"/>
        <v>0</v>
      </c>
      <c r="AV181" t="b">
        <f ca="1"/>
        <v>0</v>
      </c>
      <c r="AW181" t="str">
        <f ca="1"/>
        <v>2:05</v>
      </c>
      <c r="AX181" t="str">
        <f ca="1"/>
        <v>Blue</v>
      </c>
      <c r="AY181" t="str">
        <f ca="1"/>
        <v>Gun</v>
      </c>
      <c r="AZ181" t="b">
        <f ca="1"/>
        <v>0</v>
      </c>
      <c r="BA181" t="b">
        <f ca="1"/>
        <v>1</v>
      </c>
      <c r="BB181" t="str">
        <f ca="1"/>
        <v>1:44</v>
      </c>
      <c r="BC181" t="str">
        <f ca="1"/>
        <v>Blue</v>
      </c>
      <c r="BD181" t="str">
        <f ca="1"/>
        <v>Gun</v>
      </c>
      <c r="BE181" t="b">
        <f ca="1"/>
        <v>0</v>
      </c>
      <c r="BF181" t="b">
        <f ca="1"/>
        <v>0</v>
      </c>
      <c r="BG181" t="str">
        <f ca="1"/>
        <v>1:19</v>
      </c>
      <c r="BH181" t="str">
        <f ca="1"/>
        <v>Blue</v>
      </c>
      <c r="BI181" t="str">
        <f ca="1"/>
        <v>Gun</v>
      </c>
      <c r="BJ181" t="b">
        <f ca="1"/>
        <v>0</v>
      </c>
      <c r="BK181" t="b">
        <f ca="1"/>
        <v>0</v>
      </c>
      <c r="BL181" t="str">
        <f ca="1"/>
        <v>0:36</v>
      </c>
      <c r="BM181" t="str">
        <f ca="1"/>
        <v>Blue</v>
      </c>
      <c r="BN181" t="str">
        <f ca="1"/>
        <v>Gun</v>
      </c>
      <c r="BO181" t="b">
        <f ca="1"/>
        <v>1</v>
      </c>
      <c r="BP181" t="b">
        <f ca="1"/>
        <v>0</v>
      </c>
      <c r="BQ181">
        <f ca="1"/>
        <v>0</v>
      </c>
      <c r="BR181" t="str">
        <f ca="1"/>
        <v/>
      </c>
      <c r="BS181">
        <f ca="1"/>
        <v>0</v>
      </c>
      <c r="BT181">
        <f ca="1"/>
        <v>0</v>
      </c>
      <c r="BU181" t="b">
        <f ca="1"/>
        <v>0</v>
      </c>
      <c r="BV181" t="b">
        <f ca="1"/>
        <v>0</v>
      </c>
      <c r="BW181">
        <f ca="1"/>
        <v>0</v>
      </c>
      <c r="BX181">
        <f ca="1"/>
        <v>0</v>
      </c>
      <c r="BY181" t="b">
        <f ca="1"/>
        <v>1</v>
      </c>
      <c r="BZ181" t="b">
        <f ca="1"/>
        <v>0</v>
      </c>
      <c r="CA181">
        <f ca="1"/>
        <v>0</v>
      </c>
      <c r="CB181">
        <f ca="1"/>
        <v>0</v>
      </c>
      <c r="CC181" t="b">
        <f ca="1"/>
        <v>0</v>
      </c>
      <c r="CD181" t="b">
        <f ca="1"/>
        <v>1</v>
      </c>
      <c r="CE181">
        <f ca="1"/>
        <v>0</v>
      </c>
      <c r="CF181">
        <f ca="1"/>
        <v>0</v>
      </c>
      <c r="CG181" t="b">
        <f ca="1"/>
        <v>1</v>
      </c>
      <c r="CH181">
        <f ca="1"/>
        <v>0</v>
      </c>
      <c r="CI181" t="b">
        <f ca="1"/>
        <v>0</v>
      </c>
      <c r="CJ181">
        <f ca="1"/>
        <v>35</v>
      </c>
      <c r="CK181">
        <f ca="1"/>
        <v>55</v>
      </c>
      <c r="CL181">
        <f ca="1"/>
        <v>76</v>
      </c>
      <c r="CM181">
        <f ca="1"/>
        <v>101</v>
      </c>
      <c r="CN181">
        <f ca="1"/>
        <v>111</v>
      </c>
      <c r="CO181">
        <f ca="1"/>
        <v>111</v>
      </c>
      <c r="CP181">
        <f ca="1"/>
        <v>0</v>
      </c>
      <c r="CQ181">
        <f ca="1"/>
        <v>0</v>
      </c>
      <c r="CR181">
        <f ca="1"/>
        <v>0</v>
      </c>
      <c r="CS181">
        <f ca="1"/>
        <v>0</v>
      </c>
      <c r="CT181">
        <f ca="1"/>
        <v>0</v>
      </c>
      <c r="CU181" t="b">
        <f ca="1"/>
        <v>1</v>
      </c>
      <c r="CV181" t="b">
        <f ca="1"/>
        <v>0</v>
      </c>
      <c r="CW181" t="b">
        <f ca="1"/>
        <v>0</v>
      </c>
      <c r="CX181">
        <f ca="1"/>
        <v>60</v>
      </c>
      <c r="CY181">
        <f ca="1"/>
        <v>0</v>
      </c>
      <c r="CZ181">
        <f ca="1"/>
        <v>0</v>
      </c>
      <c r="DA181" t="b">
        <f ca="1"/>
        <v>0</v>
      </c>
      <c r="DB181" t="b">
        <f ca="1"/>
        <v>0</v>
      </c>
      <c r="DC181" t="b">
        <f ca="1"/>
        <v>0</v>
      </c>
      <c r="DD181">
        <f ca="1"/>
        <v>102</v>
      </c>
      <c r="DE181" t="b">
        <f ca="1"/>
        <v>0</v>
      </c>
      <c r="DF181">
        <f ca="1"/>
        <v>0</v>
      </c>
    </row>
    <row r="182" spans="1:110" x14ac:dyDescent="0.2">
      <c r="A182" t="str">
        <f ca="1"/>
        <v>6_9 Border</v>
      </c>
      <c r="B182">
        <f ca="1"/>
        <v>6</v>
      </c>
      <c r="C182">
        <f ca="1"/>
        <v>0</v>
      </c>
      <c r="D182">
        <f ca="1"/>
        <v>0</v>
      </c>
      <c r="E182">
        <f ca="1"/>
        <v>0</v>
      </c>
      <c r="F182">
        <f ca="1"/>
        <v>0</v>
      </c>
      <c r="G182">
        <f ca="1"/>
        <v>0</v>
      </c>
      <c r="H182">
        <f ca="1"/>
        <v>0</v>
      </c>
      <c r="I182">
        <f ca="1"/>
        <v>0</v>
      </c>
      <c r="J182" t="str">
        <f ca="1"/>
        <v>0:06</v>
      </c>
      <c r="K182" t="b">
        <f ca="1"/>
        <v>0</v>
      </c>
      <c r="L182" t="b">
        <f ca="1"/>
        <v>1</v>
      </c>
      <c r="M182" t="b">
        <f ca="1"/>
        <v>0</v>
      </c>
      <c r="N182" t="str">
        <f ca="1"/>
        <v>Nomad</v>
      </c>
      <c r="O182" t="b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</v>
      </c>
      <c r="T182">
        <f ca="1"/>
        <v>0</v>
      </c>
      <c r="U182">
        <f ca="1"/>
        <v>0</v>
      </c>
      <c r="V182">
        <f ca="1"/>
        <v>0</v>
      </c>
      <c r="W182">
        <f ca="1"/>
        <v>0</v>
      </c>
      <c r="X182">
        <f ca="1"/>
        <v>0</v>
      </c>
      <c r="Y182">
        <f ca="1"/>
        <v>0</v>
      </c>
      <c r="Z182">
        <f ca="1"/>
        <v>6</v>
      </c>
      <c r="AA182">
        <f ca="1"/>
        <v>0</v>
      </c>
      <c r="AB182">
        <f ca="1"/>
        <v>0</v>
      </c>
      <c r="AC182">
        <f ca="1"/>
        <v>0</v>
      </c>
      <c r="AD182">
        <f ca="1"/>
        <v>0</v>
      </c>
      <c r="AE182">
        <f ca="1"/>
        <v>0</v>
      </c>
      <c r="AF182">
        <f ca="1"/>
        <v>0</v>
      </c>
      <c r="AG182">
        <f ca="1"/>
        <v>0</v>
      </c>
      <c r="AH182">
        <f ca="1"/>
        <v>0</v>
      </c>
      <c r="AI182">
        <f ca="1"/>
        <v>6</v>
      </c>
      <c r="AJ182" t="b">
        <f ca="1"/>
        <v>1</v>
      </c>
      <c r="AK182" t="str">
        <f ca="1"/>
        <v>0:00</v>
      </c>
      <c r="AL182" t="str">
        <f ca="1"/>
        <v>BathroomTellers</v>
      </c>
      <c r="AM182" t="str">
        <f ca="1"/>
        <v>0:38</v>
      </c>
      <c r="AN182" t="str">
        <f ca="1"/>
        <v>Attack</v>
      </c>
      <c r="AO182" t="str">
        <f ca="1"/>
        <v>Lost</v>
      </c>
      <c r="AP182" t="b">
        <f ca="1"/>
        <v>0</v>
      </c>
      <c r="AQ182">
        <f ca="1"/>
        <v>0</v>
      </c>
      <c r="AR182" t="str">
        <f ca="1"/>
        <v>1:38</v>
      </c>
      <c r="AS182" t="str">
        <f ca="1"/>
        <v>Ploudy</v>
      </c>
      <c r="AT182" t="str">
        <f ca="1"/>
        <v>Gun</v>
      </c>
      <c r="AU182" t="b">
        <f ca="1"/>
        <v>0</v>
      </c>
      <c r="AV182" t="b">
        <f ca="1"/>
        <v>1</v>
      </c>
      <c r="AW182" t="str">
        <f ca="1"/>
        <v>1:25</v>
      </c>
      <c r="AX182" t="str">
        <f ca="1"/>
        <v>Perseus</v>
      </c>
      <c r="AY182" t="str">
        <f ca="1"/>
        <v>Gun</v>
      </c>
      <c r="AZ182" t="b">
        <f ca="1"/>
        <v>0</v>
      </c>
      <c r="BA182" t="b">
        <f ca="1"/>
        <v>1</v>
      </c>
      <c r="BB182" t="str">
        <f ca="1"/>
        <v>0:51</v>
      </c>
      <c r="BC182" t="str">
        <f ca="1"/>
        <v>Blue</v>
      </c>
      <c r="BD182" t="str">
        <f ca="1"/>
        <v>Gun</v>
      </c>
      <c r="BE182" t="b">
        <f ca="1"/>
        <v>0</v>
      </c>
      <c r="BF182" t="b">
        <f ca="1"/>
        <v>0</v>
      </c>
      <c r="BG182" t="str">
        <f ca="1"/>
        <v>0:05</v>
      </c>
      <c r="BH182" t="str">
        <f ca="1"/>
        <v>Blue</v>
      </c>
      <c r="BI182" t="str">
        <f ca="1"/>
        <v>Gun</v>
      </c>
      <c r="BJ182" t="b">
        <f ca="1"/>
        <v>0</v>
      </c>
      <c r="BK182" t="b">
        <f ca="1"/>
        <v>0</v>
      </c>
      <c r="BL182">
        <f ca="1"/>
        <v>0</v>
      </c>
      <c r="BM182">
        <f ca="1"/>
        <v>0</v>
      </c>
      <c r="BN182">
        <f ca="1"/>
        <v>0</v>
      </c>
      <c r="BO182" t="b">
        <f ca="1"/>
        <v>0</v>
      </c>
      <c r="BP182">
        <f ca="1"/>
        <v>0</v>
      </c>
      <c r="BQ182">
        <f ca="1"/>
        <v>0</v>
      </c>
      <c r="BR182" t="str">
        <f ca="1"/>
        <v/>
      </c>
      <c r="BS182">
        <f ca="1"/>
        <v>0</v>
      </c>
      <c r="BT182">
        <f ca="1"/>
        <v>0</v>
      </c>
      <c r="BU182" t="b">
        <f ca="1"/>
        <v>0</v>
      </c>
      <c r="BV182" t="b">
        <f ca="1"/>
        <v>0</v>
      </c>
      <c r="BW182">
        <f ca="1"/>
        <v>0</v>
      </c>
      <c r="BX182">
        <f ca="1"/>
        <v>0</v>
      </c>
      <c r="BY182" t="b">
        <f ca="1"/>
        <v>0</v>
      </c>
      <c r="BZ182" t="b">
        <f ca="1"/>
        <v>0</v>
      </c>
      <c r="CA182">
        <f ca="1"/>
        <v>1</v>
      </c>
      <c r="CB182">
        <f ca="1"/>
        <v>1</v>
      </c>
      <c r="CC182" t="b">
        <f ca="1"/>
        <v>1</v>
      </c>
      <c r="CD182" t="b">
        <f ca="1"/>
        <v>1</v>
      </c>
      <c r="CE182">
        <f ca="1"/>
        <v>0</v>
      </c>
      <c r="CF182">
        <f ca="1"/>
        <v>0</v>
      </c>
      <c r="CG182" t="b">
        <f ca="1"/>
        <v>0</v>
      </c>
      <c r="CH182">
        <f ca="1"/>
        <v>6</v>
      </c>
      <c r="CI182">
        <f ca="1"/>
        <v>174</v>
      </c>
      <c r="CJ182">
        <f ca="1"/>
        <v>82</v>
      </c>
      <c r="CK182">
        <f ca="1"/>
        <v>95</v>
      </c>
      <c r="CL182">
        <f ca="1"/>
        <v>129</v>
      </c>
      <c r="CM182">
        <f ca="1"/>
        <v>175</v>
      </c>
      <c r="CN182" t="b">
        <f ca="1"/>
        <v>0</v>
      </c>
      <c r="CO182">
        <f ca="1"/>
        <v>187</v>
      </c>
      <c r="CP182">
        <f ca="1"/>
        <v>0</v>
      </c>
      <c r="CQ182">
        <f ca="1"/>
        <v>0</v>
      </c>
      <c r="CR182">
        <f ca="1"/>
        <v>0</v>
      </c>
      <c r="CS182">
        <f ca="1"/>
        <v>0</v>
      </c>
      <c r="CT182">
        <f ca="1"/>
        <v>0</v>
      </c>
      <c r="CU182" t="b">
        <f ca="1"/>
        <v>1</v>
      </c>
      <c r="CV182" t="b">
        <f ca="1"/>
        <v>1</v>
      </c>
      <c r="CW182">
        <f ca="1"/>
        <v>174</v>
      </c>
      <c r="CX182" t="b">
        <f ca="1"/>
        <v>0</v>
      </c>
      <c r="CY182">
        <f ca="1"/>
        <v>1</v>
      </c>
      <c r="CZ182">
        <f ca="1"/>
        <v>4</v>
      </c>
      <c r="DA182" t="b">
        <f ca="1"/>
        <v>0</v>
      </c>
      <c r="DB182" t="b">
        <f ca="1"/>
        <v>1</v>
      </c>
      <c r="DC182" t="b">
        <f ca="1"/>
        <v>0</v>
      </c>
      <c r="DD182">
        <f ca="1"/>
        <v>180</v>
      </c>
      <c r="DE182" t="b">
        <f ca="1"/>
        <v>0</v>
      </c>
      <c r="DF182">
        <f ca="1"/>
        <v>0</v>
      </c>
    </row>
    <row r="183" spans="1:110" x14ac:dyDescent="0.2">
      <c r="A183" t="str">
        <f ca="1"/>
        <v>6_9 Border</v>
      </c>
      <c r="B183">
        <f ca="1"/>
        <v>7</v>
      </c>
      <c r="C183">
        <f ca="1"/>
        <v>0</v>
      </c>
      <c r="D183">
        <f ca="1"/>
        <v>0</v>
      </c>
      <c r="E183">
        <f ca="1"/>
        <v>0</v>
      </c>
      <c r="F183">
        <f ca="1"/>
        <v>0</v>
      </c>
      <c r="G183">
        <f ca="1"/>
        <v>0</v>
      </c>
      <c r="H183">
        <f ca="1"/>
        <v>0</v>
      </c>
      <c r="I183">
        <f ca="1"/>
        <v>0</v>
      </c>
      <c r="J183" t="str">
        <f ca="1"/>
        <v>1:25</v>
      </c>
      <c r="K183" t="b">
        <f ca="1"/>
        <v>0</v>
      </c>
      <c r="L183" t="b">
        <f ca="1"/>
        <v>0</v>
      </c>
      <c r="M183" t="b">
        <f ca="1"/>
        <v>0</v>
      </c>
      <c r="N183" t="str">
        <f ca="1"/>
        <v>Aruni</v>
      </c>
      <c r="O183" t="b">
        <f ca="1"/>
        <v>0</v>
      </c>
      <c r="P183">
        <f ca="1"/>
        <v>0</v>
      </c>
      <c r="Q183">
        <f ca="1"/>
        <v>3</v>
      </c>
      <c r="R183">
        <f ca="1"/>
        <v>6</v>
      </c>
      <c r="S183">
        <f ca="1"/>
        <v>0</v>
      </c>
      <c r="T183">
        <f ca="1"/>
        <v>0</v>
      </c>
      <c r="U183">
        <f ca="1"/>
        <v>0</v>
      </c>
      <c r="V183">
        <f ca="1"/>
        <v>0</v>
      </c>
      <c r="W183">
        <f ca="1"/>
        <v>0</v>
      </c>
      <c r="X183">
        <f ca="1"/>
        <v>0</v>
      </c>
      <c r="Y183">
        <f ca="1"/>
        <v>0</v>
      </c>
      <c r="Z183">
        <f ca="1"/>
        <v>7</v>
      </c>
      <c r="AA183">
        <f ca="1"/>
        <v>0</v>
      </c>
      <c r="AB183">
        <f ca="1"/>
        <v>0</v>
      </c>
      <c r="AC183">
        <f ca="1"/>
        <v>0</v>
      </c>
      <c r="AD183">
        <f ca="1"/>
        <v>0</v>
      </c>
      <c r="AE183">
        <f ca="1"/>
        <v>0</v>
      </c>
      <c r="AF183">
        <f ca="1"/>
        <v>0</v>
      </c>
      <c r="AG183">
        <f ca="1"/>
        <v>0</v>
      </c>
      <c r="AH183">
        <f ca="1"/>
        <v>0</v>
      </c>
      <c r="AI183">
        <f ca="1"/>
        <v>7</v>
      </c>
      <c r="AJ183" t="b">
        <f ca="1"/>
        <v>0</v>
      </c>
      <c r="AK183">
        <f ca="1"/>
        <v>0</v>
      </c>
      <c r="AL183" t="str">
        <f ca="1"/>
        <v>WorkshopVents</v>
      </c>
      <c r="AM183" t="str">
        <f ca="1"/>
        <v>1:10</v>
      </c>
      <c r="AN183" t="str">
        <f ca="1"/>
        <v>Defence</v>
      </c>
      <c r="AO183" t="str">
        <f ca="1"/>
        <v>Lost</v>
      </c>
      <c r="AP183" t="b">
        <f ca="1"/>
        <v>0</v>
      </c>
      <c r="AQ183">
        <f ca="1"/>
        <v>0</v>
      </c>
      <c r="AR183" t="str">
        <f ca="1"/>
        <v>1:54</v>
      </c>
      <c r="AS183" t="str">
        <f ca="1"/>
        <v>Perseus</v>
      </c>
      <c r="AT183" t="str">
        <f ca="1"/>
        <v>Gun</v>
      </c>
      <c r="AU183" t="b">
        <f ca="1"/>
        <v>0</v>
      </c>
      <c r="AV183" t="b">
        <f ca="1"/>
        <v>1</v>
      </c>
      <c r="AW183" t="str">
        <f ca="1"/>
        <v>1:14</v>
      </c>
      <c r="AX183" t="str">
        <f ca="1"/>
        <v>Yeeto</v>
      </c>
      <c r="AY183" t="str">
        <f ca="1"/>
        <v>Gun</v>
      </c>
      <c r="AZ183" t="b">
        <f ca="1"/>
        <v>0</v>
      </c>
      <c r="BA183" t="b">
        <f ca="1"/>
        <v>0</v>
      </c>
      <c r="BB183">
        <f ca="1"/>
        <v>0</v>
      </c>
      <c r="BC183">
        <f ca="1"/>
        <v>0</v>
      </c>
      <c r="BD183">
        <f ca="1"/>
        <v>0</v>
      </c>
      <c r="BE183" t="b">
        <f ca="1"/>
        <v>0</v>
      </c>
      <c r="BF183">
        <f ca="1"/>
        <v>0</v>
      </c>
      <c r="BG183">
        <f ca="1"/>
        <v>0</v>
      </c>
      <c r="BH183">
        <f ca="1"/>
        <v>0</v>
      </c>
      <c r="BI183">
        <f ca="1"/>
        <v>0</v>
      </c>
      <c r="BJ183" t="b">
        <f ca="1"/>
        <v>0</v>
      </c>
      <c r="BK183">
        <f ca="1"/>
        <v>0</v>
      </c>
      <c r="BL183">
        <f ca="1"/>
        <v>0</v>
      </c>
      <c r="BM183">
        <f ca="1"/>
        <v>0</v>
      </c>
      <c r="BN183">
        <f ca="1"/>
        <v>0</v>
      </c>
      <c r="BO183" t="b">
        <f ca="1"/>
        <v>0</v>
      </c>
      <c r="BP183">
        <f ca="1"/>
        <v>0</v>
      </c>
      <c r="BQ183">
        <f ca="1"/>
        <v>0</v>
      </c>
      <c r="BR183" t="str">
        <f ca="1"/>
        <v/>
      </c>
      <c r="BS183">
        <f ca="1"/>
        <v>0</v>
      </c>
      <c r="BT183">
        <f ca="1"/>
        <v>0</v>
      </c>
      <c r="BU183" t="b">
        <f ca="1"/>
        <v>0</v>
      </c>
      <c r="BV183" t="b">
        <f ca="1"/>
        <v>0</v>
      </c>
      <c r="BW183">
        <f ca="1"/>
        <v>0</v>
      </c>
      <c r="BX183">
        <f ca="1"/>
        <v>0</v>
      </c>
      <c r="BY183" t="b">
        <f ca="1"/>
        <v>0</v>
      </c>
      <c r="BZ183" t="b">
        <f ca="1"/>
        <v>0</v>
      </c>
      <c r="CA183">
        <f ca="1"/>
        <v>0</v>
      </c>
      <c r="CB183">
        <f ca="1"/>
        <v>0</v>
      </c>
      <c r="CC183" t="b">
        <f ca="1"/>
        <v>0</v>
      </c>
      <c r="CD183" t="b">
        <f ca="1"/>
        <v>0</v>
      </c>
      <c r="CE183">
        <f ca="1"/>
        <v>0</v>
      </c>
      <c r="CF183">
        <f ca="1"/>
        <v>0</v>
      </c>
      <c r="CG183" t="b">
        <f ca="1"/>
        <v>0</v>
      </c>
      <c r="CH183">
        <f ca="1"/>
        <v>85</v>
      </c>
      <c r="CI183">
        <f ca="1"/>
        <v>95</v>
      </c>
      <c r="CJ183">
        <f ca="1"/>
        <v>66</v>
      </c>
      <c r="CK183">
        <f ca="1"/>
        <v>106</v>
      </c>
      <c r="CL183" t="b">
        <f ca="1"/>
        <v>0</v>
      </c>
      <c r="CM183" t="b">
        <f ca="1"/>
        <v>0</v>
      </c>
      <c r="CN183" t="b">
        <f ca="1"/>
        <v>0</v>
      </c>
      <c r="CO183">
        <f ca="1"/>
        <v>110</v>
      </c>
      <c r="CP183">
        <f ca="1"/>
        <v>0</v>
      </c>
      <c r="CQ183">
        <f ca="1"/>
        <v>0</v>
      </c>
      <c r="CR183">
        <f ca="1"/>
        <v>0</v>
      </c>
      <c r="CS183">
        <f ca="1"/>
        <v>0</v>
      </c>
      <c r="CT183">
        <f ca="1"/>
        <v>0</v>
      </c>
      <c r="CU183">
        <f ca="1"/>
        <v>0</v>
      </c>
      <c r="CV183">
        <f ca="1"/>
        <v>0</v>
      </c>
      <c r="CW183">
        <f ca="1"/>
        <v>0</v>
      </c>
      <c r="CX183">
        <f ca="1"/>
        <v>0</v>
      </c>
      <c r="CY183">
        <f ca="1"/>
        <v>0</v>
      </c>
      <c r="CZ183">
        <f ca="1"/>
        <v>0</v>
      </c>
      <c r="DA183" t="b">
        <f ca="1"/>
        <v>0</v>
      </c>
      <c r="DB183" t="b">
        <f ca="1"/>
        <v>0</v>
      </c>
      <c r="DC183" t="b">
        <f ca="1"/>
        <v>0</v>
      </c>
      <c r="DD183" t="b">
        <f ca="1"/>
        <v>0</v>
      </c>
      <c r="DE183" t="b">
        <f ca="1"/>
        <v>0</v>
      </c>
      <c r="DF183">
        <f ca="1"/>
        <v>0</v>
      </c>
    </row>
    <row r="184" spans="1:110" x14ac:dyDescent="0.2">
      <c r="A184" t="str">
        <f ca="1"/>
        <v>6_9 Border</v>
      </c>
      <c r="B184">
        <f ca="1"/>
        <v>8</v>
      </c>
      <c r="C184">
        <f ca="1"/>
        <v>0</v>
      </c>
      <c r="D184">
        <f ca="1"/>
        <v>0</v>
      </c>
      <c r="E184">
        <f ca="1"/>
        <v>0</v>
      </c>
      <c r="F184">
        <f ca="1"/>
        <v>0</v>
      </c>
      <c r="G184">
        <f ca="1"/>
        <v>0</v>
      </c>
      <c r="H184">
        <f ca="1"/>
        <v>0</v>
      </c>
      <c r="I184">
        <f ca="1"/>
        <v>0</v>
      </c>
      <c r="J184" t="str">
        <f ca="1"/>
        <v>1:38</v>
      </c>
      <c r="K184" t="b">
        <f ca="1"/>
        <v>0</v>
      </c>
      <c r="L184" t="b">
        <f ca="1"/>
        <v>0</v>
      </c>
      <c r="M184" t="b">
        <f ca="1"/>
        <v>0</v>
      </c>
      <c r="N184" t="str">
        <f ca="1"/>
        <v>Aruni</v>
      </c>
      <c r="O184" t="b">
        <f ca="1"/>
        <v>0</v>
      </c>
      <c r="P184">
        <f ca="1"/>
        <v>0</v>
      </c>
      <c r="Q184">
        <f ca="1"/>
        <v>1</v>
      </c>
      <c r="R184">
        <f ca="1"/>
        <v>5</v>
      </c>
      <c r="S184">
        <f ca="1"/>
        <v>0</v>
      </c>
      <c r="T184">
        <f ca="1"/>
        <v>0</v>
      </c>
      <c r="U184">
        <f ca="1"/>
        <v>0</v>
      </c>
      <c r="V184">
        <f ca="1"/>
        <v>0</v>
      </c>
      <c r="W184">
        <f ca="1"/>
        <v>0</v>
      </c>
      <c r="X184">
        <f ca="1"/>
        <v>0</v>
      </c>
      <c r="Y184">
        <f ca="1"/>
        <v>0</v>
      </c>
      <c r="Z184">
        <f ca="1"/>
        <v>8</v>
      </c>
      <c r="AA184">
        <f ca="1"/>
        <v>0</v>
      </c>
      <c r="AB184">
        <f ca="1"/>
        <v>0</v>
      </c>
      <c r="AC184">
        <f ca="1"/>
        <v>0</v>
      </c>
      <c r="AD184">
        <f ca="1"/>
        <v>0</v>
      </c>
      <c r="AE184">
        <f ca="1"/>
        <v>0</v>
      </c>
      <c r="AF184">
        <f ca="1"/>
        <v>0</v>
      </c>
      <c r="AG184">
        <f ca="1"/>
        <v>0</v>
      </c>
      <c r="AH184">
        <f ca="1"/>
        <v>0</v>
      </c>
      <c r="AI184">
        <f ca="1"/>
        <v>8</v>
      </c>
      <c r="AJ184" t="b">
        <f ca="1"/>
        <v>0</v>
      </c>
      <c r="AK184">
        <f ca="1"/>
        <v>0</v>
      </c>
      <c r="AL184" t="str">
        <f ca="1"/>
        <v>WorkshopVents</v>
      </c>
      <c r="AM184" t="str">
        <f ca="1"/>
        <v>0:58</v>
      </c>
      <c r="AN184" t="str">
        <f ca="1"/>
        <v>Defence</v>
      </c>
      <c r="AO184" t="str">
        <f ca="1"/>
        <v>Lost</v>
      </c>
      <c r="AP184" t="b">
        <f ca="1"/>
        <v>0</v>
      </c>
      <c r="AQ184">
        <f ca="1"/>
        <v>0</v>
      </c>
      <c r="AR184" t="str">
        <f ca="1"/>
        <v>2:33</v>
      </c>
      <c r="AS184" t="str">
        <f ca="1"/>
        <v>Perseus</v>
      </c>
      <c r="AT184" t="str">
        <f ca="1"/>
        <v>Gun</v>
      </c>
      <c r="AU184" t="b">
        <f ca="1"/>
        <v>0</v>
      </c>
      <c r="AV184" t="b">
        <f ca="1"/>
        <v>1</v>
      </c>
      <c r="AW184">
        <f ca="1"/>
        <v>0</v>
      </c>
      <c r="AX184">
        <f ca="1"/>
        <v>0</v>
      </c>
      <c r="AY184">
        <f ca="1"/>
        <v>0</v>
      </c>
      <c r="AZ184" t="b">
        <f ca="1"/>
        <v>0</v>
      </c>
      <c r="BA184">
        <f ca="1"/>
        <v>0</v>
      </c>
      <c r="BB184">
        <f ca="1"/>
        <v>0</v>
      </c>
      <c r="BC184">
        <f ca="1"/>
        <v>0</v>
      </c>
      <c r="BD184">
        <f ca="1"/>
        <v>0</v>
      </c>
      <c r="BE184" t="b">
        <f ca="1"/>
        <v>0</v>
      </c>
      <c r="BF184">
        <f ca="1"/>
        <v>0</v>
      </c>
      <c r="BG184">
        <f ca="1"/>
        <v>0</v>
      </c>
      <c r="BH184">
        <f ca="1"/>
        <v>0</v>
      </c>
      <c r="BI184">
        <f ca="1"/>
        <v>0</v>
      </c>
      <c r="BJ184" t="b">
        <f ca="1"/>
        <v>0</v>
      </c>
      <c r="BK184">
        <f ca="1"/>
        <v>0</v>
      </c>
      <c r="BL184">
        <f ca="1"/>
        <v>0</v>
      </c>
      <c r="BM184">
        <f ca="1"/>
        <v>0</v>
      </c>
      <c r="BN184">
        <f ca="1"/>
        <v>0</v>
      </c>
      <c r="BO184" t="b">
        <f ca="1"/>
        <v>0</v>
      </c>
      <c r="BP184">
        <f ca="1"/>
        <v>0</v>
      </c>
      <c r="BQ184">
        <f ca="1"/>
        <v>0</v>
      </c>
      <c r="BR184" t="str">
        <f ca="1"/>
        <v/>
      </c>
      <c r="BS184">
        <f ca="1"/>
        <v>0</v>
      </c>
      <c r="BT184">
        <f ca="1"/>
        <v>0</v>
      </c>
      <c r="BU184" t="b">
        <f ca="1"/>
        <v>0</v>
      </c>
      <c r="BV184" t="b">
        <f ca="1"/>
        <v>0</v>
      </c>
      <c r="BW184">
        <f ca="1"/>
        <v>0</v>
      </c>
      <c r="BX184">
        <f ca="1"/>
        <v>0</v>
      </c>
      <c r="BY184" t="b">
        <f ca="1"/>
        <v>0</v>
      </c>
      <c r="BZ184" t="b">
        <f ca="1"/>
        <v>0</v>
      </c>
      <c r="CA184">
        <f ca="1"/>
        <v>0</v>
      </c>
      <c r="CB184">
        <f ca="1"/>
        <v>0</v>
      </c>
      <c r="CC184" t="b">
        <f ca="1"/>
        <v>0</v>
      </c>
      <c r="CD184" t="b">
        <f ca="1"/>
        <v>0</v>
      </c>
      <c r="CE184">
        <f ca="1"/>
        <v>0</v>
      </c>
      <c r="CF184">
        <f ca="1"/>
        <v>0</v>
      </c>
      <c r="CG184" t="b">
        <f ca="1"/>
        <v>1</v>
      </c>
      <c r="CH184">
        <f ca="1"/>
        <v>98</v>
      </c>
      <c r="CI184">
        <f ca="1"/>
        <v>82</v>
      </c>
      <c r="CJ184">
        <f ca="1"/>
        <v>27</v>
      </c>
      <c r="CK184" t="b">
        <f ca="1"/>
        <v>0</v>
      </c>
      <c r="CL184" t="b">
        <f ca="1"/>
        <v>0</v>
      </c>
      <c r="CM184" t="b">
        <f ca="1"/>
        <v>0</v>
      </c>
      <c r="CN184" t="b">
        <f ca="1"/>
        <v>0</v>
      </c>
      <c r="CO184">
        <f ca="1"/>
        <v>122</v>
      </c>
      <c r="CP184">
        <f ca="1"/>
        <v>0</v>
      </c>
      <c r="CQ184">
        <f ca="1"/>
        <v>0</v>
      </c>
      <c r="CR184">
        <f ca="1"/>
        <v>0</v>
      </c>
      <c r="CS184">
        <f ca="1"/>
        <v>0</v>
      </c>
      <c r="CT184">
        <f ca="1"/>
        <v>0</v>
      </c>
      <c r="CU184">
        <f ca="1"/>
        <v>0</v>
      </c>
      <c r="CV184">
        <f ca="1"/>
        <v>0</v>
      </c>
      <c r="CW184">
        <f ca="1"/>
        <v>0</v>
      </c>
      <c r="CX184">
        <f ca="1"/>
        <v>0</v>
      </c>
      <c r="CY184">
        <f ca="1"/>
        <v>0</v>
      </c>
      <c r="CZ184">
        <f ca="1"/>
        <v>0</v>
      </c>
      <c r="DA184" t="b">
        <f ca="1"/>
        <v>0</v>
      </c>
      <c r="DB184" t="b">
        <f ca="1"/>
        <v>0</v>
      </c>
      <c r="DC184" t="b">
        <f ca="1"/>
        <v>0</v>
      </c>
      <c r="DD184" t="b">
        <f ca="1"/>
        <v>0</v>
      </c>
      <c r="DE184" t="b">
        <f ca="1"/>
        <v>0</v>
      </c>
      <c r="DF184">
        <f ca="1"/>
        <v>0</v>
      </c>
    </row>
    <row r="185" spans="1:110" x14ac:dyDescent="0.2">
      <c r="A185" t="str">
        <f ca="1"/>
        <v>6_9 Border</v>
      </c>
      <c r="B185">
        <f ca="1"/>
        <v>9</v>
      </c>
      <c r="C185">
        <f ca="1"/>
        <v>0</v>
      </c>
      <c r="D185">
        <f ca="1"/>
        <v>0</v>
      </c>
      <c r="E185">
        <f ca="1"/>
        <v>0</v>
      </c>
      <c r="F185">
        <f ca="1"/>
        <v>0</v>
      </c>
      <c r="G185">
        <f ca="1"/>
        <v>0</v>
      </c>
      <c r="H185">
        <f ca="1"/>
        <v>0</v>
      </c>
      <c r="I185">
        <f ca="1"/>
        <v>0</v>
      </c>
      <c r="J185" t="str">
        <f ca="1"/>
        <v>1:38</v>
      </c>
      <c r="K185" t="b">
        <f ca="1"/>
        <v>0</v>
      </c>
      <c r="L185" t="b">
        <f ca="1"/>
        <v>0</v>
      </c>
      <c r="M185" t="b">
        <f ca="1"/>
        <v>0</v>
      </c>
      <c r="N185" t="str">
        <f ca="1"/>
        <v>Maestro</v>
      </c>
      <c r="O185" t="b">
        <f ca="1"/>
        <v>0</v>
      </c>
      <c r="P185">
        <f ca="1"/>
        <v>0</v>
      </c>
      <c r="Q185">
        <f ca="1"/>
        <v>3</v>
      </c>
      <c r="R185">
        <f ca="1"/>
        <v>5</v>
      </c>
      <c r="S185">
        <f ca="1"/>
        <v>0</v>
      </c>
      <c r="T185">
        <f ca="1"/>
        <v>0</v>
      </c>
      <c r="U185">
        <f ca="1"/>
        <v>0</v>
      </c>
      <c r="V185">
        <f ca="1"/>
        <v>0</v>
      </c>
      <c r="W185">
        <f ca="1"/>
        <v>0</v>
      </c>
      <c r="X185">
        <f ca="1"/>
        <v>0</v>
      </c>
      <c r="Y185">
        <f ca="1"/>
        <v>0</v>
      </c>
      <c r="Z185">
        <f ca="1"/>
        <v>9</v>
      </c>
      <c r="AA185">
        <f ca="1"/>
        <v>0</v>
      </c>
      <c r="AB185">
        <f ca="1"/>
        <v>0</v>
      </c>
      <c r="AC185">
        <f ca="1"/>
        <v>0</v>
      </c>
      <c r="AD185">
        <f ca="1"/>
        <v>0</v>
      </c>
      <c r="AE185">
        <f ca="1"/>
        <v>0</v>
      </c>
      <c r="AF185">
        <f ca="1"/>
        <v>0</v>
      </c>
      <c r="AG185">
        <f ca="1"/>
        <v>0</v>
      </c>
      <c r="AH185">
        <f ca="1"/>
        <v>0</v>
      </c>
      <c r="AI185">
        <f ca="1"/>
        <v>9</v>
      </c>
      <c r="AJ185" t="b">
        <f ca="1"/>
        <v>0</v>
      </c>
      <c r="AK185">
        <f ca="1"/>
        <v>0</v>
      </c>
      <c r="AL185" t="str">
        <f ca="1"/>
        <v>ArmoryArchives</v>
      </c>
      <c r="AM185" t="str">
        <f ca="1"/>
        <v>1:38</v>
      </c>
      <c r="AN185" t="str">
        <f ca="1"/>
        <v>Defence</v>
      </c>
      <c r="AO185" t="str">
        <f ca="1"/>
        <v>Lost</v>
      </c>
      <c r="AP185" t="b">
        <f ca="1"/>
        <v>0</v>
      </c>
      <c r="AQ185">
        <f ca="1"/>
        <v>0</v>
      </c>
      <c r="AR185">
        <f ca="1"/>
        <v>0</v>
      </c>
      <c r="AS185">
        <f ca="1"/>
        <v>0</v>
      </c>
      <c r="AT185">
        <f ca="1"/>
        <v>0</v>
      </c>
      <c r="AU185">
        <f ca="1"/>
        <v>0</v>
      </c>
      <c r="AV185">
        <f ca="1"/>
        <v>0</v>
      </c>
      <c r="AW185">
        <f ca="1"/>
        <v>0</v>
      </c>
      <c r="AX185">
        <f ca="1"/>
        <v>0</v>
      </c>
      <c r="AY185">
        <f ca="1"/>
        <v>0</v>
      </c>
      <c r="AZ185">
        <f ca="1"/>
        <v>0</v>
      </c>
      <c r="BA185">
        <f ca="1"/>
        <v>0</v>
      </c>
      <c r="BB185">
        <f ca="1"/>
        <v>0</v>
      </c>
      <c r="BC185">
        <f ca="1"/>
        <v>0</v>
      </c>
      <c r="BD185">
        <f ca="1"/>
        <v>0</v>
      </c>
      <c r="BE185">
        <f ca="1"/>
        <v>0</v>
      </c>
      <c r="BF185">
        <f ca="1"/>
        <v>0</v>
      </c>
      <c r="BG185">
        <f ca="1"/>
        <v>0</v>
      </c>
      <c r="BH185">
        <f ca="1"/>
        <v>0</v>
      </c>
      <c r="BI185">
        <f ca="1"/>
        <v>0</v>
      </c>
      <c r="BJ185">
        <f ca="1"/>
        <v>0</v>
      </c>
      <c r="BK185">
        <f ca="1"/>
        <v>0</v>
      </c>
      <c r="BL185">
        <f ca="1"/>
        <v>0</v>
      </c>
      <c r="BM185">
        <f ca="1"/>
        <v>0</v>
      </c>
      <c r="BN185">
        <f ca="1"/>
        <v>0</v>
      </c>
      <c r="BO185">
        <f ca="1"/>
        <v>0</v>
      </c>
      <c r="BP185">
        <f ca="1"/>
        <v>0</v>
      </c>
      <c r="BQ185">
        <f ca="1"/>
        <v>0</v>
      </c>
      <c r="BR185" t="str">
        <f ca="1"/>
        <v/>
      </c>
      <c r="BS185">
        <f ca="1"/>
        <v>0</v>
      </c>
      <c r="BT185">
        <f ca="1"/>
        <v>0</v>
      </c>
      <c r="BU185" t="b">
        <f ca="1"/>
        <v>0</v>
      </c>
      <c r="BV185" t="b">
        <f ca="1"/>
        <v>0</v>
      </c>
      <c r="BW185">
        <f ca="1"/>
        <v>0</v>
      </c>
      <c r="BX185">
        <f ca="1"/>
        <v>0</v>
      </c>
      <c r="BY185" t="b">
        <f ca="1"/>
        <v>0</v>
      </c>
      <c r="BZ185" t="b">
        <f ca="1"/>
        <v>0</v>
      </c>
      <c r="CA185">
        <f ca="1"/>
        <v>0</v>
      </c>
      <c r="CB185">
        <f ca="1"/>
        <v>0</v>
      </c>
      <c r="CC185" t="b">
        <f ca="1"/>
        <v>0</v>
      </c>
      <c r="CD185" t="b">
        <f ca="1"/>
        <v>0</v>
      </c>
      <c r="CE185">
        <f ca="1"/>
        <v>0</v>
      </c>
      <c r="CF185">
        <f ca="1"/>
        <v>0</v>
      </c>
      <c r="CG185" t="b">
        <f ca="1"/>
        <v>0</v>
      </c>
      <c r="CH185">
        <f ca="1"/>
        <v>98</v>
      </c>
      <c r="CI185">
        <f ca="1"/>
        <v>82</v>
      </c>
      <c r="CJ185" t="b">
        <f ca="1"/>
        <v>0</v>
      </c>
      <c r="CK185" t="b">
        <f ca="1"/>
        <v>0</v>
      </c>
      <c r="CL185" t="b">
        <f ca="1"/>
        <v>0</v>
      </c>
      <c r="CM185" t="b">
        <f ca="1"/>
        <v>0</v>
      </c>
      <c r="CN185" t="b">
        <f ca="1"/>
        <v>0</v>
      </c>
      <c r="CO185">
        <f ca="1"/>
        <v>82</v>
      </c>
      <c r="CP185">
        <f ca="1"/>
        <v>0</v>
      </c>
      <c r="CQ185">
        <f ca="1"/>
        <v>0</v>
      </c>
      <c r="CR185">
        <f ca="1"/>
        <v>0</v>
      </c>
      <c r="CS185">
        <f ca="1"/>
        <v>0</v>
      </c>
      <c r="CT185">
        <f ca="1"/>
        <v>0</v>
      </c>
      <c r="CU185">
        <f ca="1"/>
        <v>0</v>
      </c>
      <c r="CV185">
        <f ca="1"/>
        <v>0</v>
      </c>
      <c r="CW185">
        <f ca="1"/>
        <v>0</v>
      </c>
      <c r="CX185">
        <f ca="1"/>
        <v>0</v>
      </c>
      <c r="CY185">
        <f ca="1"/>
        <v>0</v>
      </c>
      <c r="CZ185">
        <f ca="1"/>
        <v>0</v>
      </c>
      <c r="DA185" t="b">
        <f ca="1"/>
        <v>0</v>
      </c>
      <c r="DB185" t="b">
        <f ca="1"/>
        <v>0</v>
      </c>
      <c r="DC185" t="b">
        <f ca="1"/>
        <v>0</v>
      </c>
      <c r="DD185" t="b">
        <f ca="1"/>
        <v>0</v>
      </c>
      <c r="DE185" t="b">
        <f ca="1"/>
        <v>0</v>
      </c>
      <c r="DF185">
        <f ca="1"/>
        <v>0</v>
      </c>
    </row>
    <row r="186" spans="1:110" x14ac:dyDescent="0.2">
      <c r="A186" t="str">
        <f ca="1"/>
        <v>6_9 Border</v>
      </c>
      <c r="B186">
        <f ca="1"/>
        <v>10</v>
      </c>
      <c r="C186">
        <f ca="1"/>
        <v>0</v>
      </c>
      <c r="D186">
        <f ca="1"/>
        <v>0</v>
      </c>
      <c r="E186">
        <f ca="1"/>
        <v>0</v>
      </c>
      <c r="F186">
        <f ca="1"/>
        <v>0</v>
      </c>
      <c r="G186">
        <f ca="1"/>
        <v>0</v>
      </c>
      <c r="H186">
        <f ca="1"/>
        <v>0</v>
      </c>
      <c r="I186">
        <f ca="1"/>
        <v>0</v>
      </c>
      <c r="J186" t="str">
        <f ca="1"/>
        <v>1:58</v>
      </c>
      <c r="K186" t="b">
        <f ca="1"/>
        <v>0</v>
      </c>
      <c r="L186" t="b">
        <f ca="1"/>
        <v>0</v>
      </c>
      <c r="M186" t="b">
        <f ca="1"/>
        <v>0</v>
      </c>
      <c r="N186" t="str">
        <f ca="1"/>
        <v>Maestro</v>
      </c>
      <c r="O186" t="b">
        <f ca="1"/>
        <v>0</v>
      </c>
      <c r="P186">
        <f ca="1"/>
        <v>0</v>
      </c>
      <c r="Q186">
        <f ca="1"/>
        <v>2</v>
      </c>
      <c r="R186">
        <f ca="1"/>
        <v>5</v>
      </c>
      <c r="S186">
        <f ca="1"/>
        <v>0</v>
      </c>
      <c r="T186">
        <f ca="1"/>
        <v>0</v>
      </c>
      <c r="U186">
        <f ca="1"/>
        <v>0</v>
      </c>
      <c r="V186">
        <f ca="1"/>
        <v>0</v>
      </c>
      <c r="W186">
        <f ca="1"/>
        <v>0</v>
      </c>
      <c r="X186">
        <f ca="1"/>
        <v>0</v>
      </c>
      <c r="Y186">
        <f ca="1"/>
        <v>0</v>
      </c>
      <c r="Z186">
        <f ca="1"/>
        <v>10</v>
      </c>
      <c r="AA186">
        <f ca="1"/>
        <v>0</v>
      </c>
      <c r="AB186">
        <f ca="1"/>
        <v>0</v>
      </c>
      <c r="AC186">
        <f ca="1"/>
        <v>0</v>
      </c>
      <c r="AD186">
        <f ca="1"/>
        <v>0</v>
      </c>
      <c r="AE186">
        <f ca="1"/>
        <v>0</v>
      </c>
      <c r="AF186">
        <f ca="1"/>
        <v>0</v>
      </c>
      <c r="AG186">
        <f ca="1"/>
        <v>0</v>
      </c>
      <c r="AH186">
        <f ca="1"/>
        <v>0</v>
      </c>
      <c r="AI186">
        <f ca="1"/>
        <v>10</v>
      </c>
      <c r="AJ186" t="b">
        <f ca="1"/>
        <v>0</v>
      </c>
      <c r="AK186">
        <f ca="1"/>
        <v>0</v>
      </c>
      <c r="AL186" t="str">
        <f ca="1"/>
        <v>ArmoryArchives</v>
      </c>
      <c r="AM186" t="str">
        <f ca="1"/>
        <v>1:06</v>
      </c>
      <c r="AN186" t="str">
        <f ca="1"/>
        <v>Defence</v>
      </c>
      <c r="AO186" t="str">
        <f ca="1"/>
        <v>Won</v>
      </c>
      <c r="AP186" t="b">
        <f ca="1"/>
        <v>0</v>
      </c>
      <c r="AQ186">
        <f ca="1"/>
        <v>0</v>
      </c>
      <c r="AR186" t="str">
        <f ca="1"/>
        <v>2:26</v>
      </c>
      <c r="AS186" t="str">
        <f ca="1"/>
        <v>Blue</v>
      </c>
      <c r="AT186" t="str">
        <f ca="1"/>
        <v>Gun</v>
      </c>
      <c r="AU186" t="b">
        <f ca="1"/>
        <v>0</v>
      </c>
      <c r="AV186" t="b">
        <f ca="1"/>
        <v>0</v>
      </c>
      <c r="AW186" t="str">
        <f ca="1"/>
        <v>2:16</v>
      </c>
      <c r="AX186" t="str">
        <f ca="1"/>
        <v>Yeeto</v>
      </c>
      <c r="AY186" t="str">
        <f ca="1"/>
        <v>Gun</v>
      </c>
      <c r="AZ186" t="b">
        <f ca="1"/>
        <v>0</v>
      </c>
      <c r="BA186" t="b">
        <f ca="1"/>
        <v>1</v>
      </c>
      <c r="BB186" t="str">
        <f ca="1"/>
        <v>2:00</v>
      </c>
      <c r="BC186" t="str">
        <f ca="1"/>
        <v>Yeeto</v>
      </c>
      <c r="BD186" t="str">
        <f ca="1"/>
        <v>Gun</v>
      </c>
      <c r="BE186" t="b">
        <f ca="1"/>
        <v>0</v>
      </c>
      <c r="BF186" t="b">
        <f ca="1"/>
        <v>0</v>
      </c>
      <c r="BG186" t="str">
        <f ca="1"/>
        <v>1:46</v>
      </c>
      <c r="BH186" t="str">
        <f ca="1"/>
        <v>Fin</v>
      </c>
      <c r="BI186" t="str">
        <f ca="1"/>
        <v>Gun</v>
      </c>
      <c r="BJ186" t="b">
        <f ca="1"/>
        <v>0</v>
      </c>
      <c r="BK186" t="b">
        <f ca="1"/>
        <v>0</v>
      </c>
      <c r="BL186" t="str">
        <f ca="1"/>
        <v>1:06</v>
      </c>
      <c r="BM186" t="str">
        <f ca="1"/>
        <v>Yeeto</v>
      </c>
      <c r="BN186" t="str">
        <f ca="1"/>
        <v>Gun</v>
      </c>
      <c r="BO186" t="b">
        <f ca="1"/>
        <v>0</v>
      </c>
      <c r="BP186" t="b">
        <f ca="1"/>
        <v>1</v>
      </c>
      <c r="BQ186">
        <f ca="1"/>
        <v>0</v>
      </c>
      <c r="BR186" t="str">
        <f ca="1"/>
        <v/>
      </c>
      <c r="BS186">
        <f ca="1"/>
        <v>0</v>
      </c>
      <c r="BT186">
        <f ca="1"/>
        <v>0</v>
      </c>
      <c r="BU186" t="b">
        <f ca="1"/>
        <v>0</v>
      </c>
      <c r="BV186" t="b">
        <f ca="1"/>
        <v>0</v>
      </c>
      <c r="BW186">
        <f ca="1"/>
        <v>0</v>
      </c>
      <c r="BX186">
        <f ca="1"/>
        <v>0</v>
      </c>
      <c r="BY186" t="b">
        <f ca="1"/>
        <v>0</v>
      </c>
      <c r="BZ186" t="b">
        <f ca="1"/>
        <v>0</v>
      </c>
      <c r="CA186">
        <f ca="1"/>
        <v>0</v>
      </c>
      <c r="CB186">
        <f ca="1"/>
        <v>0</v>
      </c>
      <c r="CC186" t="b">
        <f ca="1"/>
        <v>0</v>
      </c>
      <c r="CD186" t="b">
        <f ca="1"/>
        <v>0</v>
      </c>
      <c r="CE186">
        <f ca="1"/>
        <v>0</v>
      </c>
      <c r="CF186">
        <f ca="1"/>
        <v>0</v>
      </c>
      <c r="CG186" t="b">
        <f ca="1"/>
        <v>0</v>
      </c>
      <c r="CH186">
        <f ca="1"/>
        <v>118</v>
      </c>
      <c r="CI186">
        <f ca="1"/>
        <v>62</v>
      </c>
      <c r="CJ186">
        <f ca="1"/>
        <v>34</v>
      </c>
      <c r="CK186">
        <f ca="1"/>
        <v>44</v>
      </c>
      <c r="CL186">
        <f ca="1"/>
        <v>60</v>
      </c>
      <c r="CM186">
        <f ca="1"/>
        <v>74</v>
      </c>
      <c r="CN186">
        <f ca="1"/>
        <v>114</v>
      </c>
      <c r="CO186">
        <f ca="1"/>
        <v>114</v>
      </c>
      <c r="CP186">
        <f ca="1"/>
        <v>0</v>
      </c>
      <c r="CQ186">
        <f ca="1"/>
        <v>0</v>
      </c>
      <c r="CR186">
        <f ca="1"/>
        <v>0</v>
      </c>
      <c r="CS186">
        <f ca="1"/>
        <v>0</v>
      </c>
      <c r="CT186">
        <f ca="1"/>
        <v>0</v>
      </c>
      <c r="CU186">
        <f ca="1"/>
        <v>0</v>
      </c>
      <c r="CV186">
        <f ca="1"/>
        <v>0</v>
      </c>
      <c r="CW186">
        <f ca="1"/>
        <v>0</v>
      </c>
      <c r="CX186">
        <f ca="1"/>
        <v>0</v>
      </c>
      <c r="CY186">
        <f ca="1"/>
        <v>0</v>
      </c>
      <c r="CZ186">
        <f ca="1"/>
        <v>0</v>
      </c>
      <c r="DA186" t="b">
        <f ca="1"/>
        <v>0</v>
      </c>
      <c r="DB186" t="b">
        <f ca="1"/>
        <v>0</v>
      </c>
      <c r="DC186" t="b">
        <f ca="1"/>
        <v>0</v>
      </c>
      <c r="DD186" t="b">
        <f ca="1"/>
        <v>0</v>
      </c>
      <c r="DE186" t="b">
        <f ca="1"/>
        <v>0</v>
      </c>
      <c r="DF186">
        <f ca="1"/>
        <v>0</v>
      </c>
    </row>
    <row r="187" spans="1:110" x14ac:dyDescent="0.2">
      <c r="A187" t="str">
        <f ca="1"/>
        <v>6_9 Border</v>
      </c>
      <c r="B187">
        <f ca="1"/>
        <v>11</v>
      </c>
      <c r="C187">
        <f ca="1"/>
        <v>0</v>
      </c>
      <c r="D187">
        <f ca="1"/>
        <v>0</v>
      </c>
      <c r="E187">
        <f ca="1"/>
        <v>0</v>
      </c>
      <c r="F187">
        <f ca="1"/>
        <v>0</v>
      </c>
      <c r="G187">
        <f ca="1"/>
        <v>0</v>
      </c>
      <c r="H187">
        <f ca="1"/>
        <v>0</v>
      </c>
      <c r="I187">
        <f ca="1"/>
        <v>0</v>
      </c>
      <c r="J187" t="str">
        <f ca="1"/>
        <v>2:00</v>
      </c>
      <c r="K187" t="b">
        <f ca="1"/>
        <v>0</v>
      </c>
      <c r="L187" t="b">
        <f ca="1"/>
        <v>0</v>
      </c>
      <c r="M187" t="b">
        <f ca="1"/>
        <v>0</v>
      </c>
      <c r="N187" t="str">
        <f ca="1"/>
        <v>Pulse</v>
      </c>
      <c r="O187" t="b">
        <f ca="1"/>
        <v>0</v>
      </c>
      <c r="P187">
        <f ca="1"/>
        <v>0</v>
      </c>
      <c r="Q187">
        <f ca="1"/>
        <v>3</v>
      </c>
      <c r="R187">
        <f ca="1"/>
        <v>5</v>
      </c>
      <c r="S187">
        <f ca="1"/>
        <v>0</v>
      </c>
      <c r="T187">
        <f ca="1"/>
        <v>0</v>
      </c>
      <c r="U187">
        <f ca="1"/>
        <v>0</v>
      </c>
      <c r="V187">
        <f ca="1"/>
        <v>0</v>
      </c>
      <c r="W187">
        <f ca="1"/>
        <v>0</v>
      </c>
      <c r="X187">
        <f ca="1"/>
        <v>0</v>
      </c>
      <c r="Y187">
        <f ca="1"/>
        <v>0</v>
      </c>
      <c r="Z187">
        <f ca="1"/>
        <v>11</v>
      </c>
      <c r="AA187">
        <f ca="1"/>
        <v>0</v>
      </c>
      <c r="AB187">
        <f ca="1"/>
        <v>0</v>
      </c>
      <c r="AC187">
        <f ca="1"/>
        <v>0</v>
      </c>
      <c r="AD187">
        <f ca="1"/>
        <v>0</v>
      </c>
      <c r="AE187">
        <f ca="1"/>
        <v>0</v>
      </c>
      <c r="AF187">
        <f ca="1"/>
        <v>0</v>
      </c>
      <c r="AG187">
        <f ca="1"/>
        <v>0</v>
      </c>
      <c r="AH187">
        <f ca="1"/>
        <v>0</v>
      </c>
      <c r="AI187">
        <f ca="1"/>
        <v>11</v>
      </c>
      <c r="AJ187" t="b">
        <f ca="1"/>
        <v>0</v>
      </c>
      <c r="AK187">
        <f ca="1"/>
        <v>0</v>
      </c>
      <c r="AL187" t="str">
        <f ca="1"/>
        <v>BathroomTellers</v>
      </c>
      <c r="AM187" t="str">
        <f ca="1"/>
        <v>0:18</v>
      </c>
      <c r="AN187" t="str">
        <f ca="1"/>
        <v>Defence</v>
      </c>
      <c r="AO187" t="str">
        <f ca="1"/>
        <v>Won</v>
      </c>
      <c r="AP187" t="b">
        <f ca="1"/>
        <v>0</v>
      </c>
      <c r="AQ187">
        <f ca="1"/>
        <v>0</v>
      </c>
      <c r="AR187" t="str">
        <f ca="1"/>
        <v>2:19</v>
      </c>
      <c r="AS187" t="str">
        <f ca="1"/>
        <v>Blue</v>
      </c>
      <c r="AT187" t="str">
        <f ca="1"/>
        <v>Gun</v>
      </c>
      <c r="AU187" t="b">
        <f ca="1"/>
        <v>0</v>
      </c>
      <c r="AV187" t="b">
        <f ca="1"/>
        <v>0</v>
      </c>
      <c r="AW187" t="str">
        <f ca="1"/>
        <v>2:02</v>
      </c>
      <c r="AX187" t="str">
        <f ca="1"/>
        <v>Perseus</v>
      </c>
      <c r="AY187" t="str">
        <f ca="1"/>
        <v>Gun</v>
      </c>
      <c r="AZ187" t="b">
        <f ca="1"/>
        <v>0</v>
      </c>
      <c r="BA187" t="b">
        <f ca="1"/>
        <v>1</v>
      </c>
      <c r="BB187" t="str">
        <f ca="1"/>
        <v>1:51</v>
      </c>
      <c r="BC187" t="str">
        <f ca="1"/>
        <v>Perseus</v>
      </c>
      <c r="BD187" t="str">
        <f ca="1"/>
        <v>Gun</v>
      </c>
      <c r="BE187" t="b">
        <f ca="1"/>
        <v>0</v>
      </c>
      <c r="BF187" t="b">
        <f ca="1"/>
        <v>0</v>
      </c>
      <c r="BG187" t="str">
        <f ca="1"/>
        <v>1:46</v>
      </c>
      <c r="BH187" t="str">
        <f ca="1"/>
        <v>Yeeto</v>
      </c>
      <c r="BI187" t="str">
        <f ca="1"/>
        <v>Gun</v>
      </c>
      <c r="BJ187" t="b">
        <f ca="1"/>
        <v>0</v>
      </c>
      <c r="BK187" t="b">
        <f ca="1"/>
        <v>0</v>
      </c>
      <c r="BL187" t="str">
        <f ca="1"/>
        <v>0:18</v>
      </c>
      <c r="BM187" t="str">
        <f ca="1"/>
        <v>Perseus</v>
      </c>
      <c r="BN187" t="str">
        <f ca="1"/>
        <v>Gun</v>
      </c>
      <c r="BO187" t="b">
        <f ca="1"/>
        <v>0</v>
      </c>
      <c r="BP187" t="b">
        <f ca="1"/>
        <v>0</v>
      </c>
      <c r="BQ187">
        <f ca="1"/>
        <v>0</v>
      </c>
      <c r="BR187" t="str">
        <f ca="1"/>
        <v/>
      </c>
      <c r="BS187">
        <f ca="1"/>
        <v>0</v>
      </c>
      <c r="BT187">
        <f ca="1"/>
        <v>0</v>
      </c>
      <c r="BU187" t="b">
        <f ca="1"/>
        <v>0</v>
      </c>
      <c r="BV187" t="b">
        <f ca="1"/>
        <v>0</v>
      </c>
      <c r="BW187">
        <f ca="1"/>
        <v>0</v>
      </c>
      <c r="BX187">
        <f ca="1"/>
        <v>0</v>
      </c>
      <c r="BY187" t="b">
        <f ca="1"/>
        <v>0</v>
      </c>
      <c r="BZ187" t="b">
        <f ca="1"/>
        <v>0</v>
      </c>
      <c r="CA187">
        <f ca="1"/>
        <v>0</v>
      </c>
      <c r="CB187">
        <f ca="1"/>
        <v>0</v>
      </c>
      <c r="CC187" t="b">
        <f ca="1"/>
        <v>0</v>
      </c>
      <c r="CD187" t="b">
        <f ca="1"/>
        <v>0</v>
      </c>
      <c r="CE187">
        <f ca="1"/>
        <v>0</v>
      </c>
      <c r="CF187">
        <f ca="1"/>
        <v>0</v>
      </c>
      <c r="CG187" t="b">
        <f ca="1"/>
        <v>1</v>
      </c>
      <c r="CH187">
        <f ca="1"/>
        <v>120</v>
      </c>
      <c r="CI187">
        <f ca="1"/>
        <v>60</v>
      </c>
      <c r="CJ187">
        <f ca="1"/>
        <v>41</v>
      </c>
      <c r="CK187">
        <f ca="1"/>
        <v>58</v>
      </c>
      <c r="CL187">
        <f ca="1"/>
        <v>69</v>
      </c>
      <c r="CM187">
        <f ca="1"/>
        <v>74</v>
      </c>
      <c r="CN187">
        <f ca="1"/>
        <v>162</v>
      </c>
      <c r="CO187">
        <f ca="1"/>
        <v>162</v>
      </c>
      <c r="CP187">
        <f ca="1"/>
        <v>0</v>
      </c>
      <c r="CQ187">
        <f ca="1"/>
        <v>0</v>
      </c>
      <c r="CR187">
        <f ca="1"/>
        <v>0</v>
      </c>
      <c r="CS187">
        <f ca="1"/>
        <v>0</v>
      </c>
      <c r="CT187">
        <f ca="1"/>
        <v>0</v>
      </c>
      <c r="CU187">
        <f ca="1"/>
        <v>0</v>
      </c>
      <c r="CV187">
        <f ca="1"/>
        <v>0</v>
      </c>
      <c r="CW187">
        <f ca="1"/>
        <v>0</v>
      </c>
      <c r="CX187">
        <f ca="1"/>
        <v>0</v>
      </c>
      <c r="CY187">
        <f ca="1"/>
        <v>0</v>
      </c>
      <c r="CZ187">
        <f ca="1"/>
        <v>0</v>
      </c>
      <c r="DA187" t="b">
        <f ca="1"/>
        <v>0</v>
      </c>
      <c r="DB187" t="b">
        <f ca="1"/>
        <v>0</v>
      </c>
      <c r="DC187" t="b">
        <f ca="1"/>
        <v>0</v>
      </c>
      <c r="DD187" t="b">
        <f ca="1"/>
        <v>0</v>
      </c>
      <c r="DE187" t="b">
        <f ca="1"/>
        <v>0</v>
      </c>
      <c r="DF187">
        <f ca="1"/>
        <v>0</v>
      </c>
    </row>
    <row r="188" spans="1:110" x14ac:dyDescent="0.2">
      <c r="A188" t="str">
        <f ca="1"/>
        <v>6_9 Border</v>
      </c>
      <c r="B188">
        <f ca="1"/>
        <v>12</v>
      </c>
      <c r="C188">
        <f ca="1"/>
        <v>0</v>
      </c>
      <c r="D188">
        <f ca="1"/>
        <v>0</v>
      </c>
      <c r="E188">
        <f ca="1"/>
        <v>0</v>
      </c>
      <c r="F188">
        <f ca="1"/>
        <v>0</v>
      </c>
      <c r="G188">
        <f ca="1"/>
        <v>0</v>
      </c>
      <c r="H188">
        <f ca="1"/>
        <v>0</v>
      </c>
      <c r="I188">
        <f ca="1"/>
        <v>0</v>
      </c>
      <c r="J188">
        <f ca="1"/>
        <v>0</v>
      </c>
      <c r="K188" t="b">
        <f ca="1"/>
        <v>0</v>
      </c>
      <c r="L188" t="b">
        <f ca="1"/>
        <v>0</v>
      </c>
      <c r="M188" t="b">
        <f ca="1"/>
        <v>0</v>
      </c>
      <c r="N188" t="str">
        <f ca="1"/>
        <v>Pulse</v>
      </c>
      <c r="O188" t="b">
        <f ca="1"/>
        <v>0</v>
      </c>
      <c r="P188">
        <f ca="1"/>
        <v>0</v>
      </c>
      <c r="Q188">
        <f ca="1"/>
        <v>1</v>
      </c>
      <c r="R188">
        <f ca="1"/>
        <v>5</v>
      </c>
      <c r="S188">
        <f ca="1"/>
        <v>0</v>
      </c>
      <c r="T188">
        <f ca="1"/>
        <v>0</v>
      </c>
      <c r="U188">
        <f ca="1"/>
        <v>0</v>
      </c>
      <c r="V188">
        <f ca="1"/>
        <v>0</v>
      </c>
      <c r="W188">
        <f ca="1"/>
        <v>0</v>
      </c>
      <c r="X188">
        <f ca="1"/>
        <v>0</v>
      </c>
      <c r="Y188">
        <f ca="1"/>
        <v>0</v>
      </c>
      <c r="Z188">
        <f ca="1"/>
        <v>12</v>
      </c>
      <c r="AA188">
        <f ca="1"/>
        <v>0</v>
      </c>
      <c r="AB188">
        <f ca="1"/>
        <v>0</v>
      </c>
      <c r="AC188">
        <f ca="1"/>
        <v>0</v>
      </c>
      <c r="AD188">
        <f ca="1"/>
        <v>0</v>
      </c>
      <c r="AE188">
        <f ca="1"/>
        <v>0</v>
      </c>
      <c r="AF188">
        <f ca="1"/>
        <v>0</v>
      </c>
      <c r="AG188">
        <f ca="1"/>
        <v>0</v>
      </c>
      <c r="AH188">
        <f ca="1"/>
        <v>0</v>
      </c>
      <c r="AI188">
        <f ca="1"/>
        <v>12</v>
      </c>
      <c r="AJ188" t="b">
        <f ca="1"/>
        <v>0</v>
      </c>
      <c r="AK188">
        <f ca="1"/>
        <v>0</v>
      </c>
      <c r="AL188" t="str">
        <f ca="1"/>
        <v>BathroomTellers</v>
      </c>
      <c r="AM188" t="str">
        <f ca="1"/>
        <v>0:45</v>
      </c>
      <c r="AN188" t="str">
        <f ca="1"/>
        <v>Defence</v>
      </c>
      <c r="AO188" t="str">
        <f ca="1"/>
        <v>Won</v>
      </c>
      <c r="AP188" t="b">
        <f ca="1"/>
        <v>0</v>
      </c>
      <c r="AQ188">
        <f ca="1"/>
        <v>0</v>
      </c>
      <c r="AR188" t="str">
        <f ca="1"/>
        <v>2:09</v>
      </c>
      <c r="AS188" t="str">
        <f ca="1"/>
        <v>Blue</v>
      </c>
      <c r="AT188" t="str">
        <f ca="1"/>
        <v>Gun</v>
      </c>
      <c r="AU188" t="b">
        <f ca="1"/>
        <v>0</v>
      </c>
      <c r="AV188" t="b">
        <f ca="1"/>
        <v>1</v>
      </c>
      <c r="AW188" t="str">
        <f ca="1"/>
        <v>2:00</v>
      </c>
      <c r="AX188" t="str">
        <f ca="1"/>
        <v>Ploudy</v>
      </c>
      <c r="AY188" t="str">
        <f ca="1"/>
        <v>Gun</v>
      </c>
      <c r="AZ188" t="b">
        <f ca="1"/>
        <v>0</v>
      </c>
      <c r="BA188" t="b">
        <f ca="1"/>
        <v>0</v>
      </c>
      <c r="BB188" t="str">
        <f ca="1"/>
        <v>1:24</v>
      </c>
      <c r="BC188" t="str">
        <f ca="1"/>
        <v>Ploudy</v>
      </c>
      <c r="BD188" t="str">
        <f ca="1"/>
        <v>Gun</v>
      </c>
      <c r="BE188" t="b">
        <f ca="1"/>
        <v>0</v>
      </c>
      <c r="BF188" t="b">
        <f ca="1"/>
        <v>0</v>
      </c>
      <c r="BG188" t="str">
        <f ca="1"/>
        <v>1:04</v>
      </c>
      <c r="BH188" t="str">
        <f ca="1"/>
        <v>Ploudy</v>
      </c>
      <c r="BI188" t="str">
        <f ca="1"/>
        <v>Gun</v>
      </c>
      <c r="BJ188" t="b">
        <f ca="1"/>
        <v>0</v>
      </c>
      <c r="BK188" t="b">
        <f ca="1"/>
        <v>0</v>
      </c>
      <c r="BL188" t="str">
        <f ca="1"/>
        <v>0:45</v>
      </c>
      <c r="BM188" t="str">
        <f ca="1"/>
        <v>Ploudy</v>
      </c>
      <c r="BN188" t="str">
        <f ca="1"/>
        <v>Gun</v>
      </c>
      <c r="BO188" t="b">
        <f ca="1"/>
        <v>0</v>
      </c>
      <c r="BP188" t="b">
        <f ca="1"/>
        <v>0</v>
      </c>
      <c r="BQ188">
        <f ca="1"/>
        <v>0</v>
      </c>
      <c r="BR188" t="str">
        <f ca="1"/>
        <v/>
      </c>
      <c r="BS188">
        <f ca="1"/>
        <v>0</v>
      </c>
      <c r="BT188">
        <f ca="1"/>
        <v>0</v>
      </c>
      <c r="BU188" t="b">
        <f ca="1"/>
        <v>0</v>
      </c>
      <c r="BV188" t="b">
        <f ca="1"/>
        <v>0</v>
      </c>
      <c r="BW188">
        <f ca="1"/>
        <v>0</v>
      </c>
      <c r="BX188">
        <f ca="1"/>
        <v>0</v>
      </c>
      <c r="BY188" t="b">
        <f ca="1"/>
        <v>0</v>
      </c>
      <c r="BZ188" t="b">
        <f ca="1"/>
        <v>0</v>
      </c>
      <c r="CA188">
        <f ca="1"/>
        <v>4</v>
      </c>
      <c r="CB188">
        <f ca="1"/>
        <v>0</v>
      </c>
      <c r="CC188" t="b">
        <f ca="1"/>
        <v>0</v>
      </c>
      <c r="CD188" t="b">
        <f ca="1"/>
        <v>1</v>
      </c>
      <c r="CE188">
        <f ca="1"/>
        <v>0</v>
      </c>
      <c r="CF188">
        <f ca="1"/>
        <v>0</v>
      </c>
      <c r="CG188" t="b">
        <f ca="1"/>
        <v>0</v>
      </c>
      <c r="CH188">
        <f ca="1"/>
        <v>0</v>
      </c>
      <c r="CI188" t="b">
        <f ca="1"/>
        <v>0</v>
      </c>
      <c r="CJ188">
        <f ca="1"/>
        <v>51</v>
      </c>
      <c r="CK188">
        <f ca="1"/>
        <v>60</v>
      </c>
      <c r="CL188">
        <f ca="1"/>
        <v>96</v>
      </c>
      <c r="CM188">
        <f ca="1"/>
        <v>116</v>
      </c>
      <c r="CN188">
        <f ca="1"/>
        <v>135</v>
      </c>
      <c r="CO188">
        <f ca="1"/>
        <v>135</v>
      </c>
      <c r="CP188">
        <f ca="1"/>
        <v>0</v>
      </c>
      <c r="CQ188">
        <f ca="1"/>
        <v>0</v>
      </c>
      <c r="CR188">
        <f ca="1"/>
        <v>0</v>
      </c>
      <c r="CS188">
        <f ca="1"/>
        <v>0</v>
      </c>
      <c r="CT188">
        <f ca="1"/>
        <v>0</v>
      </c>
      <c r="CU188">
        <f ca="1"/>
        <v>0</v>
      </c>
      <c r="CV188">
        <f ca="1"/>
        <v>0</v>
      </c>
      <c r="CW188">
        <f ca="1"/>
        <v>0</v>
      </c>
      <c r="CX188">
        <f ca="1"/>
        <v>0</v>
      </c>
      <c r="CY188">
        <f ca="1"/>
        <v>0</v>
      </c>
      <c r="CZ188">
        <f ca="1"/>
        <v>0</v>
      </c>
      <c r="DA188" t="b">
        <f ca="1"/>
        <v>0</v>
      </c>
      <c r="DB188" t="b">
        <f ca="1"/>
        <v>0</v>
      </c>
      <c r="DC188" t="b">
        <f ca="1"/>
        <v>0</v>
      </c>
      <c r="DD188" t="b">
        <f ca="1"/>
        <v>0</v>
      </c>
      <c r="DE188" t="b">
        <f ca="1"/>
        <v>1</v>
      </c>
      <c r="DF188">
        <f ca="1"/>
        <v>0</v>
      </c>
    </row>
    <row r="189" spans="1:110" x14ac:dyDescent="0.2">
      <c r="A189" t="str">
        <f ca="1"/>
        <v>6_16 Villa</v>
      </c>
      <c r="B189">
        <f ca="1"/>
        <v>1</v>
      </c>
      <c r="C189">
        <f ca="1"/>
        <v>0</v>
      </c>
      <c r="D189">
        <f ca="1"/>
        <v>0</v>
      </c>
      <c r="E189">
        <f ca="1"/>
        <v>0</v>
      </c>
      <c r="F189">
        <f ca="1"/>
        <v>0</v>
      </c>
      <c r="G189">
        <f ca="1"/>
        <v>0</v>
      </c>
      <c r="H189">
        <f ca="1"/>
        <v>0</v>
      </c>
      <c r="I189">
        <f ca="1"/>
        <v>0</v>
      </c>
      <c r="J189" t="str">
        <f ca="1"/>
        <v>0:13</v>
      </c>
      <c r="K189" t="b">
        <f ca="1"/>
        <v>0</v>
      </c>
      <c r="L189" t="b">
        <f ca="1"/>
        <v>0</v>
      </c>
      <c r="M189" t="b">
        <f ca="1"/>
        <v>0</v>
      </c>
      <c r="N189" t="str">
        <f ca="1"/>
        <v>Wamai</v>
      </c>
      <c r="O189" t="b">
        <f ca="1"/>
        <v>0</v>
      </c>
      <c r="P189">
        <f ca="1"/>
        <v>0</v>
      </c>
      <c r="Q189">
        <f ca="1"/>
        <v>1</v>
      </c>
      <c r="R189">
        <f ca="1"/>
        <v>6</v>
      </c>
      <c r="S189">
        <f ca="1"/>
        <v>0</v>
      </c>
      <c r="T189">
        <f ca="1"/>
        <v>0</v>
      </c>
      <c r="U189">
        <f ca="1"/>
        <v>0</v>
      </c>
      <c r="V189">
        <f ca="1"/>
        <v>0</v>
      </c>
      <c r="W189">
        <f ca="1"/>
        <v>0</v>
      </c>
      <c r="X189">
        <f ca="1"/>
        <v>0</v>
      </c>
      <c r="Y189">
        <f ca="1"/>
        <v>0</v>
      </c>
      <c r="Z189">
        <f ca="1"/>
        <v>1</v>
      </c>
      <c r="AA189">
        <f ca="1"/>
        <v>0</v>
      </c>
      <c r="AB189">
        <f ca="1"/>
        <v>0</v>
      </c>
      <c r="AC189">
        <f ca="1"/>
        <v>0</v>
      </c>
      <c r="AD189">
        <f ca="1"/>
        <v>0</v>
      </c>
      <c r="AE189">
        <f ca="1"/>
        <v>0</v>
      </c>
      <c r="AF189">
        <f ca="1"/>
        <v>0</v>
      </c>
      <c r="AG189">
        <f ca="1"/>
        <v>0</v>
      </c>
      <c r="AH189">
        <f ca="1"/>
        <v>0</v>
      </c>
      <c r="AI189">
        <f ca="1"/>
        <v>1</v>
      </c>
      <c r="AJ189" t="b">
        <f ca="1"/>
        <v>0</v>
      </c>
      <c r="AK189">
        <f ca="1"/>
        <v>0</v>
      </c>
      <c r="AL189" t="str">
        <f ca="1"/>
        <v>AviationGames</v>
      </c>
      <c r="AM189" t="str">
        <f ca="1"/>
        <v>0:01</v>
      </c>
      <c r="AN189" t="str">
        <f ca="1"/>
        <v>Defence</v>
      </c>
      <c r="AO189" t="str">
        <f ca="1"/>
        <v>Lost</v>
      </c>
      <c r="AP189" t="b">
        <f ca="1"/>
        <v>0</v>
      </c>
      <c r="AQ189">
        <f ca="1"/>
        <v>0</v>
      </c>
      <c r="AR189" t="str">
        <f ca="1"/>
        <v>2:11</v>
      </c>
      <c r="AS189" t="str">
        <f ca="1"/>
        <v>Ploudy</v>
      </c>
      <c r="AT189" t="str">
        <f ca="1"/>
        <v>Gun</v>
      </c>
      <c r="AU189" t="b">
        <f ca="1"/>
        <v>0</v>
      </c>
      <c r="AV189" t="b">
        <f ca="1"/>
        <v>1</v>
      </c>
      <c r="AW189" t="str">
        <f ca="1"/>
        <v>0:18</v>
      </c>
      <c r="AX189" t="str">
        <f ca="1"/>
        <v>Ploudy</v>
      </c>
      <c r="AY189" t="str">
        <f ca="1"/>
        <v>Gun</v>
      </c>
      <c r="AZ189" t="b">
        <f ca="1"/>
        <v>0</v>
      </c>
      <c r="BA189" t="b">
        <f ca="1"/>
        <v>1</v>
      </c>
      <c r="BB189" t="str">
        <f ca="1"/>
        <v>0:15</v>
      </c>
      <c r="BC189" t="str">
        <f ca="1"/>
        <v>Ploudy</v>
      </c>
      <c r="BD189" t="str">
        <f ca="1"/>
        <v>Gun</v>
      </c>
      <c r="BE189" t="b">
        <f ca="1"/>
        <v>0</v>
      </c>
      <c r="BF189" t="b">
        <f ca="1"/>
        <v>1</v>
      </c>
      <c r="BG189" t="str">
        <f ca="1"/>
        <v>0:14</v>
      </c>
      <c r="BH189" t="str">
        <f ca="1"/>
        <v>Ploudy</v>
      </c>
      <c r="BI189" t="str">
        <f ca="1"/>
        <v>Gun</v>
      </c>
      <c r="BJ189" t="b">
        <f ca="1"/>
        <v>0</v>
      </c>
      <c r="BK189" t="b">
        <f ca="1"/>
        <v>1</v>
      </c>
      <c r="BL189">
        <f ca="1"/>
        <v>0</v>
      </c>
      <c r="BM189">
        <f ca="1"/>
        <v>0</v>
      </c>
      <c r="BN189">
        <f ca="1"/>
        <v>0</v>
      </c>
      <c r="BO189" t="b">
        <f ca="1"/>
        <v>0</v>
      </c>
      <c r="BP189">
        <f ca="1"/>
        <v>0</v>
      </c>
      <c r="BQ189">
        <f ca="1"/>
        <v>0</v>
      </c>
      <c r="BR189" t="str">
        <f ca="1"/>
        <v/>
      </c>
      <c r="BS189">
        <f ca="1"/>
        <v>0</v>
      </c>
      <c r="BT189">
        <f ca="1"/>
        <v>0</v>
      </c>
      <c r="BU189" t="b">
        <f ca="1"/>
        <v>0</v>
      </c>
      <c r="BV189" t="b">
        <f ca="1"/>
        <v>0</v>
      </c>
      <c r="BW189">
        <f ca="1"/>
        <v>0</v>
      </c>
      <c r="BX189">
        <f ca="1"/>
        <v>0</v>
      </c>
      <c r="BY189" t="b">
        <f ca="1"/>
        <v>0</v>
      </c>
      <c r="BZ189" t="b">
        <f ca="1"/>
        <v>0</v>
      </c>
      <c r="CA189">
        <f ca="1"/>
        <v>4</v>
      </c>
      <c r="CB189">
        <f ca="1"/>
        <v>4</v>
      </c>
      <c r="CC189" t="b">
        <f ca="1"/>
        <v>1</v>
      </c>
      <c r="CD189" t="b">
        <f ca="1"/>
        <v>1</v>
      </c>
      <c r="CE189">
        <f ca="1"/>
        <v>0</v>
      </c>
      <c r="CF189">
        <f ca="1"/>
        <v>0</v>
      </c>
      <c r="CG189" t="b">
        <f ca="1"/>
        <v>1</v>
      </c>
      <c r="CH189">
        <f ca="1"/>
        <v>13</v>
      </c>
      <c r="CI189">
        <f ca="1"/>
        <v>167</v>
      </c>
      <c r="CJ189">
        <f ca="1"/>
        <v>49</v>
      </c>
      <c r="CK189">
        <f ca="1"/>
        <v>162</v>
      </c>
      <c r="CL189">
        <f ca="1"/>
        <v>165</v>
      </c>
      <c r="CM189">
        <f ca="1"/>
        <v>166</v>
      </c>
      <c r="CN189" t="b">
        <f ca="1"/>
        <v>0</v>
      </c>
      <c r="CO189">
        <f ca="1"/>
        <v>179</v>
      </c>
      <c r="CP189">
        <f ca="1"/>
        <v>0</v>
      </c>
      <c r="CQ189">
        <f ca="1"/>
        <v>0</v>
      </c>
      <c r="CR189">
        <f ca="1"/>
        <v>0</v>
      </c>
      <c r="CS189">
        <f ca="1"/>
        <v>0</v>
      </c>
      <c r="CT189">
        <f ca="1"/>
        <v>0</v>
      </c>
      <c r="CU189" t="b">
        <f ca="1"/>
        <v>0</v>
      </c>
      <c r="CV189" t="b">
        <f ca="1"/>
        <v>1</v>
      </c>
      <c r="CW189">
        <f ca="1"/>
        <v>142</v>
      </c>
      <c r="CX189">
        <f ca="1"/>
        <v>167</v>
      </c>
      <c r="CY189">
        <f ca="1"/>
        <v>0</v>
      </c>
      <c r="CZ189">
        <f ca="1"/>
        <v>4</v>
      </c>
      <c r="DA189" t="b">
        <f ca="1"/>
        <v>0</v>
      </c>
      <c r="DB189" t="b">
        <f ca="1"/>
        <v>0</v>
      </c>
      <c r="DC189" t="b">
        <f ca="1"/>
        <v>1</v>
      </c>
      <c r="DD189" t="b">
        <f ca="1"/>
        <v>0</v>
      </c>
      <c r="DE189" t="b">
        <f ca="1"/>
        <v>0</v>
      </c>
      <c r="DF189">
        <f ca="1"/>
        <v>0</v>
      </c>
    </row>
    <row r="190" spans="1:110" x14ac:dyDescent="0.2">
      <c r="A190" t="str">
        <f ca="1"/>
        <v>6_16 Villa</v>
      </c>
      <c r="B190">
        <f ca="1"/>
        <v>2</v>
      </c>
      <c r="C190">
        <f ca="1"/>
        <v>0</v>
      </c>
      <c r="D190">
        <f ca="1"/>
        <v>0</v>
      </c>
      <c r="E190">
        <f ca="1"/>
        <v>0</v>
      </c>
      <c r="F190">
        <f ca="1"/>
        <v>0</v>
      </c>
      <c r="G190">
        <f ca="1"/>
        <v>0</v>
      </c>
      <c r="H190">
        <f ca="1"/>
        <v>0</v>
      </c>
      <c r="I190">
        <f ca="1"/>
        <v>0</v>
      </c>
      <c r="J190">
        <f ca="1"/>
        <v>0</v>
      </c>
      <c r="K190" t="b">
        <f ca="1"/>
        <v>0</v>
      </c>
      <c r="L190" t="b">
        <f ca="1"/>
        <v>0</v>
      </c>
      <c r="M190" t="b">
        <f ca="1"/>
        <v>0</v>
      </c>
      <c r="N190" t="str">
        <f ca="1"/>
        <v>Wamai</v>
      </c>
      <c r="O190" t="b">
        <f ca="1"/>
        <v>0</v>
      </c>
      <c r="P190">
        <f ca="1"/>
        <v>0</v>
      </c>
      <c r="Q190">
        <f ca="1"/>
        <v>1</v>
      </c>
      <c r="R190">
        <f ca="1"/>
        <v>3</v>
      </c>
      <c r="S190">
        <f ca="1"/>
        <v>0</v>
      </c>
      <c r="T190">
        <f ca="1"/>
        <v>0</v>
      </c>
      <c r="U190">
        <f ca="1"/>
        <v>0</v>
      </c>
      <c r="V190">
        <f ca="1"/>
        <v>0</v>
      </c>
      <c r="W190">
        <f ca="1"/>
        <v>0</v>
      </c>
      <c r="X190">
        <f ca="1"/>
        <v>0</v>
      </c>
      <c r="Y190">
        <f ca="1"/>
        <v>0</v>
      </c>
      <c r="Z190">
        <f ca="1"/>
        <v>2</v>
      </c>
      <c r="AA190">
        <f ca="1"/>
        <v>0</v>
      </c>
      <c r="AB190">
        <f ca="1"/>
        <v>0</v>
      </c>
      <c r="AC190">
        <f ca="1"/>
        <v>0</v>
      </c>
      <c r="AD190">
        <f ca="1"/>
        <v>0</v>
      </c>
      <c r="AE190">
        <f ca="1"/>
        <v>0</v>
      </c>
      <c r="AF190">
        <f ca="1"/>
        <v>0</v>
      </c>
      <c r="AG190">
        <f ca="1"/>
        <v>0</v>
      </c>
      <c r="AH190">
        <f ca="1"/>
        <v>0</v>
      </c>
      <c r="AI190">
        <f ca="1"/>
        <v>2</v>
      </c>
      <c r="AJ190" t="b">
        <f ca="1"/>
        <v>0</v>
      </c>
      <c r="AK190">
        <f ca="1"/>
        <v>0</v>
      </c>
      <c r="AL190" t="str">
        <f ca="1"/>
        <v>AviationGames</v>
      </c>
      <c r="AM190" t="str">
        <f ca="1"/>
        <v>0:40</v>
      </c>
      <c r="AN190" t="str">
        <f ca="1"/>
        <v>Defence</v>
      </c>
      <c r="AO190" t="str">
        <f ca="1"/>
        <v>Won</v>
      </c>
      <c r="AP190" t="b">
        <f ca="1"/>
        <v>0</v>
      </c>
      <c r="AQ190">
        <f ca="1"/>
        <v>0</v>
      </c>
      <c r="AR190" t="str">
        <f ca="1"/>
        <v>2:10</v>
      </c>
      <c r="AS190" t="str">
        <f ca="1"/>
        <v>Perseus</v>
      </c>
      <c r="AT190" t="str">
        <f ca="1"/>
        <v>Gun</v>
      </c>
      <c r="AU190" t="b">
        <f ca="1"/>
        <v>0</v>
      </c>
      <c r="AV190" t="b">
        <f ca="1"/>
        <v>1</v>
      </c>
      <c r="AW190" t="str">
        <f ca="1"/>
        <v>2:07</v>
      </c>
      <c r="AX190" t="str">
        <f ca="1"/>
        <v>Yeeto</v>
      </c>
      <c r="AY190" t="str">
        <f ca="1"/>
        <v>Gun</v>
      </c>
      <c r="AZ190" t="b">
        <f ca="1"/>
        <v>0</v>
      </c>
      <c r="BA190" t="b">
        <f ca="1"/>
        <v>1</v>
      </c>
      <c r="BB190" t="str">
        <f ca="1"/>
        <v>1:16</v>
      </c>
      <c r="BC190" t="str">
        <f ca="1"/>
        <v>Blue</v>
      </c>
      <c r="BD190" t="str">
        <f ca="1"/>
        <v>Gun</v>
      </c>
      <c r="BE190" t="b">
        <f ca="1"/>
        <v>0</v>
      </c>
      <c r="BF190" t="b">
        <f ca="1"/>
        <v>1</v>
      </c>
      <c r="BG190" t="str">
        <f ca="1"/>
        <v>1:01</v>
      </c>
      <c r="BH190" t="str">
        <f ca="1"/>
        <v>Fin</v>
      </c>
      <c r="BI190" t="str">
        <f ca="1"/>
        <v>Gun</v>
      </c>
      <c r="BJ190" t="b">
        <f ca="1"/>
        <v>0</v>
      </c>
      <c r="BK190" t="b">
        <f ca="1"/>
        <v>1</v>
      </c>
      <c r="BL190" t="str">
        <f ca="1"/>
        <v>0:40</v>
      </c>
      <c r="BM190" t="str">
        <f ca="1"/>
        <v>Fin</v>
      </c>
      <c r="BN190" t="str">
        <f ca="1"/>
        <v>Gun</v>
      </c>
      <c r="BO190" t="b">
        <f ca="1"/>
        <v>0</v>
      </c>
      <c r="BP190" t="b">
        <f ca="1"/>
        <v>1</v>
      </c>
      <c r="BQ190">
        <f ca="1"/>
        <v>0</v>
      </c>
      <c r="BR190" t="str">
        <f ca="1"/>
        <v/>
      </c>
      <c r="BS190">
        <f ca="1"/>
        <v>0</v>
      </c>
      <c r="BT190">
        <f ca="1"/>
        <v>0</v>
      </c>
      <c r="BU190" t="b">
        <f ca="1"/>
        <v>0</v>
      </c>
      <c r="BV190" t="b">
        <f ca="1"/>
        <v>0</v>
      </c>
      <c r="BW190">
        <f ca="1"/>
        <v>0</v>
      </c>
      <c r="BX190">
        <f ca="1"/>
        <v>0</v>
      </c>
      <c r="BY190" t="b">
        <f ca="1"/>
        <v>0</v>
      </c>
      <c r="BZ190" t="b">
        <f ca="1"/>
        <v>0</v>
      </c>
      <c r="CA190">
        <f ca="1"/>
        <v>0</v>
      </c>
      <c r="CB190">
        <f ca="1"/>
        <v>0</v>
      </c>
      <c r="CC190" t="b">
        <f ca="1"/>
        <v>0</v>
      </c>
      <c r="CD190" t="b">
        <f ca="1"/>
        <v>1</v>
      </c>
      <c r="CE190">
        <f ca="1"/>
        <v>0</v>
      </c>
      <c r="CF190">
        <f ca="1"/>
        <v>0</v>
      </c>
      <c r="CG190" t="b">
        <f ca="1"/>
        <v>1</v>
      </c>
      <c r="CH190">
        <f ca="1"/>
        <v>0</v>
      </c>
      <c r="CI190" t="b">
        <f ca="1"/>
        <v>0</v>
      </c>
      <c r="CJ190">
        <f ca="1"/>
        <v>50</v>
      </c>
      <c r="CK190">
        <f ca="1"/>
        <v>53</v>
      </c>
      <c r="CL190">
        <f ca="1"/>
        <v>104</v>
      </c>
      <c r="CM190">
        <f ca="1"/>
        <v>119</v>
      </c>
      <c r="CN190">
        <f ca="1"/>
        <v>140</v>
      </c>
      <c r="CO190">
        <f ca="1"/>
        <v>140</v>
      </c>
      <c r="CP190">
        <f ca="1"/>
        <v>0</v>
      </c>
      <c r="CQ190">
        <f ca="1"/>
        <v>0</v>
      </c>
      <c r="CR190">
        <f ca="1"/>
        <v>0</v>
      </c>
      <c r="CS190">
        <f ca="1"/>
        <v>0</v>
      </c>
      <c r="CT190">
        <f ca="1"/>
        <v>0</v>
      </c>
      <c r="CU190" t="b">
        <f ca="1"/>
        <v>1</v>
      </c>
      <c r="CV190" t="b">
        <f ca="1"/>
        <v>1</v>
      </c>
      <c r="CW190">
        <f ca="1"/>
        <v>154</v>
      </c>
      <c r="CX190" t="b">
        <f ca="1"/>
        <v>0</v>
      </c>
      <c r="CY190">
        <f ca="1"/>
        <v>2</v>
      </c>
      <c r="CZ190">
        <f ca="1"/>
        <v>0</v>
      </c>
      <c r="DA190" t="b">
        <f ca="1"/>
        <v>0</v>
      </c>
      <c r="DB190" t="b">
        <f ca="1"/>
        <v>0</v>
      </c>
      <c r="DC190" t="b">
        <f ca="1"/>
        <v>0</v>
      </c>
      <c r="DD190" t="b">
        <f ca="1"/>
        <v>0</v>
      </c>
      <c r="DE190" t="b">
        <f ca="1"/>
        <v>0</v>
      </c>
      <c r="DF190">
        <f ca="1"/>
        <v>0</v>
      </c>
    </row>
    <row r="191" spans="1:110" x14ac:dyDescent="0.2">
      <c r="A191" t="str">
        <f ca="1"/>
        <v>6_16 Villa</v>
      </c>
      <c r="B191">
        <f ca="1"/>
        <v>3</v>
      </c>
      <c r="C191">
        <f ca="1"/>
        <v>0</v>
      </c>
      <c r="D191">
        <f ca="1"/>
        <v>0</v>
      </c>
      <c r="E191">
        <f ca="1"/>
        <v>0</v>
      </c>
      <c r="F191">
        <f ca="1"/>
        <v>0</v>
      </c>
      <c r="G191">
        <f ca="1"/>
        <v>0</v>
      </c>
      <c r="H191">
        <f ca="1"/>
        <v>0</v>
      </c>
      <c r="I191">
        <f ca="1"/>
        <v>0</v>
      </c>
      <c r="J191">
        <f ca="1"/>
        <v>0</v>
      </c>
      <c r="K191" t="b">
        <f ca="1"/>
        <v>0</v>
      </c>
      <c r="L191" t="b">
        <f ca="1"/>
        <v>0</v>
      </c>
      <c r="M191" t="b">
        <f ca="1"/>
        <v>0</v>
      </c>
      <c r="N191" t="str">
        <f ca="1"/>
        <v>Jager</v>
      </c>
      <c r="O191" t="b">
        <f ca="1"/>
        <v>0</v>
      </c>
      <c r="P191">
        <f ca="1"/>
        <v>0</v>
      </c>
      <c r="Q191">
        <f ca="1"/>
        <v>3</v>
      </c>
      <c r="R191">
        <f ca="1"/>
        <v>7</v>
      </c>
      <c r="S191">
        <f ca="1"/>
        <v>0</v>
      </c>
      <c r="T191">
        <f ca="1"/>
        <v>0</v>
      </c>
      <c r="U191">
        <f ca="1"/>
        <v>0</v>
      </c>
      <c r="V191">
        <f ca="1"/>
        <v>0</v>
      </c>
      <c r="W191">
        <f ca="1"/>
        <v>0</v>
      </c>
      <c r="X191">
        <f ca="1"/>
        <v>0</v>
      </c>
      <c r="Y191">
        <f ca="1"/>
        <v>0</v>
      </c>
      <c r="Z191">
        <f ca="1"/>
        <v>3</v>
      </c>
      <c r="AA191">
        <f ca="1"/>
        <v>0</v>
      </c>
      <c r="AB191">
        <f ca="1"/>
        <v>0</v>
      </c>
      <c r="AC191">
        <f ca="1"/>
        <v>0</v>
      </c>
      <c r="AD191">
        <f ca="1"/>
        <v>0</v>
      </c>
      <c r="AE191">
        <f ca="1"/>
        <v>0</v>
      </c>
      <c r="AF191">
        <f ca="1"/>
        <v>0</v>
      </c>
      <c r="AG191">
        <f ca="1"/>
        <v>0</v>
      </c>
      <c r="AH191">
        <f ca="1"/>
        <v>0</v>
      </c>
      <c r="AI191">
        <f ca="1"/>
        <v>3</v>
      </c>
      <c r="AJ191" t="b">
        <f ca="1"/>
        <v>0</v>
      </c>
      <c r="AK191">
        <f ca="1"/>
        <v>0</v>
      </c>
      <c r="AL191" t="str">
        <f ca="1"/>
        <v>TrophyStatuary</v>
      </c>
      <c r="AM191" t="str">
        <f ca="1"/>
        <v>0:11</v>
      </c>
      <c r="AN191" t="str">
        <f ca="1"/>
        <v>Defence</v>
      </c>
      <c r="AO191" t="str">
        <f ca="1"/>
        <v>Won</v>
      </c>
      <c r="AP191" t="b">
        <f ca="1"/>
        <v>0</v>
      </c>
      <c r="AQ191">
        <f ca="1"/>
        <v>0</v>
      </c>
      <c r="AR191" t="str">
        <f ca="1"/>
        <v>2:00</v>
      </c>
      <c r="AS191" t="str">
        <f ca="1"/>
        <v>Ploudy</v>
      </c>
      <c r="AT191" t="str">
        <f ca="1"/>
        <v>Gun</v>
      </c>
      <c r="AU191" t="b">
        <f ca="1"/>
        <v>0</v>
      </c>
      <c r="AV191" t="b">
        <f ca="1"/>
        <v>0</v>
      </c>
      <c r="AW191" t="str">
        <f ca="1"/>
        <v>1:33</v>
      </c>
      <c r="AX191" t="str">
        <f ca="1"/>
        <v>Perseus</v>
      </c>
      <c r="AY191" t="str">
        <f ca="1"/>
        <v>Gun</v>
      </c>
      <c r="AZ191" t="b">
        <f ca="1"/>
        <v>0</v>
      </c>
      <c r="BA191" t="b">
        <f ca="1"/>
        <v>1</v>
      </c>
      <c r="BB191" t="str">
        <f ca="1"/>
        <v>0:26</v>
      </c>
      <c r="BC191" t="str">
        <f ca="1"/>
        <v>Ploudy</v>
      </c>
      <c r="BD191" t="str">
        <f ca="1"/>
        <v>Gun</v>
      </c>
      <c r="BE191" t="b">
        <f ca="1"/>
        <v>0</v>
      </c>
      <c r="BF191" t="b">
        <f ca="1"/>
        <v>0</v>
      </c>
      <c r="BG191" t="str">
        <f ca="1"/>
        <v>0:21</v>
      </c>
      <c r="BH191" t="str">
        <f ca="1"/>
        <v>Ploudy</v>
      </c>
      <c r="BI191" t="str">
        <f ca="1"/>
        <v>Gun</v>
      </c>
      <c r="BJ191" t="b">
        <f ca="1"/>
        <v>0</v>
      </c>
      <c r="BK191" t="b">
        <f ca="1"/>
        <v>1</v>
      </c>
      <c r="BL191" t="str">
        <f ca="1"/>
        <v>0:11</v>
      </c>
      <c r="BM191" t="str">
        <f ca="1"/>
        <v>Yeeto</v>
      </c>
      <c r="BN191" t="str">
        <f ca="1"/>
        <v>Gun</v>
      </c>
      <c r="BO191" t="b">
        <f ca="1"/>
        <v>0</v>
      </c>
      <c r="BP191" t="b">
        <f ca="1"/>
        <v>0</v>
      </c>
      <c r="BQ191">
        <f ca="1"/>
        <v>0</v>
      </c>
      <c r="BR191" t="str">
        <f ca="1"/>
        <v/>
      </c>
      <c r="BS191">
        <f ca="1"/>
        <v>0</v>
      </c>
      <c r="BT191">
        <f ca="1"/>
        <v>0</v>
      </c>
      <c r="BU191" t="b">
        <f ca="1"/>
        <v>0</v>
      </c>
      <c r="BV191" t="b">
        <f ca="1"/>
        <v>0</v>
      </c>
      <c r="BW191">
        <f ca="1"/>
        <v>0</v>
      </c>
      <c r="BX191">
        <f ca="1"/>
        <v>0</v>
      </c>
      <c r="BY191" t="b">
        <f ca="1"/>
        <v>0</v>
      </c>
      <c r="BZ191" t="b">
        <f ca="1"/>
        <v>0</v>
      </c>
      <c r="CA191">
        <f ca="1"/>
        <v>3</v>
      </c>
      <c r="CB191">
        <f ca="1"/>
        <v>1</v>
      </c>
      <c r="CC191" t="b">
        <f ca="1"/>
        <v>1</v>
      </c>
      <c r="CD191" t="b">
        <f ca="1"/>
        <v>1</v>
      </c>
      <c r="CE191">
        <f ca="1"/>
        <v>0</v>
      </c>
      <c r="CF191">
        <f ca="1"/>
        <v>0</v>
      </c>
      <c r="CG191" t="b">
        <f ca="1"/>
        <v>1</v>
      </c>
      <c r="CH191">
        <f ca="1"/>
        <v>0</v>
      </c>
      <c r="CI191" t="b">
        <f ca="1"/>
        <v>0</v>
      </c>
      <c r="CJ191">
        <f ca="1"/>
        <v>60</v>
      </c>
      <c r="CK191">
        <f ca="1"/>
        <v>87</v>
      </c>
      <c r="CL191">
        <f ca="1"/>
        <v>154</v>
      </c>
      <c r="CM191">
        <f ca="1"/>
        <v>159</v>
      </c>
      <c r="CN191">
        <f ca="1"/>
        <v>169</v>
      </c>
      <c r="CO191">
        <f ca="1"/>
        <v>169</v>
      </c>
      <c r="CP191">
        <f ca="1"/>
        <v>0</v>
      </c>
      <c r="CQ191">
        <f ca="1"/>
        <v>0</v>
      </c>
      <c r="CR191">
        <f ca="1"/>
        <v>0</v>
      </c>
      <c r="CS191">
        <f ca="1"/>
        <v>0</v>
      </c>
      <c r="CT191">
        <f ca="1"/>
        <v>0</v>
      </c>
      <c r="CU191" t="b">
        <f ca="1"/>
        <v>0</v>
      </c>
      <c r="CV191" t="b">
        <f ca="1"/>
        <v>1</v>
      </c>
      <c r="CW191">
        <f ca="1"/>
        <v>150</v>
      </c>
      <c r="CX191" t="b">
        <f ca="1"/>
        <v>0</v>
      </c>
      <c r="CY191">
        <f ca="1"/>
        <v>0</v>
      </c>
      <c r="CZ191">
        <f ca="1"/>
        <v>3</v>
      </c>
      <c r="DA191" t="b">
        <f ca="1"/>
        <v>0</v>
      </c>
      <c r="DB191" t="b">
        <f ca="1"/>
        <v>0</v>
      </c>
      <c r="DC191" t="b">
        <f ca="1"/>
        <v>1</v>
      </c>
      <c r="DD191" t="b">
        <f ca="1"/>
        <v>0</v>
      </c>
      <c r="DE191" t="b">
        <f ca="1"/>
        <v>0</v>
      </c>
      <c r="DF191">
        <f ca="1"/>
        <v>0</v>
      </c>
    </row>
    <row r="192" spans="1:110" x14ac:dyDescent="0.2">
      <c r="A192" t="str">
        <f ca="1"/>
        <v>6_16 Villa</v>
      </c>
      <c r="B192">
        <f ca="1"/>
        <v>4</v>
      </c>
      <c r="C192">
        <f ca="1"/>
        <v>0</v>
      </c>
      <c r="D192">
        <f ca="1"/>
        <v>0</v>
      </c>
      <c r="E192">
        <f ca="1"/>
        <v>0</v>
      </c>
      <c r="F192">
        <f ca="1"/>
        <v>0</v>
      </c>
      <c r="G192">
        <f ca="1"/>
        <v>0</v>
      </c>
      <c r="H192">
        <f ca="1"/>
        <v>0</v>
      </c>
      <c r="I192">
        <f ca="1"/>
        <v>0</v>
      </c>
      <c r="J192" t="str">
        <f ca="1"/>
        <v>1:32</v>
      </c>
      <c r="K192" t="b">
        <f ca="1"/>
        <v>0</v>
      </c>
      <c r="L192" t="b">
        <f ca="1"/>
        <v>1</v>
      </c>
      <c r="M192" t="b">
        <f ca="1"/>
        <v>0</v>
      </c>
      <c r="N192" t="str">
        <f ca="1"/>
        <v>Jager</v>
      </c>
      <c r="O192" t="b">
        <f ca="1"/>
        <v>0</v>
      </c>
      <c r="P192">
        <f ca="1"/>
        <v>0</v>
      </c>
      <c r="Q192">
        <f ca="1"/>
        <v>0</v>
      </c>
      <c r="R192">
        <f ca="1"/>
        <v>10</v>
      </c>
      <c r="S192">
        <f ca="1"/>
        <v>0</v>
      </c>
      <c r="T192">
        <f ca="1"/>
        <v>0</v>
      </c>
      <c r="U192">
        <f ca="1"/>
        <v>0</v>
      </c>
      <c r="V192">
        <f ca="1"/>
        <v>0</v>
      </c>
      <c r="W192">
        <f ca="1"/>
        <v>0</v>
      </c>
      <c r="X192">
        <f ca="1"/>
        <v>0</v>
      </c>
      <c r="Y192">
        <f ca="1"/>
        <v>0</v>
      </c>
      <c r="Z192">
        <f ca="1"/>
        <v>4</v>
      </c>
      <c r="AA192">
        <f ca="1"/>
        <v>0</v>
      </c>
      <c r="AB192">
        <f ca="1"/>
        <v>0</v>
      </c>
      <c r="AC192">
        <f ca="1"/>
        <v>0</v>
      </c>
      <c r="AD192">
        <f ca="1"/>
        <v>0</v>
      </c>
      <c r="AE192">
        <f ca="1"/>
        <v>0</v>
      </c>
      <c r="AF192">
        <f ca="1"/>
        <v>0</v>
      </c>
      <c r="AG192">
        <f ca="1"/>
        <v>0</v>
      </c>
      <c r="AH192">
        <f ca="1"/>
        <v>0</v>
      </c>
      <c r="AI192">
        <f ca="1"/>
        <v>4</v>
      </c>
      <c r="AJ192" t="b">
        <f ca="1"/>
        <v>0</v>
      </c>
      <c r="AK192">
        <f ca="1"/>
        <v>0</v>
      </c>
      <c r="AL192" t="str">
        <f ca="1"/>
        <v>TrophyStatuary</v>
      </c>
      <c r="AM192" t="str">
        <f ca="1"/>
        <v>0:22</v>
      </c>
      <c r="AN192" t="str">
        <f ca="1"/>
        <v>Defence</v>
      </c>
      <c r="AO192" t="str">
        <f ca="1"/>
        <v>Won</v>
      </c>
      <c r="AP192" t="b">
        <f ca="1"/>
        <v>0</v>
      </c>
      <c r="AQ192">
        <f ca="1"/>
        <v>0</v>
      </c>
      <c r="AR192" t="str">
        <f ca="1"/>
        <v>1:31</v>
      </c>
      <c r="AS192" t="str">
        <f ca="1"/>
        <v>Yeeto</v>
      </c>
      <c r="AT192" t="str">
        <f ca="1"/>
        <v>Gun</v>
      </c>
      <c r="AU192" t="b">
        <f ca="1"/>
        <v>0</v>
      </c>
      <c r="AV192" t="b">
        <f ca="1"/>
        <v>0</v>
      </c>
      <c r="AW192" t="str">
        <f ca="1"/>
        <v>1:29</v>
      </c>
      <c r="AX192" t="str">
        <f ca="1"/>
        <v>Yeeto</v>
      </c>
      <c r="AY192" t="str">
        <f ca="1"/>
        <v>Gun</v>
      </c>
      <c r="AZ192" t="b">
        <f ca="1"/>
        <v>0</v>
      </c>
      <c r="BA192" t="b">
        <f ca="1"/>
        <v>1</v>
      </c>
      <c r="BB192" t="str">
        <f ca="1"/>
        <v>0:40</v>
      </c>
      <c r="BC192" t="str">
        <f ca="1"/>
        <v>Blue</v>
      </c>
      <c r="BD192" t="str">
        <f ca="1"/>
        <v>Gun</v>
      </c>
      <c r="BE192" t="b">
        <f ca="1"/>
        <v>0</v>
      </c>
      <c r="BF192" t="b">
        <f ca="1"/>
        <v>1</v>
      </c>
      <c r="BG192" t="str">
        <f ca="1"/>
        <v>0:37</v>
      </c>
      <c r="BH192" t="str">
        <f ca="1"/>
        <v>Blue</v>
      </c>
      <c r="BI192" t="str">
        <f ca="1"/>
        <v>Gun</v>
      </c>
      <c r="BJ192" t="b">
        <f ca="1"/>
        <v>0</v>
      </c>
      <c r="BK192" t="b">
        <f ca="1"/>
        <v>1</v>
      </c>
      <c r="BL192" t="str">
        <f ca="1"/>
        <v>0:22</v>
      </c>
      <c r="BM192" t="str">
        <f ca="1"/>
        <v>Blue</v>
      </c>
      <c r="BN192" t="str">
        <f ca="1"/>
        <v>Gun</v>
      </c>
      <c r="BO192" t="b">
        <f ca="1"/>
        <v>0</v>
      </c>
      <c r="BP192" t="b">
        <f ca="1"/>
        <v>0</v>
      </c>
      <c r="BQ192">
        <f ca="1"/>
        <v>0</v>
      </c>
      <c r="BR192" t="str">
        <f ca="1"/>
        <v/>
      </c>
      <c r="BS192">
        <f ca="1"/>
        <v>0</v>
      </c>
      <c r="BT192">
        <f ca="1"/>
        <v>0</v>
      </c>
      <c r="BU192" t="b">
        <f ca="1"/>
        <v>0</v>
      </c>
      <c r="BV192" t="b">
        <f ca="1"/>
        <v>0</v>
      </c>
      <c r="BW192">
        <f ca="1"/>
        <v>0</v>
      </c>
      <c r="BX192">
        <f ca="1"/>
        <v>0</v>
      </c>
      <c r="BY192" t="b">
        <f ca="1"/>
        <v>0</v>
      </c>
      <c r="BZ192" t="b">
        <f ca="1"/>
        <v>0</v>
      </c>
      <c r="CA192">
        <f ca="1"/>
        <v>0</v>
      </c>
      <c r="CB192">
        <f ca="1"/>
        <v>0</v>
      </c>
      <c r="CC192" t="b">
        <f ca="1"/>
        <v>0</v>
      </c>
      <c r="CD192" t="b">
        <f ca="1"/>
        <v>1</v>
      </c>
      <c r="CE192">
        <f ca="1"/>
        <v>0</v>
      </c>
      <c r="CF192">
        <f ca="1"/>
        <v>0</v>
      </c>
      <c r="CG192" t="b">
        <f ca="1"/>
        <v>0</v>
      </c>
      <c r="CH192">
        <f ca="1"/>
        <v>92</v>
      </c>
      <c r="CI192">
        <f ca="1"/>
        <v>88</v>
      </c>
      <c r="CJ192">
        <f ca="1"/>
        <v>89</v>
      </c>
      <c r="CK192">
        <f ca="1"/>
        <v>91</v>
      </c>
      <c r="CL192">
        <f ca="1"/>
        <v>140</v>
      </c>
      <c r="CM192">
        <f ca="1"/>
        <v>143</v>
      </c>
      <c r="CN192">
        <f ca="1"/>
        <v>158</v>
      </c>
      <c r="CO192">
        <f ca="1"/>
        <v>158</v>
      </c>
      <c r="CP192">
        <f ca="1"/>
        <v>0</v>
      </c>
      <c r="CQ192">
        <f ca="1"/>
        <v>0</v>
      </c>
      <c r="CR192">
        <f ca="1"/>
        <v>0</v>
      </c>
      <c r="CS192">
        <f ca="1"/>
        <v>0</v>
      </c>
      <c r="CT192">
        <f ca="1"/>
        <v>0</v>
      </c>
      <c r="CU192" t="b">
        <f ca="1"/>
        <v>1</v>
      </c>
      <c r="CV192" t="b">
        <f ca="1"/>
        <v>1</v>
      </c>
      <c r="CW192">
        <f ca="1"/>
        <v>150</v>
      </c>
      <c r="CX192">
        <f ca="1"/>
        <v>88</v>
      </c>
      <c r="CY192">
        <f ca="1"/>
        <v>1</v>
      </c>
      <c r="CZ192">
        <f ca="1"/>
        <v>0</v>
      </c>
      <c r="DA192" t="b">
        <f ca="1"/>
        <v>0</v>
      </c>
      <c r="DB192" t="b">
        <f ca="1"/>
        <v>1</v>
      </c>
      <c r="DC192" t="b">
        <f ca="1"/>
        <v>0</v>
      </c>
      <c r="DD192" t="b">
        <f ca="1"/>
        <v>0</v>
      </c>
      <c r="DE192" t="b">
        <f ca="1"/>
        <v>0</v>
      </c>
      <c r="DF192">
        <f ca="1"/>
        <v>0</v>
      </c>
    </row>
    <row r="193" spans="1:110" x14ac:dyDescent="0.2">
      <c r="A193" t="str">
        <f ca="1"/>
        <v>6_16 Villa</v>
      </c>
      <c r="B193">
        <f ca="1"/>
        <v>5</v>
      </c>
      <c r="C193">
        <f ca="1"/>
        <v>0</v>
      </c>
      <c r="D193">
        <f ca="1"/>
        <v>0</v>
      </c>
      <c r="E193">
        <f ca="1"/>
        <v>0</v>
      </c>
      <c r="F193">
        <f ca="1"/>
        <v>0</v>
      </c>
      <c r="G193">
        <f ca="1"/>
        <v>0</v>
      </c>
      <c r="H193">
        <f ca="1"/>
        <v>0</v>
      </c>
      <c r="I193">
        <f ca="1"/>
        <v>0</v>
      </c>
      <c r="J193" t="str">
        <f ca="1"/>
        <v>0:39</v>
      </c>
      <c r="K193" t="b">
        <f ca="1"/>
        <v>0</v>
      </c>
      <c r="L193" t="b">
        <f ca="1"/>
        <v>1</v>
      </c>
      <c r="M193" t="b">
        <f ca="1"/>
        <v>0</v>
      </c>
      <c r="N193" t="str">
        <f ca="1"/>
        <v>Kaid</v>
      </c>
      <c r="O193" t="b">
        <f ca="1"/>
        <v>0</v>
      </c>
      <c r="P193">
        <f ca="1"/>
        <v>0</v>
      </c>
      <c r="Q193">
        <f ca="1"/>
        <v>2</v>
      </c>
      <c r="R193">
        <f ca="1"/>
        <v>8</v>
      </c>
      <c r="S193">
        <f ca="1"/>
        <v>0</v>
      </c>
      <c r="T193">
        <f ca="1"/>
        <v>0</v>
      </c>
      <c r="U193">
        <f ca="1"/>
        <v>0</v>
      </c>
      <c r="V193">
        <f ca="1"/>
        <v>0</v>
      </c>
      <c r="W193">
        <f ca="1"/>
        <v>0</v>
      </c>
      <c r="X193">
        <f ca="1"/>
        <v>0</v>
      </c>
      <c r="Y193">
        <f ca="1"/>
        <v>0</v>
      </c>
      <c r="Z193">
        <f ca="1"/>
        <v>5</v>
      </c>
      <c r="AA193">
        <f ca="1"/>
        <v>0</v>
      </c>
      <c r="AB193">
        <f ca="1"/>
        <v>0</v>
      </c>
      <c r="AC193">
        <f ca="1"/>
        <v>0</v>
      </c>
      <c r="AD193">
        <f ca="1"/>
        <v>0</v>
      </c>
      <c r="AE193">
        <f ca="1"/>
        <v>0</v>
      </c>
      <c r="AF193">
        <f ca="1"/>
        <v>0</v>
      </c>
      <c r="AG193">
        <f ca="1"/>
        <v>0</v>
      </c>
      <c r="AH193">
        <f ca="1"/>
        <v>0</v>
      </c>
      <c r="AI193">
        <f ca="1"/>
        <v>5</v>
      </c>
      <c r="AJ193" t="b">
        <f ca="1"/>
        <v>0</v>
      </c>
      <c r="AK193">
        <f ca="1"/>
        <v>0</v>
      </c>
      <c r="AL193" t="str">
        <f ca="1"/>
        <v>DiningKitchen</v>
      </c>
      <c r="AM193" t="str">
        <f ca="1"/>
        <v>0:36</v>
      </c>
      <c r="AN193" t="str">
        <f ca="1"/>
        <v>Defence</v>
      </c>
      <c r="AO193" t="str">
        <f ca="1"/>
        <v>Won</v>
      </c>
      <c r="AP193" t="b">
        <f ca="1"/>
        <v>0</v>
      </c>
      <c r="AQ193">
        <f ca="1"/>
        <v>0</v>
      </c>
      <c r="AR193" t="str">
        <f ca="1"/>
        <v>0:48</v>
      </c>
      <c r="AS193" t="str">
        <f ca="1"/>
        <v>Perseus</v>
      </c>
      <c r="AT193" t="str">
        <f ca="1"/>
        <v>Gun</v>
      </c>
      <c r="AU193" t="b">
        <f ca="1"/>
        <v>0</v>
      </c>
      <c r="AV193" t="b">
        <f ca="1"/>
        <v>1</v>
      </c>
      <c r="AW193" t="str">
        <f ca="1"/>
        <v>0:47</v>
      </c>
      <c r="AX193" t="str">
        <f ca="1"/>
        <v>Blue</v>
      </c>
      <c r="AY193" t="str">
        <f ca="1"/>
        <v>Gun</v>
      </c>
      <c r="AZ193" t="b">
        <f ca="1"/>
        <v>0</v>
      </c>
      <c r="BA193" t="b">
        <f ca="1"/>
        <v>0</v>
      </c>
      <c r="BB193" t="str">
        <f ca="1"/>
        <v>0:37</v>
      </c>
      <c r="BC193" t="str">
        <f ca="1"/>
        <v>Blue</v>
      </c>
      <c r="BD193" t="str">
        <f ca="1"/>
        <v>Utility</v>
      </c>
      <c r="BE193" t="b">
        <f ca="1"/>
        <v>0</v>
      </c>
      <c r="BF193" t="b">
        <f ca="1"/>
        <v>0</v>
      </c>
      <c r="BG193" t="str">
        <f ca="1"/>
        <v>0:35</v>
      </c>
      <c r="BH193" t="str">
        <f ca="1"/>
        <v>Perseus</v>
      </c>
      <c r="BI193" t="str">
        <f ca="1"/>
        <v>Gun</v>
      </c>
      <c r="BJ193" t="b">
        <f ca="1"/>
        <v>0</v>
      </c>
      <c r="BK193" t="b">
        <f ca="1"/>
        <v>0</v>
      </c>
      <c r="BL193" t="str">
        <f ca="1"/>
        <v>0:26</v>
      </c>
      <c r="BM193" t="str">
        <f ca="1"/>
        <v>Perseus</v>
      </c>
      <c r="BN193" t="str">
        <f ca="1"/>
        <v>Gun</v>
      </c>
      <c r="BO193" t="b">
        <f ca="1"/>
        <v>0</v>
      </c>
      <c r="BP193" t="b">
        <f ca="1"/>
        <v>1</v>
      </c>
      <c r="BQ193">
        <f ca="1"/>
        <v>0</v>
      </c>
      <c r="BR193" t="str">
        <f ca="1"/>
        <v/>
      </c>
      <c r="BS193">
        <f ca="1"/>
        <v>0</v>
      </c>
      <c r="BT193">
        <f ca="1"/>
        <v>0</v>
      </c>
      <c r="BU193" t="b">
        <f ca="1"/>
        <v>0</v>
      </c>
      <c r="BV193" t="b">
        <f ca="1"/>
        <v>0</v>
      </c>
      <c r="BW193">
        <f ca="1"/>
        <v>0</v>
      </c>
      <c r="BX193">
        <f ca="1"/>
        <v>0</v>
      </c>
      <c r="BY193" t="b">
        <f ca="1"/>
        <v>0</v>
      </c>
      <c r="BZ193" t="b">
        <f ca="1"/>
        <v>0</v>
      </c>
      <c r="CA193">
        <f ca="1"/>
        <v>0</v>
      </c>
      <c r="CB193">
        <f ca="1"/>
        <v>0</v>
      </c>
      <c r="CC193" t="b">
        <f ca="1"/>
        <v>0</v>
      </c>
      <c r="CD193" t="b">
        <f ca="1"/>
        <v>1</v>
      </c>
      <c r="CE193">
        <f ca="1"/>
        <v>0</v>
      </c>
      <c r="CF193">
        <f ca="1"/>
        <v>0</v>
      </c>
      <c r="CG193" t="b">
        <f ca="1"/>
        <v>0</v>
      </c>
      <c r="CH193">
        <f ca="1"/>
        <v>39</v>
      </c>
      <c r="CI193">
        <f ca="1"/>
        <v>141</v>
      </c>
      <c r="CJ193">
        <f ca="1"/>
        <v>132</v>
      </c>
      <c r="CK193">
        <f ca="1"/>
        <v>133</v>
      </c>
      <c r="CL193">
        <f ca="1"/>
        <v>143</v>
      </c>
      <c r="CM193">
        <f ca="1"/>
        <v>145</v>
      </c>
      <c r="CN193">
        <f ca="1"/>
        <v>154</v>
      </c>
      <c r="CO193">
        <f ca="1"/>
        <v>144</v>
      </c>
      <c r="CP193">
        <f ca="1"/>
        <v>0</v>
      </c>
      <c r="CQ193">
        <f ca="1"/>
        <v>0</v>
      </c>
      <c r="CR193">
        <f ca="1"/>
        <v>0</v>
      </c>
      <c r="CS193">
        <f ca="1"/>
        <v>0</v>
      </c>
      <c r="CT193">
        <f ca="1"/>
        <v>0</v>
      </c>
      <c r="CU193" t="b">
        <f ca="1"/>
        <v>0</v>
      </c>
      <c r="CV193" t="b">
        <f ca="1"/>
        <v>1</v>
      </c>
      <c r="CW193">
        <f ca="1"/>
        <v>89</v>
      </c>
      <c r="CX193">
        <f ca="1"/>
        <v>141</v>
      </c>
      <c r="CY193">
        <f ca="1"/>
        <v>0</v>
      </c>
      <c r="CZ193">
        <f ca="1"/>
        <v>0</v>
      </c>
      <c r="DA193" t="b">
        <f ca="1"/>
        <v>0</v>
      </c>
      <c r="DB193" t="b">
        <f ca="1"/>
        <v>1</v>
      </c>
      <c r="DC193" t="b">
        <f ca="1"/>
        <v>0</v>
      </c>
      <c r="DD193" t="b">
        <f ca="1"/>
        <v>0</v>
      </c>
      <c r="DE193" t="b">
        <f ca="1"/>
        <v>0</v>
      </c>
      <c r="DF193">
        <f ca="1"/>
        <v>0</v>
      </c>
    </row>
    <row r="194" spans="1:110" x14ac:dyDescent="0.2">
      <c r="A194" t="str">
        <f ca="1"/>
        <v>6_16 Villa</v>
      </c>
      <c r="B194">
        <f ca="1"/>
        <v>6</v>
      </c>
      <c r="C194">
        <f ca="1"/>
        <v>0</v>
      </c>
      <c r="D194">
        <f ca="1"/>
        <v>0</v>
      </c>
      <c r="E194">
        <f ca="1"/>
        <v>0</v>
      </c>
      <c r="F194">
        <f ca="1"/>
        <v>0</v>
      </c>
      <c r="G194">
        <f ca="1"/>
        <v>0</v>
      </c>
      <c r="H194">
        <f ca="1"/>
        <v>0</v>
      </c>
      <c r="I194">
        <f ca="1"/>
        <v>0</v>
      </c>
      <c r="J194" t="str">
        <f ca="1"/>
        <v>1:58</v>
      </c>
      <c r="K194" t="b">
        <f ca="1"/>
        <v>0</v>
      </c>
      <c r="L194" t="b">
        <f ca="1"/>
        <v>0</v>
      </c>
      <c r="M194" t="b">
        <f ca="1"/>
        <v>1</v>
      </c>
      <c r="N194" t="str">
        <f ca="1"/>
        <v>Kaid</v>
      </c>
      <c r="O194" t="b">
        <f ca="1"/>
        <v>0</v>
      </c>
      <c r="P194">
        <f ca="1"/>
        <v>0</v>
      </c>
      <c r="Q194">
        <f ca="1"/>
        <v>1</v>
      </c>
      <c r="R194">
        <f ca="1"/>
        <v>5</v>
      </c>
      <c r="S194">
        <f ca="1"/>
        <v>0</v>
      </c>
      <c r="T194">
        <f ca="1"/>
        <v>0</v>
      </c>
      <c r="U194">
        <f ca="1"/>
        <v>0</v>
      </c>
      <c r="V194">
        <f ca="1"/>
        <v>0</v>
      </c>
      <c r="W194">
        <f ca="1"/>
        <v>0</v>
      </c>
      <c r="X194">
        <f ca="1"/>
        <v>0</v>
      </c>
      <c r="Y194">
        <f ca="1"/>
        <v>0</v>
      </c>
      <c r="Z194">
        <f ca="1"/>
        <v>6</v>
      </c>
      <c r="AA194">
        <f ca="1"/>
        <v>0</v>
      </c>
      <c r="AB194">
        <f ca="1"/>
        <v>0</v>
      </c>
      <c r="AC194">
        <f ca="1"/>
        <v>0</v>
      </c>
      <c r="AD194">
        <f ca="1"/>
        <v>0</v>
      </c>
      <c r="AE194">
        <f ca="1"/>
        <v>0</v>
      </c>
      <c r="AF194">
        <f ca="1"/>
        <v>0</v>
      </c>
      <c r="AG194">
        <f ca="1"/>
        <v>0</v>
      </c>
      <c r="AH194">
        <f ca="1"/>
        <v>0</v>
      </c>
      <c r="AI194">
        <f ca="1"/>
        <v>6</v>
      </c>
      <c r="AJ194" t="b">
        <f ca="1"/>
        <v>0</v>
      </c>
      <c r="AK194">
        <f ca="1"/>
        <v>0</v>
      </c>
      <c r="AL194" t="str">
        <f ca="1"/>
        <v>DiningKitchen</v>
      </c>
      <c r="AM194" t="str">
        <f ca="1"/>
        <v>0:24</v>
      </c>
      <c r="AN194" t="str">
        <f ca="1"/>
        <v>Defence</v>
      </c>
      <c r="AO194" t="str">
        <f ca="1"/>
        <v>Won</v>
      </c>
      <c r="AP194" t="b">
        <f ca="1"/>
        <v>0</v>
      </c>
      <c r="AQ194">
        <f ca="1"/>
        <v>0</v>
      </c>
      <c r="AR194" t="str">
        <f ca="1"/>
        <v>1:46</v>
      </c>
      <c r="AS194" t="str">
        <f ca="1"/>
        <v>Fin</v>
      </c>
      <c r="AT194" t="str">
        <f ca="1"/>
        <v>Gun</v>
      </c>
      <c r="AU194" t="b">
        <f ca="1"/>
        <v>0</v>
      </c>
      <c r="AV194" t="b">
        <f ca="1"/>
        <v>1</v>
      </c>
      <c r="AW194" t="str">
        <f ca="1"/>
        <v>1:18</v>
      </c>
      <c r="AX194" t="str">
        <f ca="1"/>
        <v>Fin</v>
      </c>
      <c r="AY194" t="str">
        <f ca="1"/>
        <v>Gun</v>
      </c>
      <c r="AZ194" t="b">
        <f ca="1"/>
        <v>0</v>
      </c>
      <c r="BA194" t="b">
        <f ca="1"/>
        <v>1</v>
      </c>
      <c r="BB194" t="str">
        <f ca="1"/>
        <v>1:13</v>
      </c>
      <c r="BC194" t="str">
        <f ca="1"/>
        <v>Fin</v>
      </c>
      <c r="BD194" t="str">
        <f ca="1"/>
        <v>Gun</v>
      </c>
      <c r="BE194" t="b">
        <f ca="1"/>
        <v>0</v>
      </c>
      <c r="BF194" t="b">
        <f ca="1"/>
        <v>1</v>
      </c>
      <c r="BG194" t="str">
        <f ca="1"/>
        <v>0:59</v>
      </c>
      <c r="BH194" t="str">
        <f ca="1"/>
        <v>Blue</v>
      </c>
      <c r="BI194" t="str">
        <f ca="1"/>
        <v>Gun</v>
      </c>
      <c r="BJ194" t="b">
        <f ca="1"/>
        <v>0</v>
      </c>
      <c r="BK194" t="b">
        <f ca="1"/>
        <v>0</v>
      </c>
      <c r="BL194" t="str">
        <f ca="1"/>
        <v>0:24</v>
      </c>
      <c r="BM194" t="str">
        <f ca="1"/>
        <v>Blue</v>
      </c>
      <c r="BN194" t="str">
        <f ca="1"/>
        <v>Gun</v>
      </c>
      <c r="BO194" t="b">
        <f ca="1"/>
        <v>0</v>
      </c>
      <c r="BP194" t="b">
        <f ca="1"/>
        <v>1</v>
      </c>
      <c r="BQ194">
        <f ca="1"/>
        <v>0</v>
      </c>
      <c r="BR194" t="str">
        <f ca="1"/>
        <v/>
      </c>
      <c r="BS194">
        <f ca="1"/>
        <v>0</v>
      </c>
      <c r="BT194">
        <f ca="1"/>
        <v>0</v>
      </c>
      <c r="BU194" t="b">
        <f ca="1"/>
        <v>0</v>
      </c>
      <c r="BV194" t="b">
        <f ca="1"/>
        <v>0</v>
      </c>
      <c r="BW194">
        <f ca="1"/>
        <v>0</v>
      </c>
      <c r="BX194">
        <f ca="1"/>
        <v>0</v>
      </c>
      <c r="BY194" t="b">
        <f ca="1"/>
        <v>0</v>
      </c>
      <c r="BZ194" t="b">
        <f ca="1"/>
        <v>0</v>
      </c>
      <c r="CA194">
        <f ca="1"/>
        <v>0</v>
      </c>
      <c r="CB194">
        <f ca="1"/>
        <v>0</v>
      </c>
      <c r="CC194" t="b">
        <f ca="1"/>
        <v>0</v>
      </c>
      <c r="CD194" t="b">
        <f ca="1"/>
        <v>0</v>
      </c>
      <c r="CE194">
        <f ca="1"/>
        <v>0</v>
      </c>
      <c r="CF194">
        <f ca="1"/>
        <v>0</v>
      </c>
      <c r="CG194" t="b">
        <f ca="1"/>
        <v>0</v>
      </c>
      <c r="CH194">
        <f ca="1"/>
        <v>118</v>
      </c>
      <c r="CI194">
        <f ca="1"/>
        <v>62</v>
      </c>
      <c r="CJ194">
        <f ca="1"/>
        <v>74</v>
      </c>
      <c r="CK194">
        <f ca="1"/>
        <v>102</v>
      </c>
      <c r="CL194">
        <f ca="1"/>
        <v>107</v>
      </c>
      <c r="CM194">
        <f ca="1"/>
        <v>121</v>
      </c>
      <c r="CN194">
        <f ca="1"/>
        <v>156</v>
      </c>
      <c r="CO194">
        <f ca="1"/>
        <v>156</v>
      </c>
      <c r="CP194">
        <f ca="1"/>
        <v>0</v>
      </c>
      <c r="CQ194">
        <f ca="1"/>
        <v>0</v>
      </c>
      <c r="CR194">
        <f ca="1"/>
        <v>0</v>
      </c>
      <c r="CS194">
        <f ca="1"/>
        <v>0</v>
      </c>
      <c r="CT194">
        <f ca="1"/>
        <v>0</v>
      </c>
      <c r="CU194" t="b">
        <f ca="1"/>
        <v>0</v>
      </c>
      <c r="CV194" t="b">
        <f ca="1"/>
        <v>0</v>
      </c>
      <c r="CW194">
        <f ca="1"/>
        <v>124</v>
      </c>
      <c r="CX194">
        <f ca="1"/>
        <v>62</v>
      </c>
      <c r="CY194">
        <f ca="1"/>
        <v>0</v>
      </c>
      <c r="CZ194">
        <f ca="1"/>
        <v>0</v>
      </c>
      <c r="DA194" t="b">
        <f ca="1"/>
        <v>0</v>
      </c>
      <c r="DB194" t="b">
        <f ca="1"/>
        <v>0</v>
      </c>
      <c r="DC194" t="b">
        <f ca="1"/>
        <v>0</v>
      </c>
      <c r="DD194" t="b">
        <f ca="1"/>
        <v>0</v>
      </c>
      <c r="DE194" t="b">
        <f ca="1"/>
        <v>0</v>
      </c>
      <c r="DF194">
        <f ca="1"/>
        <v>0</v>
      </c>
    </row>
    <row r="195" spans="1:110" x14ac:dyDescent="0.2">
      <c r="A195" t="str">
        <f ca="1"/>
        <v>6_16 Villa</v>
      </c>
      <c r="B195">
        <f ca="1"/>
        <v>7</v>
      </c>
      <c r="C195">
        <f ca="1"/>
        <v>0</v>
      </c>
      <c r="D195">
        <f ca="1"/>
        <v>0</v>
      </c>
      <c r="E195">
        <f ca="1"/>
        <v>0</v>
      </c>
      <c r="F195">
        <f ca="1"/>
        <v>0</v>
      </c>
      <c r="G195">
        <f ca="1"/>
        <v>0</v>
      </c>
      <c r="H195">
        <f ca="1"/>
        <v>0</v>
      </c>
      <c r="I195">
        <f ca="1"/>
        <v>0</v>
      </c>
      <c r="J195" t="str">
        <f ca="1"/>
        <v>0:38</v>
      </c>
      <c r="K195" t="b">
        <f ca="1"/>
        <v>0</v>
      </c>
      <c r="L195" t="b">
        <f ca="1"/>
        <v>0</v>
      </c>
      <c r="M195" t="b">
        <f ca="1"/>
        <v>0</v>
      </c>
      <c r="N195" t="str">
        <f ca="1"/>
        <v>Nomad</v>
      </c>
      <c r="O195" t="b">
        <f ca="1"/>
        <v>0</v>
      </c>
      <c r="P195">
        <f ca="1"/>
        <v>0</v>
      </c>
      <c r="Q195">
        <f ca="1"/>
        <v>0</v>
      </c>
      <c r="R195">
        <f ca="1"/>
        <v>0</v>
      </c>
      <c r="S195">
        <f ca="1"/>
        <v>1</v>
      </c>
      <c r="T195">
        <f ca="1"/>
        <v>0</v>
      </c>
      <c r="U195">
        <f ca="1"/>
        <v>0</v>
      </c>
      <c r="V195">
        <f ca="1"/>
        <v>0</v>
      </c>
      <c r="W195">
        <f ca="1"/>
        <v>0</v>
      </c>
      <c r="X195">
        <f ca="1"/>
        <v>0</v>
      </c>
      <c r="Y195">
        <f ca="1"/>
        <v>0</v>
      </c>
      <c r="Z195">
        <f ca="1"/>
        <v>7</v>
      </c>
      <c r="AA195">
        <f ca="1"/>
        <v>0</v>
      </c>
      <c r="AB195">
        <f ca="1"/>
        <v>0</v>
      </c>
      <c r="AC195">
        <f ca="1"/>
        <v>0</v>
      </c>
      <c r="AD195">
        <f ca="1"/>
        <v>0</v>
      </c>
      <c r="AE195">
        <f ca="1"/>
        <v>0</v>
      </c>
      <c r="AF195">
        <f ca="1"/>
        <v>0</v>
      </c>
      <c r="AG195">
        <f ca="1"/>
        <v>0</v>
      </c>
      <c r="AH195">
        <f ca="1"/>
        <v>0</v>
      </c>
      <c r="AI195">
        <f ca="1"/>
        <v>7</v>
      </c>
      <c r="AJ195" t="b">
        <f ca="1"/>
        <v>0</v>
      </c>
      <c r="AK195">
        <f ca="1"/>
        <v>0</v>
      </c>
      <c r="AL195" t="str">
        <f ca="1"/>
        <v>AviationGames</v>
      </c>
      <c r="AM195" t="str">
        <f ca="1"/>
        <v>0:29</v>
      </c>
      <c r="AN195" t="str">
        <f ca="1"/>
        <v>Attack</v>
      </c>
      <c r="AO195" t="str">
        <f ca="1"/>
        <v>Lost</v>
      </c>
      <c r="AP195" t="b">
        <f ca="1"/>
        <v>0</v>
      </c>
      <c r="AQ195">
        <f ca="1"/>
        <v>0</v>
      </c>
      <c r="AR195" t="str">
        <f ca="1"/>
        <v>2:23</v>
      </c>
      <c r="AS195" t="str">
        <f ca="1"/>
        <v>Yeeto</v>
      </c>
      <c r="AT195" t="str">
        <f ca="1"/>
        <v>Gun</v>
      </c>
      <c r="AU195" t="b">
        <f ca="1"/>
        <v>0</v>
      </c>
      <c r="AV195" t="b">
        <f ca="1"/>
        <v>1</v>
      </c>
      <c r="AW195" t="str">
        <f ca="1"/>
        <v>2:10</v>
      </c>
      <c r="AX195" t="str">
        <f ca="1"/>
        <v>Fin</v>
      </c>
      <c r="AY195" t="str">
        <f ca="1"/>
        <v>Gun</v>
      </c>
      <c r="AZ195" t="b">
        <f ca="1"/>
        <v>0</v>
      </c>
      <c r="BA195" t="b">
        <f ca="1"/>
        <v>1</v>
      </c>
      <c r="BB195" t="str">
        <f ca="1"/>
        <v>1:02</v>
      </c>
      <c r="BC195" t="str">
        <f ca="1"/>
        <v>Perseus</v>
      </c>
      <c r="BD195" t="str">
        <f ca="1"/>
        <v>Utility</v>
      </c>
      <c r="BE195" t="b">
        <f ca="1"/>
        <v>0</v>
      </c>
      <c r="BF195" t="b">
        <f ca="1"/>
        <v>0</v>
      </c>
      <c r="BG195" t="str">
        <f ca="1"/>
        <v>0:35</v>
      </c>
      <c r="BH195" t="str">
        <f ca="1"/>
        <v>Blue</v>
      </c>
      <c r="BI195" t="str">
        <f ca="1"/>
        <v>Gun</v>
      </c>
      <c r="BJ195" t="b">
        <f ca="1"/>
        <v>0</v>
      </c>
      <c r="BK195" t="b">
        <f ca="1"/>
        <v>1</v>
      </c>
      <c r="BL195">
        <f ca="1"/>
        <v>0</v>
      </c>
      <c r="BM195">
        <f ca="1"/>
        <v>0</v>
      </c>
      <c r="BN195">
        <f ca="1"/>
        <v>0</v>
      </c>
      <c r="BO195" t="b">
        <f ca="1"/>
        <v>0</v>
      </c>
      <c r="BP195">
        <f ca="1"/>
        <v>0</v>
      </c>
      <c r="BQ195">
        <f ca="1"/>
        <v>0</v>
      </c>
      <c r="BR195" t="str">
        <f ca="1"/>
        <v/>
      </c>
      <c r="BS195">
        <f ca="1"/>
        <v>0</v>
      </c>
      <c r="BT195">
        <f ca="1"/>
        <v>0</v>
      </c>
      <c r="BU195" t="b">
        <f ca="1"/>
        <v>0</v>
      </c>
      <c r="BV195" t="b">
        <f ca="1"/>
        <v>0</v>
      </c>
      <c r="BW195">
        <f ca="1"/>
        <v>0</v>
      </c>
      <c r="BX195">
        <f ca="1"/>
        <v>0</v>
      </c>
      <c r="BY195" t="b">
        <f ca="1"/>
        <v>0</v>
      </c>
      <c r="BZ195" t="b">
        <f ca="1"/>
        <v>0</v>
      </c>
      <c r="CA195">
        <f ca="1"/>
        <v>0</v>
      </c>
      <c r="CB195">
        <f ca="1"/>
        <v>0</v>
      </c>
      <c r="CC195" t="b">
        <f ca="1"/>
        <v>0</v>
      </c>
      <c r="CD195" t="b">
        <f ca="1"/>
        <v>0</v>
      </c>
      <c r="CE195">
        <f ca="1"/>
        <v>0</v>
      </c>
      <c r="CF195">
        <f ca="1"/>
        <v>0</v>
      </c>
      <c r="CG195" t="b">
        <f ca="1"/>
        <v>1</v>
      </c>
      <c r="CH195">
        <f ca="1"/>
        <v>38</v>
      </c>
      <c r="CI195">
        <f ca="1"/>
        <v>142</v>
      </c>
      <c r="CJ195">
        <f ca="1"/>
        <v>37</v>
      </c>
      <c r="CK195">
        <f ca="1"/>
        <v>50</v>
      </c>
      <c r="CL195">
        <f ca="1"/>
        <v>118</v>
      </c>
      <c r="CM195">
        <f ca="1"/>
        <v>145</v>
      </c>
      <c r="CN195" t="b">
        <f ca="1"/>
        <v>0</v>
      </c>
      <c r="CO195">
        <f ca="1"/>
        <v>151</v>
      </c>
      <c r="CP195">
        <f ca="1"/>
        <v>0</v>
      </c>
      <c r="CQ195">
        <f ca="1"/>
        <v>0</v>
      </c>
      <c r="CR195">
        <f ca="1"/>
        <v>0</v>
      </c>
      <c r="CS195">
        <f ca="1"/>
        <v>0</v>
      </c>
      <c r="CT195">
        <f ca="1"/>
        <v>0</v>
      </c>
      <c r="CU195">
        <f ca="1"/>
        <v>0</v>
      </c>
      <c r="CV195">
        <f ca="1"/>
        <v>0</v>
      </c>
      <c r="CW195">
        <f ca="1"/>
        <v>0</v>
      </c>
      <c r="CX195">
        <f ca="1"/>
        <v>0</v>
      </c>
      <c r="CY195">
        <f ca="1"/>
        <v>0</v>
      </c>
      <c r="CZ195">
        <f ca="1"/>
        <v>0</v>
      </c>
      <c r="DA195" t="b">
        <f ca="1"/>
        <v>0</v>
      </c>
      <c r="DB195" t="b">
        <f ca="1"/>
        <v>0</v>
      </c>
      <c r="DC195" t="b">
        <f ca="1"/>
        <v>0</v>
      </c>
      <c r="DD195" t="b">
        <f ca="1"/>
        <v>0</v>
      </c>
      <c r="DE195" t="b">
        <f ca="1"/>
        <v>0</v>
      </c>
      <c r="DF195">
        <f ca="1"/>
        <v>0</v>
      </c>
    </row>
    <row r="196" spans="1:110" x14ac:dyDescent="0.2">
      <c r="A196" t="str">
        <f ca="1"/>
        <v>6_16 Villa</v>
      </c>
      <c r="B196">
        <f ca="1"/>
        <v>8</v>
      </c>
      <c r="C196">
        <f ca="1"/>
        <v>0</v>
      </c>
      <c r="D196">
        <f ca="1"/>
        <v>0</v>
      </c>
      <c r="E196">
        <f ca="1"/>
        <v>0</v>
      </c>
      <c r="F196">
        <f ca="1"/>
        <v>0</v>
      </c>
      <c r="G196">
        <f ca="1"/>
        <v>0</v>
      </c>
      <c r="H196">
        <f ca="1"/>
        <v>0</v>
      </c>
      <c r="I196">
        <f ca="1"/>
        <v>0</v>
      </c>
      <c r="J196" t="str">
        <f ca="1"/>
        <v>0:26</v>
      </c>
      <c r="K196" t="b">
        <f ca="1"/>
        <v>0</v>
      </c>
      <c r="L196" t="b">
        <f ca="1"/>
        <v>0</v>
      </c>
      <c r="M196" t="b">
        <f ca="1"/>
        <v>0</v>
      </c>
      <c r="N196" t="str">
        <f ca="1"/>
        <v>Buck</v>
      </c>
      <c r="O196" t="b">
        <f ca="1"/>
        <v>0</v>
      </c>
      <c r="P196">
        <f ca="1"/>
        <v>0</v>
      </c>
      <c r="Q196">
        <f ca="1"/>
        <v>0</v>
      </c>
      <c r="R196">
        <f ca="1"/>
        <v>0</v>
      </c>
      <c r="S196">
        <f ca="1"/>
        <v>2</v>
      </c>
      <c r="T196">
        <f ca="1"/>
        <v>0</v>
      </c>
      <c r="U196">
        <f ca="1"/>
        <v>0</v>
      </c>
      <c r="V196">
        <f ca="1"/>
        <v>0</v>
      </c>
      <c r="W196">
        <f ca="1"/>
        <v>0</v>
      </c>
      <c r="X196">
        <f ca="1"/>
        <v>0</v>
      </c>
      <c r="Y196">
        <f ca="1"/>
        <v>0</v>
      </c>
      <c r="Z196">
        <f ca="1"/>
        <v>8</v>
      </c>
      <c r="AA196">
        <f ca="1"/>
        <v>0</v>
      </c>
      <c r="AB196">
        <f ca="1"/>
        <v>0</v>
      </c>
      <c r="AC196">
        <f ca="1"/>
        <v>0</v>
      </c>
      <c r="AD196">
        <f ca="1"/>
        <v>0</v>
      </c>
      <c r="AE196">
        <f ca="1"/>
        <v>0</v>
      </c>
      <c r="AF196">
        <f ca="1"/>
        <v>0</v>
      </c>
      <c r="AG196">
        <f ca="1"/>
        <v>0</v>
      </c>
      <c r="AH196">
        <f ca="1"/>
        <v>0</v>
      </c>
      <c r="AI196">
        <f ca="1"/>
        <v>8</v>
      </c>
      <c r="AJ196" t="b">
        <f ca="1"/>
        <v>0</v>
      </c>
      <c r="AK196">
        <f ca="1"/>
        <v>0</v>
      </c>
      <c r="AL196" t="str">
        <f ca="1"/>
        <v>AviationGames</v>
      </c>
      <c r="AM196" t="str">
        <f ca="1"/>
        <v>0:26</v>
      </c>
      <c r="AN196" t="str">
        <f ca="1"/>
        <v>Attack</v>
      </c>
      <c r="AO196" t="str">
        <f ca="1"/>
        <v>Lost</v>
      </c>
      <c r="AP196" t="b">
        <f ca="1"/>
        <v>0</v>
      </c>
      <c r="AQ196">
        <f ca="1"/>
        <v>0</v>
      </c>
      <c r="AR196" t="str">
        <f ca="1"/>
        <v>0:54</v>
      </c>
      <c r="AS196" t="str">
        <f ca="1"/>
        <v>Ploudy</v>
      </c>
      <c r="AT196" t="str">
        <f ca="1"/>
        <v>Gun</v>
      </c>
      <c r="AU196" t="b">
        <f ca="1"/>
        <v>0</v>
      </c>
      <c r="AV196" t="b">
        <f ca="1"/>
        <v>1</v>
      </c>
      <c r="AW196" t="str">
        <f ca="1"/>
        <v>0:50</v>
      </c>
      <c r="AX196" t="str">
        <f ca="1"/>
        <v>Ploudy</v>
      </c>
      <c r="AY196" t="str">
        <f ca="1"/>
        <v>Gun</v>
      </c>
      <c r="AZ196" t="b">
        <f ca="1"/>
        <v>0</v>
      </c>
      <c r="BA196" t="b">
        <f ca="1"/>
        <v>1</v>
      </c>
      <c r="BB196">
        <f ca="1"/>
        <v>0</v>
      </c>
      <c r="BC196">
        <f ca="1"/>
        <v>0</v>
      </c>
      <c r="BD196">
        <f ca="1"/>
        <v>0</v>
      </c>
      <c r="BE196" t="b">
        <f ca="1"/>
        <v>0</v>
      </c>
      <c r="BF196">
        <f ca="1"/>
        <v>0</v>
      </c>
      <c r="BG196">
        <f ca="1"/>
        <v>0</v>
      </c>
      <c r="BH196">
        <f ca="1"/>
        <v>0</v>
      </c>
      <c r="BI196">
        <f ca="1"/>
        <v>0</v>
      </c>
      <c r="BJ196" t="b">
        <f ca="1"/>
        <v>0</v>
      </c>
      <c r="BK196">
        <f ca="1"/>
        <v>0</v>
      </c>
      <c r="BL196">
        <f ca="1"/>
        <v>0</v>
      </c>
      <c r="BM196">
        <f ca="1"/>
        <v>0</v>
      </c>
      <c r="BN196">
        <f ca="1"/>
        <v>0</v>
      </c>
      <c r="BO196" t="b">
        <f ca="1"/>
        <v>0</v>
      </c>
      <c r="BP196">
        <f ca="1"/>
        <v>0</v>
      </c>
      <c r="BQ196">
        <f ca="1"/>
        <v>0</v>
      </c>
      <c r="BR196" t="str">
        <f ca="1"/>
        <v/>
      </c>
      <c r="BS196">
        <f ca="1"/>
        <v>0</v>
      </c>
      <c r="BT196">
        <f ca="1"/>
        <v>0</v>
      </c>
      <c r="BU196" t="b">
        <f ca="1"/>
        <v>0</v>
      </c>
      <c r="BV196" t="b">
        <f ca="1"/>
        <v>0</v>
      </c>
      <c r="BW196">
        <f ca="1"/>
        <v>0</v>
      </c>
      <c r="BX196">
        <f ca="1"/>
        <v>0</v>
      </c>
      <c r="BY196" t="b">
        <f ca="1"/>
        <v>0</v>
      </c>
      <c r="BZ196" t="b">
        <f ca="1"/>
        <v>0</v>
      </c>
      <c r="CA196">
        <f ca="1"/>
        <v>2</v>
      </c>
      <c r="CB196">
        <f ca="1"/>
        <v>2</v>
      </c>
      <c r="CC196" t="b">
        <f ca="1"/>
        <v>1</v>
      </c>
      <c r="CD196" t="b">
        <f ca="1"/>
        <v>1</v>
      </c>
      <c r="CE196">
        <f ca="1"/>
        <v>0</v>
      </c>
      <c r="CF196">
        <f ca="1"/>
        <v>0</v>
      </c>
      <c r="CG196" t="b">
        <f ca="1"/>
        <v>0</v>
      </c>
      <c r="CH196">
        <f ca="1"/>
        <v>26</v>
      </c>
      <c r="CI196">
        <f ca="1"/>
        <v>154</v>
      </c>
      <c r="CJ196">
        <f ca="1"/>
        <v>126</v>
      </c>
      <c r="CK196">
        <f ca="1"/>
        <v>130</v>
      </c>
      <c r="CL196" t="b">
        <f ca="1"/>
        <v>0</v>
      </c>
      <c r="CM196" t="b">
        <f ca="1"/>
        <v>0</v>
      </c>
      <c r="CN196" t="b">
        <f ca="1"/>
        <v>0</v>
      </c>
      <c r="CO196">
        <f ca="1"/>
        <v>154</v>
      </c>
      <c r="CP196">
        <f ca="1"/>
        <v>0</v>
      </c>
      <c r="CQ196">
        <f ca="1"/>
        <v>0</v>
      </c>
      <c r="CR196">
        <f ca="1"/>
        <v>0</v>
      </c>
      <c r="CS196">
        <f ca="1"/>
        <v>0</v>
      </c>
      <c r="CT196">
        <f ca="1"/>
        <v>0</v>
      </c>
      <c r="CU196">
        <f ca="1"/>
        <v>0</v>
      </c>
      <c r="CV196">
        <f ca="1"/>
        <v>0</v>
      </c>
      <c r="CW196">
        <f ca="1"/>
        <v>0</v>
      </c>
      <c r="CX196">
        <f ca="1"/>
        <v>0</v>
      </c>
      <c r="CY196">
        <f ca="1"/>
        <v>0</v>
      </c>
      <c r="CZ196">
        <f ca="1"/>
        <v>0</v>
      </c>
      <c r="DA196" t="b">
        <f ca="1"/>
        <v>0</v>
      </c>
      <c r="DB196" t="b">
        <f ca="1"/>
        <v>0</v>
      </c>
      <c r="DC196" t="b">
        <f ca="1"/>
        <v>0</v>
      </c>
      <c r="DD196" t="b">
        <f ca="1"/>
        <v>0</v>
      </c>
      <c r="DE196" t="b">
        <f ca="1"/>
        <v>0</v>
      </c>
      <c r="DF196">
        <f ca="1"/>
        <v>0</v>
      </c>
    </row>
    <row r="197" spans="1:110" x14ac:dyDescent="0.2">
      <c r="A197" t="str">
        <f ca="1"/>
        <v>6_16 Villa</v>
      </c>
      <c r="B197">
        <f ca="1"/>
        <v>9</v>
      </c>
      <c r="C197">
        <f ca="1"/>
        <v>0</v>
      </c>
      <c r="D197">
        <f ca="1"/>
        <v>0</v>
      </c>
      <c r="E197">
        <f ca="1"/>
        <v>0</v>
      </c>
      <c r="F197">
        <f ca="1"/>
        <v>0</v>
      </c>
      <c r="G197">
        <f ca="1"/>
        <v>0</v>
      </c>
      <c r="H197">
        <f ca="1"/>
        <v>0</v>
      </c>
      <c r="I197">
        <f ca="1"/>
        <v>0</v>
      </c>
      <c r="J197" t="str">
        <f ca="1"/>
        <v>0:30</v>
      </c>
      <c r="K197" t="b">
        <f ca="1"/>
        <v>0</v>
      </c>
      <c r="L197" t="b">
        <f ca="1"/>
        <v>0</v>
      </c>
      <c r="M197" t="b">
        <f ca="1"/>
        <v>0</v>
      </c>
      <c r="N197" t="str">
        <f ca="1"/>
        <v>Buck</v>
      </c>
      <c r="O197" t="b">
        <f ca="1"/>
        <v>0</v>
      </c>
      <c r="P197">
        <f ca="1"/>
        <v>0</v>
      </c>
      <c r="Q197">
        <f ca="1"/>
        <v>0</v>
      </c>
      <c r="R197">
        <f ca="1"/>
        <v>0</v>
      </c>
      <c r="S197">
        <f ca="1"/>
        <v>1</v>
      </c>
      <c r="T197">
        <f ca="1"/>
        <v>0</v>
      </c>
      <c r="U197">
        <f ca="1"/>
        <v>0</v>
      </c>
      <c r="V197">
        <f ca="1"/>
        <v>0</v>
      </c>
      <c r="W197">
        <f ca="1"/>
        <v>0</v>
      </c>
      <c r="X197">
        <f ca="1"/>
        <v>0</v>
      </c>
      <c r="Y197">
        <f ca="1"/>
        <v>0</v>
      </c>
      <c r="Z197">
        <f ca="1"/>
        <v>9</v>
      </c>
      <c r="AA197">
        <f ca="1"/>
        <v>0</v>
      </c>
      <c r="AB197">
        <f ca="1"/>
        <v>0</v>
      </c>
      <c r="AC197">
        <f ca="1"/>
        <v>0</v>
      </c>
      <c r="AD197">
        <f ca="1"/>
        <v>0</v>
      </c>
      <c r="AE197">
        <f ca="1"/>
        <v>0</v>
      </c>
      <c r="AF197">
        <f ca="1"/>
        <v>0</v>
      </c>
      <c r="AG197">
        <f ca="1"/>
        <v>0</v>
      </c>
      <c r="AH197">
        <f ca="1"/>
        <v>0</v>
      </c>
      <c r="AI197">
        <f ca="1"/>
        <v>9</v>
      </c>
      <c r="AJ197" t="b">
        <f ca="1"/>
        <v>0</v>
      </c>
      <c r="AK197">
        <f ca="1"/>
        <v>0</v>
      </c>
      <c r="AL197" t="str">
        <f ca="1"/>
        <v>TrophyStatuary</v>
      </c>
      <c r="AM197" t="str">
        <f ca="1"/>
        <v>0:06</v>
      </c>
      <c r="AN197" t="str">
        <f ca="1"/>
        <v>Attack</v>
      </c>
      <c r="AO197" t="str">
        <f ca="1"/>
        <v>Lost</v>
      </c>
      <c r="AP197" t="b">
        <f ca="1"/>
        <v>0</v>
      </c>
      <c r="AQ197">
        <f ca="1"/>
        <v>0</v>
      </c>
      <c r="AR197" t="str">
        <f ca="1"/>
        <v>0:24</v>
      </c>
      <c r="AS197" t="str">
        <f ca="1"/>
        <v>Yeeto</v>
      </c>
      <c r="AT197" t="str">
        <f ca="1"/>
        <v>Gun</v>
      </c>
      <c r="AU197" t="b">
        <f ca="1"/>
        <v>0</v>
      </c>
      <c r="AV197" t="b">
        <f ca="1"/>
        <v>0</v>
      </c>
      <c r="AW197" t="str">
        <f ca="1"/>
        <v>0:12</v>
      </c>
      <c r="AX197" t="str">
        <f ca="1"/>
        <v>Perseus</v>
      </c>
      <c r="AY197" t="str">
        <f ca="1"/>
        <v>Gun</v>
      </c>
      <c r="AZ197" t="b">
        <f ca="1"/>
        <v>0</v>
      </c>
      <c r="BA197" t="b">
        <f ca="1"/>
        <v>1</v>
      </c>
      <c r="BB197">
        <f ca="1"/>
        <v>0</v>
      </c>
      <c r="BC197">
        <f ca="1"/>
        <v>0</v>
      </c>
      <c r="BD197">
        <f ca="1"/>
        <v>0</v>
      </c>
      <c r="BE197" t="b">
        <f ca="1"/>
        <v>0</v>
      </c>
      <c r="BF197">
        <f ca="1"/>
        <v>0</v>
      </c>
      <c r="BG197">
        <f ca="1"/>
        <v>0</v>
      </c>
      <c r="BH197">
        <f ca="1"/>
        <v>0</v>
      </c>
      <c r="BI197">
        <f ca="1"/>
        <v>0</v>
      </c>
      <c r="BJ197" t="b">
        <f ca="1"/>
        <v>0</v>
      </c>
      <c r="BK197">
        <f ca="1"/>
        <v>0</v>
      </c>
      <c r="BL197">
        <f ca="1"/>
        <v>0</v>
      </c>
      <c r="BM197">
        <f ca="1"/>
        <v>0</v>
      </c>
      <c r="BN197">
        <f ca="1"/>
        <v>0</v>
      </c>
      <c r="BO197" t="b">
        <f ca="1"/>
        <v>0</v>
      </c>
      <c r="BP197">
        <f ca="1"/>
        <v>0</v>
      </c>
      <c r="BQ197">
        <f ca="1"/>
        <v>0</v>
      </c>
      <c r="BR197" t="str">
        <f ca="1"/>
        <v/>
      </c>
      <c r="BS197">
        <f ca="1"/>
        <v>0</v>
      </c>
      <c r="BT197">
        <f ca="1"/>
        <v>0</v>
      </c>
      <c r="BU197" t="b">
        <f ca="1"/>
        <v>0</v>
      </c>
      <c r="BV197" t="b">
        <f ca="1"/>
        <v>0</v>
      </c>
      <c r="BW197">
        <f ca="1"/>
        <v>0</v>
      </c>
      <c r="BX197">
        <f ca="1"/>
        <v>0</v>
      </c>
      <c r="BY197" t="b">
        <f ca="1"/>
        <v>0</v>
      </c>
      <c r="BZ197" t="b">
        <f ca="1"/>
        <v>0</v>
      </c>
      <c r="CA197">
        <f ca="1"/>
        <v>0</v>
      </c>
      <c r="CB197">
        <f ca="1"/>
        <v>0</v>
      </c>
      <c r="CC197" t="b">
        <f ca="1"/>
        <v>0</v>
      </c>
      <c r="CD197" t="b">
        <f ca="1"/>
        <v>0</v>
      </c>
      <c r="CE197">
        <f ca="1"/>
        <v>0</v>
      </c>
      <c r="CF197">
        <f ca="1"/>
        <v>0</v>
      </c>
      <c r="CG197" t="b">
        <f ca="1"/>
        <v>0</v>
      </c>
      <c r="CH197">
        <f ca="1"/>
        <v>30</v>
      </c>
      <c r="CI197">
        <f ca="1"/>
        <v>150</v>
      </c>
      <c r="CJ197">
        <f ca="1"/>
        <v>156</v>
      </c>
      <c r="CK197">
        <f ca="1"/>
        <v>168</v>
      </c>
      <c r="CL197" t="b">
        <f ca="1"/>
        <v>0</v>
      </c>
      <c r="CM197" t="b">
        <f ca="1"/>
        <v>0</v>
      </c>
      <c r="CN197" t="b">
        <f ca="1"/>
        <v>0</v>
      </c>
      <c r="CO197">
        <f ca="1"/>
        <v>174</v>
      </c>
      <c r="CP197">
        <f ca="1"/>
        <v>0</v>
      </c>
      <c r="CQ197">
        <f ca="1"/>
        <v>0</v>
      </c>
      <c r="CR197">
        <f ca="1"/>
        <v>0</v>
      </c>
      <c r="CS197">
        <f ca="1"/>
        <v>0</v>
      </c>
      <c r="CT197">
        <f ca="1"/>
        <v>0</v>
      </c>
      <c r="CU197">
        <f ca="1"/>
        <v>0</v>
      </c>
      <c r="CV197">
        <f ca="1"/>
        <v>0</v>
      </c>
      <c r="CW197">
        <f ca="1"/>
        <v>0</v>
      </c>
      <c r="CX197">
        <f ca="1"/>
        <v>0</v>
      </c>
      <c r="CY197">
        <f ca="1"/>
        <v>0</v>
      </c>
      <c r="CZ197">
        <f ca="1"/>
        <v>0</v>
      </c>
      <c r="DA197" t="b">
        <f ca="1"/>
        <v>0</v>
      </c>
      <c r="DB197" t="b">
        <f ca="1"/>
        <v>0</v>
      </c>
      <c r="DC197" t="b">
        <f ca="1"/>
        <v>0</v>
      </c>
      <c r="DD197" t="b">
        <f ca="1"/>
        <v>0</v>
      </c>
      <c r="DE197" t="b">
        <f ca="1"/>
        <v>0</v>
      </c>
      <c r="DF197">
        <f ca="1"/>
        <v>0</v>
      </c>
    </row>
    <row r="198" spans="1:110" x14ac:dyDescent="0.2">
      <c r="A198" t="str">
        <f ca="1"/>
        <v>6_16 Villa</v>
      </c>
      <c r="B198">
        <f ca="1"/>
        <v>10</v>
      </c>
      <c r="C198">
        <f ca="1"/>
        <v>0</v>
      </c>
      <c r="D198">
        <f ca="1"/>
        <v>0</v>
      </c>
      <c r="E198">
        <f ca="1"/>
        <v>0</v>
      </c>
      <c r="F198">
        <f ca="1"/>
        <v>0</v>
      </c>
      <c r="G198">
        <f ca="1"/>
        <v>0</v>
      </c>
      <c r="H198">
        <f ca="1"/>
        <v>0</v>
      </c>
      <c r="I198">
        <f ca="1"/>
        <v>0</v>
      </c>
      <c r="J198" t="str">
        <f ca="1"/>
        <v>0:30</v>
      </c>
      <c r="K198" t="b">
        <f ca="1"/>
        <v>0</v>
      </c>
      <c r="L198" t="b">
        <f ca="1"/>
        <v>1</v>
      </c>
      <c r="M198" t="b">
        <f ca="1"/>
        <v>0</v>
      </c>
      <c r="N198" t="str">
        <f ca="1"/>
        <v>Iana</v>
      </c>
      <c r="O198" t="b">
        <f ca="1"/>
        <v>0</v>
      </c>
      <c r="P198">
        <f ca="1"/>
        <v>0</v>
      </c>
      <c r="Q198">
        <f ca="1"/>
        <v>0</v>
      </c>
      <c r="R198">
        <f ca="1"/>
        <v>0</v>
      </c>
      <c r="S198">
        <f ca="1"/>
        <v>1</v>
      </c>
      <c r="T198">
        <f ca="1"/>
        <v>0</v>
      </c>
      <c r="U198">
        <f ca="1"/>
        <v>0</v>
      </c>
      <c r="V198">
        <f ca="1"/>
        <v>0</v>
      </c>
      <c r="W198">
        <f ca="1"/>
        <v>0</v>
      </c>
      <c r="X198">
        <f ca="1"/>
        <v>0</v>
      </c>
      <c r="Y198">
        <f ca="1"/>
        <v>0</v>
      </c>
      <c r="Z198">
        <f ca="1"/>
        <v>10</v>
      </c>
      <c r="AA198">
        <f ca="1"/>
        <v>0</v>
      </c>
      <c r="AB198">
        <f ca="1"/>
        <v>0</v>
      </c>
      <c r="AC198">
        <f ca="1"/>
        <v>0</v>
      </c>
      <c r="AD198">
        <f ca="1"/>
        <v>0</v>
      </c>
      <c r="AE198">
        <f ca="1"/>
        <v>0</v>
      </c>
      <c r="AF198">
        <f ca="1"/>
        <v>0</v>
      </c>
      <c r="AG198">
        <f ca="1"/>
        <v>0</v>
      </c>
      <c r="AH198">
        <f ca="1"/>
        <v>0</v>
      </c>
      <c r="AI198">
        <f ca="1"/>
        <v>10</v>
      </c>
      <c r="AJ198" t="b">
        <f ca="1"/>
        <v>0</v>
      </c>
      <c r="AK198">
        <f ca="1"/>
        <v>0</v>
      </c>
      <c r="AL198" t="str">
        <f ca="1"/>
        <v>TrophyStatuary</v>
      </c>
      <c r="AM198" t="str">
        <f ca="1"/>
        <v>0:04</v>
      </c>
      <c r="AN198" t="str">
        <f ca="1"/>
        <v>Attack</v>
      </c>
      <c r="AO198" t="str">
        <f ca="1"/>
        <v>Lost</v>
      </c>
      <c r="AP198" t="b">
        <f ca="1"/>
        <v>0</v>
      </c>
      <c r="AQ198">
        <f ca="1"/>
        <v>0</v>
      </c>
      <c r="AR198" t="str">
        <f ca="1"/>
        <v>1:18</v>
      </c>
      <c r="AS198" t="str">
        <f ca="1"/>
        <v>Ploudy</v>
      </c>
      <c r="AT198" t="str">
        <f ca="1"/>
        <v>Gun</v>
      </c>
      <c r="AU198" t="b">
        <f ca="1"/>
        <v>0</v>
      </c>
      <c r="AV198" t="b">
        <f ca="1"/>
        <v>0</v>
      </c>
      <c r="AW198" t="str">
        <f ca="1"/>
        <v>0:29</v>
      </c>
      <c r="AX198" t="str">
        <f ca="1"/>
        <v>Perseus</v>
      </c>
      <c r="AY198" t="str">
        <f ca="1"/>
        <v>Gun</v>
      </c>
      <c r="AZ198" t="b">
        <f ca="1"/>
        <v>0</v>
      </c>
      <c r="BA198" t="b">
        <f ca="1"/>
        <v>0</v>
      </c>
      <c r="BB198" t="str">
        <f ca="1"/>
        <v>0:19</v>
      </c>
      <c r="BC198" t="str">
        <f ca="1"/>
        <v>Fin</v>
      </c>
      <c r="BD198" t="str">
        <f ca="1"/>
        <v>Gun</v>
      </c>
      <c r="BE198" t="b">
        <f ca="1"/>
        <v>0</v>
      </c>
      <c r="BF198" t="b">
        <f ca="1"/>
        <v>0</v>
      </c>
      <c r="BG198">
        <f ca="1"/>
        <v>0</v>
      </c>
      <c r="BH198">
        <f ca="1"/>
        <v>0</v>
      </c>
      <c r="BI198">
        <f ca="1"/>
        <v>0</v>
      </c>
      <c r="BJ198" t="b">
        <f ca="1"/>
        <v>0</v>
      </c>
      <c r="BK198">
        <f ca="1"/>
        <v>0</v>
      </c>
      <c r="BL198">
        <f ca="1"/>
        <v>0</v>
      </c>
      <c r="BM198">
        <f ca="1"/>
        <v>0</v>
      </c>
      <c r="BN198">
        <f ca="1"/>
        <v>0</v>
      </c>
      <c r="BO198" t="b">
        <f ca="1"/>
        <v>0</v>
      </c>
      <c r="BP198">
        <f ca="1"/>
        <v>0</v>
      </c>
      <c r="BQ198">
        <f ca="1"/>
        <v>0</v>
      </c>
      <c r="BR198" t="str">
        <f ca="1"/>
        <v/>
      </c>
      <c r="BS198">
        <f ca="1"/>
        <v>0</v>
      </c>
      <c r="BT198">
        <f ca="1"/>
        <v>0</v>
      </c>
      <c r="BU198" t="b">
        <f ca="1"/>
        <v>0</v>
      </c>
      <c r="BV198" t="b">
        <f ca="1"/>
        <v>0</v>
      </c>
      <c r="BW198">
        <f ca="1"/>
        <v>0</v>
      </c>
      <c r="BX198">
        <f ca="1"/>
        <v>0</v>
      </c>
      <c r="BY198" t="b">
        <f ca="1"/>
        <v>0</v>
      </c>
      <c r="BZ198" t="b">
        <f ca="1"/>
        <v>0</v>
      </c>
      <c r="CA198">
        <f ca="1"/>
        <v>1</v>
      </c>
      <c r="CB198">
        <f ca="1"/>
        <v>0</v>
      </c>
      <c r="CC198" t="b">
        <f ca="1"/>
        <v>1</v>
      </c>
      <c r="CD198" t="b">
        <f ca="1"/>
        <v>1</v>
      </c>
      <c r="CE198">
        <f ca="1"/>
        <v>0</v>
      </c>
      <c r="CF198">
        <f ca="1"/>
        <v>0</v>
      </c>
      <c r="CG198" t="b">
        <f ca="1"/>
        <v>0</v>
      </c>
      <c r="CH198">
        <f ca="1"/>
        <v>30</v>
      </c>
      <c r="CI198">
        <f ca="1"/>
        <v>150</v>
      </c>
      <c r="CJ198">
        <f ca="1"/>
        <v>102</v>
      </c>
      <c r="CK198">
        <f ca="1"/>
        <v>151</v>
      </c>
      <c r="CL198">
        <f ca="1"/>
        <v>161</v>
      </c>
      <c r="CM198" t="b">
        <f ca="1"/>
        <v>0</v>
      </c>
      <c r="CN198" t="b">
        <f ca="1"/>
        <v>0</v>
      </c>
      <c r="CO198">
        <f ca="1"/>
        <v>176</v>
      </c>
      <c r="CP198">
        <f ca="1"/>
        <v>0</v>
      </c>
      <c r="CQ198">
        <f ca="1"/>
        <v>0</v>
      </c>
      <c r="CR198">
        <f ca="1"/>
        <v>0</v>
      </c>
      <c r="CS198">
        <f ca="1"/>
        <v>0</v>
      </c>
      <c r="CT198">
        <f ca="1"/>
        <v>0</v>
      </c>
      <c r="CU198">
        <f ca="1"/>
        <v>0</v>
      </c>
      <c r="CV198">
        <f ca="1"/>
        <v>0</v>
      </c>
      <c r="CW198">
        <f ca="1"/>
        <v>0</v>
      </c>
      <c r="CX198">
        <f ca="1"/>
        <v>0</v>
      </c>
      <c r="CY198">
        <f ca="1"/>
        <v>0</v>
      </c>
      <c r="CZ198">
        <f ca="1"/>
        <v>0</v>
      </c>
      <c r="DA198" t="b">
        <f ca="1"/>
        <v>0</v>
      </c>
      <c r="DB198" t="b">
        <f ca="1"/>
        <v>1</v>
      </c>
      <c r="DC198" t="b">
        <f ca="1"/>
        <v>0</v>
      </c>
      <c r="DD198" t="b">
        <f ca="1"/>
        <v>0</v>
      </c>
      <c r="DE198" t="b">
        <f ca="1"/>
        <v>0</v>
      </c>
      <c r="DF198">
        <f ca="1"/>
        <v>0</v>
      </c>
    </row>
    <row r="199" spans="1:110" x14ac:dyDescent="0.2">
      <c r="A199" t="str">
        <f ca="1"/>
        <v>6_16 Villa</v>
      </c>
      <c r="B199">
        <f ca="1"/>
        <v>11</v>
      </c>
      <c r="C199">
        <f ca="1"/>
        <v>0</v>
      </c>
      <c r="D199">
        <f ca="1"/>
        <v>0</v>
      </c>
      <c r="E199">
        <f ca="1"/>
        <v>0</v>
      </c>
      <c r="F199">
        <f ca="1"/>
        <v>0</v>
      </c>
      <c r="G199">
        <f ca="1"/>
        <v>0</v>
      </c>
      <c r="H199">
        <f ca="1"/>
        <v>0</v>
      </c>
      <c r="I199">
        <f ca="1"/>
        <v>0</v>
      </c>
      <c r="J199" t="str">
        <f ca="1"/>
        <v>1:31</v>
      </c>
      <c r="K199" t="b">
        <f ca="1"/>
        <v>0</v>
      </c>
      <c r="L199" t="b">
        <f ca="1"/>
        <v>0</v>
      </c>
      <c r="M199" t="b">
        <f ca="1"/>
        <v>0</v>
      </c>
      <c r="N199" t="str">
        <f ca="1"/>
        <v>Iana</v>
      </c>
      <c r="O199" t="b">
        <f ca="1"/>
        <v>0</v>
      </c>
      <c r="P199">
        <f ca="1"/>
        <v>0</v>
      </c>
      <c r="Q199">
        <f ca="1"/>
        <v>0</v>
      </c>
      <c r="R199">
        <f ca="1"/>
        <v>0</v>
      </c>
      <c r="S199">
        <f ca="1"/>
        <v>2</v>
      </c>
      <c r="T199">
        <f ca="1"/>
        <v>0</v>
      </c>
      <c r="U199">
        <f ca="1"/>
        <v>0</v>
      </c>
      <c r="V199">
        <f ca="1"/>
        <v>0</v>
      </c>
      <c r="W199">
        <f ca="1"/>
        <v>0</v>
      </c>
      <c r="X199">
        <f ca="1"/>
        <v>0</v>
      </c>
      <c r="Y199">
        <f ca="1"/>
        <v>0</v>
      </c>
      <c r="Z199">
        <f ca="1"/>
        <v>11</v>
      </c>
      <c r="AA199">
        <f ca="1"/>
        <v>0</v>
      </c>
      <c r="AB199">
        <f ca="1"/>
        <v>0</v>
      </c>
      <c r="AC199">
        <f ca="1"/>
        <v>0</v>
      </c>
      <c r="AD199">
        <f ca="1"/>
        <v>0</v>
      </c>
      <c r="AE199">
        <f ca="1"/>
        <v>0</v>
      </c>
      <c r="AF199">
        <f ca="1"/>
        <v>0</v>
      </c>
      <c r="AG199">
        <f ca="1"/>
        <v>0</v>
      </c>
      <c r="AH199">
        <f ca="1"/>
        <v>0</v>
      </c>
      <c r="AI199">
        <f ca="1"/>
        <v>11</v>
      </c>
      <c r="AJ199" t="b">
        <f ca="1"/>
        <v>0</v>
      </c>
      <c r="AK199">
        <f ca="1"/>
        <v>0</v>
      </c>
      <c r="AL199" t="str">
        <f ca="1"/>
        <v>TrophyStatuary</v>
      </c>
      <c r="AM199" t="str">
        <f ca="1"/>
        <v>0:02</v>
      </c>
      <c r="AN199" t="str">
        <f ca="1"/>
        <v>Attack</v>
      </c>
      <c r="AO199" t="str">
        <f ca="1"/>
        <v>Lost</v>
      </c>
      <c r="AP199" t="b">
        <f ca="1"/>
        <v>0</v>
      </c>
      <c r="AQ199">
        <f ca="1"/>
        <v>0</v>
      </c>
      <c r="AR199" t="str">
        <f ca="1"/>
        <v>2:45</v>
      </c>
      <c r="AS199" t="str">
        <f ca="1"/>
        <v>Blue</v>
      </c>
      <c r="AT199" t="str">
        <f ca="1"/>
        <v>Gun</v>
      </c>
      <c r="AU199" t="b">
        <f ca="1"/>
        <v>0</v>
      </c>
      <c r="AV199" t="b">
        <f ca="1"/>
        <v>1</v>
      </c>
      <c r="AW199" t="str">
        <f ca="1"/>
        <v>1:15</v>
      </c>
      <c r="AX199" t="str">
        <f ca="1"/>
        <v>Fin</v>
      </c>
      <c r="AY199" t="str">
        <f ca="1"/>
        <v>Gun</v>
      </c>
      <c r="AZ199" t="b">
        <f ca="1"/>
        <v>0</v>
      </c>
      <c r="BA199" t="b">
        <f ca="1"/>
        <v>1</v>
      </c>
      <c r="BB199" t="str">
        <f ca="1"/>
        <v>0:21</v>
      </c>
      <c r="BC199" t="str">
        <f ca="1"/>
        <v>Blue</v>
      </c>
      <c r="BD199" t="str">
        <f ca="1"/>
        <v>Gun</v>
      </c>
      <c r="BE199" t="b">
        <f ca="1"/>
        <v>0</v>
      </c>
      <c r="BF199" t="b">
        <f ca="1"/>
        <v>0</v>
      </c>
      <c r="BG199" t="str">
        <f ca="1"/>
        <v>0:05</v>
      </c>
      <c r="BH199" t="str">
        <f ca="1"/>
        <v>Fin</v>
      </c>
      <c r="BI199" t="str">
        <f ca="1"/>
        <v>Gun</v>
      </c>
      <c r="BJ199" t="b">
        <f ca="1"/>
        <v>0</v>
      </c>
      <c r="BK199" t="b">
        <f ca="1"/>
        <v>1</v>
      </c>
      <c r="BL199">
        <f ca="1"/>
        <v>0</v>
      </c>
      <c r="BM199">
        <f ca="1"/>
        <v>0</v>
      </c>
      <c r="BN199">
        <f ca="1"/>
        <v>0</v>
      </c>
      <c r="BO199" t="b">
        <f ca="1"/>
        <v>0</v>
      </c>
      <c r="BP199">
        <f ca="1"/>
        <v>0</v>
      </c>
      <c r="BQ199">
        <f ca="1"/>
        <v>0</v>
      </c>
      <c r="BR199" t="str">
        <f ca="1"/>
        <v/>
      </c>
      <c r="BS199">
        <f ca="1"/>
        <v>0</v>
      </c>
      <c r="BT199">
        <f ca="1"/>
        <v>0</v>
      </c>
      <c r="BU199" t="b">
        <f ca="1"/>
        <v>0</v>
      </c>
      <c r="BV199" t="b">
        <f ca="1"/>
        <v>0</v>
      </c>
      <c r="BW199">
        <f ca="1"/>
        <v>0</v>
      </c>
      <c r="BX199">
        <f ca="1"/>
        <v>0</v>
      </c>
      <c r="BY199" t="b">
        <f ca="1"/>
        <v>0</v>
      </c>
      <c r="BZ199" t="b">
        <f ca="1"/>
        <v>0</v>
      </c>
      <c r="CA199">
        <f ca="1"/>
        <v>0</v>
      </c>
      <c r="CB199">
        <f ca="1"/>
        <v>0</v>
      </c>
      <c r="CC199" t="b">
        <f ca="1"/>
        <v>0</v>
      </c>
      <c r="CD199" t="b">
        <f ca="1"/>
        <v>0</v>
      </c>
      <c r="CE199">
        <f ca="1"/>
        <v>0</v>
      </c>
      <c r="CF199">
        <f ca="1"/>
        <v>0</v>
      </c>
      <c r="CG199" t="b">
        <f ca="1"/>
        <v>1</v>
      </c>
      <c r="CH199">
        <f ca="1"/>
        <v>91</v>
      </c>
      <c r="CI199">
        <f ca="1"/>
        <v>89</v>
      </c>
      <c r="CJ199">
        <f ca="1"/>
        <v>15</v>
      </c>
      <c r="CK199">
        <f ca="1"/>
        <v>105</v>
      </c>
      <c r="CL199">
        <f ca="1"/>
        <v>159</v>
      </c>
      <c r="CM199">
        <f ca="1"/>
        <v>175</v>
      </c>
      <c r="CN199" t="b">
        <f ca="1"/>
        <v>0</v>
      </c>
      <c r="CO199">
        <f ca="1"/>
        <v>178</v>
      </c>
      <c r="CP199">
        <f ca="1"/>
        <v>0</v>
      </c>
      <c r="CQ199">
        <f ca="1"/>
        <v>0</v>
      </c>
      <c r="CR199">
        <f ca="1"/>
        <v>0</v>
      </c>
      <c r="CS199">
        <f ca="1"/>
        <v>0</v>
      </c>
      <c r="CT199">
        <f ca="1"/>
        <v>0</v>
      </c>
      <c r="CU199">
        <f ca="1"/>
        <v>0</v>
      </c>
      <c r="CV199">
        <f ca="1"/>
        <v>0</v>
      </c>
      <c r="CW199">
        <f ca="1"/>
        <v>0</v>
      </c>
      <c r="CX199">
        <f ca="1"/>
        <v>0</v>
      </c>
      <c r="CY199">
        <f ca="1"/>
        <v>0</v>
      </c>
      <c r="CZ199">
        <f ca="1"/>
        <v>0</v>
      </c>
      <c r="DA199" t="b">
        <f ca="1"/>
        <v>0</v>
      </c>
      <c r="DB199" t="b">
        <f ca="1"/>
        <v>0</v>
      </c>
      <c r="DC199" t="b">
        <f ca="1"/>
        <v>0</v>
      </c>
      <c r="DD199" t="b">
        <f ca="1"/>
        <v>0</v>
      </c>
      <c r="DE199" t="b">
        <f ca="1"/>
        <v>0</v>
      </c>
      <c r="DF199">
        <f ca="1"/>
        <v>0</v>
      </c>
    </row>
    <row r="200" spans="1:110" x14ac:dyDescent="0.2">
      <c r="A200" t="str">
        <f ca="1"/>
        <v>6_16 Villa</v>
      </c>
      <c r="B200">
        <f ca="1"/>
        <v>12</v>
      </c>
      <c r="C200">
        <f ca="1"/>
        <v>0</v>
      </c>
      <c r="D200">
        <f ca="1"/>
        <v>0</v>
      </c>
      <c r="E200">
        <f ca="1"/>
        <v>0</v>
      </c>
      <c r="F200">
        <f ca="1"/>
        <v>0</v>
      </c>
      <c r="G200">
        <f ca="1"/>
        <v>0</v>
      </c>
      <c r="H200">
        <f ca="1"/>
        <v>0</v>
      </c>
      <c r="I200">
        <f ca="1"/>
        <v>0</v>
      </c>
      <c r="J200" t="str">
        <f ca="1"/>
        <v>0:56</v>
      </c>
      <c r="K200" t="b">
        <f ca="1"/>
        <v>0</v>
      </c>
      <c r="L200" t="b">
        <f ca="1"/>
        <v>0</v>
      </c>
      <c r="M200" t="b">
        <f ca="1"/>
        <v>0</v>
      </c>
      <c r="N200" t="str">
        <f ca="1"/>
        <v>Iana</v>
      </c>
      <c r="O200" t="b">
        <f ca="1"/>
        <v>0</v>
      </c>
      <c r="P200">
        <f ca="1"/>
        <v>0</v>
      </c>
      <c r="Q200">
        <f ca="1"/>
        <v>0</v>
      </c>
      <c r="R200">
        <f ca="1"/>
        <v>0</v>
      </c>
      <c r="S200">
        <f ca="1"/>
        <v>0</v>
      </c>
      <c r="T200">
        <f ca="1"/>
        <v>0</v>
      </c>
      <c r="U200">
        <f ca="1"/>
        <v>0</v>
      </c>
      <c r="V200">
        <f ca="1"/>
        <v>0</v>
      </c>
      <c r="W200">
        <f ca="1"/>
        <v>0</v>
      </c>
      <c r="X200">
        <f ca="1"/>
        <v>0</v>
      </c>
      <c r="Y200">
        <f ca="1"/>
        <v>0</v>
      </c>
      <c r="Z200">
        <f ca="1"/>
        <v>12</v>
      </c>
      <c r="AA200">
        <f ca="1"/>
        <v>0</v>
      </c>
      <c r="AB200">
        <f ca="1"/>
        <v>0</v>
      </c>
      <c r="AC200">
        <f ca="1"/>
        <v>0</v>
      </c>
      <c r="AD200">
        <f ca="1"/>
        <v>0</v>
      </c>
      <c r="AE200">
        <f ca="1"/>
        <v>0</v>
      </c>
      <c r="AF200">
        <f ca="1"/>
        <v>0</v>
      </c>
      <c r="AG200">
        <f ca="1"/>
        <v>0</v>
      </c>
      <c r="AH200">
        <f ca="1"/>
        <v>0</v>
      </c>
      <c r="AI200">
        <f ca="1"/>
        <v>12</v>
      </c>
      <c r="AJ200" t="b">
        <f ca="1"/>
        <v>0</v>
      </c>
      <c r="AK200">
        <f ca="1"/>
        <v>0</v>
      </c>
      <c r="AL200">
        <f ca="1"/>
        <v>0</v>
      </c>
      <c r="AM200">
        <f ca="1"/>
        <v>0</v>
      </c>
      <c r="AN200" t="str">
        <f ca="1"/>
        <v>Attack</v>
      </c>
      <c r="AO200" t="str">
        <f ca="1"/>
        <v>Not Played</v>
      </c>
      <c r="AP200" t="b">
        <f ca="1"/>
        <v>0</v>
      </c>
      <c r="AQ200">
        <f ca="1"/>
        <v>0</v>
      </c>
      <c r="AR200" t="str">
        <f ca="1"/>
        <v>1:47</v>
      </c>
      <c r="AS200" t="str">
        <f ca="1"/>
        <v>Yeeto</v>
      </c>
      <c r="AT200" t="str">
        <f ca="1"/>
        <v>Gun</v>
      </c>
      <c r="AU200" t="b">
        <f ca="1"/>
        <v>0</v>
      </c>
      <c r="AV200" t="b">
        <f ca="1"/>
        <v>1</v>
      </c>
      <c r="AW200" t="str">
        <f ca="1"/>
        <v>0:47</v>
      </c>
      <c r="AX200" t="str">
        <f ca="1"/>
        <v>Fin</v>
      </c>
      <c r="AY200" t="str">
        <f ca="1"/>
        <v>Gun</v>
      </c>
      <c r="AZ200" t="b">
        <f ca="1"/>
        <v>0</v>
      </c>
      <c r="BA200" t="b">
        <f ca="1"/>
        <v>1</v>
      </c>
      <c r="BB200">
        <f ca="1"/>
        <v>0</v>
      </c>
      <c r="BC200">
        <f ca="1"/>
        <v>0</v>
      </c>
      <c r="BD200">
        <f ca="1"/>
        <v>0</v>
      </c>
      <c r="BE200" t="b">
        <f ca="1"/>
        <v>0</v>
      </c>
      <c r="BF200">
        <f ca="1"/>
        <v>0</v>
      </c>
      <c r="BG200">
        <f ca="1"/>
        <v>0</v>
      </c>
      <c r="BH200">
        <f ca="1"/>
        <v>0</v>
      </c>
      <c r="BI200">
        <f ca="1"/>
        <v>0</v>
      </c>
      <c r="BJ200" t="b">
        <f ca="1"/>
        <v>0</v>
      </c>
      <c r="BK200">
        <f ca="1"/>
        <v>0</v>
      </c>
      <c r="BL200">
        <f ca="1"/>
        <v>0</v>
      </c>
      <c r="BM200">
        <f ca="1"/>
        <v>0</v>
      </c>
      <c r="BN200">
        <f ca="1"/>
        <v>0</v>
      </c>
      <c r="BO200" t="b">
        <f ca="1"/>
        <v>0</v>
      </c>
      <c r="BP200">
        <f ca="1"/>
        <v>0</v>
      </c>
      <c r="BQ200">
        <f ca="1"/>
        <v>0</v>
      </c>
      <c r="BR200" t="str">
        <f ca="1"/>
        <v/>
      </c>
      <c r="BS200" t="str">
        <f ca="1"/>
        <v>FALSE</v>
      </c>
      <c r="BT200">
        <f ca="1"/>
        <v>0</v>
      </c>
      <c r="BU200" t="b">
        <f ca="1"/>
        <v>0</v>
      </c>
      <c r="BV200" t="b">
        <f ca="1"/>
        <v>0</v>
      </c>
      <c r="BW200">
        <f ca="1"/>
        <v>0</v>
      </c>
      <c r="BX200" t="str">
        <f ca="1"/>
        <v>FALSE</v>
      </c>
      <c r="BY200" t="b">
        <f ca="1"/>
        <v>0</v>
      </c>
      <c r="BZ200" t="b">
        <f ca="1"/>
        <v>0</v>
      </c>
      <c r="CA200">
        <f ca="1"/>
        <v>0</v>
      </c>
      <c r="CB200">
        <f ca="1"/>
        <v>0</v>
      </c>
      <c r="CC200" t="b">
        <f ca="1"/>
        <v>0</v>
      </c>
      <c r="CD200" t="b">
        <f ca="1"/>
        <v>0</v>
      </c>
      <c r="CE200">
        <f ca="1"/>
        <v>0</v>
      </c>
      <c r="CF200">
        <f ca="1"/>
        <v>0</v>
      </c>
      <c r="CG200" t="b">
        <f ca="1"/>
        <v>0</v>
      </c>
      <c r="CH200">
        <f ca="1"/>
        <v>56</v>
      </c>
      <c r="CI200">
        <f ca="1"/>
        <v>124</v>
      </c>
      <c r="CJ200">
        <f ca="1"/>
        <v>73</v>
      </c>
      <c r="CK200">
        <f ca="1"/>
        <v>133</v>
      </c>
      <c r="CL200" t="b">
        <f ca="1"/>
        <v>0</v>
      </c>
      <c r="CM200" t="b">
        <f ca="1"/>
        <v>0</v>
      </c>
      <c r="CN200" t="b">
        <f ca="1"/>
        <v>0</v>
      </c>
      <c r="CO200" t="str">
        <f ca="1"/>
        <v/>
      </c>
      <c r="CP200">
        <f ca="1"/>
        <v>0</v>
      </c>
      <c r="CQ200">
        <f ca="1"/>
        <v>0</v>
      </c>
      <c r="CR200">
        <f ca="1"/>
        <v>0</v>
      </c>
      <c r="CS200">
        <f ca="1"/>
        <v>0</v>
      </c>
      <c r="CT200">
        <f ca="1"/>
        <v>0</v>
      </c>
      <c r="CU200">
        <f ca="1"/>
        <v>0</v>
      </c>
      <c r="CV200">
        <f ca="1"/>
        <v>0</v>
      </c>
      <c r="CW200">
        <f ca="1"/>
        <v>0</v>
      </c>
      <c r="CX200">
        <f ca="1"/>
        <v>0</v>
      </c>
      <c r="CY200">
        <f ca="1"/>
        <v>0</v>
      </c>
      <c r="CZ200">
        <f ca="1"/>
        <v>0</v>
      </c>
      <c r="DA200" t="str">
        <f ca="1"/>
        <v>NP</v>
      </c>
      <c r="DB200" t="b">
        <f ca="1"/>
        <v>0</v>
      </c>
      <c r="DC200" t="b">
        <f ca="1"/>
        <v>0</v>
      </c>
      <c r="DD200" t="b">
        <f ca="1"/>
        <v>0</v>
      </c>
      <c r="DE200" t="b">
        <f ca="1"/>
        <v>0</v>
      </c>
      <c r="DF200">
        <f ca="1"/>
        <v>0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A8F8C-2ED5-4F13-BE74-C95554ABE1BD}">
  <sheetPr codeName="Sheet5"/>
  <dimension ref="A1:DF201"/>
  <sheetViews>
    <sheetView workbookViewId="0">
      <selection activeCell="A2" sqref="A2"/>
    </sheetView>
  </sheetViews>
  <sheetFormatPr defaultRowHeight="12.75" x14ac:dyDescent="0.2"/>
  <sheetData>
    <row r="1" spans="1:110" x14ac:dyDescent="0.2">
      <c r="A1" t="str" cm="1">
        <f t="array" aca="1" ref="A1:DF201" ca="1">pulloverall(PULL!A1:Z30,"Blue",REF!K2:K8,'STATS FILTER'!A14)</f>
        <v>5_30 Theme</v>
      </c>
      <c r="B1">
        <f ca="1"/>
        <v>1</v>
      </c>
      <c r="C1">
        <f ca="1"/>
        <v>0</v>
      </c>
      <c r="D1">
        <f ca="1"/>
        <v>0</v>
      </c>
      <c r="E1">
        <f ca="1"/>
        <v>0</v>
      </c>
      <c r="F1">
        <f ca="1"/>
        <v>0</v>
      </c>
      <c r="G1">
        <f ca="1"/>
        <v>0</v>
      </c>
      <c r="H1">
        <f ca="1"/>
        <v>0</v>
      </c>
      <c r="I1">
        <f ca="1"/>
        <v>0</v>
      </c>
      <c r="J1" t="str">
        <f ca="1"/>
        <v>1:24</v>
      </c>
      <c r="K1" t="b">
        <f ca="1"/>
        <v>0</v>
      </c>
      <c r="L1" t="b">
        <f ca="1"/>
        <v>0</v>
      </c>
      <c r="M1" t="b">
        <f ca="1"/>
        <v>0</v>
      </c>
      <c r="N1" t="str">
        <f ca="1"/>
        <v>Jager</v>
      </c>
      <c r="O1" t="b">
        <f ca="1"/>
        <v>0</v>
      </c>
      <c r="P1">
        <f ca="1"/>
        <v>0</v>
      </c>
      <c r="Q1">
        <f ca="1"/>
        <v>0</v>
      </c>
      <c r="R1">
        <f ca="1"/>
        <v>0</v>
      </c>
      <c r="S1">
        <f ca="1"/>
        <v>0</v>
      </c>
      <c r="T1">
        <f ca="1"/>
        <v>0</v>
      </c>
      <c r="U1">
        <f ca="1"/>
        <v>0</v>
      </c>
      <c r="V1">
        <f ca="1"/>
        <v>0</v>
      </c>
      <c r="W1">
        <f ca="1"/>
        <v>0</v>
      </c>
      <c r="X1">
        <f ca="1"/>
        <v>0</v>
      </c>
      <c r="Y1">
        <f ca="1"/>
        <v>0</v>
      </c>
      <c r="Z1">
        <f ca="1"/>
        <v>1</v>
      </c>
      <c r="AA1">
        <f ca="1"/>
        <v>0</v>
      </c>
      <c r="AB1">
        <f ca="1"/>
        <v>0</v>
      </c>
      <c r="AC1">
        <f ca="1"/>
        <v>0</v>
      </c>
      <c r="AD1">
        <f ca="1"/>
        <v>0</v>
      </c>
      <c r="AE1">
        <f ca="1"/>
        <v>0</v>
      </c>
      <c r="AF1">
        <f ca="1"/>
        <v>0</v>
      </c>
      <c r="AG1">
        <f ca="1"/>
        <v>0</v>
      </c>
      <c r="AH1">
        <f ca="1"/>
        <v>0</v>
      </c>
      <c r="AI1">
        <f ca="1"/>
        <v>0</v>
      </c>
      <c r="AJ1">
        <f ca="1"/>
        <v>0</v>
      </c>
      <c r="AK1">
        <f ca="1"/>
        <v>0</v>
      </c>
      <c r="AL1">
        <f ca="1"/>
        <v>0</v>
      </c>
      <c r="AM1">
        <f ca="1"/>
        <v>0</v>
      </c>
      <c r="AN1">
        <f ca="1"/>
        <v>0</v>
      </c>
      <c r="AO1">
        <f ca="1"/>
        <v>0</v>
      </c>
      <c r="AP1">
        <f ca="1"/>
        <v>0</v>
      </c>
      <c r="AQ1">
        <f ca="1"/>
        <v>0</v>
      </c>
      <c r="AR1">
        <f ca="1"/>
        <v>0</v>
      </c>
      <c r="AS1">
        <f ca="1"/>
        <v>0</v>
      </c>
      <c r="AT1">
        <f ca="1"/>
        <v>0</v>
      </c>
      <c r="AU1">
        <f ca="1"/>
        <v>0</v>
      </c>
      <c r="AV1">
        <f ca="1"/>
        <v>0</v>
      </c>
      <c r="AW1">
        <f ca="1"/>
        <v>0</v>
      </c>
      <c r="AX1">
        <f ca="1"/>
        <v>0</v>
      </c>
      <c r="AY1">
        <f ca="1"/>
        <v>0</v>
      </c>
      <c r="AZ1">
        <f ca="1"/>
        <v>0</v>
      </c>
      <c r="BA1">
        <f ca="1"/>
        <v>0</v>
      </c>
      <c r="BB1">
        <f ca="1"/>
        <v>0</v>
      </c>
      <c r="BC1">
        <f ca="1"/>
        <v>0</v>
      </c>
      <c r="BD1">
        <f ca="1"/>
        <v>0</v>
      </c>
      <c r="BE1">
        <f ca="1"/>
        <v>0</v>
      </c>
      <c r="BF1">
        <f ca="1"/>
        <v>0</v>
      </c>
      <c r="BG1">
        <f ca="1"/>
        <v>0</v>
      </c>
      <c r="BH1">
        <f ca="1"/>
        <v>0</v>
      </c>
      <c r="BI1">
        <f ca="1"/>
        <v>0</v>
      </c>
      <c r="BJ1">
        <f ca="1"/>
        <v>0</v>
      </c>
      <c r="BK1">
        <f ca="1"/>
        <v>0</v>
      </c>
      <c r="BL1">
        <f ca="1"/>
        <v>0</v>
      </c>
      <c r="BM1">
        <f ca="1"/>
        <v>0</v>
      </c>
      <c r="BN1">
        <f ca="1"/>
        <v>0</v>
      </c>
      <c r="BO1">
        <f ca="1"/>
        <v>0</v>
      </c>
      <c r="BP1">
        <f ca="1"/>
        <v>0</v>
      </c>
      <c r="BQ1">
        <f ca="1"/>
        <v>0</v>
      </c>
      <c r="BR1" t="str">
        <f ca="1"/>
        <v/>
      </c>
      <c r="BS1">
        <f ca="1"/>
        <v>0</v>
      </c>
      <c r="BT1">
        <f ca="1"/>
        <v>0</v>
      </c>
      <c r="BU1" t="b">
        <f ca="1"/>
        <v>0</v>
      </c>
      <c r="BV1" t="b">
        <f ca="1"/>
        <v>0</v>
      </c>
      <c r="BW1">
        <f ca="1"/>
        <v>0</v>
      </c>
      <c r="BX1">
        <f ca="1"/>
        <v>0</v>
      </c>
      <c r="BY1">
        <f ca="1"/>
        <v>0</v>
      </c>
      <c r="BZ1">
        <f ca="1"/>
        <v>0</v>
      </c>
      <c r="CA1">
        <f ca="1"/>
        <v>1</v>
      </c>
      <c r="CB1">
        <f ca="1"/>
        <v>1</v>
      </c>
      <c r="CC1" t="b">
        <f ca="1"/>
        <v>0</v>
      </c>
      <c r="CD1" t="b">
        <f ca="1"/>
        <v>1</v>
      </c>
      <c r="CE1">
        <f ca="1"/>
        <v>0</v>
      </c>
      <c r="CF1">
        <f ca="1"/>
        <v>0</v>
      </c>
      <c r="CG1">
        <f ca="1"/>
        <v>0</v>
      </c>
      <c r="CH1">
        <f ca="1"/>
        <v>84</v>
      </c>
      <c r="CI1">
        <f ca="1"/>
        <v>96</v>
      </c>
      <c r="CJ1" t="b">
        <f ca="1"/>
        <v>0</v>
      </c>
      <c r="CK1" t="b">
        <f ca="1"/>
        <v>0</v>
      </c>
      <c r="CL1" t="b">
        <f ca="1"/>
        <v>1</v>
      </c>
      <c r="CM1" t="b">
        <f ca="1"/>
        <v>0</v>
      </c>
      <c r="CN1" t="b">
        <f ca="1"/>
        <v>0</v>
      </c>
      <c r="CO1">
        <f ca="1"/>
        <v>0</v>
      </c>
      <c r="CP1">
        <f ca="1"/>
        <v>0</v>
      </c>
      <c r="CQ1">
        <f ca="1"/>
        <v>0</v>
      </c>
      <c r="CR1">
        <f ca="1"/>
        <v>0</v>
      </c>
      <c r="CS1">
        <f ca="1"/>
        <v>0</v>
      </c>
      <c r="CT1">
        <f ca="1"/>
        <v>0</v>
      </c>
      <c r="CU1" t="b">
        <f ca="1"/>
        <v>0</v>
      </c>
      <c r="CV1" t="b">
        <f ca="1"/>
        <v>1</v>
      </c>
      <c r="CW1">
        <f ca="1"/>
        <v>48</v>
      </c>
      <c r="CX1">
        <f ca="1"/>
        <v>96</v>
      </c>
      <c r="CY1">
        <f ca="1"/>
        <v>0</v>
      </c>
      <c r="CZ1">
        <f ca="1"/>
        <v>1</v>
      </c>
      <c r="DA1">
        <f ca="1"/>
        <v>0</v>
      </c>
      <c r="DB1" t="b">
        <f ca="1"/>
        <v>0</v>
      </c>
      <c r="DC1" t="b">
        <f ca="1"/>
        <v>0</v>
      </c>
      <c r="DD1">
        <f ca="1"/>
        <v>0</v>
      </c>
      <c r="DE1" t="b">
        <f ca="1"/>
        <v>0</v>
      </c>
      <c r="DF1">
        <f ca="1"/>
        <v>0</v>
      </c>
    </row>
    <row r="2" spans="1:110" x14ac:dyDescent="0.2">
      <c r="A2" t="str">
        <f ca="1"/>
        <v>5_30 Theme</v>
      </c>
      <c r="B2">
        <f ca="1"/>
        <v>2</v>
      </c>
      <c r="C2">
        <f ca="1"/>
        <v>0</v>
      </c>
      <c r="D2">
        <f ca="1"/>
        <v>0</v>
      </c>
      <c r="E2">
        <f ca="1"/>
        <v>0</v>
      </c>
      <c r="F2">
        <f ca="1"/>
        <v>0</v>
      </c>
      <c r="G2">
        <f ca="1"/>
        <v>0</v>
      </c>
      <c r="H2">
        <f ca="1"/>
        <v>0</v>
      </c>
      <c r="I2">
        <f ca="1"/>
        <v>0</v>
      </c>
      <c r="J2" t="str">
        <f ca="1"/>
        <v>1:25</v>
      </c>
      <c r="K2" t="b">
        <f ca="1"/>
        <v>0</v>
      </c>
      <c r="L2" t="b">
        <f ca="1"/>
        <v>0</v>
      </c>
      <c r="M2" t="b">
        <f ca="1"/>
        <v>0</v>
      </c>
      <c r="N2" t="str">
        <f ca="1"/>
        <v>Alibi</v>
      </c>
      <c r="O2" t="b">
        <f ca="1"/>
        <v>0</v>
      </c>
      <c r="P2">
        <f ca="1"/>
        <v>0</v>
      </c>
      <c r="Q2">
        <f ca="1"/>
        <v>0</v>
      </c>
      <c r="R2">
        <f ca="1"/>
        <v>0</v>
      </c>
      <c r="S2">
        <f ca="1"/>
        <v>0</v>
      </c>
      <c r="T2">
        <f ca="1"/>
        <v>0</v>
      </c>
      <c r="U2">
        <f ca="1"/>
        <v>0</v>
      </c>
      <c r="V2">
        <f ca="1"/>
        <v>0</v>
      </c>
      <c r="W2">
        <f ca="1"/>
        <v>0</v>
      </c>
      <c r="X2">
        <f ca="1"/>
        <v>0</v>
      </c>
      <c r="Y2">
        <f ca="1"/>
        <v>0</v>
      </c>
      <c r="Z2">
        <f ca="1"/>
        <v>2</v>
      </c>
      <c r="AA2">
        <f ca="1"/>
        <v>0</v>
      </c>
      <c r="AB2">
        <f ca="1"/>
        <v>0</v>
      </c>
      <c r="AC2">
        <f ca="1"/>
        <v>0</v>
      </c>
      <c r="AD2">
        <f ca="1"/>
        <v>0</v>
      </c>
      <c r="AE2">
        <f ca="1"/>
        <v>0</v>
      </c>
      <c r="AF2">
        <f ca="1"/>
        <v>0</v>
      </c>
      <c r="AG2">
        <f ca="1"/>
        <v>0</v>
      </c>
      <c r="AH2">
        <f ca="1"/>
        <v>0</v>
      </c>
      <c r="AI2">
        <f ca="1"/>
        <v>0</v>
      </c>
      <c r="AJ2">
        <f ca="1"/>
        <v>0</v>
      </c>
      <c r="AK2">
        <f ca="1"/>
        <v>0</v>
      </c>
      <c r="AL2">
        <f ca="1"/>
        <v>0</v>
      </c>
      <c r="AM2">
        <f ca="1"/>
        <v>0</v>
      </c>
      <c r="AN2">
        <f ca="1"/>
        <v>0</v>
      </c>
      <c r="AO2">
        <f ca="1"/>
        <v>0</v>
      </c>
      <c r="AP2">
        <f ca="1"/>
        <v>0</v>
      </c>
      <c r="AQ2">
        <f ca="1"/>
        <v>0</v>
      </c>
      <c r="AR2">
        <f ca="1"/>
        <v>0</v>
      </c>
      <c r="AS2">
        <f ca="1"/>
        <v>0</v>
      </c>
      <c r="AT2">
        <f ca="1"/>
        <v>0</v>
      </c>
      <c r="AU2">
        <f ca="1"/>
        <v>0</v>
      </c>
      <c r="AV2">
        <f ca="1"/>
        <v>0</v>
      </c>
      <c r="AW2">
        <f ca="1"/>
        <v>0</v>
      </c>
      <c r="AX2">
        <f ca="1"/>
        <v>0</v>
      </c>
      <c r="AY2">
        <f ca="1"/>
        <v>0</v>
      </c>
      <c r="AZ2">
        <f ca="1"/>
        <v>0</v>
      </c>
      <c r="BA2">
        <f ca="1"/>
        <v>0</v>
      </c>
      <c r="BB2">
        <f ca="1"/>
        <v>0</v>
      </c>
      <c r="BC2">
        <f ca="1"/>
        <v>0</v>
      </c>
      <c r="BD2">
        <f ca="1"/>
        <v>0</v>
      </c>
      <c r="BE2">
        <f ca="1"/>
        <v>0</v>
      </c>
      <c r="BF2">
        <f ca="1"/>
        <v>0</v>
      </c>
      <c r="BG2">
        <f ca="1"/>
        <v>0</v>
      </c>
      <c r="BH2">
        <f ca="1"/>
        <v>0</v>
      </c>
      <c r="BI2">
        <f ca="1"/>
        <v>0</v>
      </c>
      <c r="BJ2">
        <f ca="1"/>
        <v>0</v>
      </c>
      <c r="BK2">
        <f ca="1"/>
        <v>0</v>
      </c>
      <c r="BL2">
        <f ca="1"/>
        <v>0</v>
      </c>
      <c r="BM2">
        <f ca="1"/>
        <v>0</v>
      </c>
      <c r="BN2">
        <f ca="1"/>
        <v>0</v>
      </c>
      <c r="BO2">
        <f ca="1"/>
        <v>0</v>
      </c>
      <c r="BP2">
        <f ca="1"/>
        <v>0</v>
      </c>
      <c r="BQ2">
        <f ca="1"/>
        <v>0</v>
      </c>
      <c r="BR2" t="str">
        <f ca="1"/>
        <v/>
      </c>
      <c r="BS2">
        <f ca="1"/>
        <v>0</v>
      </c>
      <c r="BT2">
        <f ca="1"/>
        <v>0</v>
      </c>
      <c r="BU2" t="b">
        <f ca="1"/>
        <v>0</v>
      </c>
      <c r="BV2" t="b">
        <f ca="1"/>
        <v>0</v>
      </c>
      <c r="BW2">
        <f ca="1"/>
        <v>0</v>
      </c>
      <c r="BX2">
        <f ca="1"/>
        <v>0</v>
      </c>
      <c r="BY2">
        <f ca="1"/>
        <v>0</v>
      </c>
      <c r="BZ2">
        <f ca="1"/>
        <v>0</v>
      </c>
      <c r="CA2">
        <f ca="1"/>
        <v>0</v>
      </c>
      <c r="CB2">
        <f ca="1"/>
        <v>0</v>
      </c>
      <c r="CC2" t="b">
        <f ca="1"/>
        <v>0</v>
      </c>
      <c r="CD2" t="b">
        <f ca="1"/>
        <v>0</v>
      </c>
      <c r="CE2">
        <f ca="1"/>
        <v>0</v>
      </c>
      <c r="CF2">
        <f ca="1"/>
        <v>0</v>
      </c>
      <c r="CG2">
        <f ca="1"/>
        <v>0</v>
      </c>
      <c r="CH2">
        <f ca="1"/>
        <v>85</v>
      </c>
      <c r="CI2">
        <f ca="1"/>
        <v>95</v>
      </c>
      <c r="CJ2" t="b">
        <f ca="1"/>
        <v>0</v>
      </c>
      <c r="CK2" t="b">
        <f ca="1"/>
        <v>1</v>
      </c>
      <c r="CL2" t="b">
        <f ca="1"/>
        <v>0</v>
      </c>
      <c r="CM2" t="b">
        <f ca="1"/>
        <v>0</v>
      </c>
      <c r="CN2" t="b">
        <f ca="1"/>
        <v>0</v>
      </c>
      <c r="CO2">
        <f ca="1"/>
        <v>0</v>
      </c>
      <c r="CP2">
        <f ca="1"/>
        <v>0</v>
      </c>
      <c r="CQ2">
        <f ca="1"/>
        <v>0</v>
      </c>
      <c r="CR2">
        <f ca="1"/>
        <v>0</v>
      </c>
      <c r="CS2">
        <f ca="1"/>
        <v>0</v>
      </c>
      <c r="CT2">
        <f ca="1"/>
        <v>0</v>
      </c>
      <c r="CU2" t="b">
        <f ca="1"/>
        <v>1</v>
      </c>
      <c r="CV2" t="b">
        <f ca="1"/>
        <v>0</v>
      </c>
      <c r="CW2">
        <f ca="1"/>
        <v>158</v>
      </c>
      <c r="CX2">
        <f ca="1"/>
        <v>95</v>
      </c>
      <c r="CY2">
        <f ca="1"/>
        <v>1</v>
      </c>
      <c r="CZ2">
        <f ca="1"/>
        <v>0</v>
      </c>
      <c r="DA2">
        <f ca="1"/>
        <v>0</v>
      </c>
      <c r="DB2" t="b">
        <f ca="1"/>
        <v>0</v>
      </c>
      <c r="DC2" t="b">
        <f ca="1"/>
        <v>0</v>
      </c>
      <c r="DD2">
        <f ca="1"/>
        <v>0</v>
      </c>
      <c r="DE2" t="b">
        <f ca="1"/>
        <v>0</v>
      </c>
      <c r="DF2">
        <f ca="1"/>
        <v>0</v>
      </c>
    </row>
    <row r="3" spans="1:110" x14ac:dyDescent="0.2">
      <c r="A3" t="str">
        <f ca="1"/>
        <v>5_30 Theme</v>
      </c>
      <c r="B3">
        <f ca="1"/>
        <v>3</v>
      </c>
      <c r="C3">
        <f ca="1"/>
        <v>0</v>
      </c>
      <c r="D3">
        <f ca="1"/>
        <v>0</v>
      </c>
      <c r="E3">
        <f ca="1"/>
        <v>0</v>
      </c>
      <c r="F3">
        <f ca="1"/>
        <v>0</v>
      </c>
      <c r="G3">
        <f ca="1"/>
        <v>0</v>
      </c>
      <c r="H3">
        <f ca="1"/>
        <v>0</v>
      </c>
      <c r="I3">
        <f ca="1"/>
        <v>0</v>
      </c>
      <c r="J3" t="str">
        <f ca="1"/>
        <v>0:21</v>
      </c>
      <c r="K3" t="b">
        <f ca="1"/>
        <v>0</v>
      </c>
      <c r="L3" t="b">
        <f ca="1"/>
        <v>0</v>
      </c>
      <c r="M3" t="b">
        <f ca="1"/>
        <v>0</v>
      </c>
      <c r="N3" t="str">
        <f ca="1"/>
        <v>Alibi</v>
      </c>
      <c r="O3" t="b">
        <f ca="1"/>
        <v>0</v>
      </c>
      <c r="P3">
        <f ca="1"/>
        <v>0</v>
      </c>
      <c r="Q3">
        <f ca="1"/>
        <v>0</v>
      </c>
      <c r="R3">
        <f ca="1"/>
        <v>0</v>
      </c>
      <c r="S3">
        <f ca="1"/>
        <v>0</v>
      </c>
      <c r="T3">
        <f ca="1"/>
        <v>0</v>
      </c>
      <c r="U3">
        <f ca="1"/>
        <v>0</v>
      </c>
      <c r="V3">
        <f ca="1"/>
        <v>0</v>
      </c>
      <c r="W3">
        <f ca="1"/>
        <v>0</v>
      </c>
      <c r="X3">
        <f ca="1"/>
        <v>0</v>
      </c>
      <c r="Y3">
        <f ca="1"/>
        <v>0</v>
      </c>
      <c r="Z3">
        <f ca="1"/>
        <v>3</v>
      </c>
      <c r="AA3">
        <f ca="1"/>
        <v>0</v>
      </c>
      <c r="AB3">
        <f ca="1"/>
        <v>0</v>
      </c>
      <c r="AC3">
        <f ca="1"/>
        <v>0</v>
      </c>
      <c r="AD3">
        <f ca="1"/>
        <v>0</v>
      </c>
      <c r="AE3">
        <f ca="1"/>
        <v>0</v>
      </c>
      <c r="AF3">
        <f ca="1"/>
        <v>0</v>
      </c>
      <c r="AG3">
        <f ca="1"/>
        <v>0</v>
      </c>
      <c r="AH3">
        <f ca="1"/>
        <v>0</v>
      </c>
      <c r="AI3">
        <f ca="1"/>
        <v>0</v>
      </c>
      <c r="AJ3">
        <f ca="1"/>
        <v>0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  <c r="AQ3">
        <f ca="1"/>
        <v>0</v>
      </c>
      <c r="AR3">
        <f ca="1"/>
        <v>0</v>
      </c>
      <c r="AS3">
        <f ca="1"/>
        <v>0</v>
      </c>
      <c r="AT3">
        <f ca="1"/>
        <v>0</v>
      </c>
      <c r="AU3">
        <f ca="1"/>
        <v>0</v>
      </c>
      <c r="AV3">
        <f ca="1"/>
        <v>0</v>
      </c>
      <c r="AW3">
        <f ca="1"/>
        <v>0</v>
      </c>
      <c r="AX3">
        <f ca="1"/>
        <v>0</v>
      </c>
      <c r="AY3">
        <f ca="1"/>
        <v>0</v>
      </c>
      <c r="AZ3">
        <f ca="1"/>
        <v>0</v>
      </c>
      <c r="BA3">
        <f ca="1"/>
        <v>0</v>
      </c>
      <c r="BB3">
        <f ca="1"/>
        <v>0</v>
      </c>
      <c r="BC3">
        <f ca="1"/>
        <v>0</v>
      </c>
      <c r="BD3">
        <f ca="1"/>
        <v>0</v>
      </c>
      <c r="BE3">
        <f ca="1"/>
        <v>0</v>
      </c>
      <c r="BF3">
        <f ca="1"/>
        <v>0</v>
      </c>
      <c r="BG3">
        <f ca="1"/>
        <v>0</v>
      </c>
      <c r="BH3">
        <f ca="1"/>
        <v>0</v>
      </c>
      <c r="BI3">
        <f ca="1"/>
        <v>0</v>
      </c>
      <c r="BJ3">
        <f ca="1"/>
        <v>0</v>
      </c>
      <c r="BK3">
        <f ca="1"/>
        <v>0</v>
      </c>
      <c r="BL3">
        <f ca="1"/>
        <v>0</v>
      </c>
      <c r="BM3">
        <f ca="1"/>
        <v>0</v>
      </c>
      <c r="BN3">
        <f ca="1"/>
        <v>0</v>
      </c>
      <c r="BO3">
        <f ca="1"/>
        <v>0</v>
      </c>
      <c r="BP3">
        <f ca="1"/>
        <v>0</v>
      </c>
      <c r="BQ3">
        <f ca="1"/>
        <v>0</v>
      </c>
      <c r="BR3" t="str">
        <f ca="1"/>
        <v/>
      </c>
      <c r="BS3">
        <f ca="1"/>
        <v>0</v>
      </c>
      <c r="BT3">
        <f ca="1"/>
        <v>0</v>
      </c>
      <c r="BU3" t="b">
        <f ca="1"/>
        <v>0</v>
      </c>
      <c r="BV3" t="b">
        <f ca="1"/>
        <v>0</v>
      </c>
      <c r="BW3">
        <f ca="1"/>
        <v>0</v>
      </c>
      <c r="BX3">
        <f ca="1"/>
        <v>0</v>
      </c>
      <c r="BY3">
        <f ca="1"/>
        <v>0</v>
      </c>
      <c r="BZ3">
        <f ca="1"/>
        <v>0</v>
      </c>
      <c r="CA3">
        <f ca="1"/>
        <v>1</v>
      </c>
      <c r="CB3">
        <f ca="1"/>
        <v>0</v>
      </c>
      <c r="CC3" t="b">
        <f ca="1"/>
        <v>0</v>
      </c>
      <c r="CD3" t="b">
        <f ca="1"/>
        <v>1</v>
      </c>
      <c r="CE3">
        <f ca="1"/>
        <v>0</v>
      </c>
      <c r="CF3">
        <f ca="1"/>
        <v>0</v>
      </c>
      <c r="CG3">
        <f ca="1"/>
        <v>0</v>
      </c>
      <c r="CH3">
        <f ca="1"/>
        <v>21</v>
      </c>
      <c r="CI3">
        <f ca="1"/>
        <v>159</v>
      </c>
      <c r="CJ3" t="b">
        <f ca="1"/>
        <v>0</v>
      </c>
      <c r="CK3" t="b">
        <f ca="1"/>
        <v>1</v>
      </c>
      <c r="CL3" t="b">
        <f ca="1"/>
        <v>1</v>
      </c>
      <c r="CM3" t="b">
        <f ca="1"/>
        <v>1</v>
      </c>
      <c r="CN3" t="b">
        <f ca="1"/>
        <v>0</v>
      </c>
      <c r="CO3">
        <f ca="1"/>
        <v>0</v>
      </c>
      <c r="CP3">
        <f ca="1"/>
        <v>0</v>
      </c>
      <c r="CQ3">
        <f ca="1"/>
        <v>0</v>
      </c>
      <c r="CR3">
        <f ca="1"/>
        <v>0</v>
      </c>
      <c r="CS3">
        <f ca="1"/>
        <v>0</v>
      </c>
      <c r="CT3">
        <f ca="1"/>
        <v>0</v>
      </c>
      <c r="CU3" t="b">
        <f ca="1"/>
        <v>1</v>
      </c>
      <c r="CV3" t="b">
        <f ca="1"/>
        <v>1</v>
      </c>
      <c r="CW3" t="b">
        <f ca="1"/>
        <v>0</v>
      </c>
      <c r="CX3">
        <f ca="1"/>
        <v>159</v>
      </c>
      <c r="CY3">
        <f ca="1"/>
        <v>0</v>
      </c>
      <c r="CZ3">
        <f ca="1"/>
        <v>1</v>
      </c>
      <c r="DA3">
        <f ca="1"/>
        <v>0</v>
      </c>
      <c r="DB3" t="b">
        <f ca="1"/>
        <v>0</v>
      </c>
      <c r="DC3" t="b">
        <f ca="1"/>
        <v>0</v>
      </c>
      <c r="DD3">
        <f ca="1"/>
        <v>0</v>
      </c>
      <c r="DE3" t="b">
        <f ca="1"/>
        <v>0</v>
      </c>
      <c r="DF3">
        <f ca="1"/>
        <v>0</v>
      </c>
    </row>
    <row r="4" spans="1:110" x14ac:dyDescent="0.2">
      <c r="A4" t="str">
        <f ca="1"/>
        <v>5_30 Theme</v>
      </c>
      <c r="B4">
        <f ca="1"/>
        <v>4</v>
      </c>
      <c r="C4">
        <f ca="1"/>
        <v>0</v>
      </c>
      <c r="D4">
        <f ca="1"/>
        <v>0</v>
      </c>
      <c r="E4">
        <f ca="1"/>
        <v>0</v>
      </c>
      <c r="F4">
        <f ca="1"/>
        <v>0</v>
      </c>
      <c r="G4">
        <f ca="1"/>
        <v>0</v>
      </c>
      <c r="H4">
        <f ca="1"/>
        <v>0</v>
      </c>
      <c r="I4">
        <f ca="1"/>
        <v>0</v>
      </c>
      <c r="J4" t="str">
        <f ca="1"/>
        <v>0:56</v>
      </c>
      <c r="K4" t="b">
        <f ca="1"/>
        <v>0</v>
      </c>
      <c r="L4" t="b">
        <f ca="1"/>
        <v>0</v>
      </c>
      <c r="M4" t="b">
        <f ca="1"/>
        <v>0</v>
      </c>
      <c r="N4" t="str">
        <f ca="1"/>
        <v>Wamai</v>
      </c>
      <c r="O4" t="b">
        <f ca="1"/>
        <v>0</v>
      </c>
      <c r="P4">
        <f ca="1"/>
        <v>0</v>
      </c>
      <c r="Q4">
        <f ca="1"/>
        <v>0</v>
      </c>
      <c r="R4">
        <f ca="1"/>
        <v>0</v>
      </c>
      <c r="S4">
        <f ca="1"/>
        <v>0</v>
      </c>
      <c r="T4">
        <f ca="1"/>
        <v>0</v>
      </c>
      <c r="U4">
        <f ca="1"/>
        <v>0</v>
      </c>
      <c r="V4">
        <f ca="1"/>
        <v>0</v>
      </c>
      <c r="W4">
        <f ca="1"/>
        <v>0</v>
      </c>
      <c r="X4">
        <f ca="1"/>
        <v>0</v>
      </c>
      <c r="Y4">
        <f ca="1"/>
        <v>0</v>
      </c>
      <c r="Z4">
        <f ca="1"/>
        <v>4</v>
      </c>
      <c r="AA4">
        <f ca="1"/>
        <v>0</v>
      </c>
      <c r="AB4">
        <f ca="1"/>
        <v>0</v>
      </c>
      <c r="AC4">
        <f ca="1"/>
        <v>0</v>
      </c>
      <c r="AD4">
        <f ca="1"/>
        <v>0</v>
      </c>
      <c r="AE4">
        <f ca="1"/>
        <v>0</v>
      </c>
      <c r="AF4">
        <f ca="1"/>
        <v>0</v>
      </c>
      <c r="AG4">
        <f ca="1"/>
        <v>0</v>
      </c>
      <c r="AH4">
        <f ca="1"/>
        <v>0</v>
      </c>
      <c r="AI4">
        <f ca="1"/>
        <v>0</v>
      </c>
      <c r="AJ4">
        <f ca="1"/>
        <v>0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  <c r="AQ4">
        <f ca="1"/>
        <v>0</v>
      </c>
      <c r="AR4">
        <f ca="1"/>
        <v>0</v>
      </c>
      <c r="AS4">
        <f ca="1"/>
        <v>0</v>
      </c>
      <c r="AT4">
        <f ca="1"/>
        <v>0</v>
      </c>
      <c r="AU4">
        <f ca="1"/>
        <v>0</v>
      </c>
      <c r="AV4">
        <f ca="1"/>
        <v>0</v>
      </c>
      <c r="AW4">
        <f ca="1"/>
        <v>0</v>
      </c>
      <c r="AX4">
        <f ca="1"/>
        <v>0</v>
      </c>
      <c r="AY4">
        <f ca="1"/>
        <v>0</v>
      </c>
      <c r="AZ4">
        <f ca="1"/>
        <v>0</v>
      </c>
      <c r="BA4">
        <f ca="1"/>
        <v>0</v>
      </c>
      <c r="BB4">
        <f ca="1"/>
        <v>0</v>
      </c>
      <c r="BC4">
        <f ca="1"/>
        <v>0</v>
      </c>
      <c r="BD4">
        <f ca="1"/>
        <v>0</v>
      </c>
      <c r="BE4">
        <f ca="1"/>
        <v>0</v>
      </c>
      <c r="BF4">
        <f ca="1"/>
        <v>0</v>
      </c>
      <c r="BG4">
        <f ca="1"/>
        <v>0</v>
      </c>
      <c r="BH4">
        <f ca="1"/>
        <v>0</v>
      </c>
      <c r="BI4">
        <f ca="1"/>
        <v>0</v>
      </c>
      <c r="BJ4">
        <f ca="1"/>
        <v>0</v>
      </c>
      <c r="BK4">
        <f ca="1"/>
        <v>0</v>
      </c>
      <c r="BL4">
        <f ca="1"/>
        <v>0</v>
      </c>
      <c r="BM4">
        <f ca="1"/>
        <v>0</v>
      </c>
      <c r="BN4">
        <f ca="1"/>
        <v>0</v>
      </c>
      <c r="BO4">
        <f ca="1"/>
        <v>0</v>
      </c>
      <c r="BP4">
        <f ca="1"/>
        <v>0</v>
      </c>
      <c r="BQ4">
        <f ca="1"/>
        <v>0</v>
      </c>
      <c r="BR4" t="str">
        <f ca="1"/>
        <v/>
      </c>
      <c r="BS4">
        <f ca="1"/>
        <v>0</v>
      </c>
      <c r="BT4">
        <f ca="1"/>
        <v>0</v>
      </c>
      <c r="BU4" t="b">
        <f ca="1"/>
        <v>0</v>
      </c>
      <c r="BV4" t="b">
        <f ca="1"/>
        <v>0</v>
      </c>
      <c r="BW4">
        <f ca="1"/>
        <v>0</v>
      </c>
      <c r="BX4">
        <f ca="1"/>
        <v>0</v>
      </c>
      <c r="BY4">
        <f ca="1"/>
        <v>0</v>
      </c>
      <c r="BZ4">
        <f ca="1"/>
        <v>0</v>
      </c>
      <c r="CA4">
        <f ca="1"/>
        <v>0</v>
      </c>
      <c r="CB4">
        <f ca="1"/>
        <v>0</v>
      </c>
      <c r="CC4" t="b">
        <f ca="1"/>
        <v>0</v>
      </c>
      <c r="CD4" t="b">
        <f ca="1"/>
        <v>0</v>
      </c>
      <c r="CE4">
        <f ca="1"/>
        <v>0</v>
      </c>
      <c r="CF4">
        <f ca="1"/>
        <v>0</v>
      </c>
      <c r="CG4">
        <f ca="1"/>
        <v>0</v>
      </c>
      <c r="CH4">
        <f ca="1"/>
        <v>56</v>
      </c>
      <c r="CI4">
        <f ca="1"/>
        <v>124</v>
      </c>
      <c r="CJ4" t="b">
        <f ca="1"/>
        <v>1</v>
      </c>
      <c r="CK4" t="b">
        <f ca="1"/>
        <v>0</v>
      </c>
      <c r="CL4" t="b">
        <f ca="1"/>
        <v>0</v>
      </c>
      <c r="CM4" t="b">
        <f ca="1"/>
        <v>0</v>
      </c>
      <c r="CN4" t="b">
        <f ca="1"/>
        <v>0</v>
      </c>
      <c r="CO4">
        <f ca="1"/>
        <v>0</v>
      </c>
      <c r="CP4">
        <f ca="1"/>
        <v>0</v>
      </c>
      <c r="CQ4">
        <f ca="1"/>
        <v>0</v>
      </c>
      <c r="CR4">
        <f ca="1"/>
        <v>0</v>
      </c>
      <c r="CS4">
        <f ca="1"/>
        <v>0</v>
      </c>
      <c r="CT4">
        <f ca="1"/>
        <v>0</v>
      </c>
      <c r="CU4" t="b">
        <f ca="1"/>
        <v>1</v>
      </c>
      <c r="CV4" t="b">
        <f ca="1"/>
        <v>0</v>
      </c>
      <c r="CW4">
        <f ca="1"/>
        <v>74</v>
      </c>
      <c r="CX4">
        <f ca="1"/>
        <v>124</v>
      </c>
      <c r="CY4">
        <f ca="1"/>
        <v>1</v>
      </c>
      <c r="CZ4">
        <f ca="1"/>
        <v>0</v>
      </c>
      <c r="DA4">
        <f ca="1"/>
        <v>0</v>
      </c>
      <c r="DB4" t="b">
        <f ca="1"/>
        <v>0</v>
      </c>
      <c r="DC4" t="b">
        <f ca="1"/>
        <v>0</v>
      </c>
      <c r="DD4">
        <f ca="1"/>
        <v>0</v>
      </c>
      <c r="DE4" t="b">
        <f ca="1"/>
        <v>0</v>
      </c>
      <c r="DF4">
        <f ca="1"/>
        <v>0</v>
      </c>
    </row>
    <row r="5" spans="1:110" x14ac:dyDescent="0.2">
      <c r="A5" t="str">
        <f ca="1"/>
        <v>5_30 Theme</v>
      </c>
      <c r="B5">
        <f ca="1"/>
        <v>5</v>
      </c>
      <c r="C5">
        <f ca="1"/>
        <v>0</v>
      </c>
      <c r="D5">
        <f ca="1"/>
        <v>0</v>
      </c>
      <c r="E5">
        <f ca="1"/>
        <v>0</v>
      </c>
      <c r="F5">
        <f ca="1"/>
        <v>0</v>
      </c>
      <c r="G5">
        <f ca="1"/>
        <v>0</v>
      </c>
      <c r="H5">
        <f ca="1"/>
        <v>0</v>
      </c>
      <c r="I5">
        <f ca="1"/>
        <v>0</v>
      </c>
      <c r="J5" t="str">
        <f ca="1"/>
        <v>0:33</v>
      </c>
      <c r="K5" t="b">
        <f ca="1"/>
        <v>0</v>
      </c>
      <c r="L5" t="b">
        <f ca="1"/>
        <v>0</v>
      </c>
      <c r="M5" t="b">
        <f ca="1"/>
        <v>0</v>
      </c>
      <c r="N5" t="str">
        <f ca="1"/>
        <v>Jager</v>
      </c>
      <c r="O5" t="b">
        <f ca="1"/>
        <v>0</v>
      </c>
      <c r="P5">
        <f ca="1"/>
        <v>0</v>
      </c>
      <c r="Q5">
        <f ca="1"/>
        <v>0</v>
      </c>
      <c r="R5">
        <f ca="1"/>
        <v>0</v>
      </c>
      <c r="S5">
        <f ca="1"/>
        <v>0</v>
      </c>
      <c r="T5">
        <f ca="1"/>
        <v>0</v>
      </c>
      <c r="U5">
        <f ca="1"/>
        <v>0</v>
      </c>
      <c r="V5">
        <f ca="1"/>
        <v>0</v>
      </c>
      <c r="W5">
        <f ca="1"/>
        <v>0</v>
      </c>
      <c r="X5">
        <f ca="1"/>
        <v>0</v>
      </c>
      <c r="Y5">
        <f ca="1"/>
        <v>0</v>
      </c>
      <c r="Z5">
        <f ca="1"/>
        <v>5</v>
      </c>
      <c r="AA5">
        <f ca="1"/>
        <v>0</v>
      </c>
      <c r="AB5">
        <f ca="1"/>
        <v>0</v>
      </c>
      <c r="AC5">
        <f ca="1"/>
        <v>0</v>
      </c>
      <c r="AD5">
        <f ca="1"/>
        <v>0</v>
      </c>
      <c r="AE5">
        <f ca="1"/>
        <v>0</v>
      </c>
      <c r="AF5">
        <f ca="1"/>
        <v>0</v>
      </c>
      <c r="AG5">
        <f ca="1"/>
        <v>0</v>
      </c>
      <c r="AH5">
        <f ca="1"/>
        <v>0</v>
      </c>
      <c r="AI5">
        <f ca="1"/>
        <v>0</v>
      </c>
      <c r="AJ5">
        <f ca="1"/>
        <v>0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  <c r="AQ5">
        <f ca="1"/>
        <v>0</v>
      </c>
      <c r="AR5">
        <f ca="1"/>
        <v>0</v>
      </c>
      <c r="AS5">
        <f ca="1"/>
        <v>0</v>
      </c>
      <c r="AT5">
        <f ca="1"/>
        <v>0</v>
      </c>
      <c r="AU5">
        <f ca="1"/>
        <v>0</v>
      </c>
      <c r="AV5">
        <f ca="1"/>
        <v>0</v>
      </c>
      <c r="AW5">
        <f ca="1"/>
        <v>0</v>
      </c>
      <c r="AX5">
        <f ca="1"/>
        <v>0</v>
      </c>
      <c r="AY5">
        <f ca="1"/>
        <v>0</v>
      </c>
      <c r="AZ5">
        <f ca="1"/>
        <v>0</v>
      </c>
      <c r="BA5">
        <f ca="1"/>
        <v>0</v>
      </c>
      <c r="BB5">
        <f ca="1"/>
        <v>0</v>
      </c>
      <c r="BC5">
        <f ca="1"/>
        <v>0</v>
      </c>
      <c r="BD5">
        <f ca="1"/>
        <v>0</v>
      </c>
      <c r="BE5">
        <f ca="1"/>
        <v>0</v>
      </c>
      <c r="BF5">
        <f ca="1"/>
        <v>0</v>
      </c>
      <c r="BG5">
        <f ca="1"/>
        <v>0</v>
      </c>
      <c r="BH5">
        <f ca="1"/>
        <v>0</v>
      </c>
      <c r="BI5">
        <f ca="1"/>
        <v>0</v>
      </c>
      <c r="BJ5">
        <f ca="1"/>
        <v>0</v>
      </c>
      <c r="BK5">
        <f ca="1"/>
        <v>0</v>
      </c>
      <c r="BL5">
        <f ca="1"/>
        <v>0</v>
      </c>
      <c r="BM5">
        <f ca="1"/>
        <v>0</v>
      </c>
      <c r="BN5">
        <f ca="1"/>
        <v>0</v>
      </c>
      <c r="BO5">
        <f ca="1"/>
        <v>0</v>
      </c>
      <c r="BP5">
        <f ca="1"/>
        <v>0</v>
      </c>
      <c r="BQ5">
        <f ca="1"/>
        <v>0</v>
      </c>
      <c r="BR5" t="str">
        <f ca="1"/>
        <v/>
      </c>
      <c r="BS5">
        <f ca="1"/>
        <v>0</v>
      </c>
      <c r="BT5">
        <f ca="1"/>
        <v>0</v>
      </c>
      <c r="BU5" t="b">
        <f ca="1"/>
        <v>0</v>
      </c>
      <c r="BV5" t="b">
        <f ca="1"/>
        <v>0</v>
      </c>
      <c r="BW5">
        <f ca="1"/>
        <v>0</v>
      </c>
      <c r="BX5">
        <f ca="1"/>
        <v>0</v>
      </c>
      <c r="BY5">
        <f ca="1"/>
        <v>0</v>
      </c>
      <c r="BZ5">
        <f ca="1"/>
        <v>0</v>
      </c>
      <c r="CA5">
        <f ca="1"/>
        <v>2</v>
      </c>
      <c r="CB5">
        <f ca="1"/>
        <v>1</v>
      </c>
      <c r="CC5" t="b">
        <f ca="1"/>
        <v>1</v>
      </c>
      <c r="CD5" t="b">
        <f ca="1"/>
        <v>1</v>
      </c>
      <c r="CE5">
        <f ca="1"/>
        <v>0</v>
      </c>
      <c r="CF5">
        <f ca="1"/>
        <v>1</v>
      </c>
      <c r="CG5">
        <f ca="1"/>
        <v>0</v>
      </c>
      <c r="CH5">
        <f ca="1"/>
        <v>33</v>
      </c>
      <c r="CI5">
        <f ca="1"/>
        <v>147</v>
      </c>
      <c r="CJ5" t="b">
        <f ca="1"/>
        <v>1</v>
      </c>
      <c r="CK5" t="b">
        <f ca="1"/>
        <v>0</v>
      </c>
      <c r="CL5" t="b">
        <f ca="1"/>
        <v>0</v>
      </c>
      <c r="CM5" t="b">
        <f ca="1"/>
        <v>0</v>
      </c>
      <c r="CN5" t="b">
        <f ca="1"/>
        <v>0</v>
      </c>
      <c r="CO5">
        <f ca="1"/>
        <v>0</v>
      </c>
      <c r="CP5">
        <f ca="1"/>
        <v>0</v>
      </c>
      <c r="CQ5">
        <f ca="1"/>
        <v>0</v>
      </c>
      <c r="CR5">
        <f ca="1"/>
        <v>0</v>
      </c>
      <c r="CS5">
        <f ca="1"/>
        <v>0</v>
      </c>
      <c r="CT5">
        <f ca="1"/>
        <v>0</v>
      </c>
      <c r="CU5" t="b">
        <f ca="1"/>
        <v>1</v>
      </c>
      <c r="CV5" t="b">
        <f ca="1"/>
        <v>1</v>
      </c>
      <c r="CW5">
        <f ca="1"/>
        <v>88</v>
      </c>
      <c r="CX5">
        <f ca="1"/>
        <v>147</v>
      </c>
      <c r="CY5">
        <f ca="1"/>
        <v>1</v>
      </c>
      <c r="CZ5">
        <f ca="1"/>
        <v>2</v>
      </c>
      <c r="DA5">
        <f ca="1"/>
        <v>0</v>
      </c>
      <c r="DB5" t="b">
        <f ca="1"/>
        <v>0</v>
      </c>
      <c r="DC5" t="b">
        <f ca="1"/>
        <v>0</v>
      </c>
      <c r="DD5">
        <f ca="1"/>
        <v>0</v>
      </c>
      <c r="DE5" t="b">
        <f ca="1"/>
        <v>0</v>
      </c>
      <c r="DF5">
        <f ca="1"/>
        <v>0</v>
      </c>
    </row>
    <row r="6" spans="1:110" x14ac:dyDescent="0.2">
      <c r="A6" t="str">
        <f ca="1"/>
        <v>5_30 Theme</v>
      </c>
      <c r="B6">
        <f ca="1"/>
        <v>6</v>
      </c>
      <c r="C6">
        <f ca="1"/>
        <v>0</v>
      </c>
      <c r="D6">
        <f ca="1"/>
        <v>0</v>
      </c>
      <c r="E6">
        <f ca="1"/>
        <v>0</v>
      </c>
      <c r="F6">
        <f ca="1"/>
        <v>0</v>
      </c>
      <c r="G6">
        <f ca="1"/>
        <v>0</v>
      </c>
      <c r="H6">
        <f ca="1"/>
        <v>0</v>
      </c>
      <c r="I6">
        <f ca="1"/>
        <v>0</v>
      </c>
      <c r="J6" t="str">
        <f ca="1"/>
        <v>2:21</v>
      </c>
      <c r="K6" t="b">
        <f ca="1"/>
        <v>0</v>
      </c>
      <c r="L6" t="b">
        <f ca="1"/>
        <v>0</v>
      </c>
      <c r="M6" t="b">
        <f ca="1"/>
        <v>0</v>
      </c>
      <c r="N6" t="str">
        <f ca="1"/>
        <v>Frost</v>
      </c>
      <c r="O6" t="b">
        <f ca="1"/>
        <v>0</v>
      </c>
      <c r="P6">
        <f ca="1"/>
        <v>0</v>
      </c>
      <c r="Q6">
        <f ca="1"/>
        <v>0</v>
      </c>
      <c r="R6">
        <f ca="1"/>
        <v>0</v>
      </c>
      <c r="S6">
        <f ca="1"/>
        <v>0</v>
      </c>
      <c r="T6">
        <f ca="1"/>
        <v>0</v>
      </c>
      <c r="U6">
        <f ca="1"/>
        <v>0</v>
      </c>
      <c r="V6">
        <f ca="1"/>
        <v>0</v>
      </c>
      <c r="W6">
        <f ca="1"/>
        <v>0</v>
      </c>
      <c r="X6">
        <f ca="1"/>
        <v>0</v>
      </c>
      <c r="Y6">
        <f ca="1"/>
        <v>0</v>
      </c>
      <c r="Z6">
        <f ca="1"/>
        <v>6</v>
      </c>
      <c r="AA6">
        <f ca="1"/>
        <v>0</v>
      </c>
      <c r="AB6">
        <f ca="1"/>
        <v>0</v>
      </c>
      <c r="AC6">
        <f ca="1"/>
        <v>0</v>
      </c>
      <c r="AD6">
        <f ca="1"/>
        <v>0</v>
      </c>
      <c r="AE6">
        <f ca="1"/>
        <v>0</v>
      </c>
      <c r="AF6">
        <f ca="1"/>
        <v>0</v>
      </c>
      <c r="AG6">
        <f ca="1"/>
        <v>0</v>
      </c>
      <c r="AH6">
        <f ca="1"/>
        <v>0</v>
      </c>
      <c r="AI6">
        <f ca="1"/>
        <v>0</v>
      </c>
      <c r="AJ6">
        <f ca="1"/>
        <v>0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  <c r="AQ6">
        <f ca="1"/>
        <v>0</v>
      </c>
      <c r="AR6">
        <f ca="1"/>
        <v>0</v>
      </c>
      <c r="AS6">
        <f ca="1"/>
        <v>0</v>
      </c>
      <c r="AT6">
        <f ca="1"/>
        <v>0</v>
      </c>
      <c r="AU6">
        <f ca="1"/>
        <v>0</v>
      </c>
      <c r="AV6">
        <f ca="1"/>
        <v>0</v>
      </c>
      <c r="AW6">
        <f ca="1"/>
        <v>0</v>
      </c>
      <c r="AX6">
        <f ca="1"/>
        <v>0</v>
      </c>
      <c r="AY6">
        <f ca="1"/>
        <v>0</v>
      </c>
      <c r="AZ6">
        <f ca="1"/>
        <v>0</v>
      </c>
      <c r="BA6">
        <f ca="1"/>
        <v>0</v>
      </c>
      <c r="BB6">
        <f ca="1"/>
        <v>0</v>
      </c>
      <c r="BC6">
        <f ca="1"/>
        <v>0</v>
      </c>
      <c r="BD6">
        <f ca="1"/>
        <v>0</v>
      </c>
      <c r="BE6">
        <f ca="1"/>
        <v>0</v>
      </c>
      <c r="BF6">
        <f ca="1"/>
        <v>0</v>
      </c>
      <c r="BG6">
        <f ca="1"/>
        <v>0</v>
      </c>
      <c r="BH6">
        <f ca="1"/>
        <v>0</v>
      </c>
      <c r="BI6">
        <f ca="1"/>
        <v>0</v>
      </c>
      <c r="BJ6">
        <f ca="1"/>
        <v>0</v>
      </c>
      <c r="BK6">
        <f ca="1"/>
        <v>0</v>
      </c>
      <c r="BL6">
        <f ca="1"/>
        <v>0</v>
      </c>
      <c r="BM6">
        <f ca="1"/>
        <v>0</v>
      </c>
      <c r="BN6">
        <f ca="1"/>
        <v>0</v>
      </c>
      <c r="BO6">
        <f ca="1"/>
        <v>0</v>
      </c>
      <c r="BP6">
        <f ca="1"/>
        <v>0</v>
      </c>
      <c r="BQ6">
        <f ca="1"/>
        <v>0</v>
      </c>
      <c r="BR6" t="str">
        <f ca="1"/>
        <v/>
      </c>
      <c r="BS6">
        <f ca="1"/>
        <v>0</v>
      </c>
      <c r="BT6">
        <f ca="1"/>
        <v>0</v>
      </c>
      <c r="BU6" t="b">
        <f ca="1"/>
        <v>0</v>
      </c>
      <c r="BV6" t="b">
        <f ca="1"/>
        <v>0</v>
      </c>
      <c r="BW6">
        <f ca="1"/>
        <v>0</v>
      </c>
      <c r="BX6">
        <f ca="1"/>
        <v>0</v>
      </c>
      <c r="BY6">
        <f ca="1"/>
        <v>0</v>
      </c>
      <c r="BZ6">
        <f ca="1"/>
        <v>0</v>
      </c>
      <c r="CA6">
        <f ca="1"/>
        <v>0</v>
      </c>
      <c r="CB6">
        <f ca="1"/>
        <v>0</v>
      </c>
      <c r="CC6" t="b">
        <f ca="1"/>
        <v>0</v>
      </c>
      <c r="CD6" t="b">
        <f ca="1"/>
        <v>0</v>
      </c>
      <c r="CE6">
        <f ca="1"/>
        <v>0</v>
      </c>
      <c r="CF6">
        <f ca="1"/>
        <v>0</v>
      </c>
      <c r="CG6">
        <f ca="1"/>
        <v>0</v>
      </c>
      <c r="CH6">
        <f ca="1"/>
        <v>141</v>
      </c>
      <c r="CI6">
        <f ca="1"/>
        <v>39</v>
      </c>
      <c r="CJ6" t="b">
        <f ca="1"/>
        <v>0</v>
      </c>
      <c r="CK6" t="b">
        <f ca="1"/>
        <v>0</v>
      </c>
      <c r="CL6" t="b">
        <f ca="1"/>
        <v>0</v>
      </c>
      <c r="CM6" t="b">
        <f ca="1"/>
        <v>0</v>
      </c>
      <c r="CN6" t="b">
        <f ca="1"/>
        <v>0</v>
      </c>
      <c r="CO6">
        <f ca="1"/>
        <v>0</v>
      </c>
      <c r="CP6">
        <f ca="1"/>
        <v>0</v>
      </c>
      <c r="CQ6">
        <f ca="1"/>
        <v>0</v>
      </c>
      <c r="CR6">
        <f ca="1"/>
        <v>0</v>
      </c>
      <c r="CS6">
        <f ca="1"/>
        <v>0</v>
      </c>
      <c r="CT6">
        <f ca="1"/>
        <v>0</v>
      </c>
      <c r="CU6" t="b">
        <f ca="1"/>
        <v>0</v>
      </c>
      <c r="CV6" t="b">
        <f ca="1"/>
        <v>0</v>
      </c>
      <c r="CW6">
        <f ca="1"/>
        <v>80</v>
      </c>
      <c r="CX6">
        <f ca="1"/>
        <v>39</v>
      </c>
      <c r="CY6">
        <f ca="1"/>
        <v>0</v>
      </c>
      <c r="CZ6">
        <f ca="1"/>
        <v>0</v>
      </c>
      <c r="DA6">
        <f ca="1"/>
        <v>0</v>
      </c>
      <c r="DB6" t="b">
        <f ca="1"/>
        <v>0</v>
      </c>
      <c r="DC6" t="b">
        <f ca="1"/>
        <v>0</v>
      </c>
      <c r="DD6">
        <f ca="1"/>
        <v>0</v>
      </c>
      <c r="DE6" t="b">
        <f ca="1"/>
        <v>0</v>
      </c>
      <c r="DF6">
        <f ca="1"/>
        <v>0</v>
      </c>
    </row>
    <row r="7" spans="1:110" x14ac:dyDescent="0.2">
      <c r="A7" t="str">
        <f ca="1"/>
        <v>5_30 Theme</v>
      </c>
      <c r="B7">
        <f ca="1"/>
        <v>7</v>
      </c>
      <c r="C7">
        <f ca="1"/>
        <v>0</v>
      </c>
      <c r="D7">
        <f ca="1"/>
        <v>0</v>
      </c>
      <c r="E7">
        <f ca="1"/>
        <v>0</v>
      </c>
      <c r="F7">
        <f ca="1"/>
        <v>0</v>
      </c>
      <c r="G7">
        <f ca="1"/>
        <v>0</v>
      </c>
      <c r="H7">
        <f ca="1"/>
        <v>0</v>
      </c>
      <c r="I7">
        <f ca="1"/>
        <v>0</v>
      </c>
      <c r="J7" t="str">
        <f ca="1"/>
        <v>2:12</v>
      </c>
      <c r="K7" t="b">
        <f ca="1"/>
        <v>0</v>
      </c>
      <c r="L7" t="b">
        <f ca="1"/>
        <v>0</v>
      </c>
      <c r="M7" t="b">
        <f ca="1"/>
        <v>0</v>
      </c>
      <c r="N7" t="str">
        <f ca="1"/>
        <v>Nokk</v>
      </c>
      <c r="O7" t="b">
        <f ca="1"/>
        <v>0</v>
      </c>
      <c r="P7">
        <f ca="1"/>
        <v>0</v>
      </c>
      <c r="Q7">
        <f ca="1"/>
        <v>0</v>
      </c>
      <c r="R7">
        <f ca="1"/>
        <v>0</v>
      </c>
      <c r="S7">
        <f ca="1"/>
        <v>0</v>
      </c>
      <c r="T7">
        <f ca="1"/>
        <v>0</v>
      </c>
      <c r="U7">
        <f ca="1"/>
        <v>0</v>
      </c>
      <c r="V7">
        <f ca="1"/>
        <v>0</v>
      </c>
      <c r="W7">
        <f ca="1"/>
        <v>0</v>
      </c>
      <c r="X7">
        <f ca="1"/>
        <v>0</v>
      </c>
      <c r="Y7">
        <f ca="1"/>
        <v>0</v>
      </c>
      <c r="Z7">
        <f ca="1"/>
        <v>7</v>
      </c>
      <c r="AA7">
        <f ca="1"/>
        <v>0</v>
      </c>
      <c r="AB7">
        <f ca="1"/>
        <v>0</v>
      </c>
      <c r="AC7">
        <f ca="1"/>
        <v>0</v>
      </c>
      <c r="AD7">
        <f ca="1"/>
        <v>0</v>
      </c>
      <c r="AE7">
        <f ca="1"/>
        <v>0</v>
      </c>
      <c r="AF7">
        <f ca="1"/>
        <v>0</v>
      </c>
      <c r="AG7">
        <f ca="1"/>
        <v>0</v>
      </c>
      <c r="AH7">
        <f ca="1"/>
        <v>0</v>
      </c>
      <c r="AI7">
        <f ca="1"/>
        <v>0</v>
      </c>
      <c r="AJ7">
        <f ca="1"/>
        <v>0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  <c r="AQ7">
        <f ca="1"/>
        <v>0</v>
      </c>
      <c r="AR7">
        <f ca="1"/>
        <v>0</v>
      </c>
      <c r="AS7">
        <f ca="1"/>
        <v>0</v>
      </c>
      <c r="AT7">
        <f ca="1"/>
        <v>0</v>
      </c>
      <c r="AU7">
        <f ca="1"/>
        <v>0</v>
      </c>
      <c r="AV7">
        <f ca="1"/>
        <v>0</v>
      </c>
      <c r="AW7">
        <f ca="1"/>
        <v>0</v>
      </c>
      <c r="AX7">
        <f ca="1"/>
        <v>0</v>
      </c>
      <c r="AY7">
        <f ca="1"/>
        <v>0</v>
      </c>
      <c r="AZ7">
        <f ca="1"/>
        <v>0</v>
      </c>
      <c r="BA7">
        <f ca="1"/>
        <v>0</v>
      </c>
      <c r="BB7">
        <f ca="1"/>
        <v>0</v>
      </c>
      <c r="BC7">
        <f ca="1"/>
        <v>0</v>
      </c>
      <c r="BD7">
        <f ca="1"/>
        <v>0</v>
      </c>
      <c r="BE7">
        <f ca="1"/>
        <v>0</v>
      </c>
      <c r="BF7">
        <f ca="1"/>
        <v>0</v>
      </c>
      <c r="BG7">
        <f ca="1"/>
        <v>0</v>
      </c>
      <c r="BH7">
        <f ca="1"/>
        <v>0</v>
      </c>
      <c r="BI7">
        <f ca="1"/>
        <v>0</v>
      </c>
      <c r="BJ7">
        <f ca="1"/>
        <v>0</v>
      </c>
      <c r="BK7">
        <f ca="1"/>
        <v>0</v>
      </c>
      <c r="BL7">
        <f ca="1"/>
        <v>0</v>
      </c>
      <c r="BM7">
        <f ca="1"/>
        <v>0</v>
      </c>
      <c r="BN7">
        <f ca="1"/>
        <v>0</v>
      </c>
      <c r="BO7">
        <f ca="1"/>
        <v>0</v>
      </c>
      <c r="BP7">
        <f ca="1"/>
        <v>0</v>
      </c>
      <c r="BQ7">
        <f ca="1"/>
        <v>0</v>
      </c>
      <c r="BR7" t="str">
        <f ca="1"/>
        <v/>
      </c>
      <c r="BS7">
        <f ca="1"/>
        <v>0</v>
      </c>
      <c r="BT7">
        <f ca="1"/>
        <v>0</v>
      </c>
      <c r="BU7" t="b">
        <f ca="1"/>
        <v>0</v>
      </c>
      <c r="BV7" t="b">
        <f ca="1"/>
        <v>0</v>
      </c>
      <c r="BW7">
        <f ca="1"/>
        <v>0</v>
      </c>
      <c r="BX7">
        <f ca="1"/>
        <v>0</v>
      </c>
      <c r="BY7">
        <f ca="1"/>
        <v>0</v>
      </c>
      <c r="BZ7">
        <f ca="1"/>
        <v>0</v>
      </c>
      <c r="CA7">
        <f ca="1"/>
        <v>0</v>
      </c>
      <c r="CB7">
        <f ca="1"/>
        <v>0</v>
      </c>
      <c r="CC7" t="b">
        <f ca="1"/>
        <v>0</v>
      </c>
      <c r="CD7" t="b">
        <f ca="1"/>
        <v>0</v>
      </c>
      <c r="CE7">
        <f ca="1"/>
        <v>0</v>
      </c>
      <c r="CF7">
        <f ca="1"/>
        <v>0</v>
      </c>
      <c r="CG7">
        <f ca="1"/>
        <v>0</v>
      </c>
      <c r="CH7">
        <f ca="1"/>
        <v>132</v>
      </c>
      <c r="CI7">
        <f ca="1"/>
        <v>48</v>
      </c>
      <c r="CJ7" t="b">
        <f ca="1"/>
        <v>1</v>
      </c>
      <c r="CK7" t="b">
        <f ca="1"/>
        <v>0</v>
      </c>
      <c r="CL7" t="b">
        <f ca="1"/>
        <v>0</v>
      </c>
      <c r="CM7" t="b">
        <f ca="1"/>
        <v>1</v>
      </c>
      <c r="CN7" t="b">
        <f ca="1"/>
        <v>0</v>
      </c>
      <c r="CO7">
        <f ca="1"/>
        <v>0</v>
      </c>
      <c r="CP7">
        <f ca="1"/>
        <v>0</v>
      </c>
      <c r="CQ7">
        <f ca="1"/>
        <v>0</v>
      </c>
      <c r="CR7">
        <f ca="1"/>
        <v>0</v>
      </c>
      <c r="CS7">
        <f ca="1"/>
        <v>0</v>
      </c>
      <c r="CT7">
        <f ca="1"/>
        <v>0</v>
      </c>
      <c r="CU7">
        <f ca="1"/>
        <v>0</v>
      </c>
      <c r="CV7">
        <f ca="1"/>
        <v>0</v>
      </c>
      <c r="CW7">
        <f ca="1"/>
        <v>0</v>
      </c>
      <c r="CX7">
        <f ca="1"/>
        <v>0</v>
      </c>
      <c r="CY7">
        <f ca="1"/>
        <v>0</v>
      </c>
      <c r="CZ7">
        <f ca="1"/>
        <v>0</v>
      </c>
      <c r="DA7">
        <f ca="1"/>
        <v>0</v>
      </c>
      <c r="DB7" t="b">
        <f ca="1"/>
        <v>0</v>
      </c>
      <c r="DC7" t="b">
        <f ca="1"/>
        <v>0</v>
      </c>
      <c r="DD7">
        <f ca="1"/>
        <v>0</v>
      </c>
      <c r="DE7" t="b">
        <f ca="1"/>
        <v>0</v>
      </c>
      <c r="DF7">
        <f ca="1"/>
        <v>0</v>
      </c>
    </row>
    <row r="8" spans="1:110" x14ac:dyDescent="0.2">
      <c r="A8" t="str">
        <f ca="1"/>
        <v>5_30 Theme</v>
      </c>
      <c r="B8">
        <f ca="1"/>
        <v>8</v>
      </c>
      <c r="C8">
        <f ca="1"/>
        <v>0</v>
      </c>
      <c r="D8">
        <f ca="1"/>
        <v>0</v>
      </c>
      <c r="E8">
        <f ca="1"/>
        <v>0</v>
      </c>
      <c r="F8">
        <f ca="1"/>
        <v>0</v>
      </c>
      <c r="G8">
        <f ca="1"/>
        <v>0</v>
      </c>
      <c r="H8">
        <f ca="1"/>
        <v>0</v>
      </c>
      <c r="I8">
        <f ca="1"/>
        <v>0</v>
      </c>
      <c r="J8" t="str">
        <f ca="1"/>
        <v>0:22</v>
      </c>
      <c r="K8" t="b">
        <f ca="1"/>
        <v>0</v>
      </c>
      <c r="L8" t="b">
        <f ca="1"/>
        <v>0</v>
      </c>
      <c r="M8" t="b">
        <f ca="1"/>
        <v>0</v>
      </c>
      <c r="N8" t="str">
        <f ca="1"/>
        <v>Nokk</v>
      </c>
      <c r="O8" t="b">
        <f ca="1"/>
        <v>0</v>
      </c>
      <c r="P8">
        <f ca="1"/>
        <v>0</v>
      </c>
      <c r="Q8">
        <f ca="1"/>
        <v>0</v>
      </c>
      <c r="R8">
        <f ca="1"/>
        <v>0</v>
      </c>
      <c r="S8">
        <f ca="1"/>
        <v>0</v>
      </c>
      <c r="T8">
        <f ca="1"/>
        <v>0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</v>
      </c>
      <c r="Z8">
        <f ca="1"/>
        <v>8</v>
      </c>
      <c r="AA8">
        <f ca="1"/>
        <v>0</v>
      </c>
      <c r="AB8">
        <f ca="1"/>
        <v>0</v>
      </c>
      <c r="AC8">
        <f ca="1"/>
        <v>0</v>
      </c>
      <c r="AD8">
        <f ca="1"/>
        <v>0</v>
      </c>
      <c r="AE8">
        <f ca="1"/>
        <v>0</v>
      </c>
      <c r="AF8">
        <f ca="1"/>
        <v>0</v>
      </c>
      <c r="AG8">
        <f ca="1"/>
        <v>0</v>
      </c>
      <c r="AH8">
        <f ca="1"/>
        <v>0</v>
      </c>
      <c r="AI8">
        <f ca="1"/>
        <v>0</v>
      </c>
      <c r="AJ8">
        <f ca="1"/>
        <v>0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  <c r="AQ8">
        <f ca="1"/>
        <v>0</v>
      </c>
      <c r="AR8">
        <f ca="1"/>
        <v>0</v>
      </c>
      <c r="AS8">
        <f ca="1"/>
        <v>0</v>
      </c>
      <c r="AT8">
        <f ca="1"/>
        <v>0</v>
      </c>
      <c r="AU8">
        <f ca="1"/>
        <v>0</v>
      </c>
      <c r="AV8">
        <f ca="1"/>
        <v>0</v>
      </c>
      <c r="AW8">
        <f ca="1"/>
        <v>0</v>
      </c>
      <c r="AX8">
        <f ca="1"/>
        <v>0</v>
      </c>
      <c r="AY8">
        <f ca="1"/>
        <v>0</v>
      </c>
      <c r="AZ8">
        <f ca="1"/>
        <v>0</v>
      </c>
      <c r="BA8">
        <f ca="1"/>
        <v>0</v>
      </c>
      <c r="BB8">
        <f ca="1"/>
        <v>0</v>
      </c>
      <c r="BC8">
        <f ca="1"/>
        <v>0</v>
      </c>
      <c r="BD8">
        <f ca="1"/>
        <v>0</v>
      </c>
      <c r="BE8">
        <f ca="1"/>
        <v>0</v>
      </c>
      <c r="BF8">
        <f ca="1"/>
        <v>0</v>
      </c>
      <c r="BG8">
        <f ca="1"/>
        <v>0</v>
      </c>
      <c r="BH8">
        <f ca="1"/>
        <v>0</v>
      </c>
      <c r="BI8">
        <f ca="1"/>
        <v>0</v>
      </c>
      <c r="BJ8">
        <f ca="1"/>
        <v>0</v>
      </c>
      <c r="BK8">
        <f ca="1"/>
        <v>0</v>
      </c>
      <c r="BL8">
        <f ca="1"/>
        <v>0</v>
      </c>
      <c r="BM8">
        <f ca="1"/>
        <v>0</v>
      </c>
      <c r="BN8">
        <f ca="1"/>
        <v>0</v>
      </c>
      <c r="BO8">
        <f ca="1"/>
        <v>0</v>
      </c>
      <c r="BP8">
        <f ca="1"/>
        <v>0</v>
      </c>
      <c r="BQ8">
        <f ca="1"/>
        <v>0</v>
      </c>
      <c r="BR8" t="str">
        <f ca="1"/>
        <v/>
      </c>
      <c r="BS8">
        <f ca="1"/>
        <v>0</v>
      </c>
      <c r="BT8">
        <f ca="1"/>
        <v>0</v>
      </c>
      <c r="BU8" t="b">
        <f ca="1"/>
        <v>0</v>
      </c>
      <c r="BV8" t="b">
        <f ca="1"/>
        <v>0</v>
      </c>
      <c r="BW8">
        <f ca="1"/>
        <v>0</v>
      </c>
      <c r="BX8">
        <f ca="1"/>
        <v>0</v>
      </c>
      <c r="BY8">
        <f ca="1"/>
        <v>0</v>
      </c>
      <c r="BZ8">
        <f ca="1"/>
        <v>0</v>
      </c>
      <c r="CA8">
        <f ca="1"/>
        <v>1</v>
      </c>
      <c r="CB8">
        <f ca="1"/>
        <v>0</v>
      </c>
      <c r="CC8" t="b">
        <f ca="1"/>
        <v>1</v>
      </c>
      <c r="CD8" t="b">
        <f ca="1"/>
        <v>1</v>
      </c>
      <c r="CE8">
        <f ca="1"/>
        <v>0</v>
      </c>
      <c r="CF8">
        <f ca="1"/>
        <v>0</v>
      </c>
      <c r="CG8">
        <f ca="1"/>
        <v>0</v>
      </c>
      <c r="CH8">
        <f ca="1"/>
        <v>22</v>
      </c>
      <c r="CI8">
        <f ca="1"/>
        <v>158</v>
      </c>
      <c r="CJ8" t="b">
        <f ca="1"/>
        <v>1</v>
      </c>
      <c r="CK8" t="b">
        <f ca="1"/>
        <v>1</v>
      </c>
      <c r="CL8" t="b">
        <f ca="1"/>
        <v>0</v>
      </c>
      <c r="CM8" t="b">
        <f ca="1"/>
        <v>0</v>
      </c>
      <c r="CN8" t="b">
        <f ca="1"/>
        <v>0</v>
      </c>
      <c r="CO8">
        <f ca="1"/>
        <v>0</v>
      </c>
      <c r="CP8">
        <f ca="1"/>
        <v>0</v>
      </c>
      <c r="CQ8">
        <f ca="1"/>
        <v>0</v>
      </c>
      <c r="CR8">
        <f ca="1"/>
        <v>0</v>
      </c>
      <c r="CS8">
        <f ca="1"/>
        <v>0</v>
      </c>
      <c r="CT8">
        <f ca="1"/>
        <v>0</v>
      </c>
      <c r="CU8">
        <f ca="1"/>
        <v>0</v>
      </c>
      <c r="CV8">
        <f ca="1"/>
        <v>0</v>
      </c>
      <c r="CW8">
        <f ca="1"/>
        <v>0</v>
      </c>
      <c r="CX8">
        <f ca="1"/>
        <v>0</v>
      </c>
      <c r="CY8">
        <f ca="1"/>
        <v>0</v>
      </c>
      <c r="CZ8">
        <f ca="1"/>
        <v>0</v>
      </c>
      <c r="DA8">
        <f ca="1"/>
        <v>0</v>
      </c>
      <c r="DB8" t="b">
        <f ca="1"/>
        <v>0</v>
      </c>
      <c r="DC8" t="b">
        <f ca="1"/>
        <v>1</v>
      </c>
      <c r="DD8">
        <f ca="1"/>
        <v>0</v>
      </c>
      <c r="DE8" t="b">
        <f ca="1"/>
        <v>0</v>
      </c>
      <c r="DF8">
        <f ca="1"/>
        <v>0</v>
      </c>
    </row>
    <row r="9" spans="1:110" x14ac:dyDescent="0.2">
      <c r="A9" t="str">
        <f ca="1"/>
        <v>5_30 Theme</v>
      </c>
      <c r="B9">
        <f ca="1"/>
        <v>9</v>
      </c>
      <c r="C9">
        <f ca="1"/>
        <v>0</v>
      </c>
      <c r="D9">
        <f ca="1"/>
        <v>0</v>
      </c>
      <c r="E9">
        <f ca="1"/>
        <v>0</v>
      </c>
      <c r="F9">
        <f ca="1"/>
        <v>0</v>
      </c>
      <c r="G9">
        <f ca="1"/>
        <v>0</v>
      </c>
      <c r="H9">
        <f ca="1"/>
        <v>0</v>
      </c>
      <c r="I9">
        <f ca="1"/>
        <v>0</v>
      </c>
      <c r="J9">
        <f ca="1"/>
        <v>0</v>
      </c>
      <c r="K9" t="b">
        <f ca="1"/>
        <v>0</v>
      </c>
      <c r="L9" t="b">
        <f ca="1"/>
        <v>0</v>
      </c>
      <c r="M9" t="b">
        <f ca="1"/>
        <v>0</v>
      </c>
      <c r="N9" t="str">
        <f ca="1"/>
        <v>Ace</v>
      </c>
      <c r="O9" t="b">
        <f ca="1"/>
        <v>0</v>
      </c>
      <c r="P9">
        <f ca="1"/>
        <v>0</v>
      </c>
      <c r="Q9">
        <f ca="1"/>
        <v>0</v>
      </c>
      <c r="R9">
        <f ca="1"/>
        <v>0</v>
      </c>
      <c r="S9">
        <f ca="1"/>
        <v>0</v>
      </c>
      <c r="T9">
        <f ca="1"/>
        <v>0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</v>
      </c>
      <c r="Z9">
        <f ca="1"/>
        <v>9</v>
      </c>
      <c r="AA9">
        <f ca="1"/>
        <v>0</v>
      </c>
      <c r="AB9">
        <f ca="1"/>
        <v>0</v>
      </c>
      <c r="AC9">
        <f ca="1"/>
        <v>0</v>
      </c>
      <c r="AD9">
        <f ca="1"/>
        <v>0</v>
      </c>
      <c r="AE9">
        <f ca="1"/>
        <v>0</v>
      </c>
      <c r="AF9">
        <f ca="1"/>
        <v>0</v>
      </c>
      <c r="AG9">
        <f ca="1"/>
        <v>0</v>
      </c>
      <c r="AH9">
        <f ca="1"/>
        <v>0</v>
      </c>
      <c r="AI9">
        <f ca="1"/>
        <v>0</v>
      </c>
      <c r="AJ9">
        <f ca="1"/>
        <v>0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  <c r="AQ9">
        <f ca="1"/>
        <v>0</v>
      </c>
      <c r="AR9">
        <f ca="1"/>
        <v>0</v>
      </c>
      <c r="AS9">
        <f ca="1"/>
        <v>0</v>
      </c>
      <c r="AT9">
        <f ca="1"/>
        <v>0</v>
      </c>
      <c r="AU9">
        <f ca="1"/>
        <v>0</v>
      </c>
      <c r="AV9">
        <f ca="1"/>
        <v>0</v>
      </c>
      <c r="AW9">
        <f ca="1"/>
        <v>0</v>
      </c>
      <c r="AX9">
        <f ca="1"/>
        <v>0</v>
      </c>
      <c r="AY9">
        <f ca="1"/>
        <v>0</v>
      </c>
      <c r="AZ9">
        <f ca="1"/>
        <v>0</v>
      </c>
      <c r="BA9">
        <f ca="1"/>
        <v>0</v>
      </c>
      <c r="BB9">
        <f ca="1"/>
        <v>0</v>
      </c>
      <c r="BC9">
        <f ca="1"/>
        <v>0</v>
      </c>
      <c r="BD9">
        <f ca="1"/>
        <v>0</v>
      </c>
      <c r="BE9">
        <f ca="1"/>
        <v>0</v>
      </c>
      <c r="BF9">
        <f ca="1"/>
        <v>0</v>
      </c>
      <c r="BG9">
        <f ca="1"/>
        <v>0</v>
      </c>
      <c r="BH9">
        <f ca="1"/>
        <v>0</v>
      </c>
      <c r="BI9">
        <f ca="1"/>
        <v>0</v>
      </c>
      <c r="BJ9">
        <f ca="1"/>
        <v>0</v>
      </c>
      <c r="BK9">
        <f ca="1"/>
        <v>0</v>
      </c>
      <c r="BL9">
        <f ca="1"/>
        <v>0</v>
      </c>
      <c r="BM9">
        <f ca="1"/>
        <v>0</v>
      </c>
      <c r="BN9">
        <f ca="1"/>
        <v>0</v>
      </c>
      <c r="BO9">
        <f ca="1"/>
        <v>0</v>
      </c>
      <c r="BP9">
        <f ca="1"/>
        <v>0</v>
      </c>
      <c r="BQ9">
        <f ca="1"/>
        <v>0</v>
      </c>
      <c r="BR9" t="str">
        <f ca="1"/>
        <v/>
      </c>
      <c r="BS9">
        <f ca="1"/>
        <v>0</v>
      </c>
      <c r="BT9">
        <f ca="1"/>
        <v>0</v>
      </c>
      <c r="BU9" t="b">
        <f ca="1"/>
        <v>0</v>
      </c>
      <c r="BV9" t="b">
        <f ca="1"/>
        <v>0</v>
      </c>
      <c r="BW9">
        <f ca="1"/>
        <v>0</v>
      </c>
      <c r="BX9">
        <f ca="1"/>
        <v>0</v>
      </c>
      <c r="BY9">
        <f ca="1"/>
        <v>0</v>
      </c>
      <c r="BZ9">
        <f ca="1"/>
        <v>0</v>
      </c>
      <c r="CA9">
        <f ca="1"/>
        <v>0</v>
      </c>
      <c r="CB9">
        <f ca="1"/>
        <v>0</v>
      </c>
      <c r="CC9" t="b">
        <f ca="1"/>
        <v>0</v>
      </c>
      <c r="CD9" t="b">
        <f ca="1"/>
        <v>1</v>
      </c>
      <c r="CE9">
        <f ca="1"/>
        <v>0</v>
      </c>
      <c r="CF9">
        <f ca="1"/>
        <v>0</v>
      </c>
      <c r="CG9">
        <f ca="1"/>
        <v>0</v>
      </c>
      <c r="CH9">
        <f ca="1"/>
        <v>0</v>
      </c>
      <c r="CI9" t="b">
        <f ca="1"/>
        <v>0</v>
      </c>
      <c r="CJ9" t="b">
        <f ca="1"/>
        <v>1</v>
      </c>
      <c r="CK9" t="b">
        <f ca="1"/>
        <v>1</v>
      </c>
      <c r="CL9" t="b">
        <f ca="1"/>
        <v>0</v>
      </c>
      <c r="CM9" t="b">
        <f ca="1"/>
        <v>0</v>
      </c>
      <c r="CN9" t="b">
        <f ca="1"/>
        <v>0</v>
      </c>
      <c r="CO9">
        <f ca="1"/>
        <v>0</v>
      </c>
      <c r="CP9">
        <f ca="1"/>
        <v>0</v>
      </c>
      <c r="CQ9">
        <f ca="1"/>
        <v>0</v>
      </c>
      <c r="CR9">
        <f ca="1"/>
        <v>0</v>
      </c>
      <c r="CS9">
        <f ca="1"/>
        <v>0</v>
      </c>
      <c r="CT9">
        <f ca="1"/>
        <v>0</v>
      </c>
      <c r="CU9">
        <f ca="1"/>
        <v>0</v>
      </c>
      <c r="CV9">
        <f ca="1"/>
        <v>0</v>
      </c>
      <c r="CW9">
        <f ca="1"/>
        <v>0</v>
      </c>
      <c r="CX9">
        <f ca="1"/>
        <v>0</v>
      </c>
      <c r="CY9">
        <f ca="1"/>
        <v>0</v>
      </c>
      <c r="CZ9">
        <f ca="1"/>
        <v>0</v>
      </c>
      <c r="DA9">
        <f ca="1"/>
        <v>0</v>
      </c>
      <c r="DB9" t="b">
        <f ca="1"/>
        <v>0</v>
      </c>
      <c r="DC9" t="b">
        <f ca="1"/>
        <v>0</v>
      </c>
      <c r="DD9">
        <f ca="1"/>
        <v>0</v>
      </c>
      <c r="DE9" t="b">
        <f ca="1"/>
        <v>0</v>
      </c>
      <c r="DF9">
        <f ca="1"/>
        <v>0</v>
      </c>
    </row>
    <row r="10" spans="1:110" x14ac:dyDescent="0.2">
      <c r="A10" t="str">
        <f ca="1"/>
        <v>5_30 Theme</v>
      </c>
      <c r="B10">
        <f ca="1"/>
        <v>10</v>
      </c>
      <c r="C10">
        <f ca="1"/>
        <v>0</v>
      </c>
      <c r="D10">
        <f ca="1"/>
        <v>0</v>
      </c>
      <c r="E10">
        <f ca="1"/>
        <v>0</v>
      </c>
      <c r="F10">
        <f ca="1"/>
        <v>0</v>
      </c>
      <c r="G10">
        <f ca="1"/>
        <v>0</v>
      </c>
      <c r="H10">
        <f ca="1"/>
        <v>0</v>
      </c>
      <c r="I10">
        <f ca="1"/>
        <v>0</v>
      </c>
      <c r="J10" t="str">
        <f ca="1"/>
        <v>1:46</v>
      </c>
      <c r="K10" t="b">
        <f ca="1"/>
        <v>0</v>
      </c>
      <c r="L10" t="b">
        <f ca="1"/>
        <v>0</v>
      </c>
      <c r="M10" t="b">
        <f ca="1"/>
        <v>0</v>
      </c>
      <c r="N10" t="str">
        <f ca="1"/>
        <v>Twitch</v>
      </c>
      <c r="O10" t="b">
        <f ca="1"/>
        <v>0</v>
      </c>
      <c r="P10">
        <f ca="1"/>
        <v>0</v>
      </c>
      <c r="Q10">
        <f ca="1"/>
        <v>0</v>
      </c>
      <c r="R10">
        <f ca="1"/>
        <v>0</v>
      </c>
      <c r="S10">
        <f ca="1"/>
        <v>0</v>
      </c>
      <c r="T10">
        <f ca="1"/>
        <v>0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</v>
      </c>
      <c r="Z10">
        <f ca="1"/>
        <v>10</v>
      </c>
      <c r="AA10">
        <f ca="1"/>
        <v>0</v>
      </c>
      <c r="AB10">
        <f ca="1"/>
        <v>0</v>
      </c>
      <c r="AC10">
        <f ca="1"/>
        <v>0</v>
      </c>
      <c r="AD10">
        <f ca="1"/>
        <v>0</v>
      </c>
      <c r="AE10">
        <f ca="1"/>
        <v>0</v>
      </c>
      <c r="AF10">
        <f ca="1"/>
        <v>0</v>
      </c>
      <c r="AG10">
        <f ca="1"/>
        <v>0</v>
      </c>
      <c r="AH10">
        <f ca="1"/>
        <v>0</v>
      </c>
      <c r="AI10">
        <f ca="1"/>
        <v>0</v>
      </c>
      <c r="AJ10">
        <f ca="1"/>
        <v>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  <c r="AQ10">
        <f ca="1"/>
        <v>0</v>
      </c>
      <c r="AR10">
        <f ca="1"/>
        <v>0</v>
      </c>
      <c r="AS10">
        <f ca="1"/>
        <v>0</v>
      </c>
      <c r="AT10">
        <f ca="1"/>
        <v>0</v>
      </c>
      <c r="AU10">
        <f ca="1"/>
        <v>0</v>
      </c>
      <c r="AV10">
        <f ca="1"/>
        <v>0</v>
      </c>
      <c r="AW10">
        <f ca="1"/>
        <v>0</v>
      </c>
      <c r="AX10">
        <f ca="1"/>
        <v>0</v>
      </c>
      <c r="AY10">
        <f ca="1"/>
        <v>0</v>
      </c>
      <c r="AZ10">
        <f ca="1"/>
        <v>0</v>
      </c>
      <c r="BA10">
        <f ca="1"/>
        <v>0</v>
      </c>
      <c r="BB10">
        <f ca="1"/>
        <v>0</v>
      </c>
      <c r="BC10">
        <f ca="1"/>
        <v>0</v>
      </c>
      <c r="BD10">
        <f ca="1"/>
        <v>0</v>
      </c>
      <c r="BE10">
        <f ca="1"/>
        <v>0</v>
      </c>
      <c r="BF10">
        <f ca="1"/>
        <v>0</v>
      </c>
      <c r="BG10">
        <f ca="1"/>
        <v>0</v>
      </c>
      <c r="BH10">
        <f ca="1"/>
        <v>0</v>
      </c>
      <c r="BI10">
        <f ca="1"/>
        <v>0</v>
      </c>
      <c r="BJ10">
        <f ca="1"/>
        <v>0</v>
      </c>
      <c r="BK10">
        <f ca="1"/>
        <v>0</v>
      </c>
      <c r="BL10">
        <f ca="1"/>
        <v>0</v>
      </c>
      <c r="BM10">
        <f ca="1"/>
        <v>0</v>
      </c>
      <c r="BN10">
        <f ca="1"/>
        <v>0</v>
      </c>
      <c r="BO10">
        <f ca="1"/>
        <v>0</v>
      </c>
      <c r="BP10">
        <f ca="1"/>
        <v>0</v>
      </c>
      <c r="BQ10">
        <f ca="1"/>
        <v>0</v>
      </c>
      <c r="BR10" t="str">
        <f ca="1"/>
        <v/>
      </c>
      <c r="BS10">
        <f ca="1"/>
        <v>0</v>
      </c>
      <c r="BT10">
        <f ca="1"/>
        <v>0</v>
      </c>
      <c r="BU10" t="b">
        <f ca="1"/>
        <v>0</v>
      </c>
      <c r="BV10" t="b">
        <f ca="1"/>
        <v>0</v>
      </c>
      <c r="BW10">
        <f ca="1"/>
        <v>0</v>
      </c>
      <c r="BX10">
        <f ca="1"/>
        <v>0</v>
      </c>
      <c r="BY10">
        <f ca="1"/>
        <v>0</v>
      </c>
      <c r="BZ10">
        <f ca="1"/>
        <v>0</v>
      </c>
      <c r="CA10">
        <f ca="1"/>
        <v>1</v>
      </c>
      <c r="CB10">
        <f ca="1"/>
        <v>0</v>
      </c>
      <c r="CC10" t="b">
        <f ca="1"/>
        <v>0</v>
      </c>
      <c r="CD10" t="b">
        <f ca="1"/>
        <v>1</v>
      </c>
      <c r="CE10">
        <f ca="1"/>
        <v>0</v>
      </c>
      <c r="CF10">
        <f ca="1"/>
        <v>0</v>
      </c>
      <c r="CG10">
        <f ca="1"/>
        <v>0</v>
      </c>
      <c r="CH10">
        <f ca="1"/>
        <v>106</v>
      </c>
      <c r="CI10">
        <f ca="1"/>
        <v>74</v>
      </c>
      <c r="CJ10" t="b">
        <f ca="1"/>
        <v>0</v>
      </c>
      <c r="CK10" t="b">
        <f ca="1"/>
        <v>1</v>
      </c>
      <c r="CL10" t="b">
        <f ca="1"/>
        <v>0</v>
      </c>
      <c r="CM10" t="b">
        <f ca="1"/>
        <v>0</v>
      </c>
      <c r="CN10" t="b">
        <f ca="1"/>
        <v>0</v>
      </c>
      <c r="CO10">
        <f ca="1"/>
        <v>0</v>
      </c>
      <c r="CP10">
        <f ca="1"/>
        <v>0</v>
      </c>
      <c r="CQ10">
        <f ca="1"/>
        <v>0</v>
      </c>
      <c r="CR10">
        <f ca="1"/>
        <v>0</v>
      </c>
      <c r="CS10">
        <f ca="1"/>
        <v>0</v>
      </c>
      <c r="CT10">
        <f ca="1"/>
        <v>0</v>
      </c>
      <c r="CU10">
        <f ca="1"/>
        <v>0</v>
      </c>
      <c r="CV10">
        <f ca="1"/>
        <v>0</v>
      </c>
      <c r="CW10">
        <f ca="1"/>
        <v>0</v>
      </c>
      <c r="CX10">
        <f ca="1"/>
        <v>0</v>
      </c>
      <c r="CY10">
        <f ca="1"/>
        <v>0</v>
      </c>
      <c r="CZ10">
        <f ca="1"/>
        <v>0</v>
      </c>
      <c r="DA10">
        <f ca="1"/>
        <v>0</v>
      </c>
      <c r="DB10" t="b">
        <f ca="1"/>
        <v>0</v>
      </c>
      <c r="DC10" t="b">
        <f ca="1"/>
        <v>0</v>
      </c>
      <c r="DD10">
        <f ca="1"/>
        <v>0</v>
      </c>
      <c r="DE10" t="b">
        <f ca="1"/>
        <v>0</v>
      </c>
      <c r="DF10">
        <f ca="1"/>
        <v>0</v>
      </c>
    </row>
    <row r="11" spans="1:110" x14ac:dyDescent="0.2">
      <c r="A11" t="str">
        <f ca="1"/>
        <v>5_30 Theme</v>
      </c>
      <c r="B11">
        <f ca="1"/>
        <v>11</v>
      </c>
      <c r="C11">
        <f ca="1"/>
        <v>0</v>
      </c>
      <c r="D11">
        <f ca="1"/>
        <v>0</v>
      </c>
      <c r="E11">
        <f ca="1"/>
        <v>0</v>
      </c>
      <c r="F11">
        <f ca="1"/>
        <v>0</v>
      </c>
      <c r="G11">
        <f ca="1"/>
        <v>0</v>
      </c>
      <c r="H11">
        <f ca="1"/>
        <v>0</v>
      </c>
      <c r="I11">
        <f ca="1"/>
        <v>0</v>
      </c>
      <c r="J11" t="str">
        <f ca="1"/>
        <v>1:32</v>
      </c>
      <c r="K11" t="b">
        <f ca="1"/>
        <v>0</v>
      </c>
      <c r="L11" t="b">
        <f ca="1"/>
        <v>0</v>
      </c>
      <c r="M11" t="b">
        <f ca="1"/>
        <v>0</v>
      </c>
      <c r="N11" t="str">
        <f ca="1"/>
        <v>Ace</v>
      </c>
      <c r="O11" t="b">
        <f ca="1"/>
        <v>0</v>
      </c>
      <c r="P11">
        <f ca="1"/>
        <v>0</v>
      </c>
      <c r="Q11">
        <f ca="1"/>
        <v>0</v>
      </c>
      <c r="R11">
        <f ca="1"/>
        <v>0</v>
      </c>
      <c r="S11">
        <f ca="1"/>
        <v>0</v>
      </c>
      <c r="T11">
        <f ca="1"/>
        <v>0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</v>
      </c>
      <c r="Z11">
        <f ca="1"/>
        <v>11</v>
      </c>
      <c r="AA11">
        <f ca="1"/>
        <v>0</v>
      </c>
      <c r="AB11">
        <f ca="1"/>
        <v>0</v>
      </c>
      <c r="AC11">
        <f ca="1"/>
        <v>0</v>
      </c>
      <c r="AD11">
        <f ca="1"/>
        <v>0</v>
      </c>
      <c r="AE11">
        <f ca="1"/>
        <v>0</v>
      </c>
      <c r="AF11">
        <f ca="1"/>
        <v>0</v>
      </c>
      <c r="AG11">
        <f ca="1"/>
        <v>0</v>
      </c>
      <c r="AH11">
        <f ca="1"/>
        <v>0</v>
      </c>
      <c r="AI11">
        <f ca="1"/>
        <v>0</v>
      </c>
      <c r="AJ11">
        <f ca="1"/>
        <v>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  <c r="AQ11">
        <f ca="1"/>
        <v>0</v>
      </c>
      <c r="AR11">
        <f ca="1"/>
        <v>0</v>
      </c>
      <c r="AS11">
        <f ca="1"/>
        <v>0</v>
      </c>
      <c r="AT11">
        <f ca="1"/>
        <v>0</v>
      </c>
      <c r="AU11">
        <f ca="1"/>
        <v>0</v>
      </c>
      <c r="AV11">
        <f ca="1"/>
        <v>0</v>
      </c>
      <c r="AW11">
        <f ca="1"/>
        <v>0</v>
      </c>
      <c r="AX11">
        <f ca="1"/>
        <v>0</v>
      </c>
      <c r="AY11">
        <f ca="1"/>
        <v>0</v>
      </c>
      <c r="AZ11">
        <f ca="1"/>
        <v>0</v>
      </c>
      <c r="BA11">
        <f ca="1"/>
        <v>0</v>
      </c>
      <c r="BB11">
        <f ca="1"/>
        <v>0</v>
      </c>
      <c r="BC11">
        <f ca="1"/>
        <v>0</v>
      </c>
      <c r="BD11">
        <f ca="1"/>
        <v>0</v>
      </c>
      <c r="BE11">
        <f ca="1"/>
        <v>0</v>
      </c>
      <c r="BF11">
        <f ca="1"/>
        <v>0</v>
      </c>
      <c r="BG11">
        <f ca="1"/>
        <v>0</v>
      </c>
      <c r="BH11">
        <f ca="1"/>
        <v>0</v>
      </c>
      <c r="BI11">
        <f ca="1"/>
        <v>0</v>
      </c>
      <c r="BJ11">
        <f ca="1"/>
        <v>0</v>
      </c>
      <c r="BK11">
        <f ca="1"/>
        <v>0</v>
      </c>
      <c r="BL11">
        <f ca="1"/>
        <v>0</v>
      </c>
      <c r="BM11">
        <f ca="1"/>
        <v>0</v>
      </c>
      <c r="BN11">
        <f ca="1"/>
        <v>0</v>
      </c>
      <c r="BO11">
        <f ca="1"/>
        <v>0</v>
      </c>
      <c r="BP11">
        <f ca="1"/>
        <v>0</v>
      </c>
      <c r="BQ11">
        <f ca="1"/>
        <v>0</v>
      </c>
      <c r="BR11" t="str">
        <f ca="1"/>
        <v/>
      </c>
      <c r="BS11">
        <f ca="1"/>
        <v>0</v>
      </c>
      <c r="BT11">
        <f ca="1"/>
        <v>0</v>
      </c>
      <c r="BU11" t="b">
        <f ca="1"/>
        <v>0</v>
      </c>
      <c r="BV11" t="b">
        <f ca="1"/>
        <v>0</v>
      </c>
      <c r="BW11">
        <f ca="1"/>
        <v>0</v>
      </c>
      <c r="BX11">
        <f ca="1"/>
        <v>0</v>
      </c>
      <c r="BY11">
        <f ca="1"/>
        <v>0</v>
      </c>
      <c r="BZ11">
        <f ca="1"/>
        <v>0</v>
      </c>
      <c r="CA11">
        <f ca="1"/>
        <v>1</v>
      </c>
      <c r="CB11">
        <f ca="1"/>
        <v>1</v>
      </c>
      <c r="CC11" t="b">
        <f ca="1"/>
        <v>1</v>
      </c>
      <c r="CD11" t="b">
        <f ca="1"/>
        <v>1</v>
      </c>
      <c r="CE11">
        <f ca="1"/>
        <v>0</v>
      </c>
      <c r="CF11">
        <f ca="1"/>
        <v>0</v>
      </c>
      <c r="CG11">
        <f ca="1"/>
        <v>0</v>
      </c>
      <c r="CH11">
        <f ca="1"/>
        <v>92</v>
      </c>
      <c r="CI11">
        <f ca="1"/>
        <v>88</v>
      </c>
      <c r="CJ11" t="b">
        <f ca="1"/>
        <v>1</v>
      </c>
      <c r="CK11" t="b">
        <f ca="1"/>
        <v>1</v>
      </c>
      <c r="CL11" t="b">
        <f ca="1"/>
        <v>0</v>
      </c>
      <c r="CM11" t="b">
        <f ca="1"/>
        <v>0</v>
      </c>
      <c r="CN11" t="b">
        <f ca="1"/>
        <v>0</v>
      </c>
      <c r="CO11">
        <f ca="1"/>
        <v>0</v>
      </c>
      <c r="CP11">
        <f ca="1"/>
        <v>0</v>
      </c>
      <c r="CQ11">
        <f ca="1"/>
        <v>0</v>
      </c>
      <c r="CR11">
        <f ca="1"/>
        <v>0</v>
      </c>
      <c r="CS11">
        <f ca="1"/>
        <v>0</v>
      </c>
      <c r="CT11">
        <f ca="1"/>
        <v>0</v>
      </c>
      <c r="CU11">
        <f ca="1"/>
        <v>0</v>
      </c>
      <c r="CV11">
        <f ca="1"/>
        <v>0</v>
      </c>
      <c r="CW11">
        <f ca="1"/>
        <v>0</v>
      </c>
      <c r="CX11">
        <f ca="1"/>
        <v>0</v>
      </c>
      <c r="CY11">
        <f ca="1"/>
        <v>0</v>
      </c>
      <c r="CZ11">
        <f ca="1"/>
        <v>0</v>
      </c>
      <c r="DA11">
        <f ca="1"/>
        <v>0</v>
      </c>
      <c r="DB11" t="b">
        <f ca="1"/>
        <v>0</v>
      </c>
      <c r="DC11" t="b">
        <f ca="1"/>
        <v>0</v>
      </c>
      <c r="DD11">
        <f ca="1"/>
        <v>0</v>
      </c>
      <c r="DE11" t="b">
        <f ca="1"/>
        <v>0</v>
      </c>
      <c r="DF11">
        <f ca="1"/>
        <v>0</v>
      </c>
    </row>
    <row r="12" spans="1:110" x14ac:dyDescent="0.2">
      <c r="A12" t="str">
        <f ca="1"/>
        <v>5_30 Theme</v>
      </c>
      <c r="B12">
        <f ca="1"/>
        <v>12</v>
      </c>
      <c r="C12">
        <f ca="1"/>
        <v>0</v>
      </c>
      <c r="D12">
        <f ca="1"/>
        <v>0</v>
      </c>
      <c r="E12">
        <f ca="1"/>
        <v>0</v>
      </c>
      <c r="F12">
        <f ca="1"/>
        <v>0</v>
      </c>
      <c r="G12">
        <f ca="1"/>
        <v>0</v>
      </c>
      <c r="H12">
        <f ca="1"/>
        <v>0</v>
      </c>
      <c r="I12">
        <f ca="1"/>
        <v>0</v>
      </c>
      <c r="J12" t="str">
        <f ca="1"/>
        <v>1:40</v>
      </c>
      <c r="K12" t="b">
        <f ca="1"/>
        <v>0</v>
      </c>
      <c r="L12" t="b">
        <f ca="1"/>
        <v>0</v>
      </c>
      <c r="M12" t="b">
        <f ca="1"/>
        <v>0</v>
      </c>
      <c r="N12" t="str">
        <f ca="1"/>
        <v>Ace</v>
      </c>
      <c r="O12" t="b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</v>
      </c>
      <c r="T12">
        <f ca="1"/>
        <v>0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</v>
      </c>
      <c r="Z12">
        <f ca="1"/>
        <v>12</v>
      </c>
      <c r="AA12">
        <f ca="1"/>
        <v>0</v>
      </c>
      <c r="AB12">
        <f ca="1"/>
        <v>0</v>
      </c>
      <c r="AC12">
        <f ca="1"/>
        <v>0</v>
      </c>
      <c r="AD12">
        <f ca="1"/>
        <v>0</v>
      </c>
      <c r="AE12">
        <f ca="1"/>
        <v>0</v>
      </c>
      <c r="AF12">
        <f ca="1"/>
        <v>0</v>
      </c>
      <c r="AG12">
        <f ca="1"/>
        <v>0</v>
      </c>
      <c r="AH12">
        <f ca="1"/>
        <v>0</v>
      </c>
      <c r="AI12">
        <f ca="1"/>
        <v>0</v>
      </c>
      <c r="AJ12">
        <f ca="1"/>
        <v>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  <c r="AQ12">
        <f ca="1"/>
        <v>0</v>
      </c>
      <c r="AR12">
        <f ca="1"/>
        <v>0</v>
      </c>
      <c r="AS12">
        <f ca="1"/>
        <v>0</v>
      </c>
      <c r="AT12">
        <f ca="1"/>
        <v>0</v>
      </c>
      <c r="AU12">
        <f ca="1"/>
        <v>0</v>
      </c>
      <c r="AV12">
        <f ca="1"/>
        <v>0</v>
      </c>
      <c r="AW12">
        <f ca="1"/>
        <v>0</v>
      </c>
      <c r="AX12">
        <f ca="1"/>
        <v>0</v>
      </c>
      <c r="AY12">
        <f ca="1"/>
        <v>0</v>
      </c>
      <c r="AZ12">
        <f ca="1"/>
        <v>0</v>
      </c>
      <c r="BA12">
        <f ca="1"/>
        <v>0</v>
      </c>
      <c r="BB12">
        <f ca="1"/>
        <v>0</v>
      </c>
      <c r="BC12">
        <f ca="1"/>
        <v>0</v>
      </c>
      <c r="BD12">
        <f ca="1"/>
        <v>0</v>
      </c>
      <c r="BE12">
        <f ca="1"/>
        <v>0</v>
      </c>
      <c r="BF12">
        <f ca="1"/>
        <v>0</v>
      </c>
      <c r="BG12">
        <f ca="1"/>
        <v>0</v>
      </c>
      <c r="BH12">
        <f ca="1"/>
        <v>0</v>
      </c>
      <c r="BI12">
        <f ca="1"/>
        <v>0</v>
      </c>
      <c r="BJ12">
        <f ca="1"/>
        <v>0</v>
      </c>
      <c r="BK12">
        <f ca="1"/>
        <v>0</v>
      </c>
      <c r="BL12">
        <f ca="1"/>
        <v>0</v>
      </c>
      <c r="BM12">
        <f ca="1"/>
        <v>0</v>
      </c>
      <c r="BN12">
        <f ca="1"/>
        <v>0</v>
      </c>
      <c r="BO12">
        <f ca="1"/>
        <v>0</v>
      </c>
      <c r="BP12">
        <f ca="1"/>
        <v>0</v>
      </c>
      <c r="BQ12">
        <f ca="1"/>
        <v>0</v>
      </c>
      <c r="BR12" t="str">
        <f ca="1"/>
        <v/>
      </c>
      <c r="BS12">
        <f ca="1"/>
        <v>0</v>
      </c>
      <c r="BT12">
        <f ca="1"/>
        <v>0</v>
      </c>
      <c r="BU12" t="b">
        <f ca="1"/>
        <v>0</v>
      </c>
      <c r="BV12" t="b">
        <f ca="1"/>
        <v>0</v>
      </c>
      <c r="BW12">
        <f ca="1"/>
        <v>0</v>
      </c>
      <c r="BX12">
        <f ca="1"/>
        <v>0</v>
      </c>
      <c r="BY12">
        <f ca="1"/>
        <v>0</v>
      </c>
      <c r="BZ12">
        <f ca="1"/>
        <v>0</v>
      </c>
      <c r="CA12">
        <f ca="1"/>
        <v>0</v>
      </c>
      <c r="CB12">
        <f ca="1"/>
        <v>0</v>
      </c>
      <c r="CC12" t="b">
        <f ca="1"/>
        <v>0</v>
      </c>
      <c r="CD12" t="b">
        <f ca="1"/>
        <v>0</v>
      </c>
      <c r="CE12">
        <f ca="1"/>
        <v>0</v>
      </c>
      <c r="CF12">
        <f ca="1"/>
        <v>0</v>
      </c>
      <c r="CG12">
        <f ca="1"/>
        <v>0</v>
      </c>
      <c r="CH12">
        <f ca="1"/>
        <v>100</v>
      </c>
      <c r="CI12">
        <f ca="1"/>
        <v>80</v>
      </c>
      <c r="CJ12" t="b">
        <f ca="1"/>
        <v>0</v>
      </c>
      <c r="CK12" t="b">
        <f ca="1"/>
        <v>1</v>
      </c>
      <c r="CL12" t="b">
        <f ca="1"/>
        <v>0</v>
      </c>
      <c r="CM12" t="b">
        <f ca="1"/>
        <v>0</v>
      </c>
      <c r="CN12" t="b">
        <f ca="1"/>
        <v>0</v>
      </c>
      <c r="CO12">
        <f ca="1"/>
        <v>0</v>
      </c>
      <c r="CP12">
        <f ca="1"/>
        <v>0</v>
      </c>
      <c r="CQ12">
        <f ca="1"/>
        <v>0</v>
      </c>
      <c r="CR12">
        <f ca="1"/>
        <v>0</v>
      </c>
      <c r="CS12">
        <f ca="1"/>
        <v>0</v>
      </c>
      <c r="CT12">
        <f ca="1"/>
        <v>0</v>
      </c>
      <c r="CU12">
        <f ca="1"/>
        <v>0</v>
      </c>
      <c r="CV12">
        <f ca="1"/>
        <v>0</v>
      </c>
      <c r="CW12">
        <f ca="1"/>
        <v>0</v>
      </c>
      <c r="CX12">
        <f ca="1"/>
        <v>0</v>
      </c>
      <c r="CY12">
        <f ca="1"/>
        <v>0</v>
      </c>
      <c r="CZ12">
        <f ca="1"/>
        <v>0</v>
      </c>
      <c r="DA12">
        <f ca="1"/>
        <v>0</v>
      </c>
      <c r="DB12" t="b">
        <f ca="1"/>
        <v>0</v>
      </c>
      <c r="DC12" t="b">
        <f ca="1"/>
        <v>0</v>
      </c>
      <c r="DD12">
        <f ca="1"/>
        <v>0</v>
      </c>
      <c r="DE12" t="b">
        <f ca="1"/>
        <v>0</v>
      </c>
      <c r="DF12">
        <f ca="1"/>
        <v>0</v>
      </c>
    </row>
    <row r="13" spans="1:110" x14ac:dyDescent="0.2">
      <c r="A13" t="str">
        <f ca="1"/>
        <v>5_30 Villa</v>
      </c>
      <c r="B13">
        <f ca="1"/>
        <v>1</v>
      </c>
      <c r="C13">
        <f ca="1"/>
        <v>0</v>
      </c>
      <c r="D13">
        <f ca="1"/>
        <v>0</v>
      </c>
      <c r="E13">
        <f ca="1"/>
        <v>0</v>
      </c>
      <c r="F13">
        <f ca="1"/>
        <v>0</v>
      </c>
      <c r="G13">
        <f ca="1"/>
        <v>0</v>
      </c>
      <c r="H13">
        <f ca="1"/>
        <v>0</v>
      </c>
      <c r="I13">
        <f ca="1"/>
        <v>0</v>
      </c>
      <c r="J13" t="str">
        <f ca="1"/>
        <v>1:45</v>
      </c>
      <c r="K13" t="b">
        <f ca="1"/>
        <v>0</v>
      </c>
      <c r="L13" t="b">
        <f ca="1"/>
        <v>0</v>
      </c>
      <c r="M13" t="b">
        <f ca="1"/>
        <v>0</v>
      </c>
      <c r="N13" t="str">
        <f ca="1"/>
        <v>Alibi</v>
      </c>
      <c r="O13" t="b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</v>
      </c>
      <c r="T13">
        <f ca="1"/>
        <v>0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</v>
      </c>
      <c r="Z13">
        <f ca="1"/>
        <v>1</v>
      </c>
      <c r="AA13">
        <f ca="1"/>
        <v>0</v>
      </c>
      <c r="AB13">
        <f ca="1"/>
        <v>0</v>
      </c>
      <c r="AC13">
        <f ca="1"/>
        <v>0</v>
      </c>
      <c r="AD13">
        <f ca="1"/>
        <v>0</v>
      </c>
      <c r="AE13">
        <f ca="1"/>
        <v>0</v>
      </c>
      <c r="AF13">
        <f ca="1"/>
        <v>0</v>
      </c>
      <c r="AG13">
        <f ca="1"/>
        <v>0</v>
      </c>
      <c r="AH13">
        <f ca="1"/>
        <v>0</v>
      </c>
      <c r="AI13">
        <f ca="1"/>
        <v>0</v>
      </c>
      <c r="AJ13">
        <f ca="1"/>
        <v>0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  <c r="AQ13">
        <f ca="1"/>
        <v>0</v>
      </c>
      <c r="AR13">
        <f ca="1"/>
        <v>0</v>
      </c>
      <c r="AS13">
        <f ca="1"/>
        <v>0</v>
      </c>
      <c r="AT13">
        <f ca="1"/>
        <v>0</v>
      </c>
      <c r="AU13">
        <f ca="1"/>
        <v>0</v>
      </c>
      <c r="AV13">
        <f ca="1"/>
        <v>0</v>
      </c>
      <c r="AW13">
        <f ca="1"/>
        <v>0</v>
      </c>
      <c r="AX13">
        <f ca="1"/>
        <v>0</v>
      </c>
      <c r="AY13">
        <f ca="1"/>
        <v>0</v>
      </c>
      <c r="AZ13">
        <f ca="1"/>
        <v>0</v>
      </c>
      <c r="BA13">
        <f ca="1"/>
        <v>0</v>
      </c>
      <c r="BB13">
        <f ca="1"/>
        <v>0</v>
      </c>
      <c r="BC13">
        <f ca="1"/>
        <v>0</v>
      </c>
      <c r="BD13">
        <f ca="1"/>
        <v>0</v>
      </c>
      <c r="BE13">
        <f ca="1"/>
        <v>0</v>
      </c>
      <c r="BF13">
        <f ca="1"/>
        <v>0</v>
      </c>
      <c r="BG13">
        <f ca="1"/>
        <v>0</v>
      </c>
      <c r="BH13">
        <f ca="1"/>
        <v>0</v>
      </c>
      <c r="BI13">
        <f ca="1"/>
        <v>0</v>
      </c>
      <c r="BJ13">
        <f ca="1"/>
        <v>0</v>
      </c>
      <c r="BK13">
        <f ca="1"/>
        <v>0</v>
      </c>
      <c r="BL13">
        <f ca="1"/>
        <v>0</v>
      </c>
      <c r="BM13">
        <f ca="1"/>
        <v>0</v>
      </c>
      <c r="BN13">
        <f ca="1"/>
        <v>0</v>
      </c>
      <c r="BO13">
        <f ca="1"/>
        <v>0</v>
      </c>
      <c r="BP13">
        <f ca="1"/>
        <v>0</v>
      </c>
      <c r="BQ13">
        <f ca="1"/>
        <v>0</v>
      </c>
      <c r="BR13" t="str">
        <f ca="1"/>
        <v/>
      </c>
      <c r="BS13">
        <f ca="1"/>
        <v>0</v>
      </c>
      <c r="BT13">
        <f ca="1"/>
        <v>0</v>
      </c>
      <c r="BU13" t="b">
        <f ca="1"/>
        <v>0</v>
      </c>
      <c r="BV13" t="b">
        <f ca="1"/>
        <v>0</v>
      </c>
      <c r="BW13">
        <f ca="1"/>
        <v>0</v>
      </c>
      <c r="BX13">
        <f ca="1"/>
        <v>0</v>
      </c>
      <c r="BY13">
        <f ca="1"/>
        <v>0</v>
      </c>
      <c r="BZ13">
        <f ca="1"/>
        <v>0</v>
      </c>
      <c r="CA13">
        <f ca="1"/>
        <v>1</v>
      </c>
      <c r="CB13">
        <f ca="1"/>
        <v>1</v>
      </c>
      <c r="CC13" t="b">
        <f ca="1"/>
        <v>0</v>
      </c>
      <c r="CD13" t="b">
        <f ca="1"/>
        <v>1</v>
      </c>
      <c r="CE13">
        <f ca="1"/>
        <v>0</v>
      </c>
      <c r="CF13">
        <f ca="1"/>
        <v>0</v>
      </c>
      <c r="CG13">
        <f ca="1"/>
        <v>0</v>
      </c>
      <c r="CH13">
        <f ca="1"/>
        <v>105</v>
      </c>
      <c r="CI13">
        <f ca="1"/>
        <v>75</v>
      </c>
      <c r="CJ13" t="b">
        <f ca="1"/>
        <v>0</v>
      </c>
      <c r="CK13" t="b">
        <f ca="1"/>
        <v>1</v>
      </c>
      <c r="CL13" t="b">
        <f ca="1"/>
        <v>0</v>
      </c>
      <c r="CM13" t="b">
        <f ca="1"/>
        <v>0</v>
      </c>
      <c r="CN13" t="b">
        <f ca="1"/>
        <v>0</v>
      </c>
      <c r="CO13">
        <f ca="1"/>
        <v>0</v>
      </c>
      <c r="CP13">
        <f ca="1"/>
        <v>0</v>
      </c>
      <c r="CQ13">
        <f ca="1"/>
        <v>0</v>
      </c>
      <c r="CR13">
        <f ca="1"/>
        <v>0</v>
      </c>
      <c r="CS13">
        <f ca="1"/>
        <v>0</v>
      </c>
      <c r="CT13">
        <f ca="1"/>
        <v>0</v>
      </c>
      <c r="CU13" t="b">
        <f ca="1"/>
        <v>1</v>
      </c>
      <c r="CV13" t="b">
        <f ca="1"/>
        <v>1</v>
      </c>
      <c r="CW13">
        <f ca="1"/>
        <v>101</v>
      </c>
      <c r="CX13">
        <f ca="1"/>
        <v>75</v>
      </c>
      <c r="CY13">
        <f ca="1"/>
        <v>2</v>
      </c>
      <c r="CZ13">
        <f ca="1"/>
        <v>1</v>
      </c>
      <c r="DA13">
        <f ca="1"/>
        <v>0</v>
      </c>
      <c r="DB13" t="b">
        <f ca="1"/>
        <v>0</v>
      </c>
      <c r="DC13" t="b">
        <f ca="1"/>
        <v>0</v>
      </c>
      <c r="DD13">
        <f ca="1"/>
        <v>0</v>
      </c>
      <c r="DE13" t="b">
        <f ca="1"/>
        <v>0</v>
      </c>
      <c r="DF13">
        <f ca="1"/>
        <v>0</v>
      </c>
    </row>
    <row r="14" spans="1:110" x14ac:dyDescent="0.2">
      <c r="A14" t="str">
        <f ca="1"/>
        <v>5_30 Villa</v>
      </c>
      <c r="B14">
        <f ca="1"/>
        <v>2</v>
      </c>
      <c r="C14">
        <f ca="1"/>
        <v>0</v>
      </c>
      <c r="D14">
        <f ca="1"/>
        <v>0</v>
      </c>
      <c r="E14">
        <f ca="1"/>
        <v>0</v>
      </c>
      <c r="F14">
        <f ca="1"/>
        <v>0</v>
      </c>
      <c r="G14">
        <f ca="1"/>
        <v>0</v>
      </c>
      <c r="H14">
        <f ca="1"/>
        <v>0</v>
      </c>
      <c r="I14">
        <f ca="1"/>
        <v>0</v>
      </c>
      <c r="J14">
        <f ca="1"/>
        <v>0</v>
      </c>
      <c r="K14" t="b">
        <f ca="1"/>
        <v>0</v>
      </c>
      <c r="L14" t="b">
        <f ca="1"/>
        <v>0</v>
      </c>
      <c r="M14" t="b">
        <f ca="1"/>
        <v>0</v>
      </c>
      <c r="N14" t="str">
        <f ca="1"/>
        <v>Alibi</v>
      </c>
      <c r="O14" t="b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</v>
      </c>
      <c r="T14">
        <f ca="1"/>
        <v>0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</v>
      </c>
      <c r="Z14">
        <f ca="1"/>
        <v>2</v>
      </c>
      <c r="AA14">
        <f ca="1"/>
        <v>0</v>
      </c>
      <c r="AB14">
        <f ca="1"/>
        <v>0</v>
      </c>
      <c r="AC14">
        <f ca="1"/>
        <v>0</v>
      </c>
      <c r="AD14">
        <f ca="1"/>
        <v>0</v>
      </c>
      <c r="AE14">
        <f ca="1"/>
        <v>0</v>
      </c>
      <c r="AF14">
        <f ca="1"/>
        <v>0</v>
      </c>
      <c r="AG14">
        <f ca="1"/>
        <v>0</v>
      </c>
      <c r="AH14">
        <f ca="1"/>
        <v>0</v>
      </c>
      <c r="AI14">
        <f ca="1"/>
        <v>0</v>
      </c>
      <c r="AJ14">
        <f ca="1"/>
        <v>0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  <c r="AQ14">
        <f ca="1"/>
        <v>0</v>
      </c>
      <c r="AR14">
        <f ca="1"/>
        <v>0</v>
      </c>
      <c r="AS14">
        <f ca="1"/>
        <v>0</v>
      </c>
      <c r="AT14">
        <f ca="1"/>
        <v>0</v>
      </c>
      <c r="AU14">
        <f ca="1"/>
        <v>0</v>
      </c>
      <c r="AV14">
        <f ca="1"/>
        <v>0</v>
      </c>
      <c r="AW14">
        <f ca="1"/>
        <v>0</v>
      </c>
      <c r="AX14">
        <f ca="1"/>
        <v>0</v>
      </c>
      <c r="AY14">
        <f ca="1"/>
        <v>0</v>
      </c>
      <c r="AZ14">
        <f ca="1"/>
        <v>0</v>
      </c>
      <c r="BA14">
        <f ca="1"/>
        <v>0</v>
      </c>
      <c r="BB14">
        <f ca="1"/>
        <v>0</v>
      </c>
      <c r="BC14">
        <f ca="1"/>
        <v>0</v>
      </c>
      <c r="BD14">
        <f ca="1"/>
        <v>0</v>
      </c>
      <c r="BE14">
        <f ca="1"/>
        <v>0</v>
      </c>
      <c r="BF14">
        <f ca="1"/>
        <v>0</v>
      </c>
      <c r="BG14">
        <f ca="1"/>
        <v>0</v>
      </c>
      <c r="BH14">
        <f ca="1"/>
        <v>0</v>
      </c>
      <c r="BI14">
        <f ca="1"/>
        <v>0</v>
      </c>
      <c r="BJ14">
        <f ca="1"/>
        <v>0</v>
      </c>
      <c r="BK14">
        <f ca="1"/>
        <v>0</v>
      </c>
      <c r="BL14">
        <f ca="1"/>
        <v>0</v>
      </c>
      <c r="BM14">
        <f ca="1"/>
        <v>0</v>
      </c>
      <c r="BN14">
        <f ca="1"/>
        <v>0</v>
      </c>
      <c r="BO14">
        <f ca="1"/>
        <v>0</v>
      </c>
      <c r="BP14">
        <f ca="1"/>
        <v>0</v>
      </c>
      <c r="BQ14">
        <f ca="1"/>
        <v>0</v>
      </c>
      <c r="BR14" t="str">
        <f ca="1"/>
        <v/>
      </c>
      <c r="BS14">
        <f ca="1"/>
        <v>0</v>
      </c>
      <c r="BT14">
        <f ca="1"/>
        <v>0</v>
      </c>
      <c r="BU14" t="b">
        <f ca="1"/>
        <v>0</v>
      </c>
      <c r="BV14" t="b">
        <f ca="1"/>
        <v>0</v>
      </c>
      <c r="BW14">
        <f ca="1"/>
        <v>0</v>
      </c>
      <c r="BX14">
        <f ca="1"/>
        <v>0</v>
      </c>
      <c r="BY14">
        <f ca="1"/>
        <v>0</v>
      </c>
      <c r="BZ14">
        <f ca="1"/>
        <v>0</v>
      </c>
      <c r="CA14">
        <f ca="1"/>
        <v>1</v>
      </c>
      <c r="CB14">
        <f ca="1"/>
        <v>0</v>
      </c>
      <c r="CC14" t="b">
        <f ca="1"/>
        <v>0</v>
      </c>
      <c r="CD14" t="b">
        <f ca="1"/>
        <v>1</v>
      </c>
      <c r="CE14">
        <f ca="1"/>
        <v>0</v>
      </c>
      <c r="CF14">
        <f ca="1"/>
        <v>0</v>
      </c>
      <c r="CG14">
        <f ca="1"/>
        <v>0</v>
      </c>
      <c r="CH14">
        <f ca="1"/>
        <v>0</v>
      </c>
      <c r="CI14" t="b">
        <f ca="1"/>
        <v>0</v>
      </c>
      <c r="CJ14" t="b">
        <f ca="1"/>
        <v>0</v>
      </c>
      <c r="CK14" t="b">
        <f ca="1"/>
        <v>1</v>
      </c>
      <c r="CL14" t="b">
        <f ca="1"/>
        <v>1</v>
      </c>
      <c r="CM14" t="b">
        <f ca="1"/>
        <v>0</v>
      </c>
      <c r="CN14" t="b">
        <f ca="1"/>
        <v>0</v>
      </c>
      <c r="CO14">
        <f ca="1"/>
        <v>0</v>
      </c>
      <c r="CP14">
        <f ca="1"/>
        <v>0</v>
      </c>
      <c r="CQ14">
        <f ca="1"/>
        <v>0</v>
      </c>
      <c r="CR14">
        <f ca="1"/>
        <v>0</v>
      </c>
      <c r="CS14">
        <f ca="1"/>
        <v>0</v>
      </c>
      <c r="CT14">
        <f ca="1"/>
        <v>0</v>
      </c>
      <c r="CU14" t="b">
        <f ca="1"/>
        <v>0</v>
      </c>
      <c r="CV14" t="b">
        <f ca="1"/>
        <v>1</v>
      </c>
      <c r="CW14">
        <f ca="1"/>
        <v>31</v>
      </c>
      <c r="CX14" t="b">
        <f ca="1"/>
        <v>0</v>
      </c>
      <c r="CY14">
        <f ca="1"/>
        <v>0</v>
      </c>
      <c r="CZ14">
        <f ca="1"/>
        <v>1</v>
      </c>
      <c r="DA14">
        <f ca="1"/>
        <v>0</v>
      </c>
      <c r="DB14" t="b">
        <f ca="1"/>
        <v>0</v>
      </c>
      <c r="DC14" t="b">
        <f ca="1"/>
        <v>0</v>
      </c>
      <c r="DD14">
        <f ca="1"/>
        <v>0</v>
      </c>
      <c r="DE14" t="b">
        <f ca="1"/>
        <v>0</v>
      </c>
      <c r="DF14">
        <f ca="1"/>
        <v>0</v>
      </c>
    </row>
    <row r="15" spans="1:110" x14ac:dyDescent="0.2">
      <c r="A15" t="str">
        <f ca="1"/>
        <v>5_30 Villa</v>
      </c>
      <c r="B15">
        <f ca="1"/>
        <v>3</v>
      </c>
      <c r="C15">
        <f ca="1"/>
        <v>0</v>
      </c>
      <c r="D15">
        <f ca="1"/>
        <v>0</v>
      </c>
      <c r="E15">
        <f ca="1"/>
        <v>0</v>
      </c>
      <c r="F15">
        <f ca="1"/>
        <v>0</v>
      </c>
      <c r="G15">
        <f ca="1"/>
        <v>0</v>
      </c>
      <c r="H15">
        <f ca="1"/>
        <v>0</v>
      </c>
      <c r="I15">
        <f ca="1"/>
        <v>0</v>
      </c>
      <c r="J15">
        <f ca="1"/>
        <v>0</v>
      </c>
      <c r="K15" t="b">
        <f ca="1"/>
        <v>0</v>
      </c>
      <c r="L15" t="b">
        <f ca="1"/>
        <v>0</v>
      </c>
      <c r="M15" t="b">
        <f ca="1"/>
        <v>0</v>
      </c>
      <c r="N15" t="str">
        <f ca="1"/>
        <v>Kaid</v>
      </c>
      <c r="O15" t="b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</v>
      </c>
      <c r="T15">
        <f ca="1"/>
        <v>0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</v>
      </c>
      <c r="Z15">
        <f ca="1"/>
        <v>3</v>
      </c>
      <c r="AA15">
        <f ca="1"/>
        <v>0</v>
      </c>
      <c r="AB15">
        <f ca="1"/>
        <v>0</v>
      </c>
      <c r="AC15">
        <f ca="1"/>
        <v>0</v>
      </c>
      <c r="AD15">
        <f ca="1"/>
        <v>0</v>
      </c>
      <c r="AE15">
        <f ca="1"/>
        <v>0</v>
      </c>
      <c r="AF15">
        <f ca="1"/>
        <v>0</v>
      </c>
      <c r="AG15">
        <f ca="1"/>
        <v>0</v>
      </c>
      <c r="AH15">
        <f ca="1"/>
        <v>0</v>
      </c>
      <c r="AI15">
        <f ca="1"/>
        <v>0</v>
      </c>
      <c r="AJ15">
        <f ca="1"/>
        <v>0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  <c r="AQ15">
        <f ca="1"/>
        <v>0</v>
      </c>
      <c r="AR15">
        <f ca="1"/>
        <v>0</v>
      </c>
      <c r="AS15">
        <f ca="1"/>
        <v>0</v>
      </c>
      <c r="AT15">
        <f ca="1"/>
        <v>0</v>
      </c>
      <c r="AU15">
        <f ca="1"/>
        <v>0</v>
      </c>
      <c r="AV15">
        <f ca="1"/>
        <v>0</v>
      </c>
      <c r="AW15">
        <f ca="1"/>
        <v>0</v>
      </c>
      <c r="AX15">
        <f ca="1"/>
        <v>0</v>
      </c>
      <c r="AY15">
        <f ca="1"/>
        <v>0</v>
      </c>
      <c r="AZ15">
        <f ca="1"/>
        <v>0</v>
      </c>
      <c r="BA15">
        <f ca="1"/>
        <v>0</v>
      </c>
      <c r="BB15">
        <f ca="1"/>
        <v>0</v>
      </c>
      <c r="BC15">
        <f ca="1"/>
        <v>0</v>
      </c>
      <c r="BD15">
        <f ca="1"/>
        <v>0</v>
      </c>
      <c r="BE15">
        <f ca="1"/>
        <v>0</v>
      </c>
      <c r="BF15">
        <f ca="1"/>
        <v>0</v>
      </c>
      <c r="BG15">
        <f ca="1"/>
        <v>0</v>
      </c>
      <c r="BH15">
        <f ca="1"/>
        <v>0</v>
      </c>
      <c r="BI15">
        <f ca="1"/>
        <v>0</v>
      </c>
      <c r="BJ15">
        <f ca="1"/>
        <v>0</v>
      </c>
      <c r="BK15">
        <f ca="1"/>
        <v>0</v>
      </c>
      <c r="BL15">
        <f ca="1"/>
        <v>0</v>
      </c>
      <c r="BM15">
        <f ca="1"/>
        <v>0</v>
      </c>
      <c r="BN15">
        <f ca="1"/>
        <v>0</v>
      </c>
      <c r="BO15">
        <f ca="1"/>
        <v>0</v>
      </c>
      <c r="BP15">
        <f ca="1"/>
        <v>0</v>
      </c>
      <c r="BQ15">
        <f ca="1"/>
        <v>0</v>
      </c>
      <c r="BR15" t="str">
        <f ca="1"/>
        <v/>
      </c>
      <c r="BS15">
        <f ca="1"/>
        <v>0</v>
      </c>
      <c r="BT15">
        <f ca="1"/>
        <v>0</v>
      </c>
      <c r="BU15" t="b">
        <f ca="1"/>
        <v>0</v>
      </c>
      <c r="BV15" t="b">
        <f ca="1"/>
        <v>0</v>
      </c>
      <c r="BW15">
        <f ca="1"/>
        <v>0</v>
      </c>
      <c r="BX15">
        <f ca="1"/>
        <v>0</v>
      </c>
      <c r="BY15">
        <f ca="1"/>
        <v>0</v>
      </c>
      <c r="BZ15">
        <f ca="1"/>
        <v>0</v>
      </c>
      <c r="CA15">
        <f ca="1"/>
        <v>3</v>
      </c>
      <c r="CB15">
        <f ca="1"/>
        <v>1</v>
      </c>
      <c r="CC15" t="b">
        <f ca="1"/>
        <v>0</v>
      </c>
      <c r="CD15" t="b">
        <f ca="1"/>
        <v>1</v>
      </c>
      <c r="CE15">
        <f ca="1"/>
        <v>0</v>
      </c>
      <c r="CF15">
        <f ca="1"/>
        <v>0</v>
      </c>
      <c r="CG15">
        <f ca="1"/>
        <v>0</v>
      </c>
      <c r="CH15">
        <f ca="1"/>
        <v>0</v>
      </c>
      <c r="CI15" t="b">
        <f ca="1"/>
        <v>0</v>
      </c>
      <c r="CJ15" t="b">
        <f ca="1"/>
        <v>1</v>
      </c>
      <c r="CK15" t="b">
        <f ca="1"/>
        <v>1</v>
      </c>
      <c r="CL15" t="b">
        <f ca="1"/>
        <v>0</v>
      </c>
      <c r="CM15" t="b">
        <f ca="1"/>
        <v>0</v>
      </c>
      <c r="CN15" t="b">
        <f ca="1"/>
        <v>0</v>
      </c>
      <c r="CO15">
        <f ca="1"/>
        <v>0</v>
      </c>
      <c r="CP15">
        <f ca="1"/>
        <v>0</v>
      </c>
      <c r="CQ15">
        <f ca="1"/>
        <v>0</v>
      </c>
      <c r="CR15">
        <f ca="1"/>
        <v>0</v>
      </c>
      <c r="CS15">
        <f ca="1"/>
        <v>0</v>
      </c>
      <c r="CT15">
        <f ca="1"/>
        <v>0</v>
      </c>
      <c r="CU15" t="b">
        <f ca="1"/>
        <v>0</v>
      </c>
      <c r="CV15" t="b">
        <f ca="1"/>
        <v>1</v>
      </c>
      <c r="CW15">
        <f ca="1"/>
        <v>62</v>
      </c>
      <c r="CX15" t="b">
        <f ca="1"/>
        <v>0</v>
      </c>
      <c r="CY15">
        <f ca="1"/>
        <v>0</v>
      </c>
      <c r="CZ15">
        <f ca="1"/>
        <v>3</v>
      </c>
      <c r="DA15">
        <f ca="1"/>
        <v>0</v>
      </c>
      <c r="DB15" t="b">
        <f ca="1"/>
        <v>0</v>
      </c>
      <c r="DC15" t="b">
        <f ca="1"/>
        <v>0</v>
      </c>
      <c r="DD15">
        <f ca="1"/>
        <v>0</v>
      </c>
      <c r="DE15" t="b">
        <f ca="1"/>
        <v>0</v>
      </c>
      <c r="DF15">
        <f ca="1"/>
        <v>0</v>
      </c>
    </row>
    <row r="16" spans="1:110" x14ac:dyDescent="0.2">
      <c r="A16" t="str">
        <f ca="1"/>
        <v>5_30 Villa</v>
      </c>
      <c r="B16">
        <f ca="1"/>
        <v>4</v>
      </c>
      <c r="C16">
        <f ca="1"/>
        <v>0</v>
      </c>
      <c r="D16">
        <f ca="1"/>
        <v>0</v>
      </c>
      <c r="E16">
        <f ca="1"/>
        <v>0</v>
      </c>
      <c r="F16">
        <f ca="1"/>
        <v>0</v>
      </c>
      <c r="G16">
        <f ca="1"/>
        <v>0</v>
      </c>
      <c r="H16">
        <f ca="1"/>
        <v>0</v>
      </c>
      <c r="I16">
        <f ca="1"/>
        <v>0</v>
      </c>
      <c r="J16">
        <f ca="1"/>
        <v>0</v>
      </c>
      <c r="K16" t="b">
        <f ca="1"/>
        <v>0</v>
      </c>
      <c r="L16" t="b">
        <f ca="1"/>
        <v>0</v>
      </c>
      <c r="M16" t="b">
        <f ca="1"/>
        <v>0</v>
      </c>
      <c r="N16" t="str">
        <f ca="1"/>
        <v>Kaid</v>
      </c>
      <c r="O16" t="b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</v>
      </c>
      <c r="T16">
        <f ca="1"/>
        <v>0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</v>
      </c>
      <c r="Z16">
        <f ca="1"/>
        <v>4</v>
      </c>
      <c r="AA16">
        <f ca="1"/>
        <v>0</v>
      </c>
      <c r="AB16">
        <f ca="1"/>
        <v>0</v>
      </c>
      <c r="AC16">
        <f ca="1"/>
        <v>0</v>
      </c>
      <c r="AD16">
        <f ca="1"/>
        <v>0</v>
      </c>
      <c r="AE16">
        <f ca="1"/>
        <v>0</v>
      </c>
      <c r="AF16">
        <f ca="1"/>
        <v>0</v>
      </c>
      <c r="AG16">
        <f ca="1"/>
        <v>0</v>
      </c>
      <c r="AH16">
        <f ca="1"/>
        <v>0</v>
      </c>
      <c r="AI16">
        <f ca="1"/>
        <v>0</v>
      </c>
      <c r="AJ16">
        <f ca="1"/>
        <v>0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  <c r="AQ16">
        <f ca="1"/>
        <v>0</v>
      </c>
      <c r="AR16">
        <f ca="1"/>
        <v>0</v>
      </c>
      <c r="AS16">
        <f ca="1"/>
        <v>0</v>
      </c>
      <c r="AT16">
        <f ca="1"/>
        <v>0</v>
      </c>
      <c r="AU16">
        <f ca="1"/>
        <v>0</v>
      </c>
      <c r="AV16">
        <f ca="1"/>
        <v>0</v>
      </c>
      <c r="AW16">
        <f ca="1"/>
        <v>0</v>
      </c>
      <c r="AX16">
        <f ca="1"/>
        <v>0</v>
      </c>
      <c r="AY16">
        <f ca="1"/>
        <v>0</v>
      </c>
      <c r="AZ16">
        <f ca="1"/>
        <v>0</v>
      </c>
      <c r="BA16">
        <f ca="1"/>
        <v>0</v>
      </c>
      <c r="BB16">
        <f ca="1"/>
        <v>0</v>
      </c>
      <c r="BC16">
        <f ca="1"/>
        <v>0</v>
      </c>
      <c r="BD16">
        <f ca="1"/>
        <v>0</v>
      </c>
      <c r="BE16">
        <f ca="1"/>
        <v>0</v>
      </c>
      <c r="BF16">
        <f ca="1"/>
        <v>0</v>
      </c>
      <c r="BG16">
        <f ca="1"/>
        <v>0</v>
      </c>
      <c r="BH16">
        <f ca="1"/>
        <v>0</v>
      </c>
      <c r="BI16">
        <f ca="1"/>
        <v>0</v>
      </c>
      <c r="BJ16">
        <f ca="1"/>
        <v>0</v>
      </c>
      <c r="BK16">
        <f ca="1"/>
        <v>0</v>
      </c>
      <c r="BL16">
        <f ca="1"/>
        <v>0</v>
      </c>
      <c r="BM16">
        <f ca="1"/>
        <v>0</v>
      </c>
      <c r="BN16">
        <f ca="1"/>
        <v>0</v>
      </c>
      <c r="BO16">
        <f ca="1"/>
        <v>0</v>
      </c>
      <c r="BP16">
        <f ca="1"/>
        <v>0</v>
      </c>
      <c r="BQ16">
        <f ca="1"/>
        <v>0</v>
      </c>
      <c r="BR16" t="str">
        <f ca="1"/>
        <v/>
      </c>
      <c r="BS16">
        <f ca="1"/>
        <v>0</v>
      </c>
      <c r="BT16">
        <f ca="1"/>
        <v>0</v>
      </c>
      <c r="BU16" t="b">
        <f ca="1"/>
        <v>0</v>
      </c>
      <c r="BV16" t="b">
        <f ca="1"/>
        <v>0</v>
      </c>
      <c r="BW16">
        <f ca="1"/>
        <v>0</v>
      </c>
      <c r="BX16">
        <f ca="1"/>
        <v>0</v>
      </c>
      <c r="BY16">
        <f ca="1"/>
        <v>0</v>
      </c>
      <c r="BZ16">
        <f ca="1"/>
        <v>0</v>
      </c>
      <c r="CA16">
        <f ca="1"/>
        <v>2</v>
      </c>
      <c r="CB16">
        <f ca="1"/>
        <v>0</v>
      </c>
      <c r="CC16" t="b">
        <f ca="1"/>
        <v>0</v>
      </c>
      <c r="CD16" t="b">
        <f ca="1"/>
        <v>1</v>
      </c>
      <c r="CE16">
        <f ca="1"/>
        <v>0</v>
      </c>
      <c r="CF16">
        <f ca="1"/>
        <v>0</v>
      </c>
      <c r="CG16">
        <f ca="1"/>
        <v>0</v>
      </c>
      <c r="CH16">
        <f ca="1"/>
        <v>0</v>
      </c>
      <c r="CI16" t="b">
        <f ca="1"/>
        <v>0</v>
      </c>
      <c r="CJ16" t="b">
        <f ca="1"/>
        <v>1</v>
      </c>
      <c r="CK16" t="b">
        <f ca="1"/>
        <v>0</v>
      </c>
      <c r="CL16" t="b">
        <f ca="1"/>
        <v>1</v>
      </c>
      <c r="CM16" t="b">
        <f ca="1"/>
        <v>1</v>
      </c>
      <c r="CN16" t="b">
        <f ca="1"/>
        <v>0</v>
      </c>
      <c r="CO16">
        <f ca="1"/>
        <v>0</v>
      </c>
      <c r="CP16">
        <f ca="1"/>
        <v>0</v>
      </c>
      <c r="CQ16">
        <f ca="1"/>
        <v>0</v>
      </c>
      <c r="CR16">
        <f ca="1"/>
        <v>0</v>
      </c>
      <c r="CS16">
        <f ca="1"/>
        <v>0</v>
      </c>
      <c r="CT16">
        <f ca="1"/>
        <v>0</v>
      </c>
      <c r="CU16" t="b">
        <f ca="1"/>
        <v>1</v>
      </c>
      <c r="CV16" t="b">
        <f ca="1"/>
        <v>1</v>
      </c>
      <c r="CW16">
        <f ca="1"/>
        <v>158</v>
      </c>
      <c r="CX16" t="b">
        <f ca="1"/>
        <v>0</v>
      </c>
      <c r="CY16">
        <f ca="1"/>
        <v>2</v>
      </c>
      <c r="CZ16">
        <f ca="1"/>
        <v>2</v>
      </c>
      <c r="DA16">
        <f ca="1"/>
        <v>0</v>
      </c>
      <c r="DB16" t="b">
        <f ca="1"/>
        <v>0</v>
      </c>
      <c r="DC16" t="b">
        <f ca="1"/>
        <v>0</v>
      </c>
      <c r="DD16">
        <f ca="1"/>
        <v>0</v>
      </c>
      <c r="DE16" t="b">
        <f ca="1"/>
        <v>0</v>
      </c>
      <c r="DF16">
        <f ca="1"/>
        <v>0</v>
      </c>
    </row>
    <row r="17" spans="1:110" x14ac:dyDescent="0.2">
      <c r="A17" t="str">
        <f ca="1"/>
        <v>5_30 Villa</v>
      </c>
      <c r="B17">
        <f ca="1"/>
        <v>5</v>
      </c>
      <c r="C17">
        <f ca="1"/>
        <v>0</v>
      </c>
      <c r="D17">
        <f ca="1"/>
        <v>0</v>
      </c>
      <c r="E17">
        <f ca="1"/>
        <v>0</v>
      </c>
      <c r="F17">
        <f ca="1"/>
        <v>0</v>
      </c>
      <c r="G17">
        <f ca="1"/>
        <v>0</v>
      </c>
      <c r="H17">
        <f ca="1"/>
        <v>0</v>
      </c>
      <c r="I17">
        <f ca="1"/>
        <v>0</v>
      </c>
      <c r="J17" t="str">
        <f ca="1"/>
        <v>1:01</v>
      </c>
      <c r="K17" t="b">
        <f ca="1"/>
        <v>0</v>
      </c>
      <c r="L17" t="b">
        <f ca="1"/>
        <v>1</v>
      </c>
      <c r="M17" t="b">
        <f ca="1"/>
        <v>0</v>
      </c>
      <c r="N17" t="str">
        <f ca="1"/>
        <v>Pulse</v>
      </c>
      <c r="O17" t="b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</v>
      </c>
      <c r="T17">
        <f ca="1"/>
        <v>0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</v>
      </c>
      <c r="Z17">
        <f ca="1"/>
        <v>5</v>
      </c>
      <c r="AA17">
        <f ca="1"/>
        <v>0</v>
      </c>
      <c r="AB17">
        <f ca="1"/>
        <v>0</v>
      </c>
      <c r="AC17">
        <f ca="1"/>
        <v>0</v>
      </c>
      <c r="AD17">
        <f ca="1"/>
        <v>0</v>
      </c>
      <c r="AE17">
        <f ca="1"/>
        <v>0</v>
      </c>
      <c r="AF17">
        <f ca="1"/>
        <v>0</v>
      </c>
      <c r="AG17">
        <f ca="1"/>
        <v>0</v>
      </c>
      <c r="AH17">
        <f ca="1"/>
        <v>0</v>
      </c>
      <c r="AI17">
        <f ca="1"/>
        <v>0</v>
      </c>
      <c r="AJ17">
        <f ca="1"/>
        <v>0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  <c r="AQ17">
        <f ca="1"/>
        <v>0</v>
      </c>
      <c r="AR17">
        <f ca="1"/>
        <v>0</v>
      </c>
      <c r="AS17">
        <f ca="1"/>
        <v>0</v>
      </c>
      <c r="AT17">
        <f ca="1"/>
        <v>0</v>
      </c>
      <c r="AU17">
        <f ca="1"/>
        <v>0</v>
      </c>
      <c r="AV17">
        <f ca="1"/>
        <v>0</v>
      </c>
      <c r="AW17">
        <f ca="1"/>
        <v>0</v>
      </c>
      <c r="AX17">
        <f ca="1"/>
        <v>0</v>
      </c>
      <c r="AY17">
        <f ca="1"/>
        <v>0</v>
      </c>
      <c r="AZ17">
        <f ca="1"/>
        <v>0</v>
      </c>
      <c r="BA17">
        <f ca="1"/>
        <v>0</v>
      </c>
      <c r="BB17">
        <f ca="1"/>
        <v>0</v>
      </c>
      <c r="BC17">
        <f ca="1"/>
        <v>0</v>
      </c>
      <c r="BD17">
        <f ca="1"/>
        <v>0</v>
      </c>
      <c r="BE17">
        <f ca="1"/>
        <v>0</v>
      </c>
      <c r="BF17">
        <f ca="1"/>
        <v>0</v>
      </c>
      <c r="BG17">
        <f ca="1"/>
        <v>0</v>
      </c>
      <c r="BH17">
        <f ca="1"/>
        <v>0</v>
      </c>
      <c r="BI17">
        <f ca="1"/>
        <v>0</v>
      </c>
      <c r="BJ17">
        <f ca="1"/>
        <v>0</v>
      </c>
      <c r="BK17">
        <f ca="1"/>
        <v>0</v>
      </c>
      <c r="BL17">
        <f ca="1"/>
        <v>0</v>
      </c>
      <c r="BM17">
        <f ca="1"/>
        <v>0</v>
      </c>
      <c r="BN17">
        <f ca="1"/>
        <v>0</v>
      </c>
      <c r="BO17">
        <f ca="1"/>
        <v>0</v>
      </c>
      <c r="BP17">
        <f ca="1"/>
        <v>0</v>
      </c>
      <c r="BQ17">
        <f ca="1"/>
        <v>0</v>
      </c>
      <c r="BR17" t="str">
        <f ca="1"/>
        <v/>
      </c>
      <c r="BS17">
        <f ca="1"/>
        <v>0</v>
      </c>
      <c r="BT17">
        <f ca="1"/>
        <v>0</v>
      </c>
      <c r="BU17" t="b">
        <f ca="1"/>
        <v>0</v>
      </c>
      <c r="BV17" t="b">
        <f ca="1"/>
        <v>0</v>
      </c>
      <c r="BW17">
        <f ca="1"/>
        <v>0</v>
      </c>
      <c r="BX17">
        <f ca="1"/>
        <v>0</v>
      </c>
      <c r="BY17">
        <f ca="1"/>
        <v>0</v>
      </c>
      <c r="BZ17">
        <f ca="1"/>
        <v>0</v>
      </c>
      <c r="CA17">
        <f ca="1"/>
        <v>1</v>
      </c>
      <c r="CB17">
        <f ca="1"/>
        <v>1</v>
      </c>
      <c r="CC17" t="b">
        <f ca="1"/>
        <v>1</v>
      </c>
      <c r="CD17" t="b">
        <f ca="1"/>
        <v>1</v>
      </c>
      <c r="CE17">
        <f ca="1"/>
        <v>0</v>
      </c>
      <c r="CF17">
        <f ca="1"/>
        <v>0</v>
      </c>
      <c r="CG17">
        <f ca="1"/>
        <v>0</v>
      </c>
      <c r="CH17">
        <f ca="1"/>
        <v>61</v>
      </c>
      <c r="CI17">
        <f ca="1"/>
        <v>119</v>
      </c>
      <c r="CJ17" t="b">
        <f ca="1"/>
        <v>0</v>
      </c>
      <c r="CK17" t="b">
        <f ca="1"/>
        <v>1</v>
      </c>
      <c r="CL17" t="b">
        <f ca="1"/>
        <v>1</v>
      </c>
      <c r="CM17" t="b">
        <f ca="1"/>
        <v>0</v>
      </c>
      <c r="CN17" t="b">
        <f ca="1"/>
        <v>0</v>
      </c>
      <c r="CO17">
        <f ca="1"/>
        <v>0</v>
      </c>
      <c r="CP17">
        <f ca="1"/>
        <v>0</v>
      </c>
      <c r="CQ17">
        <f ca="1"/>
        <v>0</v>
      </c>
      <c r="CR17">
        <f ca="1"/>
        <v>0</v>
      </c>
      <c r="CS17">
        <f ca="1"/>
        <v>0</v>
      </c>
      <c r="CT17">
        <f ca="1"/>
        <v>0</v>
      </c>
      <c r="CU17" t="b">
        <f ca="1"/>
        <v>1</v>
      </c>
      <c r="CV17" t="b">
        <f ca="1"/>
        <v>1</v>
      </c>
      <c r="CW17">
        <f ca="1"/>
        <v>55</v>
      </c>
      <c r="CX17">
        <f ca="1"/>
        <v>119</v>
      </c>
      <c r="CY17">
        <f ca="1"/>
        <v>2</v>
      </c>
      <c r="CZ17">
        <f ca="1"/>
        <v>1</v>
      </c>
      <c r="DA17">
        <f ca="1"/>
        <v>0</v>
      </c>
      <c r="DB17" t="b">
        <f ca="1"/>
        <v>1</v>
      </c>
      <c r="DC17" t="b">
        <f ca="1"/>
        <v>1</v>
      </c>
      <c r="DD17">
        <f ca="1"/>
        <v>0</v>
      </c>
      <c r="DE17" t="b">
        <f ca="1"/>
        <v>0</v>
      </c>
      <c r="DF17">
        <f ca="1"/>
        <v>0</v>
      </c>
    </row>
    <row r="18" spans="1:110" x14ac:dyDescent="0.2">
      <c r="A18" t="str">
        <f ca="1"/>
        <v>5_30 Villa</v>
      </c>
      <c r="B18">
        <f ca="1"/>
        <v>6</v>
      </c>
      <c r="C18">
        <f ca="1"/>
        <v>0</v>
      </c>
      <c r="D18">
        <f ca="1"/>
        <v>0</v>
      </c>
      <c r="E18">
        <f ca="1"/>
        <v>0</v>
      </c>
      <c r="F18">
        <f ca="1"/>
        <v>0</v>
      </c>
      <c r="G18">
        <f ca="1"/>
        <v>0</v>
      </c>
      <c r="H18">
        <f ca="1"/>
        <v>0</v>
      </c>
      <c r="I18">
        <f ca="1"/>
        <v>0</v>
      </c>
      <c r="J18" t="str">
        <f ca="1"/>
        <v>2:01</v>
      </c>
      <c r="K18" t="b">
        <f ca="1"/>
        <v>0</v>
      </c>
      <c r="L18" t="b">
        <f ca="1"/>
        <v>0</v>
      </c>
      <c r="M18" t="b">
        <f ca="1"/>
        <v>0</v>
      </c>
      <c r="N18" t="str">
        <f ca="1"/>
        <v>Pulse</v>
      </c>
      <c r="O18" t="b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</v>
      </c>
      <c r="T18">
        <f ca="1"/>
        <v>0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</v>
      </c>
      <c r="Z18">
        <f ca="1"/>
        <v>6</v>
      </c>
      <c r="AA18">
        <f ca="1"/>
        <v>0</v>
      </c>
      <c r="AB18">
        <f ca="1"/>
        <v>0</v>
      </c>
      <c r="AC18">
        <f ca="1"/>
        <v>0</v>
      </c>
      <c r="AD18">
        <f ca="1"/>
        <v>0</v>
      </c>
      <c r="AE18">
        <f ca="1"/>
        <v>0</v>
      </c>
      <c r="AF18">
        <f ca="1"/>
        <v>0</v>
      </c>
      <c r="AG18">
        <f ca="1"/>
        <v>0</v>
      </c>
      <c r="AH18">
        <f ca="1"/>
        <v>0</v>
      </c>
      <c r="AI18">
        <f ca="1"/>
        <v>0</v>
      </c>
      <c r="AJ18">
        <f ca="1"/>
        <v>0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>
        <f ca="1"/>
        <v>0</v>
      </c>
      <c r="AP18">
        <f ca="1"/>
        <v>0</v>
      </c>
      <c r="AQ18">
        <f ca="1"/>
        <v>0</v>
      </c>
      <c r="AR18">
        <f ca="1"/>
        <v>0</v>
      </c>
      <c r="AS18">
        <f ca="1"/>
        <v>0</v>
      </c>
      <c r="AT18">
        <f ca="1"/>
        <v>0</v>
      </c>
      <c r="AU18">
        <f ca="1"/>
        <v>0</v>
      </c>
      <c r="AV18">
        <f ca="1"/>
        <v>0</v>
      </c>
      <c r="AW18">
        <f ca="1"/>
        <v>0</v>
      </c>
      <c r="AX18">
        <f ca="1"/>
        <v>0</v>
      </c>
      <c r="AY18">
        <f ca="1"/>
        <v>0</v>
      </c>
      <c r="AZ18">
        <f ca="1"/>
        <v>0</v>
      </c>
      <c r="BA18">
        <f ca="1"/>
        <v>0</v>
      </c>
      <c r="BB18">
        <f ca="1"/>
        <v>0</v>
      </c>
      <c r="BC18">
        <f ca="1"/>
        <v>0</v>
      </c>
      <c r="BD18">
        <f ca="1"/>
        <v>0</v>
      </c>
      <c r="BE18">
        <f ca="1"/>
        <v>0</v>
      </c>
      <c r="BF18">
        <f ca="1"/>
        <v>0</v>
      </c>
      <c r="BG18">
        <f ca="1"/>
        <v>0</v>
      </c>
      <c r="BH18">
        <f ca="1"/>
        <v>0</v>
      </c>
      <c r="BI18">
        <f ca="1"/>
        <v>0</v>
      </c>
      <c r="BJ18">
        <f ca="1"/>
        <v>0</v>
      </c>
      <c r="BK18">
        <f ca="1"/>
        <v>0</v>
      </c>
      <c r="BL18">
        <f ca="1"/>
        <v>0</v>
      </c>
      <c r="BM18">
        <f ca="1"/>
        <v>0</v>
      </c>
      <c r="BN18">
        <f ca="1"/>
        <v>0</v>
      </c>
      <c r="BO18">
        <f ca="1"/>
        <v>0</v>
      </c>
      <c r="BP18">
        <f ca="1"/>
        <v>0</v>
      </c>
      <c r="BQ18">
        <f ca="1"/>
        <v>0</v>
      </c>
      <c r="BR18" t="str">
        <f ca="1"/>
        <v/>
      </c>
      <c r="BS18">
        <f ca="1"/>
        <v>0</v>
      </c>
      <c r="BT18">
        <f ca="1"/>
        <v>0</v>
      </c>
      <c r="BU18" t="b">
        <f ca="1"/>
        <v>0</v>
      </c>
      <c r="BV18" t="b">
        <f ca="1"/>
        <v>0</v>
      </c>
      <c r="BW18">
        <f ca="1"/>
        <v>0</v>
      </c>
      <c r="BX18">
        <f ca="1"/>
        <v>0</v>
      </c>
      <c r="BY18">
        <f ca="1"/>
        <v>0</v>
      </c>
      <c r="BZ18">
        <f ca="1"/>
        <v>0</v>
      </c>
      <c r="CA18">
        <f ca="1"/>
        <v>0</v>
      </c>
      <c r="CB18">
        <f ca="1"/>
        <v>0</v>
      </c>
      <c r="CC18" t="b">
        <f ca="1"/>
        <v>0</v>
      </c>
      <c r="CD18" t="b">
        <f ca="1"/>
        <v>0</v>
      </c>
      <c r="CE18">
        <f ca="1"/>
        <v>0</v>
      </c>
      <c r="CF18">
        <f ca="1"/>
        <v>0</v>
      </c>
      <c r="CG18">
        <f ca="1"/>
        <v>0</v>
      </c>
      <c r="CH18">
        <f ca="1"/>
        <v>121</v>
      </c>
      <c r="CI18">
        <f ca="1"/>
        <v>59</v>
      </c>
      <c r="CJ18" t="b">
        <f ca="1"/>
        <v>1</v>
      </c>
      <c r="CK18" t="b">
        <f ca="1"/>
        <v>1</v>
      </c>
      <c r="CL18" t="b">
        <f ca="1"/>
        <v>0</v>
      </c>
      <c r="CM18" t="b">
        <f ca="1"/>
        <v>0</v>
      </c>
      <c r="CN18" t="b">
        <f ca="1"/>
        <v>0</v>
      </c>
      <c r="CO18">
        <f ca="1"/>
        <v>0</v>
      </c>
      <c r="CP18">
        <f ca="1"/>
        <v>0</v>
      </c>
      <c r="CQ18">
        <f ca="1"/>
        <v>0</v>
      </c>
      <c r="CR18">
        <f ca="1"/>
        <v>0</v>
      </c>
      <c r="CS18">
        <f ca="1"/>
        <v>0</v>
      </c>
      <c r="CT18">
        <f ca="1"/>
        <v>0</v>
      </c>
      <c r="CU18" t="b">
        <f ca="1"/>
        <v>1</v>
      </c>
      <c r="CV18" t="b">
        <f ca="1"/>
        <v>0</v>
      </c>
      <c r="CW18">
        <f ca="1"/>
        <v>166</v>
      </c>
      <c r="CX18">
        <f ca="1"/>
        <v>59</v>
      </c>
      <c r="CY18">
        <f ca="1"/>
        <v>2</v>
      </c>
      <c r="CZ18">
        <f ca="1"/>
        <v>0</v>
      </c>
      <c r="DA18">
        <f ca="1"/>
        <v>0</v>
      </c>
      <c r="DB18" t="b">
        <f ca="1"/>
        <v>0</v>
      </c>
      <c r="DC18" t="b">
        <f ca="1"/>
        <v>0</v>
      </c>
      <c r="DD18">
        <f ca="1"/>
        <v>0</v>
      </c>
      <c r="DE18" t="b">
        <f ca="1"/>
        <v>0</v>
      </c>
      <c r="DF18">
        <f ca="1"/>
        <v>0</v>
      </c>
    </row>
    <row r="19" spans="1:110" x14ac:dyDescent="0.2">
      <c r="A19" t="str">
        <f ca="1"/>
        <v>5_30 Villa</v>
      </c>
      <c r="B19">
        <f ca="1"/>
        <v>7</v>
      </c>
      <c r="C19">
        <f ca="1"/>
        <v>0</v>
      </c>
      <c r="D19">
        <f ca="1"/>
        <v>0</v>
      </c>
      <c r="E19">
        <f ca="1"/>
        <v>0</v>
      </c>
      <c r="F19">
        <f ca="1"/>
        <v>0</v>
      </c>
      <c r="G19">
        <f ca="1"/>
        <v>0</v>
      </c>
      <c r="H19">
        <f ca="1"/>
        <v>0</v>
      </c>
      <c r="I19">
        <f ca="1"/>
        <v>0</v>
      </c>
      <c r="J19" t="str">
        <f ca="1"/>
        <v>1:19</v>
      </c>
      <c r="K19" t="b">
        <f ca="1"/>
        <v>0</v>
      </c>
      <c r="L19" t="b">
        <f ca="1"/>
        <v>1</v>
      </c>
      <c r="M19" t="b">
        <f ca="1"/>
        <v>0</v>
      </c>
      <c r="N19" t="str">
        <f ca="1"/>
        <v>Jackel</v>
      </c>
      <c r="O19" t="b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0</v>
      </c>
      <c r="T19">
        <f ca="1"/>
        <v>0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</v>
      </c>
      <c r="Z19">
        <f ca="1"/>
        <v>7</v>
      </c>
      <c r="AA19">
        <f ca="1"/>
        <v>0</v>
      </c>
      <c r="AB19">
        <f ca="1"/>
        <v>0</v>
      </c>
      <c r="AC19">
        <f ca="1"/>
        <v>0</v>
      </c>
      <c r="AD19">
        <f ca="1"/>
        <v>0</v>
      </c>
      <c r="AE19">
        <f ca="1"/>
        <v>0</v>
      </c>
      <c r="AF19">
        <f ca="1"/>
        <v>0</v>
      </c>
      <c r="AG19">
        <f ca="1"/>
        <v>0</v>
      </c>
      <c r="AH19">
        <f ca="1"/>
        <v>0</v>
      </c>
      <c r="AI19">
        <f ca="1"/>
        <v>0</v>
      </c>
      <c r="AJ19">
        <f ca="1"/>
        <v>0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  <c r="AQ19">
        <f ca="1"/>
        <v>0</v>
      </c>
      <c r="AR19">
        <f ca="1"/>
        <v>0</v>
      </c>
      <c r="AS19">
        <f ca="1"/>
        <v>0</v>
      </c>
      <c r="AT19">
        <f ca="1"/>
        <v>0</v>
      </c>
      <c r="AU19">
        <f ca="1"/>
        <v>0</v>
      </c>
      <c r="AV19">
        <f ca="1"/>
        <v>0</v>
      </c>
      <c r="AW19">
        <f ca="1"/>
        <v>0</v>
      </c>
      <c r="AX19">
        <f ca="1"/>
        <v>0</v>
      </c>
      <c r="AY19">
        <f ca="1"/>
        <v>0</v>
      </c>
      <c r="AZ19">
        <f ca="1"/>
        <v>0</v>
      </c>
      <c r="BA19">
        <f ca="1"/>
        <v>0</v>
      </c>
      <c r="BB19">
        <f ca="1"/>
        <v>0</v>
      </c>
      <c r="BC19">
        <f ca="1"/>
        <v>0</v>
      </c>
      <c r="BD19">
        <f ca="1"/>
        <v>0</v>
      </c>
      <c r="BE19">
        <f ca="1"/>
        <v>0</v>
      </c>
      <c r="BF19">
        <f ca="1"/>
        <v>0</v>
      </c>
      <c r="BG19">
        <f ca="1"/>
        <v>0</v>
      </c>
      <c r="BH19">
        <f ca="1"/>
        <v>0</v>
      </c>
      <c r="BI19">
        <f ca="1"/>
        <v>0</v>
      </c>
      <c r="BJ19">
        <f ca="1"/>
        <v>0</v>
      </c>
      <c r="BK19">
        <f ca="1"/>
        <v>0</v>
      </c>
      <c r="BL19">
        <f ca="1"/>
        <v>0</v>
      </c>
      <c r="BM19">
        <f ca="1"/>
        <v>0</v>
      </c>
      <c r="BN19">
        <f ca="1"/>
        <v>0</v>
      </c>
      <c r="BO19">
        <f ca="1"/>
        <v>0</v>
      </c>
      <c r="BP19">
        <f ca="1"/>
        <v>0</v>
      </c>
      <c r="BQ19">
        <f ca="1"/>
        <v>0</v>
      </c>
      <c r="BR19" t="str">
        <f ca="1"/>
        <v/>
      </c>
      <c r="BS19">
        <f ca="1"/>
        <v>0</v>
      </c>
      <c r="BT19">
        <f ca="1"/>
        <v>0</v>
      </c>
      <c r="BU19" t="b">
        <f ca="1"/>
        <v>0</v>
      </c>
      <c r="BV19" t="b">
        <f ca="1"/>
        <v>0</v>
      </c>
      <c r="BW19">
        <f ca="1"/>
        <v>0</v>
      </c>
      <c r="BX19">
        <f ca="1"/>
        <v>0</v>
      </c>
      <c r="BY19">
        <f ca="1"/>
        <v>0</v>
      </c>
      <c r="BZ19">
        <f ca="1"/>
        <v>0</v>
      </c>
      <c r="CA19">
        <f ca="1"/>
        <v>2</v>
      </c>
      <c r="CB19">
        <f ca="1"/>
        <v>1</v>
      </c>
      <c r="CC19" t="b">
        <f ca="1"/>
        <v>1</v>
      </c>
      <c r="CD19" t="b">
        <f ca="1"/>
        <v>1</v>
      </c>
      <c r="CE19">
        <f ca="1"/>
        <v>0</v>
      </c>
      <c r="CF19">
        <f ca="1"/>
        <v>0</v>
      </c>
      <c r="CG19">
        <f ca="1"/>
        <v>0</v>
      </c>
      <c r="CH19">
        <f ca="1"/>
        <v>79</v>
      </c>
      <c r="CI19">
        <f ca="1"/>
        <v>101</v>
      </c>
      <c r="CJ19" t="b">
        <f ca="1"/>
        <v>0</v>
      </c>
      <c r="CK19" t="b">
        <f ca="1"/>
        <v>0</v>
      </c>
      <c r="CL19" t="b">
        <f ca="1"/>
        <v>0</v>
      </c>
      <c r="CM19" t="b">
        <f ca="1"/>
        <v>0</v>
      </c>
      <c r="CN19" t="b">
        <f ca="1"/>
        <v>0</v>
      </c>
      <c r="CO19">
        <f ca="1"/>
        <v>0</v>
      </c>
      <c r="CP19">
        <f ca="1"/>
        <v>0</v>
      </c>
      <c r="CQ19">
        <f ca="1"/>
        <v>0</v>
      </c>
      <c r="CR19">
        <f ca="1"/>
        <v>0</v>
      </c>
      <c r="CS19">
        <f ca="1"/>
        <v>0</v>
      </c>
      <c r="CT19">
        <f ca="1"/>
        <v>0</v>
      </c>
      <c r="CU19">
        <f ca="1"/>
        <v>0</v>
      </c>
      <c r="CV19">
        <f ca="1"/>
        <v>0</v>
      </c>
      <c r="CW19">
        <f ca="1"/>
        <v>0</v>
      </c>
      <c r="CX19">
        <f ca="1"/>
        <v>0</v>
      </c>
      <c r="CY19">
        <f ca="1"/>
        <v>0</v>
      </c>
      <c r="CZ19">
        <f ca="1"/>
        <v>0</v>
      </c>
      <c r="DA19">
        <f ca="1"/>
        <v>0</v>
      </c>
      <c r="DB19" t="b">
        <f ca="1"/>
        <v>1</v>
      </c>
      <c r="DC19" t="b">
        <f ca="1"/>
        <v>1</v>
      </c>
      <c r="DD19">
        <f ca="1"/>
        <v>0</v>
      </c>
      <c r="DE19" t="b">
        <f ca="1"/>
        <v>0</v>
      </c>
      <c r="DF19">
        <f ca="1"/>
        <v>0</v>
      </c>
    </row>
    <row r="20" spans="1:110" x14ac:dyDescent="0.2">
      <c r="A20" t="str">
        <f ca="1"/>
        <v>5_30 Villa</v>
      </c>
      <c r="B20">
        <f ca="1"/>
        <v>8</v>
      </c>
      <c r="C20">
        <f ca="1"/>
        <v>0</v>
      </c>
      <c r="D20">
        <f ca="1"/>
        <v>0</v>
      </c>
      <c r="E20">
        <f ca="1"/>
        <v>0</v>
      </c>
      <c r="F20">
        <f ca="1"/>
        <v>0</v>
      </c>
      <c r="G20">
        <f ca="1"/>
        <v>0</v>
      </c>
      <c r="H20">
        <f ca="1"/>
        <v>0</v>
      </c>
      <c r="I20">
        <f ca="1"/>
        <v>0</v>
      </c>
      <c r="J20" t="str">
        <f ca="1"/>
        <v>2:29</v>
      </c>
      <c r="K20" t="b">
        <f ca="1"/>
        <v>0</v>
      </c>
      <c r="L20" t="b">
        <f ca="1"/>
        <v>0</v>
      </c>
      <c r="M20" t="b">
        <f ca="1"/>
        <v>1</v>
      </c>
      <c r="N20" t="str">
        <f ca="1"/>
        <v>Jackel</v>
      </c>
      <c r="O20" t="b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</v>
      </c>
      <c r="T20">
        <f ca="1"/>
        <v>0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</v>
      </c>
      <c r="Z20">
        <f ca="1"/>
        <v>8</v>
      </c>
      <c r="AA20">
        <f ca="1"/>
        <v>0</v>
      </c>
      <c r="AB20">
        <f ca="1"/>
        <v>0</v>
      </c>
      <c r="AC20">
        <f ca="1"/>
        <v>0</v>
      </c>
      <c r="AD20">
        <f ca="1"/>
        <v>0</v>
      </c>
      <c r="AE20">
        <f ca="1"/>
        <v>0</v>
      </c>
      <c r="AF20">
        <f ca="1"/>
        <v>0</v>
      </c>
      <c r="AG20">
        <f ca="1"/>
        <v>0</v>
      </c>
      <c r="AH20">
        <f ca="1"/>
        <v>0</v>
      </c>
      <c r="AI20">
        <f ca="1"/>
        <v>0</v>
      </c>
      <c r="AJ20">
        <f ca="1"/>
        <v>0</v>
      </c>
      <c r="AK20">
        <f ca="1"/>
        <v>0</v>
      </c>
      <c r="AL20">
        <f ca="1"/>
        <v>0</v>
      </c>
      <c r="AM20">
        <f ca="1"/>
        <v>0</v>
      </c>
      <c r="AN20">
        <f ca="1"/>
        <v>0</v>
      </c>
      <c r="AO20">
        <f ca="1"/>
        <v>0</v>
      </c>
      <c r="AP20">
        <f ca="1"/>
        <v>0</v>
      </c>
      <c r="AQ20">
        <f ca="1"/>
        <v>0</v>
      </c>
      <c r="AR20">
        <f ca="1"/>
        <v>0</v>
      </c>
      <c r="AS20">
        <f ca="1"/>
        <v>0</v>
      </c>
      <c r="AT20">
        <f ca="1"/>
        <v>0</v>
      </c>
      <c r="AU20">
        <f ca="1"/>
        <v>0</v>
      </c>
      <c r="AV20">
        <f ca="1"/>
        <v>0</v>
      </c>
      <c r="AW20">
        <f ca="1"/>
        <v>0</v>
      </c>
      <c r="AX20">
        <f ca="1"/>
        <v>0</v>
      </c>
      <c r="AY20">
        <f ca="1"/>
        <v>0</v>
      </c>
      <c r="AZ20">
        <f ca="1"/>
        <v>0</v>
      </c>
      <c r="BA20">
        <f ca="1"/>
        <v>0</v>
      </c>
      <c r="BB20">
        <f ca="1"/>
        <v>0</v>
      </c>
      <c r="BC20">
        <f ca="1"/>
        <v>0</v>
      </c>
      <c r="BD20">
        <f ca="1"/>
        <v>0</v>
      </c>
      <c r="BE20">
        <f ca="1"/>
        <v>0</v>
      </c>
      <c r="BF20">
        <f ca="1"/>
        <v>0</v>
      </c>
      <c r="BG20">
        <f ca="1"/>
        <v>0</v>
      </c>
      <c r="BH20">
        <f ca="1"/>
        <v>0</v>
      </c>
      <c r="BI20">
        <f ca="1"/>
        <v>0</v>
      </c>
      <c r="BJ20">
        <f ca="1"/>
        <v>0</v>
      </c>
      <c r="BK20">
        <f ca="1"/>
        <v>0</v>
      </c>
      <c r="BL20">
        <f ca="1"/>
        <v>0</v>
      </c>
      <c r="BM20">
        <f ca="1"/>
        <v>0</v>
      </c>
      <c r="BN20">
        <f ca="1"/>
        <v>0</v>
      </c>
      <c r="BO20">
        <f ca="1"/>
        <v>0</v>
      </c>
      <c r="BP20">
        <f ca="1"/>
        <v>0</v>
      </c>
      <c r="BQ20">
        <f ca="1"/>
        <v>0</v>
      </c>
      <c r="BR20" t="str">
        <f ca="1"/>
        <v/>
      </c>
      <c r="BS20">
        <f ca="1"/>
        <v>0</v>
      </c>
      <c r="BT20">
        <f ca="1"/>
        <v>0</v>
      </c>
      <c r="BU20" t="b">
        <f ca="1"/>
        <v>0</v>
      </c>
      <c r="BV20" t="b">
        <f ca="1"/>
        <v>0</v>
      </c>
      <c r="BW20">
        <f ca="1"/>
        <v>0</v>
      </c>
      <c r="BX20">
        <f ca="1"/>
        <v>0</v>
      </c>
      <c r="BY20">
        <f ca="1"/>
        <v>0</v>
      </c>
      <c r="BZ20">
        <f ca="1"/>
        <v>0</v>
      </c>
      <c r="CA20">
        <f ca="1"/>
        <v>0</v>
      </c>
      <c r="CB20">
        <f ca="1"/>
        <v>0</v>
      </c>
      <c r="CC20" t="b">
        <f ca="1"/>
        <v>0</v>
      </c>
      <c r="CD20" t="b">
        <f ca="1"/>
        <v>0</v>
      </c>
      <c r="CE20">
        <f ca="1"/>
        <v>0</v>
      </c>
      <c r="CF20">
        <f ca="1"/>
        <v>0</v>
      </c>
      <c r="CG20">
        <f ca="1"/>
        <v>0</v>
      </c>
      <c r="CH20">
        <f ca="1"/>
        <v>149</v>
      </c>
      <c r="CI20">
        <f ca="1"/>
        <v>31</v>
      </c>
      <c r="CJ20" t="b">
        <f ca="1"/>
        <v>0</v>
      </c>
      <c r="CK20" t="b">
        <f ca="1"/>
        <v>0</v>
      </c>
      <c r="CL20" t="b">
        <f ca="1"/>
        <v>0</v>
      </c>
      <c r="CM20" t="b">
        <f ca="1"/>
        <v>0</v>
      </c>
      <c r="CN20" t="b">
        <f ca="1"/>
        <v>0</v>
      </c>
      <c r="CO20">
        <f ca="1"/>
        <v>0</v>
      </c>
      <c r="CP20">
        <f ca="1"/>
        <v>0</v>
      </c>
      <c r="CQ20">
        <f ca="1"/>
        <v>0</v>
      </c>
      <c r="CR20">
        <f ca="1"/>
        <v>0</v>
      </c>
      <c r="CS20">
        <f ca="1"/>
        <v>0</v>
      </c>
      <c r="CT20">
        <f ca="1"/>
        <v>0</v>
      </c>
      <c r="CU20">
        <f ca="1"/>
        <v>0</v>
      </c>
      <c r="CV20">
        <f ca="1"/>
        <v>0</v>
      </c>
      <c r="CW20">
        <f ca="1"/>
        <v>0</v>
      </c>
      <c r="CX20">
        <f ca="1"/>
        <v>0</v>
      </c>
      <c r="CY20">
        <f ca="1"/>
        <v>0</v>
      </c>
      <c r="CZ20">
        <f ca="1"/>
        <v>0</v>
      </c>
      <c r="DA20">
        <f ca="1"/>
        <v>0</v>
      </c>
      <c r="DB20" t="b">
        <f ca="1"/>
        <v>0</v>
      </c>
      <c r="DC20" t="b">
        <f ca="1"/>
        <v>0</v>
      </c>
      <c r="DD20">
        <f ca="1"/>
        <v>0</v>
      </c>
      <c r="DE20" t="b">
        <f ca="1"/>
        <v>0</v>
      </c>
      <c r="DF20">
        <f ca="1"/>
        <v>0</v>
      </c>
    </row>
    <row r="21" spans="1:110" x14ac:dyDescent="0.2">
      <c r="A21" t="str">
        <f ca="1"/>
        <v>5_30 Villa</v>
      </c>
      <c r="B21">
        <f ca="1"/>
        <v>9</v>
      </c>
      <c r="C21">
        <f ca="1"/>
        <v>0</v>
      </c>
      <c r="D21">
        <f ca="1"/>
        <v>0</v>
      </c>
      <c r="E21">
        <f ca="1"/>
        <v>0</v>
      </c>
      <c r="F21">
        <f ca="1"/>
        <v>0</v>
      </c>
      <c r="G21">
        <f ca="1"/>
        <v>0</v>
      </c>
      <c r="H21">
        <f ca="1"/>
        <v>0</v>
      </c>
      <c r="I21">
        <f ca="1"/>
        <v>0</v>
      </c>
      <c r="J21" t="str">
        <f ca="1"/>
        <v>1:58</v>
      </c>
      <c r="K21" t="b">
        <f ca="1"/>
        <v>0</v>
      </c>
      <c r="L21" t="b">
        <f ca="1"/>
        <v>0</v>
      </c>
      <c r="M21" t="b">
        <f ca="1"/>
        <v>0</v>
      </c>
      <c r="N21" t="str">
        <f ca="1"/>
        <v>Nokk</v>
      </c>
      <c r="O21" t="b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</v>
      </c>
      <c r="T21">
        <f ca="1"/>
        <v>0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</v>
      </c>
      <c r="Z21">
        <f ca="1"/>
        <v>9</v>
      </c>
      <c r="AA21">
        <f ca="1"/>
        <v>0</v>
      </c>
      <c r="AB21">
        <f ca="1"/>
        <v>0</v>
      </c>
      <c r="AC21">
        <f ca="1"/>
        <v>0</v>
      </c>
      <c r="AD21">
        <f ca="1"/>
        <v>0</v>
      </c>
      <c r="AE21">
        <f ca="1"/>
        <v>0</v>
      </c>
      <c r="AF21">
        <f ca="1"/>
        <v>0</v>
      </c>
      <c r="AG21">
        <f ca="1"/>
        <v>0</v>
      </c>
      <c r="AH21">
        <f ca="1"/>
        <v>0</v>
      </c>
      <c r="AI21">
        <f ca="1"/>
        <v>0</v>
      </c>
      <c r="AJ21">
        <f ca="1"/>
        <v>0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  <c r="AQ21">
        <f ca="1"/>
        <v>0</v>
      </c>
      <c r="AR21">
        <f ca="1"/>
        <v>0</v>
      </c>
      <c r="AS21">
        <f ca="1"/>
        <v>0</v>
      </c>
      <c r="AT21">
        <f ca="1"/>
        <v>0</v>
      </c>
      <c r="AU21">
        <f ca="1"/>
        <v>0</v>
      </c>
      <c r="AV21">
        <f ca="1"/>
        <v>0</v>
      </c>
      <c r="AW21">
        <f ca="1"/>
        <v>0</v>
      </c>
      <c r="AX21">
        <f ca="1"/>
        <v>0</v>
      </c>
      <c r="AY21">
        <f ca="1"/>
        <v>0</v>
      </c>
      <c r="AZ21">
        <f ca="1"/>
        <v>0</v>
      </c>
      <c r="BA21">
        <f ca="1"/>
        <v>0</v>
      </c>
      <c r="BB21">
        <f ca="1"/>
        <v>0</v>
      </c>
      <c r="BC21">
        <f ca="1"/>
        <v>0</v>
      </c>
      <c r="BD21">
        <f ca="1"/>
        <v>0</v>
      </c>
      <c r="BE21">
        <f ca="1"/>
        <v>0</v>
      </c>
      <c r="BF21">
        <f ca="1"/>
        <v>0</v>
      </c>
      <c r="BG21">
        <f ca="1"/>
        <v>0</v>
      </c>
      <c r="BH21">
        <f ca="1"/>
        <v>0</v>
      </c>
      <c r="BI21">
        <f ca="1"/>
        <v>0</v>
      </c>
      <c r="BJ21">
        <f ca="1"/>
        <v>0</v>
      </c>
      <c r="BK21">
        <f ca="1"/>
        <v>0</v>
      </c>
      <c r="BL21">
        <f ca="1"/>
        <v>0</v>
      </c>
      <c r="BM21">
        <f ca="1"/>
        <v>0</v>
      </c>
      <c r="BN21">
        <f ca="1"/>
        <v>0</v>
      </c>
      <c r="BO21">
        <f ca="1"/>
        <v>0</v>
      </c>
      <c r="BP21">
        <f ca="1"/>
        <v>0</v>
      </c>
      <c r="BQ21">
        <f ca="1"/>
        <v>0</v>
      </c>
      <c r="BR21" t="str">
        <f ca="1"/>
        <v/>
      </c>
      <c r="BS21">
        <f ca="1"/>
        <v>0</v>
      </c>
      <c r="BT21">
        <f ca="1"/>
        <v>0</v>
      </c>
      <c r="BU21" t="b">
        <f ca="1"/>
        <v>0</v>
      </c>
      <c r="BV21" t="b">
        <f ca="1"/>
        <v>0</v>
      </c>
      <c r="BW21">
        <f ca="1"/>
        <v>0</v>
      </c>
      <c r="BX21">
        <f ca="1"/>
        <v>0</v>
      </c>
      <c r="BY21">
        <f ca="1"/>
        <v>0</v>
      </c>
      <c r="BZ21">
        <f ca="1"/>
        <v>0</v>
      </c>
      <c r="CA21">
        <f ca="1"/>
        <v>0</v>
      </c>
      <c r="CB21">
        <f ca="1"/>
        <v>0</v>
      </c>
      <c r="CC21" t="b">
        <f ca="1"/>
        <v>0</v>
      </c>
      <c r="CD21" t="b">
        <f ca="1"/>
        <v>0</v>
      </c>
      <c r="CE21">
        <f ca="1"/>
        <v>0</v>
      </c>
      <c r="CF21">
        <f ca="1"/>
        <v>0</v>
      </c>
      <c r="CG21">
        <f ca="1"/>
        <v>0</v>
      </c>
      <c r="CH21">
        <f ca="1"/>
        <v>118</v>
      </c>
      <c r="CI21">
        <f ca="1"/>
        <v>62</v>
      </c>
      <c r="CJ21" t="b">
        <f ca="1"/>
        <v>0</v>
      </c>
      <c r="CK21" t="b">
        <f ca="1"/>
        <v>0</v>
      </c>
      <c r="CL21" t="b">
        <f ca="1"/>
        <v>0</v>
      </c>
      <c r="CM21" t="b">
        <f ca="1"/>
        <v>0</v>
      </c>
      <c r="CN21" t="b">
        <f ca="1"/>
        <v>0</v>
      </c>
      <c r="CO21">
        <f ca="1"/>
        <v>0</v>
      </c>
      <c r="CP21">
        <f ca="1"/>
        <v>0</v>
      </c>
      <c r="CQ21">
        <f ca="1"/>
        <v>0</v>
      </c>
      <c r="CR21">
        <f ca="1"/>
        <v>0</v>
      </c>
      <c r="CS21">
        <f ca="1"/>
        <v>0</v>
      </c>
      <c r="CT21">
        <f ca="1"/>
        <v>0</v>
      </c>
      <c r="CU21">
        <f ca="1"/>
        <v>0</v>
      </c>
      <c r="CV21">
        <f ca="1"/>
        <v>0</v>
      </c>
      <c r="CW21">
        <f ca="1"/>
        <v>0</v>
      </c>
      <c r="CX21">
        <f ca="1"/>
        <v>0</v>
      </c>
      <c r="CY21">
        <f ca="1"/>
        <v>0</v>
      </c>
      <c r="CZ21">
        <f ca="1"/>
        <v>0</v>
      </c>
      <c r="DA21">
        <f ca="1"/>
        <v>0</v>
      </c>
      <c r="DB21" t="b">
        <f ca="1"/>
        <v>0</v>
      </c>
      <c r="DC21" t="b">
        <f ca="1"/>
        <v>0</v>
      </c>
      <c r="DD21">
        <f ca="1"/>
        <v>0</v>
      </c>
      <c r="DE21" t="b">
        <f ca="1"/>
        <v>0</v>
      </c>
      <c r="DF21">
        <f ca="1"/>
        <v>0</v>
      </c>
    </row>
    <row r="22" spans="1:110" x14ac:dyDescent="0.2">
      <c r="A22" t="str">
        <f ca="1"/>
        <v>5_30 Villa</v>
      </c>
      <c r="B22">
        <f ca="1"/>
        <v>10</v>
      </c>
      <c r="C22">
        <f ca="1"/>
        <v>0</v>
      </c>
      <c r="D22">
        <f ca="1"/>
        <v>0</v>
      </c>
      <c r="E22">
        <f ca="1"/>
        <v>0</v>
      </c>
      <c r="F22">
        <f ca="1"/>
        <v>0</v>
      </c>
      <c r="G22">
        <f ca="1"/>
        <v>0</v>
      </c>
      <c r="H22">
        <f ca="1"/>
        <v>0</v>
      </c>
      <c r="I22">
        <f ca="1"/>
        <v>0</v>
      </c>
      <c r="J22" t="str">
        <f ca="1"/>
        <v>0:22</v>
      </c>
      <c r="K22" t="b">
        <f ca="1"/>
        <v>0</v>
      </c>
      <c r="L22" t="b">
        <f ca="1"/>
        <v>0</v>
      </c>
      <c r="M22" t="b">
        <f ca="1"/>
        <v>0</v>
      </c>
      <c r="N22" t="str">
        <f ca="1"/>
        <v>Nokk</v>
      </c>
      <c r="O22" t="b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0</v>
      </c>
      <c r="T22">
        <f ca="1"/>
        <v>0</v>
      </c>
      <c r="U22">
        <f ca="1"/>
        <v>0</v>
      </c>
      <c r="V22">
        <f ca="1"/>
        <v>0</v>
      </c>
      <c r="W22">
        <f ca="1"/>
        <v>0</v>
      </c>
      <c r="X22">
        <f ca="1"/>
        <v>0</v>
      </c>
      <c r="Y22">
        <f ca="1"/>
        <v>0</v>
      </c>
      <c r="Z22">
        <f ca="1"/>
        <v>10</v>
      </c>
      <c r="AA22">
        <f ca="1"/>
        <v>0</v>
      </c>
      <c r="AB22">
        <f ca="1"/>
        <v>0</v>
      </c>
      <c r="AC22">
        <f ca="1"/>
        <v>0</v>
      </c>
      <c r="AD22">
        <f ca="1"/>
        <v>0</v>
      </c>
      <c r="AE22">
        <f ca="1"/>
        <v>0</v>
      </c>
      <c r="AF22">
        <f ca="1"/>
        <v>0</v>
      </c>
      <c r="AG22">
        <f ca="1"/>
        <v>0</v>
      </c>
      <c r="AH22">
        <f ca="1"/>
        <v>0</v>
      </c>
      <c r="AI22">
        <f ca="1"/>
        <v>0</v>
      </c>
      <c r="AJ22">
        <f ca="1"/>
        <v>0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  <c r="AQ22">
        <f ca="1"/>
        <v>0</v>
      </c>
      <c r="AR22">
        <f ca="1"/>
        <v>0</v>
      </c>
      <c r="AS22">
        <f ca="1"/>
        <v>0</v>
      </c>
      <c r="AT22">
        <f ca="1"/>
        <v>0</v>
      </c>
      <c r="AU22">
        <f ca="1"/>
        <v>0</v>
      </c>
      <c r="AV22">
        <f ca="1"/>
        <v>0</v>
      </c>
      <c r="AW22">
        <f ca="1"/>
        <v>0</v>
      </c>
      <c r="AX22">
        <f ca="1"/>
        <v>0</v>
      </c>
      <c r="AY22">
        <f ca="1"/>
        <v>0</v>
      </c>
      <c r="AZ22">
        <f ca="1"/>
        <v>0</v>
      </c>
      <c r="BA22">
        <f ca="1"/>
        <v>0</v>
      </c>
      <c r="BB22">
        <f ca="1"/>
        <v>0</v>
      </c>
      <c r="BC22">
        <f ca="1"/>
        <v>0</v>
      </c>
      <c r="BD22">
        <f ca="1"/>
        <v>0</v>
      </c>
      <c r="BE22">
        <f ca="1"/>
        <v>0</v>
      </c>
      <c r="BF22">
        <f ca="1"/>
        <v>0</v>
      </c>
      <c r="BG22">
        <f ca="1"/>
        <v>0</v>
      </c>
      <c r="BH22">
        <f ca="1"/>
        <v>0</v>
      </c>
      <c r="BI22">
        <f ca="1"/>
        <v>0</v>
      </c>
      <c r="BJ22">
        <f ca="1"/>
        <v>0</v>
      </c>
      <c r="BK22">
        <f ca="1"/>
        <v>0</v>
      </c>
      <c r="BL22">
        <f ca="1"/>
        <v>0</v>
      </c>
      <c r="BM22">
        <f ca="1"/>
        <v>0</v>
      </c>
      <c r="BN22">
        <f ca="1"/>
        <v>0</v>
      </c>
      <c r="BO22">
        <f ca="1"/>
        <v>0</v>
      </c>
      <c r="BP22">
        <f ca="1"/>
        <v>0</v>
      </c>
      <c r="BQ22">
        <f ca="1"/>
        <v>0</v>
      </c>
      <c r="BR22" t="str">
        <f ca="1"/>
        <v/>
      </c>
      <c r="BS22">
        <f ca="1"/>
        <v>0</v>
      </c>
      <c r="BT22">
        <f ca="1"/>
        <v>0</v>
      </c>
      <c r="BU22" t="b">
        <f ca="1"/>
        <v>0</v>
      </c>
      <c r="BV22" t="b">
        <f ca="1"/>
        <v>0</v>
      </c>
      <c r="BW22">
        <f ca="1"/>
        <v>0</v>
      </c>
      <c r="BX22">
        <f ca="1"/>
        <v>0</v>
      </c>
      <c r="BY22">
        <f ca="1"/>
        <v>0</v>
      </c>
      <c r="BZ22">
        <f ca="1"/>
        <v>0</v>
      </c>
      <c r="CA22">
        <f ca="1"/>
        <v>2</v>
      </c>
      <c r="CB22">
        <f ca="1"/>
        <v>0</v>
      </c>
      <c r="CC22" t="b">
        <f ca="1"/>
        <v>0</v>
      </c>
      <c r="CD22" t="b">
        <f ca="1"/>
        <v>1</v>
      </c>
      <c r="CE22">
        <f ca="1"/>
        <v>0</v>
      </c>
      <c r="CF22">
        <f ca="1"/>
        <v>0</v>
      </c>
      <c r="CG22">
        <f ca="1"/>
        <v>0</v>
      </c>
      <c r="CH22">
        <f ca="1"/>
        <v>22</v>
      </c>
      <c r="CI22">
        <f ca="1"/>
        <v>158</v>
      </c>
      <c r="CJ22" t="b">
        <f ca="1"/>
        <v>1</v>
      </c>
      <c r="CK22" t="b">
        <f ca="1"/>
        <v>1</v>
      </c>
      <c r="CL22" t="b">
        <f ca="1"/>
        <v>0</v>
      </c>
      <c r="CM22" t="b">
        <f ca="1"/>
        <v>0</v>
      </c>
      <c r="CN22" t="b">
        <f ca="1"/>
        <v>0</v>
      </c>
      <c r="CO22">
        <f ca="1"/>
        <v>0</v>
      </c>
      <c r="CP22">
        <f ca="1"/>
        <v>0</v>
      </c>
      <c r="CQ22">
        <f ca="1"/>
        <v>0</v>
      </c>
      <c r="CR22">
        <f ca="1"/>
        <v>0</v>
      </c>
      <c r="CS22">
        <f ca="1"/>
        <v>0</v>
      </c>
      <c r="CT22">
        <f ca="1"/>
        <v>0</v>
      </c>
      <c r="CU22">
        <f ca="1"/>
        <v>0</v>
      </c>
      <c r="CV22">
        <f ca="1"/>
        <v>0</v>
      </c>
      <c r="CW22">
        <f ca="1"/>
        <v>0</v>
      </c>
      <c r="CX22">
        <f ca="1"/>
        <v>0</v>
      </c>
      <c r="CY22">
        <f ca="1"/>
        <v>0</v>
      </c>
      <c r="CZ22">
        <f ca="1"/>
        <v>0</v>
      </c>
      <c r="DA22">
        <f ca="1"/>
        <v>0</v>
      </c>
      <c r="DB22" t="b">
        <f ca="1"/>
        <v>0</v>
      </c>
      <c r="DC22" t="b">
        <f ca="1"/>
        <v>0</v>
      </c>
      <c r="DD22">
        <f ca="1"/>
        <v>0</v>
      </c>
      <c r="DE22" t="b">
        <f ca="1"/>
        <v>0</v>
      </c>
      <c r="DF22">
        <f ca="1"/>
        <v>1</v>
      </c>
    </row>
    <row r="23" spans="1:110" x14ac:dyDescent="0.2">
      <c r="A23" t="str">
        <f ca="1"/>
        <v>5_30 Villa</v>
      </c>
      <c r="B23">
        <f ca="1"/>
        <v>11</v>
      </c>
      <c r="C23">
        <f ca="1"/>
        <v>0</v>
      </c>
      <c r="D23">
        <f ca="1"/>
        <v>0</v>
      </c>
      <c r="E23">
        <f ca="1"/>
        <v>0</v>
      </c>
      <c r="F23">
        <f ca="1"/>
        <v>0</v>
      </c>
      <c r="G23">
        <f ca="1"/>
        <v>0</v>
      </c>
      <c r="H23">
        <f ca="1"/>
        <v>0</v>
      </c>
      <c r="I23">
        <f ca="1"/>
        <v>0</v>
      </c>
      <c r="J23" t="str">
        <f ca="1"/>
        <v>2:05</v>
      </c>
      <c r="K23" t="b">
        <f ca="1"/>
        <v>0</v>
      </c>
      <c r="L23" t="b">
        <f ca="1"/>
        <v>0</v>
      </c>
      <c r="M23" t="b">
        <f ca="1"/>
        <v>0</v>
      </c>
      <c r="N23" t="str">
        <f ca="1"/>
        <v>Nokk</v>
      </c>
      <c r="O23" t="b">
        <f ca="1"/>
        <v>0</v>
      </c>
      <c r="P23">
        <f ca="1"/>
        <v>0</v>
      </c>
      <c r="Q23">
        <f ca="1"/>
        <v>0</v>
      </c>
      <c r="R23">
        <f ca="1"/>
        <v>0</v>
      </c>
      <c r="S23">
        <f ca="1"/>
        <v>0</v>
      </c>
      <c r="T23">
        <f ca="1"/>
        <v>0</v>
      </c>
      <c r="U23">
        <f ca="1"/>
        <v>0</v>
      </c>
      <c r="V23">
        <f ca="1"/>
        <v>0</v>
      </c>
      <c r="W23">
        <f ca="1"/>
        <v>0</v>
      </c>
      <c r="X23">
        <f ca="1"/>
        <v>0</v>
      </c>
      <c r="Y23">
        <f ca="1"/>
        <v>0</v>
      </c>
      <c r="Z23">
        <f ca="1"/>
        <v>11</v>
      </c>
      <c r="AA23">
        <f ca="1"/>
        <v>0</v>
      </c>
      <c r="AB23">
        <f ca="1"/>
        <v>0</v>
      </c>
      <c r="AC23">
        <f ca="1"/>
        <v>0</v>
      </c>
      <c r="AD23">
        <f ca="1"/>
        <v>0</v>
      </c>
      <c r="AE23">
        <f ca="1"/>
        <v>0</v>
      </c>
      <c r="AF23">
        <f ca="1"/>
        <v>0</v>
      </c>
      <c r="AG23">
        <f ca="1"/>
        <v>0</v>
      </c>
      <c r="AH23">
        <f ca="1"/>
        <v>0</v>
      </c>
      <c r="AI23">
        <f ca="1"/>
        <v>0</v>
      </c>
      <c r="AJ23">
        <f ca="1"/>
        <v>0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  <c r="AQ23">
        <f ca="1"/>
        <v>0</v>
      </c>
      <c r="AR23">
        <f ca="1"/>
        <v>0</v>
      </c>
      <c r="AS23">
        <f ca="1"/>
        <v>0</v>
      </c>
      <c r="AT23">
        <f ca="1"/>
        <v>0</v>
      </c>
      <c r="AU23">
        <f ca="1"/>
        <v>0</v>
      </c>
      <c r="AV23">
        <f ca="1"/>
        <v>0</v>
      </c>
      <c r="AW23">
        <f ca="1"/>
        <v>0</v>
      </c>
      <c r="AX23">
        <f ca="1"/>
        <v>0</v>
      </c>
      <c r="AY23">
        <f ca="1"/>
        <v>0</v>
      </c>
      <c r="AZ23">
        <f ca="1"/>
        <v>0</v>
      </c>
      <c r="BA23">
        <f ca="1"/>
        <v>0</v>
      </c>
      <c r="BB23">
        <f ca="1"/>
        <v>0</v>
      </c>
      <c r="BC23">
        <f ca="1"/>
        <v>0</v>
      </c>
      <c r="BD23">
        <f ca="1"/>
        <v>0</v>
      </c>
      <c r="BE23">
        <f ca="1"/>
        <v>0</v>
      </c>
      <c r="BF23">
        <f ca="1"/>
        <v>0</v>
      </c>
      <c r="BG23">
        <f ca="1"/>
        <v>0</v>
      </c>
      <c r="BH23">
        <f ca="1"/>
        <v>0</v>
      </c>
      <c r="BI23">
        <f ca="1"/>
        <v>0</v>
      </c>
      <c r="BJ23">
        <f ca="1"/>
        <v>0</v>
      </c>
      <c r="BK23">
        <f ca="1"/>
        <v>0</v>
      </c>
      <c r="BL23">
        <f ca="1"/>
        <v>0</v>
      </c>
      <c r="BM23">
        <f ca="1"/>
        <v>0</v>
      </c>
      <c r="BN23">
        <f ca="1"/>
        <v>0</v>
      </c>
      <c r="BO23">
        <f ca="1"/>
        <v>0</v>
      </c>
      <c r="BP23">
        <f ca="1"/>
        <v>0</v>
      </c>
      <c r="BQ23">
        <f ca="1"/>
        <v>0</v>
      </c>
      <c r="BR23" t="str">
        <f ca="1"/>
        <v/>
      </c>
      <c r="BS23">
        <f ca="1"/>
        <v>0</v>
      </c>
      <c r="BT23">
        <f ca="1"/>
        <v>0</v>
      </c>
      <c r="BU23" t="b">
        <f ca="1"/>
        <v>0</v>
      </c>
      <c r="BV23" t="b">
        <f ca="1"/>
        <v>0</v>
      </c>
      <c r="BW23">
        <f ca="1"/>
        <v>0</v>
      </c>
      <c r="BX23">
        <f ca="1"/>
        <v>0</v>
      </c>
      <c r="BY23">
        <f ca="1"/>
        <v>0</v>
      </c>
      <c r="BZ23">
        <f ca="1"/>
        <v>0</v>
      </c>
      <c r="CA23">
        <f ca="1"/>
        <v>2</v>
      </c>
      <c r="CB23">
        <f ca="1"/>
        <v>1</v>
      </c>
      <c r="CC23" t="b">
        <f ca="1"/>
        <v>1</v>
      </c>
      <c r="CD23" t="b">
        <f ca="1"/>
        <v>1</v>
      </c>
      <c r="CE23">
        <f ca="1"/>
        <v>0</v>
      </c>
      <c r="CF23">
        <f ca="1"/>
        <v>0</v>
      </c>
      <c r="CG23">
        <f ca="1"/>
        <v>0</v>
      </c>
      <c r="CH23">
        <f ca="1"/>
        <v>125</v>
      </c>
      <c r="CI23">
        <f ca="1"/>
        <v>55</v>
      </c>
      <c r="CJ23" t="b">
        <f ca="1"/>
        <v>0</v>
      </c>
      <c r="CK23" t="b">
        <f ca="1"/>
        <v>0</v>
      </c>
      <c r="CL23" t="b">
        <f ca="1"/>
        <v>1</v>
      </c>
      <c r="CM23" t="b">
        <f ca="1"/>
        <v>0</v>
      </c>
      <c r="CN23" t="b">
        <f ca="1"/>
        <v>0</v>
      </c>
      <c r="CO23">
        <f ca="1"/>
        <v>0</v>
      </c>
      <c r="CP23">
        <f ca="1"/>
        <v>0</v>
      </c>
      <c r="CQ23">
        <f ca="1"/>
        <v>0</v>
      </c>
      <c r="CR23">
        <f ca="1"/>
        <v>0</v>
      </c>
      <c r="CS23">
        <f ca="1"/>
        <v>0</v>
      </c>
      <c r="CT23">
        <f ca="1"/>
        <v>0</v>
      </c>
      <c r="CU23">
        <f ca="1"/>
        <v>0</v>
      </c>
      <c r="CV23">
        <f ca="1"/>
        <v>0</v>
      </c>
      <c r="CW23">
        <f ca="1"/>
        <v>0</v>
      </c>
      <c r="CX23">
        <f ca="1"/>
        <v>0</v>
      </c>
      <c r="CY23">
        <f ca="1"/>
        <v>0</v>
      </c>
      <c r="CZ23">
        <f ca="1"/>
        <v>0</v>
      </c>
      <c r="DA23">
        <f ca="1"/>
        <v>0</v>
      </c>
      <c r="DB23" t="b">
        <f ca="1"/>
        <v>0</v>
      </c>
      <c r="DC23" t="b">
        <f ca="1"/>
        <v>1</v>
      </c>
      <c r="DD23">
        <f ca="1"/>
        <v>0</v>
      </c>
      <c r="DE23" t="b">
        <f ca="1"/>
        <v>0</v>
      </c>
      <c r="DF23">
        <f ca="1"/>
        <v>0</v>
      </c>
    </row>
    <row r="24" spans="1:110" x14ac:dyDescent="0.2">
      <c r="A24" t="str">
        <f ca="1"/>
        <v>5_30 Villa</v>
      </c>
      <c r="B24">
        <f ca="1"/>
        <v>12</v>
      </c>
      <c r="C24">
        <f ca="1"/>
        <v>0</v>
      </c>
      <c r="D24">
        <f ca="1"/>
        <v>0</v>
      </c>
      <c r="E24">
        <f ca="1"/>
        <v>0</v>
      </c>
      <c r="F24">
        <f ca="1"/>
        <v>0</v>
      </c>
      <c r="G24">
        <f ca="1"/>
        <v>0</v>
      </c>
      <c r="H24">
        <f ca="1"/>
        <v>0</v>
      </c>
      <c r="I24">
        <f ca="1"/>
        <v>0</v>
      </c>
      <c r="J24" t="str">
        <f ca="1"/>
        <v>0:42</v>
      </c>
      <c r="K24" t="b">
        <f ca="1"/>
        <v>1</v>
      </c>
      <c r="L24" t="b">
        <f ca="1"/>
        <v>0</v>
      </c>
      <c r="M24" t="b">
        <f ca="1"/>
        <v>0</v>
      </c>
      <c r="N24" t="str">
        <f ca="1"/>
        <v>Nokk</v>
      </c>
      <c r="O24" t="b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</v>
      </c>
      <c r="T24">
        <f ca="1"/>
        <v>0</v>
      </c>
      <c r="U24">
        <f ca="1"/>
        <v>0</v>
      </c>
      <c r="V24">
        <f ca="1"/>
        <v>0</v>
      </c>
      <c r="W24">
        <f ca="1"/>
        <v>0</v>
      </c>
      <c r="X24">
        <f ca="1"/>
        <v>0</v>
      </c>
      <c r="Y24">
        <f ca="1"/>
        <v>0</v>
      </c>
      <c r="Z24">
        <f ca="1"/>
        <v>12</v>
      </c>
      <c r="AA24">
        <f ca="1"/>
        <v>0</v>
      </c>
      <c r="AB24">
        <f ca="1"/>
        <v>0</v>
      </c>
      <c r="AC24">
        <f ca="1"/>
        <v>0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  <c r="AI24">
        <f ca="1"/>
        <v>0</v>
      </c>
      <c r="AJ24">
        <f ca="1"/>
        <v>0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  <c r="AQ24">
        <f ca="1"/>
        <v>0</v>
      </c>
      <c r="AR24">
        <f ca="1"/>
        <v>0</v>
      </c>
      <c r="AS24">
        <f ca="1"/>
        <v>0</v>
      </c>
      <c r="AT24">
        <f ca="1"/>
        <v>0</v>
      </c>
      <c r="AU24">
        <f ca="1"/>
        <v>0</v>
      </c>
      <c r="AV24">
        <f ca="1"/>
        <v>0</v>
      </c>
      <c r="AW24">
        <f ca="1"/>
        <v>0</v>
      </c>
      <c r="AX24">
        <f ca="1"/>
        <v>0</v>
      </c>
      <c r="AY24">
        <f ca="1"/>
        <v>0</v>
      </c>
      <c r="AZ24">
        <f ca="1"/>
        <v>0</v>
      </c>
      <c r="BA24">
        <f ca="1"/>
        <v>0</v>
      </c>
      <c r="BB24">
        <f ca="1"/>
        <v>0</v>
      </c>
      <c r="BC24">
        <f ca="1"/>
        <v>0</v>
      </c>
      <c r="BD24">
        <f ca="1"/>
        <v>0</v>
      </c>
      <c r="BE24">
        <f ca="1"/>
        <v>0</v>
      </c>
      <c r="BF24">
        <f ca="1"/>
        <v>0</v>
      </c>
      <c r="BG24">
        <f ca="1"/>
        <v>0</v>
      </c>
      <c r="BH24">
        <f ca="1"/>
        <v>0</v>
      </c>
      <c r="BI24">
        <f ca="1"/>
        <v>0</v>
      </c>
      <c r="BJ24">
        <f ca="1"/>
        <v>0</v>
      </c>
      <c r="BK24">
        <f ca="1"/>
        <v>0</v>
      </c>
      <c r="BL24">
        <f ca="1"/>
        <v>0</v>
      </c>
      <c r="BM24">
        <f ca="1"/>
        <v>0</v>
      </c>
      <c r="BN24">
        <f ca="1"/>
        <v>0</v>
      </c>
      <c r="BO24">
        <f ca="1"/>
        <v>0</v>
      </c>
      <c r="BP24">
        <f ca="1"/>
        <v>0</v>
      </c>
      <c r="BQ24">
        <f ca="1"/>
        <v>0</v>
      </c>
      <c r="BR24" t="str">
        <f ca="1"/>
        <v/>
      </c>
      <c r="BS24">
        <f ca="1"/>
        <v>0</v>
      </c>
      <c r="BT24">
        <f ca="1"/>
        <v>28</v>
      </c>
      <c r="BU24" t="b">
        <f ca="1"/>
        <v>0</v>
      </c>
      <c r="BV24" t="b">
        <f ca="1"/>
        <v>0</v>
      </c>
      <c r="BW24">
        <f ca="1"/>
        <v>0</v>
      </c>
      <c r="BX24">
        <f ca="1"/>
        <v>0</v>
      </c>
      <c r="BY24">
        <f ca="1"/>
        <v>0</v>
      </c>
      <c r="BZ24">
        <f ca="1"/>
        <v>0</v>
      </c>
      <c r="CA24">
        <f ca="1"/>
        <v>2</v>
      </c>
      <c r="CB24">
        <f ca="1"/>
        <v>0</v>
      </c>
      <c r="CC24" t="b">
        <f ca="1"/>
        <v>0</v>
      </c>
      <c r="CD24" t="b">
        <f ca="1"/>
        <v>1</v>
      </c>
      <c r="CE24">
        <f ca="1"/>
        <v>0</v>
      </c>
      <c r="CF24">
        <f ca="1"/>
        <v>0</v>
      </c>
      <c r="CG24">
        <f ca="1"/>
        <v>0</v>
      </c>
      <c r="CH24">
        <f ca="1"/>
        <v>42</v>
      </c>
      <c r="CI24">
        <f ca="1"/>
        <v>166</v>
      </c>
      <c r="CJ24" t="b">
        <f ca="1"/>
        <v>0</v>
      </c>
      <c r="CK24" t="b">
        <f ca="1"/>
        <v>1</v>
      </c>
      <c r="CL24" t="b">
        <f ca="1"/>
        <v>1</v>
      </c>
      <c r="CM24" t="b">
        <f ca="1"/>
        <v>1</v>
      </c>
      <c r="CN24" t="b">
        <f ca="1"/>
        <v>0</v>
      </c>
      <c r="CO24">
        <f ca="1"/>
        <v>0</v>
      </c>
      <c r="CP24">
        <f ca="1"/>
        <v>0</v>
      </c>
      <c r="CQ24">
        <f ca="1"/>
        <v>0</v>
      </c>
      <c r="CR24">
        <f ca="1"/>
        <v>0</v>
      </c>
      <c r="CS24">
        <f ca="1"/>
        <v>0</v>
      </c>
      <c r="CT24">
        <f ca="1"/>
        <v>0</v>
      </c>
      <c r="CU24">
        <f ca="1"/>
        <v>0</v>
      </c>
      <c r="CV24">
        <f ca="1"/>
        <v>0</v>
      </c>
      <c r="CW24">
        <f ca="1"/>
        <v>0</v>
      </c>
      <c r="CX24">
        <f ca="1"/>
        <v>0</v>
      </c>
      <c r="CY24">
        <f ca="1"/>
        <v>0</v>
      </c>
      <c r="CZ24">
        <f ca="1"/>
        <v>0</v>
      </c>
      <c r="DA24">
        <f ca="1"/>
        <v>0</v>
      </c>
      <c r="DB24" t="b">
        <f ca="1"/>
        <v>0</v>
      </c>
      <c r="DC24" t="b">
        <f ca="1"/>
        <v>0</v>
      </c>
      <c r="DD24">
        <f ca="1"/>
        <v>0</v>
      </c>
      <c r="DE24" t="b">
        <f ca="1"/>
        <v>0</v>
      </c>
      <c r="DF24">
        <f ca="1"/>
        <v>0</v>
      </c>
    </row>
    <row r="25" spans="1:110" x14ac:dyDescent="0.2">
      <c r="A25" t="str">
        <f ca="1"/>
        <v>5_30 Chalet</v>
      </c>
      <c r="B25">
        <f ca="1"/>
        <v>1</v>
      </c>
      <c r="C25">
        <f ca="1"/>
        <v>0</v>
      </c>
      <c r="D25">
        <f ca="1"/>
        <v>0</v>
      </c>
      <c r="E25">
        <f ca="1"/>
        <v>0</v>
      </c>
      <c r="F25">
        <f ca="1"/>
        <v>0</v>
      </c>
      <c r="G25">
        <f ca="1"/>
        <v>0</v>
      </c>
      <c r="H25">
        <f ca="1"/>
        <v>0</v>
      </c>
      <c r="I25">
        <f ca="1"/>
        <v>0</v>
      </c>
      <c r="J25" t="str">
        <f ca="1"/>
        <v>1:24</v>
      </c>
      <c r="K25" t="b">
        <f ca="1"/>
        <v>0</v>
      </c>
      <c r="L25" t="b">
        <f ca="1"/>
        <v>0</v>
      </c>
      <c r="M25" t="b">
        <f ca="1"/>
        <v>0</v>
      </c>
      <c r="N25" t="str">
        <f ca="1"/>
        <v>Azami</v>
      </c>
      <c r="O25" t="b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</v>
      </c>
      <c r="T25">
        <f ca="1"/>
        <v>0</v>
      </c>
      <c r="U25">
        <f ca="1"/>
        <v>0</v>
      </c>
      <c r="V25">
        <f ca="1"/>
        <v>0</v>
      </c>
      <c r="W25">
        <f ca="1"/>
        <v>0</v>
      </c>
      <c r="X25">
        <f ca="1"/>
        <v>0</v>
      </c>
      <c r="Y25">
        <f ca="1"/>
        <v>0</v>
      </c>
      <c r="Z25">
        <f ca="1"/>
        <v>1</v>
      </c>
      <c r="AA25">
        <f ca="1"/>
        <v>0</v>
      </c>
      <c r="AB25">
        <f ca="1"/>
        <v>0</v>
      </c>
      <c r="AC25">
        <f ca="1"/>
        <v>0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  <c r="AI25">
        <f ca="1"/>
        <v>0</v>
      </c>
      <c r="AJ25">
        <f ca="1"/>
        <v>0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  <c r="AQ25">
        <f ca="1"/>
        <v>0</v>
      </c>
      <c r="AR25">
        <f ca="1"/>
        <v>0</v>
      </c>
      <c r="AS25">
        <f ca="1"/>
        <v>0</v>
      </c>
      <c r="AT25">
        <f ca="1"/>
        <v>0</v>
      </c>
      <c r="AU25">
        <f ca="1"/>
        <v>0</v>
      </c>
      <c r="AV25">
        <f ca="1"/>
        <v>0</v>
      </c>
      <c r="AW25">
        <f ca="1"/>
        <v>0</v>
      </c>
      <c r="AX25">
        <f ca="1"/>
        <v>0</v>
      </c>
      <c r="AY25">
        <f ca="1"/>
        <v>0</v>
      </c>
      <c r="AZ25">
        <f ca="1"/>
        <v>0</v>
      </c>
      <c r="BA25">
        <f ca="1"/>
        <v>0</v>
      </c>
      <c r="BB25">
        <f ca="1"/>
        <v>0</v>
      </c>
      <c r="BC25">
        <f ca="1"/>
        <v>0</v>
      </c>
      <c r="BD25">
        <f ca="1"/>
        <v>0</v>
      </c>
      <c r="BE25">
        <f ca="1"/>
        <v>0</v>
      </c>
      <c r="BF25">
        <f ca="1"/>
        <v>0</v>
      </c>
      <c r="BG25">
        <f ca="1"/>
        <v>0</v>
      </c>
      <c r="BH25">
        <f ca="1"/>
        <v>0</v>
      </c>
      <c r="BI25">
        <f ca="1"/>
        <v>0</v>
      </c>
      <c r="BJ25">
        <f ca="1"/>
        <v>0</v>
      </c>
      <c r="BK25">
        <f ca="1"/>
        <v>0</v>
      </c>
      <c r="BL25">
        <f ca="1"/>
        <v>0</v>
      </c>
      <c r="BM25">
        <f ca="1"/>
        <v>0</v>
      </c>
      <c r="BN25">
        <f ca="1"/>
        <v>0</v>
      </c>
      <c r="BO25">
        <f ca="1"/>
        <v>0</v>
      </c>
      <c r="BP25">
        <f ca="1"/>
        <v>0</v>
      </c>
      <c r="BQ25">
        <f ca="1"/>
        <v>0</v>
      </c>
      <c r="BR25" t="str">
        <f ca="1"/>
        <v/>
      </c>
      <c r="BS25">
        <f ca="1"/>
        <v>0</v>
      </c>
      <c r="BT25">
        <f ca="1"/>
        <v>0</v>
      </c>
      <c r="BU25" t="b">
        <f ca="1"/>
        <v>0</v>
      </c>
      <c r="BV25" t="b">
        <f ca="1"/>
        <v>0</v>
      </c>
      <c r="BW25">
        <f ca="1"/>
        <v>0</v>
      </c>
      <c r="BX25">
        <f ca="1"/>
        <v>0</v>
      </c>
      <c r="BY25">
        <f ca="1"/>
        <v>0</v>
      </c>
      <c r="BZ25">
        <f ca="1"/>
        <v>0</v>
      </c>
      <c r="CA25">
        <f ca="1"/>
        <v>0</v>
      </c>
      <c r="CB25">
        <f ca="1"/>
        <v>0</v>
      </c>
      <c r="CC25" t="b">
        <f ca="1"/>
        <v>0</v>
      </c>
      <c r="CD25" t="b">
        <f ca="1"/>
        <v>0</v>
      </c>
      <c r="CE25">
        <f ca="1"/>
        <v>0</v>
      </c>
      <c r="CF25">
        <f ca="1"/>
        <v>0</v>
      </c>
      <c r="CG25">
        <f ca="1"/>
        <v>0</v>
      </c>
      <c r="CH25">
        <f ca="1"/>
        <v>84</v>
      </c>
      <c r="CI25">
        <f ca="1"/>
        <v>96</v>
      </c>
      <c r="CJ25" t="b">
        <f ca="1"/>
        <v>0</v>
      </c>
      <c r="CK25" t="b">
        <f ca="1"/>
        <v>0</v>
      </c>
      <c r="CL25" t="b">
        <f ca="1"/>
        <v>0</v>
      </c>
      <c r="CM25" t="b">
        <f ca="1"/>
        <v>0</v>
      </c>
      <c r="CN25" t="b">
        <f ca="1"/>
        <v>0</v>
      </c>
      <c r="CO25">
        <f ca="1"/>
        <v>0</v>
      </c>
      <c r="CP25">
        <f ca="1"/>
        <v>0</v>
      </c>
      <c r="CQ25">
        <f ca="1"/>
        <v>0</v>
      </c>
      <c r="CR25">
        <f ca="1"/>
        <v>0</v>
      </c>
      <c r="CS25">
        <f ca="1"/>
        <v>0</v>
      </c>
      <c r="CT25">
        <f ca="1"/>
        <v>0</v>
      </c>
      <c r="CU25" t="b">
        <f ca="1"/>
        <v>1</v>
      </c>
      <c r="CV25" t="b">
        <f ca="1"/>
        <v>0</v>
      </c>
      <c r="CW25">
        <f ca="1"/>
        <v>114</v>
      </c>
      <c r="CX25">
        <f ca="1"/>
        <v>96</v>
      </c>
      <c r="CY25">
        <f ca="1"/>
        <v>2</v>
      </c>
      <c r="CZ25">
        <f ca="1"/>
        <v>0</v>
      </c>
      <c r="DA25">
        <f ca="1"/>
        <v>0</v>
      </c>
      <c r="DB25" t="b">
        <f ca="1"/>
        <v>0</v>
      </c>
      <c r="DC25" t="b">
        <f ca="1"/>
        <v>0</v>
      </c>
      <c r="DD25">
        <f ca="1"/>
        <v>0</v>
      </c>
      <c r="DE25" t="b">
        <f ca="1"/>
        <v>0</v>
      </c>
      <c r="DF25">
        <f ca="1"/>
        <v>0</v>
      </c>
    </row>
    <row r="26" spans="1:110" x14ac:dyDescent="0.2">
      <c r="A26" t="str">
        <f ca="1"/>
        <v>5_30 Chalet</v>
      </c>
      <c r="B26">
        <f ca="1"/>
        <v>2</v>
      </c>
      <c r="C26">
        <f ca="1"/>
        <v>0</v>
      </c>
      <c r="D26">
        <f ca="1"/>
        <v>0</v>
      </c>
      <c r="E26">
        <f ca="1"/>
        <v>0</v>
      </c>
      <c r="F26">
        <f ca="1"/>
        <v>0</v>
      </c>
      <c r="G26">
        <f ca="1"/>
        <v>0</v>
      </c>
      <c r="H26">
        <f ca="1"/>
        <v>0</v>
      </c>
      <c r="I26">
        <f ca="1"/>
        <v>0</v>
      </c>
      <c r="J26" t="str">
        <f ca="1"/>
        <v>1:31</v>
      </c>
      <c r="K26" t="b">
        <f ca="1"/>
        <v>0</v>
      </c>
      <c r="L26" t="b">
        <f ca="1"/>
        <v>0</v>
      </c>
      <c r="M26" t="b">
        <f ca="1"/>
        <v>0</v>
      </c>
      <c r="N26" t="str">
        <f ca="1"/>
        <v>Azami</v>
      </c>
      <c r="O26" t="b">
        <f ca="1"/>
        <v>0</v>
      </c>
      <c r="P26">
        <f ca="1"/>
        <v>0</v>
      </c>
      <c r="Q26">
        <f ca="1"/>
        <v>0</v>
      </c>
      <c r="R26">
        <f ca="1"/>
        <v>0</v>
      </c>
      <c r="S26">
        <f ca="1"/>
        <v>0</v>
      </c>
      <c r="T26">
        <f ca="1"/>
        <v>0</v>
      </c>
      <c r="U26">
        <f ca="1"/>
        <v>0</v>
      </c>
      <c r="V26">
        <f ca="1"/>
        <v>0</v>
      </c>
      <c r="W26">
        <f ca="1"/>
        <v>0</v>
      </c>
      <c r="X26">
        <f ca="1"/>
        <v>0</v>
      </c>
      <c r="Y26">
        <f ca="1"/>
        <v>0</v>
      </c>
      <c r="Z26">
        <f ca="1"/>
        <v>2</v>
      </c>
      <c r="AA26">
        <f ca="1"/>
        <v>0</v>
      </c>
      <c r="AB26">
        <f ca="1"/>
        <v>0</v>
      </c>
      <c r="AC26">
        <f ca="1"/>
        <v>0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  <c r="AI26">
        <f ca="1"/>
        <v>0</v>
      </c>
      <c r="AJ26">
        <f ca="1"/>
        <v>0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  <c r="AQ26">
        <f ca="1"/>
        <v>0</v>
      </c>
      <c r="AR26">
        <f ca="1"/>
        <v>0</v>
      </c>
      <c r="AS26">
        <f ca="1"/>
        <v>0</v>
      </c>
      <c r="AT26">
        <f ca="1"/>
        <v>0</v>
      </c>
      <c r="AU26">
        <f ca="1"/>
        <v>0</v>
      </c>
      <c r="AV26">
        <f ca="1"/>
        <v>0</v>
      </c>
      <c r="AW26">
        <f ca="1"/>
        <v>0</v>
      </c>
      <c r="AX26">
        <f ca="1"/>
        <v>0</v>
      </c>
      <c r="AY26">
        <f ca="1"/>
        <v>0</v>
      </c>
      <c r="AZ26">
        <f ca="1"/>
        <v>0</v>
      </c>
      <c r="BA26">
        <f ca="1"/>
        <v>0</v>
      </c>
      <c r="BB26">
        <f ca="1"/>
        <v>0</v>
      </c>
      <c r="BC26">
        <f ca="1"/>
        <v>0</v>
      </c>
      <c r="BD26">
        <f ca="1"/>
        <v>0</v>
      </c>
      <c r="BE26">
        <f ca="1"/>
        <v>0</v>
      </c>
      <c r="BF26">
        <f ca="1"/>
        <v>0</v>
      </c>
      <c r="BG26">
        <f ca="1"/>
        <v>0</v>
      </c>
      <c r="BH26">
        <f ca="1"/>
        <v>0</v>
      </c>
      <c r="BI26">
        <f ca="1"/>
        <v>0</v>
      </c>
      <c r="BJ26">
        <f ca="1"/>
        <v>0</v>
      </c>
      <c r="BK26">
        <f ca="1"/>
        <v>0</v>
      </c>
      <c r="BL26">
        <f ca="1"/>
        <v>0</v>
      </c>
      <c r="BM26">
        <f ca="1"/>
        <v>0</v>
      </c>
      <c r="BN26">
        <f ca="1"/>
        <v>0</v>
      </c>
      <c r="BO26">
        <f ca="1"/>
        <v>0</v>
      </c>
      <c r="BP26">
        <f ca="1"/>
        <v>0</v>
      </c>
      <c r="BQ26">
        <f ca="1"/>
        <v>0</v>
      </c>
      <c r="BR26" t="str">
        <f ca="1"/>
        <v/>
      </c>
      <c r="BS26">
        <f ca="1"/>
        <v>0</v>
      </c>
      <c r="BT26">
        <f ca="1"/>
        <v>0</v>
      </c>
      <c r="BU26" t="b">
        <f ca="1"/>
        <v>0</v>
      </c>
      <c r="BV26" t="b">
        <f ca="1"/>
        <v>0</v>
      </c>
      <c r="BW26">
        <f ca="1"/>
        <v>0</v>
      </c>
      <c r="BX26">
        <f ca="1"/>
        <v>0</v>
      </c>
      <c r="BY26">
        <f ca="1"/>
        <v>0</v>
      </c>
      <c r="BZ26">
        <f ca="1"/>
        <v>0</v>
      </c>
      <c r="CA26">
        <f ca="1"/>
        <v>1</v>
      </c>
      <c r="CB26">
        <f ca="1"/>
        <v>1</v>
      </c>
      <c r="CC26" t="b">
        <f ca="1"/>
        <v>1</v>
      </c>
      <c r="CD26" t="b">
        <f ca="1"/>
        <v>1</v>
      </c>
      <c r="CE26">
        <f ca="1"/>
        <v>0</v>
      </c>
      <c r="CF26">
        <f ca="1"/>
        <v>0</v>
      </c>
      <c r="CG26">
        <f ca="1"/>
        <v>0</v>
      </c>
      <c r="CH26">
        <f ca="1"/>
        <v>91</v>
      </c>
      <c r="CI26">
        <f ca="1"/>
        <v>89</v>
      </c>
      <c r="CJ26" t="b">
        <f ca="1"/>
        <v>0</v>
      </c>
      <c r="CK26" t="b">
        <f ca="1"/>
        <v>0</v>
      </c>
      <c r="CL26" t="b">
        <f ca="1"/>
        <v>1</v>
      </c>
      <c r="CM26" t="b">
        <f ca="1"/>
        <v>0</v>
      </c>
      <c r="CN26" t="b">
        <f ca="1"/>
        <v>0</v>
      </c>
      <c r="CO26">
        <f ca="1"/>
        <v>0</v>
      </c>
      <c r="CP26">
        <f ca="1"/>
        <v>0</v>
      </c>
      <c r="CQ26">
        <f ca="1"/>
        <v>0</v>
      </c>
      <c r="CR26">
        <f ca="1"/>
        <v>0</v>
      </c>
      <c r="CS26">
        <f ca="1"/>
        <v>0</v>
      </c>
      <c r="CT26">
        <f ca="1"/>
        <v>0</v>
      </c>
      <c r="CU26" t="b">
        <f ca="1"/>
        <v>1</v>
      </c>
      <c r="CV26" t="b">
        <f ca="1"/>
        <v>1</v>
      </c>
      <c r="CW26">
        <f ca="1"/>
        <v>54</v>
      </c>
      <c r="CX26">
        <f ca="1"/>
        <v>89</v>
      </c>
      <c r="CY26">
        <f ca="1"/>
        <v>1</v>
      </c>
      <c r="CZ26">
        <f ca="1"/>
        <v>1</v>
      </c>
      <c r="DA26">
        <f ca="1"/>
        <v>0</v>
      </c>
      <c r="DB26" t="b">
        <f ca="1"/>
        <v>0</v>
      </c>
      <c r="DC26" t="b">
        <f ca="1"/>
        <v>0</v>
      </c>
      <c r="DD26">
        <f ca="1"/>
        <v>0</v>
      </c>
      <c r="DE26" t="b">
        <f ca="1"/>
        <v>0</v>
      </c>
      <c r="DF26">
        <f ca="1"/>
        <v>0</v>
      </c>
    </row>
    <row r="27" spans="1:110" x14ac:dyDescent="0.2">
      <c r="A27" t="str">
        <f ca="1"/>
        <v>5_30 Chalet</v>
      </c>
      <c r="B27">
        <f ca="1"/>
        <v>3</v>
      </c>
      <c r="C27">
        <f ca="1"/>
        <v>0</v>
      </c>
      <c r="D27">
        <f ca="1"/>
        <v>0</v>
      </c>
      <c r="E27">
        <f ca="1"/>
        <v>0</v>
      </c>
      <c r="F27">
        <f ca="1"/>
        <v>0</v>
      </c>
      <c r="G27">
        <f ca="1"/>
        <v>0</v>
      </c>
      <c r="H27">
        <f ca="1"/>
        <v>0</v>
      </c>
      <c r="I27">
        <f ca="1"/>
        <v>0</v>
      </c>
      <c r="J27" t="str">
        <f ca="1"/>
        <v>0:47</v>
      </c>
      <c r="K27" t="b">
        <f ca="1"/>
        <v>0</v>
      </c>
      <c r="L27" t="b">
        <f ca="1"/>
        <v>0</v>
      </c>
      <c r="M27" t="b">
        <f ca="1"/>
        <v>0</v>
      </c>
      <c r="N27" t="str">
        <f ca="1"/>
        <v>Kaid</v>
      </c>
      <c r="O27" t="b">
        <f ca="1"/>
        <v>0</v>
      </c>
      <c r="P27">
        <f ca="1"/>
        <v>0</v>
      </c>
      <c r="Q27">
        <f ca="1"/>
        <v>0</v>
      </c>
      <c r="R27">
        <f ca="1"/>
        <v>0</v>
      </c>
      <c r="S27">
        <f ca="1"/>
        <v>0</v>
      </c>
      <c r="T27">
        <f ca="1"/>
        <v>0</v>
      </c>
      <c r="U27">
        <f ca="1"/>
        <v>0</v>
      </c>
      <c r="V27">
        <f ca="1"/>
        <v>0</v>
      </c>
      <c r="W27">
        <f ca="1"/>
        <v>0</v>
      </c>
      <c r="X27">
        <f ca="1"/>
        <v>0</v>
      </c>
      <c r="Y27">
        <f ca="1"/>
        <v>0</v>
      </c>
      <c r="Z27">
        <f ca="1"/>
        <v>3</v>
      </c>
      <c r="AA27">
        <f ca="1"/>
        <v>0</v>
      </c>
      <c r="AB27">
        <f ca="1"/>
        <v>0</v>
      </c>
      <c r="AC27">
        <f ca="1"/>
        <v>0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  <c r="AI27">
        <f ca="1"/>
        <v>0</v>
      </c>
      <c r="AJ27">
        <f ca="1"/>
        <v>0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  <c r="AQ27">
        <f ca="1"/>
        <v>0</v>
      </c>
      <c r="AR27">
        <f ca="1"/>
        <v>0</v>
      </c>
      <c r="AS27">
        <f ca="1"/>
        <v>0</v>
      </c>
      <c r="AT27">
        <f ca="1"/>
        <v>0</v>
      </c>
      <c r="AU27">
        <f ca="1"/>
        <v>0</v>
      </c>
      <c r="AV27">
        <f ca="1"/>
        <v>0</v>
      </c>
      <c r="AW27">
        <f ca="1"/>
        <v>0</v>
      </c>
      <c r="AX27">
        <f ca="1"/>
        <v>0</v>
      </c>
      <c r="AY27">
        <f ca="1"/>
        <v>0</v>
      </c>
      <c r="AZ27">
        <f ca="1"/>
        <v>0</v>
      </c>
      <c r="BA27">
        <f ca="1"/>
        <v>0</v>
      </c>
      <c r="BB27">
        <f ca="1"/>
        <v>0</v>
      </c>
      <c r="BC27">
        <f ca="1"/>
        <v>0</v>
      </c>
      <c r="BD27">
        <f ca="1"/>
        <v>0</v>
      </c>
      <c r="BE27">
        <f ca="1"/>
        <v>0</v>
      </c>
      <c r="BF27">
        <f ca="1"/>
        <v>0</v>
      </c>
      <c r="BG27">
        <f ca="1"/>
        <v>0</v>
      </c>
      <c r="BH27">
        <f ca="1"/>
        <v>0</v>
      </c>
      <c r="BI27">
        <f ca="1"/>
        <v>0</v>
      </c>
      <c r="BJ27">
        <f ca="1"/>
        <v>0</v>
      </c>
      <c r="BK27">
        <f ca="1"/>
        <v>0</v>
      </c>
      <c r="BL27">
        <f ca="1"/>
        <v>0</v>
      </c>
      <c r="BM27">
        <f ca="1"/>
        <v>0</v>
      </c>
      <c r="BN27">
        <f ca="1"/>
        <v>0</v>
      </c>
      <c r="BO27">
        <f ca="1"/>
        <v>0</v>
      </c>
      <c r="BP27">
        <f ca="1"/>
        <v>0</v>
      </c>
      <c r="BQ27">
        <f ca="1"/>
        <v>0</v>
      </c>
      <c r="BR27" t="str">
        <f ca="1"/>
        <v/>
      </c>
      <c r="BS27">
        <f ca="1"/>
        <v>0</v>
      </c>
      <c r="BT27">
        <f ca="1"/>
        <v>0</v>
      </c>
      <c r="BU27" t="b">
        <f ca="1"/>
        <v>0</v>
      </c>
      <c r="BV27" t="b">
        <f ca="1"/>
        <v>0</v>
      </c>
      <c r="BW27">
        <f ca="1"/>
        <v>0</v>
      </c>
      <c r="BX27">
        <f ca="1"/>
        <v>0</v>
      </c>
      <c r="BY27">
        <f ca="1"/>
        <v>0</v>
      </c>
      <c r="BZ27">
        <f ca="1"/>
        <v>0</v>
      </c>
      <c r="CA27">
        <f ca="1"/>
        <v>1</v>
      </c>
      <c r="CB27">
        <f ca="1"/>
        <v>1</v>
      </c>
      <c r="CC27" t="b">
        <f ca="1"/>
        <v>1</v>
      </c>
      <c r="CD27" t="b">
        <f ca="1"/>
        <v>1</v>
      </c>
      <c r="CE27">
        <f ca="1"/>
        <v>0</v>
      </c>
      <c r="CF27">
        <f ca="1"/>
        <v>1</v>
      </c>
      <c r="CG27">
        <f ca="1"/>
        <v>0</v>
      </c>
      <c r="CH27">
        <f ca="1"/>
        <v>47</v>
      </c>
      <c r="CI27">
        <f ca="1"/>
        <v>133</v>
      </c>
      <c r="CJ27" t="b">
        <f ca="1"/>
        <v>1</v>
      </c>
      <c r="CK27" t="b">
        <f ca="1"/>
        <v>0</v>
      </c>
      <c r="CL27" t="b">
        <f ca="1"/>
        <v>0</v>
      </c>
      <c r="CM27" t="b">
        <f ca="1"/>
        <v>0</v>
      </c>
      <c r="CN27" t="b">
        <f ca="1"/>
        <v>0</v>
      </c>
      <c r="CO27">
        <f ca="1"/>
        <v>0</v>
      </c>
      <c r="CP27">
        <f ca="1"/>
        <v>0</v>
      </c>
      <c r="CQ27">
        <f ca="1"/>
        <v>0</v>
      </c>
      <c r="CR27">
        <f ca="1"/>
        <v>0</v>
      </c>
      <c r="CS27">
        <f ca="1"/>
        <v>0</v>
      </c>
      <c r="CT27">
        <f ca="1"/>
        <v>0</v>
      </c>
      <c r="CU27" t="b">
        <f ca="1"/>
        <v>0</v>
      </c>
      <c r="CV27" t="b">
        <f ca="1"/>
        <v>1</v>
      </c>
      <c r="CW27">
        <f ca="1"/>
        <v>55</v>
      </c>
      <c r="CX27">
        <f ca="1"/>
        <v>133</v>
      </c>
      <c r="CY27">
        <f ca="1"/>
        <v>0</v>
      </c>
      <c r="CZ27">
        <f ca="1"/>
        <v>1</v>
      </c>
      <c r="DA27">
        <f ca="1"/>
        <v>0</v>
      </c>
      <c r="DB27" t="b">
        <f ca="1"/>
        <v>0</v>
      </c>
      <c r="DC27" t="b">
        <f ca="1"/>
        <v>0</v>
      </c>
      <c r="DD27">
        <f ca="1"/>
        <v>0</v>
      </c>
      <c r="DE27" t="b">
        <f ca="1"/>
        <v>0</v>
      </c>
      <c r="DF27">
        <f ca="1"/>
        <v>0</v>
      </c>
    </row>
    <row r="28" spans="1:110" x14ac:dyDescent="0.2">
      <c r="A28" t="str">
        <f ca="1"/>
        <v>5_30 Chalet</v>
      </c>
      <c r="B28">
        <f ca="1"/>
        <v>4</v>
      </c>
      <c r="C28">
        <f ca="1"/>
        <v>0</v>
      </c>
      <c r="D28">
        <f ca="1"/>
        <v>0</v>
      </c>
      <c r="E28">
        <f ca="1"/>
        <v>0</v>
      </c>
      <c r="F28">
        <f ca="1"/>
        <v>0</v>
      </c>
      <c r="G28">
        <f ca="1"/>
        <v>0</v>
      </c>
      <c r="H28">
        <f ca="1"/>
        <v>0</v>
      </c>
      <c r="I28">
        <f ca="1"/>
        <v>0</v>
      </c>
      <c r="J28" t="str">
        <f ca="1"/>
        <v>2:00</v>
      </c>
      <c r="K28" t="b">
        <f ca="1"/>
        <v>0</v>
      </c>
      <c r="L28" t="b">
        <f ca="1"/>
        <v>0</v>
      </c>
      <c r="M28" t="b">
        <f ca="1"/>
        <v>1</v>
      </c>
      <c r="N28" t="str">
        <f ca="1"/>
        <v>Kaid</v>
      </c>
      <c r="O28" t="b">
        <f ca="1"/>
        <v>0</v>
      </c>
      <c r="P28">
        <f ca="1"/>
        <v>0</v>
      </c>
      <c r="Q28">
        <f ca="1"/>
        <v>0</v>
      </c>
      <c r="R28">
        <f ca="1"/>
        <v>0</v>
      </c>
      <c r="S28">
        <f ca="1"/>
        <v>0</v>
      </c>
      <c r="T28">
        <f ca="1"/>
        <v>0</v>
      </c>
      <c r="U28">
        <f ca="1"/>
        <v>0</v>
      </c>
      <c r="V28">
        <f ca="1"/>
        <v>0</v>
      </c>
      <c r="W28">
        <f ca="1"/>
        <v>0</v>
      </c>
      <c r="X28">
        <f ca="1"/>
        <v>0</v>
      </c>
      <c r="Y28">
        <f ca="1"/>
        <v>0</v>
      </c>
      <c r="Z28">
        <f ca="1"/>
        <v>4</v>
      </c>
      <c r="AA28">
        <f ca="1"/>
        <v>0</v>
      </c>
      <c r="AB28">
        <f ca="1"/>
        <v>0</v>
      </c>
      <c r="AC28">
        <f ca="1"/>
        <v>0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  <c r="AI28">
        <f ca="1"/>
        <v>0</v>
      </c>
      <c r="AJ28">
        <f ca="1"/>
        <v>0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  <c r="AQ28">
        <f ca="1"/>
        <v>0</v>
      </c>
      <c r="AR28">
        <f ca="1"/>
        <v>0</v>
      </c>
      <c r="AS28">
        <f ca="1"/>
        <v>0</v>
      </c>
      <c r="AT28">
        <f ca="1"/>
        <v>0</v>
      </c>
      <c r="AU28">
        <f ca="1"/>
        <v>0</v>
      </c>
      <c r="AV28">
        <f ca="1"/>
        <v>0</v>
      </c>
      <c r="AW28">
        <f ca="1"/>
        <v>0</v>
      </c>
      <c r="AX28">
        <f ca="1"/>
        <v>0</v>
      </c>
      <c r="AY28">
        <f ca="1"/>
        <v>0</v>
      </c>
      <c r="AZ28">
        <f ca="1"/>
        <v>0</v>
      </c>
      <c r="BA28">
        <f ca="1"/>
        <v>0</v>
      </c>
      <c r="BB28">
        <f ca="1"/>
        <v>0</v>
      </c>
      <c r="BC28">
        <f ca="1"/>
        <v>0</v>
      </c>
      <c r="BD28">
        <f ca="1"/>
        <v>0</v>
      </c>
      <c r="BE28">
        <f ca="1"/>
        <v>0</v>
      </c>
      <c r="BF28">
        <f ca="1"/>
        <v>0</v>
      </c>
      <c r="BG28">
        <f ca="1"/>
        <v>0</v>
      </c>
      <c r="BH28">
        <f ca="1"/>
        <v>0</v>
      </c>
      <c r="BI28">
        <f ca="1"/>
        <v>0</v>
      </c>
      <c r="BJ28">
        <f ca="1"/>
        <v>0</v>
      </c>
      <c r="BK28">
        <f ca="1"/>
        <v>0</v>
      </c>
      <c r="BL28">
        <f ca="1"/>
        <v>0</v>
      </c>
      <c r="BM28">
        <f ca="1"/>
        <v>0</v>
      </c>
      <c r="BN28">
        <f ca="1"/>
        <v>0</v>
      </c>
      <c r="BO28">
        <f ca="1"/>
        <v>0</v>
      </c>
      <c r="BP28">
        <f ca="1"/>
        <v>0</v>
      </c>
      <c r="BQ28">
        <f ca="1"/>
        <v>0</v>
      </c>
      <c r="BR28" t="str">
        <f ca="1"/>
        <v/>
      </c>
      <c r="BS28">
        <f ca="1"/>
        <v>0</v>
      </c>
      <c r="BT28">
        <f ca="1"/>
        <v>0</v>
      </c>
      <c r="BU28" t="b">
        <f ca="1"/>
        <v>0</v>
      </c>
      <c r="BV28" t="b">
        <f ca="1"/>
        <v>0</v>
      </c>
      <c r="BW28">
        <f ca="1"/>
        <v>0</v>
      </c>
      <c r="BX28">
        <f ca="1"/>
        <v>0</v>
      </c>
      <c r="BY28">
        <f ca="1"/>
        <v>0</v>
      </c>
      <c r="BZ28">
        <f ca="1"/>
        <v>0</v>
      </c>
      <c r="CA28">
        <f ca="1"/>
        <v>0</v>
      </c>
      <c r="CB28">
        <f ca="1"/>
        <v>0</v>
      </c>
      <c r="CC28" t="b">
        <f ca="1"/>
        <v>0</v>
      </c>
      <c r="CD28" t="b">
        <f ca="1"/>
        <v>0</v>
      </c>
      <c r="CE28">
        <f ca="1"/>
        <v>0</v>
      </c>
      <c r="CF28">
        <f ca="1"/>
        <v>0</v>
      </c>
      <c r="CG28">
        <f ca="1"/>
        <v>0</v>
      </c>
      <c r="CH28">
        <f ca="1"/>
        <v>120</v>
      </c>
      <c r="CI28">
        <f ca="1"/>
        <v>60</v>
      </c>
      <c r="CJ28" t="b">
        <f ca="1"/>
        <v>0</v>
      </c>
      <c r="CK28" t="b">
        <f ca="1"/>
        <v>0</v>
      </c>
      <c r="CL28" t="b">
        <f ca="1"/>
        <v>0</v>
      </c>
      <c r="CM28" t="b">
        <f ca="1"/>
        <v>0</v>
      </c>
      <c r="CN28" t="b">
        <f ca="1"/>
        <v>0</v>
      </c>
      <c r="CO28">
        <f ca="1"/>
        <v>0</v>
      </c>
      <c r="CP28">
        <f ca="1"/>
        <v>0</v>
      </c>
      <c r="CQ28">
        <f ca="1"/>
        <v>0</v>
      </c>
      <c r="CR28">
        <f ca="1"/>
        <v>0</v>
      </c>
      <c r="CS28">
        <f ca="1"/>
        <v>0</v>
      </c>
      <c r="CT28">
        <f ca="1"/>
        <v>0</v>
      </c>
      <c r="CU28" t="b">
        <f ca="1"/>
        <v>1</v>
      </c>
      <c r="CV28" t="b">
        <f ca="1"/>
        <v>0</v>
      </c>
      <c r="CW28" t="b">
        <f ca="1"/>
        <v>0</v>
      </c>
      <c r="CX28">
        <f ca="1"/>
        <v>60</v>
      </c>
      <c r="CY28">
        <f ca="1"/>
        <v>0</v>
      </c>
      <c r="CZ28">
        <f ca="1"/>
        <v>0</v>
      </c>
      <c r="DA28">
        <f ca="1"/>
        <v>0</v>
      </c>
      <c r="DB28" t="b">
        <f ca="1"/>
        <v>0</v>
      </c>
      <c r="DC28" t="b">
        <f ca="1"/>
        <v>0</v>
      </c>
      <c r="DD28">
        <f ca="1"/>
        <v>0</v>
      </c>
      <c r="DE28" t="b">
        <f ca="1"/>
        <v>0</v>
      </c>
      <c r="DF28">
        <f ca="1"/>
        <v>0</v>
      </c>
    </row>
    <row r="29" spans="1:110" x14ac:dyDescent="0.2">
      <c r="A29" t="str">
        <f ca="1"/>
        <v>5_30 Chalet</v>
      </c>
      <c r="B29">
        <f ca="1"/>
        <v>5</v>
      </c>
      <c r="C29">
        <f ca="1"/>
        <v>0</v>
      </c>
      <c r="D29">
        <f ca="1"/>
        <v>0</v>
      </c>
      <c r="E29">
        <f ca="1"/>
        <v>0</v>
      </c>
      <c r="F29">
        <f ca="1"/>
        <v>0</v>
      </c>
      <c r="G29">
        <f ca="1"/>
        <v>0</v>
      </c>
      <c r="H29">
        <f ca="1"/>
        <v>0</v>
      </c>
      <c r="I29">
        <f ca="1"/>
        <v>0</v>
      </c>
      <c r="J29" t="str">
        <f ca="1"/>
        <v>1:31</v>
      </c>
      <c r="K29" t="b">
        <f ca="1"/>
        <v>0</v>
      </c>
      <c r="L29" t="b">
        <f ca="1"/>
        <v>0</v>
      </c>
      <c r="M29" t="b">
        <f ca="1"/>
        <v>0</v>
      </c>
      <c r="N29" t="str">
        <f ca="1"/>
        <v>Smoke</v>
      </c>
      <c r="O29" t="b">
        <f ca="1"/>
        <v>0</v>
      </c>
      <c r="P29">
        <f ca="1"/>
        <v>0</v>
      </c>
      <c r="Q29">
        <f ca="1"/>
        <v>0</v>
      </c>
      <c r="R29">
        <f ca="1"/>
        <v>0</v>
      </c>
      <c r="S29">
        <f ca="1"/>
        <v>0</v>
      </c>
      <c r="T29">
        <f ca="1"/>
        <v>0</v>
      </c>
      <c r="U29">
        <f ca="1"/>
        <v>0</v>
      </c>
      <c r="V29">
        <f ca="1"/>
        <v>0</v>
      </c>
      <c r="W29">
        <f ca="1"/>
        <v>0</v>
      </c>
      <c r="X29">
        <f ca="1"/>
        <v>0</v>
      </c>
      <c r="Y29">
        <f ca="1"/>
        <v>0</v>
      </c>
      <c r="Z29">
        <f ca="1"/>
        <v>5</v>
      </c>
      <c r="AA29">
        <f ca="1"/>
        <v>0</v>
      </c>
      <c r="AB29">
        <f ca="1"/>
        <v>0</v>
      </c>
      <c r="AC29">
        <f ca="1"/>
        <v>0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  <c r="AI29">
        <f ca="1"/>
        <v>0</v>
      </c>
      <c r="AJ29">
        <f ca="1"/>
        <v>0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  <c r="AQ29">
        <f ca="1"/>
        <v>0</v>
      </c>
      <c r="AR29">
        <f ca="1"/>
        <v>0</v>
      </c>
      <c r="AS29">
        <f ca="1"/>
        <v>0</v>
      </c>
      <c r="AT29">
        <f ca="1"/>
        <v>0</v>
      </c>
      <c r="AU29">
        <f ca="1"/>
        <v>0</v>
      </c>
      <c r="AV29">
        <f ca="1"/>
        <v>0</v>
      </c>
      <c r="AW29">
        <f ca="1"/>
        <v>0</v>
      </c>
      <c r="AX29">
        <f ca="1"/>
        <v>0</v>
      </c>
      <c r="AY29">
        <f ca="1"/>
        <v>0</v>
      </c>
      <c r="AZ29">
        <f ca="1"/>
        <v>0</v>
      </c>
      <c r="BA29">
        <f ca="1"/>
        <v>0</v>
      </c>
      <c r="BB29">
        <f ca="1"/>
        <v>0</v>
      </c>
      <c r="BC29">
        <f ca="1"/>
        <v>0</v>
      </c>
      <c r="BD29">
        <f ca="1"/>
        <v>0</v>
      </c>
      <c r="BE29">
        <f ca="1"/>
        <v>0</v>
      </c>
      <c r="BF29">
        <f ca="1"/>
        <v>0</v>
      </c>
      <c r="BG29">
        <f ca="1"/>
        <v>0</v>
      </c>
      <c r="BH29">
        <f ca="1"/>
        <v>0</v>
      </c>
      <c r="BI29">
        <f ca="1"/>
        <v>0</v>
      </c>
      <c r="BJ29">
        <f ca="1"/>
        <v>0</v>
      </c>
      <c r="BK29">
        <f ca="1"/>
        <v>0</v>
      </c>
      <c r="BL29">
        <f ca="1"/>
        <v>0</v>
      </c>
      <c r="BM29">
        <f ca="1"/>
        <v>0</v>
      </c>
      <c r="BN29">
        <f ca="1"/>
        <v>0</v>
      </c>
      <c r="BO29">
        <f ca="1"/>
        <v>0</v>
      </c>
      <c r="BP29">
        <f ca="1"/>
        <v>0</v>
      </c>
      <c r="BQ29">
        <f ca="1"/>
        <v>0</v>
      </c>
      <c r="BR29" t="str">
        <f ca="1"/>
        <v/>
      </c>
      <c r="BS29">
        <f ca="1"/>
        <v>0</v>
      </c>
      <c r="BT29">
        <f ca="1"/>
        <v>0</v>
      </c>
      <c r="BU29" t="b">
        <f ca="1"/>
        <v>0</v>
      </c>
      <c r="BV29" t="b">
        <f ca="1"/>
        <v>0</v>
      </c>
      <c r="BW29">
        <f ca="1"/>
        <v>0</v>
      </c>
      <c r="BX29">
        <f ca="1"/>
        <v>0</v>
      </c>
      <c r="BY29">
        <f ca="1"/>
        <v>0</v>
      </c>
      <c r="BZ29">
        <f ca="1"/>
        <v>0</v>
      </c>
      <c r="CA29">
        <f ca="1"/>
        <v>0</v>
      </c>
      <c r="CB29">
        <f ca="1"/>
        <v>0</v>
      </c>
      <c r="CC29" t="b">
        <f ca="1"/>
        <v>0</v>
      </c>
      <c r="CD29" t="b">
        <f ca="1"/>
        <v>0</v>
      </c>
      <c r="CE29">
        <f ca="1"/>
        <v>0</v>
      </c>
      <c r="CF29">
        <f ca="1"/>
        <v>0</v>
      </c>
      <c r="CG29">
        <f ca="1"/>
        <v>0</v>
      </c>
      <c r="CH29">
        <f ca="1"/>
        <v>91</v>
      </c>
      <c r="CI29">
        <f ca="1"/>
        <v>89</v>
      </c>
      <c r="CJ29" t="b">
        <f ca="1"/>
        <v>1</v>
      </c>
      <c r="CK29" t="b">
        <f ca="1"/>
        <v>0</v>
      </c>
      <c r="CL29" t="b">
        <f ca="1"/>
        <v>0</v>
      </c>
      <c r="CM29" t="b">
        <f ca="1"/>
        <v>0</v>
      </c>
      <c r="CN29" t="b">
        <f ca="1"/>
        <v>0</v>
      </c>
      <c r="CO29">
        <f ca="1"/>
        <v>0</v>
      </c>
      <c r="CP29">
        <f ca="1"/>
        <v>0</v>
      </c>
      <c r="CQ29">
        <f ca="1"/>
        <v>0</v>
      </c>
      <c r="CR29">
        <f ca="1"/>
        <v>0</v>
      </c>
      <c r="CS29">
        <f ca="1"/>
        <v>0</v>
      </c>
      <c r="CT29">
        <f ca="1"/>
        <v>0</v>
      </c>
      <c r="CU29" t="b">
        <f ca="1"/>
        <v>0</v>
      </c>
      <c r="CV29" t="b">
        <f ca="1"/>
        <v>0</v>
      </c>
      <c r="CW29">
        <f ca="1"/>
        <v>87</v>
      </c>
      <c r="CX29">
        <f ca="1"/>
        <v>89</v>
      </c>
      <c r="CY29">
        <f ca="1"/>
        <v>0</v>
      </c>
      <c r="CZ29">
        <f ca="1"/>
        <v>0</v>
      </c>
      <c r="DA29">
        <f ca="1"/>
        <v>0</v>
      </c>
      <c r="DB29" t="b">
        <f ca="1"/>
        <v>0</v>
      </c>
      <c r="DC29" t="b">
        <f ca="1"/>
        <v>0</v>
      </c>
      <c r="DD29">
        <f ca="1"/>
        <v>0</v>
      </c>
      <c r="DE29" t="b">
        <f ca="1"/>
        <v>0</v>
      </c>
      <c r="DF29">
        <f ca="1"/>
        <v>0</v>
      </c>
    </row>
    <row r="30" spans="1:110" x14ac:dyDescent="0.2">
      <c r="A30" t="str">
        <f ca="1"/>
        <v>5_30 Chalet</v>
      </c>
      <c r="B30">
        <f ca="1"/>
        <v>6</v>
      </c>
      <c r="C30">
        <f ca="1"/>
        <v>0</v>
      </c>
      <c r="D30">
        <f ca="1"/>
        <v>0</v>
      </c>
      <c r="E30">
        <f ca="1"/>
        <v>0</v>
      </c>
      <c r="F30">
        <f ca="1"/>
        <v>0</v>
      </c>
      <c r="G30">
        <f ca="1"/>
        <v>0</v>
      </c>
      <c r="H30">
        <f ca="1"/>
        <v>0</v>
      </c>
      <c r="I30">
        <f ca="1"/>
        <v>0</v>
      </c>
      <c r="J30" t="str">
        <f ca="1"/>
        <v>1:09</v>
      </c>
      <c r="K30" t="b">
        <f ca="1"/>
        <v>0</v>
      </c>
      <c r="L30" t="b">
        <f ca="1"/>
        <v>0</v>
      </c>
      <c r="M30" t="b">
        <f ca="1"/>
        <v>0</v>
      </c>
      <c r="N30" t="str">
        <f ca="1"/>
        <v>Smoke</v>
      </c>
      <c r="O30" t="b">
        <f ca="1"/>
        <v>0</v>
      </c>
      <c r="P30">
        <f ca="1"/>
        <v>0</v>
      </c>
      <c r="Q30">
        <f ca="1"/>
        <v>0</v>
      </c>
      <c r="R30">
        <f ca="1"/>
        <v>0</v>
      </c>
      <c r="S30">
        <f ca="1"/>
        <v>0</v>
      </c>
      <c r="T30">
        <f ca="1"/>
        <v>0</v>
      </c>
      <c r="U30">
        <f ca="1"/>
        <v>0</v>
      </c>
      <c r="V30">
        <f ca="1"/>
        <v>0</v>
      </c>
      <c r="W30">
        <f ca="1"/>
        <v>0</v>
      </c>
      <c r="X30">
        <f ca="1"/>
        <v>0</v>
      </c>
      <c r="Y30">
        <f ca="1"/>
        <v>0</v>
      </c>
      <c r="Z30">
        <f ca="1"/>
        <v>6</v>
      </c>
      <c r="AA30">
        <f ca="1"/>
        <v>0</v>
      </c>
      <c r="AB30">
        <f ca="1"/>
        <v>0</v>
      </c>
      <c r="AC30">
        <f ca="1"/>
        <v>0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  <c r="AI30">
        <f ca="1"/>
        <v>0</v>
      </c>
      <c r="AJ30">
        <f ca="1"/>
        <v>0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  <c r="AQ30">
        <f ca="1"/>
        <v>0</v>
      </c>
      <c r="AR30">
        <f ca="1"/>
        <v>0</v>
      </c>
      <c r="AS30">
        <f ca="1"/>
        <v>0</v>
      </c>
      <c r="AT30">
        <f ca="1"/>
        <v>0</v>
      </c>
      <c r="AU30">
        <f ca="1"/>
        <v>0</v>
      </c>
      <c r="AV30">
        <f ca="1"/>
        <v>0</v>
      </c>
      <c r="AW30">
        <f ca="1"/>
        <v>0</v>
      </c>
      <c r="AX30">
        <f ca="1"/>
        <v>0</v>
      </c>
      <c r="AY30">
        <f ca="1"/>
        <v>0</v>
      </c>
      <c r="AZ30">
        <f ca="1"/>
        <v>0</v>
      </c>
      <c r="BA30">
        <f ca="1"/>
        <v>0</v>
      </c>
      <c r="BB30">
        <f ca="1"/>
        <v>0</v>
      </c>
      <c r="BC30">
        <f ca="1"/>
        <v>0</v>
      </c>
      <c r="BD30">
        <f ca="1"/>
        <v>0</v>
      </c>
      <c r="BE30">
        <f ca="1"/>
        <v>0</v>
      </c>
      <c r="BF30">
        <f ca="1"/>
        <v>0</v>
      </c>
      <c r="BG30">
        <f ca="1"/>
        <v>0</v>
      </c>
      <c r="BH30">
        <f ca="1"/>
        <v>0</v>
      </c>
      <c r="BI30">
        <f ca="1"/>
        <v>0</v>
      </c>
      <c r="BJ30">
        <f ca="1"/>
        <v>0</v>
      </c>
      <c r="BK30">
        <f ca="1"/>
        <v>0</v>
      </c>
      <c r="BL30">
        <f ca="1"/>
        <v>0</v>
      </c>
      <c r="BM30">
        <f ca="1"/>
        <v>0</v>
      </c>
      <c r="BN30">
        <f ca="1"/>
        <v>0</v>
      </c>
      <c r="BO30">
        <f ca="1"/>
        <v>0</v>
      </c>
      <c r="BP30">
        <f ca="1"/>
        <v>0</v>
      </c>
      <c r="BQ30">
        <f ca="1"/>
        <v>0</v>
      </c>
      <c r="BR30" t="str">
        <f ca="1"/>
        <v/>
      </c>
      <c r="BS30">
        <f ca="1"/>
        <v>0</v>
      </c>
      <c r="BT30">
        <f ca="1"/>
        <v>0</v>
      </c>
      <c r="BU30" t="b">
        <f ca="1"/>
        <v>0</v>
      </c>
      <c r="BV30" t="b">
        <f ca="1"/>
        <v>0</v>
      </c>
      <c r="BW30">
        <f ca="1"/>
        <v>0</v>
      </c>
      <c r="BX30">
        <f ca="1"/>
        <v>0</v>
      </c>
      <c r="BY30">
        <f ca="1"/>
        <v>0</v>
      </c>
      <c r="BZ30">
        <f ca="1"/>
        <v>0</v>
      </c>
      <c r="CA30">
        <f ca="1"/>
        <v>0</v>
      </c>
      <c r="CB30">
        <f ca="1"/>
        <v>0</v>
      </c>
      <c r="CC30" t="b">
        <f ca="1"/>
        <v>0</v>
      </c>
      <c r="CD30" t="b">
        <f ca="1"/>
        <v>0</v>
      </c>
      <c r="CE30">
        <f ca="1"/>
        <v>0</v>
      </c>
      <c r="CF30">
        <f ca="1"/>
        <v>0</v>
      </c>
      <c r="CG30">
        <f ca="1"/>
        <v>0</v>
      </c>
      <c r="CH30">
        <f ca="1"/>
        <v>69</v>
      </c>
      <c r="CI30">
        <f ca="1"/>
        <v>111</v>
      </c>
      <c r="CJ30" t="b">
        <f ca="1"/>
        <v>1</v>
      </c>
      <c r="CK30" t="b">
        <f ca="1"/>
        <v>1</v>
      </c>
      <c r="CL30" t="b">
        <f ca="1"/>
        <v>0</v>
      </c>
      <c r="CM30" t="b">
        <f ca="1"/>
        <v>0</v>
      </c>
      <c r="CN30" t="b">
        <f ca="1"/>
        <v>0</v>
      </c>
      <c r="CO30">
        <f ca="1"/>
        <v>0</v>
      </c>
      <c r="CP30">
        <f ca="1"/>
        <v>0</v>
      </c>
      <c r="CQ30">
        <f ca="1"/>
        <v>0</v>
      </c>
      <c r="CR30">
        <f ca="1"/>
        <v>0</v>
      </c>
      <c r="CS30">
        <f ca="1"/>
        <v>0</v>
      </c>
      <c r="CT30">
        <f ca="1"/>
        <v>0</v>
      </c>
      <c r="CU30" t="b">
        <f ca="1"/>
        <v>0</v>
      </c>
      <c r="CV30" t="b">
        <f ca="1"/>
        <v>0</v>
      </c>
      <c r="CW30">
        <f ca="1"/>
        <v>34</v>
      </c>
      <c r="CX30">
        <f ca="1"/>
        <v>111</v>
      </c>
      <c r="CY30">
        <f ca="1"/>
        <v>0</v>
      </c>
      <c r="CZ30">
        <f ca="1"/>
        <v>0</v>
      </c>
      <c r="DA30">
        <f ca="1"/>
        <v>0</v>
      </c>
      <c r="DB30" t="b">
        <f ca="1"/>
        <v>0</v>
      </c>
      <c r="DC30" t="b">
        <f ca="1"/>
        <v>0</v>
      </c>
      <c r="DD30">
        <f ca="1"/>
        <v>0</v>
      </c>
      <c r="DE30" t="b">
        <f ca="1"/>
        <v>0</v>
      </c>
      <c r="DF30">
        <f ca="1"/>
        <v>0</v>
      </c>
    </row>
    <row r="31" spans="1:110" x14ac:dyDescent="0.2">
      <c r="A31" t="str">
        <f ca="1"/>
        <v>5_30 Chalet</v>
      </c>
      <c r="B31">
        <f ca="1"/>
        <v>7</v>
      </c>
      <c r="C31">
        <f ca="1"/>
        <v>0</v>
      </c>
      <c r="D31">
        <f ca="1"/>
        <v>0</v>
      </c>
      <c r="E31">
        <f ca="1"/>
        <v>0</v>
      </c>
      <c r="F31">
        <f ca="1"/>
        <v>0</v>
      </c>
      <c r="G31">
        <f ca="1"/>
        <v>0</v>
      </c>
      <c r="H31">
        <f ca="1"/>
        <v>0</v>
      </c>
      <c r="I31">
        <f ca="1"/>
        <v>0</v>
      </c>
      <c r="J31" t="str">
        <f ca="1"/>
        <v>1:06</v>
      </c>
      <c r="K31" t="b">
        <f ca="1"/>
        <v>0</v>
      </c>
      <c r="L31" t="b">
        <f ca="1"/>
        <v>0</v>
      </c>
      <c r="M31" t="b">
        <f ca="1"/>
        <v>0</v>
      </c>
      <c r="N31" t="str">
        <f ca="1"/>
        <v>Sledge</v>
      </c>
      <c r="O31" t="b">
        <f ca="1"/>
        <v>0</v>
      </c>
      <c r="P31">
        <f ca="1"/>
        <v>0</v>
      </c>
      <c r="Q31">
        <f ca="1"/>
        <v>0</v>
      </c>
      <c r="R31">
        <f ca="1"/>
        <v>0</v>
      </c>
      <c r="S31">
        <f ca="1"/>
        <v>0</v>
      </c>
      <c r="T31">
        <f ca="1"/>
        <v>0</v>
      </c>
      <c r="U31">
        <f ca="1"/>
        <v>0</v>
      </c>
      <c r="V31">
        <f ca="1"/>
        <v>0</v>
      </c>
      <c r="W31">
        <f ca="1"/>
        <v>0</v>
      </c>
      <c r="X31">
        <f ca="1"/>
        <v>0</v>
      </c>
      <c r="Y31">
        <f ca="1"/>
        <v>0</v>
      </c>
      <c r="Z31">
        <f ca="1"/>
        <v>7</v>
      </c>
      <c r="AA31">
        <f ca="1"/>
        <v>0</v>
      </c>
      <c r="AB31">
        <f ca="1"/>
        <v>0</v>
      </c>
      <c r="AC31">
        <f ca="1"/>
        <v>0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  <c r="AI31">
        <f ca="1"/>
        <v>0</v>
      </c>
      <c r="AJ31">
        <f ca="1"/>
        <v>0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  <c r="AQ31">
        <f ca="1"/>
        <v>0</v>
      </c>
      <c r="AR31">
        <f ca="1"/>
        <v>0</v>
      </c>
      <c r="AS31">
        <f ca="1"/>
        <v>0</v>
      </c>
      <c r="AT31">
        <f ca="1"/>
        <v>0</v>
      </c>
      <c r="AU31">
        <f ca="1"/>
        <v>0</v>
      </c>
      <c r="AV31">
        <f ca="1"/>
        <v>0</v>
      </c>
      <c r="AW31">
        <f ca="1"/>
        <v>0</v>
      </c>
      <c r="AX31">
        <f ca="1"/>
        <v>0</v>
      </c>
      <c r="AY31">
        <f ca="1"/>
        <v>0</v>
      </c>
      <c r="AZ31">
        <f ca="1"/>
        <v>0</v>
      </c>
      <c r="BA31">
        <f ca="1"/>
        <v>0</v>
      </c>
      <c r="BB31">
        <f ca="1"/>
        <v>0</v>
      </c>
      <c r="BC31">
        <f ca="1"/>
        <v>0</v>
      </c>
      <c r="BD31">
        <f ca="1"/>
        <v>0</v>
      </c>
      <c r="BE31">
        <f ca="1"/>
        <v>0</v>
      </c>
      <c r="BF31">
        <f ca="1"/>
        <v>0</v>
      </c>
      <c r="BG31">
        <f ca="1"/>
        <v>0</v>
      </c>
      <c r="BH31">
        <f ca="1"/>
        <v>0</v>
      </c>
      <c r="BI31">
        <f ca="1"/>
        <v>0</v>
      </c>
      <c r="BJ31">
        <f ca="1"/>
        <v>0</v>
      </c>
      <c r="BK31">
        <f ca="1"/>
        <v>0</v>
      </c>
      <c r="BL31">
        <f ca="1"/>
        <v>0</v>
      </c>
      <c r="BM31">
        <f ca="1"/>
        <v>0</v>
      </c>
      <c r="BN31">
        <f ca="1"/>
        <v>0</v>
      </c>
      <c r="BO31">
        <f ca="1"/>
        <v>0</v>
      </c>
      <c r="BP31">
        <f ca="1"/>
        <v>0</v>
      </c>
      <c r="BQ31">
        <f ca="1"/>
        <v>0</v>
      </c>
      <c r="BR31" t="str">
        <f ca="1"/>
        <v/>
      </c>
      <c r="BS31">
        <f ca="1"/>
        <v>0</v>
      </c>
      <c r="BT31">
        <f ca="1"/>
        <v>0</v>
      </c>
      <c r="BU31" t="b">
        <f ca="1"/>
        <v>0</v>
      </c>
      <c r="BV31" t="b">
        <f ca="1"/>
        <v>0</v>
      </c>
      <c r="BW31">
        <f ca="1"/>
        <v>0</v>
      </c>
      <c r="BX31">
        <f ca="1"/>
        <v>0</v>
      </c>
      <c r="BY31">
        <f ca="1"/>
        <v>0</v>
      </c>
      <c r="BZ31">
        <f ca="1"/>
        <v>0</v>
      </c>
      <c r="CA31">
        <f ca="1"/>
        <v>2</v>
      </c>
      <c r="CB31">
        <f ca="1"/>
        <v>2</v>
      </c>
      <c r="CC31" t="b">
        <f ca="1"/>
        <v>1</v>
      </c>
      <c r="CD31" t="b">
        <f ca="1"/>
        <v>1</v>
      </c>
      <c r="CE31">
        <f ca="1"/>
        <v>0</v>
      </c>
      <c r="CF31">
        <f ca="1"/>
        <v>0</v>
      </c>
      <c r="CG31">
        <f ca="1"/>
        <v>0</v>
      </c>
      <c r="CH31">
        <f ca="1"/>
        <v>66</v>
      </c>
      <c r="CI31">
        <f ca="1"/>
        <v>114</v>
      </c>
      <c r="CJ31" t="b">
        <f ca="1"/>
        <v>1</v>
      </c>
      <c r="CK31" t="b">
        <f ca="1"/>
        <v>0</v>
      </c>
      <c r="CL31" t="b">
        <f ca="1"/>
        <v>1</v>
      </c>
      <c r="CM31" t="b">
        <f ca="1"/>
        <v>0</v>
      </c>
      <c r="CN31" t="b">
        <f ca="1"/>
        <v>0</v>
      </c>
      <c r="CO31">
        <f ca="1"/>
        <v>0</v>
      </c>
      <c r="CP31">
        <f ca="1"/>
        <v>0</v>
      </c>
      <c r="CQ31">
        <f ca="1"/>
        <v>0</v>
      </c>
      <c r="CR31">
        <f ca="1"/>
        <v>0</v>
      </c>
      <c r="CS31">
        <f ca="1"/>
        <v>0</v>
      </c>
      <c r="CT31">
        <f ca="1"/>
        <v>0</v>
      </c>
      <c r="CU31">
        <f ca="1"/>
        <v>0</v>
      </c>
      <c r="CV31">
        <f ca="1"/>
        <v>0</v>
      </c>
      <c r="CW31">
        <f ca="1"/>
        <v>0</v>
      </c>
      <c r="CX31">
        <f ca="1"/>
        <v>0</v>
      </c>
      <c r="CY31">
        <f ca="1"/>
        <v>0</v>
      </c>
      <c r="CZ31">
        <f ca="1"/>
        <v>0</v>
      </c>
      <c r="DA31">
        <f ca="1"/>
        <v>0</v>
      </c>
      <c r="DB31" t="b">
        <f ca="1"/>
        <v>0</v>
      </c>
      <c r="DC31" t="b">
        <f ca="1"/>
        <v>0</v>
      </c>
      <c r="DD31">
        <f ca="1"/>
        <v>0</v>
      </c>
      <c r="DE31" t="b">
        <f ca="1"/>
        <v>0</v>
      </c>
      <c r="DF31">
        <f ca="1"/>
        <v>0</v>
      </c>
    </row>
    <row r="32" spans="1:110" x14ac:dyDescent="0.2">
      <c r="A32" t="str">
        <f ca="1"/>
        <v>5_30 Chalet</v>
      </c>
      <c r="B32">
        <f ca="1"/>
        <v>8</v>
      </c>
      <c r="C32">
        <f ca="1"/>
        <v>0</v>
      </c>
      <c r="D32">
        <f ca="1"/>
        <v>0</v>
      </c>
      <c r="E32">
        <f ca="1"/>
        <v>0</v>
      </c>
      <c r="F32">
        <f ca="1"/>
        <v>0</v>
      </c>
      <c r="G32">
        <f ca="1"/>
        <v>0</v>
      </c>
      <c r="H32">
        <f ca="1"/>
        <v>0</v>
      </c>
      <c r="I32">
        <f ca="1"/>
        <v>0</v>
      </c>
      <c r="J32" t="str">
        <f ca="1"/>
        <v>2:06</v>
      </c>
      <c r="K32" t="b">
        <f ca="1"/>
        <v>0</v>
      </c>
      <c r="L32" t="b">
        <f ca="1"/>
        <v>0</v>
      </c>
      <c r="M32" t="b">
        <f ca="1"/>
        <v>0</v>
      </c>
      <c r="N32" t="str">
        <f ca="1"/>
        <v>Sledge</v>
      </c>
      <c r="O32" t="b">
        <f ca="1"/>
        <v>0</v>
      </c>
      <c r="P32">
        <f ca="1"/>
        <v>0</v>
      </c>
      <c r="Q32">
        <f ca="1"/>
        <v>0</v>
      </c>
      <c r="R32">
        <f ca="1"/>
        <v>0</v>
      </c>
      <c r="S32">
        <f ca="1"/>
        <v>0</v>
      </c>
      <c r="T32">
        <f ca="1"/>
        <v>0</v>
      </c>
      <c r="U32">
        <f ca="1"/>
        <v>0</v>
      </c>
      <c r="V32">
        <f ca="1"/>
        <v>0</v>
      </c>
      <c r="W32">
        <f ca="1"/>
        <v>0</v>
      </c>
      <c r="X32">
        <f ca="1"/>
        <v>0</v>
      </c>
      <c r="Y32">
        <f ca="1"/>
        <v>0</v>
      </c>
      <c r="Z32">
        <f ca="1"/>
        <v>8</v>
      </c>
      <c r="AA32">
        <f ca="1"/>
        <v>0</v>
      </c>
      <c r="AB32">
        <f ca="1"/>
        <v>0</v>
      </c>
      <c r="AC32">
        <f ca="1"/>
        <v>0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  <c r="AI32">
        <f ca="1"/>
        <v>0</v>
      </c>
      <c r="AJ32">
        <f ca="1"/>
        <v>0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  <c r="AQ32">
        <f ca="1"/>
        <v>0</v>
      </c>
      <c r="AR32">
        <f ca="1"/>
        <v>0</v>
      </c>
      <c r="AS32">
        <f ca="1"/>
        <v>0</v>
      </c>
      <c r="AT32">
        <f ca="1"/>
        <v>0</v>
      </c>
      <c r="AU32">
        <f ca="1"/>
        <v>0</v>
      </c>
      <c r="AV32">
        <f ca="1"/>
        <v>0</v>
      </c>
      <c r="AW32">
        <f ca="1"/>
        <v>0</v>
      </c>
      <c r="AX32">
        <f ca="1"/>
        <v>0</v>
      </c>
      <c r="AY32">
        <f ca="1"/>
        <v>0</v>
      </c>
      <c r="AZ32">
        <f ca="1"/>
        <v>0</v>
      </c>
      <c r="BA32">
        <f ca="1"/>
        <v>0</v>
      </c>
      <c r="BB32">
        <f ca="1"/>
        <v>0</v>
      </c>
      <c r="BC32">
        <f ca="1"/>
        <v>0</v>
      </c>
      <c r="BD32">
        <f ca="1"/>
        <v>0</v>
      </c>
      <c r="BE32">
        <f ca="1"/>
        <v>0</v>
      </c>
      <c r="BF32">
        <f ca="1"/>
        <v>0</v>
      </c>
      <c r="BG32">
        <f ca="1"/>
        <v>0</v>
      </c>
      <c r="BH32">
        <f ca="1"/>
        <v>0</v>
      </c>
      <c r="BI32">
        <f ca="1"/>
        <v>0</v>
      </c>
      <c r="BJ32">
        <f ca="1"/>
        <v>0</v>
      </c>
      <c r="BK32">
        <f ca="1"/>
        <v>0</v>
      </c>
      <c r="BL32">
        <f ca="1"/>
        <v>0</v>
      </c>
      <c r="BM32">
        <f ca="1"/>
        <v>0</v>
      </c>
      <c r="BN32">
        <f ca="1"/>
        <v>0</v>
      </c>
      <c r="BO32">
        <f ca="1"/>
        <v>0</v>
      </c>
      <c r="BP32">
        <f ca="1"/>
        <v>0</v>
      </c>
      <c r="BQ32">
        <f ca="1"/>
        <v>0</v>
      </c>
      <c r="BR32" t="str">
        <f ca="1"/>
        <v/>
      </c>
      <c r="BS32">
        <f ca="1"/>
        <v>0</v>
      </c>
      <c r="BT32">
        <f ca="1"/>
        <v>0</v>
      </c>
      <c r="BU32" t="b">
        <f ca="1"/>
        <v>0</v>
      </c>
      <c r="BV32" t="b">
        <f ca="1"/>
        <v>0</v>
      </c>
      <c r="BW32">
        <f ca="1"/>
        <v>0</v>
      </c>
      <c r="BX32">
        <f ca="1"/>
        <v>0</v>
      </c>
      <c r="BY32">
        <f ca="1"/>
        <v>0</v>
      </c>
      <c r="BZ32">
        <f ca="1"/>
        <v>0</v>
      </c>
      <c r="CA32">
        <f ca="1"/>
        <v>1</v>
      </c>
      <c r="CB32">
        <f ca="1"/>
        <v>0</v>
      </c>
      <c r="CC32" t="b">
        <f ca="1"/>
        <v>0</v>
      </c>
      <c r="CD32" t="b">
        <f ca="1"/>
        <v>1</v>
      </c>
      <c r="CE32">
        <f ca="1"/>
        <v>0</v>
      </c>
      <c r="CF32">
        <f ca="1"/>
        <v>0</v>
      </c>
      <c r="CG32">
        <f ca="1"/>
        <v>0</v>
      </c>
      <c r="CH32">
        <f ca="1"/>
        <v>126</v>
      </c>
      <c r="CI32">
        <f ca="1"/>
        <v>54</v>
      </c>
      <c r="CJ32" t="b">
        <f ca="1"/>
        <v>0</v>
      </c>
      <c r="CK32" t="b">
        <f ca="1"/>
        <v>1</v>
      </c>
      <c r="CL32" t="b">
        <f ca="1"/>
        <v>1</v>
      </c>
      <c r="CM32" t="b">
        <f ca="1"/>
        <v>1</v>
      </c>
      <c r="CN32" t="b">
        <f ca="1"/>
        <v>0</v>
      </c>
      <c r="CO32">
        <f ca="1"/>
        <v>0</v>
      </c>
      <c r="CP32">
        <f ca="1"/>
        <v>0</v>
      </c>
      <c r="CQ32">
        <f ca="1"/>
        <v>0</v>
      </c>
      <c r="CR32">
        <f ca="1"/>
        <v>0</v>
      </c>
      <c r="CS32">
        <f ca="1"/>
        <v>0</v>
      </c>
      <c r="CT32">
        <f ca="1"/>
        <v>0</v>
      </c>
      <c r="CU32">
        <f ca="1"/>
        <v>0</v>
      </c>
      <c r="CV32">
        <f ca="1"/>
        <v>0</v>
      </c>
      <c r="CW32">
        <f ca="1"/>
        <v>0</v>
      </c>
      <c r="CX32">
        <f ca="1"/>
        <v>0</v>
      </c>
      <c r="CY32">
        <f ca="1"/>
        <v>0</v>
      </c>
      <c r="CZ32">
        <f ca="1"/>
        <v>0</v>
      </c>
      <c r="DA32">
        <f ca="1"/>
        <v>0</v>
      </c>
      <c r="DB32" t="b">
        <f ca="1"/>
        <v>0</v>
      </c>
      <c r="DC32" t="b">
        <f ca="1"/>
        <v>0</v>
      </c>
      <c r="DD32">
        <f ca="1"/>
        <v>0</v>
      </c>
      <c r="DE32" t="b">
        <f ca="1"/>
        <v>0</v>
      </c>
      <c r="DF32">
        <f ca="1"/>
        <v>0</v>
      </c>
    </row>
    <row r="33" spans="1:110" x14ac:dyDescent="0.2">
      <c r="A33" t="str">
        <f ca="1"/>
        <v>5_30 Chalet</v>
      </c>
      <c r="B33">
        <f ca="1"/>
        <v>9</v>
      </c>
      <c r="C33">
        <f ca="1"/>
        <v>0</v>
      </c>
      <c r="D33">
        <f ca="1"/>
        <v>0</v>
      </c>
      <c r="E33">
        <f ca="1"/>
        <v>0</v>
      </c>
      <c r="F33">
        <f ca="1"/>
        <v>0</v>
      </c>
      <c r="G33">
        <f ca="1"/>
        <v>0</v>
      </c>
      <c r="H33">
        <f ca="1"/>
        <v>0</v>
      </c>
      <c r="I33">
        <f ca="1"/>
        <v>0</v>
      </c>
      <c r="J33" t="str">
        <f ca="1"/>
        <v>2:05</v>
      </c>
      <c r="K33" t="b">
        <f ca="1"/>
        <v>0</v>
      </c>
      <c r="L33" t="b">
        <f ca="1"/>
        <v>0</v>
      </c>
      <c r="M33" t="b">
        <f ca="1"/>
        <v>1</v>
      </c>
      <c r="N33" t="str">
        <f ca="1"/>
        <v>Sledge</v>
      </c>
      <c r="O33" t="b">
        <f ca="1"/>
        <v>0</v>
      </c>
      <c r="P33">
        <f ca="1"/>
        <v>0</v>
      </c>
      <c r="Q33">
        <f ca="1"/>
        <v>0</v>
      </c>
      <c r="R33">
        <f ca="1"/>
        <v>0</v>
      </c>
      <c r="S33">
        <f ca="1"/>
        <v>0</v>
      </c>
      <c r="T33">
        <f ca="1"/>
        <v>0</v>
      </c>
      <c r="U33">
        <f ca="1"/>
        <v>0</v>
      </c>
      <c r="V33">
        <f ca="1"/>
        <v>0</v>
      </c>
      <c r="W33">
        <f ca="1"/>
        <v>0</v>
      </c>
      <c r="X33">
        <f ca="1"/>
        <v>0</v>
      </c>
      <c r="Y33">
        <f ca="1"/>
        <v>0</v>
      </c>
      <c r="Z33">
        <f ca="1"/>
        <v>9</v>
      </c>
      <c r="AA33">
        <f ca="1"/>
        <v>0</v>
      </c>
      <c r="AB33">
        <f ca="1"/>
        <v>0</v>
      </c>
      <c r="AC33">
        <f ca="1"/>
        <v>0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  <c r="AI33">
        <f ca="1"/>
        <v>0</v>
      </c>
      <c r="AJ33">
        <f ca="1"/>
        <v>0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  <c r="AQ33">
        <f ca="1"/>
        <v>0</v>
      </c>
      <c r="AR33">
        <f ca="1"/>
        <v>0</v>
      </c>
      <c r="AS33">
        <f ca="1"/>
        <v>0</v>
      </c>
      <c r="AT33">
        <f ca="1"/>
        <v>0</v>
      </c>
      <c r="AU33">
        <f ca="1"/>
        <v>0</v>
      </c>
      <c r="AV33">
        <f ca="1"/>
        <v>0</v>
      </c>
      <c r="AW33">
        <f ca="1"/>
        <v>0</v>
      </c>
      <c r="AX33">
        <f ca="1"/>
        <v>0</v>
      </c>
      <c r="AY33">
        <f ca="1"/>
        <v>0</v>
      </c>
      <c r="AZ33">
        <f ca="1"/>
        <v>0</v>
      </c>
      <c r="BA33">
        <f ca="1"/>
        <v>0</v>
      </c>
      <c r="BB33">
        <f ca="1"/>
        <v>0</v>
      </c>
      <c r="BC33">
        <f ca="1"/>
        <v>0</v>
      </c>
      <c r="BD33">
        <f ca="1"/>
        <v>0</v>
      </c>
      <c r="BE33">
        <f ca="1"/>
        <v>0</v>
      </c>
      <c r="BF33">
        <f ca="1"/>
        <v>0</v>
      </c>
      <c r="BG33">
        <f ca="1"/>
        <v>0</v>
      </c>
      <c r="BH33">
        <f ca="1"/>
        <v>0</v>
      </c>
      <c r="BI33">
        <f ca="1"/>
        <v>0</v>
      </c>
      <c r="BJ33">
        <f ca="1"/>
        <v>0</v>
      </c>
      <c r="BK33">
        <f ca="1"/>
        <v>0</v>
      </c>
      <c r="BL33">
        <f ca="1"/>
        <v>0</v>
      </c>
      <c r="BM33">
        <f ca="1"/>
        <v>0</v>
      </c>
      <c r="BN33">
        <f ca="1"/>
        <v>0</v>
      </c>
      <c r="BO33">
        <f ca="1"/>
        <v>0</v>
      </c>
      <c r="BP33">
        <f ca="1"/>
        <v>0</v>
      </c>
      <c r="BQ33">
        <f ca="1"/>
        <v>0</v>
      </c>
      <c r="BR33" t="str">
        <f ca="1"/>
        <v/>
      </c>
      <c r="BS33">
        <f ca="1"/>
        <v>0</v>
      </c>
      <c r="BT33">
        <f ca="1"/>
        <v>0</v>
      </c>
      <c r="BU33" t="b">
        <f ca="1"/>
        <v>0</v>
      </c>
      <c r="BV33" t="b">
        <f ca="1"/>
        <v>0</v>
      </c>
      <c r="BW33">
        <f ca="1"/>
        <v>0</v>
      </c>
      <c r="BX33">
        <f ca="1"/>
        <v>0</v>
      </c>
      <c r="BY33">
        <f ca="1"/>
        <v>0</v>
      </c>
      <c r="BZ33">
        <f ca="1"/>
        <v>0</v>
      </c>
      <c r="CA33">
        <f ca="1"/>
        <v>0</v>
      </c>
      <c r="CB33">
        <f ca="1"/>
        <v>0</v>
      </c>
      <c r="CC33" t="b">
        <f ca="1"/>
        <v>0</v>
      </c>
      <c r="CD33" t="b">
        <f ca="1"/>
        <v>0</v>
      </c>
      <c r="CE33">
        <f ca="1"/>
        <v>0</v>
      </c>
      <c r="CF33">
        <f ca="1"/>
        <v>0</v>
      </c>
      <c r="CG33">
        <f ca="1"/>
        <v>0</v>
      </c>
      <c r="CH33">
        <f ca="1"/>
        <v>125</v>
      </c>
      <c r="CI33">
        <f ca="1"/>
        <v>55</v>
      </c>
      <c r="CJ33" t="b">
        <f ca="1"/>
        <v>1</v>
      </c>
      <c r="CK33" t="b">
        <f ca="1"/>
        <v>0</v>
      </c>
      <c r="CL33" t="b">
        <f ca="1"/>
        <v>0</v>
      </c>
      <c r="CM33" t="b">
        <f ca="1"/>
        <v>0</v>
      </c>
      <c r="CN33" t="b">
        <f ca="1"/>
        <v>0</v>
      </c>
      <c r="CO33">
        <f ca="1"/>
        <v>0</v>
      </c>
      <c r="CP33">
        <f ca="1"/>
        <v>0</v>
      </c>
      <c r="CQ33">
        <f ca="1"/>
        <v>0</v>
      </c>
      <c r="CR33">
        <f ca="1"/>
        <v>0</v>
      </c>
      <c r="CS33">
        <f ca="1"/>
        <v>0</v>
      </c>
      <c r="CT33">
        <f ca="1"/>
        <v>0</v>
      </c>
      <c r="CU33">
        <f ca="1"/>
        <v>0</v>
      </c>
      <c r="CV33">
        <f ca="1"/>
        <v>0</v>
      </c>
      <c r="CW33">
        <f ca="1"/>
        <v>0</v>
      </c>
      <c r="CX33">
        <f ca="1"/>
        <v>0</v>
      </c>
      <c r="CY33">
        <f ca="1"/>
        <v>0</v>
      </c>
      <c r="CZ33">
        <f ca="1"/>
        <v>0</v>
      </c>
      <c r="DA33">
        <f ca="1"/>
        <v>0</v>
      </c>
      <c r="DB33" t="b">
        <f ca="1"/>
        <v>0</v>
      </c>
      <c r="DC33" t="b">
        <f ca="1"/>
        <v>0</v>
      </c>
      <c r="DD33">
        <f ca="1"/>
        <v>0</v>
      </c>
      <c r="DE33" t="b">
        <f ca="1"/>
        <v>0</v>
      </c>
      <c r="DF33">
        <f ca="1"/>
        <v>0</v>
      </c>
    </row>
    <row r="34" spans="1:110" x14ac:dyDescent="0.2">
      <c r="A34" t="str">
        <f ca="1"/>
        <v>5_30 Chalet</v>
      </c>
      <c r="B34">
        <f ca="1"/>
        <v>10</v>
      </c>
      <c r="C34">
        <f ca="1"/>
        <v>0</v>
      </c>
      <c r="D34">
        <f ca="1"/>
        <v>0</v>
      </c>
      <c r="E34">
        <f ca="1"/>
        <v>0</v>
      </c>
      <c r="F34">
        <f ca="1"/>
        <v>0</v>
      </c>
      <c r="G34">
        <f ca="1"/>
        <v>0</v>
      </c>
      <c r="H34">
        <f ca="1"/>
        <v>0</v>
      </c>
      <c r="I34">
        <f ca="1"/>
        <v>0</v>
      </c>
      <c r="J34">
        <f ca="1"/>
        <v>0</v>
      </c>
      <c r="K34" t="b">
        <f ca="1"/>
        <v>0</v>
      </c>
      <c r="L34" t="b">
        <f ca="1"/>
        <v>0</v>
      </c>
      <c r="M34" t="b">
        <f ca="1"/>
        <v>0</v>
      </c>
      <c r="N34" t="str">
        <f ca="1"/>
        <v>Maverick</v>
      </c>
      <c r="O34" t="b">
        <f ca="1"/>
        <v>0</v>
      </c>
      <c r="P34">
        <f ca="1"/>
        <v>0</v>
      </c>
      <c r="Q34">
        <f ca="1"/>
        <v>0</v>
      </c>
      <c r="R34">
        <f ca="1"/>
        <v>0</v>
      </c>
      <c r="S34">
        <f ca="1"/>
        <v>0</v>
      </c>
      <c r="T34">
        <f ca="1"/>
        <v>0</v>
      </c>
      <c r="U34">
        <f ca="1"/>
        <v>0</v>
      </c>
      <c r="V34">
        <f ca="1"/>
        <v>0</v>
      </c>
      <c r="W34">
        <f ca="1"/>
        <v>0</v>
      </c>
      <c r="X34">
        <f ca="1"/>
        <v>0</v>
      </c>
      <c r="Y34">
        <f ca="1"/>
        <v>0</v>
      </c>
      <c r="Z34">
        <f ca="1"/>
        <v>10</v>
      </c>
      <c r="AA34">
        <f ca="1"/>
        <v>0</v>
      </c>
      <c r="AB34">
        <f ca="1"/>
        <v>0</v>
      </c>
      <c r="AC34">
        <f ca="1"/>
        <v>0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  <c r="AI34">
        <f ca="1"/>
        <v>0</v>
      </c>
      <c r="AJ34">
        <f ca="1"/>
        <v>0</v>
      </c>
      <c r="AK34">
        <f ca="1"/>
        <v>0</v>
      </c>
      <c r="AL34">
        <f ca="1"/>
        <v>0</v>
      </c>
      <c r="AM34">
        <f ca="1"/>
        <v>0</v>
      </c>
      <c r="AN34">
        <f ca="1"/>
        <v>0</v>
      </c>
      <c r="AO34">
        <f ca="1"/>
        <v>0</v>
      </c>
      <c r="AP34">
        <f ca="1"/>
        <v>0</v>
      </c>
      <c r="AQ34">
        <f ca="1"/>
        <v>0</v>
      </c>
      <c r="AR34">
        <f ca="1"/>
        <v>0</v>
      </c>
      <c r="AS34">
        <f ca="1"/>
        <v>0</v>
      </c>
      <c r="AT34">
        <f ca="1"/>
        <v>0</v>
      </c>
      <c r="AU34">
        <f ca="1"/>
        <v>0</v>
      </c>
      <c r="AV34">
        <f ca="1"/>
        <v>0</v>
      </c>
      <c r="AW34">
        <f ca="1"/>
        <v>0</v>
      </c>
      <c r="AX34">
        <f ca="1"/>
        <v>0</v>
      </c>
      <c r="AY34">
        <f ca="1"/>
        <v>0</v>
      </c>
      <c r="AZ34">
        <f ca="1"/>
        <v>0</v>
      </c>
      <c r="BA34">
        <f ca="1"/>
        <v>0</v>
      </c>
      <c r="BB34">
        <f ca="1"/>
        <v>0</v>
      </c>
      <c r="BC34">
        <f ca="1"/>
        <v>0</v>
      </c>
      <c r="BD34">
        <f ca="1"/>
        <v>0</v>
      </c>
      <c r="BE34">
        <f ca="1"/>
        <v>0</v>
      </c>
      <c r="BF34">
        <f ca="1"/>
        <v>0</v>
      </c>
      <c r="BG34">
        <f ca="1"/>
        <v>0</v>
      </c>
      <c r="BH34">
        <f ca="1"/>
        <v>0</v>
      </c>
      <c r="BI34">
        <f ca="1"/>
        <v>0</v>
      </c>
      <c r="BJ34">
        <f ca="1"/>
        <v>0</v>
      </c>
      <c r="BK34">
        <f ca="1"/>
        <v>0</v>
      </c>
      <c r="BL34">
        <f ca="1"/>
        <v>0</v>
      </c>
      <c r="BM34">
        <f ca="1"/>
        <v>0</v>
      </c>
      <c r="BN34">
        <f ca="1"/>
        <v>0</v>
      </c>
      <c r="BO34">
        <f ca="1"/>
        <v>0</v>
      </c>
      <c r="BP34">
        <f ca="1"/>
        <v>0</v>
      </c>
      <c r="BQ34">
        <f ca="1"/>
        <v>0</v>
      </c>
      <c r="BR34" t="str">
        <f ca="1"/>
        <v/>
      </c>
      <c r="BS34">
        <f ca="1"/>
        <v>0</v>
      </c>
      <c r="BT34">
        <f ca="1"/>
        <v>0</v>
      </c>
      <c r="BU34" t="b">
        <f ca="1"/>
        <v>0</v>
      </c>
      <c r="BV34" t="b">
        <f ca="1"/>
        <v>0</v>
      </c>
      <c r="BW34">
        <f ca="1"/>
        <v>0</v>
      </c>
      <c r="BX34">
        <f ca="1"/>
        <v>0</v>
      </c>
      <c r="BY34">
        <f ca="1"/>
        <v>0</v>
      </c>
      <c r="BZ34">
        <f ca="1"/>
        <v>0</v>
      </c>
      <c r="CA34">
        <f ca="1"/>
        <v>0</v>
      </c>
      <c r="CB34">
        <f ca="1"/>
        <v>0</v>
      </c>
      <c r="CC34" t="b">
        <f ca="1"/>
        <v>0</v>
      </c>
      <c r="CD34" t="b">
        <f ca="1"/>
        <v>1</v>
      </c>
      <c r="CE34">
        <f ca="1"/>
        <v>0</v>
      </c>
      <c r="CF34">
        <f ca="1"/>
        <v>0</v>
      </c>
      <c r="CG34">
        <f ca="1"/>
        <v>0</v>
      </c>
      <c r="CH34">
        <f ca="1"/>
        <v>0</v>
      </c>
      <c r="CI34" t="b">
        <f ca="1"/>
        <v>0</v>
      </c>
      <c r="CJ34" t="b">
        <f ca="1"/>
        <v>0</v>
      </c>
      <c r="CK34" t="b">
        <f ca="1"/>
        <v>1</v>
      </c>
      <c r="CL34" t="b">
        <f ca="1"/>
        <v>1</v>
      </c>
      <c r="CM34" t="b">
        <f ca="1"/>
        <v>0</v>
      </c>
      <c r="CN34" t="b">
        <f ca="1"/>
        <v>0</v>
      </c>
      <c r="CO34">
        <f ca="1"/>
        <v>0</v>
      </c>
      <c r="CP34">
        <f ca="1"/>
        <v>0</v>
      </c>
      <c r="CQ34">
        <f ca="1"/>
        <v>0</v>
      </c>
      <c r="CR34">
        <f ca="1"/>
        <v>0</v>
      </c>
      <c r="CS34">
        <f ca="1"/>
        <v>0</v>
      </c>
      <c r="CT34">
        <f ca="1"/>
        <v>0</v>
      </c>
      <c r="CU34">
        <f ca="1"/>
        <v>0</v>
      </c>
      <c r="CV34">
        <f ca="1"/>
        <v>0</v>
      </c>
      <c r="CW34">
        <f ca="1"/>
        <v>0</v>
      </c>
      <c r="CX34">
        <f ca="1"/>
        <v>0</v>
      </c>
      <c r="CY34">
        <f ca="1"/>
        <v>0</v>
      </c>
      <c r="CZ34">
        <f ca="1"/>
        <v>0</v>
      </c>
      <c r="DA34">
        <f ca="1"/>
        <v>0</v>
      </c>
      <c r="DB34" t="b">
        <f ca="1"/>
        <v>0</v>
      </c>
      <c r="DC34" t="b">
        <f ca="1"/>
        <v>0</v>
      </c>
      <c r="DD34">
        <f ca="1"/>
        <v>0</v>
      </c>
      <c r="DE34" t="b">
        <f ca="1"/>
        <v>0</v>
      </c>
      <c r="DF34">
        <f ca="1"/>
        <v>0</v>
      </c>
    </row>
    <row r="35" spans="1:110" x14ac:dyDescent="0.2">
      <c r="A35" t="str">
        <f ca="1"/>
        <v>5_30 Chalet</v>
      </c>
      <c r="B35">
        <f ca="1"/>
        <v>11</v>
      </c>
      <c r="C35">
        <f ca="1"/>
        <v>0</v>
      </c>
      <c r="D35">
        <f ca="1"/>
        <v>0</v>
      </c>
      <c r="E35">
        <f ca="1"/>
        <v>0</v>
      </c>
      <c r="F35">
        <f ca="1"/>
        <v>0</v>
      </c>
      <c r="G35">
        <f ca="1"/>
        <v>0</v>
      </c>
      <c r="H35">
        <f ca="1"/>
        <v>0</v>
      </c>
      <c r="I35">
        <f ca="1"/>
        <v>0</v>
      </c>
      <c r="J35" t="str">
        <f ca="1"/>
        <v>1:33</v>
      </c>
      <c r="K35" t="b">
        <f ca="1"/>
        <v>0</v>
      </c>
      <c r="L35" t="b">
        <f ca="1"/>
        <v>0</v>
      </c>
      <c r="M35" t="b">
        <f ca="1"/>
        <v>1</v>
      </c>
      <c r="N35" t="str">
        <f ca="1"/>
        <v>Nokk</v>
      </c>
      <c r="O35" t="b">
        <f ca="1"/>
        <v>0</v>
      </c>
      <c r="P35">
        <f ca="1"/>
        <v>0</v>
      </c>
      <c r="Q35">
        <f ca="1"/>
        <v>0</v>
      </c>
      <c r="R35">
        <f ca="1"/>
        <v>0</v>
      </c>
      <c r="S35">
        <f ca="1"/>
        <v>0</v>
      </c>
      <c r="T35">
        <f ca="1"/>
        <v>0</v>
      </c>
      <c r="U35">
        <f ca="1"/>
        <v>0</v>
      </c>
      <c r="V35">
        <f ca="1"/>
        <v>0</v>
      </c>
      <c r="W35">
        <f ca="1"/>
        <v>0</v>
      </c>
      <c r="X35">
        <f ca="1"/>
        <v>0</v>
      </c>
      <c r="Y35">
        <f ca="1"/>
        <v>0</v>
      </c>
      <c r="Z35">
        <f ca="1"/>
        <v>11</v>
      </c>
      <c r="AA35">
        <f ca="1"/>
        <v>0</v>
      </c>
      <c r="AB35">
        <f ca="1"/>
        <v>0</v>
      </c>
      <c r="AC35">
        <f ca="1"/>
        <v>0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  <c r="AI35">
        <f ca="1"/>
        <v>0</v>
      </c>
      <c r="AJ35">
        <f ca="1"/>
        <v>0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  <c r="AQ35">
        <f ca="1"/>
        <v>0</v>
      </c>
      <c r="AR35">
        <f ca="1"/>
        <v>0</v>
      </c>
      <c r="AS35">
        <f ca="1"/>
        <v>0</v>
      </c>
      <c r="AT35">
        <f ca="1"/>
        <v>0</v>
      </c>
      <c r="AU35">
        <f ca="1"/>
        <v>0</v>
      </c>
      <c r="AV35">
        <f ca="1"/>
        <v>0</v>
      </c>
      <c r="AW35">
        <f ca="1"/>
        <v>0</v>
      </c>
      <c r="AX35">
        <f ca="1"/>
        <v>0</v>
      </c>
      <c r="AY35">
        <f ca="1"/>
        <v>0</v>
      </c>
      <c r="AZ35">
        <f ca="1"/>
        <v>0</v>
      </c>
      <c r="BA35">
        <f ca="1"/>
        <v>0</v>
      </c>
      <c r="BB35">
        <f ca="1"/>
        <v>0</v>
      </c>
      <c r="BC35">
        <f ca="1"/>
        <v>0</v>
      </c>
      <c r="BD35">
        <f ca="1"/>
        <v>0</v>
      </c>
      <c r="BE35">
        <f ca="1"/>
        <v>0</v>
      </c>
      <c r="BF35">
        <f ca="1"/>
        <v>0</v>
      </c>
      <c r="BG35">
        <f ca="1"/>
        <v>0</v>
      </c>
      <c r="BH35">
        <f ca="1"/>
        <v>0</v>
      </c>
      <c r="BI35">
        <f ca="1"/>
        <v>0</v>
      </c>
      <c r="BJ35">
        <f ca="1"/>
        <v>0</v>
      </c>
      <c r="BK35">
        <f ca="1"/>
        <v>0</v>
      </c>
      <c r="BL35">
        <f ca="1"/>
        <v>0</v>
      </c>
      <c r="BM35">
        <f ca="1"/>
        <v>0</v>
      </c>
      <c r="BN35">
        <f ca="1"/>
        <v>0</v>
      </c>
      <c r="BO35">
        <f ca="1"/>
        <v>0</v>
      </c>
      <c r="BP35">
        <f ca="1"/>
        <v>0</v>
      </c>
      <c r="BQ35">
        <f ca="1"/>
        <v>0</v>
      </c>
      <c r="BR35" t="str">
        <f ca="1"/>
        <v/>
      </c>
      <c r="BS35">
        <f ca="1"/>
        <v>0</v>
      </c>
      <c r="BT35">
        <f ca="1"/>
        <v>0</v>
      </c>
      <c r="BU35" t="b">
        <f ca="1"/>
        <v>0</v>
      </c>
      <c r="BV35" t="b">
        <f ca="1"/>
        <v>0</v>
      </c>
      <c r="BW35">
        <f ca="1"/>
        <v>0</v>
      </c>
      <c r="BX35">
        <f ca="1"/>
        <v>0</v>
      </c>
      <c r="BY35">
        <f ca="1"/>
        <v>0</v>
      </c>
      <c r="BZ35">
        <f ca="1"/>
        <v>0</v>
      </c>
      <c r="CA35">
        <f ca="1"/>
        <v>0</v>
      </c>
      <c r="CB35">
        <f ca="1"/>
        <v>0</v>
      </c>
      <c r="CC35" t="b">
        <f ca="1"/>
        <v>0</v>
      </c>
      <c r="CD35" t="b">
        <f ca="1"/>
        <v>0</v>
      </c>
      <c r="CE35">
        <f ca="1"/>
        <v>0</v>
      </c>
      <c r="CF35">
        <f ca="1"/>
        <v>0</v>
      </c>
      <c r="CG35">
        <f ca="1"/>
        <v>0</v>
      </c>
      <c r="CH35">
        <f ca="1"/>
        <v>93</v>
      </c>
      <c r="CI35">
        <f ca="1"/>
        <v>87</v>
      </c>
      <c r="CJ35" t="b">
        <f ca="1"/>
        <v>0</v>
      </c>
      <c r="CK35" t="b">
        <f ca="1"/>
        <v>0</v>
      </c>
      <c r="CL35" t="b">
        <f ca="1"/>
        <v>1</v>
      </c>
      <c r="CM35" t="b">
        <f ca="1"/>
        <v>0</v>
      </c>
      <c r="CN35" t="b">
        <f ca="1"/>
        <v>0</v>
      </c>
      <c r="CO35">
        <f ca="1"/>
        <v>0</v>
      </c>
      <c r="CP35">
        <f ca="1"/>
        <v>0</v>
      </c>
      <c r="CQ35">
        <f ca="1"/>
        <v>0</v>
      </c>
      <c r="CR35">
        <f ca="1"/>
        <v>0</v>
      </c>
      <c r="CS35">
        <f ca="1"/>
        <v>0</v>
      </c>
      <c r="CT35">
        <f ca="1"/>
        <v>0</v>
      </c>
      <c r="CU35">
        <f ca="1"/>
        <v>0</v>
      </c>
      <c r="CV35">
        <f ca="1"/>
        <v>0</v>
      </c>
      <c r="CW35">
        <f ca="1"/>
        <v>0</v>
      </c>
      <c r="CX35">
        <f ca="1"/>
        <v>0</v>
      </c>
      <c r="CY35">
        <f ca="1"/>
        <v>0</v>
      </c>
      <c r="CZ35">
        <f ca="1"/>
        <v>0</v>
      </c>
      <c r="DA35">
        <f ca="1"/>
        <v>0</v>
      </c>
      <c r="DB35" t="b">
        <f ca="1"/>
        <v>0</v>
      </c>
      <c r="DC35" t="b">
        <f ca="1"/>
        <v>0</v>
      </c>
      <c r="DD35">
        <f ca="1"/>
        <v>0</v>
      </c>
      <c r="DE35" t="b">
        <f ca="1"/>
        <v>0</v>
      </c>
      <c r="DF35">
        <f ca="1"/>
        <v>0</v>
      </c>
    </row>
    <row r="36" spans="1:110" x14ac:dyDescent="0.2">
      <c r="A36" t="str">
        <f ca="1"/>
        <v>5_30 Chalet</v>
      </c>
      <c r="B36">
        <f ca="1"/>
        <v>12</v>
      </c>
      <c r="C36">
        <f ca="1"/>
        <v>0</v>
      </c>
      <c r="D36">
        <f ca="1"/>
        <v>0</v>
      </c>
      <c r="E36">
        <f ca="1"/>
        <v>0</v>
      </c>
      <c r="F36">
        <f ca="1"/>
        <v>0</v>
      </c>
      <c r="G36">
        <f ca="1"/>
        <v>0</v>
      </c>
      <c r="H36">
        <f ca="1"/>
        <v>0</v>
      </c>
      <c r="I36">
        <f ca="1"/>
        <v>0</v>
      </c>
      <c r="J36" t="str">
        <f ca="1"/>
        <v>2:26</v>
      </c>
      <c r="K36" t="b">
        <f ca="1"/>
        <v>0</v>
      </c>
      <c r="L36" t="b">
        <f ca="1"/>
        <v>0</v>
      </c>
      <c r="M36" t="b">
        <f ca="1"/>
        <v>1</v>
      </c>
      <c r="N36" t="str">
        <f ca="1"/>
        <v>Maverick</v>
      </c>
      <c r="O36" t="b">
        <f ca="1"/>
        <v>0</v>
      </c>
      <c r="P36">
        <f ca="1"/>
        <v>0</v>
      </c>
      <c r="Q36">
        <f ca="1"/>
        <v>0</v>
      </c>
      <c r="R36">
        <f ca="1"/>
        <v>0</v>
      </c>
      <c r="S36">
        <f ca="1"/>
        <v>0</v>
      </c>
      <c r="T36">
        <f ca="1"/>
        <v>0</v>
      </c>
      <c r="U36">
        <f ca="1"/>
        <v>0</v>
      </c>
      <c r="V36">
        <f ca="1"/>
        <v>0</v>
      </c>
      <c r="W36">
        <f ca="1"/>
        <v>0</v>
      </c>
      <c r="X36">
        <f ca="1"/>
        <v>0</v>
      </c>
      <c r="Y36">
        <f ca="1"/>
        <v>0</v>
      </c>
      <c r="Z36">
        <f ca="1"/>
        <v>12</v>
      </c>
      <c r="AA36">
        <f ca="1"/>
        <v>0</v>
      </c>
      <c r="AB36">
        <f ca="1"/>
        <v>0</v>
      </c>
      <c r="AC36">
        <f ca="1"/>
        <v>0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  <c r="AI36">
        <f ca="1"/>
        <v>0</v>
      </c>
      <c r="AJ36">
        <f ca="1"/>
        <v>0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  <c r="AQ36">
        <f ca="1"/>
        <v>0</v>
      </c>
      <c r="AR36">
        <f ca="1"/>
        <v>0</v>
      </c>
      <c r="AS36">
        <f ca="1"/>
        <v>0</v>
      </c>
      <c r="AT36">
        <f ca="1"/>
        <v>0</v>
      </c>
      <c r="AU36">
        <f ca="1"/>
        <v>0</v>
      </c>
      <c r="AV36">
        <f ca="1"/>
        <v>0</v>
      </c>
      <c r="AW36">
        <f ca="1"/>
        <v>0</v>
      </c>
      <c r="AX36">
        <f ca="1"/>
        <v>0</v>
      </c>
      <c r="AY36">
        <f ca="1"/>
        <v>0</v>
      </c>
      <c r="AZ36">
        <f ca="1"/>
        <v>0</v>
      </c>
      <c r="BA36">
        <f ca="1"/>
        <v>0</v>
      </c>
      <c r="BB36">
        <f ca="1"/>
        <v>0</v>
      </c>
      <c r="BC36">
        <f ca="1"/>
        <v>0</v>
      </c>
      <c r="BD36">
        <f ca="1"/>
        <v>0</v>
      </c>
      <c r="BE36">
        <f ca="1"/>
        <v>0</v>
      </c>
      <c r="BF36">
        <f ca="1"/>
        <v>0</v>
      </c>
      <c r="BG36">
        <f ca="1"/>
        <v>0</v>
      </c>
      <c r="BH36">
        <f ca="1"/>
        <v>0</v>
      </c>
      <c r="BI36">
        <f ca="1"/>
        <v>0</v>
      </c>
      <c r="BJ36">
        <f ca="1"/>
        <v>0</v>
      </c>
      <c r="BK36">
        <f ca="1"/>
        <v>0</v>
      </c>
      <c r="BL36">
        <f ca="1"/>
        <v>0</v>
      </c>
      <c r="BM36">
        <f ca="1"/>
        <v>0</v>
      </c>
      <c r="BN36">
        <f ca="1"/>
        <v>0</v>
      </c>
      <c r="BO36">
        <f ca="1"/>
        <v>0</v>
      </c>
      <c r="BP36">
        <f ca="1"/>
        <v>0</v>
      </c>
      <c r="BQ36">
        <f ca="1"/>
        <v>0</v>
      </c>
      <c r="BR36" t="str">
        <f ca="1"/>
        <v/>
      </c>
      <c r="BS36">
        <f ca="1"/>
        <v>0</v>
      </c>
      <c r="BT36">
        <f ca="1"/>
        <v>0</v>
      </c>
      <c r="BU36" t="b">
        <f ca="1"/>
        <v>0</v>
      </c>
      <c r="BV36" t="b">
        <f ca="1"/>
        <v>0</v>
      </c>
      <c r="BW36">
        <f ca="1"/>
        <v>0</v>
      </c>
      <c r="BX36">
        <f ca="1"/>
        <v>0</v>
      </c>
      <c r="BY36">
        <f ca="1"/>
        <v>0</v>
      </c>
      <c r="BZ36">
        <f ca="1"/>
        <v>0</v>
      </c>
      <c r="CA36">
        <f ca="1"/>
        <v>0</v>
      </c>
      <c r="CB36">
        <f ca="1"/>
        <v>0</v>
      </c>
      <c r="CC36" t="b">
        <f ca="1"/>
        <v>0</v>
      </c>
      <c r="CD36" t="b">
        <f ca="1"/>
        <v>0</v>
      </c>
      <c r="CE36">
        <f ca="1"/>
        <v>0</v>
      </c>
      <c r="CF36">
        <f ca="1"/>
        <v>0</v>
      </c>
      <c r="CG36">
        <f ca="1"/>
        <v>0</v>
      </c>
      <c r="CH36">
        <f ca="1"/>
        <v>146</v>
      </c>
      <c r="CI36">
        <f ca="1"/>
        <v>34</v>
      </c>
      <c r="CJ36" t="b">
        <f ca="1"/>
        <v>1</v>
      </c>
      <c r="CK36" t="b">
        <f ca="1"/>
        <v>0</v>
      </c>
      <c r="CL36" t="b">
        <f ca="1"/>
        <v>0</v>
      </c>
      <c r="CM36" t="b">
        <f ca="1"/>
        <v>0</v>
      </c>
      <c r="CN36" t="b">
        <f ca="1"/>
        <v>0</v>
      </c>
      <c r="CO36">
        <f ca="1"/>
        <v>0</v>
      </c>
      <c r="CP36">
        <f ca="1"/>
        <v>0</v>
      </c>
      <c r="CQ36">
        <f ca="1"/>
        <v>0</v>
      </c>
      <c r="CR36">
        <f ca="1"/>
        <v>0</v>
      </c>
      <c r="CS36">
        <f ca="1"/>
        <v>0</v>
      </c>
      <c r="CT36">
        <f ca="1"/>
        <v>0</v>
      </c>
      <c r="CU36">
        <f ca="1"/>
        <v>0</v>
      </c>
      <c r="CV36">
        <f ca="1"/>
        <v>0</v>
      </c>
      <c r="CW36">
        <f ca="1"/>
        <v>0</v>
      </c>
      <c r="CX36">
        <f ca="1"/>
        <v>0</v>
      </c>
      <c r="CY36">
        <f ca="1"/>
        <v>0</v>
      </c>
      <c r="CZ36">
        <f ca="1"/>
        <v>0</v>
      </c>
      <c r="DA36">
        <f ca="1"/>
        <v>0</v>
      </c>
      <c r="DB36" t="b">
        <f ca="1"/>
        <v>0</v>
      </c>
      <c r="DC36" t="b">
        <f ca="1"/>
        <v>0</v>
      </c>
      <c r="DD36">
        <f ca="1"/>
        <v>0</v>
      </c>
      <c r="DE36" t="b">
        <f ca="1"/>
        <v>0</v>
      </c>
      <c r="DF36">
        <f ca="1"/>
        <v>0</v>
      </c>
    </row>
    <row r="37" spans="1:110" x14ac:dyDescent="0.2">
      <c r="A37" t="str">
        <f ca="1"/>
        <v>5_31 Chalet</v>
      </c>
      <c r="B37">
        <f ca="1"/>
        <v>1</v>
      </c>
      <c r="C37">
        <f ca="1"/>
        <v>0</v>
      </c>
      <c r="D37">
        <f ca="1"/>
        <v>0</v>
      </c>
      <c r="E37">
        <f ca="1"/>
        <v>0</v>
      </c>
      <c r="F37">
        <f ca="1"/>
        <v>0</v>
      </c>
      <c r="G37">
        <f ca="1"/>
        <v>0</v>
      </c>
      <c r="H37">
        <f ca="1"/>
        <v>0</v>
      </c>
      <c r="I37">
        <f ca="1"/>
        <v>0</v>
      </c>
      <c r="J37" t="str">
        <f ca="1"/>
        <v>0:23</v>
      </c>
      <c r="K37" t="b">
        <f ca="1"/>
        <v>0</v>
      </c>
      <c r="L37" t="b">
        <f ca="1"/>
        <v>0</v>
      </c>
      <c r="M37" t="b">
        <f ca="1"/>
        <v>0</v>
      </c>
      <c r="N37" t="str">
        <f ca="1"/>
        <v>Warden</v>
      </c>
      <c r="O37" t="b">
        <f ca="1"/>
        <v>0</v>
      </c>
      <c r="P37">
        <f ca="1"/>
        <v>0</v>
      </c>
      <c r="Q37">
        <f ca="1"/>
        <v>0</v>
      </c>
      <c r="R37">
        <f ca="1"/>
        <v>0</v>
      </c>
      <c r="S37">
        <f ca="1"/>
        <v>0</v>
      </c>
      <c r="T37">
        <f ca="1"/>
        <v>0</v>
      </c>
      <c r="U37">
        <f ca="1"/>
        <v>0</v>
      </c>
      <c r="V37">
        <f ca="1"/>
        <v>0</v>
      </c>
      <c r="W37">
        <f ca="1"/>
        <v>0</v>
      </c>
      <c r="X37">
        <f ca="1"/>
        <v>0</v>
      </c>
      <c r="Y37">
        <f ca="1"/>
        <v>0</v>
      </c>
      <c r="Z37">
        <f ca="1"/>
        <v>1</v>
      </c>
      <c r="AA37">
        <f ca="1"/>
        <v>0</v>
      </c>
      <c r="AB37">
        <f ca="1"/>
        <v>0</v>
      </c>
      <c r="AC37">
        <f ca="1"/>
        <v>0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>
        <f ca="1"/>
        <v>0</v>
      </c>
      <c r="AI37">
        <f ca="1"/>
        <v>0</v>
      </c>
      <c r="AJ37">
        <f ca="1"/>
        <v>0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  <c r="AQ37">
        <f ca="1"/>
        <v>0</v>
      </c>
      <c r="AR37">
        <f ca="1"/>
        <v>0</v>
      </c>
      <c r="AS37">
        <f ca="1"/>
        <v>0</v>
      </c>
      <c r="AT37">
        <f ca="1"/>
        <v>0</v>
      </c>
      <c r="AU37">
        <f ca="1"/>
        <v>0</v>
      </c>
      <c r="AV37">
        <f ca="1"/>
        <v>0</v>
      </c>
      <c r="AW37">
        <f ca="1"/>
        <v>0</v>
      </c>
      <c r="AX37">
        <f ca="1"/>
        <v>0</v>
      </c>
      <c r="AY37">
        <f ca="1"/>
        <v>0</v>
      </c>
      <c r="AZ37">
        <f ca="1"/>
        <v>0</v>
      </c>
      <c r="BA37">
        <f ca="1"/>
        <v>0</v>
      </c>
      <c r="BB37">
        <f ca="1"/>
        <v>0</v>
      </c>
      <c r="BC37">
        <f ca="1"/>
        <v>0</v>
      </c>
      <c r="BD37">
        <f ca="1"/>
        <v>0</v>
      </c>
      <c r="BE37">
        <f ca="1"/>
        <v>0</v>
      </c>
      <c r="BF37">
        <f ca="1"/>
        <v>0</v>
      </c>
      <c r="BG37">
        <f ca="1"/>
        <v>0</v>
      </c>
      <c r="BH37">
        <f ca="1"/>
        <v>0</v>
      </c>
      <c r="BI37">
        <f ca="1"/>
        <v>0</v>
      </c>
      <c r="BJ37">
        <f ca="1"/>
        <v>0</v>
      </c>
      <c r="BK37">
        <f ca="1"/>
        <v>0</v>
      </c>
      <c r="BL37">
        <f ca="1"/>
        <v>0</v>
      </c>
      <c r="BM37">
        <f ca="1"/>
        <v>0</v>
      </c>
      <c r="BN37">
        <f ca="1"/>
        <v>0</v>
      </c>
      <c r="BO37">
        <f ca="1"/>
        <v>0</v>
      </c>
      <c r="BP37">
        <f ca="1"/>
        <v>0</v>
      </c>
      <c r="BQ37">
        <f ca="1"/>
        <v>0</v>
      </c>
      <c r="BR37" t="str">
        <f ca="1"/>
        <v/>
      </c>
      <c r="BS37">
        <f ca="1"/>
        <v>0</v>
      </c>
      <c r="BT37">
        <f ca="1"/>
        <v>0</v>
      </c>
      <c r="BU37" t="b">
        <f ca="1"/>
        <v>0</v>
      </c>
      <c r="BV37" t="b">
        <f ca="1"/>
        <v>0</v>
      </c>
      <c r="BW37">
        <f ca="1"/>
        <v>0</v>
      </c>
      <c r="BX37">
        <f ca="1"/>
        <v>0</v>
      </c>
      <c r="BY37">
        <f ca="1"/>
        <v>0</v>
      </c>
      <c r="BZ37">
        <f ca="1"/>
        <v>0</v>
      </c>
      <c r="CA37">
        <f ca="1"/>
        <v>2</v>
      </c>
      <c r="CB37">
        <f ca="1"/>
        <v>1</v>
      </c>
      <c r="CC37" t="b">
        <f ca="1"/>
        <v>0</v>
      </c>
      <c r="CD37" t="b">
        <f ca="1"/>
        <v>1</v>
      </c>
      <c r="CE37">
        <f ca="1"/>
        <v>0</v>
      </c>
      <c r="CF37">
        <f ca="1"/>
        <v>0</v>
      </c>
      <c r="CG37">
        <f ca="1"/>
        <v>0</v>
      </c>
      <c r="CH37">
        <f ca="1"/>
        <v>23</v>
      </c>
      <c r="CI37">
        <f ca="1"/>
        <v>157</v>
      </c>
      <c r="CJ37" t="b">
        <f ca="1"/>
        <v>1</v>
      </c>
      <c r="CK37" t="b">
        <f ca="1"/>
        <v>0</v>
      </c>
      <c r="CL37" t="b">
        <f ca="1"/>
        <v>0</v>
      </c>
      <c r="CM37" t="b">
        <f ca="1"/>
        <v>0</v>
      </c>
      <c r="CN37" t="b">
        <f ca="1"/>
        <v>0</v>
      </c>
      <c r="CO37">
        <f ca="1"/>
        <v>0</v>
      </c>
      <c r="CP37">
        <f ca="1"/>
        <v>0</v>
      </c>
      <c r="CQ37">
        <f ca="1"/>
        <v>0</v>
      </c>
      <c r="CR37">
        <f ca="1"/>
        <v>0</v>
      </c>
      <c r="CS37">
        <f ca="1"/>
        <v>0</v>
      </c>
      <c r="CT37">
        <f ca="1"/>
        <v>0</v>
      </c>
      <c r="CU37" t="b">
        <f ca="1"/>
        <v>1</v>
      </c>
      <c r="CV37" t="b">
        <f ca="1"/>
        <v>1</v>
      </c>
      <c r="CW37" t="b">
        <f ca="1"/>
        <v>0</v>
      </c>
      <c r="CX37">
        <f ca="1"/>
        <v>157</v>
      </c>
      <c r="CY37">
        <f ca="1"/>
        <v>2</v>
      </c>
      <c r="CZ37">
        <f ca="1"/>
        <v>2</v>
      </c>
      <c r="DA37">
        <f ca="1"/>
        <v>0</v>
      </c>
      <c r="DB37" t="b">
        <f ca="1"/>
        <v>0</v>
      </c>
      <c r="DC37" t="b">
        <f ca="1"/>
        <v>0</v>
      </c>
      <c r="DD37">
        <f ca="1"/>
        <v>0</v>
      </c>
      <c r="DE37" t="b">
        <f ca="1"/>
        <v>0</v>
      </c>
      <c r="DF37">
        <f ca="1"/>
        <v>0</v>
      </c>
    </row>
    <row r="38" spans="1:110" x14ac:dyDescent="0.2">
      <c r="A38" t="str">
        <f ca="1"/>
        <v>5_31 Chalet</v>
      </c>
      <c r="B38">
        <f ca="1"/>
        <v>2</v>
      </c>
      <c r="C38">
        <f ca="1"/>
        <v>0</v>
      </c>
      <c r="D38">
        <f ca="1"/>
        <v>0</v>
      </c>
      <c r="E38">
        <f ca="1"/>
        <v>0</v>
      </c>
      <c r="F38">
        <f ca="1"/>
        <v>0</v>
      </c>
      <c r="G38">
        <f ca="1"/>
        <v>0</v>
      </c>
      <c r="H38">
        <f ca="1"/>
        <v>0</v>
      </c>
      <c r="I38">
        <f ca="1"/>
        <v>0</v>
      </c>
      <c r="J38" t="str">
        <f ca="1"/>
        <v>2:04</v>
      </c>
      <c r="K38" t="b">
        <f ca="1"/>
        <v>0</v>
      </c>
      <c r="L38" t="b">
        <f ca="1"/>
        <v>0</v>
      </c>
      <c r="M38" t="b">
        <f ca="1"/>
        <v>1</v>
      </c>
      <c r="N38" t="str">
        <f ca="1"/>
        <v>Warden</v>
      </c>
      <c r="O38" t="b">
        <f ca="1"/>
        <v>0</v>
      </c>
      <c r="P38">
        <f ca="1"/>
        <v>0</v>
      </c>
      <c r="Q38">
        <f ca="1"/>
        <v>0</v>
      </c>
      <c r="R38">
        <f ca="1"/>
        <v>0</v>
      </c>
      <c r="S38">
        <f ca="1"/>
        <v>0</v>
      </c>
      <c r="T38">
        <f ca="1"/>
        <v>0</v>
      </c>
      <c r="U38">
        <f ca="1"/>
        <v>0</v>
      </c>
      <c r="V38">
        <f ca="1"/>
        <v>0</v>
      </c>
      <c r="W38">
        <f ca="1"/>
        <v>0</v>
      </c>
      <c r="X38">
        <f ca="1"/>
        <v>0</v>
      </c>
      <c r="Y38">
        <f ca="1"/>
        <v>0</v>
      </c>
      <c r="Z38">
        <f ca="1"/>
        <v>2</v>
      </c>
      <c r="AA38">
        <f ca="1"/>
        <v>0</v>
      </c>
      <c r="AB38">
        <f ca="1"/>
        <v>0</v>
      </c>
      <c r="AC38">
        <f ca="1"/>
        <v>0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  <c r="AI38">
        <f ca="1"/>
        <v>0</v>
      </c>
      <c r="AJ38">
        <f ca="1"/>
        <v>0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>
        <f ca="1"/>
        <v>0</v>
      </c>
      <c r="AP38">
        <f ca="1"/>
        <v>0</v>
      </c>
      <c r="AQ38">
        <f ca="1"/>
        <v>0</v>
      </c>
      <c r="AR38">
        <f ca="1"/>
        <v>0</v>
      </c>
      <c r="AS38">
        <f ca="1"/>
        <v>0</v>
      </c>
      <c r="AT38">
        <f ca="1"/>
        <v>0</v>
      </c>
      <c r="AU38">
        <f ca="1"/>
        <v>0</v>
      </c>
      <c r="AV38">
        <f ca="1"/>
        <v>0</v>
      </c>
      <c r="AW38">
        <f ca="1"/>
        <v>0</v>
      </c>
      <c r="AX38">
        <f ca="1"/>
        <v>0</v>
      </c>
      <c r="AY38">
        <f ca="1"/>
        <v>0</v>
      </c>
      <c r="AZ38">
        <f ca="1"/>
        <v>0</v>
      </c>
      <c r="BA38">
        <f ca="1"/>
        <v>0</v>
      </c>
      <c r="BB38">
        <f ca="1"/>
        <v>0</v>
      </c>
      <c r="BC38">
        <f ca="1"/>
        <v>0</v>
      </c>
      <c r="BD38">
        <f ca="1"/>
        <v>0</v>
      </c>
      <c r="BE38">
        <f ca="1"/>
        <v>0</v>
      </c>
      <c r="BF38">
        <f ca="1"/>
        <v>0</v>
      </c>
      <c r="BG38">
        <f ca="1"/>
        <v>0</v>
      </c>
      <c r="BH38">
        <f ca="1"/>
        <v>0</v>
      </c>
      <c r="BI38">
        <f ca="1"/>
        <v>0</v>
      </c>
      <c r="BJ38">
        <f ca="1"/>
        <v>0</v>
      </c>
      <c r="BK38">
        <f ca="1"/>
        <v>0</v>
      </c>
      <c r="BL38">
        <f ca="1"/>
        <v>0</v>
      </c>
      <c r="BM38">
        <f ca="1"/>
        <v>0</v>
      </c>
      <c r="BN38">
        <f ca="1"/>
        <v>0</v>
      </c>
      <c r="BO38">
        <f ca="1"/>
        <v>0</v>
      </c>
      <c r="BP38">
        <f ca="1"/>
        <v>0</v>
      </c>
      <c r="BQ38">
        <f ca="1"/>
        <v>0</v>
      </c>
      <c r="BR38" t="str">
        <f ca="1"/>
        <v/>
      </c>
      <c r="BS38">
        <f ca="1"/>
        <v>0</v>
      </c>
      <c r="BT38">
        <f ca="1"/>
        <v>0</v>
      </c>
      <c r="BU38" t="b">
        <f ca="1"/>
        <v>0</v>
      </c>
      <c r="BV38" t="b">
        <f ca="1"/>
        <v>0</v>
      </c>
      <c r="BW38">
        <f ca="1"/>
        <v>0</v>
      </c>
      <c r="BX38">
        <f ca="1"/>
        <v>0</v>
      </c>
      <c r="BY38">
        <f ca="1"/>
        <v>0</v>
      </c>
      <c r="BZ38">
        <f ca="1"/>
        <v>0</v>
      </c>
      <c r="CA38">
        <f ca="1"/>
        <v>0</v>
      </c>
      <c r="CB38">
        <f ca="1"/>
        <v>0</v>
      </c>
      <c r="CC38" t="b">
        <f ca="1"/>
        <v>0</v>
      </c>
      <c r="CD38" t="b">
        <f ca="1"/>
        <v>0</v>
      </c>
      <c r="CE38">
        <f ca="1"/>
        <v>0</v>
      </c>
      <c r="CF38">
        <f ca="1"/>
        <v>0</v>
      </c>
      <c r="CG38">
        <f ca="1"/>
        <v>0</v>
      </c>
      <c r="CH38">
        <f ca="1"/>
        <v>124</v>
      </c>
      <c r="CI38">
        <f ca="1"/>
        <v>56</v>
      </c>
      <c r="CJ38" t="b">
        <f ca="1"/>
        <v>0</v>
      </c>
      <c r="CK38" t="b">
        <f ca="1"/>
        <v>0</v>
      </c>
      <c r="CL38" t="b">
        <f ca="1"/>
        <v>0</v>
      </c>
      <c r="CM38" t="b">
        <f ca="1"/>
        <v>0</v>
      </c>
      <c r="CN38" t="b">
        <f ca="1"/>
        <v>0</v>
      </c>
      <c r="CO38">
        <f ca="1"/>
        <v>0</v>
      </c>
      <c r="CP38">
        <f ca="1"/>
        <v>0</v>
      </c>
      <c r="CQ38">
        <f ca="1"/>
        <v>0</v>
      </c>
      <c r="CR38">
        <f ca="1"/>
        <v>0</v>
      </c>
      <c r="CS38">
        <f ca="1"/>
        <v>0</v>
      </c>
      <c r="CT38">
        <f ca="1"/>
        <v>0</v>
      </c>
      <c r="CU38" t="b">
        <f ca="1"/>
        <v>1</v>
      </c>
      <c r="CV38" t="b">
        <f ca="1"/>
        <v>0</v>
      </c>
      <c r="CW38" t="b">
        <f ca="1"/>
        <v>0</v>
      </c>
      <c r="CX38">
        <f ca="1"/>
        <v>56</v>
      </c>
      <c r="CY38">
        <f ca="1"/>
        <v>1</v>
      </c>
      <c r="CZ38">
        <f ca="1"/>
        <v>0</v>
      </c>
      <c r="DA38">
        <f ca="1"/>
        <v>0</v>
      </c>
      <c r="DB38" t="b">
        <f ca="1"/>
        <v>0</v>
      </c>
      <c r="DC38" t="b">
        <f ca="1"/>
        <v>0</v>
      </c>
      <c r="DD38">
        <f ca="1"/>
        <v>0</v>
      </c>
      <c r="DE38" t="b">
        <f ca="1"/>
        <v>0</v>
      </c>
      <c r="DF38">
        <f ca="1"/>
        <v>0</v>
      </c>
    </row>
    <row r="39" spans="1:110" x14ac:dyDescent="0.2">
      <c r="A39" t="str">
        <f ca="1"/>
        <v>5_31 Chalet</v>
      </c>
      <c r="B39">
        <f ca="1"/>
        <v>3</v>
      </c>
      <c r="C39">
        <f ca="1"/>
        <v>0</v>
      </c>
      <c r="D39">
        <f ca="1"/>
        <v>0</v>
      </c>
      <c r="E39">
        <f ca="1"/>
        <v>0</v>
      </c>
      <c r="F39">
        <f ca="1"/>
        <v>0</v>
      </c>
      <c r="G39">
        <f ca="1"/>
        <v>0</v>
      </c>
      <c r="H39">
        <f ca="1"/>
        <v>0</v>
      </c>
      <c r="I39">
        <f ca="1"/>
        <v>0</v>
      </c>
      <c r="J39">
        <f ca="1"/>
        <v>0</v>
      </c>
      <c r="K39" t="b">
        <f ca="1"/>
        <v>0</v>
      </c>
      <c r="L39" t="b">
        <f ca="1"/>
        <v>0</v>
      </c>
      <c r="M39" t="b">
        <f ca="1"/>
        <v>0</v>
      </c>
      <c r="N39" t="str">
        <f ca="1"/>
        <v>Kaid</v>
      </c>
      <c r="O39" t="b">
        <f ca="1"/>
        <v>0</v>
      </c>
      <c r="P39">
        <f ca="1"/>
        <v>0</v>
      </c>
      <c r="Q39">
        <f ca="1"/>
        <v>0</v>
      </c>
      <c r="R39">
        <f ca="1"/>
        <v>0</v>
      </c>
      <c r="S39">
        <f ca="1"/>
        <v>0</v>
      </c>
      <c r="T39">
        <f ca="1"/>
        <v>0</v>
      </c>
      <c r="U39">
        <f ca="1"/>
        <v>0</v>
      </c>
      <c r="V39">
        <f ca="1"/>
        <v>0</v>
      </c>
      <c r="W39">
        <f ca="1"/>
        <v>0</v>
      </c>
      <c r="X39">
        <f ca="1"/>
        <v>0</v>
      </c>
      <c r="Y39">
        <f ca="1"/>
        <v>0</v>
      </c>
      <c r="Z39">
        <f ca="1"/>
        <v>3</v>
      </c>
      <c r="AA39">
        <f ca="1"/>
        <v>0</v>
      </c>
      <c r="AB39">
        <f ca="1"/>
        <v>0</v>
      </c>
      <c r="AC39">
        <f ca="1"/>
        <v>0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  <c r="AI39">
        <f ca="1"/>
        <v>0</v>
      </c>
      <c r="AJ39">
        <f ca="1"/>
        <v>0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  <c r="AQ39">
        <f ca="1"/>
        <v>0</v>
      </c>
      <c r="AR39">
        <f ca="1"/>
        <v>0</v>
      </c>
      <c r="AS39">
        <f ca="1"/>
        <v>0</v>
      </c>
      <c r="AT39">
        <f ca="1"/>
        <v>0</v>
      </c>
      <c r="AU39">
        <f ca="1"/>
        <v>0</v>
      </c>
      <c r="AV39">
        <f ca="1"/>
        <v>0</v>
      </c>
      <c r="AW39">
        <f ca="1"/>
        <v>0</v>
      </c>
      <c r="AX39">
        <f ca="1"/>
        <v>0</v>
      </c>
      <c r="AY39">
        <f ca="1"/>
        <v>0</v>
      </c>
      <c r="AZ39">
        <f ca="1"/>
        <v>0</v>
      </c>
      <c r="BA39">
        <f ca="1"/>
        <v>0</v>
      </c>
      <c r="BB39">
        <f ca="1"/>
        <v>0</v>
      </c>
      <c r="BC39">
        <f ca="1"/>
        <v>0</v>
      </c>
      <c r="BD39">
        <f ca="1"/>
        <v>0</v>
      </c>
      <c r="BE39">
        <f ca="1"/>
        <v>0</v>
      </c>
      <c r="BF39">
        <f ca="1"/>
        <v>0</v>
      </c>
      <c r="BG39">
        <f ca="1"/>
        <v>0</v>
      </c>
      <c r="BH39">
        <f ca="1"/>
        <v>0</v>
      </c>
      <c r="BI39">
        <f ca="1"/>
        <v>0</v>
      </c>
      <c r="BJ39">
        <f ca="1"/>
        <v>0</v>
      </c>
      <c r="BK39">
        <f ca="1"/>
        <v>0</v>
      </c>
      <c r="BL39">
        <f ca="1"/>
        <v>0</v>
      </c>
      <c r="BM39">
        <f ca="1"/>
        <v>0</v>
      </c>
      <c r="BN39">
        <f ca="1"/>
        <v>0</v>
      </c>
      <c r="BO39">
        <f ca="1"/>
        <v>0</v>
      </c>
      <c r="BP39">
        <f ca="1"/>
        <v>0</v>
      </c>
      <c r="BQ39">
        <f ca="1"/>
        <v>0</v>
      </c>
      <c r="BR39" t="str">
        <f ca="1"/>
        <v/>
      </c>
      <c r="BS39">
        <f ca="1"/>
        <v>0</v>
      </c>
      <c r="BT39">
        <f ca="1"/>
        <v>0</v>
      </c>
      <c r="BU39" t="b">
        <f ca="1"/>
        <v>0</v>
      </c>
      <c r="BV39" t="b">
        <f ca="1"/>
        <v>0</v>
      </c>
      <c r="BW39">
        <f ca="1"/>
        <v>0</v>
      </c>
      <c r="BX39">
        <f ca="1"/>
        <v>0</v>
      </c>
      <c r="BY39">
        <f ca="1"/>
        <v>0</v>
      </c>
      <c r="BZ39">
        <f ca="1"/>
        <v>0</v>
      </c>
      <c r="CA39">
        <f ca="1"/>
        <v>2</v>
      </c>
      <c r="CB39">
        <f ca="1"/>
        <v>2</v>
      </c>
      <c r="CC39" t="b">
        <f ca="1"/>
        <v>1</v>
      </c>
      <c r="CD39" t="b">
        <f ca="1"/>
        <v>1</v>
      </c>
      <c r="CE39">
        <f ca="1"/>
        <v>0</v>
      </c>
      <c r="CF39">
        <f ca="1"/>
        <v>0</v>
      </c>
      <c r="CG39">
        <f ca="1"/>
        <v>0</v>
      </c>
      <c r="CH39">
        <f ca="1"/>
        <v>0</v>
      </c>
      <c r="CI39" t="b">
        <f ca="1"/>
        <v>0</v>
      </c>
      <c r="CJ39" t="b">
        <f ca="1"/>
        <v>0</v>
      </c>
      <c r="CK39" t="b">
        <f ca="1"/>
        <v>0</v>
      </c>
      <c r="CL39" t="b">
        <f ca="1"/>
        <v>0</v>
      </c>
      <c r="CM39" t="b">
        <f ca="1"/>
        <v>1</v>
      </c>
      <c r="CN39" t="b">
        <f ca="1"/>
        <v>0</v>
      </c>
      <c r="CO39">
        <f ca="1"/>
        <v>0</v>
      </c>
      <c r="CP39">
        <f ca="1"/>
        <v>0</v>
      </c>
      <c r="CQ39">
        <f ca="1"/>
        <v>0</v>
      </c>
      <c r="CR39">
        <f ca="1"/>
        <v>0</v>
      </c>
      <c r="CS39">
        <f ca="1"/>
        <v>0</v>
      </c>
      <c r="CT39">
        <f ca="1"/>
        <v>0</v>
      </c>
      <c r="CU39" t="b">
        <f ca="1"/>
        <v>0</v>
      </c>
      <c r="CV39" t="b">
        <f ca="1"/>
        <v>1</v>
      </c>
      <c r="CW39">
        <f ca="1"/>
        <v>100</v>
      </c>
      <c r="CX39" t="b">
        <f ca="1"/>
        <v>0</v>
      </c>
      <c r="CY39">
        <f ca="1"/>
        <v>0</v>
      </c>
      <c r="CZ39">
        <f ca="1"/>
        <v>2</v>
      </c>
      <c r="DA39">
        <f ca="1"/>
        <v>0</v>
      </c>
      <c r="DB39" t="b">
        <f ca="1"/>
        <v>0</v>
      </c>
      <c r="DC39" t="b">
        <f ca="1"/>
        <v>1</v>
      </c>
      <c r="DD39">
        <f ca="1"/>
        <v>0</v>
      </c>
      <c r="DE39" t="b">
        <f ca="1"/>
        <v>0</v>
      </c>
      <c r="DF39">
        <f ca="1"/>
        <v>0</v>
      </c>
    </row>
    <row r="40" spans="1:110" x14ac:dyDescent="0.2">
      <c r="A40" t="str">
        <f ca="1"/>
        <v>5_31 Chalet</v>
      </c>
      <c r="B40">
        <f ca="1"/>
        <v>4</v>
      </c>
      <c r="C40">
        <f ca="1"/>
        <v>0</v>
      </c>
      <c r="D40">
        <f ca="1"/>
        <v>0</v>
      </c>
      <c r="E40">
        <f ca="1"/>
        <v>0</v>
      </c>
      <c r="F40">
        <f ca="1"/>
        <v>0</v>
      </c>
      <c r="G40">
        <f ca="1"/>
        <v>0</v>
      </c>
      <c r="H40">
        <f ca="1"/>
        <v>0</v>
      </c>
      <c r="I40">
        <f ca="1"/>
        <v>0</v>
      </c>
      <c r="J40" t="str">
        <f ca="1"/>
        <v>0:09</v>
      </c>
      <c r="K40" t="b">
        <f ca="1"/>
        <v>0</v>
      </c>
      <c r="L40" t="b">
        <f ca="1"/>
        <v>0</v>
      </c>
      <c r="M40" t="b">
        <f ca="1"/>
        <v>0</v>
      </c>
      <c r="N40" t="str">
        <f ca="1"/>
        <v>Kaid</v>
      </c>
      <c r="O40" t="b">
        <f ca="1"/>
        <v>0</v>
      </c>
      <c r="P40">
        <f ca="1"/>
        <v>0</v>
      </c>
      <c r="Q40">
        <f ca="1"/>
        <v>0</v>
      </c>
      <c r="R40">
        <f ca="1"/>
        <v>0</v>
      </c>
      <c r="S40">
        <f ca="1"/>
        <v>0</v>
      </c>
      <c r="T40">
        <f ca="1"/>
        <v>0</v>
      </c>
      <c r="U40">
        <f ca="1"/>
        <v>0</v>
      </c>
      <c r="V40">
        <f ca="1"/>
        <v>0</v>
      </c>
      <c r="W40">
        <f ca="1"/>
        <v>0</v>
      </c>
      <c r="X40">
        <f ca="1"/>
        <v>0</v>
      </c>
      <c r="Y40">
        <f ca="1"/>
        <v>0</v>
      </c>
      <c r="Z40">
        <f ca="1"/>
        <v>4</v>
      </c>
      <c r="AA40">
        <f ca="1"/>
        <v>0</v>
      </c>
      <c r="AB40">
        <f ca="1"/>
        <v>0</v>
      </c>
      <c r="AC40">
        <f ca="1"/>
        <v>0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  <c r="AI40">
        <f ca="1"/>
        <v>0</v>
      </c>
      <c r="AJ40">
        <f ca="1"/>
        <v>0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  <c r="AQ40">
        <f ca="1"/>
        <v>0</v>
      </c>
      <c r="AR40">
        <f ca="1"/>
        <v>0</v>
      </c>
      <c r="AS40">
        <f ca="1"/>
        <v>0</v>
      </c>
      <c r="AT40">
        <f ca="1"/>
        <v>0</v>
      </c>
      <c r="AU40">
        <f ca="1"/>
        <v>0</v>
      </c>
      <c r="AV40">
        <f ca="1"/>
        <v>0</v>
      </c>
      <c r="AW40">
        <f ca="1"/>
        <v>0</v>
      </c>
      <c r="AX40">
        <f ca="1"/>
        <v>0</v>
      </c>
      <c r="AY40">
        <f ca="1"/>
        <v>0</v>
      </c>
      <c r="AZ40">
        <f ca="1"/>
        <v>0</v>
      </c>
      <c r="BA40">
        <f ca="1"/>
        <v>0</v>
      </c>
      <c r="BB40">
        <f ca="1"/>
        <v>0</v>
      </c>
      <c r="BC40">
        <f ca="1"/>
        <v>0</v>
      </c>
      <c r="BD40">
        <f ca="1"/>
        <v>0</v>
      </c>
      <c r="BE40">
        <f ca="1"/>
        <v>0</v>
      </c>
      <c r="BF40">
        <f ca="1"/>
        <v>0</v>
      </c>
      <c r="BG40">
        <f ca="1"/>
        <v>0</v>
      </c>
      <c r="BH40">
        <f ca="1"/>
        <v>0</v>
      </c>
      <c r="BI40">
        <f ca="1"/>
        <v>0</v>
      </c>
      <c r="BJ40">
        <f ca="1"/>
        <v>0</v>
      </c>
      <c r="BK40">
        <f ca="1"/>
        <v>0</v>
      </c>
      <c r="BL40">
        <f ca="1"/>
        <v>0</v>
      </c>
      <c r="BM40">
        <f ca="1"/>
        <v>0</v>
      </c>
      <c r="BN40">
        <f ca="1"/>
        <v>0</v>
      </c>
      <c r="BO40">
        <f ca="1"/>
        <v>0</v>
      </c>
      <c r="BP40">
        <f ca="1"/>
        <v>0</v>
      </c>
      <c r="BQ40">
        <f ca="1"/>
        <v>0</v>
      </c>
      <c r="BR40" t="str">
        <f ca="1"/>
        <v/>
      </c>
      <c r="BS40">
        <f ca="1"/>
        <v>0</v>
      </c>
      <c r="BT40">
        <f ca="1"/>
        <v>0</v>
      </c>
      <c r="BU40" t="b">
        <f ca="1"/>
        <v>0</v>
      </c>
      <c r="BV40" t="b">
        <f ca="1"/>
        <v>0</v>
      </c>
      <c r="BW40">
        <f ca="1"/>
        <v>0</v>
      </c>
      <c r="BX40">
        <f ca="1"/>
        <v>0</v>
      </c>
      <c r="BY40">
        <f ca="1"/>
        <v>0</v>
      </c>
      <c r="BZ40">
        <f ca="1"/>
        <v>0</v>
      </c>
      <c r="CA40">
        <f ca="1"/>
        <v>2</v>
      </c>
      <c r="CB40">
        <f ca="1"/>
        <v>2</v>
      </c>
      <c r="CC40" t="b">
        <f ca="1"/>
        <v>1</v>
      </c>
      <c r="CD40" t="b">
        <f ca="1"/>
        <v>1</v>
      </c>
      <c r="CE40">
        <f ca="1"/>
        <v>0</v>
      </c>
      <c r="CF40">
        <f ca="1"/>
        <v>0</v>
      </c>
      <c r="CG40">
        <f ca="1"/>
        <v>0</v>
      </c>
      <c r="CH40">
        <f ca="1"/>
        <v>9</v>
      </c>
      <c r="CI40">
        <f ca="1"/>
        <v>171</v>
      </c>
      <c r="CJ40" t="b">
        <f ca="1"/>
        <v>0</v>
      </c>
      <c r="CK40" t="b">
        <f ca="1"/>
        <v>1</v>
      </c>
      <c r="CL40" t="b">
        <f ca="1"/>
        <v>1</v>
      </c>
      <c r="CM40" t="b">
        <f ca="1"/>
        <v>0</v>
      </c>
      <c r="CN40" t="b">
        <f ca="1"/>
        <v>0</v>
      </c>
      <c r="CO40">
        <f ca="1"/>
        <v>0</v>
      </c>
      <c r="CP40">
        <f ca="1"/>
        <v>0</v>
      </c>
      <c r="CQ40">
        <f ca="1"/>
        <v>0</v>
      </c>
      <c r="CR40">
        <f ca="1"/>
        <v>0</v>
      </c>
      <c r="CS40">
        <f ca="1"/>
        <v>0</v>
      </c>
      <c r="CT40">
        <f ca="1"/>
        <v>0</v>
      </c>
      <c r="CU40" t="b">
        <f ca="1"/>
        <v>1</v>
      </c>
      <c r="CV40" t="b">
        <f ca="1"/>
        <v>1</v>
      </c>
      <c r="CW40">
        <f ca="1"/>
        <v>48</v>
      </c>
      <c r="CX40">
        <f ca="1"/>
        <v>171</v>
      </c>
      <c r="CY40">
        <f ca="1"/>
        <v>1</v>
      </c>
      <c r="CZ40">
        <f ca="1"/>
        <v>2</v>
      </c>
      <c r="DA40">
        <f ca="1"/>
        <v>0</v>
      </c>
      <c r="DB40" t="b">
        <f ca="1"/>
        <v>0</v>
      </c>
      <c r="DC40" t="b">
        <f ca="1"/>
        <v>0</v>
      </c>
      <c r="DD40">
        <f ca="1"/>
        <v>0</v>
      </c>
      <c r="DE40" t="b">
        <f ca="1"/>
        <v>0</v>
      </c>
      <c r="DF40">
        <f ca="1"/>
        <v>0</v>
      </c>
    </row>
    <row r="41" spans="1:110" x14ac:dyDescent="0.2">
      <c r="A41" t="str">
        <f ca="1"/>
        <v>5_31 Chalet</v>
      </c>
      <c r="B41">
        <f ca="1"/>
        <v>5</v>
      </c>
      <c r="C41">
        <f ca="1"/>
        <v>0</v>
      </c>
      <c r="D41">
        <f ca="1"/>
        <v>0</v>
      </c>
      <c r="E41">
        <f ca="1"/>
        <v>0</v>
      </c>
      <c r="F41">
        <f ca="1"/>
        <v>0</v>
      </c>
      <c r="G41">
        <f ca="1"/>
        <v>0</v>
      </c>
      <c r="H41">
        <f ca="1"/>
        <v>0</v>
      </c>
      <c r="I41">
        <f ca="1"/>
        <v>0</v>
      </c>
      <c r="J41">
        <f ca="1"/>
        <v>0</v>
      </c>
      <c r="K41" t="b">
        <f ca="1"/>
        <v>0</v>
      </c>
      <c r="L41" t="b">
        <f ca="1"/>
        <v>0</v>
      </c>
      <c r="M41" t="b">
        <f ca="1"/>
        <v>0</v>
      </c>
      <c r="N41" t="str">
        <f ca="1"/>
        <v>Azami</v>
      </c>
      <c r="O41" t="b">
        <f ca="1"/>
        <v>0</v>
      </c>
      <c r="P41">
        <f ca="1"/>
        <v>0</v>
      </c>
      <c r="Q41">
        <f ca="1"/>
        <v>0</v>
      </c>
      <c r="R41">
        <f ca="1"/>
        <v>0</v>
      </c>
      <c r="S41">
        <f ca="1"/>
        <v>0</v>
      </c>
      <c r="T41">
        <f ca="1"/>
        <v>0</v>
      </c>
      <c r="U41">
        <f ca="1"/>
        <v>0</v>
      </c>
      <c r="V41">
        <f ca="1"/>
        <v>0</v>
      </c>
      <c r="W41">
        <f ca="1"/>
        <v>0</v>
      </c>
      <c r="X41">
        <f ca="1"/>
        <v>0</v>
      </c>
      <c r="Y41">
        <f ca="1"/>
        <v>0</v>
      </c>
      <c r="Z41">
        <f ca="1"/>
        <v>5</v>
      </c>
      <c r="AA41">
        <f ca="1"/>
        <v>0</v>
      </c>
      <c r="AB41">
        <f ca="1"/>
        <v>0</v>
      </c>
      <c r="AC41">
        <f ca="1"/>
        <v>0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  <c r="AI41">
        <f ca="1"/>
        <v>0</v>
      </c>
      <c r="AJ41">
        <f ca="1"/>
        <v>0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  <c r="AQ41">
        <f ca="1"/>
        <v>0</v>
      </c>
      <c r="AR41">
        <f ca="1"/>
        <v>0</v>
      </c>
      <c r="AS41">
        <f ca="1"/>
        <v>0</v>
      </c>
      <c r="AT41">
        <f ca="1"/>
        <v>0</v>
      </c>
      <c r="AU41">
        <f ca="1"/>
        <v>0</v>
      </c>
      <c r="AV41">
        <f ca="1"/>
        <v>0</v>
      </c>
      <c r="AW41">
        <f ca="1"/>
        <v>0</v>
      </c>
      <c r="AX41">
        <f ca="1"/>
        <v>0</v>
      </c>
      <c r="AY41">
        <f ca="1"/>
        <v>0</v>
      </c>
      <c r="AZ41">
        <f ca="1"/>
        <v>0</v>
      </c>
      <c r="BA41">
        <f ca="1"/>
        <v>0</v>
      </c>
      <c r="BB41">
        <f ca="1"/>
        <v>0</v>
      </c>
      <c r="BC41">
        <f ca="1"/>
        <v>0</v>
      </c>
      <c r="BD41">
        <f ca="1"/>
        <v>0</v>
      </c>
      <c r="BE41">
        <f ca="1"/>
        <v>0</v>
      </c>
      <c r="BF41">
        <f ca="1"/>
        <v>0</v>
      </c>
      <c r="BG41">
        <f ca="1"/>
        <v>0</v>
      </c>
      <c r="BH41">
        <f ca="1"/>
        <v>0</v>
      </c>
      <c r="BI41">
        <f ca="1"/>
        <v>0</v>
      </c>
      <c r="BJ41">
        <f ca="1"/>
        <v>0</v>
      </c>
      <c r="BK41">
        <f ca="1"/>
        <v>0</v>
      </c>
      <c r="BL41">
        <f ca="1"/>
        <v>0</v>
      </c>
      <c r="BM41">
        <f ca="1"/>
        <v>0</v>
      </c>
      <c r="BN41">
        <f ca="1"/>
        <v>0</v>
      </c>
      <c r="BO41">
        <f ca="1"/>
        <v>0</v>
      </c>
      <c r="BP41">
        <f ca="1"/>
        <v>0</v>
      </c>
      <c r="BQ41">
        <f ca="1"/>
        <v>0</v>
      </c>
      <c r="BR41" t="str">
        <f ca="1"/>
        <v/>
      </c>
      <c r="BS41">
        <f ca="1"/>
        <v>0</v>
      </c>
      <c r="BT41">
        <f ca="1"/>
        <v>0</v>
      </c>
      <c r="BU41" t="b">
        <f ca="1"/>
        <v>0</v>
      </c>
      <c r="BV41" t="b">
        <f ca="1"/>
        <v>0</v>
      </c>
      <c r="BW41">
        <f ca="1"/>
        <v>0</v>
      </c>
      <c r="BX41">
        <f ca="1"/>
        <v>0</v>
      </c>
      <c r="BY41">
        <f ca="1"/>
        <v>0</v>
      </c>
      <c r="BZ41">
        <f ca="1"/>
        <v>0</v>
      </c>
      <c r="CA41">
        <f ca="1"/>
        <v>3</v>
      </c>
      <c r="CB41">
        <f ca="1"/>
        <v>1</v>
      </c>
      <c r="CC41" t="b">
        <f ca="1"/>
        <v>0</v>
      </c>
      <c r="CD41" t="b">
        <f ca="1"/>
        <v>1</v>
      </c>
      <c r="CE41">
        <f ca="1"/>
        <v>0</v>
      </c>
      <c r="CF41">
        <f ca="1"/>
        <v>0</v>
      </c>
      <c r="CG41">
        <f ca="1"/>
        <v>0</v>
      </c>
      <c r="CH41">
        <f ca="1"/>
        <v>0</v>
      </c>
      <c r="CI41" t="b">
        <f ca="1"/>
        <v>0</v>
      </c>
      <c r="CJ41" t="b">
        <f ca="1"/>
        <v>0</v>
      </c>
      <c r="CK41" t="b">
        <f ca="1"/>
        <v>0</v>
      </c>
      <c r="CL41" t="b">
        <f ca="1"/>
        <v>1</v>
      </c>
      <c r="CM41" t="b">
        <f ca="1"/>
        <v>1</v>
      </c>
      <c r="CN41" t="b">
        <f ca="1"/>
        <v>0</v>
      </c>
      <c r="CO41">
        <f ca="1"/>
        <v>0</v>
      </c>
      <c r="CP41">
        <f ca="1"/>
        <v>0</v>
      </c>
      <c r="CQ41">
        <f ca="1"/>
        <v>0</v>
      </c>
      <c r="CR41">
        <f ca="1"/>
        <v>0</v>
      </c>
      <c r="CS41">
        <f ca="1"/>
        <v>0</v>
      </c>
      <c r="CT41">
        <f ca="1"/>
        <v>0</v>
      </c>
      <c r="CU41" t="b">
        <f ca="1"/>
        <v>0</v>
      </c>
      <c r="CV41" t="b">
        <f ca="1"/>
        <v>1</v>
      </c>
      <c r="CW41">
        <f ca="1"/>
        <v>47</v>
      </c>
      <c r="CX41" t="b">
        <f ca="1"/>
        <v>0</v>
      </c>
      <c r="CY41">
        <f ca="1"/>
        <v>0</v>
      </c>
      <c r="CZ41">
        <f ca="1"/>
        <v>3</v>
      </c>
      <c r="DA41">
        <f ca="1"/>
        <v>0</v>
      </c>
      <c r="DB41" t="b">
        <f ca="1"/>
        <v>0</v>
      </c>
      <c r="DC41" t="b">
        <f ca="1"/>
        <v>0</v>
      </c>
      <c r="DD41">
        <f ca="1"/>
        <v>0</v>
      </c>
      <c r="DE41" t="b">
        <f ca="1"/>
        <v>1</v>
      </c>
      <c r="DF41">
        <f ca="1"/>
        <v>0</v>
      </c>
    </row>
    <row r="42" spans="1:110" x14ac:dyDescent="0.2">
      <c r="A42" t="str">
        <f ca="1"/>
        <v>5_31 Chalet</v>
      </c>
      <c r="B42">
        <f ca="1"/>
        <v>6</v>
      </c>
      <c r="C42">
        <f ca="1"/>
        <v>0</v>
      </c>
      <c r="D42">
        <f ca="1"/>
        <v>0</v>
      </c>
      <c r="E42">
        <f ca="1"/>
        <v>0</v>
      </c>
      <c r="F42">
        <f ca="1"/>
        <v>0</v>
      </c>
      <c r="G42">
        <f ca="1"/>
        <v>0</v>
      </c>
      <c r="H42">
        <f ca="1"/>
        <v>0</v>
      </c>
      <c r="I42">
        <f ca="1"/>
        <v>0</v>
      </c>
      <c r="J42" t="str">
        <f ca="1"/>
        <v>2:18</v>
      </c>
      <c r="K42" t="b">
        <f ca="1"/>
        <v>0</v>
      </c>
      <c r="L42" t="b">
        <f ca="1"/>
        <v>0</v>
      </c>
      <c r="M42" t="b">
        <f ca="1"/>
        <v>1</v>
      </c>
      <c r="N42" t="str">
        <f ca="1"/>
        <v>Azami</v>
      </c>
      <c r="O42" t="b">
        <f ca="1"/>
        <v>0</v>
      </c>
      <c r="P42">
        <f ca="1"/>
        <v>0</v>
      </c>
      <c r="Q42">
        <f ca="1"/>
        <v>0</v>
      </c>
      <c r="R42">
        <f ca="1"/>
        <v>0</v>
      </c>
      <c r="S42">
        <f ca="1"/>
        <v>0</v>
      </c>
      <c r="T42">
        <f ca="1"/>
        <v>0</v>
      </c>
      <c r="U42">
        <f ca="1"/>
        <v>0</v>
      </c>
      <c r="V42">
        <f ca="1"/>
        <v>0</v>
      </c>
      <c r="W42">
        <f ca="1"/>
        <v>0</v>
      </c>
      <c r="X42">
        <f ca="1"/>
        <v>0</v>
      </c>
      <c r="Y42">
        <f ca="1"/>
        <v>0</v>
      </c>
      <c r="Z42">
        <f ca="1"/>
        <v>6</v>
      </c>
      <c r="AA42">
        <f ca="1"/>
        <v>0</v>
      </c>
      <c r="AB42">
        <f ca="1"/>
        <v>0</v>
      </c>
      <c r="AC42">
        <f ca="1"/>
        <v>0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  <c r="AI42">
        <f ca="1"/>
        <v>0</v>
      </c>
      <c r="AJ42">
        <f ca="1"/>
        <v>0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  <c r="AQ42">
        <f ca="1"/>
        <v>0</v>
      </c>
      <c r="AR42">
        <f ca="1"/>
        <v>0</v>
      </c>
      <c r="AS42">
        <f ca="1"/>
        <v>0</v>
      </c>
      <c r="AT42">
        <f ca="1"/>
        <v>0</v>
      </c>
      <c r="AU42">
        <f ca="1"/>
        <v>0</v>
      </c>
      <c r="AV42">
        <f ca="1"/>
        <v>0</v>
      </c>
      <c r="AW42">
        <f ca="1"/>
        <v>0</v>
      </c>
      <c r="AX42">
        <f ca="1"/>
        <v>0</v>
      </c>
      <c r="AY42">
        <f ca="1"/>
        <v>0</v>
      </c>
      <c r="AZ42">
        <f ca="1"/>
        <v>0</v>
      </c>
      <c r="BA42">
        <f ca="1"/>
        <v>0</v>
      </c>
      <c r="BB42">
        <f ca="1"/>
        <v>0</v>
      </c>
      <c r="BC42">
        <f ca="1"/>
        <v>0</v>
      </c>
      <c r="BD42">
        <f ca="1"/>
        <v>0</v>
      </c>
      <c r="BE42">
        <f ca="1"/>
        <v>0</v>
      </c>
      <c r="BF42">
        <f ca="1"/>
        <v>0</v>
      </c>
      <c r="BG42">
        <f ca="1"/>
        <v>0</v>
      </c>
      <c r="BH42">
        <f ca="1"/>
        <v>0</v>
      </c>
      <c r="BI42">
        <f ca="1"/>
        <v>0</v>
      </c>
      <c r="BJ42">
        <f ca="1"/>
        <v>0</v>
      </c>
      <c r="BK42">
        <f ca="1"/>
        <v>0</v>
      </c>
      <c r="BL42">
        <f ca="1"/>
        <v>0</v>
      </c>
      <c r="BM42">
        <f ca="1"/>
        <v>0</v>
      </c>
      <c r="BN42">
        <f ca="1"/>
        <v>0</v>
      </c>
      <c r="BO42">
        <f ca="1"/>
        <v>0</v>
      </c>
      <c r="BP42">
        <f ca="1"/>
        <v>0</v>
      </c>
      <c r="BQ42">
        <f ca="1"/>
        <v>0</v>
      </c>
      <c r="BR42" t="str">
        <f ca="1"/>
        <v/>
      </c>
      <c r="BS42">
        <f ca="1"/>
        <v>0</v>
      </c>
      <c r="BT42">
        <f ca="1"/>
        <v>0</v>
      </c>
      <c r="BU42" t="b">
        <f ca="1"/>
        <v>0</v>
      </c>
      <c r="BV42" t="b">
        <f ca="1"/>
        <v>0</v>
      </c>
      <c r="BW42">
        <f ca="1"/>
        <v>0</v>
      </c>
      <c r="BX42">
        <f ca="1"/>
        <v>0</v>
      </c>
      <c r="BY42">
        <f ca="1"/>
        <v>0</v>
      </c>
      <c r="BZ42">
        <f ca="1"/>
        <v>0</v>
      </c>
      <c r="CA42">
        <f ca="1"/>
        <v>0</v>
      </c>
      <c r="CB42">
        <f ca="1"/>
        <v>0</v>
      </c>
      <c r="CC42" t="b">
        <f ca="1"/>
        <v>0</v>
      </c>
      <c r="CD42" t="b">
        <f ca="1"/>
        <v>0</v>
      </c>
      <c r="CE42">
        <f ca="1"/>
        <v>0</v>
      </c>
      <c r="CF42">
        <f ca="1"/>
        <v>0</v>
      </c>
      <c r="CG42">
        <f ca="1"/>
        <v>0</v>
      </c>
      <c r="CH42">
        <f ca="1"/>
        <v>138</v>
      </c>
      <c r="CI42">
        <f ca="1"/>
        <v>42</v>
      </c>
      <c r="CJ42" t="b">
        <f ca="1"/>
        <v>0</v>
      </c>
      <c r="CK42" t="b">
        <f ca="1"/>
        <v>0</v>
      </c>
      <c r="CL42" t="b">
        <f ca="1"/>
        <v>0</v>
      </c>
      <c r="CM42" t="b">
        <f ca="1"/>
        <v>0</v>
      </c>
      <c r="CN42" t="b">
        <f ca="1"/>
        <v>0</v>
      </c>
      <c r="CO42">
        <f ca="1"/>
        <v>0</v>
      </c>
      <c r="CP42">
        <f ca="1"/>
        <v>0</v>
      </c>
      <c r="CQ42">
        <f ca="1"/>
        <v>0</v>
      </c>
      <c r="CR42">
        <f ca="1"/>
        <v>0</v>
      </c>
      <c r="CS42">
        <f ca="1"/>
        <v>0</v>
      </c>
      <c r="CT42">
        <f ca="1"/>
        <v>0</v>
      </c>
      <c r="CU42" t="b">
        <f ca="1"/>
        <v>1</v>
      </c>
      <c r="CV42" t="b">
        <f ca="1"/>
        <v>0</v>
      </c>
      <c r="CW42" t="b">
        <f ca="1"/>
        <v>0</v>
      </c>
      <c r="CX42">
        <f ca="1"/>
        <v>42</v>
      </c>
      <c r="CY42">
        <f ca="1"/>
        <v>0</v>
      </c>
      <c r="CZ42">
        <f ca="1"/>
        <v>0</v>
      </c>
      <c r="DA42">
        <f ca="1"/>
        <v>0</v>
      </c>
      <c r="DB42" t="b">
        <f ca="1"/>
        <v>0</v>
      </c>
      <c r="DC42" t="b">
        <f ca="1"/>
        <v>0</v>
      </c>
      <c r="DD42">
        <f ca="1"/>
        <v>0</v>
      </c>
      <c r="DE42" t="b">
        <f ca="1"/>
        <v>0</v>
      </c>
      <c r="DF42">
        <f ca="1"/>
        <v>0</v>
      </c>
    </row>
    <row r="43" spans="1:110" x14ac:dyDescent="0.2">
      <c r="A43" t="str">
        <f ca="1"/>
        <v>5_31 Chalet</v>
      </c>
      <c r="B43">
        <f ca="1"/>
        <v>7</v>
      </c>
      <c r="C43">
        <f ca="1"/>
        <v>0</v>
      </c>
      <c r="D43">
        <f ca="1"/>
        <v>0</v>
      </c>
      <c r="E43">
        <f ca="1"/>
        <v>0</v>
      </c>
      <c r="F43">
        <f ca="1"/>
        <v>0</v>
      </c>
      <c r="G43">
        <f ca="1"/>
        <v>0</v>
      </c>
      <c r="H43">
        <f ca="1"/>
        <v>0</v>
      </c>
      <c r="I43">
        <f ca="1"/>
        <v>0</v>
      </c>
      <c r="J43">
        <f ca="1"/>
        <v>0</v>
      </c>
      <c r="K43" t="b">
        <f ca="1"/>
        <v>0</v>
      </c>
      <c r="L43" t="b">
        <f ca="1"/>
        <v>0</v>
      </c>
      <c r="M43" t="b">
        <f ca="1"/>
        <v>0</v>
      </c>
      <c r="N43" t="str">
        <f ca="1"/>
        <v>Sledge</v>
      </c>
      <c r="O43" t="b">
        <f ca="1"/>
        <v>0</v>
      </c>
      <c r="P43">
        <f ca="1"/>
        <v>0</v>
      </c>
      <c r="Q43">
        <f ca="1"/>
        <v>0</v>
      </c>
      <c r="R43">
        <f ca="1"/>
        <v>0</v>
      </c>
      <c r="S43">
        <f ca="1"/>
        <v>0</v>
      </c>
      <c r="T43">
        <f ca="1"/>
        <v>0</v>
      </c>
      <c r="U43">
        <f ca="1"/>
        <v>0</v>
      </c>
      <c r="V43">
        <f ca="1"/>
        <v>0</v>
      </c>
      <c r="W43">
        <f ca="1"/>
        <v>0</v>
      </c>
      <c r="X43">
        <f ca="1"/>
        <v>0</v>
      </c>
      <c r="Y43">
        <f ca="1"/>
        <v>0</v>
      </c>
      <c r="Z43">
        <f ca="1"/>
        <v>7</v>
      </c>
      <c r="AA43">
        <f ca="1"/>
        <v>0</v>
      </c>
      <c r="AB43">
        <f ca="1"/>
        <v>0</v>
      </c>
      <c r="AC43">
        <f ca="1"/>
        <v>0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  <c r="AI43">
        <f ca="1"/>
        <v>0</v>
      </c>
      <c r="AJ43">
        <f ca="1"/>
        <v>0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>
        <f ca="1"/>
        <v>0</v>
      </c>
      <c r="AP43">
        <f ca="1"/>
        <v>0</v>
      </c>
      <c r="AQ43">
        <f ca="1"/>
        <v>0</v>
      </c>
      <c r="AR43">
        <f ca="1"/>
        <v>0</v>
      </c>
      <c r="AS43">
        <f ca="1"/>
        <v>0</v>
      </c>
      <c r="AT43">
        <f ca="1"/>
        <v>0</v>
      </c>
      <c r="AU43">
        <f ca="1"/>
        <v>0</v>
      </c>
      <c r="AV43">
        <f ca="1"/>
        <v>0</v>
      </c>
      <c r="AW43">
        <f ca="1"/>
        <v>0</v>
      </c>
      <c r="AX43">
        <f ca="1"/>
        <v>0</v>
      </c>
      <c r="AY43">
        <f ca="1"/>
        <v>0</v>
      </c>
      <c r="AZ43">
        <f ca="1"/>
        <v>0</v>
      </c>
      <c r="BA43">
        <f ca="1"/>
        <v>0</v>
      </c>
      <c r="BB43">
        <f ca="1"/>
        <v>0</v>
      </c>
      <c r="BC43">
        <f ca="1"/>
        <v>0</v>
      </c>
      <c r="BD43">
        <f ca="1"/>
        <v>0</v>
      </c>
      <c r="BE43">
        <f ca="1"/>
        <v>0</v>
      </c>
      <c r="BF43">
        <f ca="1"/>
        <v>0</v>
      </c>
      <c r="BG43">
        <f ca="1"/>
        <v>0</v>
      </c>
      <c r="BH43">
        <f ca="1"/>
        <v>0</v>
      </c>
      <c r="BI43">
        <f ca="1"/>
        <v>0</v>
      </c>
      <c r="BJ43">
        <f ca="1"/>
        <v>0</v>
      </c>
      <c r="BK43">
        <f ca="1"/>
        <v>0</v>
      </c>
      <c r="BL43">
        <f ca="1"/>
        <v>0</v>
      </c>
      <c r="BM43">
        <f ca="1"/>
        <v>0</v>
      </c>
      <c r="BN43">
        <f ca="1"/>
        <v>0</v>
      </c>
      <c r="BO43">
        <f ca="1"/>
        <v>0</v>
      </c>
      <c r="BP43">
        <f ca="1"/>
        <v>0</v>
      </c>
      <c r="BQ43">
        <f ca="1"/>
        <v>0</v>
      </c>
      <c r="BR43" t="str">
        <f ca="1"/>
        <v/>
      </c>
      <c r="BS43">
        <f ca="1"/>
        <v>0</v>
      </c>
      <c r="BT43">
        <f ca="1"/>
        <v>0</v>
      </c>
      <c r="BU43" t="b">
        <f ca="1"/>
        <v>0</v>
      </c>
      <c r="BV43" t="b">
        <f ca="1"/>
        <v>0</v>
      </c>
      <c r="BW43">
        <f ca="1"/>
        <v>0</v>
      </c>
      <c r="BX43">
        <f ca="1"/>
        <v>0</v>
      </c>
      <c r="BY43">
        <f ca="1"/>
        <v>0</v>
      </c>
      <c r="BZ43">
        <f ca="1"/>
        <v>0</v>
      </c>
      <c r="CA43">
        <f ca="1"/>
        <v>2</v>
      </c>
      <c r="CB43">
        <f ca="1"/>
        <v>2</v>
      </c>
      <c r="CC43" t="b">
        <f ca="1"/>
        <v>1</v>
      </c>
      <c r="CD43" t="b">
        <f ca="1"/>
        <v>1</v>
      </c>
      <c r="CE43">
        <f ca="1"/>
        <v>0</v>
      </c>
      <c r="CF43">
        <f ca="1"/>
        <v>0</v>
      </c>
      <c r="CG43">
        <f ca="1"/>
        <v>0</v>
      </c>
      <c r="CH43">
        <f ca="1"/>
        <v>0</v>
      </c>
      <c r="CI43" t="b">
        <f ca="1"/>
        <v>0</v>
      </c>
      <c r="CJ43" t="b">
        <f ca="1"/>
        <v>0</v>
      </c>
      <c r="CK43" t="b">
        <f ca="1"/>
        <v>0</v>
      </c>
      <c r="CL43" t="b">
        <f ca="1"/>
        <v>0</v>
      </c>
      <c r="CM43" t="b">
        <f ca="1"/>
        <v>0</v>
      </c>
      <c r="CN43" t="b">
        <f ca="1"/>
        <v>0</v>
      </c>
      <c r="CO43">
        <f ca="1"/>
        <v>0</v>
      </c>
      <c r="CP43">
        <f ca="1"/>
        <v>0</v>
      </c>
      <c r="CQ43">
        <f ca="1"/>
        <v>0</v>
      </c>
      <c r="CR43">
        <f ca="1"/>
        <v>0</v>
      </c>
      <c r="CS43">
        <f ca="1"/>
        <v>0</v>
      </c>
      <c r="CT43">
        <f ca="1"/>
        <v>0</v>
      </c>
      <c r="CU43">
        <f ca="1"/>
        <v>0</v>
      </c>
      <c r="CV43">
        <f ca="1"/>
        <v>0</v>
      </c>
      <c r="CW43">
        <f ca="1"/>
        <v>0</v>
      </c>
      <c r="CX43">
        <f ca="1"/>
        <v>0</v>
      </c>
      <c r="CY43">
        <f ca="1"/>
        <v>0</v>
      </c>
      <c r="CZ43">
        <f ca="1"/>
        <v>0</v>
      </c>
      <c r="DA43">
        <f ca="1"/>
        <v>0</v>
      </c>
      <c r="DB43" t="b">
        <f ca="1"/>
        <v>0</v>
      </c>
      <c r="DC43" t="b">
        <f ca="1"/>
        <v>0</v>
      </c>
      <c r="DD43">
        <f ca="1"/>
        <v>0</v>
      </c>
      <c r="DE43" t="b">
        <f ca="1"/>
        <v>0</v>
      </c>
      <c r="DF43">
        <f ca="1"/>
        <v>0</v>
      </c>
    </row>
    <row r="44" spans="1:110" x14ac:dyDescent="0.2">
      <c r="A44" t="str">
        <f ca="1"/>
        <v>5_31 Chalet</v>
      </c>
      <c r="B44">
        <f ca="1"/>
        <v>8</v>
      </c>
      <c r="C44">
        <f ca="1"/>
        <v>0</v>
      </c>
      <c r="D44">
        <f ca="1"/>
        <v>0</v>
      </c>
      <c r="E44">
        <f ca="1"/>
        <v>0</v>
      </c>
      <c r="F44">
        <f ca="1"/>
        <v>0</v>
      </c>
      <c r="G44">
        <f ca="1"/>
        <v>0</v>
      </c>
      <c r="H44">
        <f ca="1"/>
        <v>0</v>
      </c>
      <c r="I44">
        <f ca="1"/>
        <v>0</v>
      </c>
      <c r="J44">
        <f ca="1"/>
        <v>0</v>
      </c>
      <c r="K44" t="b">
        <f ca="1"/>
        <v>0</v>
      </c>
      <c r="L44" t="b">
        <f ca="1"/>
        <v>0</v>
      </c>
      <c r="M44" t="b">
        <f ca="1"/>
        <v>0</v>
      </c>
      <c r="N44" t="str">
        <f ca="1"/>
        <v>Ace</v>
      </c>
      <c r="O44" t="b">
        <f ca="1"/>
        <v>0</v>
      </c>
      <c r="P44">
        <f ca="1"/>
        <v>0</v>
      </c>
      <c r="Q44">
        <f ca="1"/>
        <v>0</v>
      </c>
      <c r="R44">
        <f ca="1"/>
        <v>0</v>
      </c>
      <c r="S44">
        <f ca="1"/>
        <v>0</v>
      </c>
      <c r="T44">
        <f ca="1"/>
        <v>0</v>
      </c>
      <c r="U44">
        <f ca="1"/>
        <v>0</v>
      </c>
      <c r="V44">
        <f ca="1"/>
        <v>0</v>
      </c>
      <c r="W44">
        <f ca="1"/>
        <v>0</v>
      </c>
      <c r="X44">
        <f ca="1"/>
        <v>0</v>
      </c>
      <c r="Y44">
        <f ca="1"/>
        <v>0</v>
      </c>
      <c r="Z44">
        <f ca="1"/>
        <v>8</v>
      </c>
      <c r="AA44">
        <f ca="1"/>
        <v>0</v>
      </c>
      <c r="AB44">
        <f ca="1"/>
        <v>0</v>
      </c>
      <c r="AC44">
        <f ca="1"/>
        <v>0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  <c r="AI44">
        <f ca="1"/>
        <v>0</v>
      </c>
      <c r="AJ44">
        <f ca="1"/>
        <v>0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  <c r="AQ44">
        <f ca="1"/>
        <v>0</v>
      </c>
      <c r="AR44">
        <f ca="1"/>
        <v>0</v>
      </c>
      <c r="AS44">
        <f ca="1"/>
        <v>0</v>
      </c>
      <c r="AT44">
        <f ca="1"/>
        <v>0</v>
      </c>
      <c r="AU44">
        <f ca="1"/>
        <v>0</v>
      </c>
      <c r="AV44">
        <f ca="1"/>
        <v>0</v>
      </c>
      <c r="AW44">
        <f ca="1"/>
        <v>0</v>
      </c>
      <c r="AX44">
        <f ca="1"/>
        <v>0</v>
      </c>
      <c r="AY44">
        <f ca="1"/>
        <v>0</v>
      </c>
      <c r="AZ44">
        <f ca="1"/>
        <v>0</v>
      </c>
      <c r="BA44">
        <f ca="1"/>
        <v>0</v>
      </c>
      <c r="BB44">
        <f ca="1"/>
        <v>0</v>
      </c>
      <c r="BC44">
        <f ca="1"/>
        <v>0</v>
      </c>
      <c r="BD44">
        <f ca="1"/>
        <v>0</v>
      </c>
      <c r="BE44">
        <f ca="1"/>
        <v>0</v>
      </c>
      <c r="BF44">
        <f ca="1"/>
        <v>0</v>
      </c>
      <c r="BG44">
        <f ca="1"/>
        <v>0</v>
      </c>
      <c r="BH44">
        <f ca="1"/>
        <v>0</v>
      </c>
      <c r="BI44">
        <f ca="1"/>
        <v>0</v>
      </c>
      <c r="BJ44">
        <f ca="1"/>
        <v>0</v>
      </c>
      <c r="BK44">
        <f ca="1"/>
        <v>0</v>
      </c>
      <c r="BL44">
        <f ca="1"/>
        <v>0</v>
      </c>
      <c r="BM44">
        <f ca="1"/>
        <v>0</v>
      </c>
      <c r="BN44">
        <f ca="1"/>
        <v>0</v>
      </c>
      <c r="BO44">
        <f ca="1"/>
        <v>0</v>
      </c>
      <c r="BP44">
        <f ca="1"/>
        <v>0</v>
      </c>
      <c r="BQ44">
        <f ca="1"/>
        <v>0</v>
      </c>
      <c r="BR44" t="str">
        <f ca="1"/>
        <v/>
      </c>
      <c r="BS44">
        <f ca="1"/>
        <v>0</v>
      </c>
      <c r="BT44">
        <f ca="1"/>
        <v>0</v>
      </c>
      <c r="BU44" t="b">
        <f ca="1"/>
        <v>0</v>
      </c>
      <c r="BV44" t="b">
        <f ca="1"/>
        <v>0</v>
      </c>
      <c r="BW44">
        <f ca="1"/>
        <v>0</v>
      </c>
      <c r="BX44">
        <f ca="1"/>
        <v>0</v>
      </c>
      <c r="BY44">
        <f ca="1"/>
        <v>0</v>
      </c>
      <c r="BZ44">
        <f ca="1"/>
        <v>0</v>
      </c>
      <c r="CA44">
        <f ca="1"/>
        <v>1</v>
      </c>
      <c r="CB44">
        <f ca="1"/>
        <v>0</v>
      </c>
      <c r="CC44" t="b">
        <f ca="1"/>
        <v>0</v>
      </c>
      <c r="CD44" t="b">
        <f ca="1"/>
        <v>1</v>
      </c>
      <c r="CE44">
        <f ca="1"/>
        <v>0</v>
      </c>
      <c r="CF44">
        <f ca="1"/>
        <v>0</v>
      </c>
      <c r="CG44">
        <f ca="1"/>
        <v>0</v>
      </c>
      <c r="CH44">
        <f ca="1"/>
        <v>0</v>
      </c>
      <c r="CI44" t="b">
        <f ca="1"/>
        <v>0</v>
      </c>
      <c r="CJ44" t="b">
        <f ca="1"/>
        <v>0</v>
      </c>
      <c r="CK44" t="b">
        <f ca="1"/>
        <v>0</v>
      </c>
      <c r="CL44" t="b">
        <f ca="1"/>
        <v>0</v>
      </c>
      <c r="CM44" t="b">
        <f ca="1"/>
        <v>0</v>
      </c>
      <c r="CN44" t="b">
        <f ca="1"/>
        <v>0</v>
      </c>
      <c r="CO44">
        <f ca="1"/>
        <v>0</v>
      </c>
      <c r="CP44">
        <f ca="1"/>
        <v>0</v>
      </c>
      <c r="CQ44">
        <f ca="1"/>
        <v>0</v>
      </c>
      <c r="CR44">
        <f ca="1"/>
        <v>0</v>
      </c>
      <c r="CS44">
        <f ca="1"/>
        <v>0</v>
      </c>
      <c r="CT44">
        <f ca="1"/>
        <v>0</v>
      </c>
      <c r="CU44">
        <f ca="1"/>
        <v>0</v>
      </c>
      <c r="CV44">
        <f ca="1"/>
        <v>0</v>
      </c>
      <c r="CW44">
        <f ca="1"/>
        <v>0</v>
      </c>
      <c r="CX44">
        <f ca="1"/>
        <v>0</v>
      </c>
      <c r="CY44">
        <f ca="1"/>
        <v>0</v>
      </c>
      <c r="CZ44">
        <f ca="1"/>
        <v>0</v>
      </c>
      <c r="DA44">
        <f ca="1"/>
        <v>0</v>
      </c>
      <c r="DB44" t="b">
        <f ca="1"/>
        <v>0</v>
      </c>
      <c r="DC44" t="b">
        <f ca="1"/>
        <v>0</v>
      </c>
      <c r="DD44">
        <f ca="1"/>
        <v>0</v>
      </c>
      <c r="DE44" t="b">
        <f ca="1"/>
        <v>0</v>
      </c>
      <c r="DF44">
        <f ca="1"/>
        <v>0</v>
      </c>
    </row>
    <row r="45" spans="1:110" x14ac:dyDescent="0.2">
      <c r="A45" t="str">
        <f ca="1"/>
        <v>5_31 Chalet</v>
      </c>
      <c r="B45">
        <f ca="1"/>
        <v>9</v>
      </c>
      <c r="C45">
        <f ca="1"/>
        <v>0</v>
      </c>
      <c r="D45">
        <f ca="1"/>
        <v>0</v>
      </c>
      <c r="E45">
        <f ca="1"/>
        <v>0</v>
      </c>
      <c r="F45">
        <f ca="1"/>
        <v>0</v>
      </c>
      <c r="G45">
        <f ca="1"/>
        <v>0</v>
      </c>
      <c r="H45">
        <f ca="1"/>
        <v>0</v>
      </c>
      <c r="I45">
        <f ca="1"/>
        <v>0</v>
      </c>
      <c r="J45" t="str">
        <f ca="1"/>
        <v>1:20</v>
      </c>
      <c r="K45" t="b">
        <f ca="1"/>
        <v>0</v>
      </c>
      <c r="L45" t="b">
        <f ca="1"/>
        <v>0</v>
      </c>
      <c r="M45" t="b">
        <f ca="1"/>
        <v>0</v>
      </c>
      <c r="N45" t="str">
        <f ca="1"/>
        <v>Sledge</v>
      </c>
      <c r="O45" t="b">
        <f ca="1"/>
        <v>0</v>
      </c>
      <c r="P45">
        <f ca="1"/>
        <v>0</v>
      </c>
      <c r="Q45">
        <f ca="1"/>
        <v>0</v>
      </c>
      <c r="R45">
        <f ca="1"/>
        <v>0</v>
      </c>
      <c r="S45">
        <f ca="1"/>
        <v>0</v>
      </c>
      <c r="T45">
        <f ca="1"/>
        <v>0</v>
      </c>
      <c r="U45">
        <f ca="1"/>
        <v>0</v>
      </c>
      <c r="V45">
        <f ca="1"/>
        <v>0</v>
      </c>
      <c r="W45">
        <f ca="1"/>
        <v>0</v>
      </c>
      <c r="X45">
        <f ca="1"/>
        <v>0</v>
      </c>
      <c r="Y45">
        <f ca="1"/>
        <v>0</v>
      </c>
      <c r="Z45">
        <f ca="1"/>
        <v>9</v>
      </c>
      <c r="AA45">
        <f ca="1"/>
        <v>0</v>
      </c>
      <c r="AB45">
        <f ca="1"/>
        <v>0</v>
      </c>
      <c r="AC45">
        <f ca="1"/>
        <v>0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  <c r="AI45">
        <f ca="1"/>
        <v>0</v>
      </c>
      <c r="AJ45">
        <f ca="1"/>
        <v>0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  <c r="AQ45">
        <f ca="1"/>
        <v>0</v>
      </c>
      <c r="AR45">
        <f ca="1"/>
        <v>0</v>
      </c>
      <c r="AS45">
        <f ca="1"/>
        <v>0</v>
      </c>
      <c r="AT45">
        <f ca="1"/>
        <v>0</v>
      </c>
      <c r="AU45">
        <f ca="1"/>
        <v>0</v>
      </c>
      <c r="AV45">
        <f ca="1"/>
        <v>0</v>
      </c>
      <c r="AW45">
        <f ca="1"/>
        <v>0</v>
      </c>
      <c r="AX45">
        <f ca="1"/>
        <v>0</v>
      </c>
      <c r="AY45">
        <f ca="1"/>
        <v>0</v>
      </c>
      <c r="AZ45">
        <f ca="1"/>
        <v>0</v>
      </c>
      <c r="BA45">
        <f ca="1"/>
        <v>0</v>
      </c>
      <c r="BB45">
        <f ca="1"/>
        <v>0</v>
      </c>
      <c r="BC45">
        <f ca="1"/>
        <v>0</v>
      </c>
      <c r="BD45">
        <f ca="1"/>
        <v>0</v>
      </c>
      <c r="BE45">
        <f ca="1"/>
        <v>0</v>
      </c>
      <c r="BF45">
        <f ca="1"/>
        <v>0</v>
      </c>
      <c r="BG45">
        <f ca="1"/>
        <v>0</v>
      </c>
      <c r="BH45">
        <f ca="1"/>
        <v>0</v>
      </c>
      <c r="BI45">
        <f ca="1"/>
        <v>0</v>
      </c>
      <c r="BJ45">
        <f ca="1"/>
        <v>0</v>
      </c>
      <c r="BK45">
        <f ca="1"/>
        <v>0</v>
      </c>
      <c r="BL45">
        <f ca="1"/>
        <v>0</v>
      </c>
      <c r="BM45">
        <f ca="1"/>
        <v>0</v>
      </c>
      <c r="BN45">
        <f ca="1"/>
        <v>0</v>
      </c>
      <c r="BO45">
        <f ca="1"/>
        <v>0</v>
      </c>
      <c r="BP45">
        <f ca="1"/>
        <v>0</v>
      </c>
      <c r="BQ45">
        <f ca="1"/>
        <v>0</v>
      </c>
      <c r="BR45" t="str">
        <f ca="1"/>
        <v/>
      </c>
      <c r="BS45">
        <f ca="1"/>
        <v>0</v>
      </c>
      <c r="BT45">
        <f ca="1"/>
        <v>0</v>
      </c>
      <c r="BU45" t="b">
        <f ca="1"/>
        <v>0</v>
      </c>
      <c r="BV45" t="b">
        <f ca="1"/>
        <v>0</v>
      </c>
      <c r="BW45">
        <f ca="1"/>
        <v>0</v>
      </c>
      <c r="BX45">
        <f ca="1"/>
        <v>0</v>
      </c>
      <c r="BY45">
        <f ca="1"/>
        <v>0</v>
      </c>
      <c r="BZ45">
        <f ca="1"/>
        <v>0</v>
      </c>
      <c r="CA45">
        <f ca="1"/>
        <v>0</v>
      </c>
      <c r="CB45">
        <f ca="1"/>
        <v>0</v>
      </c>
      <c r="CC45" t="b">
        <f ca="1"/>
        <v>0</v>
      </c>
      <c r="CD45" t="b">
        <f ca="1"/>
        <v>0</v>
      </c>
      <c r="CE45">
        <f ca="1"/>
        <v>0</v>
      </c>
      <c r="CF45">
        <f ca="1"/>
        <v>0</v>
      </c>
      <c r="CG45">
        <f ca="1"/>
        <v>0</v>
      </c>
      <c r="CH45">
        <f ca="1"/>
        <v>80</v>
      </c>
      <c r="CI45">
        <f ca="1"/>
        <v>100</v>
      </c>
      <c r="CJ45" t="b">
        <f ca="1"/>
        <v>0</v>
      </c>
      <c r="CK45" t="b">
        <f ca="1"/>
        <v>0</v>
      </c>
      <c r="CL45" t="b">
        <f ca="1"/>
        <v>0</v>
      </c>
      <c r="CM45" t="b">
        <f ca="1"/>
        <v>0</v>
      </c>
      <c r="CN45" t="b">
        <f ca="1"/>
        <v>0</v>
      </c>
      <c r="CO45">
        <f ca="1"/>
        <v>0</v>
      </c>
      <c r="CP45">
        <f ca="1"/>
        <v>0</v>
      </c>
      <c r="CQ45">
        <f ca="1"/>
        <v>0</v>
      </c>
      <c r="CR45">
        <f ca="1"/>
        <v>0</v>
      </c>
      <c r="CS45">
        <f ca="1"/>
        <v>0</v>
      </c>
      <c r="CT45">
        <f ca="1"/>
        <v>0</v>
      </c>
      <c r="CU45">
        <f ca="1"/>
        <v>0</v>
      </c>
      <c r="CV45">
        <f ca="1"/>
        <v>0</v>
      </c>
      <c r="CW45">
        <f ca="1"/>
        <v>0</v>
      </c>
      <c r="CX45">
        <f ca="1"/>
        <v>0</v>
      </c>
      <c r="CY45">
        <f ca="1"/>
        <v>0</v>
      </c>
      <c r="CZ45">
        <f ca="1"/>
        <v>0</v>
      </c>
      <c r="DA45">
        <f ca="1"/>
        <v>0</v>
      </c>
      <c r="DB45" t="b">
        <f ca="1"/>
        <v>0</v>
      </c>
      <c r="DC45" t="b">
        <f ca="1"/>
        <v>0</v>
      </c>
      <c r="DD45">
        <f ca="1"/>
        <v>0</v>
      </c>
      <c r="DE45" t="b">
        <f ca="1"/>
        <v>0</v>
      </c>
      <c r="DF45">
        <f ca="1"/>
        <v>0</v>
      </c>
    </row>
    <row r="46" spans="1:110" x14ac:dyDescent="0.2">
      <c r="A46" t="str">
        <f ca="1"/>
        <v>5_31 Chalet</v>
      </c>
      <c r="B46">
        <f ca="1"/>
        <v>10</v>
      </c>
      <c r="C46">
        <f ca="1"/>
        <v>0</v>
      </c>
      <c r="D46">
        <f ca="1"/>
        <v>0</v>
      </c>
      <c r="E46">
        <f ca="1"/>
        <v>0</v>
      </c>
      <c r="F46">
        <f ca="1"/>
        <v>0</v>
      </c>
      <c r="G46">
        <f ca="1"/>
        <v>0</v>
      </c>
      <c r="H46">
        <f ca="1"/>
        <v>0</v>
      </c>
      <c r="I46">
        <f ca="1"/>
        <v>0</v>
      </c>
      <c r="J46" t="str">
        <f ca="1"/>
        <v>2:12</v>
      </c>
      <c r="K46" t="b">
        <f ca="1"/>
        <v>0</v>
      </c>
      <c r="L46" t="b">
        <f ca="1"/>
        <v>0</v>
      </c>
      <c r="M46" t="b">
        <f ca="1"/>
        <v>0</v>
      </c>
      <c r="N46" t="str">
        <f ca="1"/>
        <v>Sledge</v>
      </c>
      <c r="O46" t="b">
        <f ca="1"/>
        <v>0</v>
      </c>
      <c r="P46">
        <f ca="1"/>
        <v>0</v>
      </c>
      <c r="Q46">
        <f ca="1"/>
        <v>0</v>
      </c>
      <c r="R46">
        <f ca="1"/>
        <v>0</v>
      </c>
      <c r="S46">
        <f ca="1"/>
        <v>0</v>
      </c>
      <c r="T46">
        <f ca="1"/>
        <v>0</v>
      </c>
      <c r="U46">
        <f ca="1"/>
        <v>0</v>
      </c>
      <c r="V46">
        <f ca="1"/>
        <v>0</v>
      </c>
      <c r="W46">
        <f ca="1"/>
        <v>0</v>
      </c>
      <c r="X46">
        <f ca="1"/>
        <v>0</v>
      </c>
      <c r="Y46">
        <f ca="1"/>
        <v>0</v>
      </c>
      <c r="Z46">
        <f ca="1"/>
        <v>10</v>
      </c>
      <c r="AA46">
        <f ca="1"/>
        <v>0</v>
      </c>
      <c r="AB46">
        <f ca="1"/>
        <v>0</v>
      </c>
      <c r="AC46">
        <f ca="1"/>
        <v>0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  <c r="AI46">
        <f ca="1"/>
        <v>0</v>
      </c>
      <c r="AJ46">
        <f ca="1"/>
        <v>0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  <c r="AQ46">
        <f ca="1"/>
        <v>0</v>
      </c>
      <c r="AR46">
        <f ca="1"/>
        <v>0</v>
      </c>
      <c r="AS46">
        <f ca="1"/>
        <v>0</v>
      </c>
      <c r="AT46">
        <f ca="1"/>
        <v>0</v>
      </c>
      <c r="AU46">
        <f ca="1"/>
        <v>0</v>
      </c>
      <c r="AV46">
        <f ca="1"/>
        <v>0</v>
      </c>
      <c r="AW46">
        <f ca="1"/>
        <v>0</v>
      </c>
      <c r="AX46">
        <f ca="1"/>
        <v>0</v>
      </c>
      <c r="AY46">
        <f ca="1"/>
        <v>0</v>
      </c>
      <c r="AZ46">
        <f ca="1"/>
        <v>0</v>
      </c>
      <c r="BA46">
        <f ca="1"/>
        <v>0</v>
      </c>
      <c r="BB46">
        <f ca="1"/>
        <v>0</v>
      </c>
      <c r="BC46">
        <f ca="1"/>
        <v>0</v>
      </c>
      <c r="BD46">
        <f ca="1"/>
        <v>0</v>
      </c>
      <c r="BE46">
        <f ca="1"/>
        <v>0</v>
      </c>
      <c r="BF46">
        <f ca="1"/>
        <v>0</v>
      </c>
      <c r="BG46">
        <f ca="1"/>
        <v>0</v>
      </c>
      <c r="BH46">
        <f ca="1"/>
        <v>0</v>
      </c>
      <c r="BI46">
        <f ca="1"/>
        <v>0</v>
      </c>
      <c r="BJ46">
        <f ca="1"/>
        <v>0</v>
      </c>
      <c r="BK46">
        <f ca="1"/>
        <v>0</v>
      </c>
      <c r="BL46">
        <f ca="1"/>
        <v>0</v>
      </c>
      <c r="BM46">
        <f ca="1"/>
        <v>0</v>
      </c>
      <c r="BN46">
        <f ca="1"/>
        <v>0</v>
      </c>
      <c r="BO46">
        <f ca="1"/>
        <v>0</v>
      </c>
      <c r="BP46">
        <f ca="1"/>
        <v>0</v>
      </c>
      <c r="BQ46">
        <f ca="1"/>
        <v>0</v>
      </c>
      <c r="BR46" t="str">
        <f ca="1"/>
        <v/>
      </c>
      <c r="BS46">
        <f ca="1"/>
        <v>0</v>
      </c>
      <c r="BT46">
        <f ca="1"/>
        <v>0</v>
      </c>
      <c r="BU46" t="b">
        <f ca="1"/>
        <v>0</v>
      </c>
      <c r="BV46" t="b">
        <f ca="1"/>
        <v>0</v>
      </c>
      <c r="BW46">
        <f ca="1"/>
        <v>0</v>
      </c>
      <c r="BX46">
        <f ca="1"/>
        <v>0</v>
      </c>
      <c r="BY46">
        <f ca="1"/>
        <v>0</v>
      </c>
      <c r="BZ46">
        <f ca="1"/>
        <v>0</v>
      </c>
      <c r="CA46">
        <f ca="1"/>
        <v>1</v>
      </c>
      <c r="CB46">
        <f ca="1"/>
        <v>0</v>
      </c>
      <c r="CC46" t="b">
        <f ca="1"/>
        <v>1</v>
      </c>
      <c r="CD46" t="b">
        <f ca="1"/>
        <v>1</v>
      </c>
      <c r="CE46">
        <f ca="1"/>
        <v>0</v>
      </c>
      <c r="CF46">
        <f ca="1"/>
        <v>0</v>
      </c>
      <c r="CG46">
        <f ca="1"/>
        <v>0</v>
      </c>
      <c r="CH46">
        <f ca="1"/>
        <v>132</v>
      </c>
      <c r="CI46">
        <f ca="1"/>
        <v>48</v>
      </c>
      <c r="CJ46" t="b">
        <f ca="1"/>
        <v>0</v>
      </c>
      <c r="CK46" t="b">
        <f ca="1"/>
        <v>1</v>
      </c>
      <c r="CL46" t="b">
        <f ca="1"/>
        <v>0</v>
      </c>
      <c r="CM46" t="b">
        <f ca="1"/>
        <v>0</v>
      </c>
      <c r="CN46" t="b">
        <f ca="1"/>
        <v>0</v>
      </c>
      <c r="CO46">
        <f ca="1"/>
        <v>0</v>
      </c>
      <c r="CP46">
        <f ca="1"/>
        <v>0</v>
      </c>
      <c r="CQ46">
        <f ca="1"/>
        <v>0</v>
      </c>
      <c r="CR46">
        <f ca="1"/>
        <v>0</v>
      </c>
      <c r="CS46">
        <f ca="1"/>
        <v>0</v>
      </c>
      <c r="CT46">
        <f ca="1"/>
        <v>0</v>
      </c>
      <c r="CU46">
        <f ca="1"/>
        <v>0</v>
      </c>
      <c r="CV46">
        <f ca="1"/>
        <v>0</v>
      </c>
      <c r="CW46">
        <f ca="1"/>
        <v>0</v>
      </c>
      <c r="CX46">
        <f ca="1"/>
        <v>0</v>
      </c>
      <c r="CY46">
        <f ca="1"/>
        <v>0</v>
      </c>
      <c r="CZ46">
        <f ca="1"/>
        <v>0</v>
      </c>
      <c r="DA46">
        <f ca="1"/>
        <v>0</v>
      </c>
      <c r="DB46" t="b">
        <f ca="1"/>
        <v>0</v>
      </c>
      <c r="DC46" t="b">
        <f ca="1"/>
        <v>0</v>
      </c>
      <c r="DD46">
        <f ca="1"/>
        <v>0</v>
      </c>
      <c r="DE46" t="b">
        <f ca="1"/>
        <v>0</v>
      </c>
      <c r="DF46">
        <f ca="1"/>
        <v>0</v>
      </c>
    </row>
    <row r="47" spans="1:110" x14ac:dyDescent="0.2">
      <c r="A47" t="str">
        <f ca="1"/>
        <v>5_31 Chalet</v>
      </c>
      <c r="B47">
        <f ca="1"/>
        <v>11</v>
      </c>
      <c r="C47">
        <f ca="1"/>
        <v>0</v>
      </c>
      <c r="D47">
        <f ca="1"/>
        <v>0</v>
      </c>
      <c r="E47">
        <f ca="1"/>
        <v>0</v>
      </c>
      <c r="F47">
        <f ca="1"/>
        <v>0</v>
      </c>
      <c r="G47">
        <f ca="1"/>
        <v>0</v>
      </c>
      <c r="H47">
        <f ca="1"/>
        <v>0</v>
      </c>
      <c r="I47">
        <f ca="1"/>
        <v>0</v>
      </c>
      <c r="J47" t="str">
        <f ca="1"/>
        <v>2:13</v>
      </c>
      <c r="K47" t="b">
        <f ca="1"/>
        <v>0</v>
      </c>
      <c r="L47" t="b">
        <f ca="1"/>
        <v>0</v>
      </c>
      <c r="M47" t="b">
        <f ca="1"/>
        <v>1</v>
      </c>
      <c r="N47" t="str">
        <f ca="1"/>
        <v>Sledge</v>
      </c>
      <c r="O47" t="b">
        <f ca="1"/>
        <v>0</v>
      </c>
      <c r="P47">
        <f ca="1"/>
        <v>0</v>
      </c>
      <c r="Q47">
        <f ca="1"/>
        <v>0</v>
      </c>
      <c r="R47">
        <f ca="1"/>
        <v>0</v>
      </c>
      <c r="S47">
        <f ca="1"/>
        <v>0</v>
      </c>
      <c r="T47">
        <f ca="1"/>
        <v>0</v>
      </c>
      <c r="U47">
        <f ca="1"/>
        <v>0</v>
      </c>
      <c r="V47">
        <f ca="1"/>
        <v>0</v>
      </c>
      <c r="W47">
        <f ca="1"/>
        <v>0</v>
      </c>
      <c r="X47">
        <f ca="1"/>
        <v>0</v>
      </c>
      <c r="Y47">
        <f ca="1"/>
        <v>0</v>
      </c>
      <c r="Z47">
        <f ca="1"/>
        <v>11</v>
      </c>
      <c r="AA47">
        <f ca="1"/>
        <v>0</v>
      </c>
      <c r="AB47">
        <f ca="1"/>
        <v>0</v>
      </c>
      <c r="AC47">
        <f ca="1"/>
        <v>0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  <c r="AI47">
        <f ca="1"/>
        <v>0</v>
      </c>
      <c r="AJ47">
        <f ca="1"/>
        <v>0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  <c r="AQ47">
        <f ca="1"/>
        <v>0</v>
      </c>
      <c r="AR47">
        <f ca="1"/>
        <v>0</v>
      </c>
      <c r="AS47">
        <f ca="1"/>
        <v>0</v>
      </c>
      <c r="AT47">
        <f ca="1"/>
        <v>0</v>
      </c>
      <c r="AU47">
        <f ca="1"/>
        <v>0</v>
      </c>
      <c r="AV47">
        <f ca="1"/>
        <v>0</v>
      </c>
      <c r="AW47">
        <f ca="1"/>
        <v>0</v>
      </c>
      <c r="AX47">
        <f ca="1"/>
        <v>0</v>
      </c>
      <c r="AY47">
        <f ca="1"/>
        <v>0</v>
      </c>
      <c r="AZ47">
        <f ca="1"/>
        <v>0</v>
      </c>
      <c r="BA47">
        <f ca="1"/>
        <v>0</v>
      </c>
      <c r="BB47">
        <f ca="1"/>
        <v>0</v>
      </c>
      <c r="BC47">
        <f ca="1"/>
        <v>0</v>
      </c>
      <c r="BD47">
        <f ca="1"/>
        <v>0</v>
      </c>
      <c r="BE47">
        <f ca="1"/>
        <v>0</v>
      </c>
      <c r="BF47">
        <f ca="1"/>
        <v>0</v>
      </c>
      <c r="BG47">
        <f ca="1"/>
        <v>0</v>
      </c>
      <c r="BH47">
        <f ca="1"/>
        <v>0</v>
      </c>
      <c r="BI47">
        <f ca="1"/>
        <v>0</v>
      </c>
      <c r="BJ47">
        <f ca="1"/>
        <v>0</v>
      </c>
      <c r="BK47">
        <f ca="1"/>
        <v>0</v>
      </c>
      <c r="BL47">
        <f ca="1"/>
        <v>0</v>
      </c>
      <c r="BM47">
        <f ca="1"/>
        <v>0</v>
      </c>
      <c r="BN47">
        <f ca="1"/>
        <v>0</v>
      </c>
      <c r="BO47">
        <f ca="1"/>
        <v>0</v>
      </c>
      <c r="BP47">
        <f ca="1"/>
        <v>0</v>
      </c>
      <c r="BQ47">
        <f ca="1"/>
        <v>0</v>
      </c>
      <c r="BR47" t="str">
        <f ca="1"/>
        <v/>
      </c>
      <c r="BS47">
        <f ca="1"/>
        <v>0</v>
      </c>
      <c r="BT47">
        <f ca="1"/>
        <v>0</v>
      </c>
      <c r="BU47" t="b">
        <f ca="1"/>
        <v>0</v>
      </c>
      <c r="BV47" t="b">
        <f ca="1"/>
        <v>0</v>
      </c>
      <c r="BW47">
        <f ca="1"/>
        <v>0</v>
      </c>
      <c r="BX47">
        <f ca="1"/>
        <v>0</v>
      </c>
      <c r="BY47">
        <f ca="1"/>
        <v>0</v>
      </c>
      <c r="BZ47">
        <f ca="1"/>
        <v>0</v>
      </c>
      <c r="CA47">
        <f ca="1"/>
        <v>0</v>
      </c>
      <c r="CB47">
        <f ca="1"/>
        <v>0</v>
      </c>
      <c r="CC47" t="b">
        <f ca="1"/>
        <v>0</v>
      </c>
      <c r="CD47" t="b">
        <f ca="1"/>
        <v>0</v>
      </c>
      <c r="CE47">
        <f ca="1"/>
        <v>0</v>
      </c>
      <c r="CF47">
        <f ca="1"/>
        <v>0</v>
      </c>
      <c r="CG47">
        <f ca="1"/>
        <v>0</v>
      </c>
      <c r="CH47">
        <f ca="1"/>
        <v>133</v>
      </c>
      <c r="CI47">
        <f ca="1"/>
        <v>47</v>
      </c>
      <c r="CJ47" t="b">
        <f ca="1"/>
        <v>0</v>
      </c>
      <c r="CK47" t="b">
        <f ca="1"/>
        <v>0</v>
      </c>
      <c r="CL47" t="b">
        <f ca="1"/>
        <v>0</v>
      </c>
      <c r="CM47" t="b">
        <f ca="1"/>
        <v>0</v>
      </c>
      <c r="CN47" t="b">
        <f ca="1"/>
        <v>0</v>
      </c>
      <c r="CO47">
        <f ca="1"/>
        <v>0</v>
      </c>
      <c r="CP47">
        <f ca="1"/>
        <v>0</v>
      </c>
      <c r="CQ47">
        <f ca="1"/>
        <v>0</v>
      </c>
      <c r="CR47">
        <f ca="1"/>
        <v>0</v>
      </c>
      <c r="CS47">
        <f ca="1"/>
        <v>0</v>
      </c>
      <c r="CT47">
        <f ca="1"/>
        <v>0</v>
      </c>
      <c r="CU47">
        <f ca="1"/>
        <v>0</v>
      </c>
      <c r="CV47">
        <f ca="1"/>
        <v>0</v>
      </c>
      <c r="CW47">
        <f ca="1"/>
        <v>0</v>
      </c>
      <c r="CX47">
        <f ca="1"/>
        <v>0</v>
      </c>
      <c r="CY47">
        <f ca="1"/>
        <v>0</v>
      </c>
      <c r="CZ47">
        <f ca="1"/>
        <v>0</v>
      </c>
      <c r="DA47">
        <f ca="1"/>
        <v>0</v>
      </c>
      <c r="DB47" t="b">
        <f ca="1"/>
        <v>0</v>
      </c>
      <c r="DC47" t="b">
        <f ca="1"/>
        <v>0</v>
      </c>
      <c r="DD47">
        <f ca="1"/>
        <v>0</v>
      </c>
      <c r="DE47" t="b">
        <f ca="1"/>
        <v>0</v>
      </c>
      <c r="DF47">
        <f ca="1"/>
        <v>0</v>
      </c>
    </row>
    <row r="48" spans="1:110" x14ac:dyDescent="0.2">
      <c r="A48" t="str">
        <f ca="1"/>
        <v>5_31 Chalet</v>
      </c>
      <c r="B48">
        <f ca="1"/>
        <v>12</v>
      </c>
      <c r="C48">
        <f ca="1"/>
        <v>0</v>
      </c>
      <c r="D48">
        <f ca="1"/>
        <v>0</v>
      </c>
      <c r="E48">
        <f ca="1"/>
        <v>0</v>
      </c>
      <c r="F48">
        <f ca="1"/>
        <v>0</v>
      </c>
      <c r="G48">
        <f ca="1"/>
        <v>0</v>
      </c>
      <c r="H48">
        <f ca="1"/>
        <v>0</v>
      </c>
      <c r="I48">
        <f ca="1"/>
        <v>0</v>
      </c>
      <c r="J48">
        <f ca="1"/>
        <v>0</v>
      </c>
      <c r="K48" t="b">
        <f ca="1"/>
        <v>0</v>
      </c>
      <c r="L48" t="b">
        <f ca="1"/>
        <v>0</v>
      </c>
      <c r="M48" t="b">
        <f ca="1"/>
        <v>0</v>
      </c>
      <c r="N48" t="str">
        <f ca="1"/>
        <v>Sledge</v>
      </c>
      <c r="O48" t="b">
        <f ca="1"/>
        <v>0</v>
      </c>
      <c r="P48">
        <f ca="1"/>
        <v>0</v>
      </c>
      <c r="Q48">
        <f ca="1"/>
        <v>0</v>
      </c>
      <c r="R48">
        <f ca="1"/>
        <v>0</v>
      </c>
      <c r="S48">
        <f ca="1"/>
        <v>0</v>
      </c>
      <c r="T48">
        <f ca="1"/>
        <v>0</v>
      </c>
      <c r="U48">
        <f ca="1"/>
        <v>0</v>
      </c>
      <c r="V48">
        <f ca="1"/>
        <v>0</v>
      </c>
      <c r="W48">
        <f ca="1"/>
        <v>0</v>
      </c>
      <c r="X48">
        <f ca="1"/>
        <v>0</v>
      </c>
      <c r="Y48">
        <f ca="1"/>
        <v>0</v>
      </c>
      <c r="Z48">
        <f ca="1"/>
        <v>12</v>
      </c>
      <c r="AA48">
        <f ca="1"/>
        <v>0</v>
      </c>
      <c r="AB48">
        <f ca="1"/>
        <v>0</v>
      </c>
      <c r="AC48">
        <f ca="1"/>
        <v>0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  <c r="AI48">
        <f ca="1"/>
        <v>0</v>
      </c>
      <c r="AJ48">
        <f ca="1"/>
        <v>0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  <c r="AQ48">
        <f ca="1"/>
        <v>0</v>
      </c>
      <c r="AR48">
        <f ca="1"/>
        <v>0</v>
      </c>
      <c r="AS48">
        <f ca="1"/>
        <v>0</v>
      </c>
      <c r="AT48">
        <f ca="1"/>
        <v>0</v>
      </c>
      <c r="AU48">
        <f ca="1"/>
        <v>0</v>
      </c>
      <c r="AV48">
        <f ca="1"/>
        <v>0</v>
      </c>
      <c r="AW48">
        <f ca="1"/>
        <v>0</v>
      </c>
      <c r="AX48">
        <f ca="1"/>
        <v>0</v>
      </c>
      <c r="AY48">
        <f ca="1"/>
        <v>0</v>
      </c>
      <c r="AZ48">
        <f ca="1"/>
        <v>0</v>
      </c>
      <c r="BA48">
        <f ca="1"/>
        <v>0</v>
      </c>
      <c r="BB48">
        <f ca="1"/>
        <v>0</v>
      </c>
      <c r="BC48">
        <f ca="1"/>
        <v>0</v>
      </c>
      <c r="BD48">
        <f ca="1"/>
        <v>0</v>
      </c>
      <c r="BE48">
        <f ca="1"/>
        <v>0</v>
      </c>
      <c r="BF48">
        <f ca="1"/>
        <v>0</v>
      </c>
      <c r="BG48">
        <f ca="1"/>
        <v>0</v>
      </c>
      <c r="BH48">
        <f ca="1"/>
        <v>0</v>
      </c>
      <c r="BI48">
        <f ca="1"/>
        <v>0</v>
      </c>
      <c r="BJ48">
        <f ca="1"/>
        <v>0</v>
      </c>
      <c r="BK48">
        <f ca="1"/>
        <v>0</v>
      </c>
      <c r="BL48">
        <f ca="1"/>
        <v>0</v>
      </c>
      <c r="BM48">
        <f ca="1"/>
        <v>0</v>
      </c>
      <c r="BN48">
        <f ca="1"/>
        <v>0</v>
      </c>
      <c r="BO48">
        <f ca="1"/>
        <v>0</v>
      </c>
      <c r="BP48">
        <f ca="1"/>
        <v>0</v>
      </c>
      <c r="BQ48">
        <f ca="1"/>
        <v>0</v>
      </c>
      <c r="BR48" t="str">
        <f ca="1"/>
        <v/>
      </c>
      <c r="BS48">
        <f ca="1"/>
        <v>0</v>
      </c>
      <c r="BT48">
        <f ca="1"/>
        <v>0</v>
      </c>
      <c r="BU48" t="b">
        <f ca="1"/>
        <v>0</v>
      </c>
      <c r="BV48" t="b">
        <f ca="1"/>
        <v>0</v>
      </c>
      <c r="BW48">
        <f ca="1"/>
        <v>0</v>
      </c>
      <c r="BX48">
        <f ca="1"/>
        <v>0</v>
      </c>
      <c r="BY48">
        <f ca="1"/>
        <v>0</v>
      </c>
      <c r="BZ48">
        <f ca="1"/>
        <v>0</v>
      </c>
      <c r="CA48">
        <f ca="1"/>
        <v>0</v>
      </c>
      <c r="CB48">
        <f ca="1"/>
        <v>0</v>
      </c>
      <c r="CC48" t="b">
        <f ca="1"/>
        <v>0</v>
      </c>
      <c r="CD48" t="b">
        <f ca="1"/>
        <v>1</v>
      </c>
      <c r="CE48">
        <f ca="1"/>
        <v>0</v>
      </c>
      <c r="CF48">
        <f ca="1"/>
        <v>0</v>
      </c>
      <c r="CG48">
        <f ca="1"/>
        <v>0</v>
      </c>
      <c r="CH48">
        <f ca="1"/>
        <v>0</v>
      </c>
      <c r="CI48" t="b">
        <f ca="1"/>
        <v>0</v>
      </c>
      <c r="CJ48" t="b">
        <f ca="1"/>
        <v>0</v>
      </c>
      <c r="CK48" t="b">
        <f ca="1"/>
        <v>0</v>
      </c>
      <c r="CL48" t="b">
        <f ca="1"/>
        <v>1</v>
      </c>
      <c r="CM48" t="b">
        <f ca="1"/>
        <v>0</v>
      </c>
      <c r="CN48" t="b">
        <f ca="1"/>
        <v>0</v>
      </c>
      <c r="CO48">
        <f ca="1"/>
        <v>0</v>
      </c>
      <c r="CP48">
        <f ca="1"/>
        <v>0</v>
      </c>
      <c r="CQ48">
        <f ca="1"/>
        <v>0</v>
      </c>
      <c r="CR48">
        <f ca="1"/>
        <v>0</v>
      </c>
      <c r="CS48">
        <f ca="1"/>
        <v>0</v>
      </c>
      <c r="CT48">
        <f ca="1"/>
        <v>0</v>
      </c>
      <c r="CU48">
        <f ca="1"/>
        <v>0</v>
      </c>
      <c r="CV48">
        <f ca="1"/>
        <v>0</v>
      </c>
      <c r="CW48">
        <f ca="1"/>
        <v>0</v>
      </c>
      <c r="CX48">
        <f ca="1"/>
        <v>0</v>
      </c>
      <c r="CY48">
        <f ca="1"/>
        <v>0</v>
      </c>
      <c r="CZ48">
        <f ca="1"/>
        <v>0</v>
      </c>
      <c r="DA48">
        <f ca="1"/>
        <v>0</v>
      </c>
      <c r="DB48" t="b">
        <f ca="1"/>
        <v>0</v>
      </c>
      <c r="DC48" t="b">
        <f ca="1"/>
        <v>0</v>
      </c>
      <c r="DD48">
        <f ca="1"/>
        <v>0</v>
      </c>
      <c r="DE48" t="b">
        <f ca="1"/>
        <v>0</v>
      </c>
      <c r="DF48">
        <f ca="1"/>
        <v>0</v>
      </c>
    </row>
    <row r="49" spans="1:110" x14ac:dyDescent="0.2">
      <c r="A49" t="str">
        <f ca="1"/>
        <v>5_31 Oregon</v>
      </c>
      <c r="B49">
        <f ca="1"/>
        <v>1</v>
      </c>
      <c r="C49">
        <f ca="1"/>
        <v>0</v>
      </c>
      <c r="D49">
        <f ca="1"/>
        <v>0</v>
      </c>
      <c r="E49">
        <f ca="1"/>
        <v>0</v>
      </c>
      <c r="F49">
        <f ca="1"/>
        <v>0</v>
      </c>
      <c r="G49">
        <f ca="1"/>
        <v>0</v>
      </c>
      <c r="H49">
        <f ca="1"/>
        <v>0</v>
      </c>
      <c r="I49">
        <f ca="1"/>
        <v>0</v>
      </c>
      <c r="J49" t="str">
        <f ca="1"/>
        <v>0:20</v>
      </c>
      <c r="K49" t="b">
        <f ca="1"/>
        <v>0</v>
      </c>
      <c r="L49" t="b">
        <f ca="1"/>
        <v>1</v>
      </c>
      <c r="M49" t="b">
        <f ca="1"/>
        <v>0</v>
      </c>
      <c r="N49" t="str">
        <f ca="1"/>
        <v>Wamai</v>
      </c>
      <c r="O49" t="b">
        <f ca="1"/>
        <v>0</v>
      </c>
      <c r="P49">
        <f ca="1"/>
        <v>0</v>
      </c>
      <c r="Q49">
        <f ca="1"/>
        <v>0</v>
      </c>
      <c r="R49">
        <f ca="1"/>
        <v>0</v>
      </c>
      <c r="S49">
        <f ca="1"/>
        <v>0</v>
      </c>
      <c r="T49">
        <f ca="1"/>
        <v>0</v>
      </c>
      <c r="U49">
        <f ca="1"/>
        <v>0</v>
      </c>
      <c r="V49">
        <f ca="1"/>
        <v>0</v>
      </c>
      <c r="W49">
        <f ca="1"/>
        <v>0</v>
      </c>
      <c r="X49">
        <f ca="1"/>
        <v>0</v>
      </c>
      <c r="Y49">
        <f ca="1"/>
        <v>0</v>
      </c>
      <c r="Z49">
        <f ca="1"/>
        <v>1</v>
      </c>
      <c r="AA49">
        <f ca="1"/>
        <v>0</v>
      </c>
      <c r="AB49">
        <f ca="1"/>
        <v>0</v>
      </c>
      <c r="AC49">
        <f ca="1"/>
        <v>0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  <c r="AI49">
        <f ca="1"/>
        <v>0</v>
      </c>
      <c r="AJ49">
        <f ca="1"/>
        <v>0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  <c r="AQ49">
        <f ca="1"/>
        <v>0</v>
      </c>
      <c r="AR49">
        <f ca="1"/>
        <v>0</v>
      </c>
      <c r="AS49">
        <f ca="1"/>
        <v>0</v>
      </c>
      <c r="AT49">
        <f ca="1"/>
        <v>0</v>
      </c>
      <c r="AU49">
        <f ca="1"/>
        <v>0</v>
      </c>
      <c r="AV49">
        <f ca="1"/>
        <v>0</v>
      </c>
      <c r="AW49">
        <f ca="1"/>
        <v>0</v>
      </c>
      <c r="AX49">
        <f ca="1"/>
        <v>0</v>
      </c>
      <c r="AY49">
        <f ca="1"/>
        <v>0</v>
      </c>
      <c r="AZ49">
        <f ca="1"/>
        <v>0</v>
      </c>
      <c r="BA49">
        <f ca="1"/>
        <v>0</v>
      </c>
      <c r="BB49">
        <f ca="1"/>
        <v>0</v>
      </c>
      <c r="BC49">
        <f ca="1"/>
        <v>0</v>
      </c>
      <c r="BD49">
        <f ca="1"/>
        <v>0</v>
      </c>
      <c r="BE49">
        <f ca="1"/>
        <v>0</v>
      </c>
      <c r="BF49">
        <f ca="1"/>
        <v>0</v>
      </c>
      <c r="BG49">
        <f ca="1"/>
        <v>0</v>
      </c>
      <c r="BH49">
        <f ca="1"/>
        <v>0</v>
      </c>
      <c r="BI49">
        <f ca="1"/>
        <v>0</v>
      </c>
      <c r="BJ49">
        <f ca="1"/>
        <v>0</v>
      </c>
      <c r="BK49">
        <f ca="1"/>
        <v>0</v>
      </c>
      <c r="BL49">
        <f ca="1"/>
        <v>0</v>
      </c>
      <c r="BM49">
        <f ca="1"/>
        <v>0</v>
      </c>
      <c r="BN49">
        <f ca="1"/>
        <v>0</v>
      </c>
      <c r="BO49">
        <f ca="1"/>
        <v>0</v>
      </c>
      <c r="BP49">
        <f ca="1"/>
        <v>0</v>
      </c>
      <c r="BQ49">
        <f ca="1"/>
        <v>0</v>
      </c>
      <c r="BR49" t="str">
        <f ca="1"/>
        <v/>
      </c>
      <c r="BS49">
        <f ca="1"/>
        <v>0</v>
      </c>
      <c r="BT49">
        <f ca="1"/>
        <v>0</v>
      </c>
      <c r="BU49" t="b">
        <f ca="1"/>
        <v>0</v>
      </c>
      <c r="BV49" t="b">
        <f ca="1"/>
        <v>0</v>
      </c>
      <c r="BW49">
        <f ca="1"/>
        <v>0</v>
      </c>
      <c r="BX49">
        <f ca="1"/>
        <v>0</v>
      </c>
      <c r="BY49">
        <f ca="1"/>
        <v>0</v>
      </c>
      <c r="BZ49">
        <f ca="1"/>
        <v>0</v>
      </c>
      <c r="CA49">
        <f ca="1"/>
        <v>1</v>
      </c>
      <c r="CB49">
        <f ca="1"/>
        <v>1</v>
      </c>
      <c r="CC49" t="b">
        <f ca="1"/>
        <v>1</v>
      </c>
      <c r="CD49" t="b">
        <f ca="1"/>
        <v>1</v>
      </c>
      <c r="CE49">
        <f ca="1"/>
        <v>0</v>
      </c>
      <c r="CF49">
        <f ca="1"/>
        <v>0</v>
      </c>
      <c r="CG49">
        <f ca="1"/>
        <v>0</v>
      </c>
      <c r="CH49">
        <f ca="1"/>
        <v>20</v>
      </c>
      <c r="CI49">
        <f ca="1"/>
        <v>160</v>
      </c>
      <c r="CJ49" t="b">
        <f ca="1"/>
        <v>1</v>
      </c>
      <c r="CK49" t="b">
        <f ca="1"/>
        <v>1</v>
      </c>
      <c r="CL49" t="b">
        <f ca="1"/>
        <v>1</v>
      </c>
      <c r="CM49" t="b">
        <f ca="1"/>
        <v>0</v>
      </c>
      <c r="CN49" t="b">
        <f ca="1"/>
        <v>0</v>
      </c>
      <c r="CO49">
        <f ca="1"/>
        <v>0</v>
      </c>
      <c r="CP49">
        <f ca="1"/>
        <v>0</v>
      </c>
      <c r="CQ49">
        <f ca="1"/>
        <v>0</v>
      </c>
      <c r="CR49">
        <f ca="1"/>
        <v>0</v>
      </c>
      <c r="CS49">
        <f ca="1"/>
        <v>0</v>
      </c>
      <c r="CT49">
        <f ca="1"/>
        <v>0</v>
      </c>
      <c r="CU49" t="b">
        <f ca="1"/>
        <v>1</v>
      </c>
      <c r="CV49" t="b">
        <f ca="1"/>
        <v>1</v>
      </c>
      <c r="CW49" t="b">
        <f ca="1"/>
        <v>0</v>
      </c>
      <c r="CX49">
        <f ca="1"/>
        <v>160</v>
      </c>
      <c r="CY49">
        <f ca="1"/>
        <v>1</v>
      </c>
      <c r="CZ49">
        <f ca="1"/>
        <v>1</v>
      </c>
      <c r="DA49">
        <f ca="1"/>
        <v>0</v>
      </c>
      <c r="DB49" t="b">
        <f ca="1"/>
        <v>1</v>
      </c>
      <c r="DC49" t="b">
        <f ca="1"/>
        <v>1</v>
      </c>
      <c r="DD49">
        <f ca="1"/>
        <v>0</v>
      </c>
      <c r="DE49" t="b">
        <f ca="1"/>
        <v>0</v>
      </c>
      <c r="DF49">
        <f ca="1"/>
        <v>0</v>
      </c>
    </row>
    <row r="50" spans="1:110" x14ac:dyDescent="0.2">
      <c r="A50" t="str">
        <f ca="1"/>
        <v>5_31 Oregon</v>
      </c>
      <c r="B50">
        <f ca="1"/>
        <v>2</v>
      </c>
      <c r="C50">
        <f ca="1"/>
        <v>0</v>
      </c>
      <c r="D50">
        <f ca="1"/>
        <v>0</v>
      </c>
      <c r="E50">
        <f ca="1"/>
        <v>0</v>
      </c>
      <c r="F50">
        <f ca="1"/>
        <v>0</v>
      </c>
      <c r="G50">
        <f ca="1"/>
        <v>0</v>
      </c>
      <c r="H50">
        <f ca="1"/>
        <v>0</v>
      </c>
      <c r="I50">
        <f ca="1"/>
        <v>0</v>
      </c>
      <c r="J50" t="str">
        <f ca="1"/>
        <v>0:29</v>
      </c>
      <c r="K50" t="b">
        <f ca="1"/>
        <v>0</v>
      </c>
      <c r="L50" t="b">
        <f ca="1"/>
        <v>0</v>
      </c>
      <c r="M50" t="b">
        <f ca="1"/>
        <v>0</v>
      </c>
      <c r="N50" t="str">
        <f ca="1"/>
        <v>Wamai</v>
      </c>
      <c r="O50" t="b">
        <f ca="1"/>
        <v>0</v>
      </c>
      <c r="P50">
        <f ca="1"/>
        <v>0</v>
      </c>
      <c r="Q50">
        <f ca="1"/>
        <v>0</v>
      </c>
      <c r="R50">
        <f ca="1"/>
        <v>0</v>
      </c>
      <c r="S50">
        <f ca="1"/>
        <v>0</v>
      </c>
      <c r="T50">
        <f ca="1"/>
        <v>0</v>
      </c>
      <c r="U50">
        <f ca="1"/>
        <v>0</v>
      </c>
      <c r="V50">
        <f ca="1"/>
        <v>0</v>
      </c>
      <c r="W50">
        <f ca="1"/>
        <v>0</v>
      </c>
      <c r="X50">
        <f ca="1"/>
        <v>0</v>
      </c>
      <c r="Y50">
        <f ca="1"/>
        <v>0</v>
      </c>
      <c r="Z50">
        <f ca="1"/>
        <v>2</v>
      </c>
      <c r="AA50">
        <f ca="1"/>
        <v>0</v>
      </c>
      <c r="AB50">
        <f ca="1"/>
        <v>0</v>
      </c>
      <c r="AC50">
        <f ca="1"/>
        <v>0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  <c r="AI50">
        <f ca="1"/>
        <v>0</v>
      </c>
      <c r="AJ50">
        <f ca="1"/>
        <v>0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  <c r="AQ50">
        <f ca="1"/>
        <v>0</v>
      </c>
      <c r="AR50">
        <f ca="1"/>
        <v>0</v>
      </c>
      <c r="AS50">
        <f ca="1"/>
        <v>0</v>
      </c>
      <c r="AT50">
        <f ca="1"/>
        <v>0</v>
      </c>
      <c r="AU50">
        <f ca="1"/>
        <v>0</v>
      </c>
      <c r="AV50">
        <f ca="1"/>
        <v>0</v>
      </c>
      <c r="AW50">
        <f ca="1"/>
        <v>0</v>
      </c>
      <c r="AX50">
        <f ca="1"/>
        <v>0</v>
      </c>
      <c r="AY50">
        <f ca="1"/>
        <v>0</v>
      </c>
      <c r="AZ50">
        <f ca="1"/>
        <v>0</v>
      </c>
      <c r="BA50">
        <f ca="1"/>
        <v>0</v>
      </c>
      <c r="BB50">
        <f ca="1"/>
        <v>0</v>
      </c>
      <c r="BC50">
        <f ca="1"/>
        <v>0</v>
      </c>
      <c r="BD50">
        <f ca="1"/>
        <v>0</v>
      </c>
      <c r="BE50">
        <f ca="1"/>
        <v>0</v>
      </c>
      <c r="BF50">
        <f ca="1"/>
        <v>0</v>
      </c>
      <c r="BG50">
        <f ca="1"/>
        <v>0</v>
      </c>
      <c r="BH50">
        <f ca="1"/>
        <v>0</v>
      </c>
      <c r="BI50">
        <f ca="1"/>
        <v>0</v>
      </c>
      <c r="BJ50">
        <f ca="1"/>
        <v>0</v>
      </c>
      <c r="BK50">
        <f ca="1"/>
        <v>0</v>
      </c>
      <c r="BL50">
        <f ca="1"/>
        <v>0</v>
      </c>
      <c r="BM50">
        <f ca="1"/>
        <v>0</v>
      </c>
      <c r="BN50">
        <f ca="1"/>
        <v>0</v>
      </c>
      <c r="BO50">
        <f ca="1"/>
        <v>0</v>
      </c>
      <c r="BP50">
        <f ca="1"/>
        <v>0</v>
      </c>
      <c r="BQ50">
        <f ca="1"/>
        <v>0</v>
      </c>
      <c r="BR50" t="str">
        <f ca="1"/>
        <v/>
      </c>
      <c r="BS50">
        <f ca="1"/>
        <v>0</v>
      </c>
      <c r="BT50">
        <f ca="1"/>
        <v>0</v>
      </c>
      <c r="BU50" t="b">
        <f ca="1"/>
        <v>0</v>
      </c>
      <c r="BV50" t="b">
        <f ca="1"/>
        <v>0</v>
      </c>
      <c r="BW50">
        <f ca="1"/>
        <v>0</v>
      </c>
      <c r="BX50">
        <f ca="1"/>
        <v>0</v>
      </c>
      <c r="BY50">
        <f ca="1"/>
        <v>0</v>
      </c>
      <c r="BZ50">
        <f ca="1"/>
        <v>0</v>
      </c>
      <c r="CA50">
        <f ca="1"/>
        <v>0</v>
      </c>
      <c r="CB50">
        <f ca="1"/>
        <v>0</v>
      </c>
      <c r="CC50" t="b">
        <f ca="1"/>
        <v>0</v>
      </c>
      <c r="CD50" t="b">
        <f ca="1"/>
        <v>0</v>
      </c>
      <c r="CE50">
        <f ca="1"/>
        <v>0</v>
      </c>
      <c r="CF50">
        <f ca="1"/>
        <v>0</v>
      </c>
      <c r="CG50">
        <f ca="1"/>
        <v>0</v>
      </c>
      <c r="CH50">
        <f ca="1"/>
        <v>29</v>
      </c>
      <c r="CI50">
        <f ca="1"/>
        <v>151</v>
      </c>
      <c r="CJ50" t="b">
        <f ca="1"/>
        <v>0</v>
      </c>
      <c r="CK50" t="b">
        <f ca="1"/>
        <v>0</v>
      </c>
      <c r="CL50" t="b">
        <f ca="1"/>
        <v>0</v>
      </c>
      <c r="CM50" t="b">
        <f ca="1"/>
        <v>0</v>
      </c>
      <c r="CN50" t="b">
        <f ca="1"/>
        <v>0</v>
      </c>
      <c r="CO50">
        <f ca="1"/>
        <v>0</v>
      </c>
      <c r="CP50">
        <f ca="1"/>
        <v>0</v>
      </c>
      <c r="CQ50">
        <f ca="1"/>
        <v>0</v>
      </c>
      <c r="CR50">
        <f ca="1"/>
        <v>0</v>
      </c>
      <c r="CS50">
        <f ca="1"/>
        <v>0</v>
      </c>
      <c r="CT50">
        <f ca="1"/>
        <v>0</v>
      </c>
      <c r="CU50" t="b">
        <f ca="1"/>
        <v>0</v>
      </c>
      <c r="CV50" t="b">
        <f ca="1"/>
        <v>0</v>
      </c>
      <c r="CW50">
        <f ca="1"/>
        <v>111</v>
      </c>
      <c r="CX50">
        <f ca="1"/>
        <v>151</v>
      </c>
      <c r="CY50">
        <f ca="1"/>
        <v>0</v>
      </c>
      <c r="CZ50">
        <f ca="1"/>
        <v>0</v>
      </c>
      <c r="DA50">
        <f ca="1"/>
        <v>0</v>
      </c>
      <c r="DB50" t="b">
        <f ca="1"/>
        <v>0</v>
      </c>
      <c r="DC50" t="b">
        <f ca="1"/>
        <v>0</v>
      </c>
      <c r="DD50">
        <f ca="1"/>
        <v>0</v>
      </c>
      <c r="DE50" t="b">
        <f ca="1"/>
        <v>0</v>
      </c>
      <c r="DF50">
        <f ca="1"/>
        <v>0</v>
      </c>
    </row>
    <row r="51" spans="1:110" x14ac:dyDescent="0.2">
      <c r="A51" t="str">
        <f ca="1"/>
        <v>5_31 Oregon</v>
      </c>
      <c r="B51">
        <f ca="1"/>
        <v>3</v>
      </c>
      <c r="C51">
        <f ca="1"/>
        <v>0</v>
      </c>
      <c r="D51">
        <f ca="1"/>
        <v>0</v>
      </c>
      <c r="E51">
        <f ca="1"/>
        <v>0</v>
      </c>
      <c r="F51">
        <f ca="1"/>
        <v>0</v>
      </c>
      <c r="G51">
        <f ca="1"/>
        <v>0</v>
      </c>
      <c r="H51">
        <f ca="1"/>
        <v>0</v>
      </c>
      <c r="I51">
        <f ca="1"/>
        <v>0</v>
      </c>
      <c r="J51" t="str">
        <f ca="1"/>
        <v>1:58</v>
      </c>
      <c r="K51" t="b">
        <f ca="1"/>
        <v>0</v>
      </c>
      <c r="L51" t="b">
        <f ca="1"/>
        <v>0</v>
      </c>
      <c r="M51" t="b">
        <f ca="1"/>
        <v>0</v>
      </c>
      <c r="N51" t="str">
        <f ca="1"/>
        <v>Wamai</v>
      </c>
      <c r="O51" t="b">
        <f ca="1"/>
        <v>0</v>
      </c>
      <c r="P51">
        <f ca="1"/>
        <v>0</v>
      </c>
      <c r="Q51">
        <f ca="1"/>
        <v>0</v>
      </c>
      <c r="R51">
        <f ca="1"/>
        <v>0</v>
      </c>
      <c r="S51">
        <f ca="1"/>
        <v>0</v>
      </c>
      <c r="T51">
        <f ca="1"/>
        <v>0</v>
      </c>
      <c r="U51">
        <f ca="1"/>
        <v>0</v>
      </c>
      <c r="V51">
        <f ca="1"/>
        <v>0</v>
      </c>
      <c r="W51">
        <f ca="1"/>
        <v>0</v>
      </c>
      <c r="X51">
        <f ca="1"/>
        <v>0</v>
      </c>
      <c r="Y51">
        <f ca="1"/>
        <v>0</v>
      </c>
      <c r="Z51">
        <f ca="1"/>
        <v>3</v>
      </c>
      <c r="AA51">
        <f ca="1"/>
        <v>0</v>
      </c>
      <c r="AB51">
        <f ca="1"/>
        <v>0</v>
      </c>
      <c r="AC51">
        <f ca="1"/>
        <v>0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  <c r="AI51">
        <f ca="1"/>
        <v>0</v>
      </c>
      <c r="AJ51">
        <f ca="1"/>
        <v>0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  <c r="AQ51">
        <f ca="1"/>
        <v>0</v>
      </c>
      <c r="AR51">
        <f ca="1"/>
        <v>0</v>
      </c>
      <c r="AS51">
        <f ca="1"/>
        <v>0</v>
      </c>
      <c r="AT51">
        <f ca="1"/>
        <v>0</v>
      </c>
      <c r="AU51">
        <f ca="1"/>
        <v>0</v>
      </c>
      <c r="AV51">
        <f ca="1"/>
        <v>0</v>
      </c>
      <c r="AW51">
        <f ca="1"/>
        <v>0</v>
      </c>
      <c r="AX51">
        <f ca="1"/>
        <v>0</v>
      </c>
      <c r="AY51">
        <f ca="1"/>
        <v>0</v>
      </c>
      <c r="AZ51">
        <f ca="1"/>
        <v>0</v>
      </c>
      <c r="BA51">
        <f ca="1"/>
        <v>0</v>
      </c>
      <c r="BB51">
        <f ca="1"/>
        <v>0</v>
      </c>
      <c r="BC51">
        <f ca="1"/>
        <v>0</v>
      </c>
      <c r="BD51">
        <f ca="1"/>
        <v>0</v>
      </c>
      <c r="BE51">
        <f ca="1"/>
        <v>0</v>
      </c>
      <c r="BF51">
        <f ca="1"/>
        <v>0</v>
      </c>
      <c r="BG51">
        <f ca="1"/>
        <v>0</v>
      </c>
      <c r="BH51">
        <f ca="1"/>
        <v>0</v>
      </c>
      <c r="BI51">
        <f ca="1"/>
        <v>0</v>
      </c>
      <c r="BJ51">
        <f ca="1"/>
        <v>0</v>
      </c>
      <c r="BK51">
        <f ca="1"/>
        <v>0</v>
      </c>
      <c r="BL51">
        <f ca="1"/>
        <v>0</v>
      </c>
      <c r="BM51">
        <f ca="1"/>
        <v>0</v>
      </c>
      <c r="BN51">
        <f ca="1"/>
        <v>0</v>
      </c>
      <c r="BO51">
        <f ca="1"/>
        <v>0</v>
      </c>
      <c r="BP51">
        <f ca="1"/>
        <v>0</v>
      </c>
      <c r="BQ51">
        <f ca="1"/>
        <v>0</v>
      </c>
      <c r="BR51" t="str">
        <f ca="1"/>
        <v/>
      </c>
      <c r="BS51">
        <f ca="1"/>
        <v>0</v>
      </c>
      <c r="BT51">
        <f ca="1"/>
        <v>0</v>
      </c>
      <c r="BU51" t="b">
        <f ca="1"/>
        <v>0</v>
      </c>
      <c r="BV51" t="b">
        <f ca="1"/>
        <v>0</v>
      </c>
      <c r="BW51">
        <f ca="1"/>
        <v>0</v>
      </c>
      <c r="BX51">
        <f ca="1"/>
        <v>0</v>
      </c>
      <c r="BY51">
        <f ca="1"/>
        <v>0</v>
      </c>
      <c r="BZ51">
        <f ca="1"/>
        <v>0</v>
      </c>
      <c r="CA51">
        <f ca="1"/>
        <v>0</v>
      </c>
      <c r="CB51">
        <f ca="1"/>
        <v>0</v>
      </c>
      <c r="CC51" t="b">
        <f ca="1"/>
        <v>0</v>
      </c>
      <c r="CD51" t="b">
        <f ca="1"/>
        <v>0</v>
      </c>
      <c r="CE51">
        <f ca="1"/>
        <v>0</v>
      </c>
      <c r="CF51">
        <f ca="1"/>
        <v>0</v>
      </c>
      <c r="CG51">
        <f ca="1"/>
        <v>0</v>
      </c>
      <c r="CH51">
        <f ca="1"/>
        <v>118</v>
      </c>
      <c r="CI51">
        <f ca="1"/>
        <v>62</v>
      </c>
      <c r="CJ51" t="b">
        <f ca="1"/>
        <v>0</v>
      </c>
      <c r="CK51" t="b">
        <f ca="1"/>
        <v>0</v>
      </c>
      <c r="CL51" t="b">
        <f ca="1"/>
        <v>0</v>
      </c>
      <c r="CM51" t="b">
        <f ca="1"/>
        <v>1</v>
      </c>
      <c r="CN51" t="b">
        <f ca="1"/>
        <v>0</v>
      </c>
      <c r="CO51">
        <f ca="1"/>
        <v>0</v>
      </c>
      <c r="CP51">
        <f ca="1"/>
        <v>0</v>
      </c>
      <c r="CQ51">
        <f ca="1"/>
        <v>0</v>
      </c>
      <c r="CR51">
        <f ca="1"/>
        <v>0</v>
      </c>
      <c r="CS51">
        <f ca="1"/>
        <v>0</v>
      </c>
      <c r="CT51">
        <f ca="1"/>
        <v>0</v>
      </c>
      <c r="CU51" t="b">
        <f ca="1"/>
        <v>1</v>
      </c>
      <c r="CV51" t="b">
        <f ca="1"/>
        <v>0</v>
      </c>
      <c r="CW51">
        <f ca="1"/>
        <v>164</v>
      </c>
      <c r="CX51">
        <f ca="1"/>
        <v>62</v>
      </c>
      <c r="CY51">
        <f ca="1"/>
        <v>1</v>
      </c>
      <c r="CZ51">
        <f ca="1"/>
        <v>0</v>
      </c>
      <c r="DA51">
        <f ca="1"/>
        <v>0</v>
      </c>
      <c r="DB51" t="b">
        <f ca="1"/>
        <v>0</v>
      </c>
      <c r="DC51" t="b">
        <f ca="1"/>
        <v>0</v>
      </c>
      <c r="DD51">
        <f ca="1"/>
        <v>0</v>
      </c>
      <c r="DE51" t="b">
        <f ca="1"/>
        <v>0</v>
      </c>
      <c r="DF51">
        <f ca="1"/>
        <v>0</v>
      </c>
    </row>
    <row r="52" spans="1:110" x14ac:dyDescent="0.2">
      <c r="A52" t="str">
        <f ca="1"/>
        <v>5_31 Oregon</v>
      </c>
      <c r="B52">
        <f ca="1"/>
        <v>4</v>
      </c>
      <c r="C52">
        <f ca="1"/>
        <v>0</v>
      </c>
      <c r="D52">
        <f ca="1"/>
        <v>0</v>
      </c>
      <c r="E52">
        <f ca="1"/>
        <v>0</v>
      </c>
      <c r="F52">
        <f ca="1"/>
        <v>0</v>
      </c>
      <c r="G52">
        <f ca="1"/>
        <v>0</v>
      </c>
      <c r="H52">
        <f ca="1"/>
        <v>0</v>
      </c>
      <c r="I52">
        <f ca="1"/>
        <v>0</v>
      </c>
      <c r="J52" t="str">
        <f ca="1"/>
        <v>0:10</v>
      </c>
      <c r="K52" t="b">
        <f ca="1"/>
        <v>0</v>
      </c>
      <c r="L52" t="b">
        <f ca="1"/>
        <v>1</v>
      </c>
      <c r="M52" t="b">
        <f ca="1"/>
        <v>0</v>
      </c>
      <c r="N52" t="str">
        <f ca="1"/>
        <v>Wamai</v>
      </c>
      <c r="O52" t="b">
        <f ca="1"/>
        <v>0</v>
      </c>
      <c r="P52">
        <f ca="1"/>
        <v>0</v>
      </c>
      <c r="Q52">
        <f ca="1"/>
        <v>0</v>
      </c>
      <c r="R52">
        <f ca="1"/>
        <v>0</v>
      </c>
      <c r="S52">
        <f ca="1"/>
        <v>0</v>
      </c>
      <c r="T52">
        <f ca="1"/>
        <v>0</v>
      </c>
      <c r="U52">
        <f ca="1"/>
        <v>0</v>
      </c>
      <c r="V52">
        <f ca="1"/>
        <v>0</v>
      </c>
      <c r="W52">
        <f ca="1"/>
        <v>0</v>
      </c>
      <c r="X52">
        <f ca="1"/>
        <v>0</v>
      </c>
      <c r="Y52">
        <f ca="1"/>
        <v>0</v>
      </c>
      <c r="Z52">
        <f ca="1"/>
        <v>4</v>
      </c>
      <c r="AA52">
        <f ca="1"/>
        <v>0</v>
      </c>
      <c r="AB52">
        <f ca="1"/>
        <v>0</v>
      </c>
      <c r="AC52">
        <f ca="1"/>
        <v>0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  <c r="AI52">
        <f ca="1"/>
        <v>0</v>
      </c>
      <c r="AJ52">
        <f ca="1"/>
        <v>0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  <c r="AQ52">
        <f ca="1"/>
        <v>0</v>
      </c>
      <c r="AR52">
        <f ca="1"/>
        <v>0</v>
      </c>
      <c r="AS52">
        <f ca="1"/>
        <v>0</v>
      </c>
      <c r="AT52">
        <f ca="1"/>
        <v>0</v>
      </c>
      <c r="AU52">
        <f ca="1"/>
        <v>0</v>
      </c>
      <c r="AV52">
        <f ca="1"/>
        <v>0</v>
      </c>
      <c r="AW52">
        <f ca="1"/>
        <v>0</v>
      </c>
      <c r="AX52">
        <f ca="1"/>
        <v>0</v>
      </c>
      <c r="AY52">
        <f ca="1"/>
        <v>0</v>
      </c>
      <c r="AZ52">
        <f ca="1"/>
        <v>0</v>
      </c>
      <c r="BA52">
        <f ca="1"/>
        <v>0</v>
      </c>
      <c r="BB52">
        <f ca="1"/>
        <v>0</v>
      </c>
      <c r="BC52">
        <f ca="1"/>
        <v>0</v>
      </c>
      <c r="BD52">
        <f ca="1"/>
        <v>0</v>
      </c>
      <c r="BE52">
        <f ca="1"/>
        <v>0</v>
      </c>
      <c r="BF52">
        <f ca="1"/>
        <v>0</v>
      </c>
      <c r="BG52">
        <f ca="1"/>
        <v>0</v>
      </c>
      <c r="BH52">
        <f ca="1"/>
        <v>0</v>
      </c>
      <c r="BI52">
        <f ca="1"/>
        <v>0</v>
      </c>
      <c r="BJ52">
        <f ca="1"/>
        <v>0</v>
      </c>
      <c r="BK52">
        <f ca="1"/>
        <v>0</v>
      </c>
      <c r="BL52">
        <f ca="1"/>
        <v>0</v>
      </c>
      <c r="BM52">
        <f ca="1"/>
        <v>0</v>
      </c>
      <c r="BN52">
        <f ca="1"/>
        <v>0</v>
      </c>
      <c r="BO52">
        <f ca="1"/>
        <v>0</v>
      </c>
      <c r="BP52">
        <f ca="1"/>
        <v>0</v>
      </c>
      <c r="BQ52">
        <f ca="1"/>
        <v>0</v>
      </c>
      <c r="BR52" t="str">
        <f ca="1"/>
        <v/>
      </c>
      <c r="BS52">
        <f ca="1"/>
        <v>0</v>
      </c>
      <c r="BT52">
        <f ca="1"/>
        <v>0</v>
      </c>
      <c r="BU52" t="b">
        <f ca="1"/>
        <v>0</v>
      </c>
      <c r="BV52" t="b">
        <f ca="1"/>
        <v>0</v>
      </c>
      <c r="BW52">
        <f ca="1"/>
        <v>0</v>
      </c>
      <c r="BX52">
        <f ca="1"/>
        <v>0</v>
      </c>
      <c r="BY52">
        <f ca="1"/>
        <v>0</v>
      </c>
      <c r="BZ52">
        <f ca="1"/>
        <v>0</v>
      </c>
      <c r="CA52">
        <f ca="1"/>
        <v>0</v>
      </c>
      <c r="CB52">
        <f ca="1"/>
        <v>0</v>
      </c>
      <c r="CC52" t="b">
        <f ca="1"/>
        <v>0</v>
      </c>
      <c r="CD52" t="b">
        <f ca="1"/>
        <v>1</v>
      </c>
      <c r="CE52">
        <f ca="1"/>
        <v>0</v>
      </c>
      <c r="CF52">
        <f ca="1"/>
        <v>0</v>
      </c>
      <c r="CG52">
        <f ca="1"/>
        <v>0</v>
      </c>
      <c r="CH52">
        <f ca="1"/>
        <v>10</v>
      </c>
      <c r="CI52">
        <f ca="1"/>
        <v>170</v>
      </c>
      <c r="CJ52" t="b">
        <f ca="1"/>
        <v>0</v>
      </c>
      <c r="CK52" t="b">
        <f ca="1"/>
        <v>1</v>
      </c>
      <c r="CL52" t="b">
        <f ca="1"/>
        <v>1</v>
      </c>
      <c r="CM52" t="b">
        <f ca="1"/>
        <v>0</v>
      </c>
      <c r="CN52" t="b">
        <f ca="1"/>
        <v>0</v>
      </c>
      <c r="CO52">
        <f ca="1"/>
        <v>0</v>
      </c>
      <c r="CP52">
        <f ca="1"/>
        <v>0</v>
      </c>
      <c r="CQ52">
        <f ca="1"/>
        <v>0</v>
      </c>
      <c r="CR52">
        <f ca="1"/>
        <v>0</v>
      </c>
      <c r="CS52">
        <f ca="1"/>
        <v>0</v>
      </c>
      <c r="CT52">
        <f ca="1"/>
        <v>0</v>
      </c>
      <c r="CU52" t="b">
        <f ca="1"/>
        <v>1</v>
      </c>
      <c r="CV52" t="b">
        <f ca="1"/>
        <v>1</v>
      </c>
      <c r="CW52" t="b">
        <f ca="1"/>
        <v>0</v>
      </c>
      <c r="CX52">
        <f ca="1"/>
        <v>170</v>
      </c>
      <c r="CY52">
        <f ca="1"/>
        <v>2</v>
      </c>
      <c r="CZ52">
        <f ca="1"/>
        <v>0</v>
      </c>
      <c r="DA52">
        <f ca="1"/>
        <v>0</v>
      </c>
      <c r="DB52" t="b">
        <f ca="1"/>
        <v>1</v>
      </c>
      <c r="DC52" t="b">
        <f ca="1"/>
        <v>0</v>
      </c>
      <c r="DD52">
        <f ca="1"/>
        <v>0</v>
      </c>
      <c r="DE52" t="b">
        <f ca="1"/>
        <v>0</v>
      </c>
      <c r="DF52">
        <f ca="1"/>
        <v>0</v>
      </c>
    </row>
    <row r="53" spans="1:110" x14ac:dyDescent="0.2">
      <c r="A53" t="str">
        <f ca="1"/>
        <v>5_31 Oregon</v>
      </c>
      <c r="B53">
        <f ca="1"/>
        <v>5</v>
      </c>
      <c r="C53">
        <f ca="1"/>
        <v>0</v>
      </c>
      <c r="D53">
        <f ca="1"/>
        <v>0</v>
      </c>
      <c r="E53">
        <f ca="1"/>
        <v>0</v>
      </c>
      <c r="F53">
        <f ca="1"/>
        <v>0</v>
      </c>
      <c r="G53">
        <f ca="1"/>
        <v>0</v>
      </c>
      <c r="H53">
        <f ca="1"/>
        <v>0</v>
      </c>
      <c r="I53">
        <f ca="1"/>
        <v>0</v>
      </c>
      <c r="J53" t="str">
        <f ca="1"/>
        <v>0:46</v>
      </c>
      <c r="K53" t="b">
        <f ca="1"/>
        <v>0</v>
      </c>
      <c r="L53" t="b">
        <f ca="1"/>
        <v>0</v>
      </c>
      <c r="M53" t="b">
        <f ca="1"/>
        <v>0</v>
      </c>
      <c r="N53" t="str">
        <f ca="1"/>
        <v>Aruni</v>
      </c>
      <c r="O53" t="b">
        <f ca="1"/>
        <v>0</v>
      </c>
      <c r="P53">
        <f ca="1"/>
        <v>0</v>
      </c>
      <c r="Q53">
        <f ca="1"/>
        <v>0</v>
      </c>
      <c r="R53">
        <f ca="1"/>
        <v>0</v>
      </c>
      <c r="S53">
        <f ca="1"/>
        <v>0</v>
      </c>
      <c r="T53">
        <f ca="1"/>
        <v>0</v>
      </c>
      <c r="U53">
        <f ca="1"/>
        <v>0</v>
      </c>
      <c r="V53">
        <f ca="1"/>
        <v>0</v>
      </c>
      <c r="W53">
        <f ca="1"/>
        <v>0</v>
      </c>
      <c r="X53">
        <f ca="1"/>
        <v>0</v>
      </c>
      <c r="Y53">
        <f ca="1"/>
        <v>0</v>
      </c>
      <c r="Z53">
        <f ca="1"/>
        <v>5</v>
      </c>
      <c r="AA53">
        <f ca="1"/>
        <v>0</v>
      </c>
      <c r="AB53">
        <f ca="1"/>
        <v>0</v>
      </c>
      <c r="AC53">
        <f ca="1"/>
        <v>0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  <c r="AI53">
        <f ca="1"/>
        <v>0</v>
      </c>
      <c r="AJ53">
        <f ca="1"/>
        <v>0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  <c r="AQ53">
        <f ca="1"/>
        <v>0</v>
      </c>
      <c r="AR53">
        <f ca="1"/>
        <v>0</v>
      </c>
      <c r="AS53">
        <f ca="1"/>
        <v>0</v>
      </c>
      <c r="AT53">
        <f ca="1"/>
        <v>0</v>
      </c>
      <c r="AU53">
        <f ca="1"/>
        <v>0</v>
      </c>
      <c r="AV53">
        <f ca="1"/>
        <v>0</v>
      </c>
      <c r="AW53">
        <f ca="1"/>
        <v>0</v>
      </c>
      <c r="AX53">
        <f ca="1"/>
        <v>0</v>
      </c>
      <c r="AY53">
        <f ca="1"/>
        <v>0</v>
      </c>
      <c r="AZ53">
        <f ca="1"/>
        <v>0</v>
      </c>
      <c r="BA53">
        <f ca="1"/>
        <v>0</v>
      </c>
      <c r="BB53">
        <f ca="1"/>
        <v>0</v>
      </c>
      <c r="BC53">
        <f ca="1"/>
        <v>0</v>
      </c>
      <c r="BD53">
        <f ca="1"/>
        <v>0</v>
      </c>
      <c r="BE53">
        <f ca="1"/>
        <v>0</v>
      </c>
      <c r="BF53">
        <f ca="1"/>
        <v>0</v>
      </c>
      <c r="BG53">
        <f ca="1"/>
        <v>0</v>
      </c>
      <c r="BH53">
        <f ca="1"/>
        <v>0</v>
      </c>
      <c r="BI53">
        <f ca="1"/>
        <v>0</v>
      </c>
      <c r="BJ53">
        <f ca="1"/>
        <v>0</v>
      </c>
      <c r="BK53">
        <f ca="1"/>
        <v>0</v>
      </c>
      <c r="BL53">
        <f ca="1"/>
        <v>0</v>
      </c>
      <c r="BM53">
        <f ca="1"/>
        <v>0</v>
      </c>
      <c r="BN53">
        <f ca="1"/>
        <v>0</v>
      </c>
      <c r="BO53">
        <f ca="1"/>
        <v>0</v>
      </c>
      <c r="BP53">
        <f ca="1"/>
        <v>0</v>
      </c>
      <c r="BQ53">
        <f ca="1"/>
        <v>0</v>
      </c>
      <c r="BR53" t="str">
        <f ca="1"/>
        <v/>
      </c>
      <c r="BS53">
        <f ca="1"/>
        <v>0</v>
      </c>
      <c r="BT53">
        <f ca="1"/>
        <v>0</v>
      </c>
      <c r="BU53" t="b">
        <f ca="1"/>
        <v>0</v>
      </c>
      <c r="BV53" t="b">
        <f ca="1"/>
        <v>0</v>
      </c>
      <c r="BW53">
        <f ca="1"/>
        <v>0</v>
      </c>
      <c r="BX53">
        <f ca="1"/>
        <v>0</v>
      </c>
      <c r="BY53">
        <f ca="1"/>
        <v>0</v>
      </c>
      <c r="BZ53">
        <f ca="1"/>
        <v>0</v>
      </c>
      <c r="CA53">
        <f ca="1"/>
        <v>0</v>
      </c>
      <c r="CB53">
        <f ca="1"/>
        <v>0</v>
      </c>
      <c r="CC53" t="b">
        <f ca="1"/>
        <v>0</v>
      </c>
      <c r="CD53" t="b">
        <f ca="1"/>
        <v>0</v>
      </c>
      <c r="CE53">
        <f ca="1"/>
        <v>0</v>
      </c>
      <c r="CF53">
        <f ca="1"/>
        <v>0</v>
      </c>
      <c r="CG53">
        <f ca="1"/>
        <v>0</v>
      </c>
      <c r="CH53">
        <f ca="1"/>
        <v>46</v>
      </c>
      <c r="CI53">
        <f ca="1"/>
        <v>134</v>
      </c>
      <c r="CJ53" t="b">
        <f ca="1"/>
        <v>0</v>
      </c>
      <c r="CK53" t="b">
        <f ca="1"/>
        <v>0</v>
      </c>
      <c r="CL53" t="b">
        <f ca="1"/>
        <v>0</v>
      </c>
      <c r="CM53" t="b">
        <f ca="1"/>
        <v>0</v>
      </c>
      <c r="CN53" t="b">
        <f ca="1"/>
        <v>0</v>
      </c>
      <c r="CO53">
        <f ca="1"/>
        <v>0</v>
      </c>
      <c r="CP53">
        <f ca="1"/>
        <v>0</v>
      </c>
      <c r="CQ53">
        <f ca="1"/>
        <v>0</v>
      </c>
      <c r="CR53">
        <f ca="1"/>
        <v>0</v>
      </c>
      <c r="CS53">
        <f ca="1"/>
        <v>0</v>
      </c>
      <c r="CT53">
        <f ca="1"/>
        <v>0</v>
      </c>
      <c r="CU53" t="b">
        <f ca="1"/>
        <v>0</v>
      </c>
      <c r="CV53" t="b">
        <f ca="1"/>
        <v>0</v>
      </c>
      <c r="CW53">
        <f ca="1"/>
        <v>128</v>
      </c>
      <c r="CX53">
        <f ca="1"/>
        <v>134</v>
      </c>
      <c r="CY53">
        <f ca="1"/>
        <v>0</v>
      </c>
      <c r="CZ53">
        <f ca="1"/>
        <v>0</v>
      </c>
      <c r="DA53">
        <f ca="1"/>
        <v>0</v>
      </c>
      <c r="DB53" t="b">
        <f ca="1"/>
        <v>0</v>
      </c>
      <c r="DC53" t="b">
        <f ca="1"/>
        <v>0</v>
      </c>
      <c r="DD53">
        <f ca="1"/>
        <v>0</v>
      </c>
      <c r="DE53" t="b">
        <f ca="1"/>
        <v>0</v>
      </c>
      <c r="DF53">
        <f ca="1"/>
        <v>0</v>
      </c>
    </row>
    <row r="54" spans="1:110" x14ac:dyDescent="0.2">
      <c r="A54" t="str">
        <f ca="1"/>
        <v>5_31 Oregon</v>
      </c>
      <c r="B54">
        <f ca="1"/>
        <v>6</v>
      </c>
      <c r="C54">
        <f ca="1"/>
        <v>0</v>
      </c>
      <c r="D54">
        <f ca="1"/>
        <v>0</v>
      </c>
      <c r="E54">
        <f ca="1"/>
        <v>0</v>
      </c>
      <c r="F54">
        <f ca="1"/>
        <v>0</v>
      </c>
      <c r="G54">
        <f ca="1"/>
        <v>0</v>
      </c>
      <c r="H54">
        <f ca="1"/>
        <v>0</v>
      </c>
      <c r="I54">
        <f ca="1"/>
        <v>0</v>
      </c>
      <c r="J54">
        <f ca="1"/>
        <v>0</v>
      </c>
      <c r="K54" t="b">
        <f ca="1"/>
        <v>0</v>
      </c>
      <c r="L54" t="b">
        <f ca="1"/>
        <v>0</v>
      </c>
      <c r="M54" t="b">
        <f ca="1"/>
        <v>0</v>
      </c>
      <c r="N54" t="str">
        <f ca="1"/>
        <v>Wamai</v>
      </c>
      <c r="O54" t="b">
        <f ca="1"/>
        <v>0</v>
      </c>
      <c r="P54">
        <f ca="1"/>
        <v>0</v>
      </c>
      <c r="Q54">
        <f ca="1"/>
        <v>0</v>
      </c>
      <c r="R54">
        <f ca="1"/>
        <v>0</v>
      </c>
      <c r="S54">
        <f ca="1"/>
        <v>0</v>
      </c>
      <c r="T54">
        <f ca="1"/>
        <v>0</v>
      </c>
      <c r="U54">
        <f ca="1"/>
        <v>0</v>
      </c>
      <c r="V54">
        <f ca="1"/>
        <v>0</v>
      </c>
      <c r="W54">
        <f ca="1"/>
        <v>0</v>
      </c>
      <c r="X54">
        <f ca="1"/>
        <v>0</v>
      </c>
      <c r="Y54">
        <f ca="1"/>
        <v>0</v>
      </c>
      <c r="Z54">
        <f ca="1"/>
        <v>6</v>
      </c>
      <c r="AA54">
        <f ca="1"/>
        <v>0</v>
      </c>
      <c r="AB54">
        <f ca="1"/>
        <v>0</v>
      </c>
      <c r="AC54">
        <f ca="1"/>
        <v>0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  <c r="AI54">
        <f ca="1"/>
        <v>0</v>
      </c>
      <c r="AJ54">
        <f ca="1"/>
        <v>0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  <c r="AQ54">
        <f ca="1"/>
        <v>0</v>
      </c>
      <c r="AR54">
        <f ca="1"/>
        <v>0</v>
      </c>
      <c r="AS54">
        <f ca="1"/>
        <v>0</v>
      </c>
      <c r="AT54">
        <f ca="1"/>
        <v>0</v>
      </c>
      <c r="AU54">
        <f ca="1"/>
        <v>0</v>
      </c>
      <c r="AV54">
        <f ca="1"/>
        <v>0</v>
      </c>
      <c r="AW54">
        <f ca="1"/>
        <v>0</v>
      </c>
      <c r="AX54">
        <f ca="1"/>
        <v>0</v>
      </c>
      <c r="AY54">
        <f ca="1"/>
        <v>0</v>
      </c>
      <c r="AZ54">
        <f ca="1"/>
        <v>0</v>
      </c>
      <c r="BA54">
        <f ca="1"/>
        <v>0</v>
      </c>
      <c r="BB54">
        <f ca="1"/>
        <v>0</v>
      </c>
      <c r="BC54">
        <f ca="1"/>
        <v>0</v>
      </c>
      <c r="BD54">
        <f ca="1"/>
        <v>0</v>
      </c>
      <c r="BE54">
        <f ca="1"/>
        <v>0</v>
      </c>
      <c r="BF54">
        <f ca="1"/>
        <v>0</v>
      </c>
      <c r="BG54">
        <f ca="1"/>
        <v>0</v>
      </c>
      <c r="BH54">
        <f ca="1"/>
        <v>0</v>
      </c>
      <c r="BI54">
        <f ca="1"/>
        <v>0</v>
      </c>
      <c r="BJ54">
        <f ca="1"/>
        <v>0</v>
      </c>
      <c r="BK54">
        <f ca="1"/>
        <v>0</v>
      </c>
      <c r="BL54">
        <f ca="1"/>
        <v>0</v>
      </c>
      <c r="BM54">
        <f ca="1"/>
        <v>0</v>
      </c>
      <c r="BN54">
        <f ca="1"/>
        <v>0</v>
      </c>
      <c r="BO54">
        <f ca="1"/>
        <v>0</v>
      </c>
      <c r="BP54">
        <f ca="1"/>
        <v>0</v>
      </c>
      <c r="BQ54">
        <f ca="1"/>
        <v>0</v>
      </c>
      <c r="BR54" t="str">
        <f ca="1"/>
        <v/>
      </c>
      <c r="BS54">
        <f ca="1"/>
        <v>0</v>
      </c>
      <c r="BT54">
        <f ca="1"/>
        <v>0</v>
      </c>
      <c r="BU54" t="b">
        <f ca="1"/>
        <v>0</v>
      </c>
      <c r="BV54" t="b">
        <f ca="1"/>
        <v>0</v>
      </c>
      <c r="BW54">
        <f ca="1"/>
        <v>0</v>
      </c>
      <c r="BX54">
        <f ca="1"/>
        <v>0</v>
      </c>
      <c r="BY54">
        <f ca="1"/>
        <v>0</v>
      </c>
      <c r="BZ54">
        <f ca="1"/>
        <v>0</v>
      </c>
      <c r="CA54">
        <f ca="1"/>
        <v>2</v>
      </c>
      <c r="CB54">
        <f ca="1"/>
        <v>1</v>
      </c>
      <c r="CC54" t="b">
        <f ca="1"/>
        <v>0</v>
      </c>
      <c r="CD54" t="b">
        <f ca="1"/>
        <v>1</v>
      </c>
      <c r="CE54">
        <f ca="1"/>
        <v>0</v>
      </c>
      <c r="CF54">
        <f ca="1"/>
        <v>0</v>
      </c>
      <c r="CG54">
        <f ca="1"/>
        <v>0</v>
      </c>
      <c r="CH54">
        <f ca="1"/>
        <v>0</v>
      </c>
      <c r="CI54" t="b">
        <f ca="1"/>
        <v>0</v>
      </c>
      <c r="CJ54" t="b">
        <f ca="1"/>
        <v>0</v>
      </c>
      <c r="CK54" t="b">
        <f ca="1"/>
        <v>0</v>
      </c>
      <c r="CL54" t="b">
        <f ca="1"/>
        <v>0</v>
      </c>
      <c r="CM54" t="b">
        <f ca="1"/>
        <v>0</v>
      </c>
      <c r="CN54" t="b">
        <f ca="1"/>
        <v>0</v>
      </c>
      <c r="CO54">
        <f ca="1"/>
        <v>0</v>
      </c>
      <c r="CP54">
        <f ca="1"/>
        <v>0</v>
      </c>
      <c r="CQ54">
        <f ca="1"/>
        <v>0</v>
      </c>
      <c r="CR54">
        <f ca="1"/>
        <v>0</v>
      </c>
      <c r="CS54">
        <f ca="1"/>
        <v>0</v>
      </c>
      <c r="CT54">
        <f ca="1"/>
        <v>0</v>
      </c>
      <c r="CU54" t="b">
        <f ca="1"/>
        <v>1</v>
      </c>
      <c r="CV54" t="b">
        <f ca="1"/>
        <v>1</v>
      </c>
      <c r="CW54">
        <f ca="1"/>
        <v>105</v>
      </c>
      <c r="CX54" t="b">
        <f ca="1"/>
        <v>0</v>
      </c>
      <c r="CY54">
        <f ca="1"/>
        <v>1</v>
      </c>
      <c r="CZ54">
        <f ca="1"/>
        <v>2</v>
      </c>
      <c r="DA54">
        <f ca="1"/>
        <v>0</v>
      </c>
      <c r="DB54" t="b">
        <f ca="1"/>
        <v>0</v>
      </c>
      <c r="DC54" t="b">
        <f ca="1"/>
        <v>0</v>
      </c>
      <c r="DD54">
        <f ca="1"/>
        <v>0</v>
      </c>
      <c r="DE54" t="b">
        <f ca="1"/>
        <v>0</v>
      </c>
      <c r="DF54">
        <f ca="1"/>
        <v>0</v>
      </c>
    </row>
    <row r="55" spans="1:110" x14ac:dyDescent="0.2">
      <c r="A55" t="str">
        <f ca="1"/>
        <v>5_31 Oregon</v>
      </c>
      <c r="B55">
        <f ca="1"/>
        <v>7</v>
      </c>
      <c r="C55">
        <f ca="1"/>
        <v>0</v>
      </c>
      <c r="D55">
        <f ca="1"/>
        <v>0</v>
      </c>
      <c r="E55">
        <f ca="1"/>
        <v>0</v>
      </c>
      <c r="F55">
        <f ca="1"/>
        <v>0</v>
      </c>
      <c r="G55">
        <f ca="1"/>
        <v>0</v>
      </c>
      <c r="H55">
        <f ca="1"/>
        <v>0</v>
      </c>
      <c r="I55">
        <f ca="1"/>
        <v>0</v>
      </c>
      <c r="J55">
        <f ca="1"/>
        <v>0</v>
      </c>
      <c r="K55" t="b">
        <f ca="1"/>
        <v>0</v>
      </c>
      <c r="L55" t="b">
        <f ca="1"/>
        <v>0</v>
      </c>
      <c r="M55" t="b">
        <f ca="1"/>
        <v>0</v>
      </c>
      <c r="N55" t="str">
        <f ca="1"/>
        <v>Twitch</v>
      </c>
      <c r="O55" t="b">
        <f ca="1"/>
        <v>0</v>
      </c>
      <c r="P55">
        <f ca="1"/>
        <v>0</v>
      </c>
      <c r="Q55">
        <f ca="1"/>
        <v>0</v>
      </c>
      <c r="R55">
        <f ca="1"/>
        <v>0</v>
      </c>
      <c r="S55">
        <f ca="1"/>
        <v>0</v>
      </c>
      <c r="T55">
        <f ca="1"/>
        <v>0</v>
      </c>
      <c r="U55">
        <f ca="1"/>
        <v>0</v>
      </c>
      <c r="V55">
        <f ca="1"/>
        <v>0</v>
      </c>
      <c r="W55">
        <f ca="1"/>
        <v>0</v>
      </c>
      <c r="X55">
        <f ca="1"/>
        <v>0</v>
      </c>
      <c r="Y55">
        <f ca="1"/>
        <v>0</v>
      </c>
      <c r="Z55">
        <f ca="1"/>
        <v>7</v>
      </c>
      <c r="AA55">
        <f ca="1"/>
        <v>0</v>
      </c>
      <c r="AB55">
        <f ca="1"/>
        <v>0</v>
      </c>
      <c r="AC55">
        <f ca="1"/>
        <v>0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  <c r="AI55">
        <f ca="1"/>
        <v>0</v>
      </c>
      <c r="AJ55">
        <f ca="1"/>
        <v>0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  <c r="AQ55">
        <f ca="1"/>
        <v>0</v>
      </c>
      <c r="AR55">
        <f ca="1"/>
        <v>0</v>
      </c>
      <c r="AS55">
        <f ca="1"/>
        <v>0</v>
      </c>
      <c r="AT55">
        <f ca="1"/>
        <v>0</v>
      </c>
      <c r="AU55">
        <f ca="1"/>
        <v>0</v>
      </c>
      <c r="AV55">
        <f ca="1"/>
        <v>0</v>
      </c>
      <c r="AW55">
        <f ca="1"/>
        <v>0</v>
      </c>
      <c r="AX55">
        <f ca="1"/>
        <v>0</v>
      </c>
      <c r="AY55">
        <f ca="1"/>
        <v>0</v>
      </c>
      <c r="AZ55">
        <f ca="1"/>
        <v>0</v>
      </c>
      <c r="BA55">
        <f ca="1"/>
        <v>0</v>
      </c>
      <c r="BB55">
        <f ca="1"/>
        <v>0</v>
      </c>
      <c r="BC55">
        <f ca="1"/>
        <v>0</v>
      </c>
      <c r="BD55">
        <f ca="1"/>
        <v>0</v>
      </c>
      <c r="BE55">
        <f ca="1"/>
        <v>0</v>
      </c>
      <c r="BF55">
        <f ca="1"/>
        <v>0</v>
      </c>
      <c r="BG55">
        <f ca="1"/>
        <v>0</v>
      </c>
      <c r="BH55">
        <f ca="1"/>
        <v>0</v>
      </c>
      <c r="BI55">
        <f ca="1"/>
        <v>0</v>
      </c>
      <c r="BJ55">
        <f ca="1"/>
        <v>0</v>
      </c>
      <c r="BK55">
        <f ca="1"/>
        <v>0</v>
      </c>
      <c r="BL55">
        <f ca="1"/>
        <v>0</v>
      </c>
      <c r="BM55">
        <f ca="1"/>
        <v>0</v>
      </c>
      <c r="BN55">
        <f ca="1"/>
        <v>0</v>
      </c>
      <c r="BO55">
        <f ca="1"/>
        <v>0</v>
      </c>
      <c r="BP55">
        <f ca="1"/>
        <v>0</v>
      </c>
      <c r="BQ55">
        <f ca="1"/>
        <v>0</v>
      </c>
      <c r="BR55" t="str">
        <f ca="1"/>
        <v/>
      </c>
      <c r="BS55">
        <f ca="1"/>
        <v>0</v>
      </c>
      <c r="BT55">
        <f ca="1"/>
        <v>0</v>
      </c>
      <c r="BU55" t="b">
        <f ca="1"/>
        <v>0</v>
      </c>
      <c r="BV55" t="b">
        <f ca="1"/>
        <v>0</v>
      </c>
      <c r="BW55">
        <f ca="1"/>
        <v>0</v>
      </c>
      <c r="BX55">
        <f ca="1"/>
        <v>0</v>
      </c>
      <c r="BY55">
        <f ca="1"/>
        <v>0</v>
      </c>
      <c r="BZ55">
        <f ca="1"/>
        <v>0</v>
      </c>
      <c r="CA55">
        <f ca="1"/>
        <v>1</v>
      </c>
      <c r="CB55">
        <f ca="1"/>
        <v>0</v>
      </c>
      <c r="CC55" t="b">
        <f ca="1"/>
        <v>0</v>
      </c>
      <c r="CD55" t="b">
        <f ca="1"/>
        <v>1</v>
      </c>
      <c r="CE55">
        <f ca="1"/>
        <v>0</v>
      </c>
      <c r="CF55">
        <f ca="1"/>
        <v>0</v>
      </c>
      <c r="CG55">
        <f ca="1"/>
        <v>0</v>
      </c>
      <c r="CH55">
        <f ca="1"/>
        <v>0</v>
      </c>
      <c r="CI55" t="b">
        <f ca="1"/>
        <v>0</v>
      </c>
      <c r="CJ55" t="b">
        <f ca="1"/>
        <v>0</v>
      </c>
      <c r="CK55" t="b">
        <f ca="1"/>
        <v>1</v>
      </c>
      <c r="CL55" t="b">
        <f ca="1"/>
        <v>0</v>
      </c>
      <c r="CM55" t="b">
        <f ca="1"/>
        <v>0</v>
      </c>
      <c r="CN55" t="b">
        <f ca="1"/>
        <v>0</v>
      </c>
      <c r="CO55">
        <f ca="1"/>
        <v>0</v>
      </c>
      <c r="CP55">
        <f ca="1"/>
        <v>0</v>
      </c>
      <c r="CQ55">
        <f ca="1"/>
        <v>0</v>
      </c>
      <c r="CR55">
        <f ca="1"/>
        <v>0</v>
      </c>
      <c r="CS55">
        <f ca="1"/>
        <v>0</v>
      </c>
      <c r="CT55">
        <f ca="1"/>
        <v>0</v>
      </c>
      <c r="CU55">
        <f ca="1"/>
        <v>0</v>
      </c>
      <c r="CV55">
        <f ca="1"/>
        <v>0</v>
      </c>
      <c r="CW55">
        <f ca="1"/>
        <v>0</v>
      </c>
      <c r="CX55">
        <f ca="1"/>
        <v>0</v>
      </c>
      <c r="CY55">
        <f ca="1"/>
        <v>0</v>
      </c>
      <c r="CZ55">
        <f ca="1"/>
        <v>0</v>
      </c>
      <c r="DA55">
        <f ca="1"/>
        <v>0</v>
      </c>
      <c r="DB55" t="b">
        <f ca="1"/>
        <v>0</v>
      </c>
      <c r="DC55" t="b">
        <f ca="1"/>
        <v>0</v>
      </c>
      <c r="DD55">
        <f ca="1"/>
        <v>0</v>
      </c>
      <c r="DE55" t="b">
        <f ca="1"/>
        <v>0</v>
      </c>
      <c r="DF55">
        <f ca="1"/>
        <v>0</v>
      </c>
    </row>
    <row r="56" spans="1:110" x14ac:dyDescent="0.2">
      <c r="A56" t="str">
        <f ca="1"/>
        <v>5_31 Oregon</v>
      </c>
      <c r="B56">
        <f ca="1"/>
        <v>8</v>
      </c>
      <c r="C56">
        <f ca="1"/>
        <v>0</v>
      </c>
      <c r="D56">
        <f ca="1"/>
        <v>0</v>
      </c>
      <c r="E56">
        <f ca="1"/>
        <v>0</v>
      </c>
      <c r="F56">
        <f ca="1"/>
        <v>0</v>
      </c>
      <c r="G56">
        <f ca="1"/>
        <v>0</v>
      </c>
      <c r="H56">
        <f ca="1"/>
        <v>0</v>
      </c>
      <c r="I56">
        <f ca="1"/>
        <v>0</v>
      </c>
      <c r="J56" t="str">
        <f ca="1"/>
        <v>1:09</v>
      </c>
      <c r="K56" t="b">
        <f ca="1"/>
        <v>0</v>
      </c>
      <c r="L56" t="b">
        <f ca="1"/>
        <v>0</v>
      </c>
      <c r="M56" t="b">
        <f ca="1"/>
        <v>0</v>
      </c>
      <c r="N56" t="str">
        <f ca="1"/>
        <v>Twitch</v>
      </c>
      <c r="O56" t="b">
        <f ca="1"/>
        <v>0</v>
      </c>
      <c r="P56">
        <f ca="1"/>
        <v>0</v>
      </c>
      <c r="Q56">
        <f ca="1"/>
        <v>0</v>
      </c>
      <c r="R56">
        <f ca="1"/>
        <v>0</v>
      </c>
      <c r="S56">
        <f ca="1"/>
        <v>0</v>
      </c>
      <c r="T56">
        <f ca="1"/>
        <v>0</v>
      </c>
      <c r="U56">
        <f ca="1"/>
        <v>0</v>
      </c>
      <c r="V56">
        <f ca="1"/>
        <v>0</v>
      </c>
      <c r="W56">
        <f ca="1"/>
        <v>0</v>
      </c>
      <c r="X56">
        <f ca="1"/>
        <v>0</v>
      </c>
      <c r="Y56">
        <f ca="1"/>
        <v>0</v>
      </c>
      <c r="Z56">
        <f ca="1"/>
        <v>8</v>
      </c>
      <c r="AA56">
        <f ca="1"/>
        <v>0</v>
      </c>
      <c r="AB56">
        <f ca="1"/>
        <v>0</v>
      </c>
      <c r="AC56">
        <f ca="1"/>
        <v>0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  <c r="AI56">
        <f ca="1"/>
        <v>0</v>
      </c>
      <c r="AJ56">
        <f ca="1"/>
        <v>0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  <c r="AQ56">
        <f ca="1"/>
        <v>0</v>
      </c>
      <c r="AR56">
        <f ca="1"/>
        <v>0</v>
      </c>
      <c r="AS56">
        <f ca="1"/>
        <v>0</v>
      </c>
      <c r="AT56">
        <f ca="1"/>
        <v>0</v>
      </c>
      <c r="AU56">
        <f ca="1"/>
        <v>0</v>
      </c>
      <c r="AV56">
        <f ca="1"/>
        <v>0</v>
      </c>
      <c r="AW56">
        <f ca="1"/>
        <v>0</v>
      </c>
      <c r="AX56">
        <f ca="1"/>
        <v>0</v>
      </c>
      <c r="AY56">
        <f ca="1"/>
        <v>0</v>
      </c>
      <c r="AZ56">
        <f ca="1"/>
        <v>0</v>
      </c>
      <c r="BA56">
        <f ca="1"/>
        <v>0</v>
      </c>
      <c r="BB56">
        <f ca="1"/>
        <v>0</v>
      </c>
      <c r="BC56">
        <f ca="1"/>
        <v>0</v>
      </c>
      <c r="BD56">
        <f ca="1"/>
        <v>0</v>
      </c>
      <c r="BE56">
        <f ca="1"/>
        <v>0</v>
      </c>
      <c r="BF56">
        <f ca="1"/>
        <v>0</v>
      </c>
      <c r="BG56">
        <f ca="1"/>
        <v>0</v>
      </c>
      <c r="BH56">
        <f ca="1"/>
        <v>0</v>
      </c>
      <c r="BI56">
        <f ca="1"/>
        <v>0</v>
      </c>
      <c r="BJ56">
        <f ca="1"/>
        <v>0</v>
      </c>
      <c r="BK56">
        <f ca="1"/>
        <v>0</v>
      </c>
      <c r="BL56">
        <f ca="1"/>
        <v>0</v>
      </c>
      <c r="BM56">
        <f ca="1"/>
        <v>0</v>
      </c>
      <c r="BN56">
        <f ca="1"/>
        <v>0</v>
      </c>
      <c r="BO56">
        <f ca="1"/>
        <v>0</v>
      </c>
      <c r="BP56">
        <f ca="1"/>
        <v>0</v>
      </c>
      <c r="BQ56">
        <f ca="1"/>
        <v>0</v>
      </c>
      <c r="BR56" t="str">
        <f ca="1"/>
        <v/>
      </c>
      <c r="BS56">
        <f ca="1"/>
        <v>0</v>
      </c>
      <c r="BT56">
        <f ca="1"/>
        <v>0</v>
      </c>
      <c r="BU56" t="b">
        <f ca="1"/>
        <v>0</v>
      </c>
      <c r="BV56" t="b">
        <f ca="1"/>
        <v>0</v>
      </c>
      <c r="BW56">
        <f ca="1"/>
        <v>0</v>
      </c>
      <c r="BX56">
        <f ca="1"/>
        <v>0</v>
      </c>
      <c r="BY56">
        <f ca="1"/>
        <v>0</v>
      </c>
      <c r="BZ56">
        <f ca="1"/>
        <v>0</v>
      </c>
      <c r="CA56">
        <f ca="1"/>
        <v>0</v>
      </c>
      <c r="CB56">
        <f ca="1"/>
        <v>0</v>
      </c>
      <c r="CC56" t="b">
        <f ca="1"/>
        <v>0</v>
      </c>
      <c r="CD56" t="b">
        <f ca="1"/>
        <v>0</v>
      </c>
      <c r="CE56">
        <f ca="1"/>
        <v>0</v>
      </c>
      <c r="CF56">
        <f ca="1"/>
        <v>0</v>
      </c>
      <c r="CG56">
        <f ca="1"/>
        <v>0</v>
      </c>
      <c r="CH56">
        <f ca="1"/>
        <v>69</v>
      </c>
      <c r="CI56">
        <f ca="1"/>
        <v>111</v>
      </c>
      <c r="CJ56" t="b">
        <f ca="1"/>
        <v>0</v>
      </c>
      <c r="CK56" t="b">
        <f ca="1"/>
        <v>0</v>
      </c>
      <c r="CL56" t="b">
        <f ca="1"/>
        <v>0</v>
      </c>
      <c r="CM56" t="b">
        <f ca="1"/>
        <v>0</v>
      </c>
      <c r="CN56" t="b">
        <f ca="1"/>
        <v>0</v>
      </c>
      <c r="CO56">
        <f ca="1"/>
        <v>0</v>
      </c>
      <c r="CP56">
        <f ca="1"/>
        <v>0</v>
      </c>
      <c r="CQ56">
        <f ca="1"/>
        <v>0</v>
      </c>
      <c r="CR56">
        <f ca="1"/>
        <v>0</v>
      </c>
      <c r="CS56">
        <f ca="1"/>
        <v>0</v>
      </c>
      <c r="CT56">
        <f ca="1"/>
        <v>0</v>
      </c>
      <c r="CU56">
        <f ca="1"/>
        <v>0</v>
      </c>
      <c r="CV56">
        <f ca="1"/>
        <v>0</v>
      </c>
      <c r="CW56">
        <f ca="1"/>
        <v>0</v>
      </c>
      <c r="CX56">
        <f ca="1"/>
        <v>0</v>
      </c>
      <c r="CY56">
        <f ca="1"/>
        <v>0</v>
      </c>
      <c r="CZ56">
        <f ca="1"/>
        <v>0</v>
      </c>
      <c r="DA56">
        <f ca="1"/>
        <v>0</v>
      </c>
      <c r="DB56" t="b">
        <f ca="1"/>
        <v>0</v>
      </c>
      <c r="DC56" t="b">
        <f ca="1"/>
        <v>0</v>
      </c>
      <c r="DD56">
        <f ca="1"/>
        <v>0</v>
      </c>
      <c r="DE56" t="b">
        <f ca="1"/>
        <v>0</v>
      </c>
      <c r="DF56">
        <f ca="1"/>
        <v>0</v>
      </c>
    </row>
    <row r="57" spans="1:110" x14ac:dyDescent="0.2">
      <c r="A57" t="str">
        <f ca="1"/>
        <v>5_31 Oregon</v>
      </c>
      <c r="B57">
        <f ca="1"/>
        <v>9</v>
      </c>
      <c r="C57">
        <f ca="1"/>
        <v>0</v>
      </c>
      <c r="D57">
        <f ca="1"/>
        <v>0</v>
      </c>
      <c r="E57">
        <f ca="1"/>
        <v>0</v>
      </c>
      <c r="F57">
        <f ca="1"/>
        <v>0</v>
      </c>
      <c r="G57">
        <f ca="1"/>
        <v>0</v>
      </c>
      <c r="H57">
        <f ca="1"/>
        <v>0</v>
      </c>
      <c r="I57">
        <f ca="1"/>
        <v>0</v>
      </c>
      <c r="J57" t="str">
        <f ca="1"/>
        <v>0:16</v>
      </c>
      <c r="K57" t="b">
        <f ca="1"/>
        <v>0</v>
      </c>
      <c r="L57" t="b">
        <f ca="1"/>
        <v>0</v>
      </c>
      <c r="M57" t="b">
        <f ca="1"/>
        <v>0</v>
      </c>
      <c r="N57" t="str">
        <f ca="1"/>
        <v>Twitch</v>
      </c>
      <c r="O57" t="b">
        <f ca="1"/>
        <v>0</v>
      </c>
      <c r="P57">
        <f ca="1"/>
        <v>0</v>
      </c>
      <c r="Q57">
        <f ca="1"/>
        <v>0</v>
      </c>
      <c r="R57">
        <f ca="1"/>
        <v>0</v>
      </c>
      <c r="S57">
        <f ca="1"/>
        <v>0</v>
      </c>
      <c r="T57">
        <f ca="1"/>
        <v>0</v>
      </c>
      <c r="U57">
        <f ca="1"/>
        <v>0</v>
      </c>
      <c r="V57">
        <f ca="1"/>
        <v>0</v>
      </c>
      <c r="W57">
        <f ca="1"/>
        <v>0</v>
      </c>
      <c r="X57">
        <f ca="1"/>
        <v>0</v>
      </c>
      <c r="Y57">
        <f ca="1"/>
        <v>0</v>
      </c>
      <c r="Z57">
        <f ca="1"/>
        <v>9</v>
      </c>
      <c r="AA57">
        <f ca="1"/>
        <v>0</v>
      </c>
      <c r="AB57">
        <f ca="1"/>
        <v>0</v>
      </c>
      <c r="AC57">
        <f ca="1"/>
        <v>0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  <c r="AI57">
        <f ca="1"/>
        <v>0</v>
      </c>
      <c r="AJ57">
        <f ca="1"/>
        <v>0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>
        <f ca="1"/>
        <v>0</v>
      </c>
      <c r="AP57">
        <f ca="1"/>
        <v>0</v>
      </c>
      <c r="AQ57">
        <f ca="1"/>
        <v>0</v>
      </c>
      <c r="AR57">
        <f ca="1"/>
        <v>0</v>
      </c>
      <c r="AS57">
        <f ca="1"/>
        <v>0</v>
      </c>
      <c r="AT57">
        <f ca="1"/>
        <v>0</v>
      </c>
      <c r="AU57">
        <f ca="1"/>
        <v>0</v>
      </c>
      <c r="AV57">
        <f ca="1"/>
        <v>0</v>
      </c>
      <c r="AW57">
        <f ca="1"/>
        <v>0</v>
      </c>
      <c r="AX57">
        <f ca="1"/>
        <v>0</v>
      </c>
      <c r="AY57">
        <f ca="1"/>
        <v>0</v>
      </c>
      <c r="AZ57">
        <f ca="1"/>
        <v>0</v>
      </c>
      <c r="BA57">
        <f ca="1"/>
        <v>0</v>
      </c>
      <c r="BB57">
        <f ca="1"/>
        <v>0</v>
      </c>
      <c r="BC57">
        <f ca="1"/>
        <v>0</v>
      </c>
      <c r="BD57">
        <f ca="1"/>
        <v>0</v>
      </c>
      <c r="BE57">
        <f ca="1"/>
        <v>0</v>
      </c>
      <c r="BF57">
        <f ca="1"/>
        <v>0</v>
      </c>
      <c r="BG57">
        <f ca="1"/>
        <v>0</v>
      </c>
      <c r="BH57">
        <f ca="1"/>
        <v>0</v>
      </c>
      <c r="BI57">
        <f ca="1"/>
        <v>0</v>
      </c>
      <c r="BJ57">
        <f ca="1"/>
        <v>0</v>
      </c>
      <c r="BK57">
        <f ca="1"/>
        <v>0</v>
      </c>
      <c r="BL57">
        <f ca="1"/>
        <v>0</v>
      </c>
      <c r="BM57">
        <f ca="1"/>
        <v>0</v>
      </c>
      <c r="BN57">
        <f ca="1"/>
        <v>0</v>
      </c>
      <c r="BO57">
        <f ca="1"/>
        <v>0</v>
      </c>
      <c r="BP57">
        <f ca="1"/>
        <v>0</v>
      </c>
      <c r="BQ57">
        <f ca="1"/>
        <v>0</v>
      </c>
      <c r="BR57" t="str">
        <f ca="1"/>
        <v/>
      </c>
      <c r="BS57">
        <f ca="1"/>
        <v>0</v>
      </c>
      <c r="BT57">
        <f ca="1"/>
        <v>0</v>
      </c>
      <c r="BU57" t="b">
        <f ca="1"/>
        <v>0</v>
      </c>
      <c r="BV57" t="b">
        <f ca="1"/>
        <v>0</v>
      </c>
      <c r="BW57">
        <f ca="1"/>
        <v>0</v>
      </c>
      <c r="BX57">
        <f ca="1"/>
        <v>0</v>
      </c>
      <c r="BY57">
        <f ca="1"/>
        <v>0</v>
      </c>
      <c r="BZ57">
        <f ca="1"/>
        <v>0</v>
      </c>
      <c r="CA57">
        <f ca="1"/>
        <v>1</v>
      </c>
      <c r="CB57">
        <f ca="1"/>
        <v>1</v>
      </c>
      <c r="CC57" t="b">
        <f ca="1"/>
        <v>1</v>
      </c>
      <c r="CD57" t="b">
        <f ca="1"/>
        <v>1</v>
      </c>
      <c r="CE57">
        <f ca="1"/>
        <v>0</v>
      </c>
      <c r="CF57">
        <f ca="1"/>
        <v>0</v>
      </c>
      <c r="CG57">
        <f ca="1"/>
        <v>0</v>
      </c>
      <c r="CH57">
        <f ca="1"/>
        <v>16</v>
      </c>
      <c r="CI57">
        <f ca="1"/>
        <v>164</v>
      </c>
      <c r="CJ57" t="b">
        <f ca="1"/>
        <v>0</v>
      </c>
      <c r="CK57" t="b">
        <f ca="1"/>
        <v>1</v>
      </c>
      <c r="CL57" t="b">
        <f ca="1"/>
        <v>1</v>
      </c>
      <c r="CM57" t="b">
        <f ca="1"/>
        <v>0</v>
      </c>
      <c r="CN57" t="b">
        <f ca="1"/>
        <v>0</v>
      </c>
      <c r="CO57">
        <f ca="1"/>
        <v>0</v>
      </c>
      <c r="CP57">
        <f ca="1"/>
        <v>0</v>
      </c>
      <c r="CQ57">
        <f ca="1"/>
        <v>0</v>
      </c>
      <c r="CR57">
        <f ca="1"/>
        <v>0</v>
      </c>
      <c r="CS57">
        <f ca="1"/>
        <v>0</v>
      </c>
      <c r="CT57">
        <f ca="1"/>
        <v>0</v>
      </c>
      <c r="CU57">
        <f ca="1"/>
        <v>0</v>
      </c>
      <c r="CV57">
        <f ca="1"/>
        <v>0</v>
      </c>
      <c r="CW57">
        <f ca="1"/>
        <v>0</v>
      </c>
      <c r="CX57">
        <f ca="1"/>
        <v>0</v>
      </c>
      <c r="CY57">
        <f ca="1"/>
        <v>0</v>
      </c>
      <c r="CZ57">
        <f ca="1"/>
        <v>0</v>
      </c>
      <c r="DA57">
        <f ca="1"/>
        <v>0</v>
      </c>
      <c r="DB57" t="b">
        <f ca="1"/>
        <v>0</v>
      </c>
      <c r="DC57" t="b">
        <f ca="1"/>
        <v>1</v>
      </c>
      <c r="DD57">
        <f ca="1"/>
        <v>0</v>
      </c>
      <c r="DE57" t="b">
        <f ca="1"/>
        <v>0</v>
      </c>
      <c r="DF57">
        <f ca="1"/>
        <v>0</v>
      </c>
    </row>
    <row r="58" spans="1:110" x14ac:dyDescent="0.2">
      <c r="A58" t="str">
        <f ca="1"/>
        <v>5_31 Oregon</v>
      </c>
      <c r="B58">
        <f ca="1"/>
        <v>10</v>
      </c>
      <c r="C58">
        <f ca="1"/>
        <v>0</v>
      </c>
      <c r="D58">
        <f ca="1"/>
        <v>0</v>
      </c>
      <c r="E58">
        <f ca="1"/>
        <v>0</v>
      </c>
      <c r="F58">
        <f ca="1"/>
        <v>0</v>
      </c>
      <c r="G58">
        <f ca="1"/>
        <v>0</v>
      </c>
      <c r="H58">
        <f ca="1"/>
        <v>0</v>
      </c>
      <c r="I58">
        <f ca="1"/>
        <v>0</v>
      </c>
      <c r="J58">
        <f ca="1"/>
        <v>0</v>
      </c>
      <c r="K58" t="b">
        <f ca="1"/>
        <v>0</v>
      </c>
      <c r="L58" t="b">
        <f ca="1"/>
        <v>0</v>
      </c>
      <c r="M58" t="b">
        <f ca="1"/>
        <v>0</v>
      </c>
      <c r="N58" t="str">
        <f ca="1"/>
        <v>Twitch</v>
      </c>
      <c r="O58" t="b">
        <f ca="1"/>
        <v>0</v>
      </c>
      <c r="P58">
        <f ca="1"/>
        <v>0</v>
      </c>
      <c r="Q58">
        <f ca="1"/>
        <v>0</v>
      </c>
      <c r="R58">
        <f ca="1"/>
        <v>0</v>
      </c>
      <c r="S58">
        <f ca="1"/>
        <v>0</v>
      </c>
      <c r="T58">
        <f ca="1"/>
        <v>0</v>
      </c>
      <c r="U58">
        <f ca="1"/>
        <v>0</v>
      </c>
      <c r="V58">
        <f ca="1"/>
        <v>0</v>
      </c>
      <c r="W58">
        <f ca="1"/>
        <v>0</v>
      </c>
      <c r="X58">
        <f ca="1"/>
        <v>0</v>
      </c>
      <c r="Y58">
        <f ca="1"/>
        <v>0</v>
      </c>
      <c r="Z58">
        <f ca="1"/>
        <v>10</v>
      </c>
      <c r="AA58">
        <f ca="1"/>
        <v>0</v>
      </c>
      <c r="AB58">
        <f ca="1"/>
        <v>0</v>
      </c>
      <c r="AC58">
        <f ca="1"/>
        <v>0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  <c r="AI58">
        <f ca="1"/>
        <v>0</v>
      </c>
      <c r="AJ58">
        <f ca="1"/>
        <v>0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  <c r="AQ58">
        <f ca="1"/>
        <v>0</v>
      </c>
      <c r="AR58">
        <f ca="1"/>
        <v>0</v>
      </c>
      <c r="AS58">
        <f ca="1"/>
        <v>0</v>
      </c>
      <c r="AT58">
        <f ca="1"/>
        <v>0</v>
      </c>
      <c r="AU58">
        <f ca="1"/>
        <v>0</v>
      </c>
      <c r="AV58">
        <f ca="1"/>
        <v>0</v>
      </c>
      <c r="AW58">
        <f ca="1"/>
        <v>0</v>
      </c>
      <c r="AX58">
        <f ca="1"/>
        <v>0</v>
      </c>
      <c r="AY58">
        <f ca="1"/>
        <v>0</v>
      </c>
      <c r="AZ58">
        <f ca="1"/>
        <v>0</v>
      </c>
      <c r="BA58">
        <f ca="1"/>
        <v>0</v>
      </c>
      <c r="BB58">
        <f ca="1"/>
        <v>0</v>
      </c>
      <c r="BC58">
        <f ca="1"/>
        <v>0</v>
      </c>
      <c r="BD58">
        <f ca="1"/>
        <v>0</v>
      </c>
      <c r="BE58">
        <f ca="1"/>
        <v>0</v>
      </c>
      <c r="BF58">
        <f ca="1"/>
        <v>0</v>
      </c>
      <c r="BG58">
        <f ca="1"/>
        <v>0</v>
      </c>
      <c r="BH58">
        <f ca="1"/>
        <v>0</v>
      </c>
      <c r="BI58">
        <f ca="1"/>
        <v>0</v>
      </c>
      <c r="BJ58">
        <f ca="1"/>
        <v>0</v>
      </c>
      <c r="BK58">
        <f ca="1"/>
        <v>0</v>
      </c>
      <c r="BL58">
        <f ca="1"/>
        <v>0</v>
      </c>
      <c r="BM58">
        <f ca="1"/>
        <v>0</v>
      </c>
      <c r="BN58">
        <f ca="1"/>
        <v>0</v>
      </c>
      <c r="BO58">
        <f ca="1"/>
        <v>0</v>
      </c>
      <c r="BP58">
        <f ca="1"/>
        <v>0</v>
      </c>
      <c r="BQ58">
        <f ca="1"/>
        <v>0</v>
      </c>
      <c r="BR58" t="str">
        <f ca="1"/>
        <v/>
      </c>
      <c r="BS58">
        <f ca="1"/>
        <v>0</v>
      </c>
      <c r="BT58">
        <f ca="1"/>
        <v>0</v>
      </c>
      <c r="BU58" t="b">
        <f ca="1"/>
        <v>0</v>
      </c>
      <c r="BV58" t="b">
        <f ca="1"/>
        <v>0</v>
      </c>
      <c r="BW58">
        <f ca="1"/>
        <v>0</v>
      </c>
      <c r="BX58">
        <f ca="1"/>
        <v>0</v>
      </c>
      <c r="BY58">
        <f ca="1"/>
        <v>0</v>
      </c>
      <c r="BZ58">
        <f ca="1"/>
        <v>0</v>
      </c>
      <c r="CA58">
        <f ca="1"/>
        <v>2</v>
      </c>
      <c r="CB58">
        <f ca="1"/>
        <v>1</v>
      </c>
      <c r="CC58" t="b">
        <f ca="1"/>
        <v>0</v>
      </c>
      <c r="CD58" t="b">
        <f ca="1"/>
        <v>1</v>
      </c>
      <c r="CE58">
        <f ca="1"/>
        <v>0</v>
      </c>
      <c r="CF58">
        <f ca="1"/>
        <v>0</v>
      </c>
      <c r="CG58">
        <f ca="1"/>
        <v>0</v>
      </c>
      <c r="CH58">
        <f ca="1"/>
        <v>0</v>
      </c>
      <c r="CI58" t="b">
        <f ca="1"/>
        <v>0</v>
      </c>
      <c r="CJ58" t="b">
        <f ca="1"/>
        <v>0</v>
      </c>
      <c r="CK58" t="b">
        <f ca="1"/>
        <v>1</v>
      </c>
      <c r="CL58" t="b">
        <f ca="1"/>
        <v>0</v>
      </c>
      <c r="CM58" t="b">
        <f ca="1"/>
        <v>1</v>
      </c>
      <c r="CN58" t="b">
        <f ca="1"/>
        <v>0</v>
      </c>
      <c r="CO58">
        <f ca="1"/>
        <v>0</v>
      </c>
      <c r="CP58">
        <f ca="1"/>
        <v>0</v>
      </c>
      <c r="CQ58">
        <f ca="1"/>
        <v>0</v>
      </c>
      <c r="CR58">
        <f ca="1"/>
        <v>0</v>
      </c>
      <c r="CS58">
        <f ca="1"/>
        <v>0</v>
      </c>
      <c r="CT58">
        <f ca="1"/>
        <v>0</v>
      </c>
      <c r="CU58">
        <f ca="1"/>
        <v>0</v>
      </c>
      <c r="CV58">
        <f ca="1"/>
        <v>0</v>
      </c>
      <c r="CW58">
        <f ca="1"/>
        <v>0</v>
      </c>
      <c r="CX58">
        <f ca="1"/>
        <v>0</v>
      </c>
      <c r="CY58">
        <f ca="1"/>
        <v>0</v>
      </c>
      <c r="CZ58">
        <f ca="1"/>
        <v>0</v>
      </c>
      <c r="DA58">
        <f ca="1"/>
        <v>0</v>
      </c>
      <c r="DB58" t="b">
        <f ca="1"/>
        <v>0</v>
      </c>
      <c r="DC58" t="b">
        <f ca="1"/>
        <v>0</v>
      </c>
      <c r="DD58">
        <f ca="1"/>
        <v>0</v>
      </c>
      <c r="DE58" t="b">
        <f ca="1"/>
        <v>0</v>
      </c>
      <c r="DF58">
        <f ca="1"/>
        <v>0</v>
      </c>
    </row>
    <row r="59" spans="1:110" x14ac:dyDescent="0.2">
      <c r="A59" t="str">
        <f ca="1"/>
        <v>5_31 Oregon</v>
      </c>
      <c r="B59">
        <f ca="1"/>
        <v>11</v>
      </c>
      <c r="C59">
        <f ca="1"/>
        <v>0</v>
      </c>
      <c r="D59">
        <f ca="1"/>
        <v>0</v>
      </c>
      <c r="E59">
        <f ca="1"/>
        <v>0</v>
      </c>
      <c r="F59">
        <f ca="1"/>
        <v>0</v>
      </c>
      <c r="G59">
        <f ca="1"/>
        <v>0</v>
      </c>
      <c r="H59">
        <f ca="1"/>
        <v>0</v>
      </c>
      <c r="I59">
        <f ca="1"/>
        <v>0</v>
      </c>
      <c r="J59" t="str">
        <f ca="1"/>
        <v>0:52</v>
      </c>
      <c r="K59" t="b">
        <f ca="1"/>
        <v>0</v>
      </c>
      <c r="L59" t="b">
        <f ca="1"/>
        <v>0</v>
      </c>
      <c r="M59" t="b">
        <f ca="1"/>
        <v>0</v>
      </c>
      <c r="N59" t="str">
        <f ca="1"/>
        <v>Twitch</v>
      </c>
      <c r="O59" t="b">
        <f ca="1"/>
        <v>0</v>
      </c>
      <c r="P59">
        <f ca="1"/>
        <v>0</v>
      </c>
      <c r="Q59">
        <f ca="1"/>
        <v>0</v>
      </c>
      <c r="R59">
        <f ca="1"/>
        <v>0</v>
      </c>
      <c r="S59">
        <f ca="1"/>
        <v>0</v>
      </c>
      <c r="T59">
        <f ca="1"/>
        <v>0</v>
      </c>
      <c r="U59">
        <f ca="1"/>
        <v>0</v>
      </c>
      <c r="V59">
        <f ca="1"/>
        <v>0</v>
      </c>
      <c r="W59">
        <f ca="1"/>
        <v>0</v>
      </c>
      <c r="X59">
        <f ca="1"/>
        <v>0</v>
      </c>
      <c r="Y59">
        <f ca="1"/>
        <v>0</v>
      </c>
      <c r="Z59">
        <f ca="1"/>
        <v>11</v>
      </c>
      <c r="AA59">
        <f ca="1"/>
        <v>0</v>
      </c>
      <c r="AB59">
        <f ca="1"/>
        <v>0</v>
      </c>
      <c r="AC59">
        <f ca="1"/>
        <v>0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  <c r="AN59">
        <f ca="1"/>
        <v>0</v>
      </c>
      <c r="AO59">
        <f ca="1"/>
        <v>0</v>
      </c>
      <c r="AP59">
        <f ca="1"/>
        <v>0</v>
      </c>
      <c r="AQ59">
        <f ca="1"/>
        <v>0</v>
      </c>
      <c r="AR59">
        <f ca="1"/>
        <v>0</v>
      </c>
      <c r="AS59">
        <f ca="1"/>
        <v>0</v>
      </c>
      <c r="AT59">
        <f ca="1"/>
        <v>0</v>
      </c>
      <c r="AU59">
        <f ca="1"/>
        <v>0</v>
      </c>
      <c r="AV59">
        <f ca="1"/>
        <v>0</v>
      </c>
      <c r="AW59">
        <f ca="1"/>
        <v>0</v>
      </c>
      <c r="AX59">
        <f ca="1"/>
        <v>0</v>
      </c>
      <c r="AY59">
        <f ca="1"/>
        <v>0</v>
      </c>
      <c r="AZ59">
        <f ca="1"/>
        <v>0</v>
      </c>
      <c r="BA59">
        <f ca="1"/>
        <v>0</v>
      </c>
      <c r="BB59">
        <f ca="1"/>
        <v>0</v>
      </c>
      <c r="BC59">
        <f ca="1"/>
        <v>0</v>
      </c>
      <c r="BD59">
        <f ca="1"/>
        <v>0</v>
      </c>
      <c r="BE59">
        <f ca="1"/>
        <v>0</v>
      </c>
      <c r="BF59">
        <f ca="1"/>
        <v>0</v>
      </c>
      <c r="BG59">
        <f ca="1"/>
        <v>0</v>
      </c>
      <c r="BH59">
        <f ca="1"/>
        <v>0</v>
      </c>
      <c r="BI59">
        <f ca="1"/>
        <v>0</v>
      </c>
      <c r="BJ59">
        <f ca="1"/>
        <v>0</v>
      </c>
      <c r="BK59">
        <f ca="1"/>
        <v>0</v>
      </c>
      <c r="BL59">
        <f ca="1"/>
        <v>0</v>
      </c>
      <c r="BM59">
        <f ca="1"/>
        <v>0</v>
      </c>
      <c r="BN59">
        <f ca="1"/>
        <v>0</v>
      </c>
      <c r="BO59">
        <f ca="1"/>
        <v>0</v>
      </c>
      <c r="BP59">
        <f ca="1"/>
        <v>0</v>
      </c>
      <c r="BQ59">
        <f ca="1"/>
        <v>0</v>
      </c>
      <c r="BR59" t="str">
        <f ca="1"/>
        <v/>
      </c>
      <c r="BS59">
        <f ca="1"/>
        <v>0</v>
      </c>
      <c r="BT59">
        <f ca="1"/>
        <v>0</v>
      </c>
      <c r="BU59" t="b">
        <f ca="1"/>
        <v>0</v>
      </c>
      <c r="BV59" t="b">
        <f ca="1"/>
        <v>0</v>
      </c>
      <c r="BW59">
        <f ca="1"/>
        <v>0</v>
      </c>
      <c r="BX59">
        <f ca="1"/>
        <v>0</v>
      </c>
      <c r="BY59">
        <f ca="1"/>
        <v>0</v>
      </c>
      <c r="BZ59">
        <f ca="1"/>
        <v>0</v>
      </c>
      <c r="CA59">
        <f ca="1"/>
        <v>0</v>
      </c>
      <c r="CB59">
        <f ca="1"/>
        <v>0</v>
      </c>
      <c r="CC59" t="b">
        <f ca="1"/>
        <v>0</v>
      </c>
      <c r="CD59" t="b">
        <f ca="1"/>
        <v>0</v>
      </c>
      <c r="CE59">
        <f ca="1"/>
        <v>0</v>
      </c>
      <c r="CF59">
        <f ca="1"/>
        <v>0</v>
      </c>
      <c r="CG59">
        <f ca="1"/>
        <v>0</v>
      </c>
      <c r="CH59">
        <f ca="1"/>
        <v>52</v>
      </c>
      <c r="CI59">
        <f ca="1"/>
        <v>128</v>
      </c>
      <c r="CJ59" t="b">
        <f ca="1"/>
        <v>0</v>
      </c>
      <c r="CK59" t="b">
        <f ca="1"/>
        <v>0</v>
      </c>
      <c r="CL59" t="b">
        <f ca="1"/>
        <v>0</v>
      </c>
      <c r="CM59" t="b">
        <f ca="1"/>
        <v>0</v>
      </c>
      <c r="CN59" t="b">
        <f ca="1"/>
        <v>0</v>
      </c>
      <c r="CO59">
        <f ca="1"/>
        <v>0</v>
      </c>
      <c r="CP59">
        <f ca="1"/>
        <v>0</v>
      </c>
      <c r="CQ59">
        <f ca="1"/>
        <v>0</v>
      </c>
      <c r="CR59">
        <f ca="1"/>
        <v>0</v>
      </c>
      <c r="CS59">
        <f ca="1"/>
        <v>0</v>
      </c>
      <c r="CT59">
        <f ca="1"/>
        <v>0</v>
      </c>
      <c r="CU59">
        <f ca="1"/>
        <v>0</v>
      </c>
      <c r="CV59">
        <f ca="1"/>
        <v>0</v>
      </c>
      <c r="CW59">
        <f ca="1"/>
        <v>0</v>
      </c>
      <c r="CX59">
        <f ca="1"/>
        <v>0</v>
      </c>
      <c r="CY59">
        <f ca="1"/>
        <v>0</v>
      </c>
      <c r="CZ59">
        <f ca="1"/>
        <v>0</v>
      </c>
      <c r="DA59">
        <f ca="1"/>
        <v>0</v>
      </c>
      <c r="DB59" t="b">
        <f ca="1"/>
        <v>0</v>
      </c>
      <c r="DC59" t="b">
        <f ca="1"/>
        <v>0</v>
      </c>
      <c r="DD59">
        <f ca="1"/>
        <v>0</v>
      </c>
      <c r="DE59" t="b">
        <f ca="1"/>
        <v>0</v>
      </c>
      <c r="DF59">
        <f ca="1"/>
        <v>0</v>
      </c>
    </row>
    <row r="60" spans="1:110" x14ac:dyDescent="0.2">
      <c r="A60" t="str">
        <f ca="1"/>
        <v>5_31 Oregon</v>
      </c>
      <c r="B60">
        <f ca="1"/>
        <v>12</v>
      </c>
      <c r="C60">
        <f ca="1"/>
        <v>0</v>
      </c>
      <c r="D60">
        <f ca="1"/>
        <v>0</v>
      </c>
      <c r="E60">
        <f ca="1"/>
        <v>0</v>
      </c>
      <c r="F60">
        <f ca="1"/>
        <v>0</v>
      </c>
      <c r="G60">
        <f ca="1"/>
        <v>0</v>
      </c>
      <c r="H60">
        <f ca="1"/>
        <v>0</v>
      </c>
      <c r="I60">
        <f ca="1"/>
        <v>0</v>
      </c>
      <c r="J60" t="str">
        <f ca="1"/>
        <v>1:15</v>
      </c>
      <c r="K60" t="b">
        <f ca="1"/>
        <v>0</v>
      </c>
      <c r="L60" t="b">
        <f ca="1"/>
        <v>0</v>
      </c>
      <c r="M60" t="b">
        <f ca="1"/>
        <v>0</v>
      </c>
      <c r="N60" t="str">
        <f ca="1"/>
        <v>Iana</v>
      </c>
      <c r="O60" t="b">
        <f ca="1"/>
        <v>0</v>
      </c>
      <c r="P60">
        <f ca="1"/>
        <v>0</v>
      </c>
      <c r="Q60">
        <f ca="1"/>
        <v>0</v>
      </c>
      <c r="R60">
        <f ca="1"/>
        <v>0</v>
      </c>
      <c r="S60">
        <f ca="1"/>
        <v>0</v>
      </c>
      <c r="T60">
        <f ca="1"/>
        <v>0</v>
      </c>
      <c r="U60">
        <f ca="1"/>
        <v>0</v>
      </c>
      <c r="V60">
        <f ca="1"/>
        <v>0</v>
      </c>
      <c r="W60">
        <f ca="1"/>
        <v>0</v>
      </c>
      <c r="X60">
        <f ca="1"/>
        <v>0</v>
      </c>
      <c r="Y60">
        <f ca="1"/>
        <v>0</v>
      </c>
      <c r="Z60">
        <f ca="1"/>
        <v>12</v>
      </c>
      <c r="AA60">
        <f ca="1"/>
        <v>0</v>
      </c>
      <c r="AB60">
        <f ca="1"/>
        <v>0</v>
      </c>
      <c r="AC60">
        <f ca="1"/>
        <v>0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  <c r="AI60">
        <f ca="1"/>
        <v>0</v>
      </c>
      <c r="AJ60">
        <f ca="1"/>
        <v>0</v>
      </c>
      <c r="AK60">
        <f ca="1"/>
        <v>0</v>
      </c>
      <c r="AL60">
        <f ca="1"/>
        <v>0</v>
      </c>
      <c r="AM60">
        <f ca="1"/>
        <v>0</v>
      </c>
      <c r="AN60">
        <f ca="1"/>
        <v>0</v>
      </c>
      <c r="AO60">
        <f ca="1"/>
        <v>0</v>
      </c>
      <c r="AP60">
        <f ca="1"/>
        <v>0</v>
      </c>
      <c r="AQ60">
        <f ca="1"/>
        <v>0</v>
      </c>
      <c r="AR60">
        <f ca="1"/>
        <v>0</v>
      </c>
      <c r="AS60">
        <f ca="1"/>
        <v>0</v>
      </c>
      <c r="AT60">
        <f ca="1"/>
        <v>0</v>
      </c>
      <c r="AU60">
        <f ca="1"/>
        <v>0</v>
      </c>
      <c r="AV60">
        <f ca="1"/>
        <v>0</v>
      </c>
      <c r="AW60">
        <f ca="1"/>
        <v>0</v>
      </c>
      <c r="AX60">
        <f ca="1"/>
        <v>0</v>
      </c>
      <c r="AY60">
        <f ca="1"/>
        <v>0</v>
      </c>
      <c r="AZ60">
        <f ca="1"/>
        <v>0</v>
      </c>
      <c r="BA60">
        <f ca="1"/>
        <v>0</v>
      </c>
      <c r="BB60">
        <f ca="1"/>
        <v>0</v>
      </c>
      <c r="BC60">
        <f ca="1"/>
        <v>0</v>
      </c>
      <c r="BD60">
        <f ca="1"/>
        <v>0</v>
      </c>
      <c r="BE60">
        <f ca="1"/>
        <v>0</v>
      </c>
      <c r="BF60">
        <f ca="1"/>
        <v>0</v>
      </c>
      <c r="BG60">
        <f ca="1"/>
        <v>0</v>
      </c>
      <c r="BH60">
        <f ca="1"/>
        <v>0</v>
      </c>
      <c r="BI60">
        <f ca="1"/>
        <v>0</v>
      </c>
      <c r="BJ60">
        <f ca="1"/>
        <v>0</v>
      </c>
      <c r="BK60">
        <f ca="1"/>
        <v>0</v>
      </c>
      <c r="BL60">
        <f ca="1"/>
        <v>0</v>
      </c>
      <c r="BM60">
        <f ca="1"/>
        <v>0</v>
      </c>
      <c r="BN60">
        <f ca="1"/>
        <v>0</v>
      </c>
      <c r="BO60">
        <f ca="1"/>
        <v>0</v>
      </c>
      <c r="BP60">
        <f ca="1"/>
        <v>0</v>
      </c>
      <c r="BQ60">
        <f ca="1"/>
        <v>0</v>
      </c>
      <c r="BR60" t="str">
        <f ca="1"/>
        <v/>
      </c>
      <c r="BS60">
        <f ca="1"/>
        <v>0</v>
      </c>
      <c r="BT60">
        <f ca="1"/>
        <v>0</v>
      </c>
      <c r="BU60" t="b">
        <f ca="1"/>
        <v>0</v>
      </c>
      <c r="BV60" t="b">
        <f ca="1"/>
        <v>0</v>
      </c>
      <c r="BW60">
        <f ca="1"/>
        <v>0</v>
      </c>
      <c r="BX60">
        <f ca="1"/>
        <v>0</v>
      </c>
      <c r="BY60">
        <f ca="1"/>
        <v>0</v>
      </c>
      <c r="BZ60">
        <f ca="1"/>
        <v>0</v>
      </c>
      <c r="CA60">
        <f ca="1"/>
        <v>1</v>
      </c>
      <c r="CB60">
        <f ca="1"/>
        <v>0</v>
      </c>
      <c r="CC60" t="b">
        <f ca="1"/>
        <v>1</v>
      </c>
      <c r="CD60" t="b">
        <f ca="1"/>
        <v>1</v>
      </c>
      <c r="CE60">
        <f ca="1"/>
        <v>0</v>
      </c>
      <c r="CF60">
        <f ca="1"/>
        <v>0</v>
      </c>
      <c r="CG60">
        <f ca="1"/>
        <v>0</v>
      </c>
      <c r="CH60">
        <f ca="1"/>
        <v>75</v>
      </c>
      <c r="CI60">
        <f ca="1"/>
        <v>105</v>
      </c>
      <c r="CJ60" t="b">
        <f ca="1"/>
        <v>1</v>
      </c>
      <c r="CK60" t="b">
        <f ca="1"/>
        <v>0</v>
      </c>
      <c r="CL60" t="b">
        <f ca="1"/>
        <v>0</v>
      </c>
      <c r="CM60" t="b">
        <f ca="1"/>
        <v>0</v>
      </c>
      <c r="CN60" t="b">
        <f ca="1"/>
        <v>0</v>
      </c>
      <c r="CO60">
        <f ca="1"/>
        <v>0</v>
      </c>
      <c r="CP60">
        <f ca="1"/>
        <v>0</v>
      </c>
      <c r="CQ60">
        <f ca="1"/>
        <v>0</v>
      </c>
      <c r="CR60">
        <f ca="1"/>
        <v>0</v>
      </c>
      <c r="CS60">
        <f ca="1"/>
        <v>0</v>
      </c>
      <c r="CT60">
        <f ca="1"/>
        <v>0</v>
      </c>
      <c r="CU60">
        <f ca="1"/>
        <v>0</v>
      </c>
      <c r="CV60">
        <f ca="1"/>
        <v>0</v>
      </c>
      <c r="CW60">
        <f ca="1"/>
        <v>0</v>
      </c>
      <c r="CX60">
        <f ca="1"/>
        <v>0</v>
      </c>
      <c r="CY60">
        <f ca="1"/>
        <v>0</v>
      </c>
      <c r="CZ60">
        <f ca="1"/>
        <v>0</v>
      </c>
      <c r="DA60">
        <f ca="1"/>
        <v>0</v>
      </c>
      <c r="DB60" t="b">
        <f ca="1"/>
        <v>0</v>
      </c>
      <c r="DC60" t="b">
        <f ca="1"/>
        <v>1</v>
      </c>
      <c r="DD60">
        <f ca="1"/>
        <v>0</v>
      </c>
      <c r="DE60" t="b">
        <f ca="1"/>
        <v>0</v>
      </c>
      <c r="DF60">
        <f ca="1"/>
        <v>0</v>
      </c>
    </row>
    <row r="61" spans="1:110" x14ac:dyDescent="0.2">
      <c r="A61" t="str">
        <f ca="1"/>
        <v>6_1 Oregon</v>
      </c>
      <c r="B61">
        <f ca="1"/>
        <v>1</v>
      </c>
      <c r="C61">
        <f ca="1"/>
        <v>0</v>
      </c>
      <c r="D61">
        <f ca="1"/>
        <v>0</v>
      </c>
      <c r="E61">
        <f ca="1"/>
        <v>0</v>
      </c>
      <c r="F61">
        <f ca="1"/>
        <v>0</v>
      </c>
      <c r="G61">
        <f ca="1"/>
        <v>0</v>
      </c>
      <c r="H61">
        <f ca="1"/>
        <v>0</v>
      </c>
      <c r="I61">
        <f ca="1"/>
        <v>0</v>
      </c>
      <c r="J61">
        <f ca="1"/>
        <v>0</v>
      </c>
      <c r="K61" t="b">
        <f ca="1"/>
        <v>0</v>
      </c>
      <c r="L61" t="b">
        <f ca="1"/>
        <v>0</v>
      </c>
      <c r="M61" t="b">
        <f ca="1"/>
        <v>0</v>
      </c>
      <c r="N61" t="str">
        <f ca="1"/>
        <v>Wamai</v>
      </c>
      <c r="O61" t="b">
        <f ca="1"/>
        <v>0</v>
      </c>
      <c r="P61">
        <f ca="1"/>
        <v>0</v>
      </c>
      <c r="Q61">
        <f ca="1"/>
        <v>0</v>
      </c>
      <c r="R61">
        <f ca="1"/>
        <v>0</v>
      </c>
      <c r="S61">
        <f ca="1"/>
        <v>0</v>
      </c>
      <c r="T61">
        <f ca="1"/>
        <v>0</v>
      </c>
      <c r="U61">
        <f ca="1"/>
        <v>0</v>
      </c>
      <c r="V61">
        <f ca="1"/>
        <v>0</v>
      </c>
      <c r="W61">
        <f ca="1"/>
        <v>0</v>
      </c>
      <c r="X61">
        <f ca="1"/>
        <v>0</v>
      </c>
      <c r="Y61">
        <f ca="1"/>
        <v>0</v>
      </c>
      <c r="Z61">
        <f ca="1"/>
        <v>1</v>
      </c>
      <c r="AA61">
        <f ca="1"/>
        <v>0</v>
      </c>
      <c r="AB61">
        <f ca="1"/>
        <v>0</v>
      </c>
      <c r="AC61">
        <f ca="1"/>
        <v>0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  <c r="AI61">
        <f ca="1"/>
        <v>0</v>
      </c>
      <c r="AJ61">
        <f ca="1"/>
        <v>0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  <c r="AQ61">
        <f ca="1"/>
        <v>0</v>
      </c>
      <c r="AR61">
        <f ca="1"/>
        <v>0</v>
      </c>
      <c r="AS61">
        <f ca="1"/>
        <v>0</v>
      </c>
      <c r="AT61">
        <f ca="1"/>
        <v>0</v>
      </c>
      <c r="AU61">
        <f ca="1"/>
        <v>0</v>
      </c>
      <c r="AV61">
        <f ca="1"/>
        <v>0</v>
      </c>
      <c r="AW61">
        <f ca="1"/>
        <v>0</v>
      </c>
      <c r="AX61">
        <f ca="1"/>
        <v>0</v>
      </c>
      <c r="AY61">
        <f ca="1"/>
        <v>0</v>
      </c>
      <c r="AZ61">
        <f ca="1"/>
        <v>0</v>
      </c>
      <c r="BA61">
        <f ca="1"/>
        <v>0</v>
      </c>
      <c r="BB61">
        <f ca="1"/>
        <v>0</v>
      </c>
      <c r="BC61">
        <f ca="1"/>
        <v>0</v>
      </c>
      <c r="BD61">
        <f ca="1"/>
        <v>0</v>
      </c>
      <c r="BE61">
        <f ca="1"/>
        <v>0</v>
      </c>
      <c r="BF61">
        <f ca="1"/>
        <v>0</v>
      </c>
      <c r="BG61">
        <f ca="1"/>
        <v>0</v>
      </c>
      <c r="BH61">
        <f ca="1"/>
        <v>0</v>
      </c>
      <c r="BI61">
        <f ca="1"/>
        <v>0</v>
      </c>
      <c r="BJ61">
        <f ca="1"/>
        <v>0</v>
      </c>
      <c r="BK61">
        <f ca="1"/>
        <v>0</v>
      </c>
      <c r="BL61">
        <f ca="1"/>
        <v>0</v>
      </c>
      <c r="BM61">
        <f ca="1"/>
        <v>0</v>
      </c>
      <c r="BN61">
        <f ca="1"/>
        <v>0</v>
      </c>
      <c r="BO61">
        <f ca="1"/>
        <v>0</v>
      </c>
      <c r="BP61">
        <f ca="1"/>
        <v>0</v>
      </c>
      <c r="BQ61">
        <f ca="1"/>
        <v>0</v>
      </c>
      <c r="BR61" t="str">
        <f ca="1"/>
        <v/>
      </c>
      <c r="BS61">
        <f ca="1"/>
        <v>0</v>
      </c>
      <c r="BT61">
        <f ca="1"/>
        <v>0</v>
      </c>
      <c r="BU61" t="b">
        <f ca="1"/>
        <v>0</v>
      </c>
      <c r="BV61" t="b">
        <f ca="1"/>
        <v>0</v>
      </c>
      <c r="BW61">
        <f ca="1"/>
        <v>0</v>
      </c>
      <c r="BX61">
        <f ca="1"/>
        <v>0</v>
      </c>
      <c r="BY61">
        <f ca="1"/>
        <v>0</v>
      </c>
      <c r="BZ61">
        <f ca="1"/>
        <v>0</v>
      </c>
      <c r="CA61">
        <f ca="1"/>
        <v>1</v>
      </c>
      <c r="CB61">
        <f ca="1"/>
        <v>1</v>
      </c>
      <c r="CC61" t="b">
        <f ca="1"/>
        <v>0</v>
      </c>
      <c r="CD61" t="b">
        <f ca="1"/>
        <v>1</v>
      </c>
      <c r="CE61">
        <f ca="1"/>
        <v>0</v>
      </c>
      <c r="CF61">
        <f ca="1"/>
        <v>0</v>
      </c>
      <c r="CG61">
        <f ca="1"/>
        <v>0</v>
      </c>
      <c r="CH61">
        <f ca="1"/>
        <v>0</v>
      </c>
      <c r="CI61" t="b">
        <f ca="1"/>
        <v>0</v>
      </c>
      <c r="CJ61" t="b">
        <f ca="1"/>
        <v>0</v>
      </c>
      <c r="CK61" t="b">
        <f ca="1"/>
        <v>0</v>
      </c>
      <c r="CL61" t="b">
        <f ca="1"/>
        <v>0</v>
      </c>
      <c r="CM61" t="b">
        <f ca="1"/>
        <v>0</v>
      </c>
      <c r="CN61" t="b">
        <f ca="1"/>
        <v>0</v>
      </c>
      <c r="CO61">
        <f ca="1"/>
        <v>0</v>
      </c>
      <c r="CP61">
        <f ca="1"/>
        <v>0</v>
      </c>
      <c r="CQ61">
        <f ca="1"/>
        <v>0</v>
      </c>
      <c r="CR61">
        <f ca="1"/>
        <v>0</v>
      </c>
      <c r="CS61">
        <f ca="1"/>
        <v>0</v>
      </c>
      <c r="CT61">
        <f ca="1"/>
        <v>0</v>
      </c>
      <c r="CU61" t="b">
        <f ca="1"/>
        <v>1</v>
      </c>
      <c r="CV61" t="b">
        <f ca="1"/>
        <v>1</v>
      </c>
      <c r="CW61">
        <f ca="1"/>
        <v>68</v>
      </c>
      <c r="CX61" t="b">
        <f ca="1"/>
        <v>0</v>
      </c>
      <c r="CY61">
        <f ca="1"/>
        <v>1</v>
      </c>
      <c r="CZ61">
        <f ca="1"/>
        <v>1</v>
      </c>
      <c r="DA61">
        <f ca="1"/>
        <v>0</v>
      </c>
      <c r="DB61" t="b">
        <f ca="1"/>
        <v>0</v>
      </c>
      <c r="DC61" t="b">
        <f ca="1"/>
        <v>0</v>
      </c>
      <c r="DD61">
        <f ca="1"/>
        <v>0</v>
      </c>
      <c r="DE61" t="b">
        <f ca="1"/>
        <v>0</v>
      </c>
      <c r="DF61">
        <f ca="1"/>
        <v>0</v>
      </c>
    </row>
    <row r="62" spans="1:110" x14ac:dyDescent="0.2">
      <c r="A62" t="str">
        <f ca="1"/>
        <v>6_1 Oregon</v>
      </c>
      <c r="B62">
        <f ca="1"/>
        <v>2</v>
      </c>
      <c r="C62">
        <f ca="1"/>
        <v>0</v>
      </c>
      <c r="D62">
        <f ca="1"/>
        <v>0</v>
      </c>
      <c r="E62">
        <f ca="1"/>
        <v>0</v>
      </c>
      <c r="F62">
        <f ca="1"/>
        <v>0</v>
      </c>
      <c r="G62">
        <f ca="1"/>
        <v>0</v>
      </c>
      <c r="H62">
        <f ca="1"/>
        <v>0</v>
      </c>
      <c r="I62">
        <f ca="1"/>
        <v>0</v>
      </c>
      <c r="J62" t="str">
        <f ca="1"/>
        <v>1:17</v>
      </c>
      <c r="K62" t="b">
        <f ca="1"/>
        <v>0</v>
      </c>
      <c r="L62" t="b">
        <f ca="1"/>
        <v>1</v>
      </c>
      <c r="M62" t="b">
        <f ca="1"/>
        <v>0</v>
      </c>
      <c r="N62" t="str">
        <f ca="1"/>
        <v>Wamai</v>
      </c>
      <c r="O62" t="b">
        <f ca="1"/>
        <v>0</v>
      </c>
      <c r="P62">
        <f ca="1"/>
        <v>0</v>
      </c>
      <c r="Q62">
        <f ca="1"/>
        <v>0</v>
      </c>
      <c r="R62">
        <f ca="1"/>
        <v>0</v>
      </c>
      <c r="S62">
        <f ca="1"/>
        <v>0</v>
      </c>
      <c r="T62">
        <f ca="1"/>
        <v>0</v>
      </c>
      <c r="U62">
        <f ca="1"/>
        <v>0</v>
      </c>
      <c r="V62">
        <f ca="1"/>
        <v>0</v>
      </c>
      <c r="W62">
        <f ca="1"/>
        <v>0</v>
      </c>
      <c r="X62">
        <f ca="1"/>
        <v>0</v>
      </c>
      <c r="Y62">
        <f ca="1"/>
        <v>0</v>
      </c>
      <c r="Z62">
        <f ca="1"/>
        <v>2</v>
      </c>
      <c r="AA62">
        <f ca="1"/>
        <v>0</v>
      </c>
      <c r="AB62">
        <f ca="1"/>
        <v>0</v>
      </c>
      <c r="AC62">
        <f ca="1"/>
        <v>0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  <c r="AI62">
        <f ca="1"/>
        <v>0</v>
      </c>
      <c r="AJ62">
        <f ca="1"/>
        <v>0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  <c r="AQ62">
        <f ca="1"/>
        <v>0</v>
      </c>
      <c r="AR62">
        <f ca="1"/>
        <v>0</v>
      </c>
      <c r="AS62">
        <f ca="1"/>
        <v>0</v>
      </c>
      <c r="AT62">
        <f ca="1"/>
        <v>0</v>
      </c>
      <c r="AU62">
        <f ca="1"/>
        <v>0</v>
      </c>
      <c r="AV62">
        <f ca="1"/>
        <v>0</v>
      </c>
      <c r="AW62">
        <f ca="1"/>
        <v>0</v>
      </c>
      <c r="AX62">
        <f ca="1"/>
        <v>0</v>
      </c>
      <c r="AY62">
        <f ca="1"/>
        <v>0</v>
      </c>
      <c r="AZ62">
        <f ca="1"/>
        <v>0</v>
      </c>
      <c r="BA62">
        <f ca="1"/>
        <v>0</v>
      </c>
      <c r="BB62">
        <f ca="1"/>
        <v>0</v>
      </c>
      <c r="BC62">
        <f ca="1"/>
        <v>0</v>
      </c>
      <c r="BD62">
        <f ca="1"/>
        <v>0</v>
      </c>
      <c r="BE62">
        <f ca="1"/>
        <v>0</v>
      </c>
      <c r="BF62">
        <f ca="1"/>
        <v>0</v>
      </c>
      <c r="BG62">
        <f ca="1"/>
        <v>0</v>
      </c>
      <c r="BH62">
        <f ca="1"/>
        <v>0</v>
      </c>
      <c r="BI62">
        <f ca="1"/>
        <v>0</v>
      </c>
      <c r="BJ62">
        <f ca="1"/>
        <v>0</v>
      </c>
      <c r="BK62">
        <f ca="1"/>
        <v>0</v>
      </c>
      <c r="BL62">
        <f ca="1"/>
        <v>0</v>
      </c>
      <c r="BM62">
        <f ca="1"/>
        <v>0</v>
      </c>
      <c r="BN62">
        <f ca="1"/>
        <v>0</v>
      </c>
      <c r="BO62">
        <f ca="1"/>
        <v>0</v>
      </c>
      <c r="BP62">
        <f ca="1"/>
        <v>0</v>
      </c>
      <c r="BQ62">
        <f ca="1"/>
        <v>0</v>
      </c>
      <c r="BR62" t="str">
        <f ca="1"/>
        <v/>
      </c>
      <c r="BS62">
        <f ca="1"/>
        <v>0</v>
      </c>
      <c r="BT62">
        <f ca="1"/>
        <v>0</v>
      </c>
      <c r="BU62" t="b">
        <f ca="1"/>
        <v>0</v>
      </c>
      <c r="BV62" t="b">
        <f ca="1"/>
        <v>0</v>
      </c>
      <c r="BW62">
        <f ca="1"/>
        <v>0</v>
      </c>
      <c r="BX62">
        <f ca="1"/>
        <v>0</v>
      </c>
      <c r="BY62">
        <f ca="1"/>
        <v>0</v>
      </c>
      <c r="BZ62">
        <f ca="1"/>
        <v>0</v>
      </c>
      <c r="CA62">
        <f ca="1"/>
        <v>0</v>
      </c>
      <c r="CB62">
        <f ca="1"/>
        <v>0</v>
      </c>
      <c r="CC62" t="b">
        <f ca="1"/>
        <v>0</v>
      </c>
      <c r="CD62" t="b">
        <f ca="1"/>
        <v>1</v>
      </c>
      <c r="CE62">
        <f ca="1"/>
        <v>0</v>
      </c>
      <c r="CF62">
        <f ca="1"/>
        <v>0</v>
      </c>
      <c r="CG62">
        <f ca="1"/>
        <v>0</v>
      </c>
      <c r="CH62">
        <f ca="1"/>
        <v>77</v>
      </c>
      <c r="CI62">
        <f ca="1"/>
        <v>103</v>
      </c>
      <c r="CJ62" t="b">
        <f ca="1"/>
        <v>0</v>
      </c>
      <c r="CK62" t="b">
        <f ca="1"/>
        <v>0</v>
      </c>
      <c r="CL62" t="b">
        <f ca="1"/>
        <v>0</v>
      </c>
      <c r="CM62" t="b">
        <f ca="1"/>
        <v>0</v>
      </c>
      <c r="CN62" t="b">
        <f ca="1"/>
        <v>0</v>
      </c>
      <c r="CO62">
        <f ca="1"/>
        <v>0</v>
      </c>
      <c r="CP62">
        <f ca="1"/>
        <v>0</v>
      </c>
      <c r="CQ62">
        <f ca="1"/>
        <v>0</v>
      </c>
      <c r="CR62">
        <f ca="1"/>
        <v>0</v>
      </c>
      <c r="CS62">
        <f ca="1"/>
        <v>0</v>
      </c>
      <c r="CT62">
        <f ca="1"/>
        <v>0</v>
      </c>
      <c r="CU62" t="b">
        <f ca="1"/>
        <v>1</v>
      </c>
      <c r="CV62" t="b">
        <f ca="1"/>
        <v>1</v>
      </c>
      <c r="CW62">
        <f ca="1"/>
        <v>40</v>
      </c>
      <c r="CX62">
        <f ca="1"/>
        <v>103</v>
      </c>
      <c r="CY62">
        <f ca="1"/>
        <v>0</v>
      </c>
      <c r="CZ62">
        <f ca="1"/>
        <v>0</v>
      </c>
      <c r="DA62">
        <f ca="1"/>
        <v>0</v>
      </c>
      <c r="DB62" t="b">
        <f ca="1"/>
        <v>1</v>
      </c>
      <c r="DC62" t="b">
        <f ca="1"/>
        <v>0</v>
      </c>
      <c r="DD62">
        <f ca="1"/>
        <v>0</v>
      </c>
      <c r="DE62" t="b">
        <f ca="1"/>
        <v>0</v>
      </c>
      <c r="DF62">
        <f ca="1"/>
        <v>0</v>
      </c>
    </row>
    <row r="63" spans="1:110" x14ac:dyDescent="0.2">
      <c r="A63" t="str">
        <f ca="1"/>
        <v>6_1 Oregon</v>
      </c>
      <c r="B63">
        <f ca="1"/>
        <v>3</v>
      </c>
      <c r="C63">
        <f ca="1"/>
        <v>0</v>
      </c>
      <c r="D63">
        <f ca="1"/>
        <v>0</v>
      </c>
      <c r="E63">
        <f ca="1"/>
        <v>0</v>
      </c>
      <c r="F63">
        <f ca="1"/>
        <v>0</v>
      </c>
      <c r="G63">
        <f ca="1"/>
        <v>0</v>
      </c>
      <c r="H63">
        <f ca="1"/>
        <v>0</v>
      </c>
      <c r="I63">
        <f ca="1"/>
        <v>0</v>
      </c>
      <c r="J63" t="str">
        <f ca="1"/>
        <v>1:22</v>
      </c>
      <c r="K63" t="b">
        <f ca="1"/>
        <v>0</v>
      </c>
      <c r="L63" t="b">
        <f ca="1"/>
        <v>0</v>
      </c>
      <c r="M63" t="b">
        <f ca="1"/>
        <v>0</v>
      </c>
      <c r="N63" t="str">
        <f ca="1"/>
        <v>Aruni</v>
      </c>
      <c r="O63" t="b">
        <f ca="1"/>
        <v>0</v>
      </c>
      <c r="P63">
        <f ca="1"/>
        <v>0</v>
      </c>
      <c r="Q63">
        <f ca="1"/>
        <v>0</v>
      </c>
      <c r="R63">
        <f ca="1"/>
        <v>0</v>
      </c>
      <c r="S63">
        <f ca="1"/>
        <v>0</v>
      </c>
      <c r="T63">
        <f ca="1"/>
        <v>0</v>
      </c>
      <c r="U63">
        <f ca="1"/>
        <v>0</v>
      </c>
      <c r="V63">
        <f ca="1"/>
        <v>0</v>
      </c>
      <c r="W63">
        <f ca="1"/>
        <v>0</v>
      </c>
      <c r="X63">
        <f ca="1"/>
        <v>0</v>
      </c>
      <c r="Y63">
        <f ca="1"/>
        <v>0</v>
      </c>
      <c r="Z63">
        <f ca="1"/>
        <v>3</v>
      </c>
      <c r="AA63">
        <f ca="1"/>
        <v>0</v>
      </c>
      <c r="AB63">
        <f ca="1"/>
        <v>0</v>
      </c>
      <c r="AC63">
        <f ca="1"/>
        <v>0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  <c r="AI63">
        <f ca="1"/>
        <v>0</v>
      </c>
      <c r="AJ63">
        <f ca="1"/>
        <v>0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  <c r="AQ63">
        <f ca="1"/>
        <v>0</v>
      </c>
      <c r="AR63">
        <f ca="1"/>
        <v>0</v>
      </c>
      <c r="AS63">
        <f ca="1"/>
        <v>0</v>
      </c>
      <c r="AT63">
        <f ca="1"/>
        <v>0</v>
      </c>
      <c r="AU63">
        <f ca="1"/>
        <v>0</v>
      </c>
      <c r="AV63">
        <f ca="1"/>
        <v>0</v>
      </c>
      <c r="AW63">
        <f ca="1"/>
        <v>0</v>
      </c>
      <c r="AX63">
        <f ca="1"/>
        <v>0</v>
      </c>
      <c r="AY63">
        <f ca="1"/>
        <v>0</v>
      </c>
      <c r="AZ63">
        <f ca="1"/>
        <v>0</v>
      </c>
      <c r="BA63">
        <f ca="1"/>
        <v>0</v>
      </c>
      <c r="BB63">
        <f ca="1"/>
        <v>0</v>
      </c>
      <c r="BC63">
        <f ca="1"/>
        <v>0</v>
      </c>
      <c r="BD63">
        <f ca="1"/>
        <v>0</v>
      </c>
      <c r="BE63">
        <f ca="1"/>
        <v>0</v>
      </c>
      <c r="BF63">
        <f ca="1"/>
        <v>0</v>
      </c>
      <c r="BG63">
        <f ca="1"/>
        <v>0</v>
      </c>
      <c r="BH63">
        <f ca="1"/>
        <v>0</v>
      </c>
      <c r="BI63">
        <f ca="1"/>
        <v>0</v>
      </c>
      <c r="BJ63">
        <f ca="1"/>
        <v>0</v>
      </c>
      <c r="BK63">
        <f ca="1"/>
        <v>0</v>
      </c>
      <c r="BL63">
        <f ca="1"/>
        <v>0</v>
      </c>
      <c r="BM63">
        <f ca="1"/>
        <v>0</v>
      </c>
      <c r="BN63">
        <f ca="1"/>
        <v>0</v>
      </c>
      <c r="BO63">
        <f ca="1"/>
        <v>0</v>
      </c>
      <c r="BP63">
        <f ca="1"/>
        <v>0</v>
      </c>
      <c r="BQ63">
        <f ca="1"/>
        <v>0</v>
      </c>
      <c r="BR63" t="str">
        <f ca="1"/>
        <v/>
      </c>
      <c r="BS63">
        <f ca="1"/>
        <v>0</v>
      </c>
      <c r="BT63">
        <f ca="1"/>
        <v>0</v>
      </c>
      <c r="BU63" t="b">
        <f ca="1"/>
        <v>0</v>
      </c>
      <c r="BV63" t="b">
        <f ca="1"/>
        <v>0</v>
      </c>
      <c r="BW63">
        <f ca="1"/>
        <v>0</v>
      </c>
      <c r="BX63">
        <f ca="1"/>
        <v>0</v>
      </c>
      <c r="BY63">
        <f ca="1"/>
        <v>0</v>
      </c>
      <c r="BZ63">
        <f ca="1"/>
        <v>0</v>
      </c>
      <c r="CA63">
        <f ca="1"/>
        <v>1</v>
      </c>
      <c r="CB63">
        <f ca="1"/>
        <v>0</v>
      </c>
      <c r="CC63" t="b">
        <f ca="1"/>
        <v>0</v>
      </c>
      <c r="CD63" t="b">
        <f ca="1"/>
        <v>1</v>
      </c>
      <c r="CE63">
        <f ca="1"/>
        <v>0</v>
      </c>
      <c r="CF63">
        <f ca="1"/>
        <v>0</v>
      </c>
      <c r="CG63">
        <f ca="1"/>
        <v>0</v>
      </c>
      <c r="CH63">
        <f ca="1"/>
        <v>82</v>
      </c>
      <c r="CI63">
        <f ca="1"/>
        <v>98</v>
      </c>
      <c r="CJ63" t="b">
        <f ca="1"/>
        <v>0</v>
      </c>
      <c r="CK63" t="b">
        <f ca="1"/>
        <v>0</v>
      </c>
      <c r="CL63" t="b">
        <f ca="1"/>
        <v>1</v>
      </c>
      <c r="CM63" t="b">
        <f ca="1"/>
        <v>0</v>
      </c>
      <c r="CN63" t="b">
        <f ca="1"/>
        <v>0</v>
      </c>
      <c r="CO63">
        <f ca="1"/>
        <v>0</v>
      </c>
      <c r="CP63">
        <f ca="1"/>
        <v>0</v>
      </c>
      <c r="CQ63">
        <f ca="1"/>
        <v>0</v>
      </c>
      <c r="CR63">
        <f ca="1"/>
        <v>0</v>
      </c>
      <c r="CS63">
        <f ca="1"/>
        <v>0</v>
      </c>
      <c r="CT63">
        <f ca="1"/>
        <v>0</v>
      </c>
      <c r="CU63" t="b">
        <f ca="1"/>
        <v>1</v>
      </c>
      <c r="CV63" t="b">
        <f ca="1"/>
        <v>1</v>
      </c>
      <c r="CW63" t="b">
        <f ca="1"/>
        <v>0</v>
      </c>
      <c r="CX63">
        <f ca="1"/>
        <v>98</v>
      </c>
      <c r="CY63">
        <f ca="1"/>
        <v>3</v>
      </c>
      <c r="CZ63">
        <f ca="1"/>
        <v>1</v>
      </c>
      <c r="DA63">
        <f ca="1"/>
        <v>0</v>
      </c>
      <c r="DB63" t="b">
        <f ca="1"/>
        <v>0</v>
      </c>
      <c r="DC63" t="b">
        <f ca="1"/>
        <v>0</v>
      </c>
      <c r="DD63">
        <f ca="1"/>
        <v>0</v>
      </c>
      <c r="DE63" t="b">
        <f ca="1"/>
        <v>0</v>
      </c>
      <c r="DF63">
        <f ca="1"/>
        <v>0</v>
      </c>
    </row>
    <row r="64" spans="1:110" x14ac:dyDescent="0.2">
      <c r="A64" t="str">
        <f ca="1"/>
        <v>6_1 Oregon</v>
      </c>
      <c r="B64">
        <f ca="1"/>
        <v>4</v>
      </c>
      <c r="C64">
        <f ca="1"/>
        <v>0</v>
      </c>
      <c r="D64">
        <f ca="1"/>
        <v>0</v>
      </c>
      <c r="E64">
        <f ca="1"/>
        <v>0</v>
      </c>
      <c r="F64">
        <f ca="1"/>
        <v>0</v>
      </c>
      <c r="G64">
        <f ca="1"/>
        <v>0</v>
      </c>
      <c r="H64">
        <f ca="1"/>
        <v>0</v>
      </c>
      <c r="I64">
        <f ca="1"/>
        <v>0</v>
      </c>
      <c r="J64" t="str">
        <f ca="1"/>
        <v>0:41</v>
      </c>
      <c r="K64" t="b">
        <f ca="1"/>
        <v>0</v>
      </c>
      <c r="L64" t="b">
        <f ca="1"/>
        <v>1</v>
      </c>
      <c r="M64" t="b">
        <f ca="1"/>
        <v>0</v>
      </c>
      <c r="N64" t="str">
        <f ca="1"/>
        <v>Wamai</v>
      </c>
      <c r="O64" t="b">
        <f ca="1"/>
        <v>0</v>
      </c>
      <c r="P64">
        <f ca="1"/>
        <v>0</v>
      </c>
      <c r="Q64">
        <f ca="1"/>
        <v>0</v>
      </c>
      <c r="R64">
        <f ca="1"/>
        <v>0</v>
      </c>
      <c r="S64">
        <f ca="1"/>
        <v>0</v>
      </c>
      <c r="T64">
        <f ca="1"/>
        <v>0</v>
      </c>
      <c r="U64">
        <f ca="1"/>
        <v>0</v>
      </c>
      <c r="V64">
        <f ca="1"/>
        <v>0</v>
      </c>
      <c r="W64">
        <f ca="1"/>
        <v>0</v>
      </c>
      <c r="X64">
        <f ca="1"/>
        <v>0</v>
      </c>
      <c r="Y64">
        <f ca="1"/>
        <v>0</v>
      </c>
      <c r="Z64">
        <f ca="1"/>
        <v>4</v>
      </c>
      <c r="AA64">
        <f ca="1"/>
        <v>0</v>
      </c>
      <c r="AB64">
        <f ca="1"/>
        <v>0</v>
      </c>
      <c r="AC64">
        <f ca="1"/>
        <v>0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  <c r="AI64">
        <f ca="1"/>
        <v>0</v>
      </c>
      <c r="AJ64">
        <f ca="1"/>
        <v>0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  <c r="AQ64">
        <f ca="1"/>
        <v>0</v>
      </c>
      <c r="AR64">
        <f ca="1"/>
        <v>0</v>
      </c>
      <c r="AS64">
        <f ca="1"/>
        <v>0</v>
      </c>
      <c r="AT64">
        <f ca="1"/>
        <v>0</v>
      </c>
      <c r="AU64">
        <f ca="1"/>
        <v>0</v>
      </c>
      <c r="AV64">
        <f ca="1"/>
        <v>0</v>
      </c>
      <c r="AW64">
        <f ca="1"/>
        <v>0</v>
      </c>
      <c r="AX64">
        <f ca="1"/>
        <v>0</v>
      </c>
      <c r="AY64">
        <f ca="1"/>
        <v>0</v>
      </c>
      <c r="AZ64">
        <f ca="1"/>
        <v>0</v>
      </c>
      <c r="BA64">
        <f ca="1"/>
        <v>0</v>
      </c>
      <c r="BB64">
        <f ca="1"/>
        <v>0</v>
      </c>
      <c r="BC64">
        <f ca="1"/>
        <v>0</v>
      </c>
      <c r="BD64">
        <f ca="1"/>
        <v>0</v>
      </c>
      <c r="BE64">
        <f ca="1"/>
        <v>0</v>
      </c>
      <c r="BF64">
        <f ca="1"/>
        <v>0</v>
      </c>
      <c r="BG64">
        <f ca="1"/>
        <v>0</v>
      </c>
      <c r="BH64">
        <f ca="1"/>
        <v>0</v>
      </c>
      <c r="BI64">
        <f ca="1"/>
        <v>0</v>
      </c>
      <c r="BJ64">
        <f ca="1"/>
        <v>0</v>
      </c>
      <c r="BK64">
        <f ca="1"/>
        <v>0</v>
      </c>
      <c r="BL64">
        <f ca="1"/>
        <v>0</v>
      </c>
      <c r="BM64">
        <f ca="1"/>
        <v>0</v>
      </c>
      <c r="BN64">
        <f ca="1"/>
        <v>0</v>
      </c>
      <c r="BO64">
        <f ca="1"/>
        <v>0</v>
      </c>
      <c r="BP64">
        <f ca="1"/>
        <v>0</v>
      </c>
      <c r="BQ64">
        <f ca="1"/>
        <v>0</v>
      </c>
      <c r="BR64" t="str">
        <f ca="1"/>
        <v/>
      </c>
      <c r="BS64">
        <f ca="1"/>
        <v>0</v>
      </c>
      <c r="BT64">
        <f ca="1"/>
        <v>0</v>
      </c>
      <c r="BU64" t="b">
        <f ca="1"/>
        <v>0</v>
      </c>
      <c r="BV64" t="b">
        <f ca="1"/>
        <v>0</v>
      </c>
      <c r="BW64">
        <f ca="1"/>
        <v>0</v>
      </c>
      <c r="BX64">
        <f ca="1"/>
        <v>0</v>
      </c>
      <c r="BY64">
        <f ca="1"/>
        <v>0</v>
      </c>
      <c r="BZ64">
        <f ca="1"/>
        <v>0</v>
      </c>
      <c r="CA64">
        <f ca="1"/>
        <v>2</v>
      </c>
      <c r="CB64">
        <f ca="1"/>
        <v>1</v>
      </c>
      <c r="CC64" t="b">
        <f ca="1"/>
        <v>1</v>
      </c>
      <c r="CD64" t="b">
        <f ca="1"/>
        <v>1</v>
      </c>
      <c r="CE64">
        <f ca="1"/>
        <v>0</v>
      </c>
      <c r="CF64">
        <f ca="1"/>
        <v>0</v>
      </c>
      <c r="CG64">
        <f ca="1"/>
        <v>0</v>
      </c>
      <c r="CH64">
        <f ca="1"/>
        <v>41</v>
      </c>
      <c r="CI64">
        <f ca="1"/>
        <v>139</v>
      </c>
      <c r="CJ64" t="b">
        <f ca="1"/>
        <v>1</v>
      </c>
      <c r="CK64" t="b">
        <f ca="1"/>
        <v>1</v>
      </c>
      <c r="CL64" t="b">
        <f ca="1"/>
        <v>1</v>
      </c>
      <c r="CM64" t="b">
        <f ca="1"/>
        <v>0</v>
      </c>
      <c r="CN64" t="b">
        <f ca="1"/>
        <v>0</v>
      </c>
      <c r="CO64">
        <f ca="1"/>
        <v>0</v>
      </c>
      <c r="CP64">
        <f ca="1"/>
        <v>0</v>
      </c>
      <c r="CQ64">
        <f ca="1"/>
        <v>0</v>
      </c>
      <c r="CR64">
        <f ca="1"/>
        <v>0</v>
      </c>
      <c r="CS64">
        <f ca="1"/>
        <v>0</v>
      </c>
      <c r="CT64">
        <f ca="1"/>
        <v>0</v>
      </c>
      <c r="CU64" t="b">
        <f ca="1"/>
        <v>0</v>
      </c>
      <c r="CV64" t="b">
        <f ca="1"/>
        <v>1</v>
      </c>
      <c r="CW64">
        <f ca="1"/>
        <v>56</v>
      </c>
      <c r="CX64">
        <f ca="1"/>
        <v>139</v>
      </c>
      <c r="CY64">
        <f ca="1"/>
        <v>0</v>
      </c>
      <c r="CZ64">
        <f ca="1"/>
        <v>2</v>
      </c>
      <c r="DA64">
        <f ca="1"/>
        <v>0</v>
      </c>
      <c r="DB64" t="b">
        <f ca="1"/>
        <v>1</v>
      </c>
      <c r="DC64" t="b">
        <f ca="1"/>
        <v>0</v>
      </c>
      <c r="DD64">
        <f ca="1"/>
        <v>0</v>
      </c>
      <c r="DE64" t="b">
        <f ca="1"/>
        <v>0</v>
      </c>
      <c r="DF64">
        <f ca="1"/>
        <v>0</v>
      </c>
    </row>
    <row r="65" spans="1:110" x14ac:dyDescent="0.2">
      <c r="A65" t="str">
        <f ca="1"/>
        <v>6_1 Oregon</v>
      </c>
      <c r="B65">
        <f ca="1"/>
        <v>5</v>
      </c>
      <c r="C65">
        <f ca="1"/>
        <v>0</v>
      </c>
      <c r="D65">
        <f ca="1"/>
        <v>0</v>
      </c>
      <c r="E65">
        <f ca="1"/>
        <v>0</v>
      </c>
      <c r="F65">
        <f ca="1"/>
        <v>0</v>
      </c>
      <c r="G65">
        <f ca="1"/>
        <v>0</v>
      </c>
      <c r="H65">
        <f ca="1"/>
        <v>0</v>
      </c>
      <c r="I65">
        <f ca="1"/>
        <v>0</v>
      </c>
      <c r="J65" t="str">
        <f ca="1"/>
        <v>1:08</v>
      </c>
      <c r="K65" t="b">
        <f ca="1"/>
        <v>0</v>
      </c>
      <c r="L65" t="b">
        <f ca="1"/>
        <v>1</v>
      </c>
      <c r="M65" t="b">
        <f ca="1"/>
        <v>0</v>
      </c>
      <c r="N65" t="str">
        <f ca="1"/>
        <v>Wamai</v>
      </c>
      <c r="O65" t="b">
        <f ca="1"/>
        <v>0</v>
      </c>
      <c r="P65">
        <f ca="1"/>
        <v>0</v>
      </c>
      <c r="Q65">
        <f ca="1"/>
        <v>0</v>
      </c>
      <c r="R65">
        <f ca="1"/>
        <v>0</v>
      </c>
      <c r="S65">
        <f ca="1"/>
        <v>0</v>
      </c>
      <c r="T65">
        <f ca="1"/>
        <v>0</v>
      </c>
      <c r="U65">
        <f ca="1"/>
        <v>0</v>
      </c>
      <c r="V65">
        <f ca="1"/>
        <v>0</v>
      </c>
      <c r="W65">
        <f ca="1"/>
        <v>0</v>
      </c>
      <c r="X65">
        <f ca="1"/>
        <v>0</v>
      </c>
      <c r="Y65">
        <f ca="1"/>
        <v>0</v>
      </c>
      <c r="Z65">
        <f ca="1"/>
        <v>5</v>
      </c>
      <c r="AA65">
        <f ca="1"/>
        <v>0</v>
      </c>
      <c r="AB65">
        <f ca="1"/>
        <v>0</v>
      </c>
      <c r="AC65">
        <f ca="1"/>
        <v>0</v>
      </c>
      <c r="AD65">
        <f ca="1"/>
        <v>0</v>
      </c>
      <c r="AE65">
        <f ca="1"/>
        <v>0</v>
      </c>
      <c r="AF65">
        <f ca="1"/>
        <v>0</v>
      </c>
      <c r="AG65">
        <f ca="1"/>
        <v>0</v>
      </c>
      <c r="AH65">
        <f ca="1"/>
        <v>0</v>
      </c>
      <c r="AI65">
        <f ca="1"/>
        <v>0</v>
      </c>
      <c r="AJ65">
        <f ca="1"/>
        <v>0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  <c r="AQ65">
        <f ca="1"/>
        <v>0</v>
      </c>
      <c r="AR65">
        <f ca="1"/>
        <v>0</v>
      </c>
      <c r="AS65">
        <f ca="1"/>
        <v>0</v>
      </c>
      <c r="AT65">
        <f ca="1"/>
        <v>0</v>
      </c>
      <c r="AU65">
        <f ca="1"/>
        <v>0</v>
      </c>
      <c r="AV65">
        <f ca="1"/>
        <v>0</v>
      </c>
      <c r="AW65">
        <f ca="1"/>
        <v>0</v>
      </c>
      <c r="AX65">
        <f ca="1"/>
        <v>0</v>
      </c>
      <c r="AY65">
        <f ca="1"/>
        <v>0</v>
      </c>
      <c r="AZ65">
        <f ca="1"/>
        <v>0</v>
      </c>
      <c r="BA65">
        <f ca="1"/>
        <v>0</v>
      </c>
      <c r="BB65">
        <f ca="1"/>
        <v>0</v>
      </c>
      <c r="BC65">
        <f ca="1"/>
        <v>0</v>
      </c>
      <c r="BD65">
        <f ca="1"/>
        <v>0</v>
      </c>
      <c r="BE65">
        <f ca="1"/>
        <v>0</v>
      </c>
      <c r="BF65">
        <f ca="1"/>
        <v>0</v>
      </c>
      <c r="BG65">
        <f ca="1"/>
        <v>0</v>
      </c>
      <c r="BH65">
        <f ca="1"/>
        <v>0</v>
      </c>
      <c r="BI65">
        <f ca="1"/>
        <v>0</v>
      </c>
      <c r="BJ65">
        <f ca="1"/>
        <v>0</v>
      </c>
      <c r="BK65">
        <f ca="1"/>
        <v>0</v>
      </c>
      <c r="BL65">
        <f ca="1"/>
        <v>0</v>
      </c>
      <c r="BM65">
        <f ca="1"/>
        <v>0</v>
      </c>
      <c r="BN65">
        <f ca="1"/>
        <v>0</v>
      </c>
      <c r="BO65">
        <f ca="1"/>
        <v>0</v>
      </c>
      <c r="BP65">
        <f ca="1"/>
        <v>0</v>
      </c>
      <c r="BQ65">
        <f ca="1"/>
        <v>0</v>
      </c>
      <c r="BR65" t="str">
        <f ca="1"/>
        <v/>
      </c>
      <c r="BS65">
        <f ca="1"/>
        <v>0</v>
      </c>
      <c r="BT65">
        <f ca="1"/>
        <v>0</v>
      </c>
      <c r="BU65" t="b">
        <f ca="1"/>
        <v>0</v>
      </c>
      <c r="BV65" t="b">
        <f ca="1"/>
        <v>0</v>
      </c>
      <c r="BW65">
        <f ca="1"/>
        <v>0</v>
      </c>
      <c r="BX65">
        <f ca="1"/>
        <v>0</v>
      </c>
      <c r="BY65">
        <f ca="1"/>
        <v>0</v>
      </c>
      <c r="BZ65">
        <f ca="1"/>
        <v>0</v>
      </c>
      <c r="CA65">
        <f ca="1"/>
        <v>0</v>
      </c>
      <c r="CB65">
        <f ca="1"/>
        <v>0</v>
      </c>
      <c r="CC65" t="b">
        <f ca="1"/>
        <v>0</v>
      </c>
      <c r="CD65" t="b">
        <f ca="1"/>
        <v>1</v>
      </c>
      <c r="CE65">
        <f ca="1"/>
        <v>0</v>
      </c>
      <c r="CF65">
        <f ca="1"/>
        <v>0</v>
      </c>
      <c r="CG65">
        <f ca="1"/>
        <v>0</v>
      </c>
      <c r="CH65">
        <f ca="1"/>
        <v>68</v>
      </c>
      <c r="CI65">
        <f ca="1"/>
        <v>112</v>
      </c>
      <c r="CJ65" t="b">
        <f ca="1"/>
        <v>0</v>
      </c>
      <c r="CK65" t="b">
        <f ca="1"/>
        <v>0</v>
      </c>
      <c r="CL65" t="b">
        <f ca="1"/>
        <v>0</v>
      </c>
      <c r="CM65" t="b">
        <f ca="1"/>
        <v>0</v>
      </c>
      <c r="CN65" t="b">
        <f ca="1"/>
        <v>0</v>
      </c>
      <c r="CO65">
        <f ca="1"/>
        <v>0</v>
      </c>
      <c r="CP65">
        <f ca="1"/>
        <v>0</v>
      </c>
      <c r="CQ65">
        <f ca="1"/>
        <v>0</v>
      </c>
      <c r="CR65">
        <f ca="1"/>
        <v>0</v>
      </c>
      <c r="CS65">
        <f ca="1"/>
        <v>0</v>
      </c>
      <c r="CT65">
        <f ca="1"/>
        <v>0</v>
      </c>
      <c r="CU65" t="b">
        <f ca="1"/>
        <v>1</v>
      </c>
      <c r="CV65" t="b">
        <f ca="1"/>
        <v>1</v>
      </c>
      <c r="CW65" t="b">
        <f ca="1"/>
        <v>0</v>
      </c>
      <c r="CX65">
        <f ca="1"/>
        <v>112</v>
      </c>
      <c r="CY65">
        <f ca="1"/>
        <v>2</v>
      </c>
      <c r="CZ65">
        <f ca="1"/>
        <v>0</v>
      </c>
      <c r="DA65">
        <f ca="1"/>
        <v>0</v>
      </c>
      <c r="DB65" t="b">
        <f ca="1"/>
        <v>1</v>
      </c>
      <c r="DC65" t="b">
        <f ca="1"/>
        <v>0</v>
      </c>
      <c r="DD65">
        <f ca="1"/>
        <v>0</v>
      </c>
      <c r="DE65" t="b">
        <f ca="1"/>
        <v>0</v>
      </c>
      <c r="DF65">
        <f ca="1"/>
        <v>0</v>
      </c>
    </row>
    <row r="66" spans="1:110" x14ac:dyDescent="0.2">
      <c r="A66" t="str">
        <f ca="1"/>
        <v>6_1 Oregon</v>
      </c>
      <c r="B66">
        <f ca="1"/>
        <v>6</v>
      </c>
      <c r="C66">
        <f ca="1"/>
        <v>0</v>
      </c>
      <c r="D66">
        <f ca="1"/>
        <v>0</v>
      </c>
      <c r="E66">
        <f ca="1"/>
        <v>0</v>
      </c>
      <c r="F66">
        <f ca="1"/>
        <v>0</v>
      </c>
      <c r="G66">
        <f ca="1"/>
        <v>0</v>
      </c>
      <c r="H66">
        <f ca="1"/>
        <v>0</v>
      </c>
      <c r="I66">
        <f ca="1"/>
        <v>0</v>
      </c>
      <c r="J66" t="str">
        <f ca="1"/>
        <v>2:00</v>
      </c>
      <c r="K66" t="b">
        <f ca="1"/>
        <v>0</v>
      </c>
      <c r="L66" t="b">
        <f ca="1"/>
        <v>0</v>
      </c>
      <c r="M66" t="b">
        <f ca="1"/>
        <v>0</v>
      </c>
      <c r="N66" t="str">
        <f ca="1"/>
        <v>Wamai</v>
      </c>
      <c r="O66" t="b">
        <f ca="1"/>
        <v>0</v>
      </c>
      <c r="P66">
        <f ca="1"/>
        <v>0</v>
      </c>
      <c r="Q66">
        <f ca="1"/>
        <v>0</v>
      </c>
      <c r="R66">
        <f ca="1"/>
        <v>0</v>
      </c>
      <c r="S66">
        <f ca="1"/>
        <v>0</v>
      </c>
      <c r="T66">
        <f ca="1"/>
        <v>0</v>
      </c>
      <c r="U66">
        <f ca="1"/>
        <v>0</v>
      </c>
      <c r="V66">
        <f ca="1"/>
        <v>0</v>
      </c>
      <c r="W66">
        <f ca="1"/>
        <v>0</v>
      </c>
      <c r="X66">
        <f ca="1"/>
        <v>0</v>
      </c>
      <c r="Y66">
        <f ca="1"/>
        <v>0</v>
      </c>
      <c r="Z66">
        <f ca="1"/>
        <v>6</v>
      </c>
      <c r="AA66">
        <f ca="1"/>
        <v>0</v>
      </c>
      <c r="AB66">
        <f ca="1"/>
        <v>0</v>
      </c>
      <c r="AC66">
        <f ca="1"/>
        <v>0</v>
      </c>
      <c r="AD66">
        <f ca="1"/>
        <v>0</v>
      </c>
      <c r="AE66">
        <f ca="1"/>
        <v>0</v>
      </c>
      <c r="AF66">
        <f ca="1"/>
        <v>0</v>
      </c>
      <c r="AG66">
        <f ca="1"/>
        <v>0</v>
      </c>
      <c r="AH66">
        <f ca="1"/>
        <v>0</v>
      </c>
      <c r="AI66">
        <f ca="1"/>
        <v>0</v>
      </c>
      <c r="AJ66">
        <f ca="1"/>
        <v>0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  <c r="AQ66">
        <f ca="1"/>
        <v>0</v>
      </c>
      <c r="AR66">
        <f ca="1"/>
        <v>0</v>
      </c>
      <c r="AS66">
        <f ca="1"/>
        <v>0</v>
      </c>
      <c r="AT66">
        <f ca="1"/>
        <v>0</v>
      </c>
      <c r="AU66">
        <f ca="1"/>
        <v>0</v>
      </c>
      <c r="AV66">
        <f ca="1"/>
        <v>0</v>
      </c>
      <c r="AW66">
        <f ca="1"/>
        <v>0</v>
      </c>
      <c r="AX66">
        <f ca="1"/>
        <v>0</v>
      </c>
      <c r="AY66">
        <f ca="1"/>
        <v>0</v>
      </c>
      <c r="AZ66">
        <f ca="1"/>
        <v>0</v>
      </c>
      <c r="BA66">
        <f ca="1"/>
        <v>0</v>
      </c>
      <c r="BB66">
        <f ca="1"/>
        <v>0</v>
      </c>
      <c r="BC66">
        <f ca="1"/>
        <v>0</v>
      </c>
      <c r="BD66">
        <f ca="1"/>
        <v>0</v>
      </c>
      <c r="BE66">
        <f ca="1"/>
        <v>0</v>
      </c>
      <c r="BF66">
        <f ca="1"/>
        <v>0</v>
      </c>
      <c r="BG66">
        <f ca="1"/>
        <v>0</v>
      </c>
      <c r="BH66">
        <f ca="1"/>
        <v>0</v>
      </c>
      <c r="BI66">
        <f ca="1"/>
        <v>0</v>
      </c>
      <c r="BJ66">
        <f ca="1"/>
        <v>0</v>
      </c>
      <c r="BK66">
        <f ca="1"/>
        <v>0</v>
      </c>
      <c r="BL66">
        <f ca="1"/>
        <v>0</v>
      </c>
      <c r="BM66">
        <f ca="1"/>
        <v>0</v>
      </c>
      <c r="BN66">
        <f ca="1"/>
        <v>0</v>
      </c>
      <c r="BO66">
        <f ca="1"/>
        <v>0</v>
      </c>
      <c r="BP66">
        <f ca="1"/>
        <v>0</v>
      </c>
      <c r="BQ66">
        <f ca="1"/>
        <v>0</v>
      </c>
      <c r="BR66" t="str">
        <f ca="1"/>
        <v/>
      </c>
      <c r="BS66">
        <f ca="1"/>
        <v>0</v>
      </c>
      <c r="BT66">
        <f ca="1"/>
        <v>0</v>
      </c>
      <c r="BU66" t="b">
        <f ca="1"/>
        <v>0</v>
      </c>
      <c r="BV66" t="b">
        <f ca="1"/>
        <v>0</v>
      </c>
      <c r="BW66">
        <f ca="1"/>
        <v>0</v>
      </c>
      <c r="BX66">
        <f ca="1"/>
        <v>0</v>
      </c>
      <c r="BY66">
        <f ca="1"/>
        <v>0</v>
      </c>
      <c r="BZ66">
        <f ca="1"/>
        <v>0</v>
      </c>
      <c r="CA66">
        <f ca="1"/>
        <v>0</v>
      </c>
      <c r="CB66">
        <f ca="1"/>
        <v>0</v>
      </c>
      <c r="CC66" t="b">
        <f ca="1"/>
        <v>0</v>
      </c>
      <c r="CD66" t="b">
        <f ca="1"/>
        <v>0</v>
      </c>
      <c r="CE66">
        <f ca="1"/>
        <v>0</v>
      </c>
      <c r="CF66">
        <f ca="1"/>
        <v>0</v>
      </c>
      <c r="CG66">
        <f ca="1"/>
        <v>0</v>
      </c>
      <c r="CH66">
        <f ca="1"/>
        <v>120</v>
      </c>
      <c r="CI66">
        <f ca="1"/>
        <v>60</v>
      </c>
      <c r="CJ66" t="b">
        <f ca="1"/>
        <v>0</v>
      </c>
      <c r="CK66" t="b">
        <f ca="1"/>
        <v>0</v>
      </c>
      <c r="CL66" t="b">
        <f ca="1"/>
        <v>0</v>
      </c>
      <c r="CM66" t="b">
        <f ca="1"/>
        <v>0</v>
      </c>
      <c r="CN66" t="b">
        <f ca="1"/>
        <v>0</v>
      </c>
      <c r="CO66">
        <f ca="1"/>
        <v>0</v>
      </c>
      <c r="CP66">
        <f ca="1"/>
        <v>0</v>
      </c>
      <c r="CQ66">
        <f ca="1"/>
        <v>0</v>
      </c>
      <c r="CR66">
        <f ca="1"/>
        <v>0</v>
      </c>
      <c r="CS66">
        <f ca="1"/>
        <v>0</v>
      </c>
      <c r="CT66">
        <f ca="1"/>
        <v>0</v>
      </c>
      <c r="CU66" t="b">
        <f ca="1"/>
        <v>1</v>
      </c>
      <c r="CV66" t="b">
        <f ca="1"/>
        <v>0</v>
      </c>
      <c r="CW66">
        <f ca="1"/>
        <v>83</v>
      </c>
      <c r="CX66">
        <f ca="1"/>
        <v>60</v>
      </c>
      <c r="CY66">
        <f ca="1"/>
        <v>1</v>
      </c>
      <c r="CZ66">
        <f ca="1"/>
        <v>0</v>
      </c>
      <c r="DA66">
        <f ca="1"/>
        <v>0</v>
      </c>
      <c r="DB66" t="b">
        <f ca="1"/>
        <v>0</v>
      </c>
      <c r="DC66" t="b">
        <f ca="1"/>
        <v>0</v>
      </c>
      <c r="DD66">
        <f ca="1"/>
        <v>0</v>
      </c>
      <c r="DE66" t="b">
        <f ca="1"/>
        <v>0</v>
      </c>
      <c r="DF66">
        <f ca="1"/>
        <v>0</v>
      </c>
    </row>
    <row r="67" spans="1:110" x14ac:dyDescent="0.2">
      <c r="A67" t="str">
        <f ca="1"/>
        <v>6_1 Oregon</v>
      </c>
      <c r="B67">
        <f ca="1"/>
        <v>7</v>
      </c>
      <c r="C67">
        <f ca="1"/>
        <v>0</v>
      </c>
      <c r="D67">
        <f ca="1"/>
        <v>0</v>
      </c>
      <c r="E67">
        <f ca="1"/>
        <v>0</v>
      </c>
      <c r="F67">
        <f ca="1"/>
        <v>0</v>
      </c>
      <c r="G67">
        <f ca="1"/>
        <v>0</v>
      </c>
      <c r="H67">
        <f ca="1"/>
        <v>0</v>
      </c>
      <c r="I67">
        <f ca="1"/>
        <v>0</v>
      </c>
      <c r="J67" t="str">
        <f ca="1"/>
        <v>1:52</v>
      </c>
      <c r="K67" t="b">
        <f ca="1"/>
        <v>0</v>
      </c>
      <c r="L67" t="b">
        <f ca="1"/>
        <v>1</v>
      </c>
      <c r="M67" t="b">
        <f ca="1"/>
        <v>1</v>
      </c>
      <c r="N67" t="str">
        <f ca="1"/>
        <v>Sledge</v>
      </c>
      <c r="O67" t="b">
        <f ca="1"/>
        <v>0</v>
      </c>
      <c r="P67">
        <f ca="1"/>
        <v>0</v>
      </c>
      <c r="Q67">
        <f ca="1"/>
        <v>0</v>
      </c>
      <c r="R67">
        <f ca="1"/>
        <v>0</v>
      </c>
      <c r="S67">
        <f ca="1"/>
        <v>0</v>
      </c>
      <c r="T67">
        <f ca="1"/>
        <v>0</v>
      </c>
      <c r="U67">
        <f ca="1"/>
        <v>0</v>
      </c>
      <c r="V67">
        <f ca="1"/>
        <v>0</v>
      </c>
      <c r="W67">
        <f ca="1"/>
        <v>0</v>
      </c>
      <c r="X67">
        <f ca="1"/>
        <v>0</v>
      </c>
      <c r="Y67">
        <f ca="1"/>
        <v>0</v>
      </c>
      <c r="Z67">
        <f ca="1"/>
        <v>7</v>
      </c>
      <c r="AA67">
        <f ca="1"/>
        <v>0</v>
      </c>
      <c r="AB67">
        <f ca="1"/>
        <v>0</v>
      </c>
      <c r="AC67">
        <f ca="1"/>
        <v>0</v>
      </c>
      <c r="AD67">
        <f ca="1"/>
        <v>0</v>
      </c>
      <c r="AE67">
        <f ca="1"/>
        <v>0</v>
      </c>
      <c r="AF67">
        <f ca="1"/>
        <v>0</v>
      </c>
      <c r="AG67">
        <f ca="1"/>
        <v>0</v>
      </c>
      <c r="AH67">
        <f ca="1"/>
        <v>0</v>
      </c>
      <c r="AI67">
        <f ca="1"/>
        <v>0</v>
      </c>
      <c r="AJ67">
        <f ca="1"/>
        <v>0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  <c r="AQ67">
        <f ca="1"/>
        <v>0</v>
      </c>
      <c r="AR67">
        <f ca="1"/>
        <v>0</v>
      </c>
      <c r="AS67">
        <f ca="1"/>
        <v>0</v>
      </c>
      <c r="AT67">
        <f ca="1"/>
        <v>0</v>
      </c>
      <c r="AU67">
        <f ca="1"/>
        <v>0</v>
      </c>
      <c r="AV67">
        <f ca="1"/>
        <v>0</v>
      </c>
      <c r="AW67">
        <f ca="1"/>
        <v>0</v>
      </c>
      <c r="AX67">
        <f ca="1"/>
        <v>0</v>
      </c>
      <c r="AY67">
        <f ca="1"/>
        <v>0</v>
      </c>
      <c r="AZ67">
        <f ca="1"/>
        <v>0</v>
      </c>
      <c r="BA67">
        <f ca="1"/>
        <v>0</v>
      </c>
      <c r="BB67">
        <f ca="1"/>
        <v>0</v>
      </c>
      <c r="BC67">
        <f ca="1"/>
        <v>0</v>
      </c>
      <c r="BD67">
        <f ca="1"/>
        <v>0</v>
      </c>
      <c r="BE67">
        <f ca="1"/>
        <v>0</v>
      </c>
      <c r="BF67">
        <f ca="1"/>
        <v>0</v>
      </c>
      <c r="BG67">
        <f ca="1"/>
        <v>0</v>
      </c>
      <c r="BH67">
        <f ca="1"/>
        <v>0</v>
      </c>
      <c r="BI67">
        <f ca="1"/>
        <v>0</v>
      </c>
      <c r="BJ67">
        <f ca="1"/>
        <v>0</v>
      </c>
      <c r="BK67">
        <f ca="1"/>
        <v>0</v>
      </c>
      <c r="BL67">
        <f ca="1"/>
        <v>0</v>
      </c>
      <c r="BM67">
        <f ca="1"/>
        <v>0</v>
      </c>
      <c r="BN67">
        <f ca="1"/>
        <v>0</v>
      </c>
      <c r="BO67">
        <f ca="1"/>
        <v>0</v>
      </c>
      <c r="BP67">
        <f ca="1"/>
        <v>0</v>
      </c>
      <c r="BQ67">
        <f ca="1"/>
        <v>0</v>
      </c>
      <c r="BR67" t="str">
        <f ca="1"/>
        <v/>
      </c>
      <c r="BS67">
        <f ca="1"/>
        <v>0</v>
      </c>
      <c r="BT67">
        <f ca="1"/>
        <v>0</v>
      </c>
      <c r="BU67" t="b">
        <f ca="1"/>
        <v>0</v>
      </c>
      <c r="BV67" t="b">
        <f ca="1"/>
        <v>0</v>
      </c>
      <c r="BW67">
        <f ca="1"/>
        <v>0</v>
      </c>
      <c r="BX67">
        <f ca="1"/>
        <v>0</v>
      </c>
      <c r="BY67">
        <f ca="1"/>
        <v>0</v>
      </c>
      <c r="BZ67">
        <f ca="1"/>
        <v>0</v>
      </c>
      <c r="CA67">
        <f ca="1"/>
        <v>1</v>
      </c>
      <c r="CB67">
        <f ca="1"/>
        <v>1</v>
      </c>
      <c r="CC67" t="b">
        <f ca="1"/>
        <v>1</v>
      </c>
      <c r="CD67" t="b">
        <f ca="1"/>
        <v>1</v>
      </c>
      <c r="CE67">
        <f ca="1"/>
        <v>0</v>
      </c>
      <c r="CF67">
        <f ca="1"/>
        <v>0</v>
      </c>
      <c r="CG67">
        <f ca="1"/>
        <v>0</v>
      </c>
      <c r="CH67">
        <f ca="1"/>
        <v>112</v>
      </c>
      <c r="CI67">
        <f ca="1"/>
        <v>68</v>
      </c>
      <c r="CJ67" t="b">
        <f ca="1"/>
        <v>0</v>
      </c>
      <c r="CK67" t="b">
        <f ca="1"/>
        <v>1</v>
      </c>
      <c r="CL67" t="b">
        <f ca="1"/>
        <v>1</v>
      </c>
      <c r="CM67" t="b">
        <f ca="1"/>
        <v>0</v>
      </c>
      <c r="CN67" t="b">
        <f ca="1"/>
        <v>0</v>
      </c>
      <c r="CO67">
        <f ca="1"/>
        <v>0</v>
      </c>
      <c r="CP67">
        <f ca="1"/>
        <v>0</v>
      </c>
      <c r="CQ67">
        <f ca="1"/>
        <v>0</v>
      </c>
      <c r="CR67">
        <f ca="1"/>
        <v>0</v>
      </c>
      <c r="CS67">
        <f ca="1"/>
        <v>0</v>
      </c>
      <c r="CT67">
        <f ca="1"/>
        <v>0</v>
      </c>
      <c r="CU67">
        <f ca="1"/>
        <v>0</v>
      </c>
      <c r="CV67">
        <f ca="1"/>
        <v>0</v>
      </c>
      <c r="CW67">
        <f ca="1"/>
        <v>0</v>
      </c>
      <c r="CX67">
        <f ca="1"/>
        <v>0</v>
      </c>
      <c r="CY67">
        <f ca="1"/>
        <v>0</v>
      </c>
      <c r="CZ67">
        <f ca="1"/>
        <v>0</v>
      </c>
      <c r="DA67">
        <f ca="1"/>
        <v>0</v>
      </c>
      <c r="DB67" t="b">
        <f ca="1"/>
        <v>1</v>
      </c>
      <c r="DC67" t="b">
        <f ca="1"/>
        <v>0</v>
      </c>
      <c r="DD67">
        <f ca="1"/>
        <v>0</v>
      </c>
      <c r="DE67" t="b">
        <f ca="1"/>
        <v>0</v>
      </c>
      <c r="DF67">
        <f ca="1"/>
        <v>0</v>
      </c>
    </row>
    <row r="68" spans="1:110" x14ac:dyDescent="0.2">
      <c r="A68" t="str">
        <f ca="1"/>
        <v>6_1 Oregon</v>
      </c>
      <c r="B68">
        <f ca="1"/>
        <v>8</v>
      </c>
      <c r="C68">
        <f ca="1"/>
        <v>0</v>
      </c>
      <c r="D68">
        <f ca="1"/>
        <v>0</v>
      </c>
      <c r="E68">
        <f ca="1"/>
        <v>0</v>
      </c>
      <c r="F68">
        <f ca="1"/>
        <v>0</v>
      </c>
      <c r="G68">
        <f ca="1"/>
        <v>0</v>
      </c>
      <c r="H68">
        <f ca="1"/>
        <v>0</v>
      </c>
      <c r="I68">
        <f ca="1"/>
        <v>0</v>
      </c>
      <c r="J68" t="str">
        <f ca="1"/>
        <v>2:20</v>
      </c>
      <c r="K68" t="b">
        <f ca="1"/>
        <v>0</v>
      </c>
      <c r="L68" t="b">
        <f ca="1"/>
        <v>1</v>
      </c>
      <c r="M68" t="b">
        <f ca="1"/>
        <v>0</v>
      </c>
      <c r="N68" t="str">
        <f ca="1"/>
        <v>Sledge</v>
      </c>
      <c r="O68" t="b">
        <f ca="1"/>
        <v>0</v>
      </c>
      <c r="P68">
        <f ca="1"/>
        <v>0</v>
      </c>
      <c r="Q68">
        <f ca="1"/>
        <v>0</v>
      </c>
      <c r="R68">
        <f ca="1"/>
        <v>0</v>
      </c>
      <c r="S68">
        <f ca="1"/>
        <v>0</v>
      </c>
      <c r="T68">
        <f ca="1"/>
        <v>0</v>
      </c>
      <c r="U68">
        <f ca="1"/>
        <v>0</v>
      </c>
      <c r="V68">
        <f ca="1"/>
        <v>0</v>
      </c>
      <c r="W68">
        <f ca="1"/>
        <v>0</v>
      </c>
      <c r="X68">
        <f ca="1"/>
        <v>0</v>
      </c>
      <c r="Y68">
        <f ca="1"/>
        <v>0</v>
      </c>
      <c r="Z68">
        <f ca="1"/>
        <v>8</v>
      </c>
      <c r="AA68">
        <f ca="1"/>
        <v>0</v>
      </c>
      <c r="AB68">
        <f ca="1"/>
        <v>0</v>
      </c>
      <c r="AC68">
        <f ca="1"/>
        <v>0</v>
      </c>
      <c r="AD68">
        <f ca="1"/>
        <v>0</v>
      </c>
      <c r="AE68">
        <f ca="1"/>
        <v>0</v>
      </c>
      <c r="AF68">
        <f ca="1"/>
        <v>0</v>
      </c>
      <c r="AG68">
        <f ca="1"/>
        <v>0</v>
      </c>
      <c r="AH68">
        <f ca="1"/>
        <v>0</v>
      </c>
      <c r="AI68">
        <f ca="1"/>
        <v>0</v>
      </c>
      <c r="AJ68">
        <f ca="1"/>
        <v>0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  <c r="AQ68">
        <f ca="1"/>
        <v>0</v>
      </c>
      <c r="AR68">
        <f ca="1"/>
        <v>0</v>
      </c>
      <c r="AS68">
        <f ca="1"/>
        <v>0</v>
      </c>
      <c r="AT68">
        <f ca="1"/>
        <v>0</v>
      </c>
      <c r="AU68">
        <f ca="1"/>
        <v>0</v>
      </c>
      <c r="AV68">
        <f ca="1"/>
        <v>0</v>
      </c>
      <c r="AW68">
        <f ca="1"/>
        <v>0</v>
      </c>
      <c r="AX68">
        <f ca="1"/>
        <v>0</v>
      </c>
      <c r="AY68">
        <f ca="1"/>
        <v>0</v>
      </c>
      <c r="AZ68">
        <f ca="1"/>
        <v>0</v>
      </c>
      <c r="BA68">
        <f ca="1"/>
        <v>0</v>
      </c>
      <c r="BB68">
        <f ca="1"/>
        <v>0</v>
      </c>
      <c r="BC68">
        <f ca="1"/>
        <v>0</v>
      </c>
      <c r="BD68">
        <f ca="1"/>
        <v>0</v>
      </c>
      <c r="BE68">
        <f ca="1"/>
        <v>0</v>
      </c>
      <c r="BF68">
        <f ca="1"/>
        <v>0</v>
      </c>
      <c r="BG68">
        <f ca="1"/>
        <v>0</v>
      </c>
      <c r="BH68">
        <f ca="1"/>
        <v>0</v>
      </c>
      <c r="BI68">
        <f ca="1"/>
        <v>0</v>
      </c>
      <c r="BJ68">
        <f ca="1"/>
        <v>0</v>
      </c>
      <c r="BK68">
        <f ca="1"/>
        <v>0</v>
      </c>
      <c r="BL68">
        <f ca="1"/>
        <v>0</v>
      </c>
      <c r="BM68">
        <f ca="1"/>
        <v>0</v>
      </c>
      <c r="BN68">
        <f ca="1"/>
        <v>0</v>
      </c>
      <c r="BO68">
        <f ca="1"/>
        <v>0</v>
      </c>
      <c r="BP68">
        <f ca="1"/>
        <v>0</v>
      </c>
      <c r="BQ68">
        <f ca="1"/>
        <v>0</v>
      </c>
      <c r="BR68" t="str">
        <f ca="1"/>
        <v/>
      </c>
      <c r="BS68">
        <f ca="1"/>
        <v>0</v>
      </c>
      <c r="BT68">
        <f ca="1"/>
        <v>0</v>
      </c>
      <c r="BU68" t="b">
        <f ca="1"/>
        <v>0</v>
      </c>
      <c r="BV68" t="b">
        <f ca="1"/>
        <v>0</v>
      </c>
      <c r="BW68">
        <f ca="1"/>
        <v>0</v>
      </c>
      <c r="BX68">
        <f ca="1"/>
        <v>0</v>
      </c>
      <c r="BY68">
        <f ca="1"/>
        <v>0</v>
      </c>
      <c r="BZ68">
        <f ca="1"/>
        <v>0</v>
      </c>
      <c r="CA68">
        <f ca="1"/>
        <v>0</v>
      </c>
      <c r="CB68">
        <f ca="1"/>
        <v>0</v>
      </c>
      <c r="CC68" t="b">
        <f ca="1"/>
        <v>0</v>
      </c>
      <c r="CD68" t="b">
        <f ca="1"/>
        <v>1</v>
      </c>
      <c r="CE68">
        <f ca="1"/>
        <v>0</v>
      </c>
      <c r="CF68">
        <f ca="1"/>
        <v>0</v>
      </c>
      <c r="CG68">
        <f ca="1"/>
        <v>0</v>
      </c>
      <c r="CH68">
        <f ca="1"/>
        <v>140</v>
      </c>
      <c r="CI68">
        <f ca="1"/>
        <v>40</v>
      </c>
      <c r="CJ68" t="b">
        <f ca="1"/>
        <v>0</v>
      </c>
      <c r="CK68" t="b">
        <f ca="1"/>
        <v>1</v>
      </c>
      <c r="CL68" t="b">
        <f ca="1"/>
        <v>0</v>
      </c>
      <c r="CM68" t="b">
        <f ca="1"/>
        <v>0</v>
      </c>
      <c r="CN68" t="b">
        <f ca="1"/>
        <v>0</v>
      </c>
      <c r="CO68">
        <f ca="1"/>
        <v>0</v>
      </c>
      <c r="CP68">
        <f ca="1"/>
        <v>0</v>
      </c>
      <c r="CQ68">
        <f ca="1"/>
        <v>0</v>
      </c>
      <c r="CR68">
        <f ca="1"/>
        <v>0</v>
      </c>
      <c r="CS68">
        <f ca="1"/>
        <v>0</v>
      </c>
      <c r="CT68">
        <f ca="1"/>
        <v>0</v>
      </c>
      <c r="CU68">
        <f ca="1"/>
        <v>0</v>
      </c>
      <c r="CV68">
        <f ca="1"/>
        <v>0</v>
      </c>
      <c r="CW68">
        <f ca="1"/>
        <v>0</v>
      </c>
      <c r="CX68">
        <f ca="1"/>
        <v>0</v>
      </c>
      <c r="CY68">
        <f ca="1"/>
        <v>0</v>
      </c>
      <c r="CZ68">
        <f ca="1"/>
        <v>0</v>
      </c>
      <c r="DA68">
        <f ca="1"/>
        <v>0</v>
      </c>
      <c r="DB68" t="b">
        <f ca="1"/>
        <v>1</v>
      </c>
      <c r="DC68" t="b">
        <f ca="1"/>
        <v>0</v>
      </c>
      <c r="DD68">
        <f ca="1"/>
        <v>0</v>
      </c>
      <c r="DE68" t="b">
        <f ca="1"/>
        <v>0</v>
      </c>
      <c r="DF68">
        <f ca="1"/>
        <v>0</v>
      </c>
    </row>
    <row r="69" spans="1:110" x14ac:dyDescent="0.2">
      <c r="A69" t="str">
        <f ca="1"/>
        <v>6_1 Oregon</v>
      </c>
      <c r="B69">
        <f ca="1"/>
        <v>9</v>
      </c>
      <c r="C69">
        <f ca="1"/>
        <v>0</v>
      </c>
      <c r="D69">
        <f ca="1"/>
        <v>0</v>
      </c>
      <c r="E69">
        <f ca="1"/>
        <v>0</v>
      </c>
      <c r="F69">
        <f ca="1"/>
        <v>0</v>
      </c>
      <c r="G69">
        <f ca="1"/>
        <v>0</v>
      </c>
      <c r="H69">
        <f ca="1"/>
        <v>0</v>
      </c>
      <c r="I69">
        <f ca="1"/>
        <v>0</v>
      </c>
      <c r="J69">
        <f ca="1"/>
        <v>0</v>
      </c>
      <c r="K69" t="b">
        <f ca="1"/>
        <v>0</v>
      </c>
      <c r="L69" t="b">
        <f ca="1"/>
        <v>0</v>
      </c>
      <c r="M69" t="b">
        <f ca="1"/>
        <v>0</v>
      </c>
      <c r="N69" t="str">
        <f ca="1"/>
        <v>Ace</v>
      </c>
      <c r="O69" t="b">
        <f ca="1"/>
        <v>0</v>
      </c>
      <c r="P69">
        <f ca="1"/>
        <v>0</v>
      </c>
      <c r="Q69">
        <f ca="1"/>
        <v>0</v>
      </c>
      <c r="R69">
        <f ca="1"/>
        <v>0</v>
      </c>
      <c r="S69">
        <f ca="1"/>
        <v>0</v>
      </c>
      <c r="T69">
        <f ca="1"/>
        <v>0</v>
      </c>
      <c r="U69">
        <f ca="1"/>
        <v>0</v>
      </c>
      <c r="V69">
        <f ca="1"/>
        <v>0</v>
      </c>
      <c r="W69">
        <f ca="1"/>
        <v>0</v>
      </c>
      <c r="X69">
        <f ca="1"/>
        <v>0</v>
      </c>
      <c r="Y69">
        <f ca="1"/>
        <v>0</v>
      </c>
      <c r="Z69">
        <f ca="1"/>
        <v>9</v>
      </c>
      <c r="AA69">
        <f ca="1"/>
        <v>0</v>
      </c>
      <c r="AB69">
        <f ca="1"/>
        <v>0</v>
      </c>
      <c r="AC69">
        <f ca="1"/>
        <v>0</v>
      </c>
      <c r="AD69">
        <f ca="1"/>
        <v>0</v>
      </c>
      <c r="AE69">
        <f ca="1"/>
        <v>0</v>
      </c>
      <c r="AF69">
        <f ca="1"/>
        <v>0</v>
      </c>
      <c r="AG69">
        <f ca="1"/>
        <v>0</v>
      </c>
      <c r="AH69">
        <f ca="1"/>
        <v>0</v>
      </c>
      <c r="AI69">
        <f ca="1"/>
        <v>0</v>
      </c>
      <c r="AJ69">
        <f ca="1"/>
        <v>0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  <c r="AQ69">
        <f ca="1"/>
        <v>0</v>
      </c>
      <c r="AR69">
        <f ca="1"/>
        <v>0</v>
      </c>
      <c r="AS69">
        <f ca="1"/>
        <v>0</v>
      </c>
      <c r="AT69">
        <f ca="1"/>
        <v>0</v>
      </c>
      <c r="AU69">
        <f ca="1"/>
        <v>0</v>
      </c>
      <c r="AV69">
        <f ca="1"/>
        <v>0</v>
      </c>
      <c r="AW69">
        <f ca="1"/>
        <v>0</v>
      </c>
      <c r="AX69">
        <f ca="1"/>
        <v>0</v>
      </c>
      <c r="AY69">
        <f ca="1"/>
        <v>0</v>
      </c>
      <c r="AZ69">
        <f ca="1"/>
        <v>0</v>
      </c>
      <c r="BA69">
        <f ca="1"/>
        <v>0</v>
      </c>
      <c r="BB69">
        <f ca="1"/>
        <v>0</v>
      </c>
      <c r="BC69">
        <f ca="1"/>
        <v>0</v>
      </c>
      <c r="BD69">
        <f ca="1"/>
        <v>0</v>
      </c>
      <c r="BE69">
        <f ca="1"/>
        <v>0</v>
      </c>
      <c r="BF69">
        <f ca="1"/>
        <v>0</v>
      </c>
      <c r="BG69">
        <f ca="1"/>
        <v>0</v>
      </c>
      <c r="BH69">
        <f ca="1"/>
        <v>0</v>
      </c>
      <c r="BI69">
        <f ca="1"/>
        <v>0</v>
      </c>
      <c r="BJ69">
        <f ca="1"/>
        <v>0</v>
      </c>
      <c r="BK69">
        <f ca="1"/>
        <v>0</v>
      </c>
      <c r="BL69">
        <f ca="1"/>
        <v>0</v>
      </c>
      <c r="BM69">
        <f ca="1"/>
        <v>0</v>
      </c>
      <c r="BN69">
        <f ca="1"/>
        <v>0</v>
      </c>
      <c r="BO69">
        <f ca="1"/>
        <v>0</v>
      </c>
      <c r="BP69">
        <f ca="1"/>
        <v>0</v>
      </c>
      <c r="BQ69">
        <f ca="1"/>
        <v>0</v>
      </c>
      <c r="BR69" t="str">
        <f ca="1"/>
        <v/>
      </c>
      <c r="BS69">
        <f ca="1"/>
        <v>0</v>
      </c>
      <c r="BT69">
        <f ca="1"/>
        <v>0</v>
      </c>
      <c r="BU69" t="b">
        <f ca="1"/>
        <v>0</v>
      </c>
      <c r="BV69" t="b">
        <f ca="1"/>
        <v>0</v>
      </c>
      <c r="BW69">
        <f ca="1"/>
        <v>0</v>
      </c>
      <c r="BX69">
        <f ca="1"/>
        <v>0</v>
      </c>
      <c r="BY69">
        <f ca="1"/>
        <v>0</v>
      </c>
      <c r="BZ69">
        <f ca="1"/>
        <v>0</v>
      </c>
      <c r="CA69">
        <f ca="1"/>
        <v>3</v>
      </c>
      <c r="CB69">
        <f ca="1"/>
        <v>1</v>
      </c>
      <c r="CC69" t="b">
        <f ca="1"/>
        <v>1</v>
      </c>
      <c r="CD69" t="b">
        <f ca="1"/>
        <v>1</v>
      </c>
      <c r="CE69">
        <f ca="1"/>
        <v>0</v>
      </c>
      <c r="CF69">
        <f ca="1"/>
        <v>0</v>
      </c>
      <c r="CG69">
        <f ca="1"/>
        <v>0</v>
      </c>
      <c r="CH69">
        <f ca="1"/>
        <v>0</v>
      </c>
      <c r="CI69" t="b">
        <f ca="1"/>
        <v>0</v>
      </c>
      <c r="CJ69" t="b">
        <f ca="1"/>
        <v>0</v>
      </c>
      <c r="CK69" t="b">
        <f ca="1"/>
        <v>0</v>
      </c>
      <c r="CL69" t="b">
        <f ca="1"/>
        <v>0</v>
      </c>
      <c r="CM69" t="b">
        <f ca="1"/>
        <v>0</v>
      </c>
      <c r="CN69" t="b">
        <f ca="1"/>
        <v>0</v>
      </c>
      <c r="CO69">
        <f ca="1"/>
        <v>0</v>
      </c>
      <c r="CP69">
        <f ca="1"/>
        <v>0</v>
      </c>
      <c r="CQ69">
        <f ca="1"/>
        <v>0</v>
      </c>
      <c r="CR69">
        <f ca="1"/>
        <v>0</v>
      </c>
      <c r="CS69">
        <f ca="1"/>
        <v>0</v>
      </c>
      <c r="CT69">
        <f ca="1"/>
        <v>0</v>
      </c>
      <c r="CU69">
        <f ca="1"/>
        <v>0</v>
      </c>
      <c r="CV69">
        <f ca="1"/>
        <v>0</v>
      </c>
      <c r="CW69">
        <f ca="1"/>
        <v>0</v>
      </c>
      <c r="CX69">
        <f ca="1"/>
        <v>0</v>
      </c>
      <c r="CY69">
        <f ca="1"/>
        <v>0</v>
      </c>
      <c r="CZ69">
        <f ca="1"/>
        <v>0</v>
      </c>
      <c r="DA69">
        <f ca="1"/>
        <v>0</v>
      </c>
      <c r="DB69" t="b">
        <f ca="1"/>
        <v>0</v>
      </c>
      <c r="DC69" t="b">
        <f ca="1"/>
        <v>1</v>
      </c>
      <c r="DD69">
        <f ca="1"/>
        <v>0</v>
      </c>
      <c r="DE69" t="b">
        <f ca="1"/>
        <v>0</v>
      </c>
      <c r="DF69">
        <f ca="1"/>
        <v>0</v>
      </c>
    </row>
    <row r="70" spans="1:110" x14ac:dyDescent="0.2">
      <c r="A70" t="str">
        <f ca="1"/>
        <v>6_1 Oregon</v>
      </c>
      <c r="B70">
        <f ca="1"/>
        <v>10</v>
      </c>
      <c r="C70">
        <f ca="1"/>
        <v>0</v>
      </c>
      <c r="D70">
        <f ca="1"/>
        <v>0</v>
      </c>
      <c r="E70">
        <f ca="1"/>
        <v>0</v>
      </c>
      <c r="F70">
        <f ca="1"/>
        <v>0</v>
      </c>
      <c r="G70">
        <f ca="1"/>
        <v>0</v>
      </c>
      <c r="H70">
        <f ca="1"/>
        <v>0</v>
      </c>
      <c r="I70">
        <f ca="1"/>
        <v>0</v>
      </c>
      <c r="J70" t="str">
        <f ca="1"/>
        <v>2:04</v>
      </c>
      <c r="K70" t="b">
        <f ca="1"/>
        <v>0</v>
      </c>
      <c r="L70" t="b">
        <f ca="1"/>
        <v>0</v>
      </c>
      <c r="M70" t="b">
        <f ca="1"/>
        <v>1</v>
      </c>
      <c r="N70" t="str">
        <f ca="1"/>
        <v>Sledge</v>
      </c>
      <c r="O70" t="b">
        <f ca="1"/>
        <v>0</v>
      </c>
      <c r="P70">
        <f ca="1"/>
        <v>0</v>
      </c>
      <c r="Q70">
        <f ca="1"/>
        <v>0</v>
      </c>
      <c r="R70">
        <f ca="1"/>
        <v>0</v>
      </c>
      <c r="S70">
        <f ca="1"/>
        <v>0</v>
      </c>
      <c r="T70">
        <f ca="1"/>
        <v>0</v>
      </c>
      <c r="U70">
        <f ca="1"/>
        <v>0</v>
      </c>
      <c r="V70">
        <f ca="1"/>
        <v>0</v>
      </c>
      <c r="W70">
        <f ca="1"/>
        <v>0</v>
      </c>
      <c r="X70">
        <f ca="1"/>
        <v>0</v>
      </c>
      <c r="Y70">
        <f ca="1"/>
        <v>0</v>
      </c>
      <c r="Z70">
        <f ca="1"/>
        <v>10</v>
      </c>
      <c r="AA70">
        <f ca="1"/>
        <v>0</v>
      </c>
      <c r="AB70">
        <f ca="1"/>
        <v>0</v>
      </c>
      <c r="AC70">
        <f ca="1"/>
        <v>0</v>
      </c>
      <c r="AD70">
        <f ca="1"/>
        <v>0</v>
      </c>
      <c r="AE70">
        <f ca="1"/>
        <v>0</v>
      </c>
      <c r="AF70">
        <f ca="1"/>
        <v>0</v>
      </c>
      <c r="AG70">
        <f ca="1"/>
        <v>0</v>
      </c>
      <c r="AH70">
        <f ca="1"/>
        <v>0</v>
      </c>
      <c r="AI70">
        <f ca="1"/>
        <v>0</v>
      </c>
      <c r="AJ70">
        <f ca="1"/>
        <v>0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  <c r="AQ70">
        <f ca="1"/>
        <v>0</v>
      </c>
      <c r="AR70">
        <f ca="1"/>
        <v>0</v>
      </c>
      <c r="AS70">
        <f ca="1"/>
        <v>0</v>
      </c>
      <c r="AT70">
        <f ca="1"/>
        <v>0</v>
      </c>
      <c r="AU70">
        <f ca="1"/>
        <v>0</v>
      </c>
      <c r="AV70">
        <f ca="1"/>
        <v>0</v>
      </c>
      <c r="AW70">
        <f ca="1"/>
        <v>0</v>
      </c>
      <c r="AX70">
        <f ca="1"/>
        <v>0</v>
      </c>
      <c r="AY70">
        <f ca="1"/>
        <v>0</v>
      </c>
      <c r="AZ70">
        <f ca="1"/>
        <v>0</v>
      </c>
      <c r="BA70">
        <f ca="1"/>
        <v>0</v>
      </c>
      <c r="BB70">
        <f ca="1"/>
        <v>0</v>
      </c>
      <c r="BC70">
        <f ca="1"/>
        <v>0</v>
      </c>
      <c r="BD70">
        <f ca="1"/>
        <v>0</v>
      </c>
      <c r="BE70">
        <f ca="1"/>
        <v>0</v>
      </c>
      <c r="BF70">
        <f ca="1"/>
        <v>0</v>
      </c>
      <c r="BG70">
        <f ca="1"/>
        <v>0</v>
      </c>
      <c r="BH70">
        <f ca="1"/>
        <v>0</v>
      </c>
      <c r="BI70">
        <f ca="1"/>
        <v>0</v>
      </c>
      <c r="BJ70">
        <f ca="1"/>
        <v>0</v>
      </c>
      <c r="BK70">
        <f ca="1"/>
        <v>0</v>
      </c>
      <c r="BL70">
        <f ca="1"/>
        <v>0</v>
      </c>
      <c r="BM70">
        <f ca="1"/>
        <v>0</v>
      </c>
      <c r="BN70">
        <f ca="1"/>
        <v>0</v>
      </c>
      <c r="BO70">
        <f ca="1"/>
        <v>0</v>
      </c>
      <c r="BP70">
        <f ca="1"/>
        <v>0</v>
      </c>
      <c r="BQ70">
        <f ca="1"/>
        <v>0</v>
      </c>
      <c r="BR70" t="str">
        <f ca="1"/>
        <v/>
      </c>
      <c r="BS70">
        <f ca="1"/>
        <v>0</v>
      </c>
      <c r="BT70">
        <f ca="1"/>
        <v>0</v>
      </c>
      <c r="BU70" t="b">
        <f ca="1"/>
        <v>0</v>
      </c>
      <c r="BV70" t="b">
        <f ca="1"/>
        <v>0</v>
      </c>
      <c r="BW70">
        <f ca="1"/>
        <v>0</v>
      </c>
      <c r="BX70">
        <f ca="1"/>
        <v>0</v>
      </c>
      <c r="BY70">
        <f ca="1"/>
        <v>0</v>
      </c>
      <c r="BZ70">
        <f ca="1"/>
        <v>0</v>
      </c>
      <c r="CA70">
        <f ca="1"/>
        <v>0</v>
      </c>
      <c r="CB70">
        <f ca="1"/>
        <v>0</v>
      </c>
      <c r="CC70" t="b">
        <f ca="1"/>
        <v>0</v>
      </c>
      <c r="CD70" t="b">
        <f ca="1"/>
        <v>0</v>
      </c>
      <c r="CE70">
        <f ca="1"/>
        <v>0</v>
      </c>
      <c r="CF70">
        <f ca="1"/>
        <v>0</v>
      </c>
      <c r="CG70">
        <f ca="1"/>
        <v>0</v>
      </c>
      <c r="CH70">
        <f ca="1"/>
        <v>124</v>
      </c>
      <c r="CI70">
        <f ca="1"/>
        <v>56</v>
      </c>
      <c r="CJ70" t="b">
        <f ca="1"/>
        <v>1</v>
      </c>
      <c r="CK70" t="b">
        <f ca="1"/>
        <v>0</v>
      </c>
      <c r="CL70" t="b">
        <f ca="1"/>
        <v>1</v>
      </c>
      <c r="CM70" t="b">
        <f ca="1"/>
        <v>0</v>
      </c>
      <c r="CN70" t="b">
        <f ca="1"/>
        <v>0</v>
      </c>
      <c r="CO70">
        <f ca="1"/>
        <v>0</v>
      </c>
      <c r="CP70">
        <f ca="1"/>
        <v>0</v>
      </c>
      <c r="CQ70">
        <f ca="1"/>
        <v>0</v>
      </c>
      <c r="CR70">
        <f ca="1"/>
        <v>0</v>
      </c>
      <c r="CS70">
        <f ca="1"/>
        <v>0</v>
      </c>
      <c r="CT70">
        <f ca="1"/>
        <v>0</v>
      </c>
      <c r="CU70">
        <f ca="1"/>
        <v>0</v>
      </c>
      <c r="CV70">
        <f ca="1"/>
        <v>0</v>
      </c>
      <c r="CW70">
        <f ca="1"/>
        <v>0</v>
      </c>
      <c r="CX70">
        <f ca="1"/>
        <v>0</v>
      </c>
      <c r="CY70">
        <f ca="1"/>
        <v>0</v>
      </c>
      <c r="CZ70">
        <f ca="1"/>
        <v>0</v>
      </c>
      <c r="DA70">
        <f ca="1"/>
        <v>0</v>
      </c>
      <c r="DB70" t="b">
        <f ca="1"/>
        <v>0</v>
      </c>
      <c r="DC70" t="b">
        <f ca="1"/>
        <v>0</v>
      </c>
      <c r="DD70">
        <f ca="1"/>
        <v>0</v>
      </c>
      <c r="DE70" t="b">
        <f ca="1"/>
        <v>0</v>
      </c>
      <c r="DF70">
        <f ca="1"/>
        <v>0</v>
      </c>
    </row>
    <row r="71" spans="1:110" x14ac:dyDescent="0.2">
      <c r="A71" t="str">
        <f ca="1"/>
        <v>6_1 Oregon</v>
      </c>
      <c r="B71">
        <f ca="1"/>
        <v>11</v>
      </c>
      <c r="C71">
        <f ca="1"/>
        <v>0</v>
      </c>
      <c r="D71">
        <f ca="1"/>
        <v>0</v>
      </c>
      <c r="E71">
        <f ca="1"/>
        <v>0</v>
      </c>
      <c r="F71">
        <f ca="1"/>
        <v>0</v>
      </c>
      <c r="G71">
        <f ca="1"/>
        <v>0</v>
      </c>
      <c r="H71">
        <f ca="1"/>
        <v>0</v>
      </c>
      <c r="I71">
        <f ca="1"/>
        <v>0</v>
      </c>
      <c r="J71">
        <f ca="1"/>
        <v>0</v>
      </c>
      <c r="K71" t="b">
        <f ca="1"/>
        <v>0</v>
      </c>
      <c r="L71" t="b">
        <f ca="1"/>
        <v>0</v>
      </c>
      <c r="M71" t="b">
        <f ca="1"/>
        <v>0</v>
      </c>
      <c r="N71" t="str">
        <f ca="1"/>
        <v>Twitch</v>
      </c>
      <c r="O71" t="b">
        <f ca="1"/>
        <v>0</v>
      </c>
      <c r="P71">
        <f ca="1"/>
        <v>0</v>
      </c>
      <c r="Q71">
        <f ca="1"/>
        <v>0</v>
      </c>
      <c r="R71">
        <f ca="1"/>
        <v>0</v>
      </c>
      <c r="S71">
        <f ca="1"/>
        <v>0</v>
      </c>
      <c r="T71">
        <f ca="1"/>
        <v>0</v>
      </c>
      <c r="U71">
        <f ca="1"/>
        <v>0</v>
      </c>
      <c r="V71">
        <f ca="1"/>
        <v>0</v>
      </c>
      <c r="W71">
        <f ca="1"/>
        <v>0</v>
      </c>
      <c r="X71">
        <f ca="1"/>
        <v>0</v>
      </c>
      <c r="Y71">
        <f ca="1"/>
        <v>0</v>
      </c>
      <c r="Z71">
        <f ca="1"/>
        <v>11</v>
      </c>
      <c r="AA71">
        <f ca="1"/>
        <v>0</v>
      </c>
      <c r="AB71">
        <f ca="1"/>
        <v>0</v>
      </c>
      <c r="AC71">
        <f ca="1"/>
        <v>0</v>
      </c>
      <c r="AD71">
        <f ca="1"/>
        <v>0</v>
      </c>
      <c r="AE71">
        <f ca="1"/>
        <v>0</v>
      </c>
      <c r="AF71">
        <f ca="1"/>
        <v>0</v>
      </c>
      <c r="AG71">
        <f ca="1"/>
        <v>0</v>
      </c>
      <c r="AH71">
        <f ca="1"/>
        <v>0</v>
      </c>
      <c r="AI71">
        <f ca="1"/>
        <v>0</v>
      </c>
      <c r="AJ71">
        <f ca="1"/>
        <v>0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  <c r="AQ71">
        <f ca="1"/>
        <v>0</v>
      </c>
      <c r="AR71">
        <f ca="1"/>
        <v>0</v>
      </c>
      <c r="AS71">
        <f ca="1"/>
        <v>0</v>
      </c>
      <c r="AT71">
        <f ca="1"/>
        <v>0</v>
      </c>
      <c r="AU71">
        <f ca="1"/>
        <v>0</v>
      </c>
      <c r="AV71">
        <f ca="1"/>
        <v>0</v>
      </c>
      <c r="AW71">
        <f ca="1"/>
        <v>0</v>
      </c>
      <c r="AX71">
        <f ca="1"/>
        <v>0</v>
      </c>
      <c r="AY71">
        <f ca="1"/>
        <v>0</v>
      </c>
      <c r="AZ71">
        <f ca="1"/>
        <v>0</v>
      </c>
      <c r="BA71">
        <f ca="1"/>
        <v>0</v>
      </c>
      <c r="BB71">
        <f ca="1"/>
        <v>0</v>
      </c>
      <c r="BC71">
        <f ca="1"/>
        <v>0</v>
      </c>
      <c r="BD71">
        <f ca="1"/>
        <v>0</v>
      </c>
      <c r="BE71">
        <f ca="1"/>
        <v>0</v>
      </c>
      <c r="BF71">
        <f ca="1"/>
        <v>0</v>
      </c>
      <c r="BG71">
        <f ca="1"/>
        <v>0</v>
      </c>
      <c r="BH71">
        <f ca="1"/>
        <v>0</v>
      </c>
      <c r="BI71">
        <f ca="1"/>
        <v>0</v>
      </c>
      <c r="BJ71">
        <f ca="1"/>
        <v>0</v>
      </c>
      <c r="BK71">
        <f ca="1"/>
        <v>0</v>
      </c>
      <c r="BL71">
        <f ca="1"/>
        <v>0</v>
      </c>
      <c r="BM71">
        <f ca="1"/>
        <v>0</v>
      </c>
      <c r="BN71">
        <f ca="1"/>
        <v>0</v>
      </c>
      <c r="BO71">
        <f ca="1"/>
        <v>0</v>
      </c>
      <c r="BP71">
        <f ca="1"/>
        <v>0</v>
      </c>
      <c r="BQ71">
        <f ca="1"/>
        <v>0</v>
      </c>
      <c r="BR71" t="str">
        <f ca="1"/>
        <v/>
      </c>
      <c r="BS71">
        <f ca="1"/>
        <v>0</v>
      </c>
      <c r="BT71">
        <f ca="1"/>
        <v>0</v>
      </c>
      <c r="BU71" t="b">
        <f ca="1"/>
        <v>0</v>
      </c>
      <c r="BV71" t="b">
        <f ca="1"/>
        <v>0</v>
      </c>
      <c r="BW71">
        <f ca="1"/>
        <v>0</v>
      </c>
      <c r="BX71">
        <f ca="1"/>
        <v>0</v>
      </c>
      <c r="BY71">
        <f ca="1"/>
        <v>0</v>
      </c>
      <c r="BZ71">
        <f ca="1"/>
        <v>0</v>
      </c>
      <c r="CA71">
        <f ca="1"/>
        <v>2</v>
      </c>
      <c r="CB71">
        <f ca="1"/>
        <v>1</v>
      </c>
      <c r="CC71" t="b">
        <f ca="1"/>
        <v>0</v>
      </c>
      <c r="CD71" t="b">
        <f ca="1"/>
        <v>1</v>
      </c>
      <c r="CE71">
        <f ca="1"/>
        <v>0</v>
      </c>
      <c r="CF71">
        <f ca="1"/>
        <v>0</v>
      </c>
      <c r="CG71">
        <f ca="1"/>
        <v>0</v>
      </c>
      <c r="CH71">
        <f ca="1"/>
        <v>0</v>
      </c>
      <c r="CI71" t="b">
        <f ca="1"/>
        <v>0</v>
      </c>
      <c r="CJ71" t="b">
        <f ca="1"/>
        <v>0</v>
      </c>
      <c r="CK71" t="b">
        <f ca="1"/>
        <v>0</v>
      </c>
      <c r="CL71" t="b">
        <f ca="1"/>
        <v>1</v>
      </c>
      <c r="CM71" t="b">
        <f ca="1"/>
        <v>1</v>
      </c>
      <c r="CN71" t="b">
        <f ca="1"/>
        <v>0</v>
      </c>
      <c r="CO71">
        <f ca="1"/>
        <v>0</v>
      </c>
      <c r="CP71">
        <f ca="1"/>
        <v>0</v>
      </c>
      <c r="CQ71">
        <f ca="1"/>
        <v>0</v>
      </c>
      <c r="CR71">
        <f ca="1"/>
        <v>0</v>
      </c>
      <c r="CS71">
        <f ca="1"/>
        <v>0</v>
      </c>
      <c r="CT71">
        <f ca="1"/>
        <v>0</v>
      </c>
      <c r="CU71">
        <f ca="1"/>
        <v>0</v>
      </c>
      <c r="CV71">
        <f ca="1"/>
        <v>0</v>
      </c>
      <c r="CW71">
        <f ca="1"/>
        <v>0</v>
      </c>
      <c r="CX71">
        <f ca="1"/>
        <v>0</v>
      </c>
      <c r="CY71">
        <f ca="1"/>
        <v>0</v>
      </c>
      <c r="CZ71">
        <f ca="1"/>
        <v>0</v>
      </c>
      <c r="DA71">
        <f ca="1"/>
        <v>0</v>
      </c>
      <c r="DB71" t="b">
        <f ca="1"/>
        <v>0</v>
      </c>
      <c r="DC71" t="b">
        <f ca="1"/>
        <v>0</v>
      </c>
      <c r="DD71">
        <f ca="1"/>
        <v>0</v>
      </c>
      <c r="DE71" t="b">
        <f ca="1"/>
        <v>0</v>
      </c>
      <c r="DF71">
        <f ca="1"/>
        <v>0</v>
      </c>
    </row>
    <row r="72" spans="1:110" x14ac:dyDescent="0.2">
      <c r="A72" t="str">
        <f ca="1"/>
        <v>6_1 Oregon</v>
      </c>
      <c r="B72">
        <f ca="1"/>
        <v>12</v>
      </c>
      <c r="C72">
        <f ca="1"/>
        <v>0</v>
      </c>
      <c r="D72">
        <f ca="1"/>
        <v>0</v>
      </c>
      <c r="E72">
        <f ca="1"/>
        <v>0</v>
      </c>
      <c r="F72">
        <f ca="1"/>
        <v>0</v>
      </c>
      <c r="G72">
        <f ca="1"/>
        <v>0</v>
      </c>
      <c r="H72">
        <f ca="1"/>
        <v>0</v>
      </c>
      <c r="I72">
        <f ca="1"/>
        <v>0</v>
      </c>
      <c r="J72" t="str">
        <f ca="1"/>
        <v>1:37</v>
      </c>
      <c r="K72" t="b">
        <f ca="1"/>
        <v>0</v>
      </c>
      <c r="L72" t="b">
        <f ca="1"/>
        <v>0</v>
      </c>
      <c r="M72" t="b">
        <f ca="1"/>
        <v>0</v>
      </c>
      <c r="N72" t="str">
        <f ca="1"/>
        <v>Twitch</v>
      </c>
      <c r="O72" t="b">
        <f ca="1"/>
        <v>0</v>
      </c>
      <c r="P72">
        <f ca="1"/>
        <v>0</v>
      </c>
      <c r="Q72">
        <f ca="1"/>
        <v>0</v>
      </c>
      <c r="R72">
        <f ca="1"/>
        <v>0</v>
      </c>
      <c r="S72">
        <f ca="1"/>
        <v>0</v>
      </c>
      <c r="T72">
        <f ca="1"/>
        <v>0</v>
      </c>
      <c r="U72">
        <f ca="1"/>
        <v>0</v>
      </c>
      <c r="V72">
        <f ca="1"/>
        <v>0</v>
      </c>
      <c r="W72">
        <f ca="1"/>
        <v>0</v>
      </c>
      <c r="X72">
        <f ca="1"/>
        <v>0</v>
      </c>
      <c r="Y72">
        <f ca="1"/>
        <v>0</v>
      </c>
      <c r="Z72">
        <f ca="1"/>
        <v>12</v>
      </c>
      <c r="AA72">
        <f ca="1"/>
        <v>0</v>
      </c>
      <c r="AB72">
        <f ca="1"/>
        <v>0</v>
      </c>
      <c r="AC72">
        <f ca="1"/>
        <v>0</v>
      </c>
      <c r="AD72">
        <f ca="1"/>
        <v>0</v>
      </c>
      <c r="AE72">
        <f ca="1"/>
        <v>0</v>
      </c>
      <c r="AF72">
        <f ca="1"/>
        <v>0</v>
      </c>
      <c r="AG72">
        <f ca="1"/>
        <v>0</v>
      </c>
      <c r="AH72">
        <f ca="1"/>
        <v>0</v>
      </c>
      <c r="AI72">
        <f ca="1"/>
        <v>0</v>
      </c>
      <c r="AJ72">
        <f ca="1"/>
        <v>0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  <c r="AQ72">
        <f ca="1"/>
        <v>0</v>
      </c>
      <c r="AR72">
        <f ca="1"/>
        <v>0</v>
      </c>
      <c r="AS72">
        <f ca="1"/>
        <v>0</v>
      </c>
      <c r="AT72">
        <f ca="1"/>
        <v>0</v>
      </c>
      <c r="AU72">
        <f ca="1"/>
        <v>0</v>
      </c>
      <c r="AV72">
        <f ca="1"/>
        <v>0</v>
      </c>
      <c r="AW72">
        <f ca="1"/>
        <v>0</v>
      </c>
      <c r="AX72">
        <f ca="1"/>
        <v>0</v>
      </c>
      <c r="AY72">
        <f ca="1"/>
        <v>0</v>
      </c>
      <c r="AZ72">
        <f ca="1"/>
        <v>0</v>
      </c>
      <c r="BA72">
        <f ca="1"/>
        <v>0</v>
      </c>
      <c r="BB72">
        <f ca="1"/>
        <v>0</v>
      </c>
      <c r="BC72">
        <f ca="1"/>
        <v>0</v>
      </c>
      <c r="BD72">
        <f ca="1"/>
        <v>0</v>
      </c>
      <c r="BE72">
        <f ca="1"/>
        <v>0</v>
      </c>
      <c r="BF72">
        <f ca="1"/>
        <v>0</v>
      </c>
      <c r="BG72">
        <f ca="1"/>
        <v>0</v>
      </c>
      <c r="BH72">
        <f ca="1"/>
        <v>0</v>
      </c>
      <c r="BI72">
        <f ca="1"/>
        <v>0</v>
      </c>
      <c r="BJ72">
        <f ca="1"/>
        <v>0</v>
      </c>
      <c r="BK72">
        <f ca="1"/>
        <v>0</v>
      </c>
      <c r="BL72">
        <f ca="1"/>
        <v>0</v>
      </c>
      <c r="BM72">
        <f ca="1"/>
        <v>0</v>
      </c>
      <c r="BN72">
        <f ca="1"/>
        <v>0</v>
      </c>
      <c r="BO72">
        <f ca="1"/>
        <v>0</v>
      </c>
      <c r="BP72">
        <f ca="1"/>
        <v>0</v>
      </c>
      <c r="BQ72">
        <f ca="1"/>
        <v>0</v>
      </c>
      <c r="BR72" t="str">
        <f ca="1"/>
        <v/>
      </c>
      <c r="BS72">
        <f ca="1"/>
        <v>0</v>
      </c>
      <c r="BT72">
        <f ca="1"/>
        <v>0</v>
      </c>
      <c r="BU72" t="b">
        <f ca="1"/>
        <v>0</v>
      </c>
      <c r="BV72" t="b">
        <f ca="1"/>
        <v>0</v>
      </c>
      <c r="BW72">
        <f ca="1"/>
        <v>0</v>
      </c>
      <c r="BX72">
        <f ca="1"/>
        <v>0</v>
      </c>
      <c r="BY72">
        <f ca="1"/>
        <v>0</v>
      </c>
      <c r="BZ72">
        <f ca="1"/>
        <v>0</v>
      </c>
      <c r="CA72">
        <f ca="1"/>
        <v>1</v>
      </c>
      <c r="CB72">
        <f ca="1"/>
        <v>0</v>
      </c>
      <c r="CC72" t="b">
        <f ca="1"/>
        <v>0</v>
      </c>
      <c r="CD72" t="b">
        <f ca="1"/>
        <v>1</v>
      </c>
      <c r="CE72">
        <f ca="1"/>
        <v>0</v>
      </c>
      <c r="CF72">
        <f ca="1"/>
        <v>0</v>
      </c>
      <c r="CG72">
        <f ca="1"/>
        <v>0</v>
      </c>
      <c r="CH72">
        <f ca="1"/>
        <v>97</v>
      </c>
      <c r="CI72">
        <f ca="1"/>
        <v>83</v>
      </c>
      <c r="CJ72" t="b">
        <f ca="1"/>
        <v>1</v>
      </c>
      <c r="CK72" t="b">
        <f ca="1"/>
        <v>0</v>
      </c>
      <c r="CL72" t="b">
        <f ca="1"/>
        <v>0</v>
      </c>
      <c r="CM72" t="b">
        <f ca="1"/>
        <v>0</v>
      </c>
      <c r="CN72" t="b">
        <f ca="1"/>
        <v>0</v>
      </c>
      <c r="CO72">
        <f ca="1"/>
        <v>0</v>
      </c>
      <c r="CP72">
        <f ca="1"/>
        <v>0</v>
      </c>
      <c r="CQ72">
        <f ca="1"/>
        <v>0</v>
      </c>
      <c r="CR72">
        <f ca="1"/>
        <v>0</v>
      </c>
      <c r="CS72">
        <f ca="1"/>
        <v>0</v>
      </c>
      <c r="CT72">
        <f ca="1"/>
        <v>0</v>
      </c>
      <c r="CU72">
        <f ca="1"/>
        <v>0</v>
      </c>
      <c r="CV72">
        <f ca="1"/>
        <v>0</v>
      </c>
      <c r="CW72">
        <f ca="1"/>
        <v>0</v>
      </c>
      <c r="CX72">
        <f ca="1"/>
        <v>0</v>
      </c>
      <c r="CY72">
        <f ca="1"/>
        <v>0</v>
      </c>
      <c r="CZ72">
        <f ca="1"/>
        <v>0</v>
      </c>
      <c r="DA72">
        <f ca="1"/>
        <v>0</v>
      </c>
      <c r="DB72" t="b">
        <f ca="1"/>
        <v>0</v>
      </c>
      <c r="DC72" t="b">
        <f ca="1"/>
        <v>0</v>
      </c>
      <c r="DD72">
        <f ca="1"/>
        <v>0</v>
      </c>
      <c r="DE72" t="b">
        <f ca="1"/>
        <v>0</v>
      </c>
      <c r="DF72">
        <f ca="1"/>
        <v>1</v>
      </c>
    </row>
    <row r="73" spans="1:110" x14ac:dyDescent="0.2">
      <c r="A73" t="str">
        <f ca="1"/>
        <v>6_1 Chalet</v>
      </c>
      <c r="B73">
        <f ca="1"/>
        <v>1</v>
      </c>
      <c r="C73">
        <f ca="1"/>
        <v>0</v>
      </c>
      <c r="D73">
        <f ca="1"/>
        <v>0</v>
      </c>
      <c r="E73">
        <f ca="1"/>
        <v>0</v>
      </c>
      <c r="F73">
        <f ca="1"/>
        <v>0</v>
      </c>
      <c r="G73">
        <f ca="1"/>
        <v>0</v>
      </c>
      <c r="H73">
        <f ca="1"/>
        <v>0</v>
      </c>
      <c r="I73">
        <f ca="1"/>
        <v>0</v>
      </c>
      <c r="J73" t="str">
        <f ca="1"/>
        <v>1:27</v>
      </c>
      <c r="K73" t="b">
        <f ca="1"/>
        <v>0</v>
      </c>
      <c r="L73" t="b">
        <f ca="1"/>
        <v>1</v>
      </c>
      <c r="M73" t="b">
        <f ca="1"/>
        <v>0</v>
      </c>
      <c r="N73" t="str">
        <f ca="1"/>
        <v>Wamai</v>
      </c>
      <c r="O73" t="b">
        <f ca="1"/>
        <v>0</v>
      </c>
      <c r="P73">
        <f ca="1"/>
        <v>0</v>
      </c>
      <c r="Q73">
        <f ca="1"/>
        <v>0</v>
      </c>
      <c r="R73">
        <f ca="1"/>
        <v>0</v>
      </c>
      <c r="S73">
        <f ca="1"/>
        <v>0</v>
      </c>
      <c r="T73">
        <f ca="1"/>
        <v>0</v>
      </c>
      <c r="U73">
        <f ca="1"/>
        <v>0</v>
      </c>
      <c r="V73">
        <f ca="1"/>
        <v>0</v>
      </c>
      <c r="W73">
        <f ca="1"/>
        <v>0</v>
      </c>
      <c r="X73">
        <f ca="1"/>
        <v>0</v>
      </c>
      <c r="Y73">
        <f ca="1"/>
        <v>0</v>
      </c>
      <c r="Z73">
        <f ca="1"/>
        <v>1</v>
      </c>
      <c r="AA73">
        <f ca="1"/>
        <v>0</v>
      </c>
      <c r="AB73">
        <f ca="1"/>
        <v>0</v>
      </c>
      <c r="AC73">
        <f ca="1"/>
        <v>0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H73">
        <f ca="1"/>
        <v>0</v>
      </c>
      <c r="AI73">
        <f ca="1"/>
        <v>0</v>
      </c>
      <c r="AJ73">
        <f ca="1"/>
        <v>0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  <c r="AQ73">
        <f ca="1"/>
        <v>0</v>
      </c>
      <c r="AR73">
        <f ca="1"/>
        <v>0</v>
      </c>
      <c r="AS73">
        <f ca="1"/>
        <v>0</v>
      </c>
      <c r="AT73">
        <f ca="1"/>
        <v>0</v>
      </c>
      <c r="AU73">
        <f ca="1"/>
        <v>0</v>
      </c>
      <c r="AV73">
        <f ca="1"/>
        <v>0</v>
      </c>
      <c r="AW73">
        <f ca="1"/>
        <v>0</v>
      </c>
      <c r="AX73">
        <f ca="1"/>
        <v>0</v>
      </c>
      <c r="AY73">
        <f ca="1"/>
        <v>0</v>
      </c>
      <c r="AZ73">
        <f ca="1"/>
        <v>0</v>
      </c>
      <c r="BA73">
        <f ca="1"/>
        <v>0</v>
      </c>
      <c r="BB73">
        <f ca="1"/>
        <v>0</v>
      </c>
      <c r="BC73">
        <f ca="1"/>
        <v>0</v>
      </c>
      <c r="BD73">
        <f ca="1"/>
        <v>0</v>
      </c>
      <c r="BE73">
        <f ca="1"/>
        <v>0</v>
      </c>
      <c r="BF73">
        <f ca="1"/>
        <v>0</v>
      </c>
      <c r="BG73">
        <f ca="1"/>
        <v>0</v>
      </c>
      <c r="BH73">
        <f ca="1"/>
        <v>0</v>
      </c>
      <c r="BI73">
        <f ca="1"/>
        <v>0</v>
      </c>
      <c r="BJ73">
        <f ca="1"/>
        <v>0</v>
      </c>
      <c r="BK73">
        <f ca="1"/>
        <v>0</v>
      </c>
      <c r="BL73">
        <f ca="1"/>
        <v>0</v>
      </c>
      <c r="BM73">
        <f ca="1"/>
        <v>0</v>
      </c>
      <c r="BN73">
        <f ca="1"/>
        <v>0</v>
      </c>
      <c r="BO73">
        <f ca="1"/>
        <v>0</v>
      </c>
      <c r="BP73">
        <f ca="1"/>
        <v>0</v>
      </c>
      <c r="BQ73">
        <f ca="1"/>
        <v>0</v>
      </c>
      <c r="BR73" t="str">
        <f ca="1"/>
        <v/>
      </c>
      <c r="BS73">
        <f ca="1"/>
        <v>0</v>
      </c>
      <c r="BT73">
        <f ca="1"/>
        <v>0</v>
      </c>
      <c r="BU73" t="b">
        <f ca="1"/>
        <v>0</v>
      </c>
      <c r="BV73" t="b">
        <f ca="1"/>
        <v>0</v>
      </c>
      <c r="BW73">
        <f ca="1"/>
        <v>0</v>
      </c>
      <c r="BX73">
        <f ca="1"/>
        <v>0</v>
      </c>
      <c r="BY73">
        <f ca="1"/>
        <v>0</v>
      </c>
      <c r="BZ73">
        <f ca="1"/>
        <v>0</v>
      </c>
      <c r="CA73">
        <f ca="1"/>
        <v>0</v>
      </c>
      <c r="CB73">
        <f ca="1"/>
        <v>0</v>
      </c>
      <c r="CC73" t="b">
        <f ca="1"/>
        <v>0</v>
      </c>
      <c r="CD73" t="b">
        <f ca="1"/>
        <v>1</v>
      </c>
      <c r="CE73">
        <f ca="1"/>
        <v>0</v>
      </c>
      <c r="CF73">
        <f ca="1"/>
        <v>0</v>
      </c>
      <c r="CG73">
        <f ca="1"/>
        <v>0</v>
      </c>
      <c r="CH73">
        <f ca="1"/>
        <v>87</v>
      </c>
      <c r="CI73">
        <f ca="1"/>
        <v>93</v>
      </c>
      <c r="CJ73" t="b">
        <f ca="1"/>
        <v>0</v>
      </c>
      <c r="CK73" t="b">
        <f ca="1"/>
        <v>0</v>
      </c>
      <c r="CL73" t="b">
        <f ca="1"/>
        <v>1</v>
      </c>
      <c r="CM73" t="b">
        <f ca="1"/>
        <v>1</v>
      </c>
      <c r="CN73" t="b">
        <f ca="1"/>
        <v>0</v>
      </c>
      <c r="CO73">
        <f ca="1"/>
        <v>0</v>
      </c>
      <c r="CP73">
        <f ca="1"/>
        <v>0</v>
      </c>
      <c r="CQ73">
        <f ca="1"/>
        <v>0</v>
      </c>
      <c r="CR73">
        <f ca="1"/>
        <v>0</v>
      </c>
      <c r="CS73">
        <f ca="1"/>
        <v>0</v>
      </c>
      <c r="CT73">
        <f ca="1"/>
        <v>0</v>
      </c>
      <c r="CU73" t="b">
        <f ca="1"/>
        <v>1</v>
      </c>
      <c r="CV73" t="b">
        <f ca="1"/>
        <v>1</v>
      </c>
      <c r="CW73">
        <f ca="1"/>
        <v>130</v>
      </c>
      <c r="CX73">
        <f ca="1"/>
        <v>93</v>
      </c>
      <c r="CY73">
        <f ca="1"/>
        <v>3</v>
      </c>
      <c r="CZ73">
        <f ca="1"/>
        <v>0</v>
      </c>
      <c r="DA73">
        <f ca="1"/>
        <v>0</v>
      </c>
      <c r="DB73" t="b">
        <f ca="1"/>
        <v>1</v>
      </c>
      <c r="DC73" t="b">
        <f ca="1"/>
        <v>0</v>
      </c>
      <c r="DD73">
        <f ca="1"/>
        <v>0</v>
      </c>
      <c r="DE73" t="b">
        <f ca="1"/>
        <v>0</v>
      </c>
      <c r="DF73">
        <f ca="1"/>
        <v>0</v>
      </c>
    </row>
    <row r="74" spans="1:110" x14ac:dyDescent="0.2">
      <c r="A74" t="str">
        <f ca="1"/>
        <v>6_1 Chalet</v>
      </c>
      <c r="B74">
        <f ca="1"/>
        <v>2</v>
      </c>
      <c r="C74">
        <f ca="1"/>
        <v>0</v>
      </c>
      <c r="D74">
        <f ca="1"/>
        <v>0</v>
      </c>
      <c r="E74">
        <f ca="1"/>
        <v>0</v>
      </c>
      <c r="F74">
        <f ca="1"/>
        <v>0</v>
      </c>
      <c r="G74">
        <f ca="1"/>
        <v>0</v>
      </c>
      <c r="H74">
        <f ca="1"/>
        <v>0</v>
      </c>
      <c r="I74">
        <f ca="1"/>
        <v>0</v>
      </c>
      <c r="J74" t="str">
        <f ca="1"/>
        <v>0:06</v>
      </c>
      <c r="K74" t="b">
        <f ca="1"/>
        <v>0</v>
      </c>
      <c r="L74" t="b">
        <f ca="1"/>
        <v>0</v>
      </c>
      <c r="M74" t="b">
        <f ca="1"/>
        <v>0</v>
      </c>
      <c r="N74" t="str">
        <f ca="1"/>
        <v>Azami</v>
      </c>
      <c r="O74" t="b">
        <f ca="1"/>
        <v>0</v>
      </c>
      <c r="P74">
        <f ca="1"/>
        <v>0</v>
      </c>
      <c r="Q74">
        <f ca="1"/>
        <v>0</v>
      </c>
      <c r="R74">
        <f ca="1"/>
        <v>0</v>
      </c>
      <c r="S74">
        <f ca="1"/>
        <v>0</v>
      </c>
      <c r="T74">
        <f ca="1"/>
        <v>0</v>
      </c>
      <c r="U74">
        <f ca="1"/>
        <v>0</v>
      </c>
      <c r="V74">
        <f ca="1"/>
        <v>0</v>
      </c>
      <c r="W74">
        <f ca="1"/>
        <v>0</v>
      </c>
      <c r="X74">
        <f ca="1"/>
        <v>0</v>
      </c>
      <c r="Y74">
        <f ca="1"/>
        <v>0</v>
      </c>
      <c r="Z74">
        <f ca="1"/>
        <v>2</v>
      </c>
      <c r="AA74">
        <f ca="1"/>
        <v>0</v>
      </c>
      <c r="AB74">
        <f ca="1"/>
        <v>0</v>
      </c>
      <c r="AC74">
        <f ca="1"/>
        <v>0</v>
      </c>
      <c r="AD74">
        <f ca="1"/>
        <v>0</v>
      </c>
      <c r="AE74">
        <f ca="1"/>
        <v>0</v>
      </c>
      <c r="AF74">
        <f ca="1"/>
        <v>0</v>
      </c>
      <c r="AG74">
        <f ca="1"/>
        <v>0</v>
      </c>
      <c r="AH74">
        <f ca="1"/>
        <v>0</v>
      </c>
      <c r="AI74">
        <f ca="1"/>
        <v>0</v>
      </c>
      <c r="AJ74">
        <f ca="1"/>
        <v>0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  <c r="AQ74">
        <f ca="1"/>
        <v>0</v>
      </c>
      <c r="AR74">
        <f ca="1"/>
        <v>0</v>
      </c>
      <c r="AS74">
        <f ca="1"/>
        <v>0</v>
      </c>
      <c r="AT74">
        <f ca="1"/>
        <v>0</v>
      </c>
      <c r="AU74">
        <f ca="1"/>
        <v>0</v>
      </c>
      <c r="AV74">
        <f ca="1"/>
        <v>0</v>
      </c>
      <c r="AW74">
        <f ca="1"/>
        <v>0</v>
      </c>
      <c r="AX74">
        <f ca="1"/>
        <v>0</v>
      </c>
      <c r="AY74">
        <f ca="1"/>
        <v>0</v>
      </c>
      <c r="AZ74">
        <f ca="1"/>
        <v>0</v>
      </c>
      <c r="BA74">
        <f ca="1"/>
        <v>0</v>
      </c>
      <c r="BB74">
        <f ca="1"/>
        <v>0</v>
      </c>
      <c r="BC74">
        <f ca="1"/>
        <v>0</v>
      </c>
      <c r="BD74">
        <f ca="1"/>
        <v>0</v>
      </c>
      <c r="BE74">
        <f ca="1"/>
        <v>0</v>
      </c>
      <c r="BF74">
        <f ca="1"/>
        <v>0</v>
      </c>
      <c r="BG74">
        <f ca="1"/>
        <v>0</v>
      </c>
      <c r="BH74">
        <f ca="1"/>
        <v>0</v>
      </c>
      <c r="BI74">
        <f ca="1"/>
        <v>0</v>
      </c>
      <c r="BJ74">
        <f ca="1"/>
        <v>0</v>
      </c>
      <c r="BK74">
        <f ca="1"/>
        <v>0</v>
      </c>
      <c r="BL74">
        <f ca="1"/>
        <v>0</v>
      </c>
      <c r="BM74">
        <f ca="1"/>
        <v>0</v>
      </c>
      <c r="BN74">
        <f ca="1"/>
        <v>0</v>
      </c>
      <c r="BO74">
        <f ca="1"/>
        <v>0</v>
      </c>
      <c r="BP74">
        <f ca="1"/>
        <v>0</v>
      </c>
      <c r="BQ74">
        <f ca="1"/>
        <v>0</v>
      </c>
      <c r="BR74" t="str">
        <f ca="1"/>
        <v/>
      </c>
      <c r="BS74">
        <f ca="1"/>
        <v>0</v>
      </c>
      <c r="BT74">
        <f ca="1"/>
        <v>0</v>
      </c>
      <c r="BU74" t="b">
        <f ca="1"/>
        <v>0</v>
      </c>
      <c r="BV74" t="b">
        <f ca="1"/>
        <v>0</v>
      </c>
      <c r="BW74">
        <f ca="1"/>
        <v>0</v>
      </c>
      <c r="BX74">
        <f ca="1"/>
        <v>0</v>
      </c>
      <c r="BY74">
        <f ca="1"/>
        <v>0</v>
      </c>
      <c r="BZ74">
        <f ca="1"/>
        <v>0</v>
      </c>
      <c r="CA74">
        <f ca="1"/>
        <v>2</v>
      </c>
      <c r="CB74">
        <f ca="1"/>
        <v>1</v>
      </c>
      <c r="CC74" t="b">
        <f ca="1"/>
        <v>1</v>
      </c>
      <c r="CD74" t="b">
        <f ca="1"/>
        <v>1</v>
      </c>
      <c r="CE74">
        <f ca="1"/>
        <v>0</v>
      </c>
      <c r="CF74">
        <f ca="1"/>
        <v>0</v>
      </c>
      <c r="CG74">
        <f ca="1"/>
        <v>0</v>
      </c>
      <c r="CH74">
        <f ca="1"/>
        <v>6</v>
      </c>
      <c r="CI74">
        <f ca="1"/>
        <v>174</v>
      </c>
      <c r="CJ74" t="b">
        <f ca="1"/>
        <v>1</v>
      </c>
      <c r="CK74" t="b">
        <f ca="1"/>
        <v>1</v>
      </c>
      <c r="CL74" t="b">
        <f ca="1"/>
        <v>0</v>
      </c>
      <c r="CM74" t="b">
        <f ca="1"/>
        <v>0</v>
      </c>
      <c r="CN74" t="b">
        <f ca="1"/>
        <v>0</v>
      </c>
      <c r="CO74">
        <f ca="1"/>
        <v>0</v>
      </c>
      <c r="CP74">
        <f ca="1"/>
        <v>0</v>
      </c>
      <c r="CQ74">
        <f ca="1"/>
        <v>0</v>
      </c>
      <c r="CR74">
        <f ca="1"/>
        <v>0</v>
      </c>
      <c r="CS74">
        <f ca="1"/>
        <v>0</v>
      </c>
      <c r="CT74">
        <f ca="1"/>
        <v>0</v>
      </c>
      <c r="CU74" t="b">
        <f ca="1"/>
        <v>1</v>
      </c>
      <c r="CV74" t="b">
        <f ca="1"/>
        <v>1</v>
      </c>
      <c r="CW74">
        <f ca="1"/>
        <v>118</v>
      </c>
      <c r="CX74">
        <f ca="1"/>
        <v>174</v>
      </c>
      <c r="CY74">
        <f ca="1"/>
        <v>1</v>
      </c>
      <c r="CZ74">
        <f ca="1"/>
        <v>2</v>
      </c>
      <c r="DA74">
        <f ca="1"/>
        <v>0</v>
      </c>
      <c r="DB74" t="b">
        <f ca="1"/>
        <v>0</v>
      </c>
      <c r="DC74" t="b">
        <f ca="1"/>
        <v>1</v>
      </c>
      <c r="DD74">
        <f ca="1"/>
        <v>0</v>
      </c>
      <c r="DE74" t="b">
        <f ca="1"/>
        <v>0</v>
      </c>
      <c r="DF74">
        <f ca="1"/>
        <v>0</v>
      </c>
    </row>
    <row r="75" spans="1:110" x14ac:dyDescent="0.2">
      <c r="A75" t="str">
        <f ca="1"/>
        <v>6_1 Chalet</v>
      </c>
      <c r="B75">
        <f ca="1"/>
        <v>3</v>
      </c>
      <c r="C75">
        <f ca="1"/>
        <v>0</v>
      </c>
      <c r="D75">
        <f ca="1"/>
        <v>0</v>
      </c>
      <c r="E75">
        <f ca="1"/>
        <v>0</v>
      </c>
      <c r="F75">
        <f ca="1"/>
        <v>0</v>
      </c>
      <c r="G75">
        <f ca="1"/>
        <v>0</v>
      </c>
      <c r="H75">
        <f ca="1"/>
        <v>0</v>
      </c>
      <c r="I75">
        <f ca="1"/>
        <v>0</v>
      </c>
      <c r="J75" t="str">
        <f ca="1"/>
        <v>1:41</v>
      </c>
      <c r="K75" t="b">
        <f ca="1"/>
        <v>0</v>
      </c>
      <c r="L75" t="b">
        <f ca="1"/>
        <v>1</v>
      </c>
      <c r="M75" t="b">
        <f ca="1"/>
        <v>0</v>
      </c>
      <c r="N75" t="str">
        <f ca="1"/>
        <v>Kaid</v>
      </c>
      <c r="O75" t="b">
        <f ca="1"/>
        <v>0</v>
      </c>
      <c r="P75">
        <f ca="1"/>
        <v>0</v>
      </c>
      <c r="Q75">
        <f ca="1"/>
        <v>0</v>
      </c>
      <c r="R75">
        <f ca="1"/>
        <v>0</v>
      </c>
      <c r="S75">
        <f ca="1"/>
        <v>0</v>
      </c>
      <c r="T75">
        <f ca="1"/>
        <v>0</v>
      </c>
      <c r="U75">
        <f ca="1"/>
        <v>0</v>
      </c>
      <c r="V75">
        <f ca="1"/>
        <v>0</v>
      </c>
      <c r="W75">
        <f ca="1"/>
        <v>0</v>
      </c>
      <c r="X75">
        <f ca="1"/>
        <v>0</v>
      </c>
      <c r="Y75">
        <f ca="1"/>
        <v>0</v>
      </c>
      <c r="Z75">
        <f ca="1"/>
        <v>3</v>
      </c>
      <c r="AA75">
        <f ca="1"/>
        <v>0</v>
      </c>
      <c r="AB75">
        <f ca="1"/>
        <v>0</v>
      </c>
      <c r="AC75">
        <f ca="1"/>
        <v>0</v>
      </c>
      <c r="AD75">
        <f ca="1"/>
        <v>0</v>
      </c>
      <c r="AE75">
        <f ca="1"/>
        <v>0</v>
      </c>
      <c r="AF75">
        <f ca="1"/>
        <v>0</v>
      </c>
      <c r="AG75">
        <f ca="1"/>
        <v>0</v>
      </c>
      <c r="AH75">
        <f ca="1"/>
        <v>0</v>
      </c>
      <c r="AI75">
        <f ca="1"/>
        <v>0</v>
      </c>
      <c r="AJ75">
        <f ca="1"/>
        <v>0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  <c r="AQ75">
        <f ca="1"/>
        <v>0</v>
      </c>
      <c r="AR75">
        <f ca="1"/>
        <v>0</v>
      </c>
      <c r="AS75">
        <f ca="1"/>
        <v>0</v>
      </c>
      <c r="AT75">
        <f ca="1"/>
        <v>0</v>
      </c>
      <c r="AU75">
        <f ca="1"/>
        <v>0</v>
      </c>
      <c r="AV75">
        <f ca="1"/>
        <v>0</v>
      </c>
      <c r="AW75">
        <f ca="1"/>
        <v>0</v>
      </c>
      <c r="AX75">
        <f ca="1"/>
        <v>0</v>
      </c>
      <c r="AY75">
        <f ca="1"/>
        <v>0</v>
      </c>
      <c r="AZ75">
        <f ca="1"/>
        <v>0</v>
      </c>
      <c r="BA75">
        <f ca="1"/>
        <v>0</v>
      </c>
      <c r="BB75">
        <f ca="1"/>
        <v>0</v>
      </c>
      <c r="BC75">
        <f ca="1"/>
        <v>0</v>
      </c>
      <c r="BD75">
        <f ca="1"/>
        <v>0</v>
      </c>
      <c r="BE75">
        <f ca="1"/>
        <v>0</v>
      </c>
      <c r="BF75">
        <f ca="1"/>
        <v>0</v>
      </c>
      <c r="BG75">
        <f ca="1"/>
        <v>0</v>
      </c>
      <c r="BH75">
        <f ca="1"/>
        <v>0</v>
      </c>
      <c r="BI75">
        <f ca="1"/>
        <v>0</v>
      </c>
      <c r="BJ75">
        <f ca="1"/>
        <v>0</v>
      </c>
      <c r="BK75">
        <f ca="1"/>
        <v>0</v>
      </c>
      <c r="BL75">
        <f ca="1"/>
        <v>0</v>
      </c>
      <c r="BM75">
        <f ca="1"/>
        <v>0</v>
      </c>
      <c r="BN75">
        <f ca="1"/>
        <v>0</v>
      </c>
      <c r="BO75">
        <f ca="1"/>
        <v>0</v>
      </c>
      <c r="BP75">
        <f ca="1"/>
        <v>0</v>
      </c>
      <c r="BQ75">
        <f ca="1"/>
        <v>0</v>
      </c>
      <c r="BR75" t="str">
        <f ca="1"/>
        <v/>
      </c>
      <c r="BS75">
        <f ca="1"/>
        <v>0</v>
      </c>
      <c r="BT75">
        <f ca="1"/>
        <v>0</v>
      </c>
      <c r="BU75" t="b">
        <f ca="1"/>
        <v>0</v>
      </c>
      <c r="BV75" t="b">
        <f ca="1"/>
        <v>0</v>
      </c>
      <c r="BW75">
        <f ca="1"/>
        <v>0</v>
      </c>
      <c r="BX75">
        <f ca="1"/>
        <v>0</v>
      </c>
      <c r="BY75">
        <f ca="1"/>
        <v>0</v>
      </c>
      <c r="BZ75">
        <f ca="1"/>
        <v>0</v>
      </c>
      <c r="CA75">
        <f ca="1"/>
        <v>0</v>
      </c>
      <c r="CB75">
        <f ca="1"/>
        <v>0</v>
      </c>
      <c r="CC75" t="b">
        <f ca="1"/>
        <v>0</v>
      </c>
      <c r="CD75" t="b">
        <f ca="1"/>
        <v>1</v>
      </c>
      <c r="CE75">
        <f ca="1"/>
        <v>0</v>
      </c>
      <c r="CF75">
        <f ca="1"/>
        <v>0</v>
      </c>
      <c r="CG75">
        <f ca="1"/>
        <v>0</v>
      </c>
      <c r="CH75">
        <f ca="1"/>
        <v>101</v>
      </c>
      <c r="CI75">
        <f ca="1"/>
        <v>79</v>
      </c>
      <c r="CJ75" t="b">
        <f ca="1"/>
        <v>0</v>
      </c>
      <c r="CK75" t="b">
        <f ca="1"/>
        <v>0</v>
      </c>
      <c r="CL75" t="b">
        <f ca="1"/>
        <v>0</v>
      </c>
      <c r="CM75" t="b">
        <f ca="1"/>
        <v>0</v>
      </c>
      <c r="CN75" t="b">
        <f ca="1"/>
        <v>0</v>
      </c>
      <c r="CO75">
        <f ca="1"/>
        <v>0</v>
      </c>
      <c r="CP75">
        <f ca="1"/>
        <v>0</v>
      </c>
      <c r="CQ75">
        <f ca="1"/>
        <v>0</v>
      </c>
      <c r="CR75">
        <f ca="1"/>
        <v>0</v>
      </c>
      <c r="CS75">
        <f ca="1"/>
        <v>0</v>
      </c>
      <c r="CT75">
        <f ca="1"/>
        <v>0</v>
      </c>
      <c r="CU75" t="b">
        <f ca="1"/>
        <v>0</v>
      </c>
      <c r="CV75" t="b">
        <f ca="1"/>
        <v>1</v>
      </c>
      <c r="CW75">
        <f ca="1"/>
        <v>49</v>
      </c>
      <c r="CX75">
        <f ca="1"/>
        <v>79</v>
      </c>
      <c r="CY75">
        <f ca="1"/>
        <v>0</v>
      </c>
      <c r="CZ75">
        <f ca="1"/>
        <v>0</v>
      </c>
      <c r="DA75">
        <f ca="1"/>
        <v>0</v>
      </c>
      <c r="DB75" t="b">
        <f ca="1"/>
        <v>1</v>
      </c>
      <c r="DC75" t="b">
        <f ca="1"/>
        <v>0</v>
      </c>
      <c r="DD75">
        <f ca="1"/>
        <v>0</v>
      </c>
      <c r="DE75" t="b">
        <f ca="1"/>
        <v>0</v>
      </c>
      <c r="DF75">
        <f ca="1"/>
        <v>0</v>
      </c>
    </row>
    <row r="76" spans="1:110" x14ac:dyDescent="0.2">
      <c r="A76" t="str">
        <f ca="1"/>
        <v>6_1 Chalet</v>
      </c>
      <c r="B76">
        <f ca="1"/>
        <v>4</v>
      </c>
      <c r="C76">
        <f ca="1"/>
        <v>0</v>
      </c>
      <c r="D76">
        <f ca="1"/>
        <v>0</v>
      </c>
      <c r="E76">
        <f ca="1"/>
        <v>0</v>
      </c>
      <c r="F76">
        <f ca="1"/>
        <v>0</v>
      </c>
      <c r="G76">
        <f ca="1"/>
        <v>0</v>
      </c>
      <c r="H76">
        <f ca="1"/>
        <v>0</v>
      </c>
      <c r="I76">
        <f ca="1"/>
        <v>0</v>
      </c>
      <c r="J76" t="str">
        <f ca="1"/>
        <v>1:34</v>
      </c>
      <c r="K76" t="b">
        <f ca="1"/>
        <v>0</v>
      </c>
      <c r="L76" t="b">
        <f ca="1"/>
        <v>0</v>
      </c>
      <c r="M76" t="b">
        <f ca="1"/>
        <v>1</v>
      </c>
      <c r="N76" t="str">
        <f ca="1"/>
        <v>Wamai</v>
      </c>
      <c r="O76" t="b">
        <f ca="1"/>
        <v>0</v>
      </c>
      <c r="P76">
        <f ca="1"/>
        <v>0</v>
      </c>
      <c r="Q76">
        <f ca="1"/>
        <v>0</v>
      </c>
      <c r="R76">
        <f ca="1"/>
        <v>0</v>
      </c>
      <c r="S76">
        <f ca="1"/>
        <v>0</v>
      </c>
      <c r="T76">
        <f ca="1"/>
        <v>0</v>
      </c>
      <c r="U76">
        <f ca="1"/>
        <v>0</v>
      </c>
      <c r="V76">
        <f ca="1"/>
        <v>0</v>
      </c>
      <c r="W76">
        <f ca="1"/>
        <v>0</v>
      </c>
      <c r="X76">
        <f ca="1"/>
        <v>0</v>
      </c>
      <c r="Y76">
        <f ca="1"/>
        <v>0</v>
      </c>
      <c r="Z76">
        <f ca="1"/>
        <v>4</v>
      </c>
      <c r="AA76">
        <f ca="1"/>
        <v>0</v>
      </c>
      <c r="AB76">
        <f ca="1"/>
        <v>0</v>
      </c>
      <c r="AC76">
        <f ca="1"/>
        <v>0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H76">
        <f ca="1"/>
        <v>0</v>
      </c>
      <c r="AI76">
        <f ca="1"/>
        <v>0</v>
      </c>
      <c r="AJ76">
        <f ca="1"/>
        <v>0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  <c r="AQ76">
        <f ca="1"/>
        <v>0</v>
      </c>
      <c r="AR76">
        <f ca="1"/>
        <v>0</v>
      </c>
      <c r="AS76">
        <f ca="1"/>
        <v>0</v>
      </c>
      <c r="AT76">
        <f ca="1"/>
        <v>0</v>
      </c>
      <c r="AU76">
        <f ca="1"/>
        <v>0</v>
      </c>
      <c r="AV76">
        <f ca="1"/>
        <v>0</v>
      </c>
      <c r="AW76">
        <f ca="1"/>
        <v>0</v>
      </c>
      <c r="AX76">
        <f ca="1"/>
        <v>0</v>
      </c>
      <c r="AY76">
        <f ca="1"/>
        <v>0</v>
      </c>
      <c r="AZ76">
        <f ca="1"/>
        <v>0</v>
      </c>
      <c r="BA76">
        <f ca="1"/>
        <v>0</v>
      </c>
      <c r="BB76">
        <f ca="1"/>
        <v>0</v>
      </c>
      <c r="BC76">
        <f ca="1"/>
        <v>0</v>
      </c>
      <c r="BD76">
        <f ca="1"/>
        <v>0</v>
      </c>
      <c r="BE76">
        <f ca="1"/>
        <v>0</v>
      </c>
      <c r="BF76">
        <f ca="1"/>
        <v>0</v>
      </c>
      <c r="BG76">
        <f ca="1"/>
        <v>0</v>
      </c>
      <c r="BH76">
        <f ca="1"/>
        <v>0</v>
      </c>
      <c r="BI76">
        <f ca="1"/>
        <v>0</v>
      </c>
      <c r="BJ76">
        <f ca="1"/>
        <v>0</v>
      </c>
      <c r="BK76">
        <f ca="1"/>
        <v>0</v>
      </c>
      <c r="BL76">
        <f ca="1"/>
        <v>0</v>
      </c>
      <c r="BM76">
        <f ca="1"/>
        <v>0</v>
      </c>
      <c r="BN76">
        <f ca="1"/>
        <v>0</v>
      </c>
      <c r="BO76">
        <f ca="1"/>
        <v>0</v>
      </c>
      <c r="BP76">
        <f ca="1"/>
        <v>0</v>
      </c>
      <c r="BQ76">
        <f ca="1"/>
        <v>0</v>
      </c>
      <c r="BR76" t="str">
        <f ca="1"/>
        <v/>
      </c>
      <c r="BS76">
        <f ca="1"/>
        <v>0</v>
      </c>
      <c r="BT76">
        <f ca="1"/>
        <v>0</v>
      </c>
      <c r="BU76" t="b">
        <f ca="1"/>
        <v>0</v>
      </c>
      <c r="BV76" t="b">
        <f ca="1"/>
        <v>0</v>
      </c>
      <c r="BW76">
        <f ca="1"/>
        <v>0</v>
      </c>
      <c r="BX76">
        <f ca="1"/>
        <v>0</v>
      </c>
      <c r="BY76">
        <f ca="1"/>
        <v>0</v>
      </c>
      <c r="BZ76">
        <f ca="1"/>
        <v>0</v>
      </c>
      <c r="CA76">
        <f ca="1"/>
        <v>0</v>
      </c>
      <c r="CB76">
        <f ca="1"/>
        <v>0</v>
      </c>
      <c r="CC76" t="b">
        <f ca="1"/>
        <v>0</v>
      </c>
      <c r="CD76" t="b">
        <f ca="1"/>
        <v>0</v>
      </c>
      <c r="CE76">
        <f ca="1"/>
        <v>0</v>
      </c>
      <c r="CF76">
        <f ca="1"/>
        <v>0</v>
      </c>
      <c r="CG76">
        <f ca="1"/>
        <v>0</v>
      </c>
      <c r="CH76">
        <f ca="1"/>
        <v>94</v>
      </c>
      <c r="CI76">
        <f ca="1"/>
        <v>86</v>
      </c>
      <c r="CJ76" t="b">
        <f ca="1"/>
        <v>1</v>
      </c>
      <c r="CK76" t="b">
        <f ca="1"/>
        <v>0</v>
      </c>
      <c r="CL76" t="b">
        <f ca="1"/>
        <v>0</v>
      </c>
      <c r="CM76" t="b">
        <f ca="1"/>
        <v>0</v>
      </c>
      <c r="CN76" t="b">
        <f ca="1"/>
        <v>0</v>
      </c>
      <c r="CO76">
        <f ca="1"/>
        <v>0</v>
      </c>
      <c r="CP76">
        <f ca="1"/>
        <v>0</v>
      </c>
      <c r="CQ76">
        <f ca="1"/>
        <v>0</v>
      </c>
      <c r="CR76">
        <f ca="1"/>
        <v>0</v>
      </c>
      <c r="CS76">
        <f ca="1"/>
        <v>0</v>
      </c>
      <c r="CT76">
        <f ca="1"/>
        <v>0</v>
      </c>
      <c r="CU76">
        <f ca="1"/>
        <v>0</v>
      </c>
      <c r="CV76" t="b">
        <f ca="1"/>
        <v>0</v>
      </c>
      <c r="CW76">
        <f ca="1"/>
        <v>0</v>
      </c>
      <c r="CX76">
        <f ca="1"/>
        <v>86</v>
      </c>
      <c r="CY76">
        <f ca="1"/>
        <v>0</v>
      </c>
      <c r="CZ76">
        <f ca="1"/>
        <v>0</v>
      </c>
      <c r="DA76">
        <f ca="1"/>
        <v>0</v>
      </c>
      <c r="DB76" t="b">
        <f ca="1"/>
        <v>0</v>
      </c>
      <c r="DC76" t="b">
        <f ca="1"/>
        <v>0</v>
      </c>
      <c r="DD76">
        <f ca="1"/>
        <v>0</v>
      </c>
      <c r="DE76" t="b">
        <f ca="1"/>
        <v>0</v>
      </c>
      <c r="DF76">
        <f ca="1"/>
        <v>0</v>
      </c>
    </row>
    <row r="77" spans="1:110" x14ac:dyDescent="0.2">
      <c r="A77" t="str">
        <f ca="1"/>
        <v>6_1 Chalet</v>
      </c>
      <c r="B77">
        <f ca="1"/>
        <v>5</v>
      </c>
      <c r="C77">
        <f ca="1"/>
        <v>0</v>
      </c>
      <c r="D77">
        <f ca="1"/>
        <v>0</v>
      </c>
      <c r="E77">
        <f ca="1"/>
        <v>0</v>
      </c>
      <c r="F77">
        <f ca="1"/>
        <v>0</v>
      </c>
      <c r="G77">
        <f ca="1"/>
        <v>0</v>
      </c>
      <c r="H77">
        <f ca="1"/>
        <v>0</v>
      </c>
      <c r="I77">
        <f ca="1"/>
        <v>0</v>
      </c>
      <c r="J77" t="str">
        <f ca="1"/>
        <v>1:15</v>
      </c>
      <c r="K77" t="b">
        <f ca="1"/>
        <v>0</v>
      </c>
      <c r="L77" t="b">
        <f ca="1"/>
        <v>0</v>
      </c>
      <c r="M77" t="b">
        <f ca="1"/>
        <v>0</v>
      </c>
      <c r="N77" t="str">
        <f ca="1"/>
        <v>Azami</v>
      </c>
      <c r="O77" t="b">
        <f ca="1"/>
        <v>0</v>
      </c>
      <c r="P77">
        <f ca="1"/>
        <v>0</v>
      </c>
      <c r="Q77">
        <f ca="1"/>
        <v>0</v>
      </c>
      <c r="R77">
        <f ca="1"/>
        <v>0</v>
      </c>
      <c r="S77">
        <f ca="1"/>
        <v>0</v>
      </c>
      <c r="T77">
        <f ca="1"/>
        <v>0</v>
      </c>
      <c r="U77">
        <f ca="1"/>
        <v>0</v>
      </c>
      <c r="V77">
        <f ca="1"/>
        <v>0</v>
      </c>
      <c r="W77">
        <f ca="1"/>
        <v>0</v>
      </c>
      <c r="X77">
        <f ca="1"/>
        <v>0</v>
      </c>
      <c r="Y77">
        <f ca="1"/>
        <v>0</v>
      </c>
      <c r="Z77">
        <f ca="1"/>
        <v>5</v>
      </c>
      <c r="AA77">
        <f ca="1"/>
        <v>0</v>
      </c>
      <c r="AB77">
        <f ca="1"/>
        <v>0</v>
      </c>
      <c r="AC77">
        <f ca="1"/>
        <v>0</v>
      </c>
      <c r="AD77">
        <f ca="1"/>
        <v>0</v>
      </c>
      <c r="AE77">
        <f ca="1"/>
        <v>0</v>
      </c>
      <c r="AF77">
        <f ca="1"/>
        <v>0</v>
      </c>
      <c r="AG77">
        <f ca="1"/>
        <v>0</v>
      </c>
      <c r="AH77">
        <f ca="1"/>
        <v>0</v>
      </c>
      <c r="AI77">
        <f ca="1"/>
        <v>0</v>
      </c>
      <c r="AJ77">
        <f ca="1"/>
        <v>0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  <c r="AQ77">
        <f ca="1"/>
        <v>0</v>
      </c>
      <c r="AR77">
        <f ca="1"/>
        <v>0</v>
      </c>
      <c r="AS77">
        <f ca="1"/>
        <v>0</v>
      </c>
      <c r="AT77">
        <f ca="1"/>
        <v>0</v>
      </c>
      <c r="AU77">
        <f ca="1"/>
        <v>0</v>
      </c>
      <c r="AV77">
        <f ca="1"/>
        <v>0</v>
      </c>
      <c r="AW77">
        <f ca="1"/>
        <v>0</v>
      </c>
      <c r="AX77">
        <f ca="1"/>
        <v>0</v>
      </c>
      <c r="AY77">
        <f ca="1"/>
        <v>0</v>
      </c>
      <c r="AZ77">
        <f ca="1"/>
        <v>0</v>
      </c>
      <c r="BA77">
        <f ca="1"/>
        <v>0</v>
      </c>
      <c r="BB77">
        <f ca="1"/>
        <v>0</v>
      </c>
      <c r="BC77">
        <f ca="1"/>
        <v>0</v>
      </c>
      <c r="BD77">
        <f ca="1"/>
        <v>0</v>
      </c>
      <c r="BE77">
        <f ca="1"/>
        <v>0</v>
      </c>
      <c r="BF77">
        <f ca="1"/>
        <v>0</v>
      </c>
      <c r="BG77">
        <f ca="1"/>
        <v>0</v>
      </c>
      <c r="BH77">
        <f ca="1"/>
        <v>0</v>
      </c>
      <c r="BI77">
        <f ca="1"/>
        <v>0</v>
      </c>
      <c r="BJ77">
        <f ca="1"/>
        <v>0</v>
      </c>
      <c r="BK77">
        <f ca="1"/>
        <v>0</v>
      </c>
      <c r="BL77">
        <f ca="1"/>
        <v>0</v>
      </c>
      <c r="BM77">
        <f ca="1"/>
        <v>0</v>
      </c>
      <c r="BN77">
        <f ca="1"/>
        <v>0</v>
      </c>
      <c r="BO77">
        <f ca="1"/>
        <v>0</v>
      </c>
      <c r="BP77">
        <f ca="1"/>
        <v>0</v>
      </c>
      <c r="BQ77">
        <f ca="1"/>
        <v>0</v>
      </c>
      <c r="BR77" t="str">
        <f ca="1"/>
        <v/>
      </c>
      <c r="BS77">
        <f ca="1"/>
        <v>0</v>
      </c>
      <c r="BT77">
        <f ca="1"/>
        <v>0</v>
      </c>
      <c r="BU77" t="b">
        <f ca="1"/>
        <v>0</v>
      </c>
      <c r="BV77" t="b">
        <f ca="1"/>
        <v>0</v>
      </c>
      <c r="BW77">
        <f ca="1"/>
        <v>0</v>
      </c>
      <c r="BX77">
        <f ca="1"/>
        <v>0</v>
      </c>
      <c r="BY77">
        <f ca="1"/>
        <v>0</v>
      </c>
      <c r="BZ77">
        <f ca="1"/>
        <v>0</v>
      </c>
      <c r="CA77">
        <f ca="1"/>
        <v>0</v>
      </c>
      <c r="CB77">
        <f ca="1"/>
        <v>0</v>
      </c>
      <c r="CC77" t="b">
        <f ca="1"/>
        <v>0</v>
      </c>
      <c r="CD77" t="b">
        <f ca="1"/>
        <v>0</v>
      </c>
      <c r="CE77">
        <f ca="1"/>
        <v>0</v>
      </c>
      <c r="CF77">
        <f ca="1"/>
        <v>0</v>
      </c>
      <c r="CG77">
        <f ca="1"/>
        <v>0</v>
      </c>
      <c r="CH77">
        <f ca="1"/>
        <v>75</v>
      </c>
      <c r="CI77">
        <f ca="1"/>
        <v>105</v>
      </c>
      <c r="CJ77" t="b">
        <f ca="1"/>
        <v>1</v>
      </c>
      <c r="CK77" t="b">
        <f ca="1"/>
        <v>0</v>
      </c>
      <c r="CL77" t="b">
        <f ca="1"/>
        <v>0</v>
      </c>
      <c r="CM77" t="b">
        <f ca="1"/>
        <v>0</v>
      </c>
      <c r="CN77" t="b">
        <f ca="1"/>
        <v>0</v>
      </c>
      <c r="CO77">
        <f ca="1"/>
        <v>0</v>
      </c>
      <c r="CP77">
        <f ca="1"/>
        <v>0</v>
      </c>
      <c r="CQ77">
        <f ca="1"/>
        <v>0</v>
      </c>
      <c r="CR77">
        <f ca="1"/>
        <v>0</v>
      </c>
      <c r="CS77">
        <f ca="1"/>
        <v>0</v>
      </c>
      <c r="CT77">
        <f ca="1"/>
        <v>0</v>
      </c>
      <c r="CU77">
        <f ca="1"/>
        <v>0</v>
      </c>
      <c r="CV77" t="b">
        <f ca="1"/>
        <v>0</v>
      </c>
      <c r="CW77">
        <f ca="1"/>
        <v>0</v>
      </c>
      <c r="CX77">
        <f ca="1"/>
        <v>105</v>
      </c>
      <c r="CY77">
        <f ca="1"/>
        <v>0</v>
      </c>
      <c r="CZ77">
        <f ca="1"/>
        <v>0</v>
      </c>
      <c r="DA77">
        <f ca="1"/>
        <v>0</v>
      </c>
      <c r="DB77" t="b">
        <f ca="1"/>
        <v>0</v>
      </c>
      <c r="DC77" t="b">
        <f ca="1"/>
        <v>0</v>
      </c>
      <c r="DD77">
        <f ca="1"/>
        <v>0</v>
      </c>
      <c r="DE77" t="b">
        <f ca="1"/>
        <v>0</v>
      </c>
      <c r="DF77">
        <f ca="1"/>
        <v>0</v>
      </c>
    </row>
    <row r="78" spans="1:110" x14ac:dyDescent="0.2">
      <c r="A78" t="str">
        <f ca="1"/>
        <v>6_1 Chalet</v>
      </c>
      <c r="B78">
        <f ca="1"/>
        <v>6</v>
      </c>
      <c r="C78">
        <f ca="1"/>
        <v>0</v>
      </c>
      <c r="D78">
        <f ca="1"/>
        <v>0</v>
      </c>
      <c r="E78">
        <f ca="1"/>
        <v>0</v>
      </c>
      <c r="F78">
        <f ca="1"/>
        <v>0</v>
      </c>
      <c r="G78">
        <f ca="1"/>
        <v>0</v>
      </c>
      <c r="H78">
        <f ca="1"/>
        <v>0</v>
      </c>
      <c r="I78">
        <f ca="1"/>
        <v>0</v>
      </c>
      <c r="J78">
        <f ca="1"/>
        <v>0</v>
      </c>
      <c r="K78" t="b">
        <f ca="1"/>
        <v>0</v>
      </c>
      <c r="L78" t="b">
        <f ca="1"/>
        <v>0</v>
      </c>
      <c r="M78" t="b">
        <f ca="1"/>
        <v>0</v>
      </c>
      <c r="N78" t="str">
        <f ca="1"/>
        <v>Kaid</v>
      </c>
      <c r="O78" t="b">
        <f ca="1"/>
        <v>0</v>
      </c>
      <c r="P78">
        <f ca="1"/>
        <v>0</v>
      </c>
      <c r="Q78">
        <f ca="1"/>
        <v>0</v>
      </c>
      <c r="R78">
        <f ca="1"/>
        <v>0</v>
      </c>
      <c r="S78">
        <f ca="1"/>
        <v>0</v>
      </c>
      <c r="T78">
        <f ca="1"/>
        <v>0</v>
      </c>
      <c r="U78">
        <f ca="1"/>
        <v>0</v>
      </c>
      <c r="V78">
        <f ca="1"/>
        <v>0</v>
      </c>
      <c r="W78">
        <f ca="1"/>
        <v>0</v>
      </c>
      <c r="X78">
        <f ca="1"/>
        <v>0</v>
      </c>
      <c r="Y78">
        <f ca="1"/>
        <v>0</v>
      </c>
      <c r="Z78">
        <f ca="1"/>
        <v>6</v>
      </c>
      <c r="AA78">
        <f ca="1"/>
        <v>0</v>
      </c>
      <c r="AB78">
        <f ca="1"/>
        <v>0</v>
      </c>
      <c r="AC78">
        <f ca="1"/>
        <v>0</v>
      </c>
      <c r="AD78">
        <f ca="1"/>
        <v>0</v>
      </c>
      <c r="AE78">
        <f ca="1"/>
        <v>0</v>
      </c>
      <c r="AF78">
        <f ca="1"/>
        <v>0</v>
      </c>
      <c r="AG78">
        <f ca="1"/>
        <v>0</v>
      </c>
      <c r="AH78">
        <f ca="1"/>
        <v>0</v>
      </c>
      <c r="AI78">
        <f ca="1"/>
        <v>0</v>
      </c>
      <c r="AJ78">
        <f ca="1"/>
        <v>0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  <c r="AQ78">
        <f ca="1"/>
        <v>0</v>
      </c>
      <c r="AR78">
        <f ca="1"/>
        <v>0</v>
      </c>
      <c r="AS78">
        <f ca="1"/>
        <v>0</v>
      </c>
      <c r="AT78">
        <f ca="1"/>
        <v>0</v>
      </c>
      <c r="AU78">
        <f ca="1"/>
        <v>0</v>
      </c>
      <c r="AV78">
        <f ca="1"/>
        <v>0</v>
      </c>
      <c r="AW78">
        <f ca="1"/>
        <v>0</v>
      </c>
      <c r="AX78">
        <f ca="1"/>
        <v>0</v>
      </c>
      <c r="AY78">
        <f ca="1"/>
        <v>0</v>
      </c>
      <c r="AZ78">
        <f ca="1"/>
        <v>0</v>
      </c>
      <c r="BA78">
        <f ca="1"/>
        <v>0</v>
      </c>
      <c r="BB78">
        <f ca="1"/>
        <v>0</v>
      </c>
      <c r="BC78">
        <f ca="1"/>
        <v>0</v>
      </c>
      <c r="BD78">
        <f ca="1"/>
        <v>0</v>
      </c>
      <c r="BE78">
        <f ca="1"/>
        <v>0</v>
      </c>
      <c r="BF78">
        <f ca="1"/>
        <v>0</v>
      </c>
      <c r="BG78">
        <f ca="1"/>
        <v>0</v>
      </c>
      <c r="BH78">
        <f ca="1"/>
        <v>0</v>
      </c>
      <c r="BI78">
        <f ca="1"/>
        <v>0</v>
      </c>
      <c r="BJ78">
        <f ca="1"/>
        <v>0</v>
      </c>
      <c r="BK78">
        <f ca="1"/>
        <v>0</v>
      </c>
      <c r="BL78">
        <f ca="1"/>
        <v>0</v>
      </c>
      <c r="BM78">
        <f ca="1"/>
        <v>0</v>
      </c>
      <c r="BN78">
        <f ca="1"/>
        <v>0</v>
      </c>
      <c r="BO78">
        <f ca="1"/>
        <v>0</v>
      </c>
      <c r="BP78">
        <f ca="1"/>
        <v>0</v>
      </c>
      <c r="BQ78">
        <f ca="1"/>
        <v>0</v>
      </c>
      <c r="BR78" t="str">
        <f ca="1"/>
        <v/>
      </c>
      <c r="BS78">
        <f ca="1"/>
        <v>0</v>
      </c>
      <c r="BT78">
        <f ca="1"/>
        <v>0</v>
      </c>
      <c r="BU78" t="b">
        <f ca="1"/>
        <v>0</v>
      </c>
      <c r="BV78" t="b">
        <f ca="1"/>
        <v>0</v>
      </c>
      <c r="BW78">
        <f ca="1"/>
        <v>0</v>
      </c>
      <c r="BX78">
        <f ca="1"/>
        <v>0</v>
      </c>
      <c r="BY78">
        <f ca="1"/>
        <v>0</v>
      </c>
      <c r="BZ78">
        <f ca="1"/>
        <v>0</v>
      </c>
      <c r="CA78">
        <f ca="1"/>
        <v>1</v>
      </c>
      <c r="CB78">
        <f ca="1"/>
        <v>1</v>
      </c>
      <c r="CC78" t="b">
        <f ca="1"/>
        <v>0</v>
      </c>
      <c r="CD78" t="b">
        <f ca="1"/>
        <v>1</v>
      </c>
      <c r="CE78">
        <f ca="1"/>
        <v>0</v>
      </c>
      <c r="CF78">
        <f ca="1"/>
        <v>0</v>
      </c>
      <c r="CG78">
        <f ca="1"/>
        <v>0</v>
      </c>
      <c r="CH78">
        <f ca="1"/>
        <v>0</v>
      </c>
      <c r="CI78" t="b">
        <f ca="1"/>
        <v>0</v>
      </c>
      <c r="CJ78" t="b">
        <f ca="1"/>
        <v>0</v>
      </c>
      <c r="CK78" t="b">
        <f ca="1"/>
        <v>0</v>
      </c>
      <c r="CL78" t="b">
        <f ca="1"/>
        <v>1</v>
      </c>
      <c r="CM78" t="b">
        <f ca="1"/>
        <v>0</v>
      </c>
      <c r="CN78" t="b">
        <f ca="1"/>
        <v>0</v>
      </c>
      <c r="CO78">
        <f ca="1"/>
        <v>0</v>
      </c>
      <c r="CP78">
        <f ca="1"/>
        <v>0</v>
      </c>
      <c r="CQ78">
        <f ca="1"/>
        <v>0</v>
      </c>
      <c r="CR78">
        <f ca="1"/>
        <v>0</v>
      </c>
      <c r="CS78">
        <f ca="1"/>
        <v>0</v>
      </c>
      <c r="CT78">
        <f ca="1"/>
        <v>0</v>
      </c>
      <c r="CU78">
        <f ca="1"/>
        <v>0</v>
      </c>
      <c r="CV78" t="b">
        <f ca="1"/>
        <v>1</v>
      </c>
      <c r="CW78">
        <f ca="1"/>
        <v>0</v>
      </c>
      <c r="CX78" t="b">
        <f ca="1"/>
        <v>0</v>
      </c>
      <c r="CY78">
        <f ca="1"/>
        <v>0</v>
      </c>
      <c r="CZ78">
        <f ca="1"/>
        <v>1</v>
      </c>
      <c r="DA78">
        <f ca="1"/>
        <v>0</v>
      </c>
      <c r="DB78" t="b">
        <f ca="1"/>
        <v>0</v>
      </c>
      <c r="DC78" t="b">
        <f ca="1"/>
        <v>0</v>
      </c>
      <c r="DD78">
        <f ca="1"/>
        <v>0</v>
      </c>
      <c r="DE78" t="b">
        <f ca="1"/>
        <v>0</v>
      </c>
      <c r="DF78">
        <f ca="1"/>
        <v>0</v>
      </c>
    </row>
    <row r="79" spans="1:110" x14ac:dyDescent="0.2">
      <c r="A79" t="str">
        <f ca="1"/>
        <v>6_1 Chalet</v>
      </c>
      <c r="B79">
        <f ca="1"/>
        <v>7</v>
      </c>
      <c r="C79">
        <f ca="1"/>
        <v>0</v>
      </c>
      <c r="D79">
        <f ca="1"/>
        <v>0</v>
      </c>
      <c r="E79">
        <f ca="1"/>
        <v>0</v>
      </c>
      <c r="F79">
        <f ca="1"/>
        <v>0</v>
      </c>
      <c r="G79">
        <f ca="1"/>
        <v>0</v>
      </c>
      <c r="H79">
        <f ca="1"/>
        <v>0</v>
      </c>
      <c r="I79">
        <f ca="1"/>
        <v>0</v>
      </c>
      <c r="J79" t="str">
        <f ca="1"/>
        <v>0:50</v>
      </c>
      <c r="K79" t="b">
        <f ca="1"/>
        <v>0</v>
      </c>
      <c r="L79" t="b">
        <f ca="1"/>
        <v>0</v>
      </c>
      <c r="M79" t="b">
        <f ca="1"/>
        <v>0</v>
      </c>
      <c r="N79" t="str">
        <f ca="1"/>
        <v>Sledge</v>
      </c>
      <c r="O79" t="b">
        <f ca="1"/>
        <v>0</v>
      </c>
      <c r="P79">
        <f ca="1"/>
        <v>0</v>
      </c>
      <c r="Q79">
        <f ca="1"/>
        <v>0</v>
      </c>
      <c r="R79">
        <f ca="1"/>
        <v>0</v>
      </c>
      <c r="S79">
        <f ca="1"/>
        <v>0</v>
      </c>
      <c r="T79">
        <f ca="1"/>
        <v>0</v>
      </c>
      <c r="U79">
        <f ca="1"/>
        <v>0</v>
      </c>
      <c r="V79">
        <f ca="1"/>
        <v>0</v>
      </c>
      <c r="W79">
        <f ca="1"/>
        <v>0</v>
      </c>
      <c r="X79">
        <f ca="1"/>
        <v>0</v>
      </c>
      <c r="Y79">
        <f ca="1"/>
        <v>0</v>
      </c>
      <c r="Z79">
        <f ca="1"/>
        <v>7</v>
      </c>
      <c r="AA79">
        <f ca="1"/>
        <v>0</v>
      </c>
      <c r="AB79">
        <f ca="1"/>
        <v>0</v>
      </c>
      <c r="AC79">
        <f ca="1"/>
        <v>0</v>
      </c>
      <c r="AD79">
        <f ca="1"/>
        <v>0</v>
      </c>
      <c r="AE79">
        <f ca="1"/>
        <v>0</v>
      </c>
      <c r="AF79">
        <f ca="1"/>
        <v>0</v>
      </c>
      <c r="AG79">
        <f ca="1"/>
        <v>0</v>
      </c>
      <c r="AH79">
        <f ca="1"/>
        <v>0</v>
      </c>
      <c r="AI79">
        <f ca="1"/>
        <v>0</v>
      </c>
      <c r="AJ79">
        <f ca="1"/>
        <v>0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  <c r="AQ79">
        <f ca="1"/>
        <v>0</v>
      </c>
      <c r="AR79">
        <f ca="1"/>
        <v>0</v>
      </c>
      <c r="AS79">
        <f ca="1"/>
        <v>0</v>
      </c>
      <c r="AT79">
        <f ca="1"/>
        <v>0</v>
      </c>
      <c r="AU79">
        <f ca="1"/>
        <v>0</v>
      </c>
      <c r="AV79">
        <f ca="1"/>
        <v>0</v>
      </c>
      <c r="AW79">
        <f ca="1"/>
        <v>0</v>
      </c>
      <c r="AX79">
        <f ca="1"/>
        <v>0</v>
      </c>
      <c r="AY79">
        <f ca="1"/>
        <v>0</v>
      </c>
      <c r="AZ79">
        <f ca="1"/>
        <v>0</v>
      </c>
      <c r="BA79">
        <f ca="1"/>
        <v>0</v>
      </c>
      <c r="BB79">
        <f ca="1"/>
        <v>0</v>
      </c>
      <c r="BC79">
        <f ca="1"/>
        <v>0</v>
      </c>
      <c r="BD79">
        <f ca="1"/>
        <v>0</v>
      </c>
      <c r="BE79">
        <f ca="1"/>
        <v>0</v>
      </c>
      <c r="BF79">
        <f ca="1"/>
        <v>0</v>
      </c>
      <c r="BG79">
        <f ca="1"/>
        <v>0</v>
      </c>
      <c r="BH79">
        <f ca="1"/>
        <v>0</v>
      </c>
      <c r="BI79">
        <f ca="1"/>
        <v>0</v>
      </c>
      <c r="BJ79">
        <f ca="1"/>
        <v>0</v>
      </c>
      <c r="BK79">
        <f ca="1"/>
        <v>0</v>
      </c>
      <c r="BL79">
        <f ca="1"/>
        <v>0</v>
      </c>
      <c r="BM79">
        <f ca="1"/>
        <v>0</v>
      </c>
      <c r="BN79">
        <f ca="1"/>
        <v>0</v>
      </c>
      <c r="BO79">
        <f ca="1"/>
        <v>0</v>
      </c>
      <c r="BP79">
        <f ca="1"/>
        <v>0</v>
      </c>
      <c r="BQ79">
        <f ca="1"/>
        <v>0</v>
      </c>
      <c r="BR79" t="str">
        <f ca="1"/>
        <v/>
      </c>
      <c r="BS79">
        <f ca="1"/>
        <v>0</v>
      </c>
      <c r="BT79">
        <f ca="1"/>
        <v>0</v>
      </c>
      <c r="BU79" t="b">
        <f ca="1"/>
        <v>0</v>
      </c>
      <c r="BV79" t="b">
        <f ca="1"/>
        <v>0</v>
      </c>
      <c r="BW79">
        <f ca="1"/>
        <v>0</v>
      </c>
      <c r="BX79">
        <f ca="1"/>
        <v>0</v>
      </c>
      <c r="BY79">
        <f ca="1"/>
        <v>0</v>
      </c>
      <c r="BZ79">
        <f ca="1"/>
        <v>0</v>
      </c>
      <c r="CA79">
        <f ca="1"/>
        <v>3</v>
      </c>
      <c r="CB79">
        <f ca="1"/>
        <v>0</v>
      </c>
      <c r="CC79" t="b">
        <f ca="1"/>
        <v>1</v>
      </c>
      <c r="CD79" t="b">
        <f ca="1"/>
        <v>1</v>
      </c>
      <c r="CE79">
        <f ca="1"/>
        <v>0</v>
      </c>
      <c r="CF79">
        <f ca="1"/>
        <v>1</v>
      </c>
      <c r="CG79">
        <f ca="1"/>
        <v>0</v>
      </c>
      <c r="CH79">
        <f ca="1"/>
        <v>50</v>
      </c>
      <c r="CI79">
        <f ca="1"/>
        <v>130</v>
      </c>
      <c r="CJ79" t="b">
        <f ca="1"/>
        <v>0</v>
      </c>
      <c r="CK79" t="b">
        <f ca="1"/>
        <v>0</v>
      </c>
      <c r="CL79" t="b">
        <f ca="1"/>
        <v>1</v>
      </c>
      <c r="CM79" t="b">
        <f ca="1"/>
        <v>1</v>
      </c>
      <c r="CN79" t="b">
        <f ca="1"/>
        <v>0</v>
      </c>
      <c r="CO79">
        <f ca="1"/>
        <v>0</v>
      </c>
      <c r="CP79">
        <f ca="1"/>
        <v>0</v>
      </c>
      <c r="CQ79">
        <f ca="1"/>
        <v>0</v>
      </c>
      <c r="CR79">
        <f ca="1"/>
        <v>0</v>
      </c>
      <c r="CS79">
        <f ca="1"/>
        <v>0</v>
      </c>
      <c r="CT79">
        <f ca="1"/>
        <v>0</v>
      </c>
      <c r="CU79">
        <f ca="1"/>
        <v>0</v>
      </c>
      <c r="CV79">
        <f ca="1"/>
        <v>0</v>
      </c>
      <c r="CW79">
        <f ca="1"/>
        <v>0</v>
      </c>
      <c r="CX79">
        <f ca="1"/>
        <v>0</v>
      </c>
      <c r="CY79">
        <f ca="1"/>
        <v>0</v>
      </c>
      <c r="CZ79">
        <f ca="1"/>
        <v>0</v>
      </c>
      <c r="DA79">
        <f ca="1"/>
        <v>0</v>
      </c>
      <c r="DB79" t="b">
        <f ca="1"/>
        <v>0</v>
      </c>
      <c r="DC79" t="b">
        <f ca="1"/>
        <v>0</v>
      </c>
      <c r="DD79">
        <f ca="1"/>
        <v>0</v>
      </c>
      <c r="DE79" t="b">
        <f ca="1"/>
        <v>0</v>
      </c>
      <c r="DF79">
        <f ca="1"/>
        <v>1</v>
      </c>
    </row>
    <row r="80" spans="1:110" x14ac:dyDescent="0.2">
      <c r="A80" t="str">
        <f ca="1"/>
        <v>6_1 Chalet</v>
      </c>
      <c r="B80">
        <f ca="1"/>
        <v>8</v>
      </c>
      <c r="C80">
        <f ca="1"/>
        <v>0</v>
      </c>
      <c r="D80">
        <f ca="1"/>
        <v>0</v>
      </c>
      <c r="E80">
        <f ca="1"/>
        <v>0</v>
      </c>
      <c r="F80">
        <f ca="1"/>
        <v>0</v>
      </c>
      <c r="G80">
        <f ca="1"/>
        <v>0</v>
      </c>
      <c r="H80">
        <f ca="1"/>
        <v>0</v>
      </c>
      <c r="I80">
        <f ca="1"/>
        <v>0</v>
      </c>
      <c r="J80" t="str">
        <f ca="1"/>
        <v>1:02</v>
      </c>
      <c r="K80" t="b">
        <f ca="1"/>
        <v>0</v>
      </c>
      <c r="L80" t="b">
        <f ca="1"/>
        <v>0</v>
      </c>
      <c r="M80" t="b">
        <f ca="1"/>
        <v>0</v>
      </c>
      <c r="N80" t="str">
        <f ca="1"/>
        <v>Twitch</v>
      </c>
      <c r="O80" t="b">
        <f ca="1"/>
        <v>0</v>
      </c>
      <c r="P80">
        <f ca="1"/>
        <v>0</v>
      </c>
      <c r="Q80">
        <f ca="1"/>
        <v>0</v>
      </c>
      <c r="R80">
        <f ca="1"/>
        <v>0</v>
      </c>
      <c r="S80">
        <f ca="1"/>
        <v>0</v>
      </c>
      <c r="T80">
        <f ca="1"/>
        <v>0</v>
      </c>
      <c r="U80">
        <f ca="1"/>
        <v>0</v>
      </c>
      <c r="V80">
        <f ca="1"/>
        <v>0</v>
      </c>
      <c r="W80">
        <f ca="1"/>
        <v>0</v>
      </c>
      <c r="X80">
        <f ca="1"/>
        <v>0</v>
      </c>
      <c r="Y80">
        <f ca="1"/>
        <v>0</v>
      </c>
      <c r="Z80">
        <f ca="1"/>
        <v>8</v>
      </c>
      <c r="AA80">
        <f ca="1"/>
        <v>0</v>
      </c>
      <c r="AB80">
        <f ca="1"/>
        <v>0</v>
      </c>
      <c r="AC80">
        <f ca="1"/>
        <v>0</v>
      </c>
      <c r="AD80">
        <f ca="1"/>
        <v>0</v>
      </c>
      <c r="AE80">
        <f ca="1"/>
        <v>0</v>
      </c>
      <c r="AF80">
        <f ca="1"/>
        <v>0</v>
      </c>
      <c r="AG80">
        <f ca="1"/>
        <v>0</v>
      </c>
      <c r="AH80">
        <f ca="1"/>
        <v>0</v>
      </c>
      <c r="AI80">
        <f ca="1"/>
        <v>0</v>
      </c>
      <c r="AJ80">
        <f ca="1"/>
        <v>0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  <c r="AQ80">
        <f ca="1"/>
        <v>0</v>
      </c>
      <c r="AR80">
        <f ca="1"/>
        <v>0</v>
      </c>
      <c r="AS80">
        <f ca="1"/>
        <v>0</v>
      </c>
      <c r="AT80">
        <f ca="1"/>
        <v>0</v>
      </c>
      <c r="AU80">
        <f ca="1"/>
        <v>0</v>
      </c>
      <c r="AV80">
        <f ca="1"/>
        <v>0</v>
      </c>
      <c r="AW80">
        <f ca="1"/>
        <v>0</v>
      </c>
      <c r="AX80">
        <f ca="1"/>
        <v>0</v>
      </c>
      <c r="AY80">
        <f ca="1"/>
        <v>0</v>
      </c>
      <c r="AZ80">
        <f ca="1"/>
        <v>0</v>
      </c>
      <c r="BA80">
        <f ca="1"/>
        <v>0</v>
      </c>
      <c r="BB80">
        <f ca="1"/>
        <v>0</v>
      </c>
      <c r="BC80">
        <f ca="1"/>
        <v>0</v>
      </c>
      <c r="BD80">
        <f ca="1"/>
        <v>0</v>
      </c>
      <c r="BE80">
        <f ca="1"/>
        <v>0</v>
      </c>
      <c r="BF80">
        <f ca="1"/>
        <v>0</v>
      </c>
      <c r="BG80">
        <f ca="1"/>
        <v>0</v>
      </c>
      <c r="BH80">
        <f ca="1"/>
        <v>0</v>
      </c>
      <c r="BI80">
        <f ca="1"/>
        <v>0</v>
      </c>
      <c r="BJ80">
        <f ca="1"/>
        <v>0</v>
      </c>
      <c r="BK80">
        <f ca="1"/>
        <v>0</v>
      </c>
      <c r="BL80">
        <f ca="1"/>
        <v>0</v>
      </c>
      <c r="BM80">
        <f ca="1"/>
        <v>0</v>
      </c>
      <c r="BN80">
        <f ca="1"/>
        <v>0</v>
      </c>
      <c r="BO80">
        <f ca="1"/>
        <v>0</v>
      </c>
      <c r="BP80">
        <f ca="1"/>
        <v>0</v>
      </c>
      <c r="BQ80">
        <f ca="1"/>
        <v>0</v>
      </c>
      <c r="BR80" t="str">
        <f ca="1"/>
        <v/>
      </c>
      <c r="BS80">
        <f ca="1"/>
        <v>0</v>
      </c>
      <c r="BT80">
        <f ca="1"/>
        <v>0</v>
      </c>
      <c r="BU80" t="b">
        <f ca="1"/>
        <v>0</v>
      </c>
      <c r="BV80" t="b">
        <f ca="1"/>
        <v>0</v>
      </c>
      <c r="BW80">
        <f ca="1"/>
        <v>0</v>
      </c>
      <c r="BX80">
        <f ca="1"/>
        <v>0</v>
      </c>
      <c r="BY80">
        <f ca="1"/>
        <v>0</v>
      </c>
      <c r="BZ80">
        <f ca="1"/>
        <v>0</v>
      </c>
      <c r="CA80">
        <f ca="1"/>
        <v>1</v>
      </c>
      <c r="CB80">
        <f ca="1"/>
        <v>0</v>
      </c>
      <c r="CC80" t="b">
        <f ca="1"/>
        <v>1</v>
      </c>
      <c r="CD80" t="b">
        <f ca="1"/>
        <v>1</v>
      </c>
      <c r="CE80">
        <f ca="1"/>
        <v>0</v>
      </c>
      <c r="CF80">
        <f ca="1"/>
        <v>0</v>
      </c>
      <c r="CG80">
        <f ca="1"/>
        <v>0</v>
      </c>
      <c r="CH80">
        <f ca="1"/>
        <v>62</v>
      </c>
      <c r="CI80">
        <f ca="1"/>
        <v>118</v>
      </c>
      <c r="CJ80" t="b">
        <f ca="1"/>
        <v>0</v>
      </c>
      <c r="CK80" t="b">
        <f ca="1"/>
        <v>0</v>
      </c>
      <c r="CL80" t="b">
        <f ca="1"/>
        <v>0</v>
      </c>
      <c r="CM80" t="b">
        <f ca="1"/>
        <v>0</v>
      </c>
      <c r="CN80" t="b">
        <f ca="1"/>
        <v>0</v>
      </c>
      <c r="CO80">
        <f ca="1"/>
        <v>0</v>
      </c>
      <c r="CP80">
        <f ca="1"/>
        <v>0</v>
      </c>
      <c r="CQ80">
        <f ca="1"/>
        <v>0</v>
      </c>
      <c r="CR80">
        <f ca="1"/>
        <v>0</v>
      </c>
      <c r="CS80">
        <f ca="1"/>
        <v>0</v>
      </c>
      <c r="CT80">
        <f ca="1"/>
        <v>0</v>
      </c>
      <c r="CU80">
        <f ca="1"/>
        <v>0</v>
      </c>
      <c r="CV80">
        <f ca="1"/>
        <v>0</v>
      </c>
      <c r="CW80">
        <f ca="1"/>
        <v>0</v>
      </c>
      <c r="CX80">
        <f ca="1"/>
        <v>0</v>
      </c>
      <c r="CY80">
        <f ca="1"/>
        <v>0</v>
      </c>
      <c r="CZ80">
        <f ca="1"/>
        <v>0</v>
      </c>
      <c r="DA80">
        <f ca="1"/>
        <v>0</v>
      </c>
      <c r="DB80" t="b">
        <f ca="1"/>
        <v>0</v>
      </c>
      <c r="DC80" t="b">
        <f ca="1"/>
        <v>0</v>
      </c>
      <c r="DD80">
        <f ca="1"/>
        <v>0</v>
      </c>
      <c r="DE80" t="b">
        <f ca="1"/>
        <v>0</v>
      </c>
      <c r="DF80">
        <f ca="1"/>
        <v>0</v>
      </c>
    </row>
    <row r="81" spans="1:110" x14ac:dyDescent="0.2">
      <c r="A81" t="str">
        <f ca="1"/>
        <v>6_1 Chalet</v>
      </c>
      <c r="B81">
        <f ca="1"/>
        <v>9</v>
      </c>
      <c r="C81">
        <f ca="1"/>
        <v>0</v>
      </c>
      <c r="D81">
        <f ca="1"/>
        <v>0</v>
      </c>
      <c r="E81">
        <f ca="1"/>
        <v>0</v>
      </c>
      <c r="F81">
        <f ca="1"/>
        <v>0</v>
      </c>
      <c r="G81">
        <f ca="1"/>
        <v>0</v>
      </c>
      <c r="H81">
        <f ca="1"/>
        <v>0</v>
      </c>
      <c r="I81">
        <f ca="1"/>
        <v>0</v>
      </c>
      <c r="J81" t="str">
        <f ca="1"/>
        <v>2:11</v>
      </c>
      <c r="K81" t="b">
        <f ca="1"/>
        <v>0</v>
      </c>
      <c r="L81" t="b">
        <f ca="1"/>
        <v>0</v>
      </c>
      <c r="M81" t="b">
        <f ca="1"/>
        <v>1</v>
      </c>
      <c r="N81" t="str">
        <f ca="1"/>
        <v>Twitch</v>
      </c>
      <c r="O81" t="b">
        <f ca="1"/>
        <v>0</v>
      </c>
      <c r="P81">
        <f ca="1"/>
        <v>0</v>
      </c>
      <c r="Q81">
        <f ca="1"/>
        <v>0</v>
      </c>
      <c r="R81">
        <f ca="1"/>
        <v>0</v>
      </c>
      <c r="S81">
        <f ca="1"/>
        <v>0</v>
      </c>
      <c r="T81">
        <f ca="1"/>
        <v>0</v>
      </c>
      <c r="U81">
        <f ca="1"/>
        <v>0</v>
      </c>
      <c r="V81">
        <f ca="1"/>
        <v>0</v>
      </c>
      <c r="W81">
        <f ca="1"/>
        <v>0</v>
      </c>
      <c r="X81">
        <f ca="1"/>
        <v>0</v>
      </c>
      <c r="Y81">
        <f ca="1"/>
        <v>0</v>
      </c>
      <c r="Z81">
        <f ca="1"/>
        <v>9</v>
      </c>
      <c r="AA81">
        <f ca="1"/>
        <v>0</v>
      </c>
      <c r="AB81">
        <f ca="1"/>
        <v>0</v>
      </c>
      <c r="AC81">
        <f ca="1"/>
        <v>0</v>
      </c>
      <c r="AD81">
        <f ca="1"/>
        <v>0</v>
      </c>
      <c r="AE81">
        <f ca="1"/>
        <v>0</v>
      </c>
      <c r="AF81">
        <f ca="1"/>
        <v>0</v>
      </c>
      <c r="AG81">
        <f ca="1"/>
        <v>0</v>
      </c>
      <c r="AH81">
        <f ca="1"/>
        <v>0</v>
      </c>
      <c r="AI81">
        <f ca="1"/>
        <v>0</v>
      </c>
      <c r="AJ81">
        <f ca="1"/>
        <v>0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  <c r="AQ81">
        <f ca="1"/>
        <v>0</v>
      </c>
      <c r="AR81">
        <f ca="1"/>
        <v>0</v>
      </c>
      <c r="AS81">
        <f ca="1"/>
        <v>0</v>
      </c>
      <c r="AT81">
        <f ca="1"/>
        <v>0</v>
      </c>
      <c r="AU81">
        <f ca="1"/>
        <v>0</v>
      </c>
      <c r="AV81">
        <f ca="1"/>
        <v>0</v>
      </c>
      <c r="AW81">
        <f ca="1"/>
        <v>0</v>
      </c>
      <c r="AX81">
        <f ca="1"/>
        <v>0</v>
      </c>
      <c r="AY81">
        <f ca="1"/>
        <v>0</v>
      </c>
      <c r="AZ81">
        <f ca="1"/>
        <v>0</v>
      </c>
      <c r="BA81">
        <f ca="1"/>
        <v>0</v>
      </c>
      <c r="BB81">
        <f ca="1"/>
        <v>0</v>
      </c>
      <c r="BC81">
        <f ca="1"/>
        <v>0</v>
      </c>
      <c r="BD81">
        <f ca="1"/>
        <v>0</v>
      </c>
      <c r="BE81">
        <f ca="1"/>
        <v>0</v>
      </c>
      <c r="BF81">
        <f ca="1"/>
        <v>0</v>
      </c>
      <c r="BG81">
        <f ca="1"/>
        <v>0</v>
      </c>
      <c r="BH81">
        <f ca="1"/>
        <v>0</v>
      </c>
      <c r="BI81">
        <f ca="1"/>
        <v>0</v>
      </c>
      <c r="BJ81">
        <f ca="1"/>
        <v>0</v>
      </c>
      <c r="BK81">
        <f ca="1"/>
        <v>0</v>
      </c>
      <c r="BL81">
        <f ca="1"/>
        <v>0</v>
      </c>
      <c r="BM81">
        <f ca="1"/>
        <v>0</v>
      </c>
      <c r="BN81">
        <f ca="1"/>
        <v>0</v>
      </c>
      <c r="BO81">
        <f ca="1"/>
        <v>0</v>
      </c>
      <c r="BP81">
        <f ca="1"/>
        <v>0</v>
      </c>
      <c r="BQ81">
        <f ca="1"/>
        <v>0</v>
      </c>
      <c r="BR81" t="str">
        <f ca="1"/>
        <v/>
      </c>
      <c r="BS81">
        <f ca="1"/>
        <v>0</v>
      </c>
      <c r="BT81">
        <f ca="1"/>
        <v>0</v>
      </c>
      <c r="BU81" t="b">
        <f ca="1"/>
        <v>0</v>
      </c>
      <c r="BV81" t="b">
        <f ca="1"/>
        <v>0</v>
      </c>
      <c r="BW81">
        <f ca="1"/>
        <v>0</v>
      </c>
      <c r="BX81">
        <f ca="1"/>
        <v>0</v>
      </c>
      <c r="BY81">
        <f ca="1"/>
        <v>0</v>
      </c>
      <c r="BZ81">
        <f ca="1"/>
        <v>0</v>
      </c>
      <c r="CA81">
        <f ca="1"/>
        <v>0</v>
      </c>
      <c r="CB81">
        <f ca="1"/>
        <v>0</v>
      </c>
      <c r="CC81" t="b">
        <f ca="1"/>
        <v>0</v>
      </c>
      <c r="CD81" t="b">
        <f ca="1"/>
        <v>0</v>
      </c>
      <c r="CE81">
        <f ca="1"/>
        <v>0</v>
      </c>
      <c r="CF81">
        <f ca="1"/>
        <v>0</v>
      </c>
      <c r="CG81">
        <f ca="1"/>
        <v>0</v>
      </c>
      <c r="CH81">
        <f ca="1"/>
        <v>131</v>
      </c>
      <c r="CI81">
        <f ca="1"/>
        <v>49</v>
      </c>
      <c r="CJ81" t="b">
        <f ca="1"/>
        <v>1</v>
      </c>
      <c r="CK81" t="b">
        <f ca="1"/>
        <v>0</v>
      </c>
      <c r="CL81" t="b">
        <f ca="1"/>
        <v>0</v>
      </c>
      <c r="CM81" t="b">
        <f ca="1"/>
        <v>0</v>
      </c>
      <c r="CN81" t="b">
        <f ca="1"/>
        <v>0</v>
      </c>
      <c r="CO81">
        <f ca="1"/>
        <v>0</v>
      </c>
      <c r="CP81">
        <f ca="1"/>
        <v>0</v>
      </c>
      <c r="CQ81">
        <f ca="1"/>
        <v>0</v>
      </c>
      <c r="CR81">
        <f ca="1"/>
        <v>0</v>
      </c>
      <c r="CS81">
        <f ca="1"/>
        <v>0</v>
      </c>
      <c r="CT81">
        <f ca="1"/>
        <v>0</v>
      </c>
      <c r="CU81">
        <f ca="1"/>
        <v>0</v>
      </c>
      <c r="CV81">
        <f ca="1"/>
        <v>0</v>
      </c>
      <c r="CW81">
        <f ca="1"/>
        <v>0</v>
      </c>
      <c r="CX81">
        <f ca="1"/>
        <v>0</v>
      </c>
      <c r="CY81">
        <f ca="1"/>
        <v>0</v>
      </c>
      <c r="CZ81">
        <f ca="1"/>
        <v>0</v>
      </c>
      <c r="DA81">
        <f ca="1"/>
        <v>0</v>
      </c>
      <c r="DB81" t="b">
        <f ca="1"/>
        <v>0</v>
      </c>
      <c r="DC81" t="b">
        <f ca="1"/>
        <v>0</v>
      </c>
      <c r="DD81">
        <f ca="1"/>
        <v>0</v>
      </c>
      <c r="DE81" t="b">
        <f ca="1"/>
        <v>0</v>
      </c>
      <c r="DF81">
        <f ca="1"/>
        <v>0</v>
      </c>
    </row>
    <row r="82" spans="1:110" x14ac:dyDescent="0.2">
      <c r="A82" t="str">
        <f ca="1"/>
        <v>6_3 Chalet</v>
      </c>
      <c r="B82">
        <f ca="1"/>
        <v>1</v>
      </c>
      <c r="C82">
        <f ca="1"/>
        <v>0</v>
      </c>
      <c r="D82">
        <f ca="1"/>
        <v>0</v>
      </c>
      <c r="E82">
        <f ca="1"/>
        <v>0</v>
      </c>
      <c r="F82">
        <f ca="1"/>
        <v>0</v>
      </c>
      <c r="G82">
        <f ca="1"/>
        <v>0</v>
      </c>
      <c r="H82">
        <f ca="1"/>
        <v>0</v>
      </c>
      <c r="I82">
        <f ca="1"/>
        <v>0</v>
      </c>
      <c r="J82" t="str">
        <f ca="1"/>
        <v>1:52</v>
      </c>
      <c r="K82" t="b">
        <f ca="1"/>
        <v>0</v>
      </c>
      <c r="L82" t="b">
        <f ca="1"/>
        <v>0</v>
      </c>
      <c r="M82" t="b">
        <f ca="1"/>
        <v>0</v>
      </c>
      <c r="N82" t="str">
        <f ca="1"/>
        <v>Twitch</v>
      </c>
      <c r="O82" t="b">
        <f ca="1"/>
        <v>0</v>
      </c>
      <c r="P82">
        <f ca="1"/>
        <v>0</v>
      </c>
      <c r="Q82">
        <f ca="1"/>
        <v>0</v>
      </c>
      <c r="R82">
        <f ca="1"/>
        <v>0</v>
      </c>
      <c r="S82">
        <f ca="1"/>
        <v>0</v>
      </c>
      <c r="T82">
        <f ca="1"/>
        <v>0</v>
      </c>
      <c r="U82">
        <f ca="1"/>
        <v>0</v>
      </c>
      <c r="V82">
        <f ca="1"/>
        <v>0</v>
      </c>
      <c r="W82">
        <f ca="1"/>
        <v>0</v>
      </c>
      <c r="X82">
        <f ca="1"/>
        <v>0</v>
      </c>
      <c r="Y82">
        <f ca="1"/>
        <v>0</v>
      </c>
      <c r="Z82">
        <f ca="1"/>
        <v>1</v>
      </c>
      <c r="AA82">
        <f ca="1"/>
        <v>0</v>
      </c>
      <c r="AB82">
        <f ca="1"/>
        <v>0</v>
      </c>
      <c r="AC82">
        <f ca="1"/>
        <v>0</v>
      </c>
      <c r="AD82">
        <f ca="1"/>
        <v>0</v>
      </c>
      <c r="AE82">
        <f ca="1"/>
        <v>0</v>
      </c>
      <c r="AF82">
        <f ca="1"/>
        <v>0</v>
      </c>
      <c r="AG82">
        <f ca="1"/>
        <v>0</v>
      </c>
      <c r="AH82">
        <f ca="1"/>
        <v>0</v>
      </c>
      <c r="AI82">
        <f ca="1"/>
        <v>0</v>
      </c>
      <c r="AJ82">
        <f ca="1"/>
        <v>0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  <c r="AQ82">
        <f ca="1"/>
        <v>0</v>
      </c>
      <c r="AR82">
        <f ca="1"/>
        <v>0</v>
      </c>
      <c r="AS82">
        <f ca="1"/>
        <v>0</v>
      </c>
      <c r="AT82">
        <f ca="1"/>
        <v>0</v>
      </c>
      <c r="AU82">
        <f ca="1"/>
        <v>0</v>
      </c>
      <c r="AV82">
        <f ca="1"/>
        <v>0</v>
      </c>
      <c r="AW82">
        <f ca="1"/>
        <v>0</v>
      </c>
      <c r="AX82">
        <f ca="1"/>
        <v>0</v>
      </c>
      <c r="AY82">
        <f ca="1"/>
        <v>0</v>
      </c>
      <c r="AZ82">
        <f ca="1"/>
        <v>0</v>
      </c>
      <c r="BA82">
        <f ca="1"/>
        <v>0</v>
      </c>
      <c r="BB82">
        <f ca="1"/>
        <v>0</v>
      </c>
      <c r="BC82">
        <f ca="1"/>
        <v>0</v>
      </c>
      <c r="BD82">
        <f ca="1"/>
        <v>0</v>
      </c>
      <c r="BE82">
        <f ca="1"/>
        <v>0</v>
      </c>
      <c r="BF82">
        <f ca="1"/>
        <v>0</v>
      </c>
      <c r="BG82">
        <f ca="1"/>
        <v>0</v>
      </c>
      <c r="BH82">
        <f ca="1"/>
        <v>0</v>
      </c>
      <c r="BI82">
        <f ca="1"/>
        <v>0</v>
      </c>
      <c r="BJ82">
        <f ca="1"/>
        <v>0</v>
      </c>
      <c r="BK82">
        <f ca="1"/>
        <v>0</v>
      </c>
      <c r="BL82">
        <f ca="1"/>
        <v>0</v>
      </c>
      <c r="BM82">
        <f ca="1"/>
        <v>0</v>
      </c>
      <c r="BN82">
        <f ca="1"/>
        <v>0</v>
      </c>
      <c r="BO82">
        <f ca="1"/>
        <v>0</v>
      </c>
      <c r="BP82">
        <f ca="1"/>
        <v>0</v>
      </c>
      <c r="BQ82">
        <f ca="1"/>
        <v>0</v>
      </c>
      <c r="BR82" t="str">
        <f ca="1"/>
        <v/>
      </c>
      <c r="BS82">
        <f ca="1"/>
        <v>0</v>
      </c>
      <c r="BT82">
        <f ca="1"/>
        <v>0</v>
      </c>
      <c r="BU82" t="b">
        <f ca="1"/>
        <v>0</v>
      </c>
      <c r="BV82" t="b">
        <f ca="1"/>
        <v>0</v>
      </c>
      <c r="BW82">
        <f ca="1"/>
        <v>0</v>
      </c>
      <c r="BX82">
        <f ca="1"/>
        <v>0</v>
      </c>
      <c r="BY82">
        <f ca="1"/>
        <v>0</v>
      </c>
      <c r="BZ82">
        <f ca="1"/>
        <v>0</v>
      </c>
      <c r="CA82">
        <f ca="1"/>
        <v>0</v>
      </c>
      <c r="CB82">
        <f ca="1"/>
        <v>0</v>
      </c>
      <c r="CC82" t="b">
        <f ca="1"/>
        <v>0</v>
      </c>
      <c r="CD82" t="b">
        <f ca="1"/>
        <v>0</v>
      </c>
      <c r="CE82">
        <f ca="1"/>
        <v>0</v>
      </c>
      <c r="CF82">
        <f ca="1"/>
        <v>0</v>
      </c>
      <c r="CG82">
        <f ca="1"/>
        <v>0</v>
      </c>
      <c r="CH82">
        <f ca="1"/>
        <v>112</v>
      </c>
      <c r="CI82">
        <f ca="1"/>
        <v>68</v>
      </c>
      <c r="CJ82" t="b">
        <f ca="1"/>
        <v>1</v>
      </c>
      <c r="CK82" t="b">
        <f ca="1"/>
        <v>0</v>
      </c>
      <c r="CL82" t="b">
        <f ca="1"/>
        <v>0</v>
      </c>
      <c r="CM82" t="b">
        <f ca="1"/>
        <v>0</v>
      </c>
      <c r="CN82" t="b">
        <f ca="1"/>
        <v>0</v>
      </c>
      <c r="CO82">
        <f ca="1"/>
        <v>0</v>
      </c>
      <c r="CP82">
        <f ca="1"/>
        <v>0</v>
      </c>
      <c r="CQ82">
        <f ca="1"/>
        <v>0</v>
      </c>
      <c r="CR82">
        <f ca="1"/>
        <v>0</v>
      </c>
      <c r="CS82">
        <f ca="1"/>
        <v>0</v>
      </c>
      <c r="CT82">
        <f ca="1"/>
        <v>0</v>
      </c>
      <c r="CU82" t="b">
        <f ca="1"/>
        <v>0</v>
      </c>
      <c r="CV82" t="b">
        <f ca="1"/>
        <v>0</v>
      </c>
      <c r="CW82">
        <f ca="1"/>
        <v>68</v>
      </c>
      <c r="CX82">
        <f ca="1"/>
        <v>56</v>
      </c>
      <c r="CY82">
        <f ca="1"/>
        <v>0</v>
      </c>
      <c r="CZ82">
        <f ca="1"/>
        <v>0</v>
      </c>
      <c r="DA82">
        <f ca="1"/>
        <v>0</v>
      </c>
      <c r="DB82" t="b">
        <f ca="1"/>
        <v>0</v>
      </c>
      <c r="DC82" t="b">
        <f ca="1"/>
        <v>0</v>
      </c>
      <c r="DD82">
        <f ca="1"/>
        <v>0</v>
      </c>
      <c r="DE82" t="b">
        <f ca="1"/>
        <v>0</v>
      </c>
      <c r="DF82">
        <f ca="1"/>
        <v>0</v>
      </c>
    </row>
    <row r="83" spans="1:110" x14ac:dyDescent="0.2">
      <c r="A83" t="str">
        <f ca="1"/>
        <v>6_3 Chalet</v>
      </c>
      <c r="B83">
        <f ca="1"/>
        <v>2</v>
      </c>
      <c r="C83">
        <f ca="1"/>
        <v>0</v>
      </c>
      <c r="D83">
        <f ca="1"/>
        <v>0</v>
      </c>
      <c r="E83">
        <f ca="1"/>
        <v>0</v>
      </c>
      <c r="F83">
        <f ca="1"/>
        <v>0</v>
      </c>
      <c r="G83">
        <f ca="1"/>
        <v>0</v>
      </c>
      <c r="H83">
        <f ca="1"/>
        <v>0</v>
      </c>
      <c r="I83">
        <f ca="1"/>
        <v>0</v>
      </c>
      <c r="J83">
        <f ca="1"/>
        <v>0</v>
      </c>
      <c r="K83" t="b">
        <f ca="1"/>
        <v>0</v>
      </c>
      <c r="L83" t="b">
        <f ca="1"/>
        <v>0</v>
      </c>
      <c r="M83" t="b">
        <f ca="1"/>
        <v>0</v>
      </c>
      <c r="N83" t="str">
        <f ca="1"/>
        <v>Twitch</v>
      </c>
      <c r="O83" t="b">
        <f ca="1"/>
        <v>0</v>
      </c>
      <c r="P83">
        <f ca="1"/>
        <v>0</v>
      </c>
      <c r="Q83">
        <f ca="1"/>
        <v>0</v>
      </c>
      <c r="R83">
        <f ca="1"/>
        <v>0</v>
      </c>
      <c r="S83">
        <f ca="1"/>
        <v>0</v>
      </c>
      <c r="T83">
        <f ca="1"/>
        <v>0</v>
      </c>
      <c r="U83">
        <f ca="1"/>
        <v>0</v>
      </c>
      <c r="V83">
        <f ca="1"/>
        <v>0</v>
      </c>
      <c r="W83">
        <f ca="1"/>
        <v>0</v>
      </c>
      <c r="X83">
        <f ca="1"/>
        <v>0</v>
      </c>
      <c r="Y83">
        <f ca="1"/>
        <v>0</v>
      </c>
      <c r="Z83">
        <f ca="1"/>
        <v>2</v>
      </c>
      <c r="AA83">
        <f ca="1"/>
        <v>0</v>
      </c>
      <c r="AB83">
        <f ca="1"/>
        <v>0</v>
      </c>
      <c r="AC83">
        <f ca="1"/>
        <v>0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H83">
        <f ca="1"/>
        <v>0</v>
      </c>
      <c r="AI83">
        <f ca="1"/>
        <v>0</v>
      </c>
      <c r="AJ83">
        <f ca="1"/>
        <v>0</v>
      </c>
      <c r="AK83">
        <f ca="1"/>
        <v>0</v>
      </c>
      <c r="AL83">
        <f ca="1"/>
        <v>0</v>
      </c>
      <c r="AM83">
        <f ca="1"/>
        <v>0</v>
      </c>
      <c r="AN83">
        <f ca="1"/>
        <v>0</v>
      </c>
      <c r="AO83">
        <f ca="1"/>
        <v>0</v>
      </c>
      <c r="AP83">
        <f ca="1"/>
        <v>0</v>
      </c>
      <c r="AQ83">
        <f ca="1"/>
        <v>0</v>
      </c>
      <c r="AR83">
        <f ca="1"/>
        <v>0</v>
      </c>
      <c r="AS83">
        <f ca="1"/>
        <v>0</v>
      </c>
      <c r="AT83">
        <f ca="1"/>
        <v>0</v>
      </c>
      <c r="AU83">
        <f ca="1"/>
        <v>0</v>
      </c>
      <c r="AV83">
        <f ca="1"/>
        <v>0</v>
      </c>
      <c r="AW83">
        <f ca="1"/>
        <v>0</v>
      </c>
      <c r="AX83">
        <f ca="1"/>
        <v>0</v>
      </c>
      <c r="AY83">
        <f ca="1"/>
        <v>0</v>
      </c>
      <c r="AZ83">
        <f ca="1"/>
        <v>0</v>
      </c>
      <c r="BA83">
        <f ca="1"/>
        <v>0</v>
      </c>
      <c r="BB83">
        <f ca="1"/>
        <v>0</v>
      </c>
      <c r="BC83">
        <f ca="1"/>
        <v>0</v>
      </c>
      <c r="BD83">
        <f ca="1"/>
        <v>0</v>
      </c>
      <c r="BE83">
        <f ca="1"/>
        <v>0</v>
      </c>
      <c r="BF83">
        <f ca="1"/>
        <v>0</v>
      </c>
      <c r="BG83">
        <f ca="1"/>
        <v>0</v>
      </c>
      <c r="BH83">
        <f ca="1"/>
        <v>0</v>
      </c>
      <c r="BI83">
        <f ca="1"/>
        <v>0</v>
      </c>
      <c r="BJ83">
        <f ca="1"/>
        <v>0</v>
      </c>
      <c r="BK83">
        <f ca="1"/>
        <v>0</v>
      </c>
      <c r="BL83">
        <f ca="1"/>
        <v>0</v>
      </c>
      <c r="BM83">
        <f ca="1"/>
        <v>0</v>
      </c>
      <c r="BN83">
        <f ca="1"/>
        <v>0</v>
      </c>
      <c r="BO83">
        <f ca="1"/>
        <v>0</v>
      </c>
      <c r="BP83">
        <f ca="1"/>
        <v>0</v>
      </c>
      <c r="BQ83">
        <f ca="1"/>
        <v>0</v>
      </c>
      <c r="BR83" t="str">
        <f ca="1"/>
        <v/>
      </c>
      <c r="BS83">
        <f ca="1"/>
        <v>0</v>
      </c>
      <c r="BT83">
        <f ca="1"/>
        <v>0</v>
      </c>
      <c r="BU83" t="b">
        <f ca="1"/>
        <v>0</v>
      </c>
      <c r="BV83" t="b">
        <f ca="1"/>
        <v>0</v>
      </c>
      <c r="BW83">
        <f ca="1"/>
        <v>0</v>
      </c>
      <c r="BX83">
        <f ca="1"/>
        <v>0</v>
      </c>
      <c r="BY83">
        <f ca="1"/>
        <v>0</v>
      </c>
      <c r="BZ83">
        <f ca="1"/>
        <v>0</v>
      </c>
      <c r="CA83">
        <f ca="1"/>
        <v>0</v>
      </c>
      <c r="CB83">
        <f ca="1"/>
        <v>0</v>
      </c>
      <c r="CC83" t="b">
        <f ca="1"/>
        <v>0</v>
      </c>
      <c r="CD83" t="b">
        <f ca="1"/>
        <v>1</v>
      </c>
      <c r="CE83">
        <f ca="1"/>
        <v>0</v>
      </c>
      <c r="CF83">
        <f ca="1"/>
        <v>0</v>
      </c>
      <c r="CG83">
        <f ca="1"/>
        <v>0</v>
      </c>
      <c r="CH83">
        <f ca="1"/>
        <v>0</v>
      </c>
      <c r="CI83" t="b">
        <f ca="1"/>
        <v>0</v>
      </c>
      <c r="CJ83" t="b">
        <f ca="1"/>
        <v>0</v>
      </c>
      <c r="CK83" t="b">
        <f ca="1"/>
        <v>0</v>
      </c>
      <c r="CL83" t="b">
        <f ca="1"/>
        <v>0</v>
      </c>
      <c r="CM83" t="b">
        <f ca="1"/>
        <v>0</v>
      </c>
      <c r="CN83" t="b">
        <f ca="1"/>
        <v>0</v>
      </c>
      <c r="CO83">
        <f ca="1"/>
        <v>0</v>
      </c>
      <c r="CP83">
        <f ca="1"/>
        <v>0</v>
      </c>
      <c r="CQ83">
        <f ca="1"/>
        <v>0</v>
      </c>
      <c r="CR83">
        <f ca="1"/>
        <v>0</v>
      </c>
      <c r="CS83">
        <f ca="1"/>
        <v>0</v>
      </c>
      <c r="CT83">
        <f ca="1"/>
        <v>0</v>
      </c>
      <c r="CU83" t="b">
        <f ca="1"/>
        <v>1</v>
      </c>
      <c r="CV83" t="b">
        <f ca="1"/>
        <v>0</v>
      </c>
      <c r="CW83" t="b">
        <f ca="1"/>
        <v>0</v>
      </c>
      <c r="CX83">
        <f ca="1"/>
        <v>88</v>
      </c>
      <c r="CY83">
        <f ca="1"/>
        <v>0</v>
      </c>
      <c r="CZ83">
        <f ca="1"/>
        <v>0</v>
      </c>
      <c r="DA83">
        <f ca="1"/>
        <v>0</v>
      </c>
      <c r="DB83" t="b">
        <f ca="1"/>
        <v>0</v>
      </c>
      <c r="DC83" t="b">
        <f ca="1"/>
        <v>0</v>
      </c>
      <c r="DD83">
        <f ca="1"/>
        <v>0</v>
      </c>
      <c r="DE83" t="b">
        <f ca="1"/>
        <v>0</v>
      </c>
      <c r="DF83">
        <f ca="1"/>
        <v>0</v>
      </c>
    </row>
    <row r="84" spans="1:110" x14ac:dyDescent="0.2">
      <c r="A84" t="str">
        <f ca="1"/>
        <v>6_3 Chalet</v>
      </c>
      <c r="B84">
        <f ca="1"/>
        <v>3</v>
      </c>
      <c r="C84">
        <f ca="1"/>
        <v>0</v>
      </c>
      <c r="D84">
        <f ca="1"/>
        <v>0</v>
      </c>
      <c r="E84">
        <f ca="1"/>
        <v>0</v>
      </c>
      <c r="F84">
        <f ca="1"/>
        <v>0</v>
      </c>
      <c r="G84">
        <f ca="1"/>
        <v>0</v>
      </c>
      <c r="H84">
        <f ca="1"/>
        <v>0</v>
      </c>
      <c r="I84">
        <f ca="1"/>
        <v>0</v>
      </c>
      <c r="J84" t="str">
        <f ca="1"/>
        <v>1:25</v>
      </c>
      <c r="K84" t="b">
        <f ca="1"/>
        <v>0</v>
      </c>
      <c r="L84" t="b">
        <f ca="1"/>
        <v>0</v>
      </c>
      <c r="M84" t="b">
        <f ca="1"/>
        <v>0</v>
      </c>
      <c r="N84" t="str">
        <f ca="1"/>
        <v>Twitch</v>
      </c>
      <c r="O84" t="b">
        <f ca="1"/>
        <v>0</v>
      </c>
      <c r="P84">
        <f ca="1"/>
        <v>0</v>
      </c>
      <c r="Q84">
        <f ca="1"/>
        <v>0</v>
      </c>
      <c r="R84">
        <f ca="1"/>
        <v>0</v>
      </c>
      <c r="S84">
        <f ca="1"/>
        <v>0</v>
      </c>
      <c r="T84">
        <f ca="1"/>
        <v>0</v>
      </c>
      <c r="U84">
        <f ca="1"/>
        <v>0</v>
      </c>
      <c r="V84">
        <f ca="1"/>
        <v>0</v>
      </c>
      <c r="W84">
        <f ca="1"/>
        <v>0</v>
      </c>
      <c r="X84">
        <f ca="1"/>
        <v>0</v>
      </c>
      <c r="Y84">
        <f ca="1"/>
        <v>0</v>
      </c>
      <c r="Z84">
        <f ca="1"/>
        <v>3</v>
      </c>
      <c r="AA84">
        <f ca="1"/>
        <v>0</v>
      </c>
      <c r="AB84">
        <f ca="1"/>
        <v>0</v>
      </c>
      <c r="AC84">
        <f ca="1"/>
        <v>0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H84">
        <f ca="1"/>
        <v>0</v>
      </c>
      <c r="AI84">
        <f ca="1"/>
        <v>0</v>
      </c>
      <c r="AJ84">
        <f ca="1"/>
        <v>0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  <c r="AQ84">
        <f ca="1"/>
        <v>0</v>
      </c>
      <c r="AR84">
        <f ca="1"/>
        <v>0</v>
      </c>
      <c r="AS84">
        <f ca="1"/>
        <v>0</v>
      </c>
      <c r="AT84">
        <f ca="1"/>
        <v>0</v>
      </c>
      <c r="AU84">
        <f ca="1"/>
        <v>0</v>
      </c>
      <c r="AV84">
        <f ca="1"/>
        <v>0</v>
      </c>
      <c r="AW84">
        <f ca="1"/>
        <v>0</v>
      </c>
      <c r="AX84">
        <f ca="1"/>
        <v>0</v>
      </c>
      <c r="AY84">
        <f ca="1"/>
        <v>0</v>
      </c>
      <c r="AZ84">
        <f ca="1"/>
        <v>0</v>
      </c>
      <c r="BA84">
        <f ca="1"/>
        <v>0</v>
      </c>
      <c r="BB84">
        <f ca="1"/>
        <v>0</v>
      </c>
      <c r="BC84">
        <f ca="1"/>
        <v>0</v>
      </c>
      <c r="BD84">
        <f ca="1"/>
        <v>0</v>
      </c>
      <c r="BE84">
        <f ca="1"/>
        <v>0</v>
      </c>
      <c r="BF84">
        <f ca="1"/>
        <v>0</v>
      </c>
      <c r="BG84">
        <f ca="1"/>
        <v>0</v>
      </c>
      <c r="BH84">
        <f ca="1"/>
        <v>0</v>
      </c>
      <c r="BI84">
        <f ca="1"/>
        <v>0</v>
      </c>
      <c r="BJ84">
        <f ca="1"/>
        <v>0</v>
      </c>
      <c r="BK84">
        <f ca="1"/>
        <v>0</v>
      </c>
      <c r="BL84">
        <f ca="1"/>
        <v>0</v>
      </c>
      <c r="BM84">
        <f ca="1"/>
        <v>0</v>
      </c>
      <c r="BN84">
        <f ca="1"/>
        <v>0</v>
      </c>
      <c r="BO84">
        <f ca="1"/>
        <v>0</v>
      </c>
      <c r="BP84">
        <f ca="1"/>
        <v>0</v>
      </c>
      <c r="BQ84">
        <f ca="1"/>
        <v>0</v>
      </c>
      <c r="BR84" t="str">
        <f ca="1"/>
        <v/>
      </c>
      <c r="BS84">
        <f ca="1"/>
        <v>0</v>
      </c>
      <c r="BT84">
        <f ca="1"/>
        <v>0</v>
      </c>
      <c r="BU84" t="b">
        <f ca="1"/>
        <v>0</v>
      </c>
      <c r="BV84" t="b">
        <f ca="1"/>
        <v>0</v>
      </c>
      <c r="BW84">
        <f ca="1"/>
        <v>0</v>
      </c>
      <c r="BX84">
        <f ca="1"/>
        <v>0</v>
      </c>
      <c r="BY84">
        <f ca="1"/>
        <v>0</v>
      </c>
      <c r="BZ84">
        <f ca="1"/>
        <v>0</v>
      </c>
      <c r="CA84">
        <f ca="1"/>
        <v>0</v>
      </c>
      <c r="CB84">
        <f ca="1"/>
        <v>0</v>
      </c>
      <c r="CC84" t="b">
        <f ca="1"/>
        <v>0</v>
      </c>
      <c r="CD84" t="b">
        <f ca="1"/>
        <v>0</v>
      </c>
      <c r="CE84">
        <f ca="1"/>
        <v>0</v>
      </c>
      <c r="CF84">
        <f ca="1"/>
        <v>0</v>
      </c>
      <c r="CG84">
        <f ca="1"/>
        <v>0</v>
      </c>
      <c r="CH84">
        <f ca="1"/>
        <v>85</v>
      </c>
      <c r="CI84">
        <f ca="1"/>
        <v>95</v>
      </c>
      <c r="CJ84" t="b">
        <f ca="1"/>
        <v>1</v>
      </c>
      <c r="CK84" t="b">
        <f ca="1"/>
        <v>0</v>
      </c>
      <c r="CL84" t="b">
        <f ca="1"/>
        <v>0</v>
      </c>
      <c r="CM84" t="b">
        <f ca="1"/>
        <v>0</v>
      </c>
      <c r="CN84" t="b">
        <f ca="1"/>
        <v>0</v>
      </c>
      <c r="CO84">
        <f ca="1"/>
        <v>0</v>
      </c>
      <c r="CP84">
        <f ca="1"/>
        <v>0</v>
      </c>
      <c r="CQ84">
        <f ca="1"/>
        <v>0</v>
      </c>
      <c r="CR84">
        <f ca="1"/>
        <v>0</v>
      </c>
      <c r="CS84">
        <f ca="1"/>
        <v>0</v>
      </c>
      <c r="CT84">
        <f ca="1"/>
        <v>0</v>
      </c>
      <c r="CU84" t="b">
        <f ca="1"/>
        <v>0</v>
      </c>
      <c r="CV84" t="b">
        <f ca="1"/>
        <v>1</v>
      </c>
      <c r="CW84">
        <f ca="1"/>
        <v>95</v>
      </c>
      <c r="CX84">
        <f ca="1"/>
        <v>92</v>
      </c>
      <c r="CY84">
        <f ca="1"/>
        <v>0</v>
      </c>
      <c r="CZ84">
        <f ca="1"/>
        <v>1</v>
      </c>
      <c r="DA84">
        <f ca="1"/>
        <v>0</v>
      </c>
      <c r="DB84" t="b">
        <f ca="1"/>
        <v>0</v>
      </c>
      <c r="DC84" t="b">
        <f ca="1"/>
        <v>0</v>
      </c>
      <c r="DD84">
        <f ca="1"/>
        <v>0</v>
      </c>
      <c r="DE84" t="b">
        <f ca="1"/>
        <v>0</v>
      </c>
      <c r="DF84">
        <f ca="1"/>
        <v>0</v>
      </c>
    </row>
    <row r="85" spans="1:110" x14ac:dyDescent="0.2">
      <c r="A85" t="str">
        <f ca="1"/>
        <v>6_3 Chalet</v>
      </c>
      <c r="B85">
        <f ca="1"/>
        <v>4</v>
      </c>
      <c r="C85">
        <f ca="1"/>
        <v>0</v>
      </c>
      <c r="D85">
        <f ca="1"/>
        <v>0</v>
      </c>
      <c r="E85">
        <f ca="1"/>
        <v>0</v>
      </c>
      <c r="F85">
        <f ca="1"/>
        <v>0</v>
      </c>
      <c r="G85">
        <f ca="1"/>
        <v>0</v>
      </c>
      <c r="H85">
        <f ca="1"/>
        <v>0</v>
      </c>
      <c r="I85">
        <f ca="1"/>
        <v>0</v>
      </c>
      <c r="J85" t="str">
        <f ca="1"/>
        <v>2:19</v>
      </c>
      <c r="K85" t="b">
        <f ca="1"/>
        <v>0</v>
      </c>
      <c r="L85" t="b">
        <f ca="1"/>
        <v>0</v>
      </c>
      <c r="M85" t="b">
        <f ca="1"/>
        <v>1</v>
      </c>
      <c r="N85" t="str">
        <f ca="1"/>
        <v>Twitch</v>
      </c>
      <c r="O85" t="b">
        <f ca="1"/>
        <v>0</v>
      </c>
      <c r="P85">
        <f ca="1"/>
        <v>0</v>
      </c>
      <c r="Q85">
        <f ca="1"/>
        <v>0</v>
      </c>
      <c r="R85">
        <f ca="1"/>
        <v>0</v>
      </c>
      <c r="S85">
        <f ca="1"/>
        <v>0</v>
      </c>
      <c r="T85">
        <f ca="1"/>
        <v>0</v>
      </c>
      <c r="U85">
        <f ca="1"/>
        <v>0</v>
      </c>
      <c r="V85">
        <f ca="1"/>
        <v>0</v>
      </c>
      <c r="W85">
        <f ca="1"/>
        <v>0</v>
      </c>
      <c r="X85">
        <f ca="1"/>
        <v>0</v>
      </c>
      <c r="Y85">
        <f ca="1"/>
        <v>0</v>
      </c>
      <c r="Z85">
        <f ca="1"/>
        <v>4</v>
      </c>
      <c r="AA85">
        <f ca="1"/>
        <v>0</v>
      </c>
      <c r="AB85">
        <f ca="1"/>
        <v>0</v>
      </c>
      <c r="AC85">
        <f ca="1"/>
        <v>0</v>
      </c>
      <c r="AD85">
        <f ca="1"/>
        <v>0</v>
      </c>
      <c r="AE85">
        <f ca="1"/>
        <v>0</v>
      </c>
      <c r="AF85">
        <f ca="1"/>
        <v>0</v>
      </c>
      <c r="AG85">
        <f ca="1"/>
        <v>0</v>
      </c>
      <c r="AH85">
        <f ca="1"/>
        <v>0</v>
      </c>
      <c r="AI85">
        <f ca="1"/>
        <v>0</v>
      </c>
      <c r="AJ85">
        <f ca="1"/>
        <v>0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  <c r="AQ85">
        <f ca="1"/>
        <v>0</v>
      </c>
      <c r="AR85">
        <f ca="1"/>
        <v>0</v>
      </c>
      <c r="AS85">
        <f ca="1"/>
        <v>0</v>
      </c>
      <c r="AT85">
        <f ca="1"/>
        <v>0</v>
      </c>
      <c r="AU85">
        <f ca="1"/>
        <v>0</v>
      </c>
      <c r="AV85">
        <f ca="1"/>
        <v>0</v>
      </c>
      <c r="AW85">
        <f ca="1"/>
        <v>0</v>
      </c>
      <c r="AX85">
        <f ca="1"/>
        <v>0</v>
      </c>
      <c r="AY85">
        <f ca="1"/>
        <v>0</v>
      </c>
      <c r="AZ85">
        <f ca="1"/>
        <v>0</v>
      </c>
      <c r="BA85">
        <f ca="1"/>
        <v>0</v>
      </c>
      <c r="BB85">
        <f ca="1"/>
        <v>0</v>
      </c>
      <c r="BC85">
        <f ca="1"/>
        <v>0</v>
      </c>
      <c r="BD85">
        <f ca="1"/>
        <v>0</v>
      </c>
      <c r="BE85">
        <f ca="1"/>
        <v>0</v>
      </c>
      <c r="BF85">
        <f ca="1"/>
        <v>0</v>
      </c>
      <c r="BG85">
        <f ca="1"/>
        <v>0</v>
      </c>
      <c r="BH85">
        <f ca="1"/>
        <v>0</v>
      </c>
      <c r="BI85">
        <f ca="1"/>
        <v>0</v>
      </c>
      <c r="BJ85">
        <f ca="1"/>
        <v>0</v>
      </c>
      <c r="BK85">
        <f ca="1"/>
        <v>0</v>
      </c>
      <c r="BL85">
        <f ca="1"/>
        <v>0</v>
      </c>
      <c r="BM85">
        <f ca="1"/>
        <v>0</v>
      </c>
      <c r="BN85">
        <f ca="1"/>
        <v>0</v>
      </c>
      <c r="BO85">
        <f ca="1"/>
        <v>0</v>
      </c>
      <c r="BP85">
        <f ca="1"/>
        <v>0</v>
      </c>
      <c r="BQ85">
        <f ca="1"/>
        <v>0</v>
      </c>
      <c r="BR85" t="str">
        <f ca="1"/>
        <v/>
      </c>
      <c r="BS85">
        <f ca="1"/>
        <v>0</v>
      </c>
      <c r="BT85">
        <f ca="1"/>
        <v>0</v>
      </c>
      <c r="BU85" t="b">
        <f ca="1"/>
        <v>0</v>
      </c>
      <c r="BV85" t="b">
        <f ca="1"/>
        <v>0</v>
      </c>
      <c r="BW85">
        <f ca="1"/>
        <v>0</v>
      </c>
      <c r="BX85">
        <f ca="1"/>
        <v>0</v>
      </c>
      <c r="BY85">
        <f ca="1"/>
        <v>0</v>
      </c>
      <c r="BZ85">
        <f ca="1"/>
        <v>0</v>
      </c>
      <c r="CA85">
        <f ca="1"/>
        <v>0</v>
      </c>
      <c r="CB85">
        <f ca="1"/>
        <v>0</v>
      </c>
      <c r="CC85" t="b">
        <f ca="1"/>
        <v>0</v>
      </c>
      <c r="CD85" t="b">
        <f ca="1"/>
        <v>0</v>
      </c>
      <c r="CE85">
        <f ca="1"/>
        <v>0</v>
      </c>
      <c r="CF85">
        <f ca="1"/>
        <v>0</v>
      </c>
      <c r="CG85">
        <f ca="1"/>
        <v>0</v>
      </c>
      <c r="CH85">
        <f ca="1"/>
        <v>139</v>
      </c>
      <c r="CI85">
        <f ca="1"/>
        <v>41</v>
      </c>
      <c r="CJ85" t="b">
        <f ca="1"/>
        <v>0</v>
      </c>
      <c r="CK85" t="b">
        <f ca="1"/>
        <v>0</v>
      </c>
      <c r="CL85" t="b">
        <f ca="1"/>
        <v>0</v>
      </c>
      <c r="CM85" t="b">
        <f ca="1"/>
        <v>0</v>
      </c>
      <c r="CN85" t="b">
        <f ca="1"/>
        <v>0</v>
      </c>
      <c r="CO85">
        <f ca="1"/>
        <v>0</v>
      </c>
      <c r="CP85">
        <f ca="1"/>
        <v>0</v>
      </c>
      <c r="CQ85">
        <f ca="1"/>
        <v>0</v>
      </c>
      <c r="CR85">
        <f ca="1"/>
        <v>0</v>
      </c>
      <c r="CS85">
        <f ca="1"/>
        <v>0</v>
      </c>
      <c r="CT85">
        <f ca="1"/>
        <v>0</v>
      </c>
      <c r="CU85" t="b">
        <f ca="1"/>
        <v>0</v>
      </c>
      <c r="CV85" t="b">
        <f ca="1"/>
        <v>0</v>
      </c>
      <c r="CW85">
        <f ca="1"/>
        <v>41</v>
      </c>
      <c r="CX85">
        <f ca="1"/>
        <v>152</v>
      </c>
      <c r="CY85">
        <f ca="1"/>
        <v>0</v>
      </c>
      <c r="CZ85">
        <f ca="1"/>
        <v>0</v>
      </c>
      <c r="DA85">
        <f ca="1"/>
        <v>0</v>
      </c>
      <c r="DB85" t="b">
        <f ca="1"/>
        <v>0</v>
      </c>
      <c r="DC85" t="b">
        <f ca="1"/>
        <v>0</v>
      </c>
      <c r="DD85">
        <f ca="1"/>
        <v>0</v>
      </c>
      <c r="DE85" t="b">
        <f ca="1"/>
        <v>0</v>
      </c>
      <c r="DF85">
        <f ca="1"/>
        <v>0</v>
      </c>
    </row>
    <row r="86" spans="1:110" x14ac:dyDescent="0.2">
      <c r="A86" t="str">
        <f ca="1"/>
        <v>6_3 Chalet</v>
      </c>
      <c r="B86">
        <f ca="1"/>
        <v>5</v>
      </c>
      <c r="C86">
        <f ca="1"/>
        <v>0</v>
      </c>
      <c r="D86">
        <f ca="1"/>
        <v>0</v>
      </c>
      <c r="E86">
        <f ca="1"/>
        <v>0</v>
      </c>
      <c r="F86">
        <f ca="1"/>
        <v>0</v>
      </c>
      <c r="G86">
        <f ca="1"/>
        <v>0</v>
      </c>
      <c r="H86">
        <f ca="1"/>
        <v>0</v>
      </c>
      <c r="I86">
        <f ca="1"/>
        <v>0</v>
      </c>
      <c r="J86" t="str">
        <f ca="1"/>
        <v>0:32</v>
      </c>
      <c r="K86" t="b">
        <f ca="1"/>
        <v>0</v>
      </c>
      <c r="L86" t="b">
        <f ca="1"/>
        <v>0</v>
      </c>
      <c r="M86" t="b">
        <f ca="1"/>
        <v>0</v>
      </c>
      <c r="N86" t="str">
        <f ca="1"/>
        <v>Twitch</v>
      </c>
      <c r="O86" t="b">
        <f ca="1"/>
        <v>0</v>
      </c>
      <c r="P86">
        <f ca="1"/>
        <v>0</v>
      </c>
      <c r="Q86">
        <f ca="1"/>
        <v>0</v>
      </c>
      <c r="R86">
        <f ca="1"/>
        <v>0</v>
      </c>
      <c r="S86">
        <f ca="1"/>
        <v>0</v>
      </c>
      <c r="T86">
        <f ca="1"/>
        <v>0</v>
      </c>
      <c r="U86">
        <f ca="1"/>
        <v>0</v>
      </c>
      <c r="V86">
        <f ca="1"/>
        <v>0</v>
      </c>
      <c r="W86">
        <f ca="1"/>
        <v>0</v>
      </c>
      <c r="X86">
        <f ca="1"/>
        <v>0</v>
      </c>
      <c r="Y86">
        <f ca="1"/>
        <v>0</v>
      </c>
      <c r="Z86">
        <f ca="1"/>
        <v>5</v>
      </c>
      <c r="AA86">
        <f ca="1"/>
        <v>0</v>
      </c>
      <c r="AB86">
        <f ca="1"/>
        <v>0</v>
      </c>
      <c r="AC86">
        <f ca="1"/>
        <v>0</v>
      </c>
      <c r="AD86">
        <f ca="1"/>
        <v>0</v>
      </c>
      <c r="AE86">
        <f ca="1"/>
        <v>0</v>
      </c>
      <c r="AF86">
        <f ca="1"/>
        <v>0</v>
      </c>
      <c r="AG86">
        <f ca="1"/>
        <v>0</v>
      </c>
      <c r="AH86">
        <f ca="1"/>
        <v>0</v>
      </c>
      <c r="AI86">
        <f ca="1"/>
        <v>0</v>
      </c>
      <c r="AJ86">
        <f ca="1"/>
        <v>0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  <c r="AQ86">
        <f ca="1"/>
        <v>0</v>
      </c>
      <c r="AR86">
        <f ca="1"/>
        <v>0</v>
      </c>
      <c r="AS86">
        <f ca="1"/>
        <v>0</v>
      </c>
      <c r="AT86">
        <f ca="1"/>
        <v>0</v>
      </c>
      <c r="AU86">
        <f ca="1"/>
        <v>0</v>
      </c>
      <c r="AV86">
        <f ca="1"/>
        <v>0</v>
      </c>
      <c r="AW86">
        <f ca="1"/>
        <v>0</v>
      </c>
      <c r="AX86">
        <f ca="1"/>
        <v>0</v>
      </c>
      <c r="AY86">
        <f ca="1"/>
        <v>0</v>
      </c>
      <c r="AZ86">
        <f ca="1"/>
        <v>0</v>
      </c>
      <c r="BA86">
        <f ca="1"/>
        <v>0</v>
      </c>
      <c r="BB86">
        <f ca="1"/>
        <v>0</v>
      </c>
      <c r="BC86">
        <f ca="1"/>
        <v>0</v>
      </c>
      <c r="BD86">
        <f ca="1"/>
        <v>0</v>
      </c>
      <c r="BE86">
        <f ca="1"/>
        <v>0</v>
      </c>
      <c r="BF86">
        <f ca="1"/>
        <v>0</v>
      </c>
      <c r="BG86">
        <f ca="1"/>
        <v>0</v>
      </c>
      <c r="BH86">
        <f ca="1"/>
        <v>0</v>
      </c>
      <c r="BI86">
        <f ca="1"/>
        <v>0</v>
      </c>
      <c r="BJ86">
        <f ca="1"/>
        <v>0</v>
      </c>
      <c r="BK86">
        <f ca="1"/>
        <v>0</v>
      </c>
      <c r="BL86">
        <f ca="1"/>
        <v>0</v>
      </c>
      <c r="BM86">
        <f ca="1"/>
        <v>0</v>
      </c>
      <c r="BN86">
        <f ca="1"/>
        <v>0</v>
      </c>
      <c r="BO86">
        <f ca="1"/>
        <v>0</v>
      </c>
      <c r="BP86">
        <f ca="1"/>
        <v>0</v>
      </c>
      <c r="BQ86">
        <f ca="1"/>
        <v>0</v>
      </c>
      <c r="BR86" t="str">
        <f ca="1"/>
        <v/>
      </c>
      <c r="BS86">
        <f ca="1"/>
        <v>0</v>
      </c>
      <c r="BT86">
        <f ca="1"/>
        <v>0</v>
      </c>
      <c r="BU86" t="b">
        <f ca="1"/>
        <v>0</v>
      </c>
      <c r="BV86" t="b">
        <f ca="1"/>
        <v>0</v>
      </c>
      <c r="BW86">
        <f ca="1"/>
        <v>0</v>
      </c>
      <c r="BX86">
        <f ca="1"/>
        <v>0</v>
      </c>
      <c r="BY86">
        <f ca="1"/>
        <v>0</v>
      </c>
      <c r="BZ86">
        <f ca="1"/>
        <v>0</v>
      </c>
      <c r="CA86">
        <f ca="1"/>
        <v>1</v>
      </c>
      <c r="CB86">
        <f ca="1"/>
        <v>0</v>
      </c>
      <c r="CC86" t="b">
        <f ca="1"/>
        <v>0</v>
      </c>
      <c r="CD86" t="b">
        <f ca="1"/>
        <v>1</v>
      </c>
      <c r="CE86">
        <f ca="1"/>
        <v>0</v>
      </c>
      <c r="CF86">
        <f ca="1"/>
        <v>0</v>
      </c>
      <c r="CG86">
        <f ca="1"/>
        <v>0</v>
      </c>
      <c r="CH86">
        <f ca="1"/>
        <v>32</v>
      </c>
      <c r="CI86">
        <f ca="1"/>
        <v>148</v>
      </c>
      <c r="CJ86" t="b">
        <f ca="1"/>
        <v>1</v>
      </c>
      <c r="CK86" t="b">
        <f ca="1"/>
        <v>0</v>
      </c>
      <c r="CL86" t="b">
        <f ca="1"/>
        <v>1</v>
      </c>
      <c r="CM86" t="b">
        <f ca="1"/>
        <v>0</v>
      </c>
      <c r="CN86" t="b">
        <f ca="1"/>
        <v>0</v>
      </c>
      <c r="CO86">
        <f ca="1"/>
        <v>0</v>
      </c>
      <c r="CP86">
        <f ca="1"/>
        <v>0</v>
      </c>
      <c r="CQ86">
        <f ca="1"/>
        <v>0</v>
      </c>
      <c r="CR86">
        <f ca="1"/>
        <v>0</v>
      </c>
      <c r="CS86">
        <f ca="1"/>
        <v>0</v>
      </c>
      <c r="CT86">
        <f ca="1"/>
        <v>0</v>
      </c>
      <c r="CU86" t="b">
        <f ca="1"/>
        <v>1</v>
      </c>
      <c r="CV86" t="b">
        <f ca="1"/>
        <v>0</v>
      </c>
      <c r="CW86">
        <f ca="1"/>
        <v>148</v>
      </c>
      <c r="CX86">
        <f ca="1"/>
        <v>111</v>
      </c>
      <c r="CY86">
        <f ca="1"/>
        <v>1</v>
      </c>
      <c r="CZ86">
        <f ca="1"/>
        <v>0</v>
      </c>
      <c r="DA86">
        <f ca="1"/>
        <v>0</v>
      </c>
      <c r="DB86" t="b">
        <f ca="1"/>
        <v>0</v>
      </c>
      <c r="DC86" t="b">
        <f ca="1"/>
        <v>0</v>
      </c>
      <c r="DD86">
        <f ca="1"/>
        <v>0</v>
      </c>
      <c r="DE86" t="b">
        <f ca="1"/>
        <v>0</v>
      </c>
      <c r="DF86">
        <f ca="1"/>
        <v>0</v>
      </c>
    </row>
    <row r="87" spans="1:110" x14ac:dyDescent="0.2">
      <c r="A87" t="str">
        <f ca="1"/>
        <v>6_3 Chalet</v>
      </c>
      <c r="B87">
        <f ca="1"/>
        <v>6</v>
      </c>
      <c r="C87">
        <f ca="1"/>
        <v>0</v>
      </c>
      <c r="D87">
        <f ca="1"/>
        <v>0</v>
      </c>
      <c r="E87">
        <f ca="1"/>
        <v>0</v>
      </c>
      <c r="F87">
        <f ca="1"/>
        <v>0</v>
      </c>
      <c r="G87">
        <f ca="1"/>
        <v>0</v>
      </c>
      <c r="H87">
        <f ca="1"/>
        <v>0</v>
      </c>
      <c r="I87">
        <f ca="1"/>
        <v>0</v>
      </c>
      <c r="J87" t="str">
        <f ca="1"/>
        <v>1:20</v>
      </c>
      <c r="K87" t="b">
        <f ca="1"/>
        <v>0</v>
      </c>
      <c r="L87" t="b">
        <f ca="1"/>
        <v>0</v>
      </c>
      <c r="M87" t="b">
        <f ca="1"/>
        <v>0</v>
      </c>
      <c r="N87" t="str">
        <f ca="1"/>
        <v>Twitch</v>
      </c>
      <c r="O87" t="b">
        <f ca="1"/>
        <v>0</v>
      </c>
      <c r="P87">
        <f ca="1"/>
        <v>0</v>
      </c>
      <c r="Q87">
        <f ca="1"/>
        <v>0</v>
      </c>
      <c r="R87">
        <f ca="1"/>
        <v>0</v>
      </c>
      <c r="S87">
        <f ca="1"/>
        <v>0</v>
      </c>
      <c r="T87">
        <f ca="1"/>
        <v>0</v>
      </c>
      <c r="U87">
        <f ca="1"/>
        <v>0</v>
      </c>
      <c r="V87">
        <f ca="1"/>
        <v>0</v>
      </c>
      <c r="W87">
        <f ca="1"/>
        <v>0</v>
      </c>
      <c r="X87">
        <f ca="1"/>
        <v>0</v>
      </c>
      <c r="Y87">
        <f ca="1"/>
        <v>0</v>
      </c>
      <c r="Z87">
        <f ca="1"/>
        <v>6</v>
      </c>
      <c r="AA87">
        <f ca="1"/>
        <v>0</v>
      </c>
      <c r="AB87">
        <f ca="1"/>
        <v>0</v>
      </c>
      <c r="AC87">
        <f ca="1"/>
        <v>0</v>
      </c>
      <c r="AD87">
        <f ca="1"/>
        <v>0</v>
      </c>
      <c r="AE87">
        <f ca="1"/>
        <v>0</v>
      </c>
      <c r="AF87">
        <f ca="1"/>
        <v>0</v>
      </c>
      <c r="AG87">
        <f ca="1"/>
        <v>0</v>
      </c>
      <c r="AH87">
        <f ca="1"/>
        <v>0</v>
      </c>
      <c r="AI87">
        <f ca="1"/>
        <v>0</v>
      </c>
      <c r="AJ87">
        <f ca="1"/>
        <v>0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>
        <f ca="1"/>
        <v>0</v>
      </c>
      <c r="AP87">
        <f ca="1"/>
        <v>0</v>
      </c>
      <c r="AQ87">
        <f ca="1"/>
        <v>0</v>
      </c>
      <c r="AR87">
        <f ca="1"/>
        <v>0</v>
      </c>
      <c r="AS87">
        <f ca="1"/>
        <v>0</v>
      </c>
      <c r="AT87">
        <f ca="1"/>
        <v>0</v>
      </c>
      <c r="AU87">
        <f ca="1"/>
        <v>0</v>
      </c>
      <c r="AV87">
        <f ca="1"/>
        <v>0</v>
      </c>
      <c r="AW87">
        <f ca="1"/>
        <v>0</v>
      </c>
      <c r="AX87">
        <f ca="1"/>
        <v>0</v>
      </c>
      <c r="AY87">
        <f ca="1"/>
        <v>0</v>
      </c>
      <c r="AZ87">
        <f ca="1"/>
        <v>0</v>
      </c>
      <c r="BA87">
        <f ca="1"/>
        <v>0</v>
      </c>
      <c r="BB87">
        <f ca="1"/>
        <v>0</v>
      </c>
      <c r="BC87">
        <f ca="1"/>
        <v>0</v>
      </c>
      <c r="BD87">
        <f ca="1"/>
        <v>0</v>
      </c>
      <c r="BE87">
        <f ca="1"/>
        <v>0</v>
      </c>
      <c r="BF87">
        <f ca="1"/>
        <v>0</v>
      </c>
      <c r="BG87">
        <f ca="1"/>
        <v>0</v>
      </c>
      <c r="BH87">
        <f ca="1"/>
        <v>0</v>
      </c>
      <c r="BI87">
        <f ca="1"/>
        <v>0</v>
      </c>
      <c r="BJ87">
        <f ca="1"/>
        <v>0</v>
      </c>
      <c r="BK87">
        <f ca="1"/>
        <v>0</v>
      </c>
      <c r="BL87">
        <f ca="1"/>
        <v>0</v>
      </c>
      <c r="BM87">
        <f ca="1"/>
        <v>0</v>
      </c>
      <c r="BN87">
        <f ca="1"/>
        <v>0</v>
      </c>
      <c r="BO87">
        <f ca="1"/>
        <v>0</v>
      </c>
      <c r="BP87">
        <f ca="1"/>
        <v>0</v>
      </c>
      <c r="BQ87">
        <f ca="1"/>
        <v>0</v>
      </c>
      <c r="BR87" t="str">
        <f ca="1"/>
        <v/>
      </c>
      <c r="BS87">
        <f ca="1"/>
        <v>0</v>
      </c>
      <c r="BT87">
        <f ca="1"/>
        <v>0</v>
      </c>
      <c r="BU87" t="b">
        <f ca="1"/>
        <v>0</v>
      </c>
      <c r="BV87" t="b">
        <f ca="1"/>
        <v>0</v>
      </c>
      <c r="BW87">
        <f ca="1"/>
        <v>0</v>
      </c>
      <c r="BX87">
        <f ca="1"/>
        <v>0</v>
      </c>
      <c r="BY87">
        <f ca="1"/>
        <v>0</v>
      </c>
      <c r="BZ87">
        <f ca="1"/>
        <v>0</v>
      </c>
      <c r="CA87">
        <f ca="1"/>
        <v>1</v>
      </c>
      <c r="CB87">
        <f ca="1"/>
        <v>1</v>
      </c>
      <c r="CC87" t="b">
        <f ca="1"/>
        <v>0</v>
      </c>
      <c r="CD87" t="b">
        <f ca="1"/>
        <v>1</v>
      </c>
      <c r="CE87">
        <f ca="1"/>
        <v>0</v>
      </c>
      <c r="CF87">
        <f ca="1"/>
        <v>0</v>
      </c>
      <c r="CG87">
        <f ca="1"/>
        <v>0</v>
      </c>
      <c r="CH87">
        <f ca="1"/>
        <v>80</v>
      </c>
      <c r="CI87">
        <f ca="1"/>
        <v>100</v>
      </c>
      <c r="CJ87" t="b">
        <f ca="1"/>
        <v>0</v>
      </c>
      <c r="CK87" t="b">
        <f ca="1"/>
        <v>1</v>
      </c>
      <c r="CL87" t="b">
        <f ca="1"/>
        <v>1</v>
      </c>
      <c r="CM87" t="b">
        <f ca="1"/>
        <v>0</v>
      </c>
      <c r="CN87" t="b">
        <f ca="1"/>
        <v>0</v>
      </c>
      <c r="CO87">
        <f ca="1"/>
        <v>0</v>
      </c>
      <c r="CP87">
        <f ca="1"/>
        <v>0</v>
      </c>
      <c r="CQ87">
        <f ca="1"/>
        <v>0</v>
      </c>
      <c r="CR87">
        <f ca="1"/>
        <v>0</v>
      </c>
      <c r="CS87">
        <f ca="1"/>
        <v>0</v>
      </c>
      <c r="CT87">
        <f ca="1"/>
        <v>0</v>
      </c>
      <c r="CU87" t="b">
        <f ca="1"/>
        <v>1</v>
      </c>
      <c r="CV87" t="b">
        <f ca="1"/>
        <v>1</v>
      </c>
      <c r="CW87">
        <f ca="1"/>
        <v>100</v>
      </c>
      <c r="CX87" t="b">
        <f ca="1"/>
        <v>0</v>
      </c>
      <c r="CY87">
        <f ca="1"/>
        <v>1</v>
      </c>
      <c r="CZ87">
        <f ca="1"/>
        <v>0</v>
      </c>
      <c r="DA87">
        <f ca="1"/>
        <v>0</v>
      </c>
      <c r="DB87" t="b">
        <f ca="1"/>
        <v>0</v>
      </c>
      <c r="DC87" t="b">
        <f ca="1"/>
        <v>0</v>
      </c>
      <c r="DD87">
        <f ca="1"/>
        <v>0</v>
      </c>
      <c r="DE87" t="b">
        <f ca="1"/>
        <v>0</v>
      </c>
      <c r="DF87">
        <f ca="1"/>
        <v>0</v>
      </c>
    </row>
    <row r="88" spans="1:110" x14ac:dyDescent="0.2">
      <c r="A88" t="str">
        <f ca="1"/>
        <v>6_3 Chalet</v>
      </c>
      <c r="B88">
        <f ca="1"/>
        <v>7</v>
      </c>
      <c r="C88">
        <f ca="1"/>
        <v>0</v>
      </c>
      <c r="D88">
        <f ca="1"/>
        <v>0</v>
      </c>
      <c r="E88">
        <f ca="1"/>
        <v>0</v>
      </c>
      <c r="F88">
        <f ca="1"/>
        <v>0</v>
      </c>
      <c r="G88">
        <f ca="1"/>
        <v>0</v>
      </c>
      <c r="H88">
        <f ca="1"/>
        <v>0</v>
      </c>
      <c r="I88">
        <f ca="1"/>
        <v>0</v>
      </c>
      <c r="J88" t="str">
        <f ca="1"/>
        <v>2:04</v>
      </c>
      <c r="K88" t="b">
        <f ca="1"/>
        <v>0</v>
      </c>
      <c r="L88" t="b">
        <f ca="1"/>
        <v>0</v>
      </c>
      <c r="M88" t="b">
        <f ca="1"/>
        <v>1</v>
      </c>
      <c r="N88" t="str">
        <f ca="1"/>
        <v>Wamai</v>
      </c>
      <c r="O88" t="b">
        <f ca="1"/>
        <v>0</v>
      </c>
      <c r="P88">
        <f ca="1"/>
        <v>0</v>
      </c>
      <c r="Q88">
        <f ca="1"/>
        <v>0</v>
      </c>
      <c r="R88">
        <f ca="1"/>
        <v>0</v>
      </c>
      <c r="S88">
        <f ca="1"/>
        <v>0</v>
      </c>
      <c r="T88">
        <f ca="1"/>
        <v>0</v>
      </c>
      <c r="U88">
        <f ca="1"/>
        <v>0</v>
      </c>
      <c r="V88">
        <f ca="1"/>
        <v>0</v>
      </c>
      <c r="W88">
        <f ca="1"/>
        <v>0</v>
      </c>
      <c r="X88">
        <f ca="1"/>
        <v>0</v>
      </c>
      <c r="Y88">
        <f ca="1"/>
        <v>0</v>
      </c>
      <c r="Z88">
        <f ca="1"/>
        <v>7</v>
      </c>
      <c r="AA88">
        <f ca="1"/>
        <v>0</v>
      </c>
      <c r="AB88">
        <f ca="1"/>
        <v>0</v>
      </c>
      <c r="AC88">
        <f ca="1"/>
        <v>0</v>
      </c>
      <c r="AD88">
        <f ca="1"/>
        <v>0</v>
      </c>
      <c r="AE88">
        <f ca="1"/>
        <v>0</v>
      </c>
      <c r="AF88">
        <f ca="1"/>
        <v>0</v>
      </c>
      <c r="AG88">
        <f ca="1"/>
        <v>0</v>
      </c>
      <c r="AH88">
        <f ca="1"/>
        <v>0</v>
      </c>
      <c r="AI88">
        <f ca="1"/>
        <v>0</v>
      </c>
      <c r="AJ88">
        <f ca="1"/>
        <v>0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  <c r="AQ88">
        <f ca="1"/>
        <v>0</v>
      </c>
      <c r="AR88">
        <f ca="1"/>
        <v>0</v>
      </c>
      <c r="AS88">
        <f ca="1"/>
        <v>0</v>
      </c>
      <c r="AT88">
        <f ca="1"/>
        <v>0</v>
      </c>
      <c r="AU88">
        <f ca="1"/>
        <v>0</v>
      </c>
      <c r="AV88">
        <f ca="1"/>
        <v>0</v>
      </c>
      <c r="AW88">
        <f ca="1"/>
        <v>0</v>
      </c>
      <c r="AX88">
        <f ca="1"/>
        <v>0</v>
      </c>
      <c r="AY88">
        <f ca="1"/>
        <v>0</v>
      </c>
      <c r="AZ88">
        <f ca="1"/>
        <v>0</v>
      </c>
      <c r="BA88">
        <f ca="1"/>
        <v>0</v>
      </c>
      <c r="BB88">
        <f ca="1"/>
        <v>0</v>
      </c>
      <c r="BC88">
        <f ca="1"/>
        <v>0</v>
      </c>
      <c r="BD88">
        <f ca="1"/>
        <v>0</v>
      </c>
      <c r="BE88">
        <f ca="1"/>
        <v>0</v>
      </c>
      <c r="BF88">
        <f ca="1"/>
        <v>0</v>
      </c>
      <c r="BG88">
        <f ca="1"/>
        <v>0</v>
      </c>
      <c r="BH88">
        <f ca="1"/>
        <v>0</v>
      </c>
      <c r="BI88">
        <f ca="1"/>
        <v>0</v>
      </c>
      <c r="BJ88">
        <f ca="1"/>
        <v>0</v>
      </c>
      <c r="BK88">
        <f ca="1"/>
        <v>0</v>
      </c>
      <c r="BL88">
        <f ca="1"/>
        <v>0</v>
      </c>
      <c r="BM88">
        <f ca="1"/>
        <v>0</v>
      </c>
      <c r="BN88">
        <f ca="1"/>
        <v>0</v>
      </c>
      <c r="BO88">
        <f ca="1"/>
        <v>0</v>
      </c>
      <c r="BP88">
        <f ca="1"/>
        <v>0</v>
      </c>
      <c r="BQ88">
        <f ca="1"/>
        <v>0</v>
      </c>
      <c r="BR88" t="str">
        <f ca="1"/>
        <v/>
      </c>
      <c r="BS88">
        <f ca="1"/>
        <v>0</v>
      </c>
      <c r="BT88">
        <f ca="1"/>
        <v>0</v>
      </c>
      <c r="BU88" t="b">
        <f ca="1"/>
        <v>0</v>
      </c>
      <c r="BV88" t="b">
        <f ca="1"/>
        <v>0</v>
      </c>
      <c r="BW88">
        <f ca="1"/>
        <v>0</v>
      </c>
      <c r="BX88">
        <f ca="1"/>
        <v>0</v>
      </c>
      <c r="BY88">
        <f ca="1"/>
        <v>0</v>
      </c>
      <c r="BZ88">
        <f ca="1"/>
        <v>0</v>
      </c>
      <c r="CA88">
        <f ca="1"/>
        <v>0</v>
      </c>
      <c r="CB88">
        <f ca="1"/>
        <v>0</v>
      </c>
      <c r="CC88" t="b">
        <f ca="1"/>
        <v>0</v>
      </c>
      <c r="CD88" t="b">
        <f ca="1"/>
        <v>0</v>
      </c>
      <c r="CE88">
        <f ca="1"/>
        <v>0</v>
      </c>
      <c r="CF88">
        <f ca="1"/>
        <v>0</v>
      </c>
      <c r="CG88">
        <f ca="1"/>
        <v>0</v>
      </c>
      <c r="CH88">
        <f ca="1"/>
        <v>124</v>
      </c>
      <c r="CI88">
        <f ca="1"/>
        <v>56</v>
      </c>
      <c r="CJ88" t="b">
        <f ca="1"/>
        <v>0</v>
      </c>
      <c r="CK88" t="b">
        <f ca="1"/>
        <v>0</v>
      </c>
      <c r="CL88" t="b">
        <f ca="1"/>
        <v>0</v>
      </c>
      <c r="CM88" t="b">
        <f ca="1"/>
        <v>0</v>
      </c>
      <c r="CN88" t="b">
        <f ca="1"/>
        <v>0</v>
      </c>
      <c r="CO88">
        <f ca="1"/>
        <v>0</v>
      </c>
      <c r="CP88">
        <f ca="1"/>
        <v>0</v>
      </c>
      <c r="CQ88">
        <f ca="1"/>
        <v>0</v>
      </c>
      <c r="CR88">
        <f ca="1"/>
        <v>0</v>
      </c>
      <c r="CS88">
        <f ca="1"/>
        <v>0</v>
      </c>
      <c r="CT88">
        <f ca="1"/>
        <v>0</v>
      </c>
      <c r="CU88">
        <f ca="1"/>
        <v>0</v>
      </c>
      <c r="CV88">
        <f ca="1"/>
        <v>0</v>
      </c>
      <c r="CW88">
        <f ca="1"/>
        <v>0</v>
      </c>
      <c r="CX88">
        <f ca="1"/>
        <v>0</v>
      </c>
      <c r="CY88">
        <f ca="1"/>
        <v>0</v>
      </c>
      <c r="CZ88">
        <f ca="1"/>
        <v>0</v>
      </c>
      <c r="DA88">
        <f ca="1"/>
        <v>0</v>
      </c>
      <c r="DB88" t="b">
        <f ca="1"/>
        <v>0</v>
      </c>
      <c r="DC88" t="b">
        <f ca="1"/>
        <v>0</v>
      </c>
      <c r="DD88">
        <f ca="1"/>
        <v>0</v>
      </c>
      <c r="DE88" t="b">
        <f ca="1"/>
        <v>0</v>
      </c>
      <c r="DF88">
        <f ca="1"/>
        <v>0</v>
      </c>
    </row>
    <row r="89" spans="1:110" x14ac:dyDescent="0.2">
      <c r="A89" t="str">
        <f ca="1"/>
        <v>6_3 Chalet</v>
      </c>
      <c r="B89">
        <f ca="1"/>
        <v>8</v>
      </c>
      <c r="C89">
        <f ca="1"/>
        <v>0</v>
      </c>
      <c r="D89">
        <f ca="1"/>
        <v>0</v>
      </c>
      <c r="E89">
        <f ca="1"/>
        <v>0</v>
      </c>
      <c r="F89">
        <f ca="1"/>
        <v>0</v>
      </c>
      <c r="G89">
        <f ca="1"/>
        <v>0</v>
      </c>
      <c r="H89">
        <f ca="1"/>
        <v>0</v>
      </c>
      <c r="I89">
        <f ca="1"/>
        <v>0</v>
      </c>
      <c r="J89" t="str">
        <f ca="1"/>
        <v>1:32</v>
      </c>
      <c r="K89" t="b">
        <f ca="1"/>
        <v>0</v>
      </c>
      <c r="L89" t="b">
        <f ca="1"/>
        <v>0</v>
      </c>
      <c r="M89" t="b">
        <f ca="1"/>
        <v>0</v>
      </c>
      <c r="N89" t="str">
        <f ca="1"/>
        <v>Azami</v>
      </c>
      <c r="O89" t="b">
        <f ca="1"/>
        <v>0</v>
      </c>
      <c r="P89">
        <f ca="1"/>
        <v>0</v>
      </c>
      <c r="Q89">
        <f ca="1"/>
        <v>0</v>
      </c>
      <c r="R89">
        <f ca="1"/>
        <v>0</v>
      </c>
      <c r="S89">
        <f ca="1"/>
        <v>0</v>
      </c>
      <c r="T89">
        <f ca="1"/>
        <v>0</v>
      </c>
      <c r="U89">
        <f ca="1"/>
        <v>0</v>
      </c>
      <c r="V89">
        <f ca="1"/>
        <v>0</v>
      </c>
      <c r="W89">
        <f ca="1"/>
        <v>0</v>
      </c>
      <c r="X89">
        <f ca="1"/>
        <v>0</v>
      </c>
      <c r="Y89">
        <f ca="1"/>
        <v>0</v>
      </c>
      <c r="Z89">
        <f ca="1"/>
        <v>8</v>
      </c>
      <c r="AA89">
        <f ca="1"/>
        <v>0</v>
      </c>
      <c r="AB89">
        <f ca="1"/>
        <v>0</v>
      </c>
      <c r="AC89">
        <f ca="1"/>
        <v>0</v>
      </c>
      <c r="AD89">
        <f ca="1"/>
        <v>0</v>
      </c>
      <c r="AE89">
        <f ca="1"/>
        <v>0</v>
      </c>
      <c r="AF89">
        <f ca="1"/>
        <v>0</v>
      </c>
      <c r="AG89">
        <f ca="1"/>
        <v>0</v>
      </c>
      <c r="AH89">
        <f ca="1"/>
        <v>0</v>
      </c>
      <c r="AI89">
        <f ca="1"/>
        <v>0</v>
      </c>
      <c r="AJ89">
        <f ca="1"/>
        <v>0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  <c r="AQ89">
        <f ca="1"/>
        <v>0</v>
      </c>
      <c r="AR89">
        <f ca="1"/>
        <v>0</v>
      </c>
      <c r="AS89">
        <f ca="1"/>
        <v>0</v>
      </c>
      <c r="AT89">
        <f ca="1"/>
        <v>0</v>
      </c>
      <c r="AU89">
        <f ca="1"/>
        <v>0</v>
      </c>
      <c r="AV89">
        <f ca="1"/>
        <v>0</v>
      </c>
      <c r="AW89">
        <f ca="1"/>
        <v>0</v>
      </c>
      <c r="AX89">
        <f ca="1"/>
        <v>0</v>
      </c>
      <c r="AY89">
        <f ca="1"/>
        <v>0</v>
      </c>
      <c r="AZ89">
        <f ca="1"/>
        <v>0</v>
      </c>
      <c r="BA89">
        <f ca="1"/>
        <v>0</v>
      </c>
      <c r="BB89">
        <f ca="1"/>
        <v>0</v>
      </c>
      <c r="BC89">
        <f ca="1"/>
        <v>0</v>
      </c>
      <c r="BD89">
        <f ca="1"/>
        <v>0</v>
      </c>
      <c r="BE89">
        <f ca="1"/>
        <v>0</v>
      </c>
      <c r="BF89">
        <f ca="1"/>
        <v>0</v>
      </c>
      <c r="BG89">
        <f ca="1"/>
        <v>0</v>
      </c>
      <c r="BH89">
        <f ca="1"/>
        <v>0</v>
      </c>
      <c r="BI89">
        <f ca="1"/>
        <v>0</v>
      </c>
      <c r="BJ89">
        <f ca="1"/>
        <v>0</v>
      </c>
      <c r="BK89">
        <f ca="1"/>
        <v>0</v>
      </c>
      <c r="BL89">
        <f ca="1"/>
        <v>0</v>
      </c>
      <c r="BM89">
        <f ca="1"/>
        <v>0</v>
      </c>
      <c r="BN89">
        <f ca="1"/>
        <v>0</v>
      </c>
      <c r="BO89">
        <f ca="1"/>
        <v>0</v>
      </c>
      <c r="BP89">
        <f ca="1"/>
        <v>0</v>
      </c>
      <c r="BQ89">
        <f ca="1"/>
        <v>0</v>
      </c>
      <c r="BR89" t="str">
        <f ca="1"/>
        <v/>
      </c>
      <c r="BS89">
        <f ca="1"/>
        <v>0</v>
      </c>
      <c r="BT89">
        <f ca="1"/>
        <v>0</v>
      </c>
      <c r="BU89" t="b">
        <f ca="1"/>
        <v>0</v>
      </c>
      <c r="BV89" t="b">
        <f ca="1"/>
        <v>0</v>
      </c>
      <c r="BW89">
        <f ca="1"/>
        <v>0</v>
      </c>
      <c r="BX89">
        <f ca="1"/>
        <v>0</v>
      </c>
      <c r="BY89">
        <f ca="1"/>
        <v>0</v>
      </c>
      <c r="BZ89">
        <f ca="1"/>
        <v>0</v>
      </c>
      <c r="CA89">
        <f ca="1"/>
        <v>0</v>
      </c>
      <c r="CB89">
        <f ca="1"/>
        <v>0</v>
      </c>
      <c r="CC89" t="b">
        <f ca="1"/>
        <v>0</v>
      </c>
      <c r="CD89" t="b">
        <f ca="1"/>
        <v>0</v>
      </c>
      <c r="CE89">
        <f ca="1"/>
        <v>0</v>
      </c>
      <c r="CF89">
        <f ca="1"/>
        <v>0</v>
      </c>
      <c r="CG89">
        <f ca="1"/>
        <v>0</v>
      </c>
      <c r="CH89">
        <f ca="1"/>
        <v>92</v>
      </c>
      <c r="CI89">
        <f ca="1"/>
        <v>88</v>
      </c>
      <c r="CJ89" t="b">
        <f ca="1"/>
        <v>1</v>
      </c>
      <c r="CK89" t="b">
        <f ca="1"/>
        <v>1</v>
      </c>
      <c r="CL89" t="b">
        <f ca="1"/>
        <v>0</v>
      </c>
      <c r="CM89" t="b">
        <f ca="1"/>
        <v>0</v>
      </c>
      <c r="CN89" t="b">
        <f ca="1"/>
        <v>0</v>
      </c>
      <c r="CO89">
        <f ca="1"/>
        <v>0</v>
      </c>
      <c r="CP89">
        <f ca="1"/>
        <v>0</v>
      </c>
      <c r="CQ89">
        <f ca="1"/>
        <v>0</v>
      </c>
      <c r="CR89">
        <f ca="1"/>
        <v>0</v>
      </c>
      <c r="CS89">
        <f ca="1"/>
        <v>0</v>
      </c>
      <c r="CT89">
        <f ca="1"/>
        <v>0</v>
      </c>
      <c r="CU89">
        <f ca="1"/>
        <v>0</v>
      </c>
      <c r="CV89">
        <f ca="1"/>
        <v>0</v>
      </c>
      <c r="CW89">
        <f ca="1"/>
        <v>0</v>
      </c>
      <c r="CX89">
        <f ca="1"/>
        <v>0</v>
      </c>
      <c r="CY89">
        <f ca="1"/>
        <v>0</v>
      </c>
      <c r="CZ89">
        <f ca="1"/>
        <v>0</v>
      </c>
      <c r="DA89">
        <f ca="1"/>
        <v>0</v>
      </c>
      <c r="DB89" t="b">
        <f ca="1"/>
        <v>0</v>
      </c>
      <c r="DC89" t="b">
        <f ca="1"/>
        <v>0</v>
      </c>
      <c r="DD89">
        <f ca="1"/>
        <v>0</v>
      </c>
      <c r="DE89" t="b">
        <f ca="1"/>
        <v>0</v>
      </c>
      <c r="DF89">
        <f ca="1"/>
        <v>0</v>
      </c>
    </row>
    <row r="90" spans="1:110" x14ac:dyDescent="0.2">
      <c r="A90" t="str">
        <f ca="1"/>
        <v>6_3 Chalet</v>
      </c>
      <c r="B90">
        <f ca="1"/>
        <v>9</v>
      </c>
      <c r="C90">
        <f ca="1"/>
        <v>0</v>
      </c>
      <c r="D90">
        <f ca="1"/>
        <v>0</v>
      </c>
      <c r="E90">
        <f ca="1"/>
        <v>0</v>
      </c>
      <c r="F90">
        <f ca="1"/>
        <v>0</v>
      </c>
      <c r="G90">
        <f ca="1"/>
        <v>0</v>
      </c>
      <c r="H90">
        <f ca="1"/>
        <v>0</v>
      </c>
      <c r="I90">
        <f ca="1"/>
        <v>0</v>
      </c>
      <c r="J90" t="str">
        <f ca="1"/>
        <v>1:28</v>
      </c>
      <c r="K90" t="b">
        <f ca="1"/>
        <v>0</v>
      </c>
      <c r="L90" t="b">
        <f ca="1"/>
        <v>0</v>
      </c>
      <c r="M90" t="b">
        <f ca="1"/>
        <v>0</v>
      </c>
      <c r="N90" t="str">
        <f ca="1"/>
        <v>Azami</v>
      </c>
      <c r="O90" t="b">
        <f ca="1"/>
        <v>0</v>
      </c>
      <c r="P90">
        <f ca="1"/>
        <v>0</v>
      </c>
      <c r="Q90">
        <f ca="1"/>
        <v>0</v>
      </c>
      <c r="R90">
        <f ca="1"/>
        <v>0</v>
      </c>
      <c r="S90">
        <f ca="1"/>
        <v>0</v>
      </c>
      <c r="T90">
        <f ca="1"/>
        <v>0</v>
      </c>
      <c r="U90">
        <f ca="1"/>
        <v>0</v>
      </c>
      <c r="V90">
        <f ca="1"/>
        <v>0</v>
      </c>
      <c r="W90">
        <f ca="1"/>
        <v>0</v>
      </c>
      <c r="X90">
        <f ca="1"/>
        <v>0</v>
      </c>
      <c r="Y90">
        <f ca="1"/>
        <v>0</v>
      </c>
      <c r="Z90">
        <f ca="1"/>
        <v>9</v>
      </c>
      <c r="AA90">
        <f ca="1"/>
        <v>0</v>
      </c>
      <c r="AB90">
        <f ca="1"/>
        <v>0</v>
      </c>
      <c r="AC90">
        <f ca="1"/>
        <v>0</v>
      </c>
      <c r="AD90">
        <f ca="1"/>
        <v>0</v>
      </c>
      <c r="AE90">
        <f ca="1"/>
        <v>0</v>
      </c>
      <c r="AF90">
        <f ca="1"/>
        <v>0</v>
      </c>
      <c r="AG90">
        <f ca="1"/>
        <v>0</v>
      </c>
      <c r="AH90">
        <f ca="1"/>
        <v>0</v>
      </c>
      <c r="AI90">
        <f ca="1"/>
        <v>0</v>
      </c>
      <c r="AJ90">
        <f ca="1"/>
        <v>0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  <c r="AQ90">
        <f ca="1"/>
        <v>0</v>
      </c>
      <c r="AR90">
        <f ca="1"/>
        <v>0</v>
      </c>
      <c r="AS90">
        <f ca="1"/>
        <v>0</v>
      </c>
      <c r="AT90">
        <f ca="1"/>
        <v>0</v>
      </c>
      <c r="AU90">
        <f ca="1"/>
        <v>0</v>
      </c>
      <c r="AV90">
        <f ca="1"/>
        <v>0</v>
      </c>
      <c r="AW90">
        <f ca="1"/>
        <v>0</v>
      </c>
      <c r="AX90">
        <f ca="1"/>
        <v>0</v>
      </c>
      <c r="AY90">
        <f ca="1"/>
        <v>0</v>
      </c>
      <c r="AZ90">
        <f ca="1"/>
        <v>0</v>
      </c>
      <c r="BA90">
        <f ca="1"/>
        <v>0</v>
      </c>
      <c r="BB90">
        <f ca="1"/>
        <v>0</v>
      </c>
      <c r="BC90">
        <f ca="1"/>
        <v>0</v>
      </c>
      <c r="BD90">
        <f ca="1"/>
        <v>0</v>
      </c>
      <c r="BE90">
        <f ca="1"/>
        <v>0</v>
      </c>
      <c r="BF90">
        <f ca="1"/>
        <v>0</v>
      </c>
      <c r="BG90">
        <f ca="1"/>
        <v>0</v>
      </c>
      <c r="BH90">
        <f ca="1"/>
        <v>0</v>
      </c>
      <c r="BI90">
        <f ca="1"/>
        <v>0</v>
      </c>
      <c r="BJ90">
        <f ca="1"/>
        <v>0</v>
      </c>
      <c r="BK90">
        <f ca="1"/>
        <v>0</v>
      </c>
      <c r="BL90">
        <f ca="1"/>
        <v>0</v>
      </c>
      <c r="BM90">
        <f ca="1"/>
        <v>0</v>
      </c>
      <c r="BN90">
        <f ca="1"/>
        <v>0</v>
      </c>
      <c r="BO90">
        <f ca="1"/>
        <v>0</v>
      </c>
      <c r="BP90">
        <f ca="1"/>
        <v>0</v>
      </c>
      <c r="BQ90">
        <f ca="1"/>
        <v>0</v>
      </c>
      <c r="BR90" t="str">
        <f ca="1"/>
        <v/>
      </c>
      <c r="BS90">
        <f ca="1"/>
        <v>0</v>
      </c>
      <c r="BT90">
        <f ca="1"/>
        <v>0</v>
      </c>
      <c r="BU90" t="b">
        <f ca="1"/>
        <v>0</v>
      </c>
      <c r="BV90" t="b">
        <f ca="1"/>
        <v>0</v>
      </c>
      <c r="BW90">
        <f ca="1"/>
        <v>0</v>
      </c>
      <c r="BX90">
        <f ca="1"/>
        <v>0</v>
      </c>
      <c r="BY90">
        <f ca="1"/>
        <v>0</v>
      </c>
      <c r="BZ90">
        <f ca="1"/>
        <v>0</v>
      </c>
      <c r="CA90">
        <f ca="1"/>
        <v>1</v>
      </c>
      <c r="CB90">
        <f ca="1"/>
        <v>1</v>
      </c>
      <c r="CC90" t="b">
        <f ca="1"/>
        <v>1</v>
      </c>
      <c r="CD90" t="b">
        <f ca="1"/>
        <v>1</v>
      </c>
      <c r="CE90">
        <f ca="1"/>
        <v>0</v>
      </c>
      <c r="CF90">
        <f ca="1"/>
        <v>0</v>
      </c>
      <c r="CG90">
        <f ca="1"/>
        <v>0</v>
      </c>
      <c r="CH90">
        <f ca="1"/>
        <v>88</v>
      </c>
      <c r="CI90">
        <f ca="1"/>
        <v>92</v>
      </c>
      <c r="CJ90" t="b">
        <f ca="1"/>
        <v>1</v>
      </c>
      <c r="CK90" t="b">
        <f ca="1"/>
        <v>0</v>
      </c>
      <c r="CL90" t="b">
        <f ca="1"/>
        <v>0</v>
      </c>
      <c r="CM90" t="b">
        <f ca="1"/>
        <v>0</v>
      </c>
      <c r="CN90" t="b">
        <f ca="1"/>
        <v>0</v>
      </c>
      <c r="CO90">
        <f ca="1"/>
        <v>0</v>
      </c>
      <c r="CP90">
        <f ca="1"/>
        <v>0</v>
      </c>
      <c r="CQ90">
        <f ca="1"/>
        <v>0</v>
      </c>
      <c r="CR90">
        <f ca="1"/>
        <v>0</v>
      </c>
      <c r="CS90">
        <f ca="1"/>
        <v>0</v>
      </c>
      <c r="CT90">
        <f ca="1"/>
        <v>0</v>
      </c>
      <c r="CU90">
        <f ca="1"/>
        <v>0</v>
      </c>
      <c r="CV90">
        <f ca="1"/>
        <v>0</v>
      </c>
      <c r="CW90">
        <f ca="1"/>
        <v>0</v>
      </c>
      <c r="CX90">
        <f ca="1"/>
        <v>0</v>
      </c>
      <c r="CY90">
        <f ca="1"/>
        <v>0</v>
      </c>
      <c r="CZ90">
        <f ca="1"/>
        <v>0</v>
      </c>
      <c r="DA90">
        <f ca="1"/>
        <v>0</v>
      </c>
      <c r="DB90" t="b">
        <f ca="1"/>
        <v>0</v>
      </c>
      <c r="DC90" t="b">
        <f ca="1"/>
        <v>1</v>
      </c>
      <c r="DD90">
        <f ca="1"/>
        <v>0</v>
      </c>
      <c r="DE90" t="b">
        <f ca="1"/>
        <v>0</v>
      </c>
      <c r="DF90">
        <f ca="1"/>
        <v>0</v>
      </c>
    </row>
    <row r="91" spans="1:110" x14ac:dyDescent="0.2">
      <c r="A91" t="str">
        <f ca="1"/>
        <v>6_3 Chalet</v>
      </c>
      <c r="B91">
        <f ca="1"/>
        <v>10</v>
      </c>
      <c r="C91">
        <f ca="1"/>
        <v>0</v>
      </c>
      <c r="D91">
        <f ca="1"/>
        <v>0</v>
      </c>
      <c r="E91">
        <f ca="1"/>
        <v>0</v>
      </c>
      <c r="F91">
        <f ca="1"/>
        <v>0</v>
      </c>
      <c r="G91">
        <f ca="1"/>
        <v>0</v>
      </c>
      <c r="H91">
        <f ca="1"/>
        <v>0</v>
      </c>
      <c r="I91">
        <f ca="1"/>
        <v>0</v>
      </c>
      <c r="J91" t="str">
        <f ca="1"/>
        <v>0:28</v>
      </c>
      <c r="K91" t="b">
        <f ca="1"/>
        <v>0</v>
      </c>
      <c r="L91" t="b">
        <f ca="1"/>
        <v>0</v>
      </c>
      <c r="M91" t="b">
        <f ca="1"/>
        <v>0</v>
      </c>
      <c r="N91" t="str">
        <f ca="1"/>
        <v>Wamai</v>
      </c>
      <c r="O91" t="b">
        <f ca="1"/>
        <v>0</v>
      </c>
      <c r="P91">
        <f ca="1"/>
        <v>0</v>
      </c>
      <c r="Q91">
        <f ca="1"/>
        <v>0</v>
      </c>
      <c r="R91">
        <f ca="1"/>
        <v>0</v>
      </c>
      <c r="S91">
        <f ca="1"/>
        <v>0</v>
      </c>
      <c r="T91">
        <f ca="1"/>
        <v>0</v>
      </c>
      <c r="U91">
        <f ca="1"/>
        <v>0</v>
      </c>
      <c r="V91">
        <f ca="1"/>
        <v>0</v>
      </c>
      <c r="W91">
        <f ca="1"/>
        <v>0</v>
      </c>
      <c r="X91">
        <f ca="1"/>
        <v>0</v>
      </c>
      <c r="Y91">
        <f ca="1"/>
        <v>0</v>
      </c>
      <c r="Z91">
        <f ca="1"/>
        <v>10</v>
      </c>
      <c r="AA91">
        <f ca="1"/>
        <v>0</v>
      </c>
      <c r="AB91">
        <f ca="1"/>
        <v>0</v>
      </c>
      <c r="AC91">
        <f ca="1"/>
        <v>0</v>
      </c>
      <c r="AD91">
        <f ca="1"/>
        <v>0</v>
      </c>
      <c r="AE91">
        <f ca="1"/>
        <v>0</v>
      </c>
      <c r="AF91">
        <f ca="1"/>
        <v>0</v>
      </c>
      <c r="AG91">
        <f ca="1"/>
        <v>0</v>
      </c>
      <c r="AH91">
        <f ca="1"/>
        <v>0</v>
      </c>
      <c r="AI91">
        <f ca="1"/>
        <v>0</v>
      </c>
      <c r="AJ91">
        <f ca="1"/>
        <v>0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  <c r="AQ91">
        <f ca="1"/>
        <v>0</v>
      </c>
      <c r="AR91">
        <f ca="1"/>
        <v>0</v>
      </c>
      <c r="AS91">
        <f ca="1"/>
        <v>0</v>
      </c>
      <c r="AT91">
        <f ca="1"/>
        <v>0</v>
      </c>
      <c r="AU91">
        <f ca="1"/>
        <v>0</v>
      </c>
      <c r="AV91">
        <f ca="1"/>
        <v>0</v>
      </c>
      <c r="AW91">
        <f ca="1"/>
        <v>0</v>
      </c>
      <c r="AX91">
        <f ca="1"/>
        <v>0</v>
      </c>
      <c r="AY91">
        <f ca="1"/>
        <v>0</v>
      </c>
      <c r="AZ91">
        <f ca="1"/>
        <v>0</v>
      </c>
      <c r="BA91">
        <f ca="1"/>
        <v>0</v>
      </c>
      <c r="BB91">
        <f ca="1"/>
        <v>0</v>
      </c>
      <c r="BC91">
        <f ca="1"/>
        <v>0</v>
      </c>
      <c r="BD91">
        <f ca="1"/>
        <v>0</v>
      </c>
      <c r="BE91">
        <f ca="1"/>
        <v>0</v>
      </c>
      <c r="BF91">
        <f ca="1"/>
        <v>0</v>
      </c>
      <c r="BG91">
        <f ca="1"/>
        <v>0</v>
      </c>
      <c r="BH91">
        <f ca="1"/>
        <v>0</v>
      </c>
      <c r="BI91">
        <f ca="1"/>
        <v>0</v>
      </c>
      <c r="BJ91">
        <f ca="1"/>
        <v>0</v>
      </c>
      <c r="BK91">
        <f ca="1"/>
        <v>0</v>
      </c>
      <c r="BL91">
        <f ca="1"/>
        <v>0</v>
      </c>
      <c r="BM91">
        <f ca="1"/>
        <v>0</v>
      </c>
      <c r="BN91">
        <f ca="1"/>
        <v>0</v>
      </c>
      <c r="BO91">
        <f ca="1"/>
        <v>0</v>
      </c>
      <c r="BP91">
        <f ca="1"/>
        <v>0</v>
      </c>
      <c r="BQ91">
        <f ca="1"/>
        <v>0</v>
      </c>
      <c r="BR91" t="str">
        <f ca="1"/>
        <v/>
      </c>
      <c r="BS91">
        <f ca="1"/>
        <v>0</v>
      </c>
      <c r="BT91">
        <f ca="1"/>
        <v>0</v>
      </c>
      <c r="BU91" t="b">
        <f ca="1"/>
        <v>0</v>
      </c>
      <c r="BV91" t="b">
        <f ca="1"/>
        <v>0</v>
      </c>
      <c r="BW91">
        <f ca="1"/>
        <v>0</v>
      </c>
      <c r="BX91">
        <f ca="1"/>
        <v>0</v>
      </c>
      <c r="BY91">
        <f ca="1"/>
        <v>0</v>
      </c>
      <c r="BZ91">
        <f ca="1"/>
        <v>0</v>
      </c>
      <c r="CA91">
        <f ca="1"/>
        <v>0</v>
      </c>
      <c r="CB91">
        <f ca="1"/>
        <v>0</v>
      </c>
      <c r="CC91" t="b">
        <f ca="1"/>
        <v>0</v>
      </c>
      <c r="CD91" t="b">
        <f ca="1"/>
        <v>0</v>
      </c>
      <c r="CE91">
        <f ca="1"/>
        <v>0</v>
      </c>
      <c r="CF91">
        <f ca="1"/>
        <v>0</v>
      </c>
      <c r="CG91">
        <f ca="1"/>
        <v>0</v>
      </c>
      <c r="CH91">
        <f ca="1"/>
        <v>28</v>
      </c>
      <c r="CI91">
        <f ca="1"/>
        <v>152</v>
      </c>
      <c r="CJ91" t="b">
        <f ca="1"/>
        <v>1</v>
      </c>
      <c r="CK91" t="b">
        <f ca="1"/>
        <v>0</v>
      </c>
      <c r="CL91" t="b">
        <f ca="1"/>
        <v>0</v>
      </c>
      <c r="CM91" t="b">
        <f ca="1"/>
        <v>0</v>
      </c>
      <c r="CN91" t="b">
        <f ca="1"/>
        <v>0</v>
      </c>
      <c r="CO91">
        <f ca="1"/>
        <v>0</v>
      </c>
      <c r="CP91">
        <f ca="1"/>
        <v>0</v>
      </c>
      <c r="CQ91">
        <f ca="1"/>
        <v>0</v>
      </c>
      <c r="CR91">
        <f ca="1"/>
        <v>0</v>
      </c>
      <c r="CS91">
        <f ca="1"/>
        <v>0</v>
      </c>
      <c r="CT91">
        <f ca="1"/>
        <v>0</v>
      </c>
      <c r="CU91">
        <f ca="1"/>
        <v>0</v>
      </c>
      <c r="CV91">
        <f ca="1"/>
        <v>0</v>
      </c>
      <c r="CW91">
        <f ca="1"/>
        <v>0</v>
      </c>
      <c r="CX91">
        <f ca="1"/>
        <v>0</v>
      </c>
      <c r="CY91">
        <f ca="1"/>
        <v>0</v>
      </c>
      <c r="CZ91">
        <f ca="1"/>
        <v>0</v>
      </c>
      <c r="DA91">
        <f ca="1"/>
        <v>0</v>
      </c>
      <c r="DB91" t="b">
        <f ca="1"/>
        <v>0</v>
      </c>
      <c r="DC91" t="b">
        <f ca="1"/>
        <v>0</v>
      </c>
      <c r="DD91">
        <f ca="1"/>
        <v>0</v>
      </c>
      <c r="DE91" t="b">
        <f ca="1"/>
        <v>0</v>
      </c>
      <c r="DF91">
        <f ca="1"/>
        <v>0</v>
      </c>
    </row>
    <row r="92" spans="1:110" x14ac:dyDescent="0.2">
      <c r="A92" t="str">
        <f ca="1"/>
        <v>6_3 Chalet</v>
      </c>
      <c r="B92">
        <f ca="1"/>
        <v>11</v>
      </c>
      <c r="C92">
        <f ca="1"/>
        <v>0</v>
      </c>
      <c r="D92">
        <f ca="1"/>
        <v>0</v>
      </c>
      <c r="E92">
        <f ca="1"/>
        <v>0</v>
      </c>
      <c r="F92">
        <f ca="1"/>
        <v>0</v>
      </c>
      <c r="G92">
        <f ca="1"/>
        <v>0</v>
      </c>
      <c r="H92">
        <f ca="1"/>
        <v>0</v>
      </c>
      <c r="I92">
        <f ca="1"/>
        <v>0</v>
      </c>
      <c r="J92" t="str">
        <f ca="1"/>
        <v>1:09</v>
      </c>
      <c r="K92" t="b">
        <f ca="1"/>
        <v>0</v>
      </c>
      <c r="L92" t="b">
        <f ca="1"/>
        <v>0</v>
      </c>
      <c r="M92" t="b">
        <f ca="1"/>
        <v>0</v>
      </c>
      <c r="N92" t="str">
        <f ca="1"/>
        <v>Wamai</v>
      </c>
      <c r="O92" t="b">
        <f ca="1"/>
        <v>0</v>
      </c>
      <c r="P92">
        <f ca="1"/>
        <v>0</v>
      </c>
      <c r="Q92">
        <f ca="1"/>
        <v>0</v>
      </c>
      <c r="R92">
        <f ca="1"/>
        <v>0</v>
      </c>
      <c r="S92">
        <f ca="1"/>
        <v>0</v>
      </c>
      <c r="T92">
        <f ca="1"/>
        <v>0</v>
      </c>
      <c r="U92">
        <f ca="1"/>
        <v>0</v>
      </c>
      <c r="V92">
        <f ca="1"/>
        <v>0</v>
      </c>
      <c r="W92">
        <f ca="1"/>
        <v>0</v>
      </c>
      <c r="X92">
        <f ca="1"/>
        <v>0</v>
      </c>
      <c r="Y92">
        <f ca="1"/>
        <v>0</v>
      </c>
      <c r="Z92">
        <f ca="1"/>
        <v>11</v>
      </c>
      <c r="AA92">
        <f ca="1"/>
        <v>0</v>
      </c>
      <c r="AB92">
        <f ca="1"/>
        <v>0</v>
      </c>
      <c r="AC92">
        <f ca="1"/>
        <v>0</v>
      </c>
      <c r="AD92">
        <f ca="1"/>
        <v>0</v>
      </c>
      <c r="AE92">
        <f ca="1"/>
        <v>0</v>
      </c>
      <c r="AF92">
        <f ca="1"/>
        <v>0</v>
      </c>
      <c r="AG92">
        <f ca="1"/>
        <v>0</v>
      </c>
      <c r="AH92">
        <f ca="1"/>
        <v>0</v>
      </c>
      <c r="AI92">
        <f ca="1"/>
        <v>0</v>
      </c>
      <c r="AJ92">
        <f ca="1"/>
        <v>0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  <c r="AQ92">
        <f ca="1"/>
        <v>0</v>
      </c>
      <c r="AR92">
        <f ca="1"/>
        <v>0</v>
      </c>
      <c r="AS92">
        <f ca="1"/>
        <v>0</v>
      </c>
      <c r="AT92">
        <f ca="1"/>
        <v>0</v>
      </c>
      <c r="AU92">
        <f ca="1"/>
        <v>0</v>
      </c>
      <c r="AV92">
        <f ca="1"/>
        <v>0</v>
      </c>
      <c r="AW92">
        <f ca="1"/>
        <v>0</v>
      </c>
      <c r="AX92">
        <f ca="1"/>
        <v>0</v>
      </c>
      <c r="AY92">
        <f ca="1"/>
        <v>0</v>
      </c>
      <c r="AZ92">
        <f ca="1"/>
        <v>0</v>
      </c>
      <c r="BA92">
        <f ca="1"/>
        <v>0</v>
      </c>
      <c r="BB92">
        <f ca="1"/>
        <v>0</v>
      </c>
      <c r="BC92">
        <f ca="1"/>
        <v>0</v>
      </c>
      <c r="BD92">
        <f ca="1"/>
        <v>0</v>
      </c>
      <c r="BE92">
        <f ca="1"/>
        <v>0</v>
      </c>
      <c r="BF92">
        <f ca="1"/>
        <v>0</v>
      </c>
      <c r="BG92">
        <f ca="1"/>
        <v>0</v>
      </c>
      <c r="BH92">
        <f ca="1"/>
        <v>0</v>
      </c>
      <c r="BI92">
        <f ca="1"/>
        <v>0</v>
      </c>
      <c r="BJ92">
        <f ca="1"/>
        <v>0</v>
      </c>
      <c r="BK92">
        <f ca="1"/>
        <v>0</v>
      </c>
      <c r="BL92">
        <f ca="1"/>
        <v>0</v>
      </c>
      <c r="BM92">
        <f ca="1"/>
        <v>0</v>
      </c>
      <c r="BN92">
        <f ca="1"/>
        <v>0</v>
      </c>
      <c r="BO92">
        <f ca="1"/>
        <v>0</v>
      </c>
      <c r="BP92">
        <f ca="1"/>
        <v>0</v>
      </c>
      <c r="BQ92">
        <f ca="1"/>
        <v>0</v>
      </c>
      <c r="BR92" t="str">
        <f ca="1"/>
        <v/>
      </c>
      <c r="BS92">
        <f ca="1"/>
        <v>0</v>
      </c>
      <c r="BT92">
        <f ca="1"/>
        <v>0</v>
      </c>
      <c r="BU92" t="b">
        <f ca="1"/>
        <v>0</v>
      </c>
      <c r="BV92" t="b">
        <f ca="1"/>
        <v>0</v>
      </c>
      <c r="BW92">
        <f ca="1"/>
        <v>0</v>
      </c>
      <c r="BX92">
        <f ca="1"/>
        <v>0</v>
      </c>
      <c r="BY92">
        <f ca="1"/>
        <v>0</v>
      </c>
      <c r="BZ92">
        <f ca="1"/>
        <v>0</v>
      </c>
      <c r="CA92">
        <f ca="1"/>
        <v>0</v>
      </c>
      <c r="CB92">
        <f ca="1"/>
        <v>0</v>
      </c>
      <c r="CC92" t="b">
        <f ca="1"/>
        <v>0</v>
      </c>
      <c r="CD92" t="b">
        <f ca="1"/>
        <v>0</v>
      </c>
      <c r="CE92">
        <f ca="1"/>
        <v>0</v>
      </c>
      <c r="CF92">
        <f ca="1"/>
        <v>0</v>
      </c>
      <c r="CG92">
        <f ca="1"/>
        <v>0</v>
      </c>
      <c r="CH92">
        <f ca="1"/>
        <v>69</v>
      </c>
      <c r="CI92">
        <f ca="1"/>
        <v>111</v>
      </c>
      <c r="CJ92" t="b">
        <f ca="1"/>
        <v>0</v>
      </c>
      <c r="CK92" t="b">
        <f ca="1"/>
        <v>0</v>
      </c>
      <c r="CL92" t="b">
        <f ca="1"/>
        <v>1</v>
      </c>
      <c r="CM92" t="b">
        <f ca="1"/>
        <v>0</v>
      </c>
      <c r="CN92" t="b">
        <f ca="1"/>
        <v>0</v>
      </c>
      <c r="CO92">
        <f ca="1"/>
        <v>0</v>
      </c>
      <c r="CP92">
        <f ca="1"/>
        <v>0</v>
      </c>
      <c r="CQ92">
        <f ca="1"/>
        <v>0</v>
      </c>
      <c r="CR92">
        <f ca="1"/>
        <v>0</v>
      </c>
      <c r="CS92">
        <f ca="1"/>
        <v>0</v>
      </c>
      <c r="CT92">
        <f ca="1"/>
        <v>0</v>
      </c>
      <c r="CU92">
        <f ca="1"/>
        <v>0</v>
      </c>
      <c r="CV92">
        <f ca="1"/>
        <v>0</v>
      </c>
      <c r="CW92">
        <f ca="1"/>
        <v>0</v>
      </c>
      <c r="CX92">
        <f ca="1"/>
        <v>0</v>
      </c>
      <c r="CY92">
        <f ca="1"/>
        <v>0</v>
      </c>
      <c r="CZ92">
        <f ca="1"/>
        <v>0</v>
      </c>
      <c r="DA92">
        <f ca="1"/>
        <v>0</v>
      </c>
      <c r="DB92" t="b">
        <f ca="1"/>
        <v>0</v>
      </c>
      <c r="DC92" t="b">
        <f ca="1"/>
        <v>0</v>
      </c>
      <c r="DD92">
        <f ca="1"/>
        <v>0</v>
      </c>
      <c r="DE92" t="b">
        <f ca="1"/>
        <v>0</v>
      </c>
      <c r="DF92">
        <f ca="1"/>
        <v>0</v>
      </c>
    </row>
    <row r="93" spans="1:110" x14ac:dyDescent="0.2">
      <c r="A93" t="str">
        <f ca="1"/>
        <v>6_3 Chalet</v>
      </c>
      <c r="B93">
        <f ca="1"/>
        <v>12</v>
      </c>
      <c r="C93">
        <f ca="1"/>
        <v>0</v>
      </c>
      <c r="D93">
        <f ca="1"/>
        <v>0</v>
      </c>
      <c r="E93">
        <f ca="1"/>
        <v>0</v>
      </c>
      <c r="F93">
        <f ca="1"/>
        <v>0</v>
      </c>
      <c r="G93">
        <f ca="1"/>
        <v>0</v>
      </c>
      <c r="H93">
        <f ca="1"/>
        <v>0</v>
      </c>
      <c r="I93">
        <f ca="1"/>
        <v>0</v>
      </c>
      <c r="J93">
        <f ca="1"/>
        <v>0</v>
      </c>
      <c r="K93" t="b">
        <f ca="1"/>
        <v>0</v>
      </c>
      <c r="L93" t="b">
        <f ca="1"/>
        <v>0</v>
      </c>
      <c r="M93" t="b">
        <f ca="1"/>
        <v>0</v>
      </c>
      <c r="N93" t="str">
        <f ca="1"/>
        <v>Wamai</v>
      </c>
      <c r="O93" t="b">
        <f ca="1"/>
        <v>0</v>
      </c>
      <c r="P93">
        <f ca="1"/>
        <v>0</v>
      </c>
      <c r="Q93">
        <f ca="1"/>
        <v>0</v>
      </c>
      <c r="R93">
        <f ca="1"/>
        <v>0</v>
      </c>
      <c r="S93">
        <f ca="1"/>
        <v>0</v>
      </c>
      <c r="T93">
        <f ca="1"/>
        <v>0</v>
      </c>
      <c r="U93">
        <f ca="1"/>
        <v>0</v>
      </c>
      <c r="V93">
        <f ca="1"/>
        <v>0</v>
      </c>
      <c r="W93">
        <f ca="1"/>
        <v>0</v>
      </c>
      <c r="X93">
        <f ca="1"/>
        <v>0</v>
      </c>
      <c r="Y93">
        <f ca="1"/>
        <v>0</v>
      </c>
      <c r="Z93">
        <f ca="1"/>
        <v>12</v>
      </c>
      <c r="AA93">
        <f ca="1"/>
        <v>0</v>
      </c>
      <c r="AB93">
        <f ca="1"/>
        <v>0</v>
      </c>
      <c r="AC93">
        <f ca="1"/>
        <v>0</v>
      </c>
      <c r="AD93">
        <f ca="1"/>
        <v>0</v>
      </c>
      <c r="AE93">
        <f ca="1"/>
        <v>0</v>
      </c>
      <c r="AF93">
        <f ca="1"/>
        <v>0</v>
      </c>
      <c r="AG93">
        <f ca="1"/>
        <v>0</v>
      </c>
      <c r="AH93">
        <f ca="1"/>
        <v>0</v>
      </c>
      <c r="AI93">
        <f ca="1"/>
        <v>0</v>
      </c>
      <c r="AJ93">
        <f ca="1"/>
        <v>0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  <c r="AQ93">
        <f ca="1"/>
        <v>0</v>
      </c>
      <c r="AR93">
        <f ca="1"/>
        <v>0</v>
      </c>
      <c r="AS93">
        <f ca="1"/>
        <v>0</v>
      </c>
      <c r="AT93">
        <f ca="1"/>
        <v>0</v>
      </c>
      <c r="AU93">
        <f ca="1"/>
        <v>0</v>
      </c>
      <c r="AV93">
        <f ca="1"/>
        <v>0</v>
      </c>
      <c r="AW93">
        <f ca="1"/>
        <v>0</v>
      </c>
      <c r="AX93">
        <f ca="1"/>
        <v>0</v>
      </c>
      <c r="AY93">
        <f ca="1"/>
        <v>0</v>
      </c>
      <c r="AZ93">
        <f ca="1"/>
        <v>0</v>
      </c>
      <c r="BA93">
        <f ca="1"/>
        <v>0</v>
      </c>
      <c r="BB93">
        <f ca="1"/>
        <v>0</v>
      </c>
      <c r="BC93">
        <f ca="1"/>
        <v>0</v>
      </c>
      <c r="BD93">
        <f ca="1"/>
        <v>0</v>
      </c>
      <c r="BE93">
        <f ca="1"/>
        <v>0</v>
      </c>
      <c r="BF93">
        <f ca="1"/>
        <v>0</v>
      </c>
      <c r="BG93">
        <f ca="1"/>
        <v>0</v>
      </c>
      <c r="BH93">
        <f ca="1"/>
        <v>0</v>
      </c>
      <c r="BI93">
        <f ca="1"/>
        <v>0</v>
      </c>
      <c r="BJ93">
        <f ca="1"/>
        <v>0</v>
      </c>
      <c r="BK93">
        <f ca="1"/>
        <v>0</v>
      </c>
      <c r="BL93">
        <f ca="1"/>
        <v>0</v>
      </c>
      <c r="BM93">
        <f ca="1"/>
        <v>0</v>
      </c>
      <c r="BN93">
        <f ca="1"/>
        <v>0</v>
      </c>
      <c r="BO93">
        <f ca="1"/>
        <v>0</v>
      </c>
      <c r="BP93">
        <f ca="1"/>
        <v>0</v>
      </c>
      <c r="BQ93">
        <f ca="1"/>
        <v>0</v>
      </c>
      <c r="BR93" t="str">
        <f ca="1"/>
        <v/>
      </c>
      <c r="BS93">
        <f ca="1"/>
        <v>0</v>
      </c>
      <c r="BT93">
        <f ca="1"/>
        <v>0</v>
      </c>
      <c r="BU93" t="b">
        <f ca="1"/>
        <v>0</v>
      </c>
      <c r="BV93" t="b">
        <f ca="1"/>
        <v>0</v>
      </c>
      <c r="BW93">
        <f ca="1"/>
        <v>0</v>
      </c>
      <c r="BX93">
        <f ca="1"/>
        <v>0</v>
      </c>
      <c r="BY93">
        <f ca="1"/>
        <v>0</v>
      </c>
      <c r="BZ93">
        <f ca="1"/>
        <v>0</v>
      </c>
      <c r="CA93">
        <f ca="1"/>
        <v>0</v>
      </c>
      <c r="CB93">
        <f ca="1"/>
        <v>0</v>
      </c>
      <c r="CC93" t="b">
        <f ca="1"/>
        <v>0</v>
      </c>
      <c r="CD93" t="b">
        <f ca="1"/>
        <v>1</v>
      </c>
      <c r="CE93">
        <f ca="1"/>
        <v>0</v>
      </c>
      <c r="CF93">
        <f ca="1"/>
        <v>0</v>
      </c>
      <c r="CG93">
        <f ca="1"/>
        <v>0</v>
      </c>
      <c r="CH93">
        <f ca="1"/>
        <v>0</v>
      </c>
      <c r="CI93" t="b">
        <f ca="1"/>
        <v>0</v>
      </c>
      <c r="CJ93" t="b">
        <f ca="1"/>
        <v>0</v>
      </c>
      <c r="CK93" t="b">
        <f ca="1"/>
        <v>0</v>
      </c>
      <c r="CL93" t="b">
        <f ca="1"/>
        <v>0</v>
      </c>
      <c r="CM93" t="b">
        <f ca="1"/>
        <v>0</v>
      </c>
      <c r="CN93" t="b">
        <f ca="1"/>
        <v>0</v>
      </c>
      <c r="CO93">
        <f ca="1"/>
        <v>0</v>
      </c>
      <c r="CP93">
        <f ca="1"/>
        <v>0</v>
      </c>
      <c r="CQ93">
        <f ca="1"/>
        <v>0</v>
      </c>
      <c r="CR93">
        <f ca="1"/>
        <v>0</v>
      </c>
      <c r="CS93">
        <f ca="1"/>
        <v>0</v>
      </c>
      <c r="CT93">
        <f ca="1"/>
        <v>0</v>
      </c>
      <c r="CU93">
        <f ca="1"/>
        <v>0</v>
      </c>
      <c r="CV93">
        <f ca="1"/>
        <v>0</v>
      </c>
      <c r="CW93">
        <f ca="1"/>
        <v>0</v>
      </c>
      <c r="CX93">
        <f ca="1"/>
        <v>0</v>
      </c>
      <c r="CY93">
        <f ca="1"/>
        <v>0</v>
      </c>
      <c r="CZ93">
        <f ca="1"/>
        <v>0</v>
      </c>
      <c r="DA93">
        <f ca="1"/>
        <v>0</v>
      </c>
      <c r="DB93" t="b">
        <f ca="1"/>
        <v>0</v>
      </c>
      <c r="DC93" t="b">
        <f ca="1"/>
        <v>0</v>
      </c>
      <c r="DD93">
        <f ca="1"/>
        <v>0</v>
      </c>
      <c r="DE93" t="b">
        <f ca="1"/>
        <v>0</v>
      </c>
      <c r="DF93">
        <f ca="1"/>
        <v>0</v>
      </c>
    </row>
    <row r="94" spans="1:110" x14ac:dyDescent="0.2">
      <c r="A94" t="str">
        <f ca="1"/>
        <v>6_3 Border</v>
      </c>
      <c r="B94">
        <f ca="1"/>
        <v>1</v>
      </c>
      <c r="C94">
        <f ca="1"/>
        <v>0</v>
      </c>
      <c r="D94">
        <f ca="1"/>
        <v>0</v>
      </c>
      <c r="E94">
        <f ca="1"/>
        <v>0</v>
      </c>
      <c r="F94">
        <f ca="1"/>
        <v>0</v>
      </c>
      <c r="G94">
        <f ca="1"/>
        <v>0</v>
      </c>
      <c r="H94">
        <f ca="1"/>
        <v>0</v>
      </c>
      <c r="I94">
        <f ca="1"/>
        <v>0</v>
      </c>
      <c r="J94" t="str">
        <f ca="1"/>
        <v>2:02</v>
      </c>
      <c r="K94" t="b">
        <f ca="1"/>
        <v>0</v>
      </c>
      <c r="L94" t="b">
        <f ca="1"/>
        <v>0</v>
      </c>
      <c r="M94" t="b">
        <f ca="1"/>
        <v>0</v>
      </c>
      <c r="N94" t="str">
        <f ca="1"/>
        <v>Vigil</v>
      </c>
      <c r="O94" t="b">
        <f ca="1"/>
        <v>0</v>
      </c>
      <c r="P94">
        <f ca="1"/>
        <v>0</v>
      </c>
      <c r="Q94">
        <f ca="1"/>
        <v>0</v>
      </c>
      <c r="R94">
        <f ca="1"/>
        <v>0</v>
      </c>
      <c r="S94">
        <f ca="1"/>
        <v>0</v>
      </c>
      <c r="T94">
        <f ca="1"/>
        <v>0</v>
      </c>
      <c r="U94">
        <f ca="1"/>
        <v>0</v>
      </c>
      <c r="V94">
        <f ca="1"/>
        <v>0</v>
      </c>
      <c r="W94">
        <f ca="1"/>
        <v>0</v>
      </c>
      <c r="X94">
        <f ca="1"/>
        <v>0</v>
      </c>
      <c r="Y94">
        <f ca="1"/>
        <v>0</v>
      </c>
      <c r="Z94">
        <f ca="1"/>
        <v>1</v>
      </c>
      <c r="AA94">
        <f ca="1"/>
        <v>0</v>
      </c>
      <c r="AB94">
        <f ca="1"/>
        <v>0</v>
      </c>
      <c r="AC94">
        <f ca="1"/>
        <v>0</v>
      </c>
      <c r="AD94">
        <f ca="1"/>
        <v>0</v>
      </c>
      <c r="AE94">
        <f ca="1"/>
        <v>0</v>
      </c>
      <c r="AF94">
        <f ca="1"/>
        <v>0</v>
      </c>
      <c r="AG94">
        <f ca="1"/>
        <v>0</v>
      </c>
      <c r="AH94">
        <f ca="1"/>
        <v>0</v>
      </c>
      <c r="AI94">
        <f ca="1"/>
        <v>0</v>
      </c>
      <c r="AJ94">
        <f ca="1"/>
        <v>0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  <c r="AQ94">
        <f ca="1"/>
        <v>0</v>
      </c>
      <c r="AR94">
        <f ca="1"/>
        <v>0</v>
      </c>
      <c r="AS94">
        <f ca="1"/>
        <v>0</v>
      </c>
      <c r="AT94">
        <f ca="1"/>
        <v>0</v>
      </c>
      <c r="AU94">
        <f ca="1"/>
        <v>0</v>
      </c>
      <c r="AV94">
        <f ca="1"/>
        <v>0</v>
      </c>
      <c r="AW94">
        <f ca="1"/>
        <v>0</v>
      </c>
      <c r="AX94">
        <f ca="1"/>
        <v>0</v>
      </c>
      <c r="AY94">
        <f ca="1"/>
        <v>0</v>
      </c>
      <c r="AZ94">
        <f ca="1"/>
        <v>0</v>
      </c>
      <c r="BA94">
        <f ca="1"/>
        <v>0</v>
      </c>
      <c r="BB94">
        <f ca="1"/>
        <v>0</v>
      </c>
      <c r="BC94">
        <f ca="1"/>
        <v>0</v>
      </c>
      <c r="BD94">
        <f ca="1"/>
        <v>0</v>
      </c>
      <c r="BE94">
        <f ca="1"/>
        <v>0</v>
      </c>
      <c r="BF94">
        <f ca="1"/>
        <v>0</v>
      </c>
      <c r="BG94">
        <f ca="1"/>
        <v>0</v>
      </c>
      <c r="BH94">
        <f ca="1"/>
        <v>0</v>
      </c>
      <c r="BI94">
        <f ca="1"/>
        <v>0</v>
      </c>
      <c r="BJ94">
        <f ca="1"/>
        <v>0</v>
      </c>
      <c r="BK94">
        <f ca="1"/>
        <v>0</v>
      </c>
      <c r="BL94">
        <f ca="1"/>
        <v>0</v>
      </c>
      <c r="BM94">
        <f ca="1"/>
        <v>0</v>
      </c>
      <c r="BN94">
        <f ca="1"/>
        <v>0</v>
      </c>
      <c r="BO94">
        <f ca="1"/>
        <v>0</v>
      </c>
      <c r="BP94">
        <f ca="1"/>
        <v>0</v>
      </c>
      <c r="BQ94">
        <f ca="1"/>
        <v>0</v>
      </c>
      <c r="BR94" t="str">
        <f ca="1"/>
        <v/>
      </c>
      <c r="BS94">
        <f ca="1"/>
        <v>0</v>
      </c>
      <c r="BT94">
        <f ca="1"/>
        <v>0</v>
      </c>
      <c r="BU94" t="b">
        <f ca="1"/>
        <v>0</v>
      </c>
      <c r="BV94" t="b">
        <f ca="1"/>
        <v>0</v>
      </c>
      <c r="BW94">
        <f ca="1"/>
        <v>0</v>
      </c>
      <c r="BX94">
        <f ca="1"/>
        <v>0</v>
      </c>
      <c r="BY94">
        <f ca="1"/>
        <v>0</v>
      </c>
      <c r="BZ94">
        <f ca="1"/>
        <v>0</v>
      </c>
      <c r="CA94">
        <f ca="1"/>
        <v>0</v>
      </c>
      <c r="CB94">
        <f ca="1"/>
        <v>0</v>
      </c>
      <c r="CC94" t="b">
        <f ca="1"/>
        <v>0</v>
      </c>
      <c r="CD94" t="b">
        <f ca="1"/>
        <v>0</v>
      </c>
      <c r="CE94">
        <f ca="1"/>
        <v>0</v>
      </c>
      <c r="CF94">
        <f ca="1"/>
        <v>0</v>
      </c>
      <c r="CG94">
        <f ca="1"/>
        <v>0</v>
      </c>
      <c r="CH94">
        <f ca="1"/>
        <v>122</v>
      </c>
      <c r="CI94">
        <f ca="1"/>
        <v>58</v>
      </c>
      <c r="CJ94" t="b">
        <f ca="1"/>
        <v>1</v>
      </c>
      <c r="CK94" t="b">
        <f ca="1"/>
        <v>1</v>
      </c>
      <c r="CL94" t="b">
        <f ca="1"/>
        <v>0</v>
      </c>
      <c r="CM94" t="b">
        <f ca="1"/>
        <v>0</v>
      </c>
      <c r="CN94" t="b">
        <f ca="1"/>
        <v>0</v>
      </c>
      <c r="CO94">
        <f ca="1"/>
        <v>0</v>
      </c>
      <c r="CP94">
        <f ca="1"/>
        <v>0</v>
      </c>
      <c r="CQ94">
        <f ca="1"/>
        <v>0</v>
      </c>
      <c r="CR94">
        <f ca="1"/>
        <v>0</v>
      </c>
      <c r="CS94">
        <f ca="1"/>
        <v>0</v>
      </c>
      <c r="CT94">
        <f ca="1"/>
        <v>0</v>
      </c>
      <c r="CU94" t="b">
        <f ca="1"/>
        <v>0</v>
      </c>
      <c r="CV94" t="b">
        <f ca="1"/>
        <v>0</v>
      </c>
      <c r="CW94">
        <f ca="1"/>
        <v>72</v>
      </c>
      <c r="CX94">
        <f ca="1"/>
        <v>58</v>
      </c>
      <c r="CY94">
        <f ca="1"/>
        <v>0</v>
      </c>
      <c r="CZ94">
        <f ca="1"/>
        <v>0</v>
      </c>
      <c r="DA94">
        <f ca="1"/>
        <v>0</v>
      </c>
      <c r="DB94" t="b">
        <f ca="1"/>
        <v>0</v>
      </c>
      <c r="DC94" t="b">
        <f ca="1"/>
        <v>0</v>
      </c>
      <c r="DD94">
        <f ca="1"/>
        <v>0</v>
      </c>
      <c r="DE94" t="b">
        <f ca="1"/>
        <v>0</v>
      </c>
      <c r="DF94">
        <f ca="1"/>
        <v>0</v>
      </c>
    </row>
    <row r="95" spans="1:110" x14ac:dyDescent="0.2">
      <c r="A95" t="str">
        <f ca="1"/>
        <v>6_3 Border</v>
      </c>
      <c r="B95">
        <f ca="1"/>
        <v>2</v>
      </c>
      <c r="C95">
        <f ca="1"/>
        <v>0</v>
      </c>
      <c r="D95">
        <f ca="1"/>
        <v>0</v>
      </c>
      <c r="E95">
        <f ca="1"/>
        <v>0</v>
      </c>
      <c r="F95">
        <f ca="1"/>
        <v>0</v>
      </c>
      <c r="G95">
        <f ca="1"/>
        <v>0</v>
      </c>
      <c r="H95">
        <f ca="1"/>
        <v>0</v>
      </c>
      <c r="I95">
        <f ca="1"/>
        <v>0</v>
      </c>
      <c r="J95" t="str">
        <f ca="1"/>
        <v>2:15</v>
      </c>
      <c r="K95" t="b">
        <f ca="1"/>
        <v>0</v>
      </c>
      <c r="L95" t="b">
        <f ca="1"/>
        <v>0</v>
      </c>
      <c r="M95" t="b">
        <f ca="1"/>
        <v>1</v>
      </c>
      <c r="N95" t="str">
        <f ca="1"/>
        <v>Vigil</v>
      </c>
      <c r="O95" t="b">
        <f ca="1"/>
        <v>0</v>
      </c>
      <c r="P95">
        <f ca="1"/>
        <v>0</v>
      </c>
      <c r="Q95">
        <f ca="1"/>
        <v>0</v>
      </c>
      <c r="R95">
        <f ca="1"/>
        <v>0</v>
      </c>
      <c r="S95">
        <f ca="1"/>
        <v>0</v>
      </c>
      <c r="T95">
        <f ca="1"/>
        <v>0</v>
      </c>
      <c r="U95">
        <f ca="1"/>
        <v>0</v>
      </c>
      <c r="V95">
        <f ca="1"/>
        <v>0</v>
      </c>
      <c r="W95">
        <f ca="1"/>
        <v>0</v>
      </c>
      <c r="X95">
        <f ca="1"/>
        <v>0</v>
      </c>
      <c r="Y95">
        <f ca="1"/>
        <v>0</v>
      </c>
      <c r="Z95">
        <f ca="1"/>
        <v>2</v>
      </c>
      <c r="AA95">
        <f ca="1"/>
        <v>0</v>
      </c>
      <c r="AB95">
        <f ca="1"/>
        <v>0</v>
      </c>
      <c r="AC95">
        <f ca="1"/>
        <v>0</v>
      </c>
      <c r="AD95">
        <f ca="1"/>
        <v>0</v>
      </c>
      <c r="AE95">
        <f ca="1"/>
        <v>0</v>
      </c>
      <c r="AF95">
        <f ca="1"/>
        <v>0</v>
      </c>
      <c r="AG95">
        <f ca="1"/>
        <v>0</v>
      </c>
      <c r="AH95">
        <f ca="1"/>
        <v>0</v>
      </c>
      <c r="AI95">
        <f ca="1"/>
        <v>0</v>
      </c>
      <c r="AJ95">
        <f ca="1"/>
        <v>0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  <c r="AQ95">
        <f ca="1"/>
        <v>0</v>
      </c>
      <c r="AR95">
        <f ca="1"/>
        <v>0</v>
      </c>
      <c r="AS95">
        <f ca="1"/>
        <v>0</v>
      </c>
      <c r="AT95">
        <f ca="1"/>
        <v>0</v>
      </c>
      <c r="AU95">
        <f ca="1"/>
        <v>0</v>
      </c>
      <c r="AV95">
        <f ca="1"/>
        <v>0</v>
      </c>
      <c r="AW95">
        <f ca="1"/>
        <v>0</v>
      </c>
      <c r="AX95">
        <f ca="1"/>
        <v>0</v>
      </c>
      <c r="AY95">
        <f ca="1"/>
        <v>0</v>
      </c>
      <c r="AZ95">
        <f ca="1"/>
        <v>0</v>
      </c>
      <c r="BA95">
        <f ca="1"/>
        <v>0</v>
      </c>
      <c r="BB95">
        <f ca="1"/>
        <v>0</v>
      </c>
      <c r="BC95">
        <f ca="1"/>
        <v>0</v>
      </c>
      <c r="BD95">
        <f ca="1"/>
        <v>0</v>
      </c>
      <c r="BE95">
        <f ca="1"/>
        <v>0</v>
      </c>
      <c r="BF95">
        <f ca="1"/>
        <v>0</v>
      </c>
      <c r="BG95">
        <f ca="1"/>
        <v>0</v>
      </c>
      <c r="BH95">
        <f ca="1"/>
        <v>0</v>
      </c>
      <c r="BI95">
        <f ca="1"/>
        <v>0</v>
      </c>
      <c r="BJ95">
        <f ca="1"/>
        <v>0</v>
      </c>
      <c r="BK95">
        <f ca="1"/>
        <v>0</v>
      </c>
      <c r="BL95">
        <f ca="1"/>
        <v>0</v>
      </c>
      <c r="BM95">
        <f ca="1"/>
        <v>0</v>
      </c>
      <c r="BN95">
        <f ca="1"/>
        <v>0</v>
      </c>
      <c r="BO95">
        <f ca="1"/>
        <v>0</v>
      </c>
      <c r="BP95">
        <f ca="1"/>
        <v>0</v>
      </c>
      <c r="BQ95">
        <f ca="1"/>
        <v>0</v>
      </c>
      <c r="BR95" t="str">
        <f ca="1"/>
        <v/>
      </c>
      <c r="BS95">
        <f ca="1"/>
        <v>0</v>
      </c>
      <c r="BT95">
        <f ca="1"/>
        <v>0</v>
      </c>
      <c r="BU95" t="b">
        <f ca="1"/>
        <v>0</v>
      </c>
      <c r="BV95" t="b">
        <f ca="1"/>
        <v>0</v>
      </c>
      <c r="BW95">
        <f ca="1"/>
        <v>0</v>
      </c>
      <c r="BX95">
        <f ca="1"/>
        <v>0</v>
      </c>
      <c r="BY95">
        <f ca="1"/>
        <v>0</v>
      </c>
      <c r="BZ95">
        <f ca="1"/>
        <v>0</v>
      </c>
      <c r="CA95">
        <f ca="1"/>
        <v>0</v>
      </c>
      <c r="CB95">
        <f ca="1"/>
        <v>0</v>
      </c>
      <c r="CC95" t="b">
        <f ca="1"/>
        <v>0</v>
      </c>
      <c r="CD95" t="b">
        <f ca="1"/>
        <v>0</v>
      </c>
      <c r="CE95">
        <f ca="1"/>
        <v>0</v>
      </c>
      <c r="CF95">
        <f ca="1"/>
        <v>0</v>
      </c>
      <c r="CG95">
        <f ca="1"/>
        <v>0</v>
      </c>
      <c r="CH95">
        <f ca="1"/>
        <v>135</v>
      </c>
      <c r="CI95">
        <f ca="1"/>
        <v>45</v>
      </c>
      <c r="CJ95" t="b">
        <f ca="1"/>
        <v>1</v>
      </c>
      <c r="CK95" t="b">
        <f ca="1"/>
        <v>0</v>
      </c>
      <c r="CL95" t="b">
        <f ca="1"/>
        <v>0</v>
      </c>
      <c r="CM95" t="b">
        <f ca="1"/>
        <v>0</v>
      </c>
      <c r="CN95" t="b">
        <f ca="1"/>
        <v>0</v>
      </c>
      <c r="CO95">
        <f ca="1"/>
        <v>0</v>
      </c>
      <c r="CP95">
        <f ca="1"/>
        <v>0</v>
      </c>
      <c r="CQ95">
        <f ca="1"/>
        <v>0</v>
      </c>
      <c r="CR95">
        <f ca="1"/>
        <v>0</v>
      </c>
      <c r="CS95">
        <f ca="1"/>
        <v>0</v>
      </c>
      <c r="CT95">
        <f ca="1"/>
        <v>0</v>
      </c>
      <c r="CU95" t="b">
        <f ca="1"/>
        <v>1</v>
      </c>
      <c r="CV95" t="b">
        <f ca="1"/>
        <v>0</v>
      </c>
      <c r="CW95">
        <f ca="1"/>
        <v>133</v>
      </c>
      <c r="CX95">
        <f ca="1"/>
        <v>45</v>
      </c>
      <c r="CY95">
        <f ca="1"/>
        <v>0</v>
      </c>
      <c r="CZ95">
        <f ca="1"/>
        <v>0</v>
      </c>
      <c r="DA95">
        <f ca="1"/>
        <v>0</v>
      </c>
      <c r="DB95" t="b">
        <f ca="1"/>
        <v>0</v>
      </c>
      <c r="DC95" t="b">
        <f ca="1"/>
        <v>0</v>
      </c>
      <c r="DD95">
        <f ca="1"/>
        <v>0</v>
      </c>
      <c r="DE95" t="b">
        <f ca="1"/>
        <v>0</v>
      </c>
      <c r="DF95">
        <f ca="1"/>
        <v>0</v>
      </c>
    </row>
    <row r="96" spans="1:110" x14ac:dyDescent="0.2">
      <c r="A96" t="str">
        <f ca="1"/>
        <v>6_3 Border</v>
      </c>
      <c r="B96">
        <f ca="1"/>
        <v>3</v>
      </c>
      <c r="C96">
        <f ca="1"/>
        <v>0</v>
      </c>
      <c r="D96">
        <f ca="1"/>
        <v>0</v>
      </c>
      <c r="E96">
        <f ca="1"/>
        <v>0</v>
      </c>
      <c r="F96">
        <f ca="1"/>
        <v>0</v>
      </c>
      <c r="G96">
        <f ca="1"/>
        <v>0</v>
      </c>
      <c r="H96">
        <f ca="1"/>
        <v>0</v>
      </c>
      <c r="I96">
        <f ca="1"/>
        <v>0</v>
      </c>
      <c r="J96" t="str">
        <f ca="1"/>
        <v>1:26</v>
      </c>
      <c r="K96" t="b">
        <f ca="1"/>
        <v>0</v>
      </c>
      <c r="L96" t="b">
        <f ca="1"/>
        <v>1</v>
      </c>
      <c r="M96" t="b">
        <f ca="1"/>
        <v>0</v>
      </c>
      <c r="N96" t="str">
        <f ca="1"/>
        <v>Wamai</v>
      </c>
      <c r="O96" t="b">
        <f ca="1"/>
        <v>0</v>
      </c>
      <c r="P96">
        <f ca="1"/>
        <v>0</v>
      </c>
      <c r="Q96">
        <f ca="1"/>
        <v>0</v>
      </c>
      <c r="R96">
        <f ca="1"/>
        <v>0</v>
      </c>
      <c r="S96">
        <f ca="1"/>
        <v>0</v>
      </c>
      <c r="T96">
        <f ca="1"/>
        <v>0</v>
      </c>
      <c r="U96">
        <f ca="1"/>
        <v>0</v>
      </c>
      <c r="V96">
        <f ca="1"/>
        <v>0</v>
      </c>
      <c r="W96">
        <f ca="1"/>
        <v>0</v>
      </c>
      <c r="X96">
        <f ca="1"/>
        <v>0</v>
      </c>
      <c r="Y96">
        <f ca="1"/>
        <v>0</v>
      </c>
      <c r="Z96">
        <f ca="1"/>
        <v>3</v>
      </c>
      <c r="AA96">
        <f ca="1"/>
        <v>0</v>
      </c>
      <c r="AB96">
        <f ca="1"/>
        <v>0</v>
      </c>
      <c r="AC96">
        <f ca="1"/>
        <v>0</v>
      </c>
      <c r="AD96">
        <f ca="1"/>
        <v>0</v>
      </c>
      <c r="AE96">
        <f ca="1"/>
        <v>0</v>
      </c>
      <c r="AF96">
        <f ca="1"/>
        <v>0</v>
      </c>
      <c r="AG96">
        <f ca="1"/>
        <v>0</v>
      </c>
      <c r="AH96">
        <f ca="1"/>
        <v>0</v>
      </c>
      <c r="AI96">
        <f ca="1"/>
        <v>0</v>
      </c>
      <c r="AJ96">
        <f ca="1"/>
        <v>0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  <c r="AQ96">
        <f ca="1"/>
        <v>0</v>
      </c>
      <c r="AR96">
        <f ca="1"/>
        <v>0</v>
      </c>
      <c r="AS96">
        <f ca="1"/>
        <v>0</v>
      </c>
      <c r="AT96">
        <f ca="1"/>
        <v>0</v>
      </c>
      <c r="AU96">
        <f ca="1"/>
        <v>0</v>
      </c>
      <c r="AV96">
        <f ca="1"/>
        <v>0</v>
      </c>
      <c r="AW96">
        <f ca="1"/>
        <v>0</v>
      </c>
      <c r="AX96">
        <f ca="1"/>
        <v>0</v>
      </c>
      <c r="AY96">
        <f ca="1"/>
        <v>0</v>
      </c>
      <c r="AZ96">
        <f ca="1"/>
        <v>0</v>
      </c>
      <c r="BA96">
        <f ca="1"/>
        <v>0</v>
      </c>
      <c r="BB96">
        <f ca="1"/>
        <v>0</v>
      </c>
      <c r="BC96">
        <f ca="1"/>
        <v>0</v>
      </c>
      <c r="BD96">
        <f ca="1"/>
        <v>0</v>
      </c>
      <c r="BE96">
        <f ca="1"/>
        <v>0</v>
      </c>
      <c r="BF96">
        <f ca="1"/>
        <v>0</v>
      </c>
      <c r="BG96">
        <f ca="1"/>
        <v>0</v>
      </c>
      <c r="BH96">
        <f ca="1"/>
        <v>0</v>
      </c>
      <c r="BI96">
        <f ca="1"/>
        <v>0</v>
      </c>
      <c r="BJ96">
        <f ca="1"/>
        <v>0</v>
      </c>
      <c r="BK96">
        <f ca="1"/>
        <v>0</v>
      </c>
      <c r="BL96">
        <f ca="1"/>
        <v>0</v>
      </c>
      <c r="BM96">
        <f ca="1"/>
        <v>0</v>
      </c>
      <c r="BN96">
        <f ca="1"/>
        <v>0</v>
      </c>
      <c r="BO96">
        <f ca="1"/>
        <v>0</v>
      </c>
      <c r="BP96">
        <f ca="1"/>
        <v>0</v>
      </c>
      <c r="BQ96">
        <f ca="1"/>
        <v>0</v>
      </c>
      <c r="BR96" t="str">
        <f ca="1"/>
        <v/>
      </c>
      <c r="BS96">
        <f ca="1"/>
        <v>0</v>
      </c>
      <c r="BT96">
        <f ca="1"/>
        <v>0</v>
      </c>
      <c r="BU96" t="b">
        <f ca="1"/>
        <v>0</v>
      </c>
      <c r="BV96" t="b">
        <f ca="1"/>
        <v>0</v>
      </c>
      <c r="BW96">
        <f ca="1"/>
        <v>0</v>
      </c>
      <c r="BX96">
        <f ca="1"/>
        <v>0</v>
      </c>
      <c r="BY96">
        <f ca="1"/>
        <v>0</v>
      </c>
      <c r="BZ96">
        <f ca="1"/>
        <v>0</v>
      </c>
      <c r="CA96">
        <f ca="1"/>
        <v>0</v>
      </c>
      <c r="CB96">
        <f ca="1"/>
        <v>0</v>
      </c>
      <c r="CC96" t="b">
        <f ca="1"/>
        <v>0</v>
      </c>
      <c r="CD96" t="b">
        <f ca="1"/>
        <v>1</v>
      </c>
      <c r="CE96">
        <f ca="1"/>
        <v>0</v>
      </c>
      <c r="CF96">
        <f ca="1"/>
        <v>0</v>
      </c>
      <c r="CG96">
        <f ca="1"/>
        <v>0</v>
      </c>
      <c r="CH96">
        <f ca="1"/>
        <v>86</v>
      </c>
      <c r="CI96">
        <f ca="1"/>
        <v>94</v>
      </c>
      <c r="CJ96" t="b">
        <f ca="1"/>
        <v>1</v>
      </c>
      <c r="CK96" t="b">
        <f ca="1"/>
        <v>0</v>
      </c>
      <c r="CL96" t="b">
        <f ca="1"/>
        <v>0</v>
      </c>
      <c r="CM96" t="b">
        <f ca="1"/>
        <v>0</v>
      </c>
      <c r="CN96" t="b">
        <f ca="1"/>
        <v>0</v>
      </c>
      <c r="CO96">
        <f ca="1"/>
        <v>0</v>
      </c>
      <c r="CP96">
        <f ca="1"/>
        <v>0</v>
      </c>
      <c r="CQ96">
        <f ca="1"/>
        <v>0</v>
      </c>
      <c r="CR96">
        <f ca="1"/>
        <v>0</v>
      </c>
      <c r="CS96">
        <f ca="1"/>
        <v>0</v>
      </c>
      <c r="CT96">
        <f ca="1"/>
        <v>0</v>
      </c>
      <c r="CU96" t="b">
        <f ca="1"/>
        <v>0</v>
      </c>
      <c r="CV96" t="b">
        <f ca="1"/>
        <v>1</v>
      </c>
      <c r="CW96">
        <f ca="1"/>
        <v>143</v>
      </c>
      <c r="CX96">
        <f ca="1"/>
        <v>94</v>
      </c>
      <c r="CY96">
        <f ca="1"/>
        <v>0</v>
      </c>
      <c r="CZ96">
        <f ca="1"/>
        <v>0</v>
      </c>
      <c r="DA96">
        <f ca="1"/>
        <v>0</v>
      </c>
      <c r="DB96" t="b">
        <f ca="1"/>
        <v>1</v>
      </c>
      <c r="DC96" t="b">
        <f ca="1"/>
        <v>0</v>
      </c>
      <c r="DD96">
        <f ca="1"/>
        <v>0</v>
      </c>
      <c r="DE96" t="b">
        <f ca="1"/>
        <v>0</v>
      </c>
      <c r="DF96">
        <f ca="1"/>
        <v>0</v>
      </c>
    </row>
    <row r="97" spans="1:110" x14ac:dyDescent="0.2">
      <c r="A97" t="str">
        <f ca="1"/>
        <v>6_3 Border</v>
      </c>
      <c r="B97">
        <f ca="1"/>
        <v>4</v>
      </c>
      <c r="C97">
        <f ca="1"/>
        <v>0</v>
      </c>
      <c r="D97">
        <f ca="1"/>
        <v>0</v>
      </c>
      <c r="E97">
        <f ca="1"/>
        <v>0</v>
      </c>
      <c r="F97">
        <f ca="1"/>
        <v>0</v>
      </c>
      <c r="G97">
        <f ca="1"/>
        <v>0</v>
      </c>
      <c r="H97">
        <f ca="1"/>
        <v>0</v>
      </c>
      <c r="I97">
        <f ca="1"/>
        <v>0</v>
      </c>
      <c r="J97">
        <f ca="1"/>
        <v>0</v>
      </c>
      <c r="K97" t="b">
        <f ca="1"/>
        <v>0</v>
      </c>
      <c r="L97" t="b">
        <f ca="1"/>
        <v>0</v>
      </c>
      <c r="M97" t="b">
        <f ca="1"/>
        <v>0</v>
      </c>
      <c r="N97" t="str">
        <f ca="1"/>
        <v>Wamai</v>
      </c>
      <c r="O97" t="b">
        <f ca="1"/>
        <v>0</v>
      </c>
      <c r="P97">
        <f ca="1"/>
        <v>0</v>
      </c>
      <c r="Q97">
        <f ca="1"/>
        <v>0</v>
      </c>
      <c r="R97">
        <f ca="1"/>
        <v>0</v>
      </c>
      <c r="S97">
        <f ca="1"/>
        <v>0</v>
      </c>
      <c r="T97">
        <f ca="1"/>
        <v>0</v>
      </c>
      <c r="U97">
        <f ca="1"/>
        <v>0</v>
      </c>
      <c r="V97">
        <f ca="1"/>
        <v>0</v>
      </c>
      <c r="W97">
        <f ca="1"/>
        <v>0</v>
      </c>
      <c r="X97">
        <f ca="1"/>
        <v>0</v>
      </c>
      <c r="Y97">
        <f ca="1"/>
        <v>0</v>
      </c>
      <c r="Z97">
        <f ca="1"/>
        <v>4</v>
      </c>
      <c r="AA97">
        <f ca="1"/>
        <v>0</v>
      </c>
      <c r="AB97">
        <f ca="1"/>
        <v>0</v>
      </c>
      <c r="AC97">
        <f ca="1"/>
        <v>0</v>
      </c>
      <c r="AD97">
        <f ca="1"/>
        <v>0</v>
      </c>
      <c r="AE97">
        <f ca="1"/>
        <v>0</v>
      </c>
      <c r="AF97">
        <f ca="1"/>
        <v>0</v>
      </c>
      <c r="AG97">
        <f ca="1"/>
        <v>0</v>
      </c>
      <c r="AH97">
        <f ca="1"/>
        <v>0</v>
      </c>
      <c r="AI97">
        <f ca="1"/>
        <v>0</v>
      </c>
      <c r="AJ97">
        <f ca="1"/>
        <v>0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  <c r="AQ97">
        <f ca="1"/>
        <v>0</v>
      </c>
      <c r="AR97">
        <f ca="1"/>
        <v>0</v>
      </c>
      <c r="AS97">
        <f ca="1"/>
        <v>0</v>
      </c>
      <c r="AT97">
        <f ca="1"/>
        <v>0</v>
      </c>
      <c r="AU97">
        <f ca="1"/>
        <v>0</v>
      </c>
      <c r="AV97">
        <f ca="1"/>
        <v>0</v>
      </c>
      <c r="AW97">
        <f ca="1"/>
        <v>0</v>
      </c>
      <c r="AX97">
        <f ca="1"/>
        <v>0</v>
      </c>
      <c r="AY97">
        <f ca="1"/>
        <v>0</v>
      </c>
      <c r="AZ97">
        <f ca="1"/>
        <v>0</v>
      </c>
      <c r="BA97">
        <f ca="1"/>
        <v>0</v>
      </c>
      <c r="BB97">
        <f ca="1"/>
        <v>0</v>
      </c>
      <c r="BC97">
        <f ca="1"/>
        <v>0</v>
      </c>
      <c r="BD97">
        <f ca="1"/>
        <v>0</v>
      </c>
      <c r="BE97">
        <f ca="1"/>
        <v>0</v>
      </c>
      <c r="BF97">
        <f ca="1"/>
        <v>0</v>
      </c>
      <c r="BG97">
        <f ca="1"/>
        <v>0</v>
      </c>
      <c r="BH97">
        <f ca="1"/>
        <v>0</v>
      </c>
      <c r="BI97">
        <f ca="1"/>
        <v>0</v>
      </c>
      <c r="BJ97">
        <f ca="1"/>
        <v>0</v>
      </c>
      <c r="BK97">
        <f ca="1"/>
        <v>0</v>
      </c>
      <c r="BL97">
        <f ca="1"/>
        <v>0</v>
      </c>
      <c r="BM97">
        <f ca="1"/>
        <v>0</v>
      </c>
      <c r="BN97">
        <f ca="1"/>
        <v>0</v>
      </c>
      <c r="BO97">
        <f ca="1"/>
        <v>0</v>
      </c>
      <c r="BP97">
        <f ca="1"/>
        <v>0</v>
      </c>
      <c r="BQ97">
        <f ca="1"/>
        <v>0</v>
      </c>
      <c r="BR97" t="str">
        <f ca="1"/>
        <v/>
      </c>
      <c r="BS97">
        <f ca="1"/>
        <v>0</v>
      </c>
      <c r="BT97">
        <f ca="1"/>
        <v>0</v>
      </c>
      <c r="BU97" t="b">
        <f ca="1"/>
        <v>0</v>
      </c>
      <c r="BV97" t="b">
        <f ca="1"/>
        <v>0</v>
      </c>
      <c r="BW97">
        <f ca="1"/>
        <v>0</v>
      </c>
      <c r="BX97">
        <f ca="1"/>
        <v>0</v>
      </c>
      <c r="BY97">
        <f ca="1"/>
        <v>0</v>
      </c>
      <c r="BZ97">
        <f ca="1"/>
        <v>0</v>
      </c>
      <c r="CA97">
        <f ca="1"/>
        <v>3</v>
      </c>
      <c r="CB97">
        <f ca="1"/>
        <v>3</v>
      </c>
      <c r="CC97" t="b">
        <f ca="1"/>
        <v>0</v>
      </c>
      <c r="CD97" t="b">
        <f ca="1"/>
        <v>1</v>
      </c>
      <c r="CE97">
        <f ca="1"/>
        <v>0</v>
      </c>
      <c r="CF97">
        <f ca="1"/>
        <v>0</v>
      </c>
      <c r="CG97">
        <f ca="1"/>
        <v>0</v>
      </c>
      <c r="CH97">
        <f ca="1"/>
        <v>0</v>
      </c>
      <c r="CI97" t="b">
        <f ca="1"/>
        <v>0</v>
      </c>
      <c r="CJ97" t="b">
        <f ca="1"/>
        <v>1</v>
      </c>
      <c r="CK97" t="b">
        <f ca="1"/>
        <v>1</v>
      </c>
      <c r="CL97" t="b">
        <f ca="1"/>
        <v>0</v>
      </c>
      <c r="CM97" t="b">
        <f ca="1"/>
        <v>1</v>
      </c>
      <c r="CN97" t="b">
        <f ca="1"/>
        <v>0</v>
      </c>
      <c r="CO97">
        <f ca="1"/>
        <v>0</v>
      </c>
      <c r="CP97">
        <f ca="1"/>
        <v>0</v>
      </c>
      <c r="CQ97">
        <f ca="1"/>
        <v>0</v>
      </c>
      <c r="CR97">
        <f ca="1"/>
        <v>0</v>
      </c>
      <c r="CS97">
        <f ca="1"/>
        <v>0</v>
      </c>
      <c r="CT97">
        <f ca="1"/>
        <v>0</v>
      </c>
      <c r="CU97" t="b">
        <f ca="1"/>
        <v>1</v>
      </c>
      <c r="CV97" t="b">
        <f ca="1"/>
        <v>1</v>
      </c>
      <c r="CW97" t="b">
        <f ca="1"/>
        <v>0</v>
      </c>
      <c r="CX97" t="b">
        <f ca="1"/>
        <v>0</v>
      </c>
      <c r="CY97">
        <f ca="1"/>
        <v>2</v>
      </c>
      <c r="CZ97">
        <f ca="1"/>
        <v>3</v>
      </c>
      <c r="DA97">
        <f ca="1"/>
        <v>0</v>
      </c>
      <c r="DB97" t="b">
        <f ca="1"/>
        <v>0</v>
      </c>
      <c r="DC97" t="b">
        <f ca="1"/>
        <v>0</v>
      </c>
      <c r="DD97">
        <f ca="1"/>
        <v>0</v>
      </c>
      <c r="DE97" t="b">
        <f ca="1"/>
        <v>0</v>
      </c>
      <c r="DF97">
        <f ca="1"/>
        <v>0</v>
      </c>
    </row>
    <row r="98" spans="1:110" x14ac:dyDescent="0.2">
      <c r="A98" t="str">
        <f ca="1"/>
        <v>6_3 Border</v>
      </c>
      <c r="B98">
        <f ca="1"/>
        <v>5</v>
      </c>
      <c r="C98">
        <f ca="1"/>
        <v>0</v>
      </c>
      <c r="D98">
        <f ca="1"/>
        <v>0</v>
      </c>
      <c r="E98">
        <f ca="1"/>
        <v>0</v>
      </c>
      <c r="F98">
        <f ca="1"/>
        <v>0</v>
      </c>
      <c r="G98">
        <f ca="1"/>
        <v>0</v>
      </c>
      <c r="H98">
        <f ca="1"/>
        <v>0</v>
      </c>
      <c r="I98">
        <f ca="1"/>
        <v>0</v>
      </c>
      <c r="J98" t="str">
        <f ca="1"/>
        <v>0:34</v>
      </c>
      <c r="K98" t="b">
        <f ca="1"/>
        <v>1</v>
      </c>
      <c r="L98" t="b">
        <f ca="1"/>
        <v>0</v>
      </c>
      <c r="M98" t="b">
        <f ca="1"/>
        <v>0</v>
      </c>
      <c r="N98" t="str">
        <f ca="1"/>
        <v>Azami</v>
      </c>
      <c r="O98" t="b">
        <f ca="1"/>
        <v>0</v>
      </c>
      <c r="P98">
        <f ca="1"/>
        <v>0</v>
      </c>
      <c r="Q98">
        <f ca="1"/>
        <v>0</v>
      </c>
      <c r="R98">
        <f ca="1"/>
        <v>0</v>
      </c>
      <c r="S98">
        <f ca="1"/>
        <v>0</v>
      </c>
      <c r="T98">
        <f ca="1"/>
        <v>0</v>
      </c>
      <c r="U98">
        <f ca="1"/>
        <v>0</v>
      </c>
      <c r="V98">
        <f ca="1"/>
        <v>0</v>
      </c>
      <c r="W98">
        <f ca="1"/>
        <v>0</v>
      </c>
      <c r="X98">
        <f ca="1"/>
        <v>0</v>
      </c>
      <c r="Y98">
        <f ca="1"/>
        <v>0</v>
      </c>
      <c r="Z98">
        <f ca="1"/>
        <v>5</v>
      </c>
      <c r="AA98">
        <f ca="1"/>
        <v>0</v>
      </c>
      <c r="AB98">
        <f ca="1"/>
        <v>0</v>
      </c>
      <c r="AC98">
        <f ca="1"/>
        <v>0</v>
      </c>
      <c r="AD98">
        <f ca="1"/>
        <v>0</v>
      </c>
      <c r="AE98">
        <f ca="1"/>
        <v>0</v>
      </c>
      <c r="AF98">
        <f ca="1"/>
        <v>0</v>
      </c>
      <c r="AG98">
        <f ca="1"/>
        <v>0</v>
      </c>
      <c r="AH98">
        <f ca="1"/>
        <v>0</v>
      </c>
      <c r="AI98">
        <f ca="1"/>
        <v>0</v>
      </c>
      <c r="AJ98">
        <f ca="1"/>
        <v>0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  <c r="AQ98">
        <f ca="1"/>
        <v>0</v>
      </c>
      <c r="AR98">
        <f ca="1"/>
        <v>0</v>
      </c>
      <c r="AS98">
        <f ca="1"/>
        <v>0</v>
      </c>
      <c r="AT98">
        <f ca="1"/>
        <v>0</v>
      </c>
      <c r="AU98">
        <f ca="1"/>
        <v>0</v>
      </c>
      <c r="AV98">
        <f ca="1"/>
        <v>0</v>
      </c>
      <c r="AW98">
        <f ca="1"/>
        <v>0</v>
      </c>
      <c r="AX98">
        <f ca="1"/>
        <v>0</v>
      </c>
      <c r="AY98">
        <f ca="1"/>
        <v>0</v>
      </c>
      <c r="AZ98">
        <f ca="1"/>
        <v>0</v>
      </c>
      <c r="BA98">
        <f ca="1"/>
        <v>0</v>
      </c>
      <c r="BB98">
        <f ca="1"/>
        <v>0</v>
      </c>
      <c r="BC98">
        <f ca="1"/>
        <v>0</v>
      </c>
      <c r="BD98">
        <f ca="1"/>
        <v>0</v>
      </c>
      <c r="BE98">
        <f ca="1"/>
        <v>0</v>
      </c>
      <c r="BF98">
        <f ca="1"/>
        <v>0</v>
      </c>
      <c r="BG98">
        <f ca="1"/>
        <v>0</v>
      </c>
      <c r="BH98">
        <f ca="1"/>
        <v>0</v>
      </c>
      <c r="BI98">
        <f ca="1"/>
        <v>0</v>
      </c>
      <c r="BJ98">
        <f ca="1"/>
        <v>0</v>
      </c>
      <c r="BK98">
        <f ca="1"/>
        <v>0</v>
      </c>
      <c r="BL98">
        <f ca="1"/>
        <v>0</v>
      </c>
      <c r="BM98">
        <f ca="1"/>
        <v>0</v>
      </c>
      <c r="BN98">
        <f ca="1"/>
        <v>0</v>
      </c>
      <c r="BO98">
        <f ca="1"/>
        <v>0</v>
      </c>
      <c r="BP98">
        <f ca="1"/>
        <v>0</v>
      </c>
      <c r="BQ98">
        <f ca="1"/>
        <v>0</v>
      </c>
      <c r="BR98" t="str">
        <f ca="1"/>
        <v/>
      </c>
      <c r="BS98">
        <f ca="1"/>
        <v>0</v>
      </c>
      <c r="BT98">
        <f ca="1"/>
        <v>-80</v>
      </c>
      <c r="BU98" t="b">
        <f ca="1"/>
        <v>0</v>
      </c>
      <c r="BV98" t="b">
        <f ca="1"/>
        <v>0</v>
      </c>
      <c r="BW98">
        <f ca="1"/>
        <v>0</v>
      </c>
      <c r="BX98">
        <f ca="1"/>
        <v>0</v>
      </c>
      <c r="BY98">
        <f ca="1"/>
        <v>0</v>
      </c>
      <c r="BZ98">
        <f ca="1"/>
        <v>0</v>
      </c>
      <c r="CA98">
        <f ca="1"/>
        <v>2</v>
      </c>
      <c r="CB98">
        <f ca="1"/>
        <v>1</v>
      </c>
      <c r="CC98" t="b">
        <f ca="1"/>
        <v>1</v>
      </c>
      <c r="CD98" t="b">
        <f ca="1"/>
        <v>1</v>
      </c>
      <c r="CE98">
        <f ca="1"/>
        <v>0</v>
      </c>
      <c r="CF98">
        <f ca="1"/>
        <v>0</v>
      </c>
      <c r="CG98">
        <f ca="1"/>
        <v>0</v>
      </c>
      <c r="CH98">
        <f ca="1"/>
        <v>34</v>
      </c>
      <c r="CI98">
        <f ca="1"/>
        <v>66</v>
      </c>
      <c r="CJ98" t="b">
        <f ca="1"/>
        <v>0</v>
      </c>
      <c r="CK98" t="b">
        <f ca="1"/>
        <v>0</v>
      </c>
      <c r="CL98" t="b">
        <f ca="1"/>
        <v>1</v>
      </c>
      <c r="CM98" t="b">
        <f ca="1"/>
        <v>0</v>
      </c>
      <c r="CN98" t="b">
        <f ca="1"/>
        <v>0</v>
      </c>
      <c r="CO98">
        <f ca="1"/>
        <v>0</v>
      </c>
      <c r="CP98">
        <f ca="1"/>
        <v>0</v>
      </c>
      <c r="CQ98">
        <f ca="1"/>
        <v>0</v>
      </c>
      <c r="CR98">
        <f ca="1"/>
        <v>0</v>
      </c>
      <c r="CS98">
        <f ca="1"/>
        <v>0</v>
      </c>
      <c r="CT98">
        <f ca="1"/>
        <v>0</v>
      </c>
      <c r="CU98" t="b">
        <f ca="1"/>
        <v>1</v>
      </c>
      <c r="CV98" t="b">
        <f ca="1"/>
        <v>1</v>
      </c>
      <c r="CW98">
        <f ca="1"/>
        <v>100</v>
      </c>
      <c r="CX98">
        <f ca="1"/>
        <v>66</v>
      </c>
      <c r="CY98">
        <f ca="1"/>
        <v>2</v>
      </c>
      <c r="CZ98">
        <f ca="1"/>
        <v>2</v>
      </c>
      <c r="DA98">
        <f ca="1"/>
        <v>0</v>
      </c>
      <c r="DB98" t="b">
        <f ca="1"/>
        <v>0</v>
      </c>
      <c r="DC98" t="b">
        <f ca="1"/>
        <v>0</v>
      </c>
      <c r="DD98">
        <f ca="1"/>
        <v>0</v>
      </c>
      <c r="DE98" t="b">
        <f ca="1"/>
        <v>0</v>
      </c>
      <c r="DF98">
        <f ca="1"/>
        <v>0</v>
      </c>
    </row>
    <row r="99" spans="1:110" x14ac:dyDescent="0.2">
      <c r="A99" t="str">
        <f ca="1"/>
        <v>6_3 Border</v>
      </c>
      <c r="B99">
        <f ca="1"/>
        <v>6</v>
      </c>
      <c r="C99">
        <f ca="1"/>
        <v>0</v>
      </c>
      <c r="D99">
        <f ca="1"/>
        <v>0</v>
      </c>
      <c r="E99">
        <f ca="1"/>
        <v>0</v>
      </c>
      <c r="F99">
        <f ca="1"/>
        <v>0</v>
      </c>
      <c r="G99">
        <f ca="1"/>
        <v>0</v>
      </c>
      <c r="H99">
        <f ca="1"/>
        <v>0</v>
      </c>
      <c r="I99">
        <f ca="1"/>
        <v>0</v>
      </c>
      <c r="J99" t="str">
        <f ca="1"/>
        <v>1:56</v>
      </c>
      <c r="K99" t="b">
        <f ca="1"/>
        <v>0</v>
      </c>
      <c r="L99" t="b">
        <f ca="1"/>
        <v>0</v>
      </c>
      <c r="M99" t="b">
        <f ca="1"/>
        <v>0</v>
      </c>
      <c r="N99" t="str">
        <f ca="1"/>
        <v>Azami</v>
      </c>
      <c r="O99" t="b">
        <f ca="1"/>
        <v>0</v>
      </c>
      <c r="P99">
        <f ca="1"/>
        <v>0</v>
      </c>
      <c r="Q99">
        <f ca="1"/>
        <v>0</v>
      </c>
      <c r="R99">
        <f ca="1"/>
        <v>0</v>
      </c>
      <c r="S99">
        <f ca="1"/>
        <v>0</v>
      </c>
      <c r="T99">
        <f ca="1"/>
        <v>0</v>
      </c>
      <c r="U99">
        <f ca="1"/>
        <v>0</v>
      </c>
      <c r="V99">
        <f ca="1"/>
        <v>0</v>
      </c>
      <c r="W99">
        <f ca="1"/>
        <v>0</v>
      </c>
      <c r="X99">
        <f ca="1"/>
        <v>0</v>
      </c>
      <c r="Y99">
        <f ca="1"/>
        <v>0</v>
      </c>
      <c r="Z99">
        <f ca="1"/>
        <v>6</v>
      </c>
      <c r="AA99">
        <f ca="1"/>
        <v>0</v>
      </c>
      <c r="AB99">
        <f ca="1"/>
        <v>0</v>
      </c>
      <c r="AC99">
        <f ca="1"/>
        <v>0</v>
      </c>
      <c r="AD99">
        <f ca="1"/>
        <v>0</v>
      </c>
      <c r="AE99">
        <f ca="1"/>
        <v>0</v>
      </c>
      <c r="AF99">
        <f ca="1"/>
        <v>0</v>
      </c>
      <c r="AG99">
        <f ca="1"/>
        <v>0</v>
      </c>
      <c r="AH99">
        <f ca="1"/>
        <v>0</v>
      </c>
      <c r="AI99">
        <f ca="1"/>
        <v>0</v>
      </c>
      <c r="AJ99">
        <f ca="1"/>
        <v>0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  <c r="AQ99">
        <f ca="1"/>
        <v>0</v>
      </c>
      <c r="AR99">
        <f ca="1"/>
        <v>0</v>
      </c>
      <c r="AS99">
        <f ca="1"/>
        <v>0</v>
      </c>
      <c r="AT99">
        <f ca="1"/>
        <v>0</v>
      </c>
      <c r="AU99">
        <f ca="1"/>
        <v>0</v>
      </c>
      <c r="AV99">
        <f ca="1"/>
        <v>0</v>
      </c>
      <c r="AW99">
        <f ca="1"/>
        <v>0</v>
      </c>
      <c r="AX99">
        <f ca="1"/>
        <v>0</v>
      </c>
      <c r="AY99">
        <f ca="1"/>
        <v>0</v>
      </c>
      <c r="AZ99">
        <f ca="1"/>
        <v>0</v>
      </c>
      <c r="BA99">
        <f ca="1"/>
        <v>0</v>
      </c>
      <c r="BB99">
        <f ca="1"/>
        <v>0</v>
      </c>
      <c r="BC99">
        <f ca="1"/>
        <v>0</v>
      </c>
      <c r="BD99">
        <f ca="1"/>
        <v>0</v>
      </c>
      <c r="BE99">
        <f ca="1"/>
        <v>0</v>
      </c>
      <c r="BF99">
        <f ca="1"/>
        <v>0</v>
      </c>
      <c r="BG99">
        <f ca="1"/>
        <v>0</v>
      </c>
      <c r="BH99">
        <f ca="1"/>
        <v>0</v>
      </c>
      <c r="BI99">
        <f ca="1"/>
        <v>0</v>
      </c>
      <c r="BJ99">
        <f ca="1"/>
        <v>0</v>
      </c>
      <c r="BK99">
        <f ca="1"/>
        <v>0</v>
      </c>
      <c r="BL99">
        <f ca="1"/>
        <v>0</v>
      </c>
      <c r="BM99">
        <f ca="1"/>
        <v>0</v>
      </c>
      <c r="BN99">
        <f ca="1"/>
        <v>0</v>
      </c>
      <c r="BO99">
        <f ca="1"/>
        <v>0</v>
      </c>
      <c r="BP99">
        <f ca="1"/>
        <v>0</v>
      </c>
      <c r="BQ99">
        <f ca="1"/>
        <v>0</v>
      </c>
      <c r="BR99" t="str">
        <f ca="1"/>
        <v/>
      </c>
      <c r="BS99">
        <f ca="1"/>
        <v>0</v>
      </c>
      <c r="BT99">
        <f ca="1"/>
        <v>0</v>
      </c>
      <c r="BU99" t="b">
        <f ca="1"/>
        <v>0</v>
      </c>
      <c r="BV99" t="b">
        <f ca="1"/>
        <v>0</v>
      </c>
      <c r="BW99">
        <f ca="1"/>
        <v>0</v>
      </c>
      <c r="BX99">
        <f ca="1"/>
        <v>0</v>
      </c>
      <c r="BY99">
        <f ca="1"/>
        <v>0</v>
      </c>
      <c r="BZ99">
        <f ca="1"/>
        <v>0</v>
      </c>
      <c r="CA99">
        <f ca="1"/>
        <v>1</v>
      </c>
      <c r="CB99">
        <f ca="1"/>
        <v>0</v>
      </c>
      <c r="CC99" t="b">
        <f ca="1"/>
        <v>1</v>
      </c>
      <c r="CD99" t="b">
        <f ca="1"/>
        <v>1</v>
      </c>
      <c r="CE99">
        <f ca="1"/>
        <v>0</v>
      </c>
      <c r="CF99">
        <f ca="1"/>
        <v>0</v>
      </c>
      <c r="CG99">
        <f ca="1"/>
        <v>0</v>
      </c>
      <c r="CH99">
        <f ca="1"/>
        <v>116</v>
      </c>
      <c r="CI99">
        <f ca="1"/>
        <v>64</v>
      </c>
      <c r="CJ99" t="b">
        <f ca="1"/>
        <v>1</v>
      </c>
      <c r="CK99" t="b">
        <f ca="1"/>
        <v>1</v>
      </c>
      <c r="CL99" t="b">
        <f ca="1"/>
        <v>0</v>
      </c>
      <c r="CM99" t="b">
        <f ca="1"/>
        <v>0</v>
      </c>
      <c r="CN99" t="b">
        <f ca="1"/>
        <v>0</v>
      </c>
      <c r="CO99">
        <f ca="1"/>
        <v>0</v>
      </c>
      <c r="CP99">
        <f ca="1"/>
        <v>0</v>
      </c>
      <c r="CQ99">
        <f ca="1"/>
        <v>0</v>
      </c>
      <c r="CR99">
        <f ca="1"/>
        <v>0</v>
      </c>
      <c r="CS99">
        <f ca="1"/>
        <v>0</v>
      </c>
      <c r="CT99">
        <f ca="1"/>
        <v>0</v>
      </c>
      <c r="CU99" t="b">
        <f ca="1"/>
        <v>1</v>
      </c>
      <c r="CV99" t="b">
        <f ca="1"/>
        <v>1</v>
      </c>
      <c r="CW99">
        <f ca="1"/>
        <v>146</v>
      </c>
      <c r="CX99">
        <f ca="1"/>
        <v>64</v>
      </c>
      <c r="CY99">
        <f ca="1"/>
        <v>1</v>
      </c>
      <c r="CZ99">
        <f ca="1"/>
        <v>1</v>
      </c>
      <c r="DA99">
        <f ca="1"/>
        <v>0</v>
      </c>
      <c r="DB99" t="b">
        <f ca="1"/>
        <v>0</v>
      </c>
      <c r="DC99" t="b">
        <f ca="1"/>
        <v>1</v>
      </c>
      <c r="DD99">
        <f ca="1"/>
        <v>0</v>
      </c>
      <c r="DE99" t="b">
        <f ca="1"/>
        <v>0</v>
      </c>
      <c r="DF99">
        <f ca="1"/>
        <v>0</v>
      </c>
    </row>
    <row r="100" spans="1:110" x14ac:dyDescent="0.2">
      <c r="A100" t="str">
        <f ca="1"/>
        <v>6_3 Border</v>
      </c>
      <c r="B100">
        <f ca="1"/>
        <v>7</v>
      </c>
      <c r="C100">
        <f ca="1"/>
        <v>0</v>
      </c>
      <c r="D100">
        <f ca="1"/>
        <v>0</v>
      </c>
      <c r="E100">
        <f ca="1"/>
        <v>0</v>
      </c>
      <c r="F100">
        <f ca="1"/>
        <v>0</v>
      </c>
      <c r="G100">
        <f ca="1"/>
        <v>0</v>
      </c>
      <c r="H100">
        <f ca="1"/>
        <v>0</v>
      </c>
      <c r="I100">
        <f ca="1"/>
        <v>0</v>
      </c>
      <c r="J100" t="str">
        <f ca="1"/>
        <v>1:48</v>
      </c>
      <c r="K100" t="b">
        <f ca="1"/>
        <v>0</v>
      </c>
      <c r="L100" t="b">
        <f ca="1"/>
        <v>0</v>
      </c>
      <c r="M100" t="b">
        <f ca="1"/>
        <v>0</v>
      </c>
      <c r="N100" t="str">
        <f ca="1"/>
        <v>Nokk</v>
      </c>
      <c r="O100" t="b">
        <f ca="1"/>
        <v>0</v>
      </c>
      <c r="P100">
        <f ca="1"/>
        <v>0</v>
      </c>
      <c r="Q100">
        <f ca="1"/>
        <v>0</v>
      </c>
      <c r="R100">
        <f ca="1"/>
        <v>0</v>
      </c>
      <c r="S100">
        <f ca="1"/>
        <v>0</v>
      </c>
      <c r="T100">
        <f ca="1"/>
        <v>0</v>
      </c>
      <c r="U100">
        <f ca="1"/>
        <v>0</v>
      </c>
      <c r="V100">
        <f ca="1"/>
        <v>0</v>
      </c>
      <c r="W100">
        <f ca="1"/>
        <v>0</v>
      </c>
      <c r="X100">
        <f ca="1"/>
        <v>0</v>
      </c>
      <c r="Y100">
        <f ca="1"/>
        <v>0</v>
      </c>
      <c r="Z100">
        <f ca="1"/>
        <v>7</v>
      </c>
      <c r="AA100">
        <f ca="1"/>
        <v>0</v>
      </c>
      <c r="AB100">
        <f ca="1"/>
        <v>0</v>
      </c>
      <c r="AC100">
        <f ca="1"/>
        <v>0</v>
      </c>
      <c r="AD100">
        <f ca="1"/>
        <v>0</v>
      </c>
      <c r="AE100">
        <f ca="1"/>
        <v>0</v>
      </c>
      <c r="AF100">
        <f ca="1"/>
        <v>0</v>
      </c>
      <c r="AG100">
        <f ca="1"/>
        <v>0</v>
      </c>
      <c r="AH100">
        <f ca="1"/>
        <v>0</v>
      </c>
      <c r="AI100">
        <f ca="1"/>
        <v>0</v>
      </c>
      <c r="AJ100">
        <f ca="1"/>
        <v>0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  <c r="AQ100">
        <f ca="1"/>
        <v>0</v>
      </c>
      <c r="AR100">
        <f ca="1"/>
        <v>0</v>
      </c>
      <c r="AS100">
        <f ca="1"/>
        <v>0</v>
      </c>
      <c r="AT100">
        <f ca="1"/>
        <v>0</v>
      </c>
      <c r="AU100">
        <f ca="1"/>
        <v>0</v>
      </c>
      <c r="AV100">
        <f ca="1"/>
        <v>0</v>
      </c>
      <c r="AW100">
        <f ca="1"/>
        <v>0</v>
      </c>
      <c r="AX100">
        <f ca="1"/>
        <v>0</v>
      </c>
      <c r="AY100">
        <f ca="1"/>
        <v>0</v>
      </c>
      <c r="AZ100">
        <f ca="1"/>
        <v>0</v>
      </c>
      <c r="BA100">
        <f ca="1"/>
        <v>0</v>
      </c>
      <c r="BB100">
        <f ca="1"/>
        <v>0</v>
      </c>
      <c r="BC100">
        <f ca="1"/>
        <v>0</v>
      </c>
      <c r="BD100">
        <f ca="1"/>
        <v>0</v>
      </c>
      <c r="BE100">
        <f ca="1"/>
        <v>0</v>
      </c>
      <c r="BF100">
        <f ca="1"/>
        <v>0</v>
      </c>
      <c r="BG100">
        <f ca="1"/>
        <v>0</v>
      </c>
      <c r="BH100">
        <f ca="1"/>
        <v>0</v>
      </c>
      <c r="BI100">
        <f ca="1"/>
        <v>0</v>
      </c>
      <c r="BJ100">
        <f ca="1"/>
        <v>0</v>
      </c>
      <c r="BK100">
        <f ca="1"/>
        <v>0</v>
      </c>
      <c r="BL100">
        <f ca="1"/>
        <v>0</v>
      </c>
      <c r="BM100">
        <f ca="1"/>
        <v>0</v>
      </c>
      <c r="BN100">
        <f ca="1"/>
        <v>0</v>
      </c>
      <c r="BO100">
        <f ca="1"/>
        <v>0</v>
      </c>
      <c r="BP100">
        <f ca="1"/>
        <v>0</v>
      </c>
      <c r="BQ100">
        <f ca="1"/>
        <v>0</v>
      </c>
      <c r="BR100" t="str">
        <f ca="1"/>
        <v/>
      </c>
      <c r="BS100">
        <f ca="1"/>
        <v>0</v>
      </c>
      <c r="BT100">
        <f ca="1"/>
        <v>0</v>
      </c>
      <c r="BU100" t="b">
        <f ca="1"/>
        <v>0</v>
      </c>
      <c r="BV100" t="b">
        <f ca="1"/>
        <v>0</v>
      </c>
      <c r="BW100">
        <f ca="1"/>
        <v>0</v>
      </c>
      <c r="BX100">
        <f ca="1"/>
        <v>0</v>
      </c>
      <c r="BY100">
        <f ca="1"/>
        <v>0</v>
      </c>
      <c r="BZ100">
        <f ca="1"/>
        <v>0</v>
      </c>
      <c r="CA100">
        <f ca="1"/>
        <v>0</v>
      </c>
      <c r="CB100">
        <f ca="1"/>
        <v>0</v>
      </c>
      <c r="CC100" t="b">
        <f ca="1"/>
        <v>0</v>
      </c>
      <c r="CD100" t="b">
        <f ca="1"/>
        <v>0</v>
      </c>
      <c r="CE100">
        <f ca="1"/>
        <v>0</v>
      </c>
      <c r="CF100">
        <f ca="1"/>
        <v>0</v>
      </c>
      <c r="CG100">
        <f ca="1"/>
        <v>0</v>
      </c>
      <c r="CH100">
        <f ca="1"/>
        <v>108</v>
      </c>
      <c r="CI100">
        <f ca="1"/>
        <v>72</v>
      </c>
      <c r="CJ100" t="b">
        <f ca="1"/>
        <v>1</v>
      </c>
      <c r="CK100" t="b">
        <f ca="1"/>
        <v>1</v>
      </c>
      <c r="CL100" t="b">
        <f ca="1"/>
        <v>1</v>
      </c>
      <c r="CM100" t="b">
        <f ca="1"/>
        <v>0</v>
      </c>
      <c r="CN100" t="b">
        <f ca="1"/>
        <v>0</v>
      </c>
      <c r="CO100">
        <f ca="1"/>
        <v>0</v>
      </c>
      <c r="CP100">
        <f ca="1"/>
        <v>0</v>
      </c>
      <c r="CQ100">
        <f ca="1"/>
        <v>0</v>
      </c>
      <c r="CR100">
        <f ca="1"/>
        <v>0</v>
      </c>
      <c r="CS100">
        <f ca="1"/>
        <v>0</v>
      </c>
      <c r="CT100">
        <f ca="1"/>
        <v>0</v>
      </c>
      <c r="CU100">
        <f ca="1"/>
        <v>0</v>
      </c>
      <c r="CV100">
        <f ca="1"/>
        <v>0</v>
      </c>
      <c r="CW100">
        <f ca="1"/>
        <v>0</v>
      </c>
      <c r="CX100">
        <f ca="1"/>
        <v>0</v>
      </c>
      <c r="CY100">
        <f ca="1"/>
        <v>0</v>
      </c>
      <c r="CZ100">
        <f ca="1"/>
        <v>0</v>
      </c>
      <c r="DA100">
        <f ca="1"/>
        <v>0</v>
      </c>
      <c r="DB100" t="b">
        <f ca="1"/>
        <v>0</v>
      </c>
      <c r="DC100" t="b">
        <f ca="1"/>
        <v>0</v>
      </c>
      <c r="DD100">
        <f ca="1"/>
        <v>0</v>
      </c>
      <c r="DE100" t="b">
        <f ca="1"/>
        <v>0</v>
      </c>
      <c r="DF100">
        <f ca="1"/>
        <v>0</v>
      </c>
    </row>
    <row r="101" spans="1:110" x14ac:dyDescent="0.2">
      <c r="A101" t="str">
        <f ca="1"/>
        <v>6_3 Border</v>
      </c>
      <c r="B101">
        <f ca="1"/>
        <v>8</v>
      </c>
      <c r="C101">
        <f ca="1"/>
        <v>0</v>
      </c>
      <c r="D101">
        <f ca="1"/>
        <v>0</v>
      </c>
      <c r="E101">
        <f ca="1"/>
        <v>0</v>
      </c>
      <c r="F101">
        <f ca="1"/>
        <v>0</v>
      </c>
      <c r="G101">
        <f ca="1"/>
        <v>0</v>
      </c>
      <c r="H101">
        <f ca="1"/>
        <v>0</v>
      </c>
      <c r="I101">
        <f ca="1"/>
        <v>0</v>
      </c>
      <c r="J101" t="str">
        <f ca="1"/>
        <v>0:47</v>
      </c>
      <c r="K101" t="b">
        <f ca="1"/>
        <v>0</v>
      </c>
      <c r="L101" t="b">
        <f ca="1"/>
        <v>1</v>
      </c>
      <c r="M101" t="b">
        <f ca="1"/>
        <v>0</v>
      </c>
      <c r="N101" t="str">
        <f ca="1"/>
        <v>Twitch</v>
      </c>
      <c r="O101" t="b">
        <f ca="1"/>
        <v>0</v>
      </c>
      <c r="P101">
        <f ca="1"/>
        <v>0</v>
      </c>
      <c r="Q101">
        <f ca="1"/>
        <v>0</v>
      </c>
      <c r="R101">
        <f ca="1"/>
        <v>0</v>
      </c>
      <c r="S101">
        <f ca="1"/>
        <v>0</v>
      </c>
      <c r="T101">
        <f ca="1"/>
        <v>0</v>
      </c>
      <c r="U101">
        <f ca="1"/>
        <v>0</v>
      </c>
      <c r="V101">
        <f ca="1"/>
        <v>0</v>
      </c>
      <c r="W101">
        <f ca="1"/>
        <v>0</v>
      </c>
      <c r="X101">
        <f ca="1"/>
        <v>0</v>
      </c>
      <c r="Y101">
        <f ca="1"/>
        <v>0</v>
      </c>
      <c r="Z101">
        <f ca="1"/>
        <v>8</v>
      </c>
      <c r="AA101">
        <f ca="1"/>
        <v>0</v>
      </c>
      <c r="AB101">
        <f ca="1"/>
        <v>0</v>
      </c>
      <c r="AC101">
        <f ca="1"/>
        <v>0</v>
      </c>
      <c r="AD101">
        <f ca="1"/>
        <v>0</v>
      </c>
      <c r="AE101">
        <f ca="1"/>
        <v>0</v>
      </c>
      <c r="AF101">
        <f ca="1"/>
        <v>0</v>
      </c>
      <c r="AG101">
        <f ca="1"/>
        <v>0</v>
      </c>
      <c r="AH101">
        <f ca="1"/>
        <v>0</v>
      </c>
      <c r="AI101">
        <f ca="1"/>
        <v>0</v>
      </c>
      <c r="AJ101">
        <f ca="1"/>
        <v>0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  <c r="AQ101">
        <f ca="1"/>
        <v>0</v>
      </c>
      <c r="AR101">
        <f ca="1"/>
        <v>0</v>
      </c>
      <c r="AS101">
        <f ca="1"/>
        <v>0</v>
      </c>
      <c r="AT101">
        <f ca="1"/>
        <v>0</v>
      </c>
      <c r="AU101">
        <f ca="1"/>
        <v>0</v>
      </c>
      <c r="AV101">
        <f ca="1"/>
        <v>0</v>
      </c>
      <c r="AW101">
        <f ca="1"/>
        <v>0</v>
      </c>
      <c r="AX101">
        <f ca="1"/>
        <v>0</v>
      </c>
      <c r="AY101">
        <f ca="1"/>
        <v>0</v>
      </c>
      <c r="AZ101">
        <f ca="1"/>
        <v>0</v>
      </c>
      <c r="BA101">
        <f ca="1"/>
        <v>0</v>
      </c>
      <c r="BB101">
        <f ca="1"/>
        <v>0</v>
      </c>
      <c r="BC101">
        <f ca="1"/>
        <v>0</v>
      </c>
      <c r="BD101">
        <f ca="1"/>
        <v>0</v>
      </c>
      <c r="BE101">
        <f ca="1"/>
        <v>0</v>
      </c>
      <c r="BF101">
        <f ca="1"/>
        <v>0</v>
      </c>
      <c r="BG101">
        <f ca="1"/>
        <v>0</v>
      </c>
      <c r="BH101">
        <f ca="1"/>
        <v>0</v>
      </c>
      <c r="BI101">
        <f ca="1"/>
        <v>0</v>
      </c>
      <c r="BJ101">
        <f ca="1"/>
        <v>0</v>
      </c>
      <c r="BK101">
        <f ca="1"/>
        <v>0</v>
      </c>
      <c r="BL101">
        <f ca="1"/>
        <v>0</v>
      </c>
      <c r="BM101">
        <f ca="1"/>
        <v>0</v>
      </c>
      <c r="BN101">
        <f ca="1"/>
        <v>0</v>
      </c>
      <c r="BO101">
        <f ca="1"/>
        <v>0</v>
      </c>
      <c r="BP101">
        <f ca="1"/>
        <v>0</v>
      </c>
      <c r="BQ101">
        <f ca="1"/>
        <v>0</v>
      </c>
      <c r="BR101" t="str">
        <f ca="1"/>
        <v/>
      </c>
      <c r="BS101">
        <f ca="1"/>
        <v>0</v>
      </c>
      <c r="BT101">
        <f ca="1"/>
        <v>0</v>
      </c>
      <c r="BU101" t="b">
        <f ca="1"/>
        <v>0</v>
      </c>
      <c r="BV101" t="b">
        <f ca="1"/>
        <v>0</v>
      </c>
      <c r="BW101">
        <f ca="1"/>
        <v>0</v>
      </c>
      <c r="BX101">
        <f ca="1"/>
        <v>0</v>
      </c>
      <c r="BY101">
        <f ca="1"/>
        <v>0</v>
      </c>
      <c r="BZ101">
        <f ca="1"/>
        <v>0</v>
      </c>
      <c r="CA101">
        <f ca="1"/>
        <v>0</v>
      </c>
      <c r="CB101">
        <f ca="1"/>
        <v>0</v>
      </c>
      <c r="CC101" t="b">
        <f ca="1"/>
        <v>0</v>
      </c>
      <c r="CD101" t="b">
        <f ca="1"/>
        <v>1</v>
      </c>
      <c r="CE101">
        <f ca="1"/>
        <v>0</v>
      </c>
      <c r="CF101">
        <f ca="1"/>
        <v>0</v>
      </c>
      <c r="CG101">
        <f ca="1"/>
        <v>0</v>
      </c>
      <c r="CH101">
        <f ca="1"/>
        <v>47</v>
      </c>
      <c r="CI101">
        <f ca="1"/>
        <v>133</v>
      </c>
      <c r="CJ101" t="b">
        <f ca="1"/>
        <v>0</v>
      </c>
      <c r="CK101" t="b">
        <f ca="1"/>
        <v>1</v>
      </c>
      <c r="CL101" t="b">
        <f ca="1"/>
        <v>0</v>
      </c>
      <c r="CM101" t="b">
        <f ca="1"/>
        <v>0</v>
      </c>
      <c r="CN101" t="b">
        <f ca="1"/>
        <v>0</v>
      </c>
      <c r="CO101">
        <f ca="1"/>
        <v>0</v>
      </c>
      <c r="CP101">
        <f ca="1"/>
        <v>0</v>
      </c>
      <c r="CQ101">
        <f ca="1"/>
        <v>0</v>
      </c>
      <c r="CR101">
        <f ca="1"/>
        <v>0</v>
      </c>
      <c r="CS101">
        <f ca="1"/>
        <v>0</v>
      </c>
      <c r="CT101">
        <f ca="1"/>
        <v>0</v>
      </c>
      <c r="CU101">
        <f ca="1"/>
        <v>0</v>
      </c>
      <c r="CV101">
        <f ca="1"/>
        <v>0</v>
      </c>
      <c r="CW101">
        <f ca="1"/>
        <v>0</v>
      </c>
      <c r="CX101">
        <f ca="1"/>
        <v>0</v>
      </c>
      <c r="CY101">
        <f ca="1"/>
        <v>0</v>
      </c>
      <c r="CZ101">
        <f ca="1"/>
        <v>0</v>
      </c>
      <c r="DA101">
        <f ca="1"/>
        <v>0</v>
      </c>
      <c r="DB101" t="b">
        <f ca="1"/>
        <v>1</v>
      </c>
      <c r="DC101" t="b">
        <f ca="1"/>
        <v>0</v>
      </c>
      <c r="DD101">
        <f ca="1"/>
        <v>0</v>
      </c>
      <c r="DE101" t="b">
        <f ca="1"/>
        <v>0</v>
      </c>
      <c r="DF101">
        <f ca="1"/>
        <v>0</v>
      </c>
    </row>
    <row r="102" spans="1:110" x14ac:dyDescent="0.2">
      <c r="A102" t="str">
        <f ca="1"/>
        <v>6_3 Border</v>
      </c>
      <c r="B102">
        <f ca="1"/>
        <v>9</v>
      </c>
      <c r="C102">
        <f ca="1"/>
        <v>0</v>
      </c>
      <c r="D102">
        <f ca="1"/>
        <v>0</v>
      </c>
      <c r="E102">
        <f ca="1"/>
        <v>0</v>
      </c>
      <c r="F102">
        <f ca="1"/>
        <v>0</v>
      </c>
      <c r="G102">
        <f ca="1"/>
        <v>0</v>
      </c>
      <c r="H102">
        <f ca="1"/>
        <v>0</v>
      </c>
      <c r="I102">
        <f ca="1"/>
        <v>0</v>
      </c>
      <c r="J102" t="str">
        <f ca="1"/>
        <v>0:37</v>
      </c>
      <c r="K102" t="b">
        <f ca="1"/>
        <v>0</v>
      </c>
      <c r="L102" t="b">
        <f ca="1"/>
        <v>0</v>
      </c>
      <c r="M102" t="b">
        <f ca="1"/>
        <v>0</v>
      </c>
      <c r="N102" t="str">
        <f ca="1"/>
        <v>Nokk</v>
      </c>
      <c r="O102" t="b">
        <f ca="1"/>
        <v>0</v>
      </c>
      <c r="P102">
        <f ca="1"/>
        <v>0</v>
      </c>
      <c r="Q102">
        <f ca="1"/>
        <v>0</v>
      </c>
      <c r="R102">
        <f ca="1"/>
        <v>0</v>
      </c>
      <c r="S102">
        <f ca="1"/>
        <v>0</v>
      </c>
      <c r="T102">
        <f ca="1"/>
        <v>0</v>
      </c>
      <c r="U102">
        <f ca="1"/>
        <v>0</v>
      </c>
      <c r="V102">
        <f ca="1"/>
        <v>0</v>
      </c>
      <c r="W102">
        <f ca="1"/>
        <v>0</v>
      </c>
      <c r="X102">
        <f ca="1"/>
        <v>0</v>
      </c>
      <c r="Y102">
        <f ca="1"/>
        <v>0</v>
      </c>
      <c r="Z102">
        <f ca="1"/>
        <v>9</v>
      </c>
      <c r="AA102">
        <f ca="1"/>
        <v>0</v>
      </c>
      <c r="AB102">
        <f ca="1"/>
        <v>0</v>
      </c>
      <c r="AC102">
        <f ca="1"/>
        <v>0</v>
      </c>
      <c r="AD102">
        <f ca="1"/>
        <v>0</v>
      </c>
      <c r="AE102">
        <f ca="1"/>
        <v>0</v>
      </c>
      <c r="AF102">
        <f ca="1"/>
        <v>0</v>
      </c>
      <c r="AG102">
        <f ca="1"/>
        <v>0</v>
      </c>
      <c r="AH102">
        <f ca="1"/>
        <v>0</v>
      </c>
      <c r="AI102">
        <f ca="1"/>
        <v>0</v>
      </c>
      <c r="AJ102">
        <f ca="1"/>
        <v>0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  <c r="AQ102">
        <f ca="1"/>
        <v>0</v>
      </c>
      <c r="AR102">
        <f ca="1"/>
        <v>0</v>
      </c>
      <c r="AS102">
        <f ca="1"/>
        <v>0</v>
      </c>
      <c r="AT102">
        <f ca="1"/>
        <v>0</v>
      </c>
      <c r="AU102">
        <f ca="1"/>
        <v>0</v>
      </c>
      <c r="AV102">
        <f ca="1"/>
        <v>0</v>
      </c>
      <c r="AW102">
        <f ca="1"/>
        <v>0</v>
      </c>
      <c r="AX102">
        <f ca="1"/>
        <v>0</v>
      </c>
      <c r="AY102">
        <f ca="1"/>
        <v>0</v>
      </c>
      <c r="AZ102">
        <f ca="1"/>
        <v>0</v>
      </c>
      <c r="BA102">
        <f ca="1"/>
        <v>0</v>
      </c>
      <c r="BB102">
        <f ca="1"/>
        <v>0</v>
      </c>
      <c r="BC102">
        <f ca="1"/>
        <v>0</v>
      </c>
      <c r="BD102">
        <f ca="1"/>
        <v>0</v>
      </c>
      <c r="BE102">
        <f ca="1"/>
        <v>0</v>
      </c>
      <c r="BF102">
        <f ca="1"/>
        <v>0</v>
      </c>
      <c r="BG102">
        <f ca="1"/>
        <v>0</v>
      </c>
      <c r="BH102">
        <f ca="1"/>
        <v>0</v>
      </c>
      <c r="BI102">
        <f ca="1"/>
        <v>0</v>
      </c>
      <c r="BJ102">
        <f ca="1"/>
        <v>0</v>
      </c>
      <c r="BK102">
        <f ca="1"/>
        <v>0</v>
      </c>
      <c r="BL102">
        <f ca="1"/>
        <v>0</v>
      </c>
      <c r="BM102">
        <f ca="1"/>
        <v>0</v>
      </c>
      <c r="BN102">
        <f ca="1"/>
        <v>0</v>
      </c>
      <c r="BO102">
        <f ca="1"/>
        <v>0</v>
      </c>
      <c r="BP102">
        <f ca="1"/>
        <v>0</v>
      </c>
      <c r="BQ102">
        <f ca="1"/>
        <v>0</v>
      </c>
      <c r="BR102" t="str">
        <f ca="1"/>
        <v/>
      </c>
      <c r="BS102">
        <f ca="1"/>
        <v>0</v>
      </c>
      <c r="BT102">
        <f ca="1"/>
        <v>0</v>
      </c>
      <c r="BU102" t="b">
        <f ca="1"/>
        <v>0</v>
      </c>
      <c r="BV102" t="b">
        <f ca="1"/>
        <v>0</v>
      </c>
      <c r="BW102">
        <f ca="1"/>
        <v>0</v>
      </c>
      <c r="BX102">
        <f ca="1"/>
        <v>0</v>
      </c>
      <c r="BY102">
        <f ca="1"/>
        <v>0</v>
      </c>
      <c r="BZ102">
        <f ca="1"/>
        <v>0</v>
      </c>
      <c r="CA102">
        <f ca="1"/>
        <v>0</v>
      </c>
      <c r="CB102">
        <f ca="1"/>
        <v>0</v>
      </c>
      <c r="CC102" t="b">
        <f ca="1"/>
        <v>0</v>
      </c>
      <c r="CD102" t="b">
        <f ca="1"/>
        <v>0</v>
      </c>
      <c r="CE102">
        <f ca="1"/>
        <v>0</v>
      </c>
      <c r="CF102">
        <f ca="1"/>
        <v>0</v>
      </c>
      <c r="CG102">
        <f ca="1"/>
        <v>0</v>
      </c>
      <c r="CH102">
        <f ca="1"/>
        <v>37</v>
      </c>
      <c r="CI102">
        <f ca="1"/>
        <v>143</v>
      </c>
      <c r="CJ102" t="b">
        <f ca="1"/>
        <v>0</v>
      </c>
      <c r="CK102" t="b">
        <f ca="1"/>
        <v>0</v>
      </c>
      <c r="CL102" t="b">
        <f ca="1"/>
        <v>0</v>
      </c>
      <c r="CM102" t="b">
        <f ca="1"/>
        <v>0</v>
      </c>
      <c r="CN102" t="b">
        <f ca="1"/>
        <v>0</v>
      </c>
      <c r="CO102">
        <f ca="1"/>
        <v>0</v>
      </c>
      <c r="CP102">
        <f ca="1"/>
        <v>0</v>
      </c>
      <c r="CQ102">
        <f ca="1"/>
        <v>0</v>
      </c>
      <c r="CR102">
        <f ca="1"/>
        <v>0</v>
      </c>
      <c r="CS102">
        <f ca="1"/>
        <v>0</v>
      </c>
      <c r="CT102">
        <f ca="1"/>
        <v>0</v>
      </c>
      <c r="CU102">
        <f ca="1"/>
        <v>0</v>
      </c>
      <c r="CV102">
        <f ca="1"/>
        <v>0</v>
      </c>
      <c r="CW102">
        <f ca="1"/>
        <v>0</v>
      </c>
      <c r="CX102">
        <f ca="1"/>
        <v>0</v>
      </c>
      <c r="CY102">
        <f ca="1"/>
        <v>0</v>
      </c>
      <c r="CZ102">
        <f ca="1"/>
        <v>0</v>
      </c>
      <c r="DA102">
        <f ca="1"/>
        <v>0</v>
      </c>
      <c r="DB102" t="b">
        <f ca="1"/>
        <v>0</v>
      </c>
      <c r="DC102" t="b">
        <f ca="1"/>
        <v>0</v>
      </c>
      <c r="DD102">
        <f ca="1"/>
        <v>0</v>
      </c>
      <c r="DE102" t="b">
        <f ca="1"/>
        <v>0</v>
      </c>
      <c r="DF102">
        <f ca="1"/>
        <v>0</v>
      </c>
    </row>
    <row r="103" spans="1:110" x14ac:dyDescent="0.2">
      <c r="A103" t="str">
        <f ca="1"/>
        <v>6_3 Border</v>
      </c>
      <c r="B103">
        <f ca="1"/>
        <v>10</v>
      </c>
      <c r="C103">
        <f ca="1"/>
        <v>0</v>
      </c>
      <c r="D103">
        <f ca="1"/>
        <v>0</v>
      </c>
      <c r="E103">
        <f ca="1"/>
        <v>0</v>
      </c>
      <c r="F103">
        <f ca="1"/>
        <v>0</v>
      </c>
      <c r="G103">
        <f ca="1"/>
        <v>0</v>
      </c>
      <c r="H103">
        <f ca="1"/>
        <v>0</v>
      </c>
      <c r="I103">
        <f ca="1"/>
        <v>0</v>
      </c>
      <c r="J103">
        <f ca="1"/>
        <v>0</v>
      </c>
      <c r="K103" t="b">
        <f ca="1"/>
        <v>0</v>
      </c>
      <c r="L103" t="b">
        <f ca="1"/>
        <v>0</v>
      </c>
      <c r="M103" t="b">
        <f ca="1"/>
        <v>0</v>
      </c>
      <c r="N103" t="str">
        <f ca="1"/>
        <v>Nokk</v>
      </c>
      <c r="O103" t="b">
        <f ca="1"/>
        <v>0</v>
      </c>
      <c r="P103">
        <f ca="1"/>
        <v>0</v>
      </c>
      <c r="Q103">
        <f ca="1"/>
        <v>0</v>
      </c>
      <c r="R103">
        <f ca="1"/>
        <v>0</v>
      </c>
      <c r="S103">
        <f ca="1"/>
        <v>0</v>
      </c>
      <c r="T103">
        <f ca="1"/>
        <v>0</v>
      </c>
      <c r="U103">
        <f ca="1"/>
        <v>0</v>
      </c>
      <c r="V103">
        <f ca="1"/>
        <v>0</v>
      </c>
      <c r="W103">
        <f ca="1"/>
        <v>0</v>
      </c>
      <c r="X103">
        <f ca="1"/>
        <v>0</v>
      </c>
      <c r="Y103">
        <f ca="1"/>
        <v>0</v>
      </c>
      <c r="Z103">
        <f ca="1"/>
        <v>10</v>
      </c>
      <c r="AA103">
        <f ca="1"/>
        <v>0</v>
      </c>
      <c r="AB103">
        <f ca="1"/>
        <v>0</v>
      </c>
      <c r="AC103">
        <f ca="1"/>
        <v>0</v>
      </c>
      <c r="AD103">
        <f ca="1"/>
        <v>0</v>
      </c>
      <c r="AE103">
        <f ca="1"/>
        <v>0</v>
      </c>
      <c r="AF103">
        <f ca="1"/>
        <v>0</v>
      </c>
      <c r="AG103">
        <f ca="1"/>
        <v>0</v>
      </c>
      <c r="AH103">
        <f ca="1"/>
        <v>0</v>
      </c>
      <c r="AI103">
        <f ca="1"/>
        <v>0</v>
      </c>
      <c r="AJ103">
        <f ca="1"/>
        <v>0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  <c r="AQ103">
        <f ca="1"/>
        <v>0</v>
      </c>
      <c r="AR103">
        <f ca="1"/>
        <v>0</v>
      </c>
      <c r="AS103">
        <f ca="1"/>
        <v>0</v>
      </c>
      <c r="AT103">
        <f ca="1"/>
        <v>0</v>
      </c>
      <c r="AU103">
        <f ca="1"/>
        <v>0</v>
      </c>
      <c r="AV103">
        <f ca="1"/>
        <v>0</v>
      </c>
      <c r="AW103">
        <f ca="1"/>
        <v>0</v>
      </c>
      <c r="AX103">
        <f ca="1"/>
        <v>0</v>
      </c>
      <c r="AY103">
        <f ca="1"/>
        <v>0</v>
      </c>
      <c r="AZ103">
        <f ca="1"/>
        <v>0</v>
      </c>
      <c r="BA103">
        <f ca="1"/>
        <v>0</v>
      </c>
      <c r="BB103">
        <f ca="1"/>
        <v>0</v>
      </c>
      <c r="BC103">
        <f ca="1"/>
        <v>0</v>
      </c>
      <c r="BD103">
        <f ca="1"/>
        <v>0</v>
      </c>
      <c r="BE103">
        <f ca="1"/>
        <v>0</v>
      </c>
      <c r="BF103">
        <f ca="1"/>
        <v>0</v>
      </c>
      <c r="BG103">
        <f ca="1"/>
        <v>0</v>
      </c>
      <c r="BH103">
        <f ca="1"/>
        <v>0</v>
      </c>
      <c r="BI103">
        <f ca="1"/>
        <v>0</v>
      </c>
      <c r="BJ103">
        <f ca="1"/>
        <v>0</v>
      </c>
      <c r="BK103">
        <f ca="1"/>
        <v>0</v>
      </c>
      <c r="BL103">
        <f ca="1"/>
        <v>0</v>
      </c>
      <c r="BM103">
        <f ca="1"/>
        <v>0</v>
      </c>
      <c r="BN103">
        <f ca="1"/>
        <v>0</v>
      </c>
      <c r="BO103">
        <f ca="1"/>
        <v>0</v>
      </c>
      <c r="BP103">
        <f ca="1"/>
        <v>0</v>
      </c>
      <c r="BQ103">
        <f ca="1"/>
        <v>0</v>
      </c>
      <c r="BR103" t="str">
        <f ca="1"/>
        <v/>
      </c>
      <c r="BS103">
        <f ca="1"/>
        <v>0</v>
      </c>
      <c r="BT103">
        <f ca="1"/>
        <v>0</v>
      </c>
      <c r="BU103" t="b">
        <f ca="1"/>
        <v>0</v>
      </c>
      <c r="BV103" t="b">
        <f ca="1"/>
        <v>0</v>
      </c>
      <c r="BW103">
        <f ca="1"/>
        <v>0</v>
      </c>
      <c r="BX103">
        <f ca="1"/>
        <v>0</v>
      </c>
      <c r="BY103">
        <f ca="1"/>
        <v>0</v>
      </c>
      <c r="BZ103">
        <f ca="1"/>
        <v>0</v>
      </c>
      <c r="CA103">
        <f ca="1"/>
        <v>2</v>
      </c>
      <c r="CB103">
        <f ca="1"/>
        <v>2</v>
      </c>
      <c r="CC103" t="b">
        <f ca="1"/>
        <v>0</v>
      </c>
      <c r="CD103" t="b">
        <f ca="1"/>
        <v>1</v>
      </c>
      <c r="CE103">
        <f ca="1"/>
        <v>0</v>
      </c>
      <c r="CF103">
        <f ca="1"/>
        <v>0</v>
      </c>
      <c r="CG103">
        <f ca="1"/>
        <v>0</v>
      </c>
      <c r="CH103">
        <f ca="1"/>
        <v>0</v>
      </c>
      <c r="CI103" t="b">
        <f ca="1"/>
        <v>0</v>
      </c>
      <c r="CJ103" t="b">
        <f ca="1"/>
        <v>0</v>
      </c>
      <c r="CK103" t="b">
        <f ca="1"/>
        <v>0</v>
      </c>
      <c r="CL103" t="b">
        <f ca="1"/>
        <v>0</v>
      </c>
      <c r="CM103" t="b">
        <f ca="1"/>
        <v>0</v>
      </c>
      <c r="CN103" t="b">
        <f ca="1"/>
        <v>0</v>
      </c>
      <c r="CO103">
        <f ca="1"/>
        <v>0</v>
      </c>
      <c r="CP103">
        <f ca="1"/>
        <v>0</v>
      </c>
      <c r="CQ103">
        <f ca="1"/>
        <v>0</v>
      </c>
      <c r="CR103">
        <f ca="1"/>
        <v>0</v>
      </c>
      <c r="CS103">
        <f ca="1"/>
        <v>0</v>
      </c>
      <c r="CT103">
        <f ca="1"/>
        <v>0</v>
      </c>
      <c r="CU103">
        <f ca="1"/>
        <v>0</v>
      </c>
      <c r="CV103">
        <f ca="1"/>
        <v>0</v>
      </c>
      <c r="CW103">
        <f ca="1"/>
        <v>0</v>
      </c>
      <c r="CX103">
        <f ca="1"/>
        <v>0</v>
      </c>
      <c r="CY103">
        <f ca="1"/>
        <v>0</v>
      </c>
      <c r="CZ103">
        <f ca="1"/>
        <v>0</v>
      </c>
      <c r="DA103">
        <f ca="1"/>
        <v>0</v>
      </c>
      <c r="DB103" t="b">
        <f ca="1"/>
        <v>0</v>
      </c>
      <c r="DC103" t="b">
        <f ca="1"/>
        <v>0</v>
      </c>
      <c r="DD103">
        <f ca="1"/>
        <v>0</v>
      </c>
      <c r="DE103" t="b">
        <f ca="1"/>
        <v>0</v>
      </c>
      <c r="DF103">
        <f ca="1"/>
        <v>0</v>
      </c>
    </row>
    <row r="104" spans="1:110" x14ac:dyDescent="0.2">
      <c r="A104" t="str">
        <f ca="1"/>
        <v>6_3 Border</v>
      </c>
      <c r="B104">
        <f ca="1"/>
        <v>11</v>
      </c>
      <c r="C104">
        <f ca="1"/>
        <v>0</v>
      </c>
      <c r="D104">
        <f ca="1"/>
        <v>0</v>
      </c>
      <c r="E104">
        <f ca="1"/>
        <v>0</v>
      </c>
      <c r="F104">
        <f ca="1"/>
        <v>0</v>
      </c>
      <c r="G104">
        <f ca="1"/>
        <v>0</v>
      </c>
      <c r="H104">
        <f ca="1"/>
        <v>0</v>
      </c>
      <c r="I104">
        <f ca="1"/>
        <v>0</v>
      </c>
      <c r="J104" t="str">
        <f ca="1"/>
        <v>1:20</v>
      </c>
      <c r="K104" t="b">
        <f ca="1"/>
        <v>0</v>
      </c>
      <c r="L104" t="b">
        <f ca="1"/>
        <v>0</v>
      </c>
      <c r="M104" t="b">
        <f ca="1"/>
        <v>0</v>
      </c>
      <c r="N104" t="str">
        <f ca="1"/>
        <v>Nokk</v>
      </c>
      <c r="O104" t="b">
        <f ca="1"/>
        <v>0</v>
      </c>
      <c r="P104">
        <f ca="1"/>
        <v>0</v>
      </c>
      <c r="Q104">
        <f ca="1"/>
        <v>0</v>
      </c>
      <c r="R104">
        <f ca="1"/>
        <v>0</v>
      </c>
      <c r="S104">
        <f ca="1"/>
        <v>0</v>
      </c>
      <c r="T104">
        <f ca="1"/>
        <v>0</v>
      </c>
      <c r="U104">
        <f ca="1"/>
        <v>0</v>
      </c>
      <c r="V104">
        <f ca="1"/>
        <v>0</v>
      </c>
      <c r="W104">
        <f ca="1"/>
        <v>0</v>
      </c>
      <c r="X104">
        <f ca="1"/>
        <v>0</v>
      </c>
      <c r="Y104">
        <f ca="1"/>
        <v>0</v>
      </c>
      <c r="Z104">
        <f ca="1"/>
        <v>11</v>
      </c>
      <c r="AA104">
        <f ca="1"/>
        <v>0</v>
      </c>
      <c r="AB104">
        <f ca="1"/>
        <v>0</v>
      </c>
      <c r="AC104">
        <f ca="1"/>
        <v>0</v>
      </c>
      <c r="AD104">
        <f ca="1"/>
        <v>0</v>
      </c>
      <c r="AE104">
        <f ca="1"/>
        <v>0</v>
      </c>
      <c r="AF104">
        <f ca="1"/>
        <v>0</v>
      </c>
      <c r="AG104">
        <f ca="1"/>
        <v>0</v>
      </c>
      <c r="AH104">
        <f ca="1"/>
        <v>0</v>
      </c>
      <c r="AI104">
        <f ca="1"/>
        <v>0</v>
      </c>
      <c r="AJ104">
        <f ca="1"/>
        <v>0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  <c r="AQ104">
        <f ca="1"/>
        <v>0</v>
      </c>
      <c r="AR104">
        <f ca="1"/>
        <v>0</v>
      </c>
      <c r="AS104">
        <f ca="1"/>
        <v>0</v>
      </c>
      <c r="AT104">
        <f ca="1"/>
        <v>0</v>
      </c>
      <c r="AU104">
        <f ca="1"/>
        <v>0</v>
      </c>
      <c r="AV104">
        <f ca="1"/>
        <v>0</v>
      </c>
      <c r="AW104">
        <f ca="1"/>
        <v>0</v>
      </c>
      <c r="AX104">
        <f ca="1"/>
        <v>0</v>
      </c>
      <c r="AY104">
        <f ca="1"/>
        <v>0</v>
      </c>
      <c r="AZ104">
        <f ca="1"/>
        <v>0</v>
      </c>
      <c r="BA104">
        <f ca="1"/>
        <v>0</v>
      </c>
      <c r="BB104">
        <f ca="1"/>
        <v>0</v>
      </c>
      <c r="BC104">
        <f ca="1"/>
        <v>0</v>
      </c>
      <c r="BD104">
        <f ca="1"/>
        <v>0</v>
      </c>
      <c r="BE104">
        <f ca="1"/>
        <v>0</v>
      </c>
      <c r="BF104">
        <f ca="1"/>
        <v>0</v>
      </c>
      <c r="BG104">
        <f ca="1"/>
        <v>0</v>
      </c>
      <c r="BH104">
        <f ca="1"/>
        <v>0</v>
      </c>
      <c r="BI104">
        <f ca="1"/>
        <v>0</v>
      </c>
      <c r="BJ104">
        <f ca="1"/>
        <v>0</v>
      </c>
      <c r="BK104">
        <f ca="1"/>
        <v>0</v>
      </c>
      <c r="BL104">
        <f ca="1"/>
        <v>0</v>
      </c>
      <c r="BM104">
        <f ca="1"/>
        <v>0</v>
      </c>
      <c r="BN104">
        <f ca="1"/>
        <v>0</v>
      </c>
      <c r="BO104">
        <f ca="1"/>
        <v>0</v>
      </c>
      <c r="BP104">
        <f ca="1"/>
        <v>0</v>
      </c>
      <c r="BQ104">
        <f ca="1"/>
        <v>0</v>
      </c>
      <c r="BR104" t="str">
        <f ca="1"/>
        <v/>
      </c>
      <c r="BS104">
        <f ca="1"/>
        <v>0</v>
      </c>
      <c r="BT104">
        <f ca="1"/>
        <v>0</v>
      </c>
      <c r="BU104" t="b">
        <f ca="1"/>
        <v>0</v>
      </c>
      <c r="BV104" t="b">
        <f ca="1"/>
        <v>0</v>
      </c>
      <c r="BW104">
        <f ca="1"/>
        <v>0</v>
      </c>
      <c r="BX104">
        <f ca="1"/>
        <v>0</v>
      </c>
      <c r="BY104">
        <f ca="1"/>
        <v>0</v>
      </c>
      <c r="BZ104">
        <f ca="1"/>
        <v>0</v>
      </c>
      <c r="CA104">
        <f ca="1"/>
        <v>2</v>
      </c>
      <c r="CB104">
        <f ca="1"/>
        <v>2</v>
      </c>
      <c r="CC104" t="b">
        <f ca="1"/>
        <v>1</v>
      </c>
      <c r="CD104" t="b">
        <f ca="1"/>
        <v>1</v>
      </c>
      <c r="CE104">
        <f ca="1"/>
        <v>0</v>
      </c>
      <c r="CF104">
        <f ca="1"/>
        <v>0</v>
      </c>
      <c r="CG104">
        <f ca="1"/>
        <v>0</v>
      </c>
      <c r="CH104">
        <f ca="1"/>
        <v>80</v>
      </c>
      <c r="CI104">
        <f ca="1"/>
        <v>100</v>
      </c>
      <c r="CJ104" t="b">
        <f ca="1"/>
        <v>1</v>
      </c>
      <c r="CK104" t="b">
        <f ca="1"/>
        <v>1</v>
      </c>
      <c r="CL104" t="b">
        <f ca="1"/>
        <v>0</v>
      </c>
      <c r="CM104" t="b">
        <f ca="1"/>
        <v>0</v>
      </c>
      <c r="CN104" t="b">
        <f ca="1"/>
        <v>0</v>
      </c>
      <c r="CO104">
        <f ca="1"/>
        <v>0</v>
      </c>
      <c r="CP104">
        <f ca="1"/>
        <v>0</v>
      </c>
      <c r="CQ104">
        <f ca="1"/>
        <v>0</v>
      </c>
      <c r="CR104">
        <f ca="1"/>
        <v>0</v>
      </c>
      <c r="CS104">
        <f ca="1"/>
        <v>0</v>
      </c>
      <c r="CT104">
        <f ca="1"/>
        <v>0</v>
      </c>
      <c r="CU104">
        <f ca="1"/>
        <v>0</v>
      </c>
      <c r="CV104">
        <f ca="1"/>
        <v>0</v>
      </c>
      <c r="CW104">
        <f ca="1"/>
        <v>0</v>
      </c>
      <c r="CX104">
        <f ca="1"/>
        <v>0</v>
      </c>
      <c r="CY104">
        <f ca="1"/>
        <v>0</v>
      </c>
      <c r="CZ104">
        <f ca="1"/>
        <v>0</v>
      </c>
      <c r="DA104">
        <f ca="1"/>
        <v>0</v>
      </c>
      <c r="DB104" t="b">
        <f ca="1"/>
        <v>0</v>
      </c>
      <c r="DC104" t="b">
        <f ca="1"/>
        <v>1</v>
      </c>
      <c r="DD104">
        <f ca="1"/>
        <v>0</v>
      </c>
      <c r="DE104" t="b">
        <f ca="1"/>
        <v>0</v>
      </c>
      <c r="DF104">
        <f ca="1"/>
        <v>0</v>
      </c>
    </row>
    <row r="105" spans="1:110" x14ac:dyDescent="0.2">
      <c r="A105" t="str">
        <f ca="1"/>
        <v>6_3 Border</v>
      </c>
      <c r="B105">
        <f ca="1"/>
        <v>12</v>
      </c>
      <c r="C105">
        <f ca="1"/>
        <v>0</v>
      </c>
      <c r="D105">
        <f ca="1"/>
        <v>0</v>
      </c>
      <c r="E105">
        <f ca="1"/>
        <v>0</v>
      </c>
      <c r="F105">
        <f ca="1"/>
        <v>0</v>
      </c>
      <c r="G105">
        <f ca="1"/>
        <v>0</v>
      </c>
      <c r="H105">
        <f ca="1"/>
        <v>0</v>
      </c>
      <c r="I105">
        <f ca="1"/>
        <v>0</v>
      </c>
      <c r="J105" t="str">
        <f ca="1"/>
        <v>0:34</v>
      </c>
      <c r="K105" t="b">
        <f ca="1"/>
        <v>0</v>
      </c>
      <c r="L105" t="b">
        <f ca="1"/>
        <v>0</v>
      </c>
      <c r="M105" t="b">
        <f ca="1"/>
        <v>0</v>
      </c>
      <c r="N105" t="str">
        <f ca="1"/>
        <v>Nokk</v>
      </c>
      <c r="O105" t="b">
        <f ca="1"/>
        <v>0</v>
      </c>
      <c r="P105">
        <f ca="1"/>
        <v>0</v>
      </c>
      <c r="Q105">
        <f ca="1"/>
        <v>0</v>
      </c>
      <c r="R105">
        <f ca="1"/>
        <v>0</v>
      </c>
      <c r="S105">
        <f ca="1"/>
        <v>0</v>
      </c>
      <c r="T105">
        <f ca="1"/>
        <v>0</v>
      </c>
      <c r="U105">
        <f ca="1"/>
        <v>0</v>
      </c>
      <c r="V105">
        <f ca="1"/>
        <v>0</v>
      </c>
      <c r="W105">
        <f ca="1"/>
        <v>0</v>
      </c>
      <c r="X105">
        <f ca="1"/>
        <v>0</v>
      </c>
      <c r="Y105">
        <f ca="1"/>
        <v>0</v>
      </c>
      <c r="Z105">
        <f ca="1"/>
        <v>12</v>
      </c>
      <c r="AA105">
        <f ca="1"/>
        <v>0</v>
      </c>
      <c r="AB105">
        <f ca="1"/>
        <v>0</v>
      </c>
      <c r="AC105">
        <f ca="1"/>
        <v>0</v>
      </c>
      <c r="AD105">
        <f ca="1"/>
        <v>0</v>
      </c>
      <c r="AE105">
        <f ca="1"/>
        <v>0</v>
      </c>
      <c r="AF105">
        <f ca="1"/>
        <v>0</v>
      </c>
      <c r="AG105">
        <f ca="1"/>
        <v>0</v>
      </c>
      <c r="AH105">
        <f ca="1"/>
        <v>0</v>
      </c>
      <c r="AI105">
        <f ca="1"/>
        <v>0</v>
      </c>
      <c r="AJ105">
        <f ca="1"/>
        <v>0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  <c r="AQ105">
        <f ca="1"/>
        <v>0</v>
      </c>
      <c r="AR105">
        <f ca="1"/>
        <v>0</v>
      </c>
      <c r="AS105">
        <f ca="1"/>
        <v>0</v>
      </c>
      <c r="AT105">
        <f ca="1"/>
        <v>0</v>
      </c>
      <c r="AU105">
        <f ca="1"/>
        <v>0</v>
      </c>
      <c r="AV105">
        <f ca="1"/>
        <v>0</v>
      </c>
      <c r="AW105">
        <f ca="1"/>
        <v>0</v>
      </c>
      <c r="AX105">
        <f ca="1"/>
        <v>0</v>
      </c>
      <c r="AY105">
        <f ca="1"/>
        <v>0</v>
      </c>
      <c r="AZ105">
        <f ca="1"/>
        <v>0</v>
      </c>
      <c r="BA105">
        <f ca="1"/>
        <v>0</v>
      </c>
      <c r="BB105">
        <f ca="1"/>
        <v>0</v>
      </c>
      <c r="BC105">
        <f ca="1"/>
        <v>0</v>
      </c>
      <c r="BD105">
        <f ca="1"/>
        <v>0</v>
      </c>
      <c r="BE105">
        <f ca="1"/>
        <v>0</v>
      </c>
      <c r="BF105">
        <f ca="1"/>
        <v>0</v>
      </c>
      <c r="BG105">
        <f ca="1"/>
        <v>0</v>
      </c>
      <c r="BH105">
        <f ca="1"/>
        <v>0</v>
      </c>
      <c r="BI105">
        <f ca="1"/>
        <v>0</v>
      </c>
      <c r="BJ105">
        <f ca="1"/>
        <v>0</v>
      </c>
      <c r="BK105">
        <f ca="1"/>
        <v>0</v>
      </c>
      <c r="BL105">
        <f ca="1"/>
        <v>0</v>
      </c>
      <c r="BM105">
        <f ca="1"/>
        <v>0</v>
      </c>
      <c r="BN105">
        <f ca="1"/>
        <v>0</v>
      </c>
      <c r="BO105">
        <f ca="1"/>
        <v>0</v>
      </c>
      <c r="BP105">
        <f ca="1"/>
        <v>0</v>
      </c>
      <c r="BQ105">
        <f ca="1"/>
        <v>0</v>
      </c>
      <c r="BR105" t="str">
        <f ca="1"/>
        <v/>
      </c>
      <c r="BS105">
        <f ca="1"/>
        <v>0</v>
      </c>
      <c r="BT105">
        <f ca="1"/>
        <v>0</v>
      </c>
      <c r="BU105" t="b">
        <f ca="1"/>
        <v>0</v>
      </c>
      <c r="BV105" t="b">
        <f ca="1"/>
        <v>0</v>
      </c>
      <c r="BW105">
        <f ca="1"/>
        <v>0</v>
      </c>
      <c r="BX105">
        <f ca="1"/>
        <v>0</v>
      </c>
      <c r="BY105">
        <f ca="1"/>
        <v>0</v>
      </c>
      <c r="BZ105">
        <f ca="1"/>
        <v>0</v>
      </c>
      <c r="CA105">
        <f ca="1"/>
        <v>1</v>
      </c>
      <c r="CB105">
        <f ca="1"/>
        <v>0</v>
      </c>
      <c r="CC105" t="b">
        <f ca="1"/>
        <v>0</v>
      </c>
      <c r="CD105" t="b">
        <f ca="1"/>
        <v>1</v>
      </c>
      <c r="CE105">
        <f ca="1"/>
        <v>0</v>
      </c>
      <c r="CF105">
        <f ca="1"/>
        <v>0</v>
      </c>
      <c r="CG105">
        <f ca="1"/>
        <v>0</v>
      </c>
      <c r="CH105">
        <f ca="1"/>
        <v>34</v>
      </c>
      <c r="CI105">
        <f ca="1"/>
        <v>146</v>
      </c>
      <c r="CJ105" t="b">
        <f ca="1"/>
        <v>1</v>
      </c>
      <c r="CK105" t="b">
        <f ca="1"/>
        <v>0</v>
      </c>
      <c r="CL105" t="b">
        <f ca="1"/>
        <v>0</v>
      </c>
      <c r="CM105" t="b">
        <f ca="1"/>
        <v>0</v>
      </c>
      <c r="CN105" t="b">
        <f ca="1"/>
        <v>0</v>
      </c>
      <c r="CO105">
        <f ca="1"/>
        <v>0</v>
      </c>
      <c r="CP105">
        <f ca="1"/>
        <v>0</v>
      </c>
      <c r="CQ105">
        <f ca="1"/>
        <v>0</v>
      </c>
      <c r="CR105">
        <f ca="1"/>
        <v>0</v>
      </c>
      <c r="CS105">
        <f ca="1"/>
        <v>0</v>
      </c>
      <c r="CT105">
        <f ca="1"/>
        <v>0</v>
      </c>
      <c r="CU105">
        <f ca="1"/>
        <v>0</v>
      </c>
      <c r="CV105">
        <f ca="1"/>
        <v>0</v>
      </c>
      <c r="CW105">
        <f ca="1"/>
        <v>0</v>
      </c>
      <c r="CX105">
        <f ca="1"/>
        <v>0</v>
      </c>
      <c r="CY105">
        <f ca="1"/>
        <v>0</v>
      </c>
      <c r="CZ105">
        <f ca="1"/>
        <v>0</v>
      </c>
      <c r="DA105">
        <f ca="1"/>
        <v>0</v>
      </c>
      <c r="DB105" t="b">
        <f ca="1"/>
        <v>0</v>
      </c>
      <c r="DC105" t="b">
        <f ca="1"/>
        <v>0</v>
      </c>
      <c r="DD105">
        <f ca="1"/>
        <v>0</v>
      </c>
      <c r="DE105" t="b">
        <f ca="1"/>
        <v>0</v>
      </c>
      <c r="DF105">
        <f ca="1"/>
        <v>0</v>
      </c>
    </row>
    <row r="106" spans="1:110" x14ac:dyDescent="0.2">
      <c r="A106" t="str">
        <f ca="1"/>
        <v>6_3 Villa</v>
      </c>
      <c r="B106">
        <f ca="1"/>
        <v>1</v>
      </c>
      <c r="C106">
        <f ca="1"/>
        <v>0</v>
      </c>
      <c r="D106">
        <f ca="1"/>
        <v>0</v>
      </c>
      <c r="E106">
        <f ca="1"/>
        <v>0</v>
      </c>
      <c r="F106">
        <f ca="1"/>
        <v>0</v>
      </c>
      <c r="G106">
        <f ca="1"/>
        <v>0</v>
      </c>
      <c r="H106">
        <f ca="1"/>
        <v>0</v>
      </c>
      <c r="I106">
        <f ca="1"/>
        <v>0</v>
      </c>
      <c r="J106" t="str">
        <f ca="1"/>
        <v>0:40</v>
      </c>
      <c r="K106" t="b">
        <f ca="1"/>
        <v>0</v>
      </c>
      <c r="L106" t="b">
        <f ca="1"/>
        <v>1</v>
      </c>
      <c r="M106" t="b">
        <f ca="1"/>
        <v>0</v>
      </c>
      <c r="N106" t="str">
        <f ca="1"/>
        <v>Jackel</v>
      </c>
      <c r="O106" t="b">
        <f ca="1"/>
        <v>0</v>
      </c>
      <c r="P106">
        <f ca="1"/>
        <v>0</v>
      </c>
      <c r="Q106">
        <f ca="1"/>
        <v>0</v>
      </c>
      <c r="R106">
        <f ca="1"/>
        <v>0</v>
      </c>
      <c r="S106">
        <f ca="1"/>
        <v>0</v>
      </c>
      <c r="T106">
        <f ca="1"/>
        <v>0</v>
      </c>
      <c r="U106">
        <f ca="1"/>
        <v>0</v>
      </c>
      <c r="V106">
        <f ca="1"/>
        <v>0</v>
      </c>
      <c r="W106">
        <f ca="1"/>
        <v>0</v>
      </c>
      <c r="X106">
        <f ca="1"/>
        <v>0</v>
      </c>
      <c r="Y106">
        <f ca="1"/>
        <v>0</v>
      </c>
      <c r="Z106">
        <f ca="1"/>
        <v>1</v>
      </c>
      <c r="AA106">
        <f ca="1"/>
        <v>0</v>
      </c>
      <c r="AB106">
        <f ca="1"/>
        <v>0</v>
      </c>
      <c r="AC106">
        <f ca="1"/>
        <v>0</v>
      </c>
      <c r="AD106">
        <f ca="1"/>
        <v>0</v>
      </c>
      <c r="AE106">
        <f ca="1"/>
        <v>0</v>
      </c>
      <c r="AF106">
        <f ca="1"/>
        <v>0</v>
      </c>
      <c r="AG106">
        <f ca="1"/>
        <v>0</v>
      </c>
      <c r="AH106">
        <f ca="1"/>
        <v>0</v>
      </c>
      <c r="AI106">
        <f ca="1"/>
        <v>0</v>
      </c>
      <c r="AJ106">
        <f ca="1"/>
        <v>0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  <c r="AQ106">
        <f ca="1"/>
        <v>0</v>
      </c>
      <c r="AR106">
        <f ca="1"/>
        <v>0</v>
      </c>
      <c r="AS106">
        <f ca="1"/>
        <v>0</v>
      </c>
      <c r="AT106">
        <f ca="1"/>
        <v>0</v>
      </c>
      <c r="AU106">
        <f ca="1"/>
        <v>0</v>
      </c>
      <c r="AV106">
        <f ca="1"/>
        <v>0</v>
      </c>
      <c r="AW106">
        <f ca="1"/>
        <v>0</v>
      </c>
      <c r="AX106">
        <f ca="1"/>
        <v>0</v>
      </c>
      <c r="AY106">
        <f ca="1"/>
        <v>0</v>
      </c>
      <c r="AZ106">
        <f ca="1"/>
        <v>0</v>
      </c>
      <c r="BA106">
        <f ca="1"/>
        <v>0</v>
      </c>
      <c r="BB106">
        <f ca="1"/>
        <v>0</v>
      </c>
      <c r="BC106">
        <f ca="1"/>
        <v>0</v>
      </c>
      <c r="BD106">
        <f ca="1"/>
        <v>0</v>
      </c>
      <c r="BE106">
        <f ca="1"/>
        <v>0</v>
      </c>
      <c r="BF106">
        <f ca="1"/>
        <v>0</v>
      </c>
      <c r="BG106">
        <f ca="1"/>
        <v>0</v>
      </c>
      <c r="BH106">
        <f ca="1"/>
        <v>0</v>
      </c>
      <c r="BI106">
        <f ca="1"/>
        <v>0</v>
      </c>
      <c r="BJ106">
        <f ca="1"/>
        <v>0</v>
      </c>
      <c r="BK106">
        <f ca="1"/>
        <v>0</v>
      </c>
      <c r="BL106">
        <f ca="1"/>
        <v>0</v>
      </c>
      <c r="BM106">
        <f ca="1"/>
        <v>0</v>
      </c>
      <c r="BN106">
        <f ca="1"/>
        <v>0</v>
      </c>
      <c r="BO106">
        <f ca="1"/>
        <v>0</v>
      </c>
      <c r="BP106">
        <f ca="1"/>
        <v>0</v>
      </c>
      <c r="BQ106">
        <f ca="1"/>
        <v>0</v>
      </c>
      <c r="BR106" t="str">
        <f ca="1"/>
        <v/>
      </c>
      <c r="BS106">
        <f ca="1"/>
        <v>0</v>
      </c>
      <c r="BT106">
        <f ca="1"/>
        <v>0</v>
      </c>
      <c r="BU106" t="b">
        <f ca="1"/>
        <v>0</v>
      </c>
      <c r="BV106" t="b">
        <f ca="1"/>
        <v>0</v>
      </c>
      <c r="BW106">
        <f ca="1"/>
        <v>0</v>
      </c>
      <c r="BX106">
        <f ca="1"/>
        <v>0</v>
      </c>
      <c r="BY106">
        <f ca="1"/>
        <v>0</v>
      </c>
      <c r="BZ106">
        <f ca="1"/>
        <v>0</v>
      </c>
      <c r="CA106">
        <f ca="1"/>
        <v>1</v>
      </c>
      <c r="CB106">
        <f ca="1"/>
        <v>0</v>
      </c>
      <c r="CC106" t="b">
        <f ca="1"/>
        <v>1</v>
      </c>
      <c r="CD106" t="b">
        <f ca="1"/>
        <v>1</v>
      </c>
      <c r="CE106">
        <f ca="1"/>
        <v>0</v>
      </c>
      <c r="CF106">
        <f ca="1"/>
        <v>0</v>
      </c>
      <c r="CG106">
        <f ca="1"/>
        <v>0</v>
      </c>
      <c r="CH106">
        <f ca="1"/>
        <v>40</v>
      </c>
      <c r="CI106">
        <f ca="1"/>
        <v>140</v>
      </c>
      <c r="CJ106" t="b">
        <f ca="1"/>
        <v>0</v>
      </c>
      <c r="CK106" t="b">
        <f ca="1"/>
        <v>0</v>
      </c>
      <c r="CL106" t="b">
        <f ca="1"/>
        <v>0</v>
      </c>
      <c r="CM106" t="b">
        <f ca="1"/>
        <v>0</v>
      </c>
      <c r="CN106" t="b">
        <f ca="1"/>
        <v>0</v>
      </c>
      <c r="CO106">
        <f ca="1"/>
        <v>0</v>
      </c>
      <c r="CP106">
        <f ca="1"/>
        <v>0</v>
      </c>
      <c r="CQ106">
        <f ca="1"/>
        <v>0</v>
      </c>
      <c r="CR106">
        <f ca="1"/>
        <v>0</v>
      </c>
      <c r="CS106">
        <f ca="1"/>
        <v>0</v>
      </c>
      <c r="CT106">
        <f ca="1"/>
        <v>0</v>
      </c>
      <c r="CU106" t="b">
        <f ca="1"/>
        <v>1</v>
      </c>
      <c r="CV106" t="b">
        <f ca="1"/>
        <v>0</v>
      </c>
      <c r="CW106">
        <f ca="1"/>
        <v>140</v>
      </c>
      <c r="CX106">
        <f ca="1"/>
        <v>95</v>
      </c>
      <c r="CY106">
        <f ca="1"/>
        <v>1</v>
      </c>
      <c r="CZ106">
        <f ca="1"/>
        <v>0</v>
      </c>
      <c r="DA106">
        <f ca="1"/>
        <v>0</v>
      </c>
      <c r="DB106" t="b">
        <f ca="1"/>
        <v>1</v>
      </c>
      <c r="DC106" t="b">
        <f ca="1"/>
        <v>0</v>
      </c>
      <c r="DD106">
        <f ca="1"/>
        <v>0</v>
      </c>
      <c r="DE106" t="b">
        <f ca="1"/>
        <v>0</v>
      </c>
      <c r="DF106">
        <f ca="1"/>
        <v>0</v>
      </c>
    </row>
    <row r="107" spans="1:110" x14ac:dyDescent="0.2">
      <c r="A107" t="str">
        <f ca="1"/>
        <v>6_3 Villa</v>
      </c>
      <c r="B107">
        <f ca="1"/>
        <v>2</v>
      </c>
      <c r="C107">
        <f ca="1"/>
        <v>0</v>
      </c>
      <c r="D107">
        <f ca="1"/>
        <v>0</v>
      </c>
      <c r="E107">
        <f ca="1"/>
        <v>0</v>
      </c>
      <c r="F107">
        <f ca="1"/>
        <v>0</v>
      </c>
      <c r="G107">
        <f ca="1"/>
        <v>0</v>
      </c>
      <c r="H107">
        <f ca="1"/>
        <v>0</v>
      </c>
      <c r="I107">
        <f ca="1"/>
        <v>0</v>
      </c>
      <c r="J107" t="str">
        <f ca="1"/>
        <v>2:03</v>
      </c>
      <c r="K107" t="b">
        <f ca="1"/>
        <v>0</v>
      </c>
      <c r="L107" t="b">
        <f ca="1"/>
        <v>1</v>
      </c>
      <c r="M107" t="b">
        <f ca="1"/>
        <v>0</v>
      </c>
      <c r="N107" t="str">
        <f ca="1"/>
        <v>Jackel</v>
      </c>
      <c r="O107" t="b">
        <f ca="1"/>
        <v>0</v>
      </c>
      <c r="P107">
        <f ca="1"/>
        <v>0</v>
      </c>
      <c r="Q107">
        <f ca="1"/>
        <v>0</v>
      </c>
      <c r="R107">
        <f ca="1"/>
        <v>0</v>
      </c>
      <c r="S107">
        <f ca="1"/>
        <v>0</v>
      </c>
      <c r="T107">
        <f ca="1"/>
        <v>0</v>
      </c>
      <c r="U107">
        <f ca="1"/>
        <v>0</v>
      </c>
      <c r="V107">
        <f ca="1"/>
        <v>0</v>
      </c>
      <c r="W107">
        <f ca="1"/>
        <v>0</v>
      </c>
      <c r="X107">
        <f ca="1"/>
        <v>0</v>
      </c>
      <c r="Y107">
        <f ca="1"/>
        <v>0</v>
      </c>
      <c r="Z107">
        <f ca="1"/>
        <v>2</v>
      </c>
      <c r="AA107">
        <f ca="1"/>
        <v>0</v>
      </c>
      <c r="AB107">
        <f ca="1"/>
        <v>0</v>
      </c>
      <c r="AC107">
        <f ca="1"/>
        <v>0</v>
      </c>
      <c r="AD107">
        <f ca="1"/>
        <v>0</v>
      </c>
      <c r="AE107">
        <f ca="1"/>
        <v>0</v>
      </c>
      <c r="AF107">
        <f ca="1"/>
        <v>0</v>
      </c>
      <c r="AG107">
        <f ca="1"/>
        <v>0</v>
      </c>
      <c r="AH107">
        <f ca="1"/>
        <v>0</v>
      </c>
      <c r="AI107">
        <f ca="1"/>
        <v>0</v>
      </c>
      <c r="AJ107">
        <f ca="1"/>
        <v>0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  <c r="AQ107">
        <f ca="1"/>
        <v>0</v>
      </c>
      <c r="AR107">
        <f ca="1"/>
        <v>0</v>
      </c>
      <c r="AS107">
        <f ca="1"/>
        <v>0</v>
      </c>
      <c r="AT107">
        <f ca="1"/>
        <v>0</v>
      </c>
      <c r="AU107">
        <f ca="1"/>
        <v>0</v>
      </c>
      <c r="AV107">
        <f ca="1"/>
        <v>0</v>
      </c>
      <c r="AW107">
        <f ca="1"/>
        <v>0</v>
      </c>
      <c r="AX107">
        <f ca="1"/>
        <v>0</v>
      </c>
      <c r="AY107">
        <f ca="1"/>
        <v>0</v>
      </c>
      <c r="AZ107">
        <f ca="1"/>
        <v>0</v>
      </c>
      <c r="BA107">
        <f ca="1"/>
        <v>0</v>
      </c>
      <c r="BB107">
        <f ca="1"/>
        <v>0</v>
      </c>
      <c r="BC107">
        <f ca="1"/>
        <v>0</v>
      </c>
      <c r="BD107">
        <f ca="1"/>
        <v>0</v>
      </c>
      <c r="BE107">
        <f ca="1"/>
        <v>0</v>
      </c>
      <c r="BF107">
        <f ca="1"/>
        <v>0</v>
      </c>
      <c r="BG107">
        <f ca="1"/>
        <v>0</v>
      </c>
      <c r="BH107">
        <f ca="1"/>
        <v>0</v>
      </c>
      <c r="BI107">
        <f ca="1"/>
        <v>0</v>
      </c>
      <c r="BJ107">
        <f ca="1"/>
        <v>0</v>
      </c>
      <c r="BK107">
        <f ca="1"/>
        <v>0</v>
      </c>
      <c r="BL107">
        <f ca="1"/>
        <v>0</v>
      </c>
      <c r="BM107">
        <f ca="1"/>
        <v>0</v>
      </c>
      <c r="BN107">
        <f ca="1"/>
        <v>0</v>
      </c>
      <c r="BO107">
        <f ca="1"/>
        <v>0</v>
      </c>
      <c r="BP107">
        <f ca="1"/>
        <v>0</v>
      </c>
      <c r="BQ107">
        <f ca="1"/>
        <v>0</v>
      </c>
      <c r="BR107" t="str">
        <f ca="1"/>
        <v/>
      </c>
      <c r="BS107">
        <f ca="1"/>
        <v>0</v>
      </c>
      <c r="BT107">
        <f ca="1"/>
        <v>0</v>
      </c>
      <c r="BU107" t="b">
        <f ca="1"/>
        <v>0</v>
      </c>
      <c r="BV107" t="b">
        <f ca="1"/>
        <v>0</v>
      </c>
      <c r="BW107">
        <f ca="1"/>
        <v>0</v>
      </c>
      <c r="BX107">
        <f ca="1"/>
        <v>0</v>
      </c>
      <c r="BY107">
        <f ca="1"/>
        <v>0</v>
      </c>
      <c r="BZ107">
        <f ca="1"/>
        <v>0</v>
      </c>
      <c r="CA107">
        <f ca="1"/>
        <v>0</v>
      </c>
      <c r="CB107">
        <f ca="1"/>
        <v>0</v>
      </c>
      <c r="CC107" t="b">
        <f ca="1"/>
        <v>0</v>
      </c>
      <c r="CD107" t="b">
        <f ca="1"/>
        <v>1</v>
      </c>
      <c r="CE107">
        <f ca="1"/>
        <v>0</v>
      </c>
      <c r="CF107">
        <f ca="1"/>
        <v>0</v>
      </c>
      <c r="CG107">
        <f ca="1"/>
        <v>0</v>
      </c>
      <c r="CH107">
        <f ca="1"/>
        <v>123</v>
      </c>
      <c r="CI107">
        <f ca="1"/>
        <v>57</v>
      </c>
      <c r="CJ107" t="b">
        <f ca="1"/>
        <v>1</v>
      </c>
      <c r="CK107" t="b">
        <f ca="1"/>
        <v>1</v>
      </c>
      <c r="CL107" t="b">
        <f ca="1"/>
        <v>1</v>
      </c>
      <c r="CM107" t="b">
        <f ca="1"/>
        <v>0</v>
      </c>
      <c r="CN107" t="b">
        <f ca="1"/>
        <v>0</v>
      </c>
      <c r="CO107">
        <f ca="1"/>
        <v>0</v>
      </c>
      <c r="CP107">
        <f ca="1"/>
        <v>0</v>
      </c>
      <c r="CQ107">
        <f ca="1"/>
        <v>0</v>
      </c>
      <c r="CR107">
        <f ca="1"/>
        <v>0</v>
      </c>
      <c r="CS107">
        <f ca="1"/>
        <v>0</v>
      </c>
      <c r="CT107">
        <f ca="1"/>
        <v>0</v>
      </c>
      <c r="CU107" t="b">
        <f ca="1"/>
        <v>1</v>
      </c>
      <c r="CV107" t="b">
        <f ca="1"/>
        <v>0</v>
      </c>
      <c r="CW107">
        <f ca="1"/>
        <v>57</v>
      </c>
      <c r="CX107">
        <f ca="1"/>
        <v>103</v>
      </c>
      <c r="CY107">
        <f ca="1"/>
        <v>0</v>
      </c>
      <c r="CZ107">
        <f ca="1"/>
        <v>0</v>
      </c>
      <c r="DA107">
        <f ca="1"/>
        <v>0</v>
      </c>
      <c r="DB107" t="b">
        <f ca="1"/>
        <v>1</v>
      </c>
      <c r="DC107" t="b">
        <f ca="1"/>
        <v>0</v>
      </c>
      <c r="DD107">
        <f ca="1"/>
        <v>0</v>
      </c>
      <c r="DE107" t="b">
        <f ca="1"/>
        <v>0</v>
      </c>
      <c r="DF107">
        <f ca="1"/>
        <v>0</v>
      </c>
    </row>
    <row r="108" spans="1:110" x14ac:dyDescent="0.2">
      <c r="A108" t="str">
        <f ca="1"/>
        <v>6_3 Villa</v>
      </c>
      <c r="B108">
        <f ca="1"/>
        <v>3</v>
      </c>
      <c r="C108">
        <f ca="1"/>
        <v>0</v>
      </c>
      <c r="D108">
        <f ca="1"/>
        <v>0</v>
      </c>
      <c r="E108">
        <f ca="1"/>
        <v>0</v>
      </c>
      <c r="F108">
        <f ca="1"/>
        <v>0</v>
      </c>
      <c r="G108">
        <f ca="1"/>
        <v>0</v>
      </c>
      <c r="H108">
        <f ca="1"/>
        <v>0</v>
      </c>
      <c r="I108">
        <f ca="1"/>
        <v>0</v>
      </c>
      <c r="J108" t="str">
        <f ca="1"/>
        <v>1:15</v>
      </c>
      <c r="K108" t="b">
        <f ca="1"/>
        <v>0</v>
      </c>
      <c r="L108" t="b">
        <f ca="1"/>
        <v>0</v>
      </c>
      <c r="M108" t="b">
        <f ca="1"/>
        <v>0</v>
      </c>
      <c r="N108" t="str">
        <f ca="1"/>
        <v>Jackel</v>
      </c>
      <c r="O108" t="b">
        <f ca="1"/>
        <v>0</v>
      </c>
      <c r="P108">
        <f ca="1"/>
        <v>0</v>
      </c>
      <c r="Q108">
        <f ca="1"/>
        <v>0</v>
      </c>
      <c r="R108">
        <f ca="1"/>
        <v>0</v>
      </c>
      <c r="S108">
        <f ca="1"/>
        <v>0</v>
      </c>
      <c r="T108">
        <f ca="1"/>
        <v>0</v>
      </c>
      <c r="U108">
        <f ca="1"/>
        <v>0</v>
      </c>
      <c r="V108">
        <f ca="1"/>
        <v>0</v>
      </c>
      <c r="W108">
        <f ca="1"/>
        <v>0</v>
      </c>
      <c r="X108">
        <f ca="1"/>
        <v>0</v>
      </c>
      <c r="Y108">
        <f ca="1"/>
        <v>0</v>
      </c>
      <c r="Z108">
        <f ca="1"/>
        <v>3</v>
      </c>
      <c r="AA108">
        <f ca="1"/>
        <v>0</v>
      </c>
      <c r="AB108">
        <f ca="1"/>
        <v>0</v>
      </c>
      <c r="AC108">
        <f ca="1"/>
        <v>0</v>
      </c>
      <c r="AD108">
        <f ca="1"/>
        <v>0</v>
      </c>
      <c r="AE108">
        <f ca="1"/>
        <v>0</v>
      </c>
      <c r="AF108">
        <f ca="1"/>
        <v>0</v>
      </c>
      <c r="AG108">
        <f ca="1"/>
        <v>0</v>
      </c>
      <c r="AH108">
        <f ca="1"/>
        <v>0</v>
      </c>
      <c r="AI108">
        <f ca="1"/>
        <v>0</v>
      </c>
      <c r="AJ108">
        <f ca="1"/>
        <v>0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  <c r="AQ108">
        <f ca="1"/>
        <v>0</v>
      </c>
      <c r="AR108">
        <f ca="1"/>
        <v>0</v>
      </c>
      <c r="AS108">
        <f ca="1"/>
        <v>0</v>
      </c>
      <c r="AT108">
        <f ca="1"/>
        <v>0</v>
      </c>
      <c r="AU108">
        <f ca="1"/>
        <v>0</v>
      </c>
      <c r="AV108">
        <f ca="1"/>
        <v>0</v>
      </c>
      <c r="AW108">
        <f ca="1"/>
        <v>0</v>
      </c>
      <c r="AX108">
        <f ca="1"/>
        <v>0</v>
      </c>
      <c r="AY108">
        <f ca="1"/>
        <v>0</v>
      </c>
      <c r="AZ108">
        <f ca="1"/>
        <v>0</v>
      </c>
      <c r="BA108">
        <f ca="1"/>
        <v>0</v>
      </c>
      <c r="BB108">
        <f ca="1"/>
        <v>0</v>
      </c>
      <c r="BC108">
        <f ca="1"/>
        <v>0</v>
      </c>
      <c r="BD108">
        <f ca="1"/>
        <v>0</v>
      </c>
      <c r="BE108">
        <f ca="1"/>
        <v>0</v>
      </c>
      <c r="BF108">
        <f ca="1"/>
        <v>0</v>
      </c>
      <c r="BG108">
        <f ca="1"/>
        <v>0</v>
      </c>
      <c r="BH108">
        <f ca="1"/>
        <v>0</v>
      </c>
      <c r="BI108">
        <f ca="1"/>
        <v>0</v>
      </c>
      <c r="BJ108">
        <f ca="1"/>
        <v>0</v>
      </c>
      <c r="BK108">
        <f ca="1"/>
        <v>0</v>
      </c>
      <c r="BL108">
        <f ca="1"/>
        <v>0</v>
      </c>
      <c r="BM108">
        <f ca="1"/>
        <v>0</v>
      </c>
      <c r="BN108">
        <f ca="1"/>
        <v>0</v>
      </c>
      <c r="BO108">
        <f ca="1"/>
        <v>0</v>
      </c>
      <c r="BP108">
        <f ca="1"/>
        <v>0</v>
      </c>
      <c r="BQ108">
        <f ca="1"/>
        <v>0</v>
      </c>
      <c r="BR108" t="str">
        <f ca="1"/>
        <v/>
      </c>
      <c r="BS108">
        <f ca="1"/>
        <v>0</v>
      </c>
      <c r="BT108">
        <f ca="1"/>
        <v>0</v>
      </c>
      <c r="BU108" t="b">
        <f ca="1"/>
        <v>0</v>
      </c>
      <c r="BV108" t="b">
        <f ca="1"/>
        <v>0</v>
      </c>
      <c r="BW108">
        <f ca="1"/>
        <v>0</v>
      </c>
      <c r="BX108">
        <f ca="1"/>
        <v>0</v>
      </c>
      <c r="BY108">
        <f ca="1"/>
        <v>0</v>
      </c>
      <c r="BZ108">
        <f ca="1"/>
        <v>0</v>
      </c>
      <c r="CA108">
        <f ca="1"/>
        <v>0</v>
      </c>
      <c r="CB108">
        <f ca="1"/>
        <v>0</v>
      </c>
      <c r="CC108" t="b">
        <f ca="1"/>
        <v>0</v>
      </c>
      <c r="CD108" t="b">
        <f ca="1"/>
        <v>0</v>
      </c>
      <c r="CE108">
        <f ca="1"/>
        <v>0</v>
      </c>
      <c r="CF108">
        <f ca="1"/>
        <v>0</v>
      </c>
      <c r="CG108">
        <f ca="1"/>
        <v>0</v>
      </c>
      <c r="CH108">
        <f ca="1"/>
        <v>75</v>
      </c>
      <c r="CI108">
        <f ca="1"/>
        <v>105</v>
      </c>
      <c r="CJ108" t="b">
        <f ca="1"/>
        <v>1</v>
      </c>
      <c r="CK108" t="b">
        <f ca="1"/>
        <v>0</v>
      </c>
      <c r="CL108" t="b">
        <f ca="1"/>
        <v>0</v>
      </c>
      <c r="CM108" t="b">
        <f ca="1"/>
        <v>0</v>
      </c>
      <c r="CN108" t="b">
        <f ca="1"/>
        <v>0</v>
      </c>
      <c r="CO108">
        <f ca="1"/>
        <v>0</v>
      </c>
      <c r="CP108">
        <f ca="1"/>
        <v>0</v>
      </c>
      <c r="CQ108">
        <f ca="1"/>
        <v>0</v>
      </c>
      <c r="CR108">
        <f ca="1"/>
        <v>0</v>
      </c>
      <c r="CS108">
        <f ca="1"/>
        <v>0</v>
      </c>
      <c r="CT108">
        <f ca="1"/>
        <v>0</v>
      </c>
      <c r="CU108" t="b">
        <f ca="1"/>
        <v>0</v>
      </c>
      <c r="CV108" t="b">
        <f ca="1"/>
        <v>0</v>
      </c>
      <c r="CW108">
        <f ca="1"/>
        <v>105</v>
      </c>
      <c r="CX108">
        <f ca="1"/>
        <v>75</v>
      </c>
      <c r="CY108">
        <f ca="1"/>
        <v>0</v>
      </c>
      <c r="CZ108">
        <f ca="1"/>
        <v>0</v>
      </c>
      <c r="DA108">
        <f ca="1"/>
        <v>0</v>
      </c>
      <c r="DB108" t="b">
        <f ca="1"/>
        <v>0</v>
      </c>
      <c r="DC108" t="b">
        <f ca="1"/>
        <v>0</v>
      </c>
      <c r="DD108">
        <f ca="1"/>
        <v>0</v>
      </c>
      <c r="DE108" t="b">
        <f ca="1"/>
        <v>0</v>
      </c>
      <c r="DF108">
        <f ca="1"/>
        <v>0</v>
      </c>
    </row>
    <row r="109" spans="1:110" x14ac:dyDescent="0.2">
      <c r="A109" t="str">
        <f ca="1"/>
        <v>6_3 Villa</v>
      </c>
      <c r="B109">
        <f ca="1"/>
        <v>4</v>
      </c>
      <c r="C109">
        <f ca="1"/>
        <v>0</v>
      </c>
      <c r="D109">
        <f ca="1"/>
        <v>0</v>
      </c>
      <c r="E109">
        <f ca="1"/>
        <v>0</v>
      </c>
      <c r="F109">
        <f ca="1"/>
        <v>0</v>
      </c>
      <c r="G109">
        <f ca="1"/>
        <v>0</v>
      </c>
      <c r="H109">
        <f ca="1"/>
        <v>0</v>
      </c>
      <c r="I109">
        <f ca="1"/>
        <v>0</v>
      </c>
      <c r="J109" t="str">
        <f ca="1"/>
        <v>2:02</v>
      </c>
      <c r="K109" t="b">
        <f ca="1"/>
        <v>0</v>
      </c>
      <c r="L109" t="b">
        <f ca="1"/>
        <v>0</v>
      </c>
      <c r="M109" t="b">
        <f ca="1"/>
        <v>0</v>
      </c>
      <c r="N109" t="str">
        <f ca="1"/>
        <v>Jackel</v>
      </c>
      <c r="O109" t="b">
        <f ca="1"/>
        <v>0</v>
      </c>
      <c r="P109">
        <f ca="1"/>
        <v>0</v>
      </c>
      <c r="Q109">
        <f ca="1"/>
        <v>0</v>
      </c>
      <c r="R109">
        <f ca="1"/>
        <v>0</v>
      </c>
      <c r="S109">
        <f ca="1"/>
        <v>0</v>
      </c>
      <c r="T109">
        <f ca="1"/>
        <v>0</v>
      </c>
      <c r="U109">
        <f ca="1"/>
        <v>0</v>
      </c>
      <c r="V109">
        <f ca="1"/>
        <v>0</v>
      </c>
      <c r="W109">
        <f ca="1"/>
        <v>0</v>
      </c>
      <c r="X109">
        <f ca="1"/>
        <v>0</v>
      </c>
      <c r="Y109">
        <f ca="1"/>
        <v>0</v>
      </c>
      <c r="Z109">
        <f ca="1"/>
        <v>4</v>
      </c>
      <c r="AA109">
        <f ca="1"/>
        <v>0</v>
      </c>
      <c r="AB109">
        <f ca="1"/>
        <v>0</v>
      </c>
      <c r="AC109">
        <f ca="1"/>
        <v>0</v>
      </c>
      <c r="AD109">
        <f ca="1"/>
        <v>0</v>
      </c>
      <c r="AE109">
        <f ca="1"/>
        <v>0</v>
      </c>
      <c r="AF109">
        <f ca="1"/>
        <v>0</v>
      </c>
      <c r="AG109">
        <f ca="1"/>
        <v>0</v>
      </c>
      <c r="AH109">
        <f ca="1"/>
        <v>0</v>
      </c>
      <c r="AI109">
        <f ca="1"/>
        <v>0</v>
      </c>
      <c r="AJ109">
        <f ca="1"/>
        <v>0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  <c r="AQ109">
        <f ca="1"/>
        <v>0</v>
      </c>
      <c r="AR109">
        <f ca="1"/>
        <v>0</v>
      </c>
      <c r="AS109">
        <f ca="1"/>
        <v>0</v>
      </c>
      <c r="AT109">
        <f ca="1"/>
        <v>0</v>
      </c>
      <c r="AU109">
        <f ca="1"/>
        <v>0</v>
      </c>
      <c r="AV109">
        <f ca="1"/>
        <v>0</v>
      </c>
      <c r="AW109">
        <f ca="1"/>
        <v>0</v>
      </c>
      <c r="AX109">
        <f ca="1"/>
        <v>0</v>
      </c>
      <c r="AY109">
        <f ca="1"/>
        <v>0</v>
      </c>
      <c r="AZ109">
        <f ca="1"/>
        <v>0</v>
      </c>
      <c r="BA109">
        <f ca="1"/>
        <v>0</v>
      </c>
      <c r="BB109">
        <f ca="1"/>
        <v>0</v>
      </c>
      <c r="BC109">
        <f ca="1"/>
        <v>0</v>
      </c>
      <c r="BD109">
        <f ca="1"/>
        <v>0</v>
      </c>
      <c r="BE109">
        <f ca="1"/>
        <v>0</v>
      </c>
      <c r="BF109">
        <f ca="1"/>
        <v>0</v>
      </c>
      <c r="BG109">
        <f ca="1"/>
        <v>0</v>
      </c>
      <c r="BH109">
        <f ca="1"/>
        <v>0</v>
      </c>
      <c r="BI109">
        <f ca="1"/>
        <v>0</v>
      </c>
      <c r="BJ109">
        <f ca="1"/>
        <v>0</v>
      </c>
      <c r="BK109">
        <f ca="1"/>
        <v>0</v>
      </c>
      <c r="BL109">
        <f ca="1"/>
        <v>0</v>
      </c>
      <c r="BM109">
        <f ca="1"/>
        <v>0</v>
      </c>
      <c r="BN109">
        <f ca="1"/>
        <v>0</v>
      </c>
      <c r="BO109">
        <f ca="1"/>
        <v>0</v>
      </c>
      <c r="BP109">
        <f ca="1"/>
        <v>0</v>
      </c>
      <c r="BQ109">
        <f ca="1"/>
        <v>0</v>
      </c>
      <c r="BR109" t="str">
        <f ca="1"/>
        <v/>
      </c>
      <c r="BS109">
        <f ca="1"/>
        <v>0</v>
      </c>
      <c r="BT109">
        <f ca="1"/>
        <v>0</v>
      </c>
      <c r="BU109" t="b">
        <f ca="1"/>
        <v>0</v>
      </c>
      <c r="BV109" t="b">
        <f ca="1"/>
        <v>0</v>
      </c>
      <c r="BW109">
        <f ca="1"/>
        <v>0</v>
      </c>
      <c r="BX109">
        <f ca="1"/>
        <v>0</v>
      </c>
      <c r="BY109">
        <f ca="1"/>
        <v>0</v>
      </c>
      <c r="BZ109">
        <f ca="1"/>
        <v>0</v>
      </c>
      <c r="CA109">
        <f ca="1"/>
        <v>0</v>
      </c>
      <c r="CB109">
        <f ca="1"/>
        <v>0</v>
      </c>
      <c r="CC109" t="b">
        <f ca="1"/>
        <v>0</v>
      </c>
      <c r="CD109" t="b">
        <f ca="1"/>
        <v>0</v>
      </c>
      <c r="CE109">
        <f ca="1"/>
        <v>0</v>
      </c>
      <c r="CF109">
        <f ca="1"/>
        <v>0</v>
      </c>
      <c r="CG109">
        <f ca="1"/>
        <v>0</v>
      </c>
      <c r="CH109">
        <f ca="1"/>
        <v>122</v>
      </c>
      <c r="CI109">
        <f ca="1"/>
        <v>58</v>
      </c>
      <c r="CJ109" t="b">
        <f ca="1"/>
        <v>0</v>
      </c>
      <c r="CK109" t="b">
        <f ca="1"/>
        <v>0</v>
      </c>
      <c r="CL109" t="b">
        <f ca="1"/>
        <v>0</v>
      </c>
      <c r="CM109" t="b">
        <f ca="1"/>
        <v>0</v>
      </c>
      <c r="CN109" t="b">
        <f ca="1"/>
        <v>0</v>
      </c>
      <c r="CO109">
        <f ca="1"/>
        <v>0</v>
      </c>
      <c r="CP109">
        <f ca="1"/>
        <v>0</v>
      </c>
      <c r="CQ109">
        <f ca="1"/>
        <v>0</v>
      </c>
      <c r="CR109">
        <f ca="1"/>
        <v>0</v>
      </c>
      <c r="CS109">
        <f ca="1"/>
        <v>0</v>
      </c>
      <c r="CT109">
        <f ca="1"/>
        <v>0</v>
      </c>
      <c r="CU109" t="b">
        <f ca="1"/>
        <v>0</v>
      </c>
      <c r="CV109" t="b">
        <f ca="1"/>
        <v>1</v>
      </c>
      <c r="CW109">
        <f ca="1"/>
        <v>58</v>
      </c>
      <c r="CX109">
        <f ca="1"/>
        <v>133</v>
      </c>
      <c r="CY109">
        <f ca="1"/>
        <v>0</v>
      </c>
      <c r="CZ109">
        <f ca="1"/>
        <v>1</v>
      </c>
      <c r="DA109">
        <f ca="1"/>
        <v>0</v>
      </c>
      <c r="DB109" t="b">
        <f ca="1"/>
        <v>0</v>
      </c>
      <c r="DC109" t="b">
        <f ca="1"/>
        <v>0</v>
      </c>
      <c r="DD109">
        <f ca="1"/>
        <v>0</v>
      </c>
      <c r="DE109" t="b">
        <f ca="1"/>
        <v>0</v>
      </c>
      <c r="DF109">
        <f ca="1"/>
        <v>0</v>
      </c>
    </row>
    <row r="110" spans="1:110" x14ac:dyDescent="0.2">
      <c r="A110" t="str">
        <f ca="1"/>
        <v>6_3 Villa</v>
      </c>
      <c r="B110">
        <f ca="1"/>
        <v>5</v>
      </c>
      <c r="C110">
        <f ca="1"/>
        <v>0</v>
      </c>
      <c r="D110">
        <f ca="1"/>
        <v>0</v>
      </c>
      <c r="E110">
        <f ca="1"/>
        <v>0</v>
      </c>
      <c r="F110">
        <f ca="1"/>
        <v>0</v>
      </c>
      <c r="G110">
        <f ca="1"/>
        <v>0</v>
      </c>
      <c r="H110">
        <f ca="1"/>
        <v>0</v>
      </c>
      <c r="I110">
        <f ca="1"/>
        <v>0</v>
      </c>
      <c r="J110" t="str">
        <f ca="1"/>
        <v>0:33</v>
      </c>
      <c r="K110" t="b">
        <f ca="1"/>
        <v>0</v>
      </c>
      <c r="L110" t="b">
        <f ca="1"/>
        <v>0</v>
      </c>
      <c r="M110" t="b">
        <f ca="1"/>
        <v>0</v>
      </c>
      <c r="N110" t="str">
        <f ca="1"/>
        <v>Buck</v>
      </c>
      <c r="O110" t="b">
        <f ca="1"/>
        <v>0</v>
      </c>
      <c r="P110">
        <f ca="1"/>
        <v>0</v>
      </c>
      <c r="Q110">
        <f ca="1"/>
        <v>0</v>
      </c>
      <c r="R110">
        <f ca="1"/>
        <v>0</v>
      </c>
      <c r="S110">
        <f ca="1"/>
        <v>0</v>
      </c>
      <c r="T110">
        <f ca="1"/>
        <v>0</v>
      </c>
      <c r="U110">
        <f ca="1"/>
        <v>0</v>
      </c>
      <c r="V110">
        <f ca="1"/>
        <v>0</v>
      </c>
      <c r="W110">
        <f ca="1"/>
        <v>0</v>
      </c>
      <c r="X110">
        <f ca="1"/>
        <v>0</v>
      </c>
      <c r="Y110">
        <f ca="1"/>
        <v>0</v>
      </c>
      <c r="Z110">
        <f ca="1"/>
        <v>5</v>
      </c>
      <c r="AA110">
        <f ca="1"/>
        <v>0</v>
      </c>
      <c r="AB110">
        <f ca="1"/>
        <v>0</v>
      </c>
      <c r="AC110">
        <f ca="1"/>
        <v>0</v>
      </c>
      <c r="AD110">
        <f ca="1"/>
        <v>0</v>
      </c>
      <c r="AE110">
        <f ca="1"/>
        <v>0</v>
      </c>
      <c r="AF110">
        <f ca="1"/>
        <v>0</v>
      </c>
      <c r="AG110">
        <f ca="1"/>
        <v>0</v>
      </c>
      <c r="AH110">
        <f ca="1"/>
        <v>0</v>
      </c>
      <c r="AI110">
        <f ca="1"/>
        <v>0</v>
      </c>
      <c r="AJ110">
        <f ca="1"/>
        <v>0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  <c r="AQ110">
        <f ca="1"/>
        <v>0</v>
      </c>
      <c r="AR110">
        <f ca="1"/>
        <v>0</v>
      </c>
      <c r="AS110">
        <f ca="1"/>
        <v>0</v>
      </c>
      <c r="AT110">
        <f ca="1"/>
        <v>0</v>
      </c>
      <c r="AU110">
        <f ca="1"/>
        <v>0</v>
      </c>
      <c r="AV110">
        <f ca="1"/>
        <v>0</v>
      </c>
      <c r="AW110">
        <f ca="1"/>
        <v>0</v>
      </c>
      <c r="AX110">
        <f ca="1"/>
        <v>0</v>
      </c>
      <c r="AY110">
        <f ca="1"/>
        <v>0</v>
      </c>
      <c r="AZ110">
        <f ca="1"/>
        <v>0</v>
      </c>
      <c r="BA110">
        <f ca="1"/>
        <v>0</v>
      </c>
      <c r="BB110">
        <f ca="1"/>
        <v>0</v>
      </c>
      <c r="BC110">
        <f ca="1"/>
        <v>0</v>
      </c>
      <c r="BD110">
        <f ca="1"/>
        <v>0</v>
      </c>
      <c r="BE110">
        <f ca="1"/>
        <v>0</v>
      </c>
      <c r="BF110">
        <f ca="1"/>
        <v>0</v>
      </c>
      <c r="BG110">
        <f ca="1"/>
        <v>0</v>
      </c>
      <c r="BH110">
        <f ca="1"/>
        <v>0</v>
      </c>
      <c r="BI110">
        <f ca="1"/>
        <v>0</v>
      </c>
      <c r="BJ110">
        <f ca="1"/>
        <v>0</v>
      </c>
      <c r="BK110">
        <f ca="1"/>
        <v>0</v>
      </c>
      <c r="BL110">
        <f ca="1"/>
        <v>0</v>
      </c>
      <c r="BM110">
        <f ca="1"/>
        <v>0</v>
      </c>
      <c r="BN110">
        <f ca="1"/>
        <v>0</v>
      </c>
      <c r="BO110">
        <f ca="1"/>
        <v>0</v>
      </c>
      <c r="BP110">
        <f ca="1"/>
        <v>0</v>
      </c>
      <c r="BQ110">
        <f ca="1"/>
        <v>0</v>
      </c>
      <c r="BR110" t="str">
        <f ca="1"/>
        <v/>
      </c>
      <c r="BS110">
        <f ca="1"/>
        <v>0</v>
      </c>
      <c r="BT110">
        <f ca="1"/>
        <v>0</v>
      </c>
      <c r="BU110" t="b">
        <f ca="1"/>
        <v>0</v>
      </c>
      <c r="BV110" t="b">
        <f ca="1"/>
        <v>0</v>
      </c>
      <c r="BW110">
        <f ca="1"/>
        <v>0</v>
      </c>
      <c r="BX110">
        <f ca="1"/>
        <v>0</v>
      </c>
      <c r="BY110">
        <f ca="1"/>
        <v>0</v>
      </c>
      <c r="BZ110">
        <f ca="1"/>
        <v>0</v>
      </c>
      <c r="CA110">
        <f ca="1"/>
        <v>0</v>
      </c>
      <c r="CB110">
        <f ca="1"/>
        <v>0</v>
      </c>
      <c r="CC110" t="b">
        <f ca="1"/>
        <v>0</v>
      </c>
      <c r="CD110" t="b">
        <f ca="1"/>
        <v>0</v>
      </c>
      <c r="CE110">
        <f ca="1"/>
        <v>0</v>
      </c>
      <c r="CF110">
        <f ca="1"/>
        <v>0</v>
      </c>
      <c r="CG110">
        <f ca="1"/>
        <v>0</v>
      </c>
      <c r="CH110">
        <f ca="1"/>
        <v>33</v>
      </c>
      <c r="CI110">
        <f ca="1"/>
        <v>147</v>
      </c>
      <c r="CJ110" t="b">
        <f ca="1"/>
        <v>0</v>
      </c>
      <c r="CK110" t="b">
        <f ca="1"/>
        <v>0</v>
      </c>
      <c r="CL110" t="b">
        <f ca="1"/>
        <v>1</v>
      </c>
      <c r="CM110" t="b">
        <f ca="1"/>
        <v>0</v>
      </c>
      <c r="CN110" t="b">
        <f ca="1"/>
        <v>0</v>
      </c>
      <c r="CO110">
        <f ca="1"/>
        <v>0</v>
      </c>
      <c r="CP110">
        <f ca="1"/>
        <v>0</v>
      </c>
      <c r="CQ110">
        <f ca="1"/>
        <v>0</v>
      </c>
      <c r="CR110">
        <f ca="1"/>
        <v>0</v>
      </c>
      <c r="CS110">
        <f ca="1"/>
        <v>0</v>
      </c>
      <c r="CT110">
        <f ca="1"/>
        <v>0</v>
      </c>
      <c r="CU110" t="b">
        <f ca="1"/>
        <v>0</v>
      </c>
      <c r="CV110" t="b">
        <f ca="1"/>
        <v>1</v>
      </c>
      <c r="CW110">
        <f ca="1"/>
        <v>147</v>
      </c>
      <c r="CX110">
        <f ca="1"/>
        <v>80</v>
      </c>
      <c r="CY110">
        <f ca="1"/>
        <v>0</v>
      </c>
      <c r="CZ110">
        <f ca="1"/>
        <v>1</v>
      </c>
      <c r="DA110">
        <f ca="1"/>
        <v>0</v>
      </c>
      <c r="DB110" t="b">
        <f ca="1"/>
        <v>0</v>
      </c>
      <c r="DC110" t="b">
        <f ca="1"/>
        <v>0</v>
      </c>
      <c r="DD110">
        <f ca="1"/>
        <v>0</v>
      </c>
      <c r="DE110" t="b">
        <f ca="1"/>
        <v>0</v>
      </c>
      <c r="DF110">
        <f ca="1"/>
        <v>0</v>
      </c>
    </row>
    <row r="111" spans="1:110" x14ac:dyDescent="0.2">
      <c r="A111" t="str">
        <f ca="1"/>
        <v>6_3 Villa</v>
      </c>
      <c r="B111">
        <f ca="1"/>
        <v>6</v>
      </c>
      <c r="C111">
        <f ca="1"/>
        <v>0</v>
      </c>
      <c r="D111">
        <f ca="1"/>
        <v>0</v>
      </c>
      <c r="E111">
        <f ca="1"/>
        <v>0</v>
      </c>
      <c r="F111">
        <f ca="1"/>
        <v>0</v>
      </c>
      <c r="G111">
        <f ca="1"/>
        <v>0</v>
      </c>
      <c r="H111">
        <f ca="1"/>
        <v>0</v>
      </c>
      <c r="I111">
        <f ca="1"/>
        <v>0</v>
      </c>
      <c r="J111" t="str">
        <f ca="1"/>
        <v>1:37</v>
      </c>
      <c r="K111" t="b">
        <f ca="1"/>
        <v>0</v>
      </c>
      <c r="L111" t="b">
        <f ca="1"/>
        <v>0</v>
      </c>
      <c r="M111" t="b">
        <f ca="1"/>
        <v>0</v>
      </c>
      <c r="N111" t="str">
        <f ca="1"/>
        <v>Jackel</v>
      </c>
      <c r="O111" t="b">
        <f ca="1"/>
        <v>0</v>
      </c>
      <c r="P111">
        <f ca="1"/>
        <v>0</v>
      </c>
      <c r="Q111">
        <f ca="1"/>
        <v>0</v>
      </c>
      <c r="R111">
        <f ca="1"/>
        <v>0</v>
      </c>
      <c r="S111">
        <f ca="1"/>
        <v>0</v>
      </c>
      <c r="T111">
        <f ca="1"/>
        <v>0</v>
      </c>
      <c r="U111">
        <f ca="1"/>
        <v>0</v>
      </c>
      <c r="V111">
        <f ca="1"/>
        <v>0</v>
      </c>
      <c r="W111">
        <f ca="1"/>
        <v>0</v>
      </c>
      <c r="X111">
        <f ca="1"/>
        <v>0</v>
      </c>
      <c r="Y111">
        <f ca="1"/>
        <v>0</v>
      </c>
      <c r="Z111">
        <f ca="1"/>
        <v>6</v>
      </c>
      <c r="AA111">
        <f ca="1"/>
        <v>0</v>
      </c>
      <c r="AB111">
        <f ca="1"/>
        <v>0</v>
      </c>
      <c r="AC111">
        <f ca="1"/>
        <v>0</v>
      </c>
      <c r="AD111">
        <f ca="1"/>
        <v>0</v>
      </c>
      <c r="AE111">
        <f ca="1"/>
        <v>0</v>
      </c>
      <c r="AF111">
        <f ca="1"/>
        <v>0</v>
      </c>
      <c r="AG111">
        <f ca="1"/>
        <v>0</v>
      </c>
      <c r="AH111">
        <f ca="1"/>
        <v>0</v>
      </c>
      <c r="AI111">
        <f ca="1"/>
        <v>0</v>
      </c>
      <c r="AJ111">
        <f ca="1"/>
        <v>0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  <c r="AQ111">
        <f ca="1"/>
        <v>0</v>
      </c>
      <c r="AR111">
        <f ca="1"/>
        <v>0</v>
      </c>
      <c r="AS111">
        <f ca="1"/>
        <v>0</v>
      </c>
      <c r="AT111">
        <f ca="1"/>
        <v>0</v>
      </c>
      <c r="AU111">
        <f ca="1"/>
        <v>0</v>
      </c>
      <c r="AV111">
        <f ca="1"/>
        <v>0</v>
      </c>
      <c r="AW111">
        <f ca="1"/>
        <v>0</v>
      </c>
      <c r="AX111">
        <f ca="1"/>
        <v>0</v>
      </c>
      <c r="AY111">
        <f ca="1"/>
        <v>0</v>
      </c>
      <c r="AZ111">
        <f ca="1"/>
        <v>0</v>
      </c>
      <c r="BA111">
        <f ca="1"/>
        <v>0</v>
      </c>
      <c r="BB111">
        <f ca="1"/>
        <v>0</v>
      </c>
      <c r="BC111">
        <f ca="1"/>
        <v>0</v>
      </c>
      <c r="BD111">
        <f ca="1"/>
        <v>0</v>
      </c>
      <c r="BE111">
        <f ca="1"/>
        <v>0</v>
      </c>
      <c r="BF111">
        <f ca="1"/>
        <v>0</v>
      </c>
      <c r="BG111">
        <f ca="1"/>
        <v>0</v>
      </c>
      <c r="BH111">
        <f ca="1"/>
        <v>0</v>
      </c>
      <c r="BI111">
        <f ca="1"/>
        <v>0</v>
      </c>
      <c r="BJ111">
        <f ca="1"/>
        <v>0</v>
      </c>
      <c r="BK111">
        <f ca="1"/>
        <v>0</v>
      </c>
      <c r="BL111">
        <f ca="1"/>
        <v>0</v>
      </c>
      <c r="BM111">
        <f ca="1"/>
        <v>0</v>
      </c>
      <c r="BN111">
        <f ca="1"/>
        <v>0</v>
      </c>
      <c r="BO111">
        <f ca="1"/>
        <v>0</v>
      </c>
      <c r="BP111">
        <f ca="1"/>
        <v>0</v>
      </c>
      <c r="BQ111">
        <f ca="1"/>
        <v>0</v>
      </c>
      <c r="BR111" t="str">
        <f ca="1"/>
        <v/>
      </c>
      <c r="BS111">
        <f ca="1"/>
        <v>0</v>
      </c>
      <c r="BT111">
        <f ca="1"/>
        <v>0</v>
      </c>
      <c r="BU111" t="b">
        <f ca="1"/>
        <v>0</v>
      </c>
      <c r="BV111" t="b">
        <f ca="1"/>
        <v>0</v>
      </c>
      <c r="BW111">
        <f ca="1"/>
        <v>0</v>
      </c>
      <c r="BX111">
        <f ca="1"/>
        <v>0</v>
      </c>
      <c r="BY111">
        <f ca="1"/>
        <v>0</v>
      </c>
      <c r="BZ111">
        <f ca="1"/>
        <v>0</v>
      </c>
      <c r="CA111">
        <f ca="1"/>
        <v>1</v>
      </c>
      <c r="CB111">
        <f ca="1"/>
        <v>1</v>
      </c>
      <c r="CC111" t="b">
        <f ca="1"/>
        <v>1</v>
      </c>
      <c r="CD111" t="b">
        <f ca="1"/>
        <v>1</v>
      </c>
      <c r="CE111">
        <f ca="1"/>
        <v>0</v>
      </c>
      <c r="CF111">
        <f ca="1"/>
        <v>0</v>
      </c>
      <c r="CG111">
        <f ca="1"/>
        <v>0</v>
      </c>
      <c r="CH111">
        <f ca="1"/>
        <v>97</v>
      </c>
      <c r="CI111">
        <f ca="1"/>
        <v>83</v>
      </c>
      <c r="CJ111" t="b">
        <f ca="1"/>
        <v>0</v>
      </c>
      <c r="CK111" t="b">
        <f ca="1"/>
        <v>0</v>
      </c>
      <c r="CL111" t="b">
        <f ca="1"/>
        <v>0</v>
      </c>
      <c r="CM111" t="b">
        <f ca="1"/>
        <v>0</v>
      </c>
      <c r="CN111" t="b">
        <f ca="1"/>
        <v>0</v>
      </c>
      <c r="CO111">
        <f ca="1"/>
        <v>0</v>
      </c>
      <c r="CP111">
        <f ca="1"/>
        <v>0</v>
      </c>
      <c r="CQ111">
        <f ca="1"/>
        <v>0</v>
      </c>
      <c r="CR111">
        <f ca="1"/>
        <v>0</v>
      </c>
      <c r="CS111">
        <f ca="1"/>
        <v>0</v>
      </c>
      <c r="CT111">
        <f ca="1"/>
        <v>0</v>
      </c>
      <c r="CU111" t="b">
        <f ca="1"/>
        <v>1</v>
      </c>
      <c r="CV111">
        <f ca="1"/>
        <v>0</v>
      </c>
      <c r="CW111">
        <f ca="1"/>
        <v>83</v>
      </c>
      <c r="CX111">
        <f ca="1"/>
        <v>0</v>
      </c>
      <c r="CY111">
        <f ca="1"/>
        <v>1</v>
      </c>
      <c r="CZ111">
        <f ca="1"/>
        <v>0</v>
      </c>
      <c r="DA111">
        <f ca="1"/>
        <v>0</v>
      </c>
      <c r="DB111" t="b">
        <f ca="1"/>
        <v>0</v>
      </c>
      <c r="DC111" t="b">
        <f ca="1"/>
        <v>0</v>
      </c>
      <c r="DD111">
        <f ca="1"/>
        <v>0</v>
      </c>
      <c r="DE111" t="b">
        <f ca="1"/>
        <v>0</v>
      </c>
      <c r="DF111">
        <f ca="1"/>
        <v>0</v>
      </c>
    </row>
    <row r="112" spans="1:110" x14ac:dyDescent="0.2">
      <c r="A112" t="str">
        <f ca="1"/>
        <v>6_3 Villa</v>
      </c>
      <c r="B112">
        <f ca="1"/>
        <v>7</v>
      </c>
      <c r="C112">
        <f ca="1"/>
        <v>0</v>
      </c>
      <c r="D112">
        <f ca="1"/>
        <v>0</v>
      </c>
      <c r="E112">
        <f ca="1"/>
        <v>0</v>
      </c>
      <c r="F112">
        <f ca="1"/>
        <v>0</v>
      </c>
      <c r="G112">
        <f ca="1"/>
        <v>0</v>
      </c>
      <c r="H112">
        <f ca="1"/>
        <v>0</v>
      </c>
      <c r="I112">
        <f ca="1"/>
        <v>0</v>
      </c>
      <c r="J112" t="str">
        <f ca="1"/>
        <v>1:25</v>
      </c>
      <c r="K112" t="b">
        <f ca="1"/>
        <v>0</v>
      </c>
      <c r="L112" t="b">
        <f ca="1"/>
        <v>0</v>
      </c>
      <c r="M112" t="b">
        <f ca="1"/>
        <v>0</v>
      </c>
      <c r="N112" t="str">
        <f ca="1"/>
        <v>Mute</v>
      </c>
      <c r="O112" t="b">
        <f ca="1"/>
        <v>0</v>
      </c>
      <c r="P112">
        <f ca="1"/>
        <v>0</v>
      </c>
      <c r="Q112">
        <f ca="1"/>
        <v>0</v>
      </c>
      <c r="R112">
        <f ca="1"/>
        <v>0</v>
      </c>
      <c r="S112">
        <f ca="1"/>
        <v>0</v>
      </c>
      <c r="T112">
        <f ca="1"/>
        <v>0</v>
      </c>
      <c r="U112">
        <f ca="1"/>
        <v>0</v>
      </c>
      <c r="V112">
        <f ca="1"/>
        <v>0</v>
      </c>
      <c r="W112">
        <f ca="1"/>
        <v>0</v>
      </c>
      <c r="X112">
        <f ca="1"/>
        <v>0</v>
      </c>
      <c r="Y112">
        <f ca="1"/>
        <v>0</v>
      </c>
      <c r="Z112">
        <f ca="1"/>
        <v>7</v>
      </c>
      <c r="AA112">
        <f ca="1"/>
        <v>0</v>
      </c>
      <c r="AB112">
        <f ca="1"/>
        <v>0</v>
      </c>
      <c r="AC112">
        <f ca="1"/>
        <v>0</v>
      </c>
      <c r="AD112">
        <f ca="1"/>
        <v>0</v>
      </c>
      <c r="AE112">
        <f ca="1"/>
        <v>0</v>
      </c>
      <c r="AF112">
        <f ca="1"/>
        <v>0</v>
      </c>
      <c r="AG112">
        <f ca="1"/>
        <v>0</v>
      </c>
      <c r="AH112">
        <f ca="1"/>
        <v>0</v>
      </c>
      <c r="AI112">
        <f ca="1"/>
        <v>0</v>
      </c>
      <c r="AJ112">
        <f ca="1"/>
        <v>0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  <c r="AQ112">
        <f ca="1"/>
        <v>0</v>
      </c>
      <c r="AR112">
        <f ca="1"/>
        <v>0</v>
      </c>
      <c r="AS112">
        <f ca="1"/>
        <v>0</v>
      </c>
      <c r="AT112">
        <f ca="1"/>
        <v>0</v>
      </c>
      <c r="AU112">
        <f ca="1"/>
        <v>0</v>
      </c>
      <c r="AV112">
        <f ca="1"/>
        <v>0</v>
      </c>
      <c r="AW112">
        <f ca="1"/>
        <v>0</v>
      </c>
      <c r="AX112">
        <f ca="1"/>
        <v>0</v>
      </c>
      <c r="AY112">
        <f ca="1"/>
        <v>0</v>
      </c>
      <c r="AZ112">
        <f ca="1"/>
        <v>0</v>
      </c>
      <c r="BA112">
        <f ca="1"/>
        <v>0</v>
      </c>
      <c r="BB112">
        <f ca="1"/>
        <v>0</v>
      </c>
      <c r="BC112">
        <f ca="1"/>
        <v>0</v>
      </c>
      <c r="BD112">
        <f ca="1"/>
        <v>0</v>
      </c>
      <c r="BE112">
        <f ca="1"/>
        <v>0</v>
      </c>
      <c r="BF112">
        <f ca="1"/>
        <v>0</v>
      </c>
      <c r="BG112">
        <f ca="1"/>
        <v>0</v>
      </c>
      <c r="BH112">
        <f ca="1"/>
        <v>0</v>
      </c>
      <c r="BI112">
        <f ca="1"/>
        <v>0</v>
      </c>
      <c r="BJ112">
        <f ca="1"/>
        <v>0</v>
      </c>
      <c r="BK112">
        <f ca="1"/>
        <v>0</v>
      </c>
      <c r="BL112">
        <f ca="1"/>
        <v>0</v>
      </c>
      <c r="BM112">
        <f ca="1"/>
        <v>0</v>
      </c>
      <c r="BN112">
        <f ca="1"/>
        <v>0</v>
      </c>
      <c r="BO112">
        <f ca="1"/>
        <v>0</v>
      </c>
      <c r="BP112">
        <f ca="1"/>
        <v>0</v>
      </c>
      <c r="BQ112">
        <f ca="1"/>
        <v>0</v>
      </c>
      <c r="BR112" t="str">
        <f ca="1"/>
        <v/>
      </c>
      <c r="BS112">
        <f ca="1"/>
        <v>0</v>
      </c>
      <c r="BT112">
        <f ca="1"/>
        <v>0</v>
      </c>
      <c r="BU112" t="b">
        <f ca="1"/>
        <v>0</v>
      </c>
      <c r="BV112" t="b">
        <f ca="1"/>
        <v>0</v>
      </c>
      <c r="BW112">
        <f ca="1"/>
        <v>0</v>
      </c>
      <c r="BX112">
        <f ca="1"/>
        <v>0</v>
      </c>
      <c r="BY112">
        <f ca="1"/>
        <v>0</v>
      </c>
      <c r="BZ112">
        <f ca="1"/>
        <v>0</v>
      </c>
      <c r="CA112">
        <f ca="1"/>
        <v>0</v>
      </c>
      <c r="CB112">
        <f ca="1"/>
        <v>0</v>
      </c>
      <c r="CC112" t="b">
        <f ca="1"/>
        <v>0</v>
      </c>
      <c r="CD112" t="b">
        <f ca="1"/>
        <v>0</v>
      </c>
      <c r="CE112">
        <f ca="1"/>
        <v>0</v>
      </c>
      <c r="CF112">
        <f ca="1"/>
        <v>0</v>
      </c>
      <c r="CG112">
        <f ca="1"/>
        <v>0</v>
      </c>
      <c r="CH112">
        <f ca="1"/>
        <v>85</v>
      </c>
      <c r="CI112">
        <f ca="1"/>
        <v>95</v>
      </c>
      <c r="CJ112" t="b">
        <f ca="1"/>
        <v>1</v>
      </c>
      <c r="CK112" t="b">
        <f ca="1"/>
        <v>0</v>
      </c>
      <c r="CL112" t="b">
        <f ca="1"/>
        <v>0</v>
      </c>
      <c r="CM112" t="b">
        <f ca="1"/>
        <v>0</v>
      </c>
      <c r="CN112" t="b">
        <f ca="1"/>
        <v>0</v>
      </c>
      <c r="CO112">
        <f ca="1"/>
        <v>0</v>
      </c>
      <c r="CP112">
        <f ca="1"/>
        <v>0</v>
      </c>
      <c r="CQ112">
        <f ca="1"/>
        <v>0</v>
      </c>
      <c r="CR112">
        <f ca="1"/>
        <v>0</v>
      </c>
      <c r="CS112">
        <f ca="1"/>
        <v>0</v>
      </c>
      <c r="CT112">
        <f ca="1"/>
        <v>0</v>
      </c>
      <c r="CU112">
        <f ca="1"/>
        <v>0</v>
      </c>
      <c r="CV112">
        <f ca="1"/>
        <v>0</v>
      </c>
      <c r="CW112">
        <f ca="1"/>
        <v>0</v>
      </c>
      <c r="CX112">
        <f ca="1"/>
        <v>0</v>
      </c>
      <c r="CY112">
        <f ca="1"/>
        <v>0</v>
      </c>
      <c r="CZ112">
        <f ca="1"/>
        <v>0</v>
      </c>
      <c r="DA112">
        <f ca="1"/>
        <v>0</v>
      </c>
      <c r="DB112" t="b">
        <f ca="1"/>
        <v>0</v>
      </c>
      <c r="DC112" t="b">
        <f ca="1"/>
        <v>0</v>
      </c>
      <c r="DD112">
        <f ca="1"/>
        <v>0</v>
      </c>
      <c r="DE112" t="b">
        <f ca="1"/>
        <v>0</v>
      </c>
      <c r="DF112">
        <f ca="1"/>
        <v>0</v>
      </c>
    </row>
    <row r="113" spans="1:110" x14ac:dyDescent="0.2">
      <c r="A113" t="str">
        <f ca="1"/>
        <v>6_3 Villa</v>
      </c>
      <c r="B113">
        <f ca="1"/>
        <v>8</v>
      </c>
      <c r="C113">
        <f ca="1"/>
        <v>0</v>
      </c>
      <c r="D113">
        <f ca="1"/>
        <v>0</v>
      </c>
      <c r="E113">
        <f ca="1"/>
        <v>0</v>
      </c>
      <c r="F113">
        <f ca="1"/>
        <v>0</v>
      </c>
      <c r="G113">
        <f ca="1"/>
        <v>0</v>
      </c>
      <c r="H113">
        <f ca="1"/>
        <v>0</v>
      </c>
      <c r="I113">
        <f ca="1"/>
        <v>0</v>
      </c>
      <c r="J113" t="str">
        <f ca="1"/>
        <v>1:17</v>
      </c>
      <c r="K113" t="b">
        <f ca="1"/>
        <v>0</v>
      </c>
      <c r="L113" t="b">
        <f ca="1"/>
        <v>0</v>
      </c>
      <c r="M113" t="b">
        <f ca="1"/>
        <v>1</v>
      </c>
      <c r="N113" t="str">
        <f ca="1"/>
        <v>Mute</v>
      </c>
      <c r="O113" t="b">
        <f ca="1"/>
        <v>0</v>
      </c>
      <c r="P113">
        <f ca="1"/>
        <v>0</v>
      </c>
      <c r="Q113">
        <f ca="1"/>
        <v>0</v>
      </c>
      <c r="R113">
        <f ca="1"/>
        <v>0</v>
      </c>
      <c r="S113">
        <f ca="1"/>
        <v>0</v>
      </c>
      <c r="T113">
        <f ca="1"/>
        <v>0</v>
      </c>
      <c r="U113">
        <f ca="1"/>
        <v>0</v>
      </c>
      <c r="V113">
        <f ca="1"/>
        <v>0</v>
      </c>
      <c r="W113">
        <f ca="1"/>
        <v>0</v>
      </c>
      <c r="X113">
        <f ca="1"/>
        <v>0</v>
      </c>
      <c r="Y113">
        <f ca="1"/>
        <v>0</v>
      </c>
      <c r="Z113">
        <f ca="1"/>
        <v>8</v>
      </c>
      <c r="AA113">
        <f ca="1"/>
        <v>0</v>
      </c>
      <c r="AB113">
        <f ca="1"/>
        <v>0</v>
      </c>
      <c r="AC113">
        <f ca="1"/>
        <v>0</v>
      </c>
      <c r="AD113">
        <f ca="1"/>
        <v>0</v>
      </c>
      <c r="AE113">
        <f ca="1"/>
        <v>0</v>
      </c>
      <c r="AF113">
        <f ca="1"/>
        <v>0</v>
      </c>
      <c r="AG113">
        <f ca="1"/>
        <v>0</v>
      </c>
      <c r="AH113">
        <f ca="1"/>
        <v>0</v>
      </c>
      <c r="AI113">
        <f ca="1"/>
        <v>0</v>
      </c>
      <c r="AJ113">
        <f ca="1"/>
        <v>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  <c r="AQ113">
        <f ca="1"/>
        <v>0</v>
      </c>
      <c r="AR113">
        <f ca="1"/>
        <v>0</v>
      </c>
      <c r="AS113">
        <f ca="1"/>
        <v>0</v>
      </c>
      <c r="AT113">
        <f ca="1"/>
        <v>0</v>
      </c>
      <c r="AU113">
        <f ca="1"/>
        <v>0</v>
      </c>
      <c r="AV113">
        <f ca="1"/>
        <v>0</v>
      </c>
      <c r="AW113">
        <f ca="1"/>
        <v>0</v>
      </c>
      <c r="AX113">
        <f ca="1"/>
        <v>0</v>
      </c>
      <c r="AY113">
        <f ca="1"/>
        <v>0</v>
      </c>
      <c r="AZ113">
        <f ca="1"/>
        <v>0</v>
      </c>
      <c r="BA113">
        <f ca="1"/>
        <v>0</v>
      </c>
      <c r="BB113">
        <f ca="1"/>
        <v>0</v>
      </c>
      <c r="BC113">
        <f ca="1"/>
        <v>0</v>
      </c>
      <c r="BD113">
        <f ca="1"/>
        <v>0</v>
      </c>
      <c r="BE113">
        <f ca="1"/>
        <v>0</v>
      </c>
      <c r="BF113">
        <f ca="1"/>
        <v>0</v>
      </c>
      <c r="BG113">
        <f ca="1"/>
        <v>0</v>
      </c>
      <c r="BH113">
        <f ca="1"/>
        <v>0</v>
      </c>
      <c r="BI113">
        <f ca="1"/>
        <v>0</v>
      </c>
      <c r="BJ113">
        <f ca="1"/>
        <v>0</v>
      </c>
      <c r="BK113">
        <f ca="1"/>
        <v>0</v>
      </c>
      <c r="BL113">
        <f ca="1"/>
        <v>0</v>
      </c>
      <c r="BM113">
        <f ca="1"/>
        <v>0</v>
      </c>
      <c r="BN113">
        <f ca="1"/>
        <v>0</v>
      </c>
      <c r="BO113">
        <f ca="1"/>
        <v>0</v>
      </c>
      <c r="BP113">
        <f ca="1"/>
        <v>0</v>
      </c>
      <c r="BQ113">
        <f ca="1"/>
        <v>0</v>
      </c>
      <c r="BR113" t="str">
        <f ca="1"/>
        <v/>
      </c>
      <c r="BS113">
        <f ca="1"/>
        <v>0</v>
      </c>
      <c r="BT113">
        <f ca="1"/>
        <v>0</v>
      </c>
      <c r="BU113" t="b">
        <f ca="1"/>
        <v>0</v>
      </c>
      <c r="BV113" t="b">
        <f ca="1"/>
        <v>0</v>
      </c>
      <c r="BW113">
        <f ca="1"/>
        <v>0</v>
      </c>
      <c r="BX113">
        <f ca="1"/>
        <v>0</v>
      </c>
      <c r="BY113">
        <f ca="1"/>
        <v>0</v>
      </c>
      <c r="BZ113">
        <f ca="1"/>
        <v>0</v>
      </c>
      <c r="CA113">
        <f ca="1"/>
        <v>0</v>
      </c>
      <c r="CB113">
        <f ca="1"/>
        <v>0</v>
      </c>
      <c r="CC113" t="b">
        <f ca="1"/>
        <v>0</v>
      </c>
      <c r="CD113" t="b">
        <f ca="1"/>
        <v>0</v>
      </c>
      <c r="CE113">
        <f ca="1"/>
        <v>0</v>
      </c>
      <c r="CF113">
        <f ca="1"/>
        <v>0</v>
      </c>
      <c r="CG113">
        <f ca="1"/>
        <v>0</v>
      </c>
      <c r="CH113">
        <f ca="1"/>
        <v>77</v>
      </c>
      <c r="CI113">
        <f ca="1"/>
        <v>103</v>
      </c>
      <c r="CJ113" t="b">
        <f ca="1"/>
        <v>1</v>
      </c>
      <c r="CK113" t="b">
        <f ca="1"/>
        <v>0</v>
      </c>
      <c r="CL113" t="b">
        <f ca="1"/>
        <v>0</v>
      </c>
      <c r="CM113" t="b">
        <f ca="1"/>
        <v>0</v>
      </c>
      <c r="CN113" t="b">
        <f ca="1"/>
        <v>0</v>
      </c>
      <c r="CO113">
        <f ca="1"/>
        <v>0</v>
      </c>
      <c r="CP113">
        <f ca="1"/>
        <v>0</v>
      </c>
      <c r="CQ113">
        <f ca="1"/>
        <v>0</v>
      </c>
      <c r="CR113">
        <f ca="1"/>
        <v>0</v>
      </c>
      <c r="CS113">
        <f ca="1"/>
        <v>0</v>
      </c>
      <c r="CT113">
        <f ca="1"/>
        <v>0</v>
      </c>
      <c r="CU113">
        <f ca="1"/>
        <v>0</v>
      </c>
      <c r="CV113">
        <f ca="1"/>
        <v>0</v>
      </c>
      <c r="CW113">
        <f ca="1"/>
        <v>0</v>
      </c>
      <c r="CX113">
        <f ca="1"/>
        <v>0</v>
      </c>
      <c r="CY113">
        <f ca="1"/>
        <v>0</v>
      </c>
      <c r="CZ113">
        <f ca="1"/>
        <v>0</v>
      </c>
      <c r="DA113">
        <f ca="1"/>
        <v>0</v>
      </c>
      <c r="DB113" t="b">
        <f ca="1"/>
        <v>0</v>
      </c>
      <c r="DC113" t="b">
        <f ca="1"/>
        <v>0</v>
      </c>
      <c r="DD113">
        <f ca="1"/>
        <v>0</v>
      </c>
      <c r="DE113" t="b">
        <f ca="1"/>
        <v>0</v>
      </c>
      <c r="DF113">
        <f ca="1"/>
        <v>0</v>
      </c>
    </row>
    <row r="114" spans="1:110" x14ac:dyDescent="0.2">
      <c r="A114" t="str">
        <f ca="1"/>
        <v>6_3 Villa</v>
      </c>
      <c r="B114">
        <f ca="1"/>
        <v>9</v>
      </c>
      <c r="C114">
        <f ca="1"/>
        <v>0</v>
      </c>
      <c r="D114">
        <f ca="1"/>
        <v>0</v>
      </c>
      <c r="E114">
        <f ca="1"/>
        <v>0</v>
      </c>
      <c r="F114">
        <f ca="1"/>
        <v>0</v>
      </c>
      <c r="G114">
        <f ca="1"/>
        <v>0</v>
      </c>
      <c r="H114">
        <f ca="1"/>
        <v>0</v>
      </c>
      <c r="I114">
        <f ca="1"/>
        <v>0</v>
      </c>
      <c r="J114" t="str">
        <f ca="1"/>
        <v>1:45</v>
      </c>
      <c r="K114" t="b">
        <f ca="1"/>
        <v>0</v>
      </c>
      <c r="L114" t="b">
        <f ca="1"/>
        <v>0</v>
      </c>
      <c r="M114" t="b">
        <f ca="1"/>
        <v>0</v>
      </c>
      <c r="N114" t="str">
        <f ca="1"/>
        <v>Kaid</v>
      </c>
      <c r="O114" t="b">
        <f ca="1"/>
        <v>0</v>
      </c>
      <c r="P114">
        <f ca="1"/>
        <v>0</v>
      </c>
      <c r="Q114">
        <f ca="1"/>
        <v>0</v>
      </c>
      <c r="R114">
        <f ca="1"/>
        <v>0</v>
      </c>
      <c r="S114">
        <f ca="1"/>
        <v>0</v>
      </c>
      <c r="T114">
        <f ca="1"/>
        <v>0</v>
      </c>
      <c r="U114">
        <f ca="1"/>
        <v>0</v>
      </c>
      <c r="V114">
        <f ca="1"/>
        <v>0</v>
      </c>
      <c r="W114">
        <f ca="1"/>
        <v>0</v>
      </c>
      <c r="X114">
        <f ca="1"/>
        <v>0</v>
      </c>
      <c r="Y114">
        <f ca="1"/>
        <v>0</v>
      </c>
      <c r="Z114">
        <f ca="1"/>
        <v>9</v>
      </c>
      <c r="AA114">
        <f ca="1"/>
        <v>0</v>
      </c>
      <c r="AB114">
        <f ca="1"/>
        <v>0</v>
      </c>
      <c r="AC114">
        <f ca="1"/>
        <v>0</v>
      </c>
      <c r="AD114">
        <f ca="1"/>
        <v>0</v>
      </c>
      <c r="AE114">
        <f ca="1"/>
        <v>0</v>
      </c>
      <c r="AF114">
        <f ca="1"/>
        <v>0</v>
      </c>
      <c r="AG114">
        <f ca="1"/>
        <v>0</v>
      </c>
      <c r="AH114">
        <f ca="1"/>
        <v>0</v>
      </c>
      <c r="AI114">
        <f ca="1"/>
        <v>0</v>
      </c>
      <c r="AJ114">
        <f ca="1"/>
        <v>0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  <c r="AQ114">
        <f ca="1"/>
        <v>0</v>
      </c>
      <c r="AR114">
        <f ca="1"/>
        <v>0</v>
      </c>
      <c r="AS114">
        <f ca="1"/>
        <v>0</v>
      </c>
      <c r="AT114">
        <f ca="1"/>
        <v>0</v>
      </c>
      <c r="AU114">
        <f ca="1"/>
        <v>0</v>
      </c>
      <c r="AV114">
        <f ca="1"/>
        <v>0</v>
      </c>
      <c r="AW114">
        <f ca="1"/>
        <v>0</v>
      </c>
      <c r="AX114">
        <f ca="1"/>
        <v>0</v>
      </c>
      <c r="AY114">
        <f ca="1"/>
        <v>0</v>
      </c>
      <c r="AZ114">
        <f ca="1"/>
        <v>0</v>
      </c>
      <c r="BA114">
        <f ca="1"/>
        <v>0</v>
      </c>
      <c r="BB114">
        <f ca="1"/>
        <v>0</v>
      </c>
      <c r="BC114">
        <f ca="1"/>
        <v>0</v>
      </c>
      <c r="BD114">
        <f ca="1"/>
        <v>0</v>
      </c>
      <c r="BE114">
        <f ca="1"/>
        <v>0</v>
      </c>
      <c r="BF114">
        <f ca="1"/>
        <v>0</v>
      </c>
      <c r="BG114">
        <f ca="1"/>
        <v>0</v>
      </c>
      <c r="BH114">
        <f ca="1"/>
        <v>0</v>
      </c>
      <c r="BI114">
        <f ca="1"/>
        <v>0</v>
      </c>
      <c r="BJ114">
        <f ca="1"/>
        <v>0</v>
      </c>
      <c r="BK114">
        <f ca="1"/>
        <v>0</v>
      </c>
      <c r="BL114">
        <f ca="1"/>
        <v>0</v>
      </c>
      <c r="BM114">
        <f ca="1"/>
        <v>0</v>
      </c>
      <c r="BN114">
        <f ca="1"/>
        <v>0</v>
      </c>
      <c r="BO114">
        <f ca="1"/>
        <v>0</v>
      </c>
      <c r="BP114">
        <f ca="1"/>
        <v>0</v>
      </c>
      <c r="BQ114">
        <f ca="1"/>
        <v>0</v>
      </c>
      <c r="BR114" t="str">
        <f ca="1"/>
        <v/>
      </c>
      <c r="BS114">
        <f ca="1"/>
        <v>0</v>
      </c>
      <c r="BT114">
        <f ca="1"/>
        <v>0</v>
      </c>
      <c r="BU114" t="b">
        <f ca="1"/>
        <v>0</v>
      </c>
      <c r="BV114" t="b">
        <f ca="1"/>
        <v>0</v>
      </c>
      <c r="BW114">
        <f ca="1"/>
        <v>0</v>
      </c>
      <c r="BX114">
        <f ca="1"/>
        <v>0</v>
      </c>
      <c r="BY114">
        <f ca="1"/>
        <v>0</v>
      </c>
      <c r="BZ114">
        <f ca="1"/>
        <v>0</v>
      </c>
      <c r="CA114">
        <f ca="1"/>
        <v>0</v>
      </c>
      <c r="CB114">
        <f ca="1"/>
        <v>0</v>
      </c>
      <c r="CC114" t="b">
        <f ca="1"/>
        <v>0</v>
      </c>
      <c r="CD114" t="b">
        <f ca="1"/>
        <v>0</v>
      </c>
      <c r="CE114">
        <f ca="1"/>
        <v>0</v>
      </c>
      <c r="CF114">
        <f ca="1"/>
        <v>0</v>
      </c>
      <c r="CG114">
        <f ca="1"/>
        <v>0</v>
      </c>
      <c r="CH114">
        <f ca="1"/>
        <v>105</v>
      </c>
      <c r="CI114">
        <f ca="1"/>
        <v>75</v>
      </c>
      <c r="CJ114" t="b">
        <f ca="1"/>
        <v>0</v>
      </c>
      <c r="CK114" t="b">
        <f ca="1"/>
        <v>0</v>
      </c>
      <c r="CL114" t="b">
        <f ca="1"/>
        <v>0</v>
      </c>
      <c r="CM114" t="b">
        <f ca="1"/>
        <v>1</v>
      </c>
      <c r="CN114" t="b">
        <f ca="1"/>
        <v>0</v>
      </c>
      <c r="CO114">
        <f ca="1"/>
        <v>0</v>
      </c>
      <c r="CP114">
        <f ca="1"/>
        <v>0</v>
      </c>
      <c r="CQ114">
        <f ca="1"/>
        <v>0</v>
      </c>
      <c r="CR114">
        <f ca="1"/>
        <v>0</v>
      </c>
      <c r="CS114">
        <f ca="1"/>
        <v>0</v>
      </c>
      <c r="CT114">
        <f ca="1"/>
        <v>0</v>
      </c>
      <c r="CU114">
        <f ca="1"/>
        <v>0</v>
      </c>
      <c r="CV114">
        <f ca="1"/>
        <v>0</v>
      </c>
      <c r="CW114">
        <f ca="1"/>
        <v>0</v>
      </c>
      <c r="CX114">
        <f ca="1"/>
        <v>0</v>
      </c>
      <c r="CY114">
        <f ca="1"/>
        <v>0</v>
      </c>
      <c r="CZ114">
        <f ca="1"/>
        <v>0</v>
      </c>
      <c r="DA114">
        <f ca="1"/>
        <v>0</v>
      </c>
      <c r="DB114" t="b">
        <f ca="1"/>
        <v>0</v>
      </c>
      <c r="DC114" t="b">
        <f ca="1"/>
        <v>0</v>
      </c>
      <c r="DD114">
        <f ca="1"/>
        <v>0</v>
      </c>
      <c r="DE114" t="b">
        <f ca="1"/>
        <v>0</v>
      </c>
      <c r="DF114">
        <f ca="1"/>
        <v>0</v>
      </c>
    </row>
    <row r="115" spans="1:110" x14ac:dyDescent="0.2">
      <c r="A115" t="str">
        <f ca="1"/>
        <v>6_3 Villa</v>
      </c>
      <c r="B115">
        <f ca="1"/>
        <v>10</v>
      </c>
      <c r="C115">
        <f ca="1"/>
        <v>0</v>
      </c>
      <c r="D115">
        <f ca="1"/>
        <v>0</v>
      </c>
      <c r="E115">
        <f ca="1"/>
        <v>0</v>
      </c>
      <c r="F115">
        <f ca="1"/>
        <v>0</v>
      </c>
      <c r="G115">
        <f ca="1"/>
        <v>0</v>
      </c>
      <c r="H115">
        <f ca="1"/>
        <v>0</v>
      </c>
      <c r="I115">
        <f ca="1"/>
        <v>0</v>
      </c>
      <c r="J115" t="str">
        <f ca="1"/>
        <v>0:47</v>
      </c>
      <c r="K115" t="b">
        <f ca="1"/>
        <v>0</v>
      </c>
      <c r="L115" t="b">
        <f ca="1"/>
        <v>0</v>
      </c>
      <c r="M115" t="b">
        <f ca="1"/>
        <v>0</v>
      </c>
      <c r="N115" t="str">
        <f ca="1"/>
        <v>Kaid</v>
      </c>
      <c r="O115" t="b">
        <f ca="1"/>
        <v>0</v>
      </c>
      <c r="P115">
        <f ca="1"/>
        <v>0</v>
      </c>
      <c r="Q115">
        <f ca="1"/>
        <v>0</v>
      </c>
      <c r="R115">
        <f ca="1"/>
        <v>0</v>
      </c>
      <c r="S115">
        <f ca="1"/>
        <v>0</v>
      </c>
      <c r="T115">
        <f ca="1"/>
        <v>0</v>
      </c>
      <c r="U115">
        <f ca="1"/>
        <v>0</v>
      </c>
      <c r="V115">
        <f ca="1"/>
        <v>0</v>
      </c>
      <c r="W115">
        <f ca="1"/>
        <v>0</v>
      </c>
      <c r="X115">
        <f ca="1"/>
        <v>0</v>
      </c>
      <c r="Y115">
        <f ca="1"/>
        <v>0</v>
      </c>
      <c r="Z115">
        <f ca="1"/>
        <v>10</v>
      </c>
      <c r="AA115">
        <f ca="1"/>
        <v>0</v>
      </c>
      <c r="AB115">
        <f ca="1"/>
        <v>0</v>
      </c>
      <c r="AC115">
        <f ca="1"/>
        <v>0</v>
      </c>
      <c r="AD115">
        <f ca="1"/>
        <v>0</v>
      </c>
      <c r="AE115">
        <f ca="1"/>
        <v>0</v>
      </c>
      <c r="AF115">
        <f ca="1"/>
        <v>0</v>
      </c>
      <c r="AG115">
        <f ca="1"/>
        <v>0</v>
      </c>
      <c r="AH115">
        <f ca="1"/>
        <v>0</v>
      </c>
      <c r="AI115">
        <f ca="1"/>
        <v>0</v>
      </c>
      <c r="AJ115">
        <f ca="1"/>
        <v>0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  <c r="AQ115">
        <f ca="1"/>
        <v>0</v>
      </c>
      <c r="AR115">
        <f ca="1"/>
        <v>0</v>
      </c>
      <c r="AS115">
        <f ca="1"/>
        <v>0</v>
      </c>
      <c r="AT115">
        <f ca="1"/>
        <v>0</v>
      </c>
      <c r="AU115">
        <f ca="1"/>
        <v>0</v>
      </c>
      <c r="AV115">
        <f ca="1"/>
        <v>0</v>
      </c>
      <c r="AW115">
        <f ca="1"/>
        <v>0</v>
      </c>
      <c r="AX115">
        <f ca="1"/>
        <v>0</v>
      </c>
      <c r="AY115">
        <f ca="1"/>
        <v>0</v>
      </c>
      <c r="AZ115">
        <f ca="1"/>
        <v>0</v>
      </c>
      <c r="BA115">
        <f ca="1"/>
        <v>0</v>
      </c>
      <c r="BB115">
        <f ca="1"/>
        <v>0</v>
      </c>
      <c r="BC115">
        <f ca="1"/>
        <v>0</v>
      </c>
      <c r="BD115">
        <f ca="1"/>
        <v>0</v>
      </c>
      <c r="BE115">
        <f ca="1"/>
        <v>0</v>
      </c>
      <c r="BF115">
        <f ca="1"/>
        <v>0</v>
      </c>
      <c r="BG115">
        <f ca="1"/>
        <v>0</v>
      </c>
      <c r="BH115">
        <f ca="1"/>
        <v>0</v>
      </c>
      <c r="BI115">
        <f ca="1"/>
        <v>0</v>
      </c>
      <c r="BJ115">
        <f ca="1"/>
        <v>0</v>
      </c>
      <c r="BK115">
        <f ca="1"/>
        <v>0</v>
      </c>
      <c r="BL115">
        <f ca="1"/>
        <v>0</v>
      </c>
      <c r="BM115">
        <f ca="1"/>
        <v>0</v>
      </c>
      <c r="BN115">
        <f ca="1"/>
        <v>0</v>
      </c>
      <c r="BO115">
        <f ca="1"/>
        <v>0</v>
      </c>
      <c r="BP115">
        <f ca="1"/>
        <v>0</v>
      </c>
      <c r="BQ115">
        <f ca="1"/>
        <v>0</v>
      </c>
      <c r="BR115" t="str">
        <f ca="1"/>
        <v/>
      </c>
      <c r="BS115">
        <f ca="1"/>
        <v>0</v>
      </c>
      <c r="BT115">
        <f ca="1"/>
        <v>0</v>
      </c>
      <c r="BU115" t="b">
        <f ca="1"/>
        <v>0</v>
      </c>
      <c r="BV115" t="b">
        <f ca="1"/>
        <v>0</v>
      </c>
      <c r="BW115">
        <f ca="1"/>
        <v>0</v>
      </c>
      <c r="BX115">
        <f ca="1"/>
        <v>0</v>
      </c>
      <c r="BY115">
        <f ca="1"/>
        <v>0</v>
      </c>
      <c r="BZ115">
        <f ca="1"/>
        <v>0</v>
      </c>
      <c r="CA115">
        <f ca="1"/>
        <v>1</v>
      </c>
      <c r="CB115">
        <f ca="1"/>
        <v>0</v>
      </c>
      <c r="CC115" t="b">
        <f ca="1"/>
        <v>1</v>
      </c>
      <c r="CD115" t="b">
        <f ca="1"/>
        <v>1</v>
      </c>
      <c r="CE115">
        <f ca="1"/>
        <v>0</v>
      </c>
      <c r="CF115">
        <f ca="1"/>
        <v>0</v>
      </c>
      <c r="CG115">
        <f ca="1"/>
        <v>0</v>
      </c>
      <c r="CH115">
        <f ca="1"/>
        <v>47</v>
      </c>
      <c r="CI115">
        <f ca="1"/>
        <v>133</v>
      </c>
      <c r="CJ115" t="b">
        <f ca="1"/>
        <v>0</v>
      </c>
      <c r="CK115" t="b">
        <f ca="1"/>
        <v>1</v>
      </c>
      <c r="CL115" t="b">
        <f ca="1"/>
        <v>1</v>
      </c>
      <c r="CM115" t="b">
        <f ca="1"/>
        <v>0</v>
      </c>
      <c r="CN115" t="b">
        <f ca="1"/>
        <v>0</v>
      </c>
      <c r="CO115">
        <f ca="1"/>
        <v>0</v>
      </c>
      <c r="CP115">
        <f ca="1"/>
        <v>0</v>
      </c>
      <c r="CQ115">
        <f ca="1"/>
        <v>0</v>
      </c>
      <c r="CR115">
        <f ca="1"/>
        <v>0</v>
      </c>
      <c r="CS115">
        <f ca="1"/>
        <v>0</v>
      </c>
      <c r="CT115">
        <f ca="1"/>
        <v>0</v>
      </c>
      <c r="CU115">
        <f ca="1"/>
        <v>0</v>
      </c>
      <c r="CV115">
        <f ca="1"/>
        <v>0</v>
      </c>
      <c r="CW115">
        <f ca="1"/>
        <v>0</v>
      </c>
      <c r="CX115">
        <f ca="1"/>
        <v>0</v>
      </c>
      <c r="CY115">
        <f ca="1"/>
        <v>0</v>
      </c>
      <c r="CZ115">
        <f ca="1"/>
        <v>0</v>
      </c>
      <c r="DA115">
        <f ca="1"/>
        <v>0</v>
      </c>
      <c r="DB115" t="b">
        <f ca="1"/>
        <v>0</v>
      </c>
      <c r="DC115" t="b">
        <f ca="1"/>
        <v>1</v>
      </c>
      <c r="DD115">
        <f ca="1"/>
        <v>0</v>
      </c>
      <c r="DE115" t="b">
        <f ca="1"/>
        <v>0</v>
      </c>
      <c r="DF115">
        <f ca="1"/>
        <v>0</v>
      </c>
    </row>
    <row r="116" spans="1:110" x14ac:dyDescent="0.2">
      <c r="A116" t="str">
        <f ca="1"/>
        <v>6_3 Villa</v>
      </c>
      <c r="B116">
        <f ca="1"/>
        <v>11</v>
      </c>
      <c r="C116">
        <f ca="1"/>
        <v>0</v>
      </c>
      <c r="D116">
        <f ca="1"/>
        <v>0</v>
      </c>
      <c r="E116">
        <f ca="1"/>
        <v>0</v>
      </c>
      <c r="F116">
        <f ca="1"/>
        <v>0</v>
      </c>
      <c r="G116">
        <f ca="1"/>
        <v>0</v>
      </c>
      <c r="H116">
        <f ca="1"/>
        <v>0</v>
      </c>
      <c r="I116">
        <f ca="1"/>
        <v>0</v>
      </c>
      <c r="J116" t="str">
        <f ca="1"/>
        <v>1:40</v>
      </c>
      <c r="K116" t="b">
        <f ca="1"/>
        <v>0</v>
      </c>
      <c r="L116" t="b">
        <f ca="1"/>
        <v>0</v>
      </c>
      <c r="M116" t="b">
        <f ca="1"/>
        <v>0</v>
      </c>
      <c r="N116" t="str">
        <f ca="1"/>
        <v>Pulse</v>
      </c>
      <c r="O116" t="b">
        <f ca="1"/>
        <v>0</v>
      </c>
      <c r="P116">
        <f ca="1"/>
        <v>0</v>
      </c>
      <c r="Q116">
        <f ca="1"/>
        <v>0</v>
      </c>
      <c r="R116">
        <f ca="1"/>
        <v>0</v>
      </c>
      <c r="S116">
        <f ca="1"/>
        <v>0</v>
      </c>
      <c r="T116">
        <f ca="1"/>
        <v>0</v>
      </c>
      <c r="U116">
        <f ca="1"/>
        <v>0</v>
      </c>
      <c r="V116">
        <f ca="1"/>
        <v>0</v>
      </c>
      <c r="W116">
        <f ca="1"/>
        <v>0</v>
      </c>
      <c r="X116">
        <f ca="1"/>
        <v>0</v>
      </c>
      <c r="Y116">
        <f ca="1"/>
        <v>0</v>
      </c>
      <c r="Z116">
        <f ca="1"/>
        <v>11</v>
      </c>
      <c r="AA116">
        <f ca="1"/>
        <v>0</v>
      </c>
      <c r="AB116">
        <f ca="1"/>
        <v>0</v>
      </c>
      <c r="AC116">
        <f ca="1"/>
        <v>0</v>
      </c>
      <c r="AD116">
        <f ca="1"/>
        <v>0</v>
      </c>
      <c r="AE116">
        <f ca="1"/>
        <v>0</v>
      </c>
      <c r="AF116">
        <f ca="1"/>
        <v>0</v>
      </c>
      <c r="AG116">
        <f ca="1"/>
        <v>0</v>
      </c>
      <c r="AH116">
        <f ca="1"/>
        <v>0</v>
      </c>
      <c r="AI116">
        <f ca="1"/>
        <v>0</v>
      </c>
      <c r="AJ116">
        <f ca="1"/>
        <v>0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  <c r="AQ116">
        <f ca="1"/>
        <v>0</v>
      </c>
      <c r="AR116">
        <f ca="1"/>
        <v>0</v>
      </c>
      <c r="AS116">
        <f ca="1"/>
        <v>0</v>
      </c>
      <c r="AT116">
        <f ca="1"/>
        <v>0</v>
      </c>
      <c r="AU116">
        <f ca="1"/>
        <v>0</v>
      </c>
      <c r="AV116">
        <f ca="1"/>
        <v>0</v>
      </c>
      <c r="AW116">
        <f ca="1"/>
        <v>0</v>
      </c>
      <c r="AX116">
        <f ca="1"/>
        <v>0</v>
      </c>
      <c r="AY116">
        <f ca="1"/>
        <v>0</v>
      </c>
      <c r="AZ116">
        <f ca="1"/>
        <v>0</v>
      </c>
      <c r="BA116">
        <f ca="1"/>
        <v>0</v>
      </c>
      <c r="BB116">
        <f ca="1"/>
        <v>0</v>
      </c>
      <c r="BC116">
        <f ca="1"/>
        <v>0</v>
      </c>
      <c r="BD116">
        <f ca="1"/>
        <v>0</v>
      </c>
      <c r="BE116">
        <f ca="1"/>
        <v>0</v>
      </c>
      <c r="BF116">
        <f ca="1"/>
        <v>0</v>
      </c>
      <c r="BG116">
        <f ca="1"/>
        <v>0</v>
      </c>
      <c r="BH116">
        <f ca="1"/>
        <v>0</v>
      </c>
      <c r="BI116">
        <f ca="1"/>
        <v>0</v>
      </c>
      <c r="BJ116">
        <f ca="1"/>
        <v>0</v>
      </c>
      <c r="BK116">
        <f ca="1"/>
        <v>0</v>
      </c>
      <c r="BL116">
        <f ca="1"/>
        <v>0</v>
      </c>
      <c r="BM116">
        <f ca="1"/>
        <v>0</v>
      </c>
      <c r="BN116">
        <f ca="1"/>
        <v>0</v>
      </c>
      <c r="BO116">
        <f ca="1"/>
        <v>0</v>
      </c>
      <c r="BP116">
        <f ca="1"/>
        <v>0</v>
      </c>
      <c r="BQ116">
        <f ca="1"/>
        <v>0</v>
      </c>
      <c r="BR116" t="str">
        <f ca="1"/>
        <v/>
      </c>
      <c r="BS116">
        <f ca="1"/>
        <v>0</v>
      </c>
      <c r="BT116">
        <f ca="1"/>
        <v>0</v>
      </c>
      <c r="BU116" t="b">
        <f ca="1"/>
        <v>0</v>
      </c>
      <c r="BV116" t="b">
        <f ca="1"/>
        <v>0</v>
      </c>
      <c r="BW116">
        <f ca="1"/>
        <v>0</v>
      </c>
      <c r="BX116">
        <f ca="1"/>
        <v>0</v>
      </c>
      <c r="BY116">
        <f ca="1"/>
        <v>0</v>
      </c>
      <c r="BZ116">
        <f ca="1"/>
        <v>0</v>
      </c>
      <c r="CA116">
        <f ca="1"/>
        <v>1</v>
      </c>
      <c r="CB116">
        <f ca="1"/>
        <v>1</v>
      </c>
      <c r="CC116" t="b">
        <f ca="1"/>
        <v>1</v>
      </c>
      <c r="CD116" t="b">
        <f ca="1"/>
        <v>1</v>
      </c>
      <c r="CE116">
        <f ca="1"/>
        <v>0</v>
      </c>
      <c r="CF116">
        <f ca="1"/>
        <v>0</v>
      </c>
      <c r="CG116">
        <f ca="1"/>
        <v>0</v>
      </c>
      <c r="CH116">
        <f ca="1"/>
        <v>100</v>
      </c>
      <c r="CI116">
        <f ca="1"/>
        <v>80</v>
      </c>
      <c r="CJ116" t="b">
        <f ca="1"/>
        <v>1</v>
      </c>
      <c r="CK116" t="b">
        <f ca="1"/>
        <v>0</v>
      </c>
      <c r="CL116" t="b">
        <f ca="1"/>
        <v>0</v>
      </c>
      <c r="CM116" t="b">
        <f ca="1"/>
        <v>0</v>
      </c>
      <c r="CN116" t="b">
        <f ca="1"/>
        <v>0</v>
      </c>
      <c r="CO116">
        <f ca="1"/>
        <v>0</v>
      </c>
      <c r="CP116">
        <f ca="1"/>
        <v>0</v>
      </c>
      <c r="CQ116">
        <f ca="1"/>
        <v>0</v>
      </c>
      <c r="CR116">
        <f ca="1"/>
        <v>0</v>
      </c>
      <c r="CS116">
        <f ca="1"/>
        <v>0</v>
      </c>
      <c r="CT116">
        <f ca="1"/>
        <v>0</v>
      </c>
      <c r="CU116">
        <f ca="1"/>
        <v>0</v>
      </c>
      <c r="CV116">
        <f ca="1"/>
        <v>0</v>
      </c>
      <c r="CW116">
        <f ca="1"/>
        <v>0</v>
      </c>
      <c r="CX116">
        <f ca="1"/>
        <v>0</v>
      </c>
      <c r="CY116">
        <f ca="1"/>
        <v>0</v>
      </c>
      <c r="CZ116">
        <f ca="1"/>
        <v>0</v>
      </c>
      <c r="DA116">
        <f ca="1"/>
        <v>0</v>
      </c>
      <c r="DB116" t="b">
        <f ca="1"/>
        <v>0</v>
      </c>
      <c r="DC116" t="b">
        <f ca="1"/>
        <v>0</v>
      </c>
      <c r="DD116">
        <f ca="1"/>
        <v>0</v>
      </c>
      <c r="DE116" t="b">
        <f ca="1"/>
        <v>0</v>
      </c>
      <c r="DF116">
        <f ca="1"/>
        <v>0</v>
      </c>
    </row>
    <row r="117" spans="1:110" x14ac:dyDescent="0.2">
      <c r="A117" t="str">
        <f ca="1"/>
        <v>6_7 Oregon</v>
      </c>
      <c r="B117">
        <f ca="1"/>
        <v>1</v>
      </c>
      <c r="C117">
        <f ca="1"/>
        <v>0</v>
      </c>
      <c r="D117">
        <f ca="1"/>
        <v>0</v>
      </c>
      <c r="E117">
        <f ca="1"/>
        <v>0</v>
      </c>
      <c r="F117">
        <f ca="1"/>
        <v>0</v>
      </c>
      <c r="G117">
        <f ca="1"/>
        <v>0</v>
      </c>
      <c r="H117">
        <f ca="1"/>
        <v>0</v>
      </c>
      <c r="I117">
        <f ca="1"/>
        <v>0</v>
      </c>
      <c r="J117" t="str">
        <f ca="1"/>
        <v>2:18</v>
      </c>
      <c r="K117" t="b">
        <f ca="1"/>
        <v>0</v>
      </c>
      <c r="L117" t="b">
        <f ca="1"/>
        <v>0</v>
      </c>
      <c r="M117" t="b">
        <f ca="1"/>
        <v>1</v>
      </c>
      <c r="N117" t="str">
        <f ca="1"/>
        <v>Wamai</v>
      </c>
      <c r="O117" t="b">
        <f ca="1"/>
        <v>0</v>
      </c>
      <c r="P117">
        <f ca="1"/>
        <v>0</v>
      </c>
      <c r="Q117">
        <f ca="1"/>
        <v>0</v>
      </c>
      <c r="R117">
        <f ca="1"/>
        <v>0</v>
      </c>
      <c r="S117">
        <f ca="1"/>
        <v>0</v>
      </c>
      <c r="T117">
        <f ca="1"/>
        <v>0</v>
      </c>
      <c r="U117">
        <f ca="1"/>
        <v>0</v>
      </c>
      <c r="V117">
        <f ca="1"/>
        <v>0</v>
      </c>
      <c r="W117">
        <f ca="1"/>
        <v>0</v>
      </c>
      <c r="X117">
        <f ca="1"/>
        <v>0</v>
      </c>
      <c r="Y117">
        <f ca="1"/>
        <v>0</v>
      </c>
      <c r="Z117">
        <f ca="1"/>
        <v>1</v>
      </c>
      <c r="AA117">
        <f ca="1"/>
        <v>0</v>
      </c>
      <c r="AB117">
        <f ca="1"/>
        <v>0</v>
      </c>
      <c r="AC117">
        <f ca="1"/>
        <v>0</v>
      </c>
      <c r="AD117">
        <f ca="1"/>
        <v>0</v>
      </c>
      <c r="AE117">
        <f ca="1"/>
        <v>0</v>
      </c>
      <c r="AF117">
        <f ca="1"/>
        <v>0</v>
      </c>
      <c r="AG117">
        <f ca="1"/>
        <v>0</v>
      </c>
      <c r="AH117">
        <f ca="1"/>
        <v>0</v>
      </c>
      <c r="AI117">
        <f ca="1"/>
        <v>0</v>
      </c>
      <c r="AJ117">
        <f ca="1"/>
        <v>0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  <c r="AQ117">
        <f ca="1"/>
        <v>0</v>
      </c>
      <c r="AR117">
        <f ca="1"/>
        <v>0</v>
      </c>
      <c r="AS117">
        <f ca="1"/>
        <v>0</v>
      </c>
      <c r="AT117">
        <f ca="1"/>
        <v>0</v>
      </c>
      <c r="AU117">
        <f ca="1"/>
        <v>0</v>
      </c>
      <c r="AV117">
        <f ca="1"/>
        <v>0</v>
      </c>
      <c r="AW117">
        <f ca="1"/>
        <v>0</v>
      </c>
      <c r="AX117">
        <f ca="1"/>
        <v>0</v>
      </c>
      <c r="AY117">
        <f ca="1"/>
        <v>0</v>
      </c>
      <c r="AZ117">
        <f ca="1"/>
        <v>0</v>
      </c>
      <c r="BA117">
        <f ca="1"/>
        <v>0</v>
      </c>
      <c r="BB117">
        <f ca="1"/>
        <v>0</v>
      </c>
      <c r="BC117">
        <f ca="1"/>
        <v>0</v>
      </c>
      <c r="BD117">
        <f ca="1"/>
        <v>0</v>
      </c>
      <c r="BE117">
        <f ca="1"/>
        <v>0</v>
      </c>
      <c r="BF117">
        <f ca="1"/>
        <v>0</v>
      </c>
      <c r="BG117">
        <f ca="1"/>
        <v>0</v>
      </c>
      <c r="BH117">
        <f ca="1"/>
        <v>0</v>
      </c>
      <c r="BI117">
        <f ca="1"/>
        <v>0</v>
      </c>
      <c r="BJ117">
        <f ca="1"/>
        <v>0</v>
      </c>
      <c r="BK117">
        <f ca="1"/>
        <v>0</v>
      </c>
      <c r="BL117">
        <f ca="1"/>
        <v>0</v>
      </c>
      <c r="BM117">
        <f ca="1"/>
        <v>0</v>
      </c>
      <c r="BN117">
        <f ca="1"/>
        <v>0</v>
      </c>
      <c r="BO117">
        <f ca="1"/>
        <v>0</v>
      </c>
      <c r="BP117">
        <f ca="1"/>
        <v>0</v>
      </c>
      <c r="BQ117">
        <f ca="1"/>
        <v>0</v>
      </c>
      <c r="BR117" t="str">
        <f ca="1"/>
        <v/>
      </c>
      <c r="BS117">
        <f ca="1"/>
        <v>0</v>
      </c>
      <c r="BT117">
        <f ca="1"/>
        <v>0</v>
      </c>
      <c r="BU117" t="b">
        <f ca="1"/>
        <v>0</v>
      </c>
      <c r="BV117" t="b">
        <f ca="1"/>
        <v>0</v>
      </c>
      <c r="BW117">
        <f ca="1"/>
        <v>0</v>
      </c>
      <c r="BX117">
        <f ca="1"/>
        <v>0</v>
      </c>
      <c r="BY117">
        <f ca="1"/>
        <v>0</v>
      </c>
      <c r="BZ117">
        <f ca="1"/>
        <v>0</v>
      </c>
      <c r="CA117">
        <f ca="1"/>
        <v>0</v>
      </c>
      <c r="CB117">
        <f ca="1"/>
        <v>0</v>
      </c>
      <c r="CC117" t="b">
        <f ca="1"/>
        <v>0</v>
      </c>
      <c r="CD117" t="b">
        <f ca="1"/>
        <v>0</v>
      </c>
      <c r="CE117">
        <f ca="1"/>
        <v>0</v>
      </c>
      <c r="CF117">
        <f ca="1"/>
        <v>0</v>
      </c>
      <c r="CG117">
        <f ca="1"/>
        <v>0</v>
      </c>
      <c r="CH117">
        <f ca="1"/>
        <v>138</v>
      </c>
      <c r="CI117">
        <f ca="1"/>
        <v>42</v>
      </c>
      <c r="CJ117" t="b">
        <f ca="1"/>
        <v>0</v>
      </c>
      <c r="CK117" t="b">
        <f ca="1"/>
        <v>1</v>
      </c>
      <c r="CL117" t="b">
        <f ca="1"/>
        <v>0</v>
      </c>
      <c r="CM117" t="b">
        <f ca="1"/>
        <v>0</v>
      </c>
      <c r="CN117" t="b">
        <f ca="1"/>
        <v>0</v>
      </c>
      <c r="CO117">
        <f ca="1"/>
        <v>0</v>
      </c>
      <c r="CP117">
        <f ca="1"/>
        <v>0</v>
      </c>
      <c r="CQ117">
        <f ca="1"/>
        <v>0</v>
      </c>
      <c r="CR117">
        <f ca="1"/>
        <v>0</v>
      </c>
      <c r="CS117">
        <f ca="1"/>
        <v>0</v>
      </c>
      <c r="CT117">
        <f ca="1"/>
        <v>0</v>
      </c>
      <c r="CU117" t="b">
        <f ca="1"/>
        <v>1</v>
      </c>
      <c r="CV117" t="b">
        <f ca="1"/>
        <v>0</v>
      </c>
      <c r="CW117" t="b">
        <f ca="1"/>
        <v>0</v>
      </c>
      <c r="CX117">
        <f ca="1"/>
        <v>42</v>
      </c>
      <c r="CY117">
        <f ca="1"/>
        <v>1</v>
      </c>
      <c r="CZ117">
        <f ca="1"/>
        <v>0</v>
      </c>
      <c r="DA117">
        <f ca="1"/>
        <v>0</v>
      </c>
      <c r="DB117" t="b">
        <f ca="1"/>
        <v>0</v>
      </c>
      <c r="DC117" t="b">
        <f ca="1"/>
        <v>0</v>
      </c>
      <c r="DD117">
        <f ca="1"/>
        <v>0</v>
      </c>
      <c r="DE117" t="b">
        <f ca="1"/>
        <v>0</v>
      </c>
      <c r="DF117">
        <f ca="1"/>
        <v>0</v>
      </c>
    </row>
    <row r="118" spans="1:110" x14ac:dyDescent="0.2">
      <c r="A118" t="str">
        <f ca="1"/>
        <v>6_7 Oregon</v>
      </c>
      <c r="B118">
        <f ca="1"/>
        <v>2</v>
      </c>
      <c r="C118">
        <f ca="1"/>
        <v>0</v>
      </c>
      <c r="D118">
        <f ca="1"/>
        <v>0</v>
      </c>
      <c r="E118">
        <f ca="1"/>
        <v>0</v>
      </c>
      <c r="F118">
        <f ca="1"/>
        <v>0</v>
      </c>
      <c r="G118">
        <f ca="1"/>
        <v>0</v>
      </c>
      <c r="H118">
        <f ca="1"/>
        <v>0</v>
      </c>
      <c r="I118">
        <f ca="1"/>
        <v>0</v>
      </c>
      <c r="J118">
        <f ca="1"/>
        <v>0</v>
      </c>
      <c r="K118" t="b">
        <f ca="1"/>
        <v>0</v>
      </c>
      <c r="L118" t="b">
        <f ca="1"/>
        <v>0</v>
      </c>
      <c r="M118" t="b">
        <f ca="1"/>
        <v>0</v>
      </c>
      <c r="N118" t="str">
        <f ca="1"/>
        <v>Wamai</v>
      </c>
      <c r="O118" t="b">
        <f ca="1"/>
        <v>0</v>
      </c>
      <c r="P118">
        <f ca="1"/>
        <v>0</v>
      </c>
      <c r="Q118">
        <f ca="1"/>
        <v>0</v>
      </c>
      <c r="R118">
        <f ca="1"/>
        <v>0</v>
      </c>
      <c r="S118">
        <f ca="1"/>
        <v>0</v>
      </c>
      <c r="T118">
        <f ca="1"/>
        <v>0</v>
      </c>
      <c r="U118">
        <f ca="1"/>
        <v>0</v>
      </c>
      <c r="V118">
        <f ca="1"/>
        <v>0</v>
      </c>
      <c r="W118">
        <f ca="1"/>
        <v>0</v>
      </c>
      <c r="X118">
        <f ca="1"/>
        <v>0</v>
      </c>
      <c r="Y118">
        <f ca="1"/>
        <v>0</v>
      </c>
      <c r="Z118">
        <f ca="1"/>
        <v>2</v>
      </c>
      <c r="AA118">
        <f ca="1"/>
        <v>0</v>
      </c>
      <c r="AB118">
        <f ca="1"/>
        <v>0</v>
      </c>
      <c r="AC118">
        <f ca="1"/>
        <v>0</v>
      </c>
      <c r="AD118">
        <f ca="1"/>
        <v>0</v>
      </c>
      <c r="AE118">
        <f ca="1"/>
        <v>0</v>
      </c>
      <c r="AF11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0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  <c r="AQ118">
        <f ca="1"/>
        <v>0</v>
      </c>
      <c r="AR118">
        <f ca="1"/>
        <v>0</v>
      </c>
      <c r="AS118">
        <f ca="1"/>
        <v>0</v>
      </c>
      <c r="AT118">
        <f ca="1"/>
        <v>0</v>
      </c>
      <c r="AU118">
        <f ca="1"/>
        <v>0</v>
      </c>
      <c r="AV118">
        <f ca="1"/>
        <v>0</v>
      </c>
      <c r="AW118">
        <f ca="1"/>
        <v>0</v>
      </c>
      <c r="AX118">
        <f ca="1"/>
        <v>0</v>
      </c>
      <c r="AY118">
        <f ca="1"/>
        <v>0</v>
      </c>
      <c r="AZ118">
        <f ca="1"/>
        <v>0</v>
      </c>
      <c r="BA118">
        <f ca="1"/>
        <v>0</v>
      </c>
      <c r="BB118">
        <f ca="1"/>
        <v>0</v>
      </c>
      <c r="BC118">
        <f ca="1"/>
        <v>0</v>
      </c>
      <c r="BD118">
        <f ca="1"/>
        <v>0</v>
      </c>
      <c r="BE118">
        <f ca="1"/>
        <v>0</v>
      </c>
      <c r="BF118">
        <f ca="1"/>
        <v>0</v>
      </c>
      <c r="BG118">
        <f ca="1"/>
        <v>0</v>
      </c>
      <c r="BH118">
        <f ca="1"/>
        <v>0</v>
      </c>
      <c r="BI118">
        <f ca="1"/>
        <v>0</v>
      </c>
      <c r="BJ118">
        <f ca="1"/>
        <v>0</v>
      </c>
      <c r="BK118">
        <f ca="1"/>
        <v>0</v>
      </c>
      <c r="BL118">
        <f ca="1"/>
        <v>0</v>
      </c>
      <c r="BM118">
        <f ca="1"/>
        <v>0</v>
      </c>
      <c r="BN118">
        <f ca="1"/>
        <v>0</v>
      </c>
      <c r="BO118">
        <f ca="1"/>
        <v>0</v>
      </c>
      <c r="BP118">
        <f ca="1"/>
        <v>0</v>
      </c>
      <c r="BQ118">
        <f ca="1"/>
        <v>0</v>
      </c>
      <c r="BR118" t="str">
        <f ca="1"/>
        <v/>
      </c>
      <c r="BS118">
        <f ca="1"/>
        <v>0</v>
      </c>
      <c r="BT118">
        <f ca="1"/>
        <v>0</v>
      </c>
      <c r="BU118" t="b">
        <f ca="1"/>
        <v>0</v>
      </c>
      <c r="BV118" t="b">
        <f ca="1"/>
        <v>0</v>
      </c>
      <c r="BW118">
        <f ca="1"/>
        <v>0</v>
      </c>
      <c r="BX118">
        <f ca="1"/>
        <v>0</v>
      </c>
      <c r="BY118">
        <f ca="1"/>
        <v>0</v>
      </c>
      <c r="BZ118">
        <f ca="1"/>
        <v>0</v>
      </c>
      <c r="CA118">
        <f ca="1"/>
        <v>1</v>
      </c>
      <c r="CB118">
        <f ca="1"/>
        <v>1</v>
      </c>
      <c r="CC118" t="b">
        <f ca="1"/>
        <v>0</v>
      </c>
      <c r="CD118" t="b">
        <f ca="1"/>
        <v>1</v>
      </c>
      <c r="CE118">
        <f ca="1"/>
        <v>0</v>
      </c>
      <c r="CF118">
        <f ca="1"/>
        <v>0</v>
      </c>
      <c r="CG118">
        <f ca="1"/>
        <v>0</v>
      </c>
      <c r="CH118">
        <f ca="1"/>
        <v>0</v>
      </c>
      <c r="CI118" t="b">
        <f ca="1"/>
        <v>0</v>
      </c>
      <c r="CJ118" t="b">
        <f ca="1"/>
        <v>0</v>
      </c>
      <c r="CK118" t="b">
        <f ca="1"/>
        <v>0</v>
      </c>
      <c r="CL118" t="b">
        <f ca="1"/>
        <v>0</v>
      </c>
      <c r="CM118" t="b">
        <f ca="1"/>
        <v>0</v>
      </c>
      <c r="CN118" t="b">
        <f ca="1"/>
        <v>0</v>
      </c>
      <c r="CO118">
        <f ca="1"/>
        <v>0</v>
      </c>
      <c r="CP118">
        <f ca="1"/>
        <v>0</v>
      </c>
      <c r="CQ118">
        <f ca="1"/>
        <v>0</v>
      </c>
      <c r="CR118">
        <f ca="1"/>
        <v>0</v>
      </c>
      <c r="CS118">
        <f ca="1"/>
        <v>0</v>
      </c>
      <c r="CT118">
        <f ca="1"/>
        <v>0</v>
      </c>
      <c r="CU118" t="b">
        <f ca="1"/>
        <v>1</v>
      </c>
      <c r="CV118" t="b">
        <f ca="1"/>
        <v>1</v>
      </c>
      <c r="CW118" t="b">
        <f ca="1"/>
        <v>0</v>
      </c>
      <c r="CX118" t="b">
        <f ca="1"/>
        <v>0</v>
      </c>
      <c r="CY118">
        <f ca="1"/>
        <v>2</v>
      </c>
      <c r="CZ118">
        <f ca="1"/>
        <v>1</v>
      </c>
      <c r="DA118">
        <f ca="1"/>
        <v>0</v>
      </c>
      <c r="DB118" t="b">
        <f ca="1"/>
        <v>0</v>
      </c>
      <c r="DC118" t="b">
        <f ca="1"/>
        <v>0</v>
      </c>
      <c r="DD118">
        <f ca="1"/>
        <v>0</v>
      </c>
      <c r="DE118" t="b">
        <f ca="1"/>
        <v>0</v>
      </c>
      <c r="DF118">
        <f ca="1"/>
        <v>0</v>
      </c>
    </row>
    <row r="119" spans="1:110" x14ac:dyDescent="0.2">
      <c r="A119" t="str">
        <f ca="1"/>
        <v>6_7 Oregon</v>
      </c>
      <c r="B119">
        <f ca="1"/>
        <v>3</v>
      </c>
      <c r="C119">
        <f ca="1"/>
        <v>0</v>
      </c>
      <c r="D119">
        <f ca="1"/>
        <v>0</v>
      </c>
      <c r="E119">
        <f ca="1"/>
        <v>0</v>
      </c>
      <c r="F119">
        <f ca="1"/>
        <v>0</v>
      </c>
      <c r="G119">
        <f ca="1"/>
        <v>0</v>
      </c>
      <c r="H119">
        <f ca="1"/>
        <v>0</v>
      </c>
      <c r="I119">
        <f ca="1"/>
        <v>0</v>
      </c>
      <c r="J119" t="str">
        <f ca="1"/>
        <v>0:13</v>
      </c>
      <c r="K119" t="b">
        <f ca="1"/>
        <v>0</v>
      </c>
      <c r="L119" t="b">
        <f ca="1"/>
        <v>0</v>
      </c>
      <c r="M119" t="b">
        <f ca="1"/>
        <v>0</v>
      </c>
      <c r="N119" t="str">
        <f ca="1"/>
        <v>Wamai</v>
      </c>
      <c r="O119" t="b">
        <f ca="1"/>
        <v>0</v>
      </c>
      <c r="P119">
        <f ca="1"/>
        <v>0</v>
      </c>
      <c r="Q119">
        <f ca="1"/>
        <v>0</v>
      </c>
      <c r="R119">
        <f ca="1"/>
        <v>0</v>
      </c>
      <c r="S119">
        <f ca="1"/>
        <v>0</v>
      </c>
      <c r="T119">
        <f ca="1"/>
        <v>0</v>
      </c>
      <c r="U119">
        <f ca="1"/>
        <v>0</v>
      </c>
      <c r="V119">
        <f ca="1"/>
        <v>0</v>
      </c>
      <c r="W119">
        <f ca="1"/>
        <v>0</v>
      </c>
      <c r="X119">
        <f ca="1"/>
        <v>0</v>
      </c>
      <c r="Y119">
        <f ca="1"/>
        <v>0</v>
      </c>
      <c r="Z119">
        <f ca="1"/>
        <v>3</v>
      </c>
      <c r="AA119">
        <f ca="1"/>
        <v>0</v>
      </c>
      <c r="AB119">
        <f ca="1"/>
        <v>0</v>
      </c>
      <c r="AC119">
        <f ca="1"/>
        <v>0</v>
      </c>
      <c r="AD119">
        <f ca="1"/>
        <v>0</v>
      </c>
      <c r="AE119">
        <f ca="1"/>
        <v>0</v>
      </c>
      <c r="AF119">
        <f ca="1"/>
        <v>0</v>
      </c>
      <c r="AG119">
        <f ca="1"/>
        <v>0</v>
      </c>
      <c r="AH119">
        <f ca="1"/>
        <v>0</v>
      </c>
      <c r="AI119">
        <f ca="1"/>
        <v>0</v>
      </c>
      <c r="AJ119">
        <f ca="1"/>
        <v>0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  <c r="AQ119">
        <f ca="1"/>
        <v>0</v>
      </c>
      <c r="AR119">
        <f ca="1"/>
        <v>0</v>
      </c>
      <c r="AS119">
        <f ca="1"/>
        <v>0</v>
      </c>
      <c r="AT119">
        <f ca="1"/>
        <v>0</v>
      </c>
      <c r="AU119">
        <f ca="1"/>
        <v>0</v>
      </c>
      <c r="AV119">
        <f ca="1"/>
        <v>0</v>
      </c>
      <c r="AW119">
        <f ca="1"/>
        <v>0</v>
      </c>
      <c r="AX119">
        <f ca="1"/>
        <v>0</v>
      </c>
      <c r="AY119">
        <f ca="1"/>
        <v>0</v>
      </c>
      <c r="AZ119">
        <f ca="1"/>
        <v>0</v>
      </c>
      <c r="BA119">
        <f ca="1"/>
        <v>0</v>
      </c>
      <c r="BB119">
        <f ca="1"/>
        <v>0</v>
      </c>
      <c r="BC119">
        <f ca="1"/>
        <v>0</v>
      </c>
      <c r="BD119">
        <f ca="1"/>
        <v>0</v>
      </c>
      <c r="BE119">
        <f ca="1"/>
        <v>0</v>
      </c>
      <c r="BF119">
        <f ca="1"/>
        <v>0</v>
      </c>
      <c r="BG119">
        <f ca="1"/>
        <v>0</v>
      </c>
      <c r="BH119">
        <f ca="1"/>
        <v>0</v>
      </c>
      <c r="BI119">
        <f ca="1"/>
        <v>0</v>
      </c>
      <c r="BJ119">
        <f ca="1"/>
        <v>0</v>
      </c>
      <c r="BK119">
        <f ca="1"/>
        <v>0</v>
      </c>
      <c r="BL119">
        <f ca="1"/>
        <v>0</v>
      </c>
      <c r="BM119">
        <f ca="1"/>
        <v>0</v>
      </c>
      <c r="BN119">
        <f ca="1"/>
        <v>0</v>
      </c>
      <c r="BO119">
        <f ca="1"/>
        <v>0</v>
      </c>
      <c r="BP119">
        <f ca="1"/>
        <v>0</v>
      </c>
      <c r="BQ119">
        <f ca="1"/>
        <v>0</v>
      </c>
      <c r="BR119" t="str">
        <f ca="1"/>
        <v/>
      </c>
      <c r="BS119">
        <f ca="1"/>
        <v>0</v>
      </c>
      <c r="BT119">
        <f ca="1"/>
        <v>0</v>
      </c>
      <c r="BU119" t="b">
        <f ca="1"/>
        <v>0</v>
      </c>
      <c r="BV119" t="b">
        <f ca="1"/>
        <v>0</v>
      </c>
      <c r="BW119">
        <f ca="1"/>
        <v>0</v>
      </c>
      <c r="BX119">
        <f ca="1"/>
        <v>0</v>
      </c>
      <c r="BY119">
        <f ca="1"/>
        <v>0</v>
      </c>
      <c r="BZ119">
        <f ca="1"/>
        <v>0</v>
      </c>
      <c r="CA119">
        <f ca="1"/>
        <v>0</v>
      </c>
      <c r="CB119">
        <f ca="1"/>
        <v>0</v>
      </c>
      <c r="CC119" t="b">
        <f ca="1"/>
        <v>0</v>
      </c>
      <c r="CD119" t="b">
        <f ca="1"/>
        <v>0</v>
      </c>
      <c r="CE119">
        <f ca="1"/>
        <v>0</v>
      </c>
      <c r="CF119">
        <f ca="1"/>
        <v>0</v>
      </c>
      <c r="CG119">
        <f ca="1"/>
        <v>0</v>
      </c>
      <c r="CH119">
        <f ca="1"/>
        <v>13</v>
      </c>
      <c r="CI119">
        <f ca="1"/>
        <v>167</v>
      </c>
      <c r="CJ119" t="b">
        <f ca="1"/>
        <v>1</v>
      </c>
      <c r="CK119" t="b">
        <f ca="1"/>
        <v>0</v>
      </c>
      <c r="CL119" t="b">
        <f ca="1"/>
        <v>0</v>
      </c>
      <c r="CM119" t="b">
        <f ca="1"/>
        <v>0</v>
      </c>
      <c r="CN119" t="b">
        <f ca="1"/>
        <v>0</v>
      </c>
      <c r="CO119">
        <f ca="1"/>
        <v>0</v>
      </c>
      <c r="CP119">
        <f ca="1"/>
        <v>0</v>
      </c>
      <c r="CQ119">
        <f ca="1"/>
        <v>0</v>
      </c>
      <c r="CR119">
        <f ca="1"/>
        <v>0</v>
      </c>
      <c r="CS119">
        <f ca="1"/>
        <v>0</v>
      </c>
      <c r="CT119">
        <f ca="1"/>
        <v>0</v>
      </c>
      <c r="CU119" t="b">
        <f ca="1"/>
        <v>1</v>
      </c>
      <c r="CV119" t="b">
        <f ca="1"/>
        <v>0</v>
      </c>
      <c r="CW119">
        <f ca="1"/>
        <v>131</v>
      </c>
      <c r="CX119">
        <f ca="1"/>
        <v>167</v>
      </c>
      <c r="CY119">
        <f ca="1"/>
        <v>3</v>
      </c>
      <c r="CZ119">
        <f ca="1"/>
        <v>0</v>
      </c>
      <c r="DA119">
        <f ca="1"/>
        <v>0</v>
      </c>
      <c r="DB119" t="b">
        <f ca="1"/>
        <v>0</v>
      </c>
      <c r="DC119" t="b">
        <f ca="1"/>
        <v>0</v>
      </c>
      <c r="DD119">
        <f ca="1"/>
        <v>0</v>
      </c>
      <c r="DE119" t="b">
        <f ca="1"/>
        <v>0</v>
      </c>
      <c r="DF119">
        <f ca="1"/>
        <v>0</v>
      </c>
    </row>
    <row r="120" spans="1:110" x14ac:dyDescent="0.2">
      <c r="A120" t="str">
        <f ca="1"/>
        <v>6_7 Oregon</v>
      </c>
      <c r="B120">
        <f ca="1"/>
        <v>4</v>
      </c>
      <c r="C120">
        <f ca="1"/>
        <v>0</v>
      </c>
      <c r="D120">
        <f ca="1"/>
        <v>0</v>
      </c>
      <c r="E120">
        <f ca="1"/>
        <v>0</v>
      </c>
      <c r="F120">
        <f ca="1"/>
        <v>0</v>
      </c>
      <c r="G120">
        <f ca="1"/>
        <v>0</v>
      </c>
      <c r="H120">
        <f ca="1"/>
        <v>0</v>
      </c>
      <c r="I120">
        <f ca="1"/>
        <v>0</v>
      </c>
      <c r="J120">
        <f ca="1"/>
        <v>0</v>
      </c>
      <c r="K120" t="b">
        <f ca="1"/>
        <v>0</v>
      </c>
      <c r="L120" t="b">
        <f ca="1"/>
        <v>0</v>
      </c>
      <c r="M120" t="b">
        <f ca="1"/>
        <v>0</v>
      </c>
      <c r="N120" t="str">
        <f ca="1"/>
        <v>Wamai</v>
      </c>
      <c r="O120" t="b">
        <f ca="1"/>
        <v>0</v>
      </c>
      <c r="P120">
        <f ca="1"/>
        <v>0</v>
      </c>
      <c r="Q120">
        <f ca="1"/>
        <v>0</v>
      </c>
      <c r="R120">
        <f ca="1"/>
        <v>0</v>
      </c>
      <c r="S120">
        <f ca="1"/>
        <v>0</v>
      </c>
      <c r="T120">
        <f ca="1"/>
        <v>0</v>
      </c>
      <c r="U120">
        <f ca="1"/>
        <v>0</v>
      </c>
      <c r="V120">
        <f ca="1"/>
        <v>0</v>
      </c>
      <c r="W120">
        <f ca="1"/>
        <v>0</v>
      </c>
      <c r="X120">
        <f ca="1"/>
        <v>0</v>
      </c>
      <c r="Y120">
        <f ca="1"/>
        <v>0</v>
      </c>
      <c r="Z120">
        <f ca="1"/>
        <v>4</v>
      </c>
      <c r="AA120">
        <f ca="1"/>
        <v>0</v>
      </c>
      <c r="AB120">
        <f ca="1"/>
        <v>0</v>
      </c>
      <c r="AC120">
        <f ca="1"/>
        <v>0</v>
      </c>
      <c r="AD120">
        <f ca="1"/>
        <v>0</v>
      </c>
      <c r="AE120">
        <f ca="1"/>
        <v>0</v>
      </c>
      <c r="AF120">
        <f ca="1"/>
        <v>0</v>
      </c>
      <c r="AG120">
        <f ca="1"/>
        <v>0</v>
      </c>
      <c r="AH120">
        <f ca="1"/>
        <v>0</v>
      </c>
      <c r="AI120">
        <f ca="1"/>
        <v>0</v>
      </c>
      <c r="AJ120">
        <f ca="1"/>
        <v>0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  <c r="AQ120">
        <f ca="1"/>
        <v>0</v>
      </c>
      <c r="AR120">
        <f ca="1"/>
        <v>0</v>
      </c>
      <c r="AS120">
        <f ca="1"/>
        <v>0</v>
      </c>
      <c r="AT120">
        <f ca="1"/>
        <v>0</v>
      </c>
      <c r="AU120">
        <f ca="1"/>
        <v>0</v>
      </c>
      <c r="AV120">
        <f ca="1"/>
        <v>0</v>
      </c>
      <c r="AW120">
        <f ca="1"/>
        <v>0</v>
      </c>
      <c r="AX120">
        <f ca="1"/>
        <v>0</v>
      </c>
      <c r="AY120">
        <f ca="1"/>
        <v>0</v>
      </c>
      <c r="AZ120">
        <f ca="1"/>
        <v>0</v>
      </c>
      <c r="BA120">
        <f ca="1"/>
        <v>0</v>
      </c>
      <c r="BB120">
        <f ca="1"/>
        <v>0</v>
      </c>
      <c r="BC120">
        <f ca="1"/>
        <v>0</v>
      </c>
      <c r="BD120">
        <f ca="1"/>
        <v>0</v>
      </c>
      <c r="BE120">
        <f ca="1"/>
        <v>0</v>
      </c>
      <c r="BF120">
        <f ca="1"/>
        <v>0</v>
      </c>
      <c r="BG120">
        <f ca="1"/>
        <v>0</v>
      </c>
      <c r="BH120">
        <f ca="1"/>
        <v>0</v>
      </c>
      <c r="BI120">
        <f ca="1"/>
        <v>0</v>
      </c>
      <c r="BJ120">
        <f ca="1"/>
        <v>0</v>
      </c>
      <c r="BK120">
        <f ca="1"/>
        <v>0</v>
      </c>
      <c r="BL120">
        <f ca="1"/>
        <v>0</v>
      </c>
      <c r="BM120">
        <f ca="1"/>
        <v>0</v>
      </c>
      <c r="BN120">
        <f ca="1"/>
        <v>0</v>
      </c>
      <c r="BO120">
        <f ca="1"/>
        <v>0</v>
      </c>
      <c r="BP120">
        <f ca="1"/>
        <v>0</v>
      </c>
      <c r="BQ120">
        <f ca="1"/>
        <v>0</v>
      </c>
      <c r="BR120" t="str">
        <f ca="1"/>
        <v/>
      </c>
      <c r="BS120">
        <f ca="1"/>
        <v>0</v>
      </c>
      <c r="BT120">
        <f ca="1"/>
        <v>0</v>
      </c>
      <c r="BU120" t="b">
        <f ca="1"/>
        <v>0</v>
      </c>
      <c r="BV120" t="b">
        <f ca="1"/>
        <v>0</v>
      </c>
      <c r="BW120">
        <f ca="1"/>
        <v>0</v>
      </c>
      <c r="BX120">
        <f ca="1"/>
        <v>0</v>
      </c>
      <c r="BY120">
        <f ca="1"/>
        <v>0</v>
      </c>
      <c r="BZ120">
        <f ca="1"/>
        <v>0</v>
      </c>
      <c r="CA120">
        <f ca="1"/>
        <v>1</v>
      </c>
      <c r="CB120">
        <f ca="1"/>
        <v>0</v>
      </c>
      <c r="CC120" t="b">
        <f ca="1"/>
        <v>0</v>
      </c>
      <c r="CD120" t="b">
        <f ca="1"/>
        <v>1</v>
      </c>
      <c r="CE120">
        <f ca="1"/>
        <v>0</v>
      </c>
      <c r="CF120">
        <f ca="1"/>
        <v>0</v>
      </c>
      <c r="CG120">
        <f ca="1"/>
        <v>0</v>
      </c>
      <c r="CH120">
        <f ca="1"/>
        <v>0</v>
      </c>
      <c r="CI120" t="b">
        <f ca="1"/>
        <v>0</v>
      </c>
      <c r="CJ120" t="b">
        <f ca="1"/>
        <v>0</v>
      </c>
      <c r="CK120" t="b">
        <f ca="1"/>
        <v>0</v>
      </c>
      <c r="CL120" t="b">
        <f ca="1"/>
        <v>0</v>
      </c>
      <c r="CM120" t="b">
        <f ca="1"/>
        <v>0</v>
      </c>
      <c r="CN120" t="b">
        <f ca="1"/>
        <v>0</v>
      </c>
      <c r="CO120">
        <f ca="1"/>
        <v>0</v>
      </c>
      <c r="CP120">
        <f ca="1"/>
        <v>0</v>
      </c>
      <c r="CQ120">
        <f ca="1"/>
        <v>0</v>
      </c>
      <c r="CR120">
        <f ca="1"/>
        <v>0</v>
      </c>
      <c r="CS120">
        <f ca="1"/>
        <v>0</v>
      </c>
      <c r="CT120">
        <f ca="1"/>
        <v>0</v>
      </c>
      <c r="CU120" t="b">
        <f ca="1"/>
        <v>1</v>
      </c>
      <c r="CV120" t="b">
        <f ca="1"/>
        <v>1</v>
      </c>
      <c r="CW120" t="b">
        <f ca="1"/>
        <v>0</v>
      </c>
      <c r="CX120" t="b">
        <f ca="1"/>
        <v>0</v>
      </c>
      <c r="CY120">
        <f ca="1"/>
        <v>1</v>
      </c>
      <c r="CZ120">
        <f ca="1"/>
        <v>1</v>
      </c>
      <c r="DA120">
        <f ca="1"/>
        <v>0</v>
      </c>
      <c r="DB120" t="b">
        <f ca="1"/>
        <v>0</v>
      </c>
      <c r="DC120" t="b">
        <f ca="1"/>
        <v>0</v>
      </c>
      <c r="DD120">
        <f ca="1"/>
        <v>0</v>
      </c>
      <c r="DE120" t="b">
        <f ca="1"/>
        <v>0</v>
      </c>
      <c r="DF120">
        <f ca="1"/>
        <v>0</v>
      </c>
    </row>
    <row r="121" spans="1:110" x14ac:dyDescent="0.2">
      <c r="A121" t="str">
        <f ca="1"/>
        <v>6_7 Oregon</v>
      </c>
      <c r="B121">
        <f ca="1"/>
        <v>5</v>
      </c>
      <c r="C121">
        <f ca="1"/>
        <v>0</v>
      </c>
      <c r="D121">
        <f ca="1"/>
        <v>0</v>
      </c>
      <c r="E121">
        <f ca="1"/>
        <v>0</v>
      </c>
      <c r="F121">
        <f ca="1"/>
        <v>0</v>
      </c>
      <c r="G121">
        <f ca="1"/>
        <v>0</v>
      </c>
      <c r="H121">
        <f ca="1"/>
        <v>0</v>
      </c>
      <c r="I121">
        <f ca="1"/>
        <v>0</v>
      </c>
      <c r="J121" t="str">
        <f ca="1"/>
        <v>0:42</v>
      </c>
      <c r="K121" t="b">
        <f ca="1"/>
        <v>0</v>
      </c>
      <c r="L121" t="b">
        <f ca="1"/>
        <v>0</v>
      </c>
      <c r="M121" t="b">
        <f ca="1"/>
        <v>0</v>
      </c>
      <c r="N121" t="str">
        <f ca="1"/>
        <v>Wamai</v>
      </c>
      <c r="O121" t="b">
        <f ca="1"/>
        <v>0</v>
      </c>
      <c r="P121">
        <f ca="1"/>
        <v>0</v>
      </c>
      <c r="Q121">
        <f ca="1"/>
        <v>0</v>
      </c>
      <c r="R121">
        <f ca="1"/>
        <v>0</v>
      </c>
      <c r="S121">
        <f ca="1"/>
        <v>0</v>
      </c>
      <c r="T121">
        <f ca="1"/>
        <v>0</v>
      </c>
      <c r="U121">
        <f ca="1"/>
        <v>0</v>
      </c>
      <c r="V121">
        <f ca="1"/>
        <v>0</v>
      </c>
      <c r="W121">
        <f ca="1"/>
        <v>0</v>
      </c>
      <c r="X121">
        <f ca="1"/>
        <v>0</v>
      </c>
      <c r="Y121">
        <f ca="1"/>
        <v>0</v>
      </c>
      <c r="Z121">
        <f ca="1"/>
        <v>5</v>
      </c>
      <c r="AA121">
        <f ca="1"/>
        <v>0</v>
      </c>
      <c r="AB121">
        <f ca="1"/>
        <v>0</v>
      </c>
      <c r="AC121">
        <f ca="1"/>
        <v>0</v>
      </c>
      <c r="AD121">
        <f ca="1"/>
        <v>0</v>
      </c>
      <c r="AE121">
        <f ca="1"/>
        <v>0</v>
      </c>
      <c r="AF121">
        <f ca="1"/>
        <v>0</v>
      </c>
      <c r="AG121">
        <f ca="1"/>
        <v>0</v>
      </c>
      <c r="AH121">
        <f ca="1"/>
        <v>0</v>
      </c>
      <c r="AI121">
        <f ca="1"/>
        <v>0</v>
      </c>
      <c r="AJ121">
        <f ca="1"/>
        <v>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  <c r="AQ121">
        <f ca="1"/>
        <v>0</v>
      </c>
      <c r="AR121">
        <f ca="1"/>
        <v>0</v>
      </c>
      <c r="AS121">
        <f ca="1"/>
        <v>0</v>
      </c>
      <c r="AT121">
        <f ca="1"/>
        <v>0</v>
      </c>
      <c r="AU121">
        <f ca="1"/>
        <v>0</v>
      </c>
      <c r="AV121">
        <f ca="1"/>
        <v>0</v>
      </c>
      <c r="AW121">
        <f ca="1"/>
        <v>0</v>
      </c>
      <c r="AX121">
        <f ca="1"/>
        <v>0</v>
      </c>
      <c r="AY121">
        <f ca="1"/>
        <v>0</v>
      </c>
      <c r="AZ121">
        <f ca="1"/>
        <v>0</v>
      </c>
      <c r="BA121">
        <f ca="1"/>
        <v>0</v>
      </c>
      <c r="BB121">
        <f ca="1"/>
        <v>0</v>
      </c>
      <c r="BC121">
        <f ca="1"/>
        <v>0</v>
      </c>
      <c r="BD121">
        <f ca="1"/>
        <v>0</v>
      </c>
      <c r="BE121">
        <f ca="1"/>
        <v>0</v>
      </c>
      <c r="BF121">
        <f ca="1"/>
        <v>0</v>
      </c>
      <c r="BG121">
        <f ca="1"/>
        <v>0</v>
      </c>
      <c r="BH121">
        <f ca="1"/>
        <v>0</v>
      </c>
      <c r="BI121">
        <f ca="1"/>
        <v>0</v>
      </c>
      <c r="BJ121">
        <f ca="1"/>
        <v>0</v>
      </c>
      <c r="BK121">
        <f ca="1"/>
        <v>0</v>
      </c>
      <c r="BL121">
        <f ca="1"/>
        <v>0</v>
      </c>
      <c r="BM121">
        <f ca="1"/>
        <v>0</v>
      </c>
      <c r="BN121">
        <f ca="1"/>
        <v>0</v>
      </c>
      <c r="BO121">
        <f ca="1"/>
        <v>0</v>
      </c>
      <c r="BP121">
        <f ca="1"/>
        <v>0</v>
      </c>
      <c r="BQ121">
        <f ca="1"/>
        <v>0</v>
      </c>
      <c r="BR121" t="str">
        <f ca="1"/>
        <v/>
      </c>
      <c r="BS121">
        <f ca="1"/>
        <v>0</v>
      </c>
      <c r="BT121">
        <f ca="1"/>
        <v>0</v>
      </c>
      <c r="BU121" t="b">
        <f ca="1"/>
        <v>0</v>
      </c>
      <c r="BV121" t="b">
        <f ca="1"/>
        <v>0</v>
      </c>
      <c r="BW121">
        <f ca="1"/>
        <v>0</v>
      </c>
      <c r="BX121">
        <f ca="1"/>
        <v>0</v>
      </c>
      <c r="BY121">
        <f ca="1"/>
        <v>0</v>
      </c>
      <c r="BZ121">
        <f ca="1"/>
        <v>0</v>
      </c>
      <c r="CA121">
        <f ca="1"/>
        <v>1</v>
      </c>
      <c r="CB121">
        <f ca="1"/>
        <v>0</v>
      </c>
      <c r="CC121" t="b">
        <f ca="1"/>
        <v>1</v>
      </c>
      <c r="CD121" t="b">
        <f ca="1"/>
        <v>1</v>
      </c>
      <c r="CE121">
        <f ca="1"/>
        <v>0</v>
      </c>
      <c r="CF121">
        <f ca="1"/>
        <v>0</v>
      </c>
      <c r="CG121">
        <f ca="1"/>
        <v>0</v>
      </c>
      <c r="CH121">
        <f ca="1"/>
        <v>42</v>
      </c>
      <c r="CI121">
        <f ca="1"/>
        <v>138</v>
      </c>
      <c r="CJ121" t="b">
        <f ca="1"/>
        <v>0</v>
      </c>
      <c r="CK121" t="b">
        <f ca="1"/>
        <v>0</v>
      </c>
      <c r="CL121" t="b">
        <f ca="1"/>
        <v>0</v>
      </c>
      <c r="CM121" t="b">
        <f ca="1"/>
        <v>0</v>
      </c>
      <c r="CN121" t="b">
        <f ca="1"/>
        <v>0</v>
      </c>
      <c r="CO121">
        <f ca="1"/>
        <v>0</v>
      </c>
      <c r="CP121">
        <f ca="1"/>
        <v>0</v>
      </c>
      <c r="CQ121">
        <f ca="1"/>
        <v>0</v>
      </c>
      <c r="CR121">
        <f ca="1"/>
        <v>0</v>
      </c>
      <c r="CS121">
        <f ca="1"/>
        <v>0</v>
      </c>
      <c r="CT121">
        <f ca="1"/>
        <v>0</v>
      </c>
      <c r="CU121" t="b">
        <f ca="1"/>
        <v>1</v>
      </c>
      <c r="CV121" t="b">
        <f ca="1"/>
        <v>1</v>
      </c>
      <c r="CW121" t="b">
        <f ca="1"/>
        <v>0</v>
      </c>
      <c r="CX121">
        <f ca="1"/>
        <v>138</v>
      </c>
      <c r="CY121">
        <f ca="1"/>
        <v>0</v>
      </c>
      <c r="CZ121">
        <f ca="1"/>
        <v>1</v>
      </c>
      <c r="DA121">
        <f ca="1"/>
        <v>0</v>
      </c>
      <c r="DB121" t="b">
        <f ca="1"/>
        <v>0</v>
      </c>
      <c r="DC121" t="b">
        <f ca="1"/>
        <v>0</v>
      </c>
      <c r="DD121">
        <f ca="1"/>
        <v>0</v>
      </c>
      <c r="DE121" t="b">
        <f ca="1"/>
        <v>0</v>
      </c>
      <c r="DF121">
        <f ca="1"/>
        <v>0</v>
      </c>
    </row>
    <row r="122" spans="1:110" x14ac:dyDescent="0.2">
      <c r="A122" t="str">
        <f ca="1"/>
        <v>6_7 Oregon</v>
      </c>
      <c r="B122">
        <f ca="1"/>
        <v>6</v>
      </c>
      <c r="C122">
        <f ca="1"/>
        <v>0</v>
      </c>
      <c r="D122">
        <f ca="1"/>
        <v>0</v>
      </c>
      <c r="E122">
        <f ca="1"/>
        <v>0</v>
      </c>
      <c r="F122">
        <f ca="1"/>
        <v>0</v>
      </c>
      <c r="G122">
        <f ca="1"/>
        <v>0</v>
      </c>
      <c r="H122">
        <f ca="1"/>
        <v>0</v>
      </c>
      <c r="I122">
        <f ca="1"/>
        <v>0</v>
      </c>
      <c r="J122" t="str">
        <f ca="1"/>
        <v>1:33</v>
      </c>
      <c r="K122" t="b">
        <f ca="1"/>
        <v>0</v>
      </c>
      <c r="L122" t="b">
        <f ca="1"/>
        <v>0</v>
      </c>
      <c r="M122" t="b">
        <f ca="1"/>
        <v>0</v>
      </c>
      <c r="N122" t="str">
        <f ca="1"/>
        <v>Aruni</v>
      </c>
      <c r="O122" t="b">
        <f ca="1"/>
        <v>0</v>
      </c>
      <c r="P122">
        <f ca="1"/>
        <v>0</v>
      </c>
      <c r="Q122">
        <f ca="1"/>
        <v>0</v>
      </c>
      <c r="R122">
        <f ca="1"/>
        <v>0</v>
      </c>
      <c r="S122">
        <f ca="1"/>
        <v>0</v>
      </c>
      <c r="T122">
        <f ca="1"/>
        <v>0</v>
      </c>
      <c r="U122">
        <f ca="1"/>
        <v>0</v>
      </c>
      <c r="V122">
        <f ca="1"/>
        <v>0</v>
      </c>
      <c r="W122">
        <f ca="1"/>
        <v>0</v>
      </c>
      <c r="X122">
        <f ca="1"/>
        <v>0</v>
      </c>
      <c r="Y122">
        <f ca="1"/>
        <v>0</v>
      </c>
      <c r="Z122">
        <f ca="1"/>
        <v>6</v>
      </c>
      <c r="AA122">
        <f ca="1"/>
        <v>0</v>
      </c>
      <c r="AB122">
        <f ca="1"/>
        <v>0</v>
      </c>
      <c r="AC122">
        <f ca="1"/>
        <v>0</v>
      </c>
      <c r="AD122">
        <f ca="1"/>
        <v>0</v>
      </c>
      <c r="AE122">
        <f ca="1"/>
        <v>0</v>
      </c>
      <c r="AF122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0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  <c r="AQ122">
        <f ca="1"/>
        <v>0</v>
      </c>
      <c r="AR122">
        <f ca="1"/>
        <v>0</v>
      </c>
      <c r="AS122">
        <f ca="1"/>
        <v>0</v>
      </c>
      <c r="AT122">
        <f ca="1"/>
        <v>0</v>
      </c>
      <c r="AU122">
        <f ca="1"/>
        <v>0</v>
      </c>
      <c r="AV122">
        <f ca="1"/>
        <v>0</v>
      </c>
      <c r="AW122">
        <f ca="1"/>
        <v>0</v>
      </c>
      <c r="AX122">
        <f ca="1"/>
        <v>0</v>
      </c>
      <c r="AY122">
        <f ca="1"/>
        <v>0</v>
      </c>
      <c r="AZ122">
        <f ca="1"/>
        <v>0</v>
      </c>
      <c r="BA122">
        <f ca="1"/>
        <v>0</v>
      </c>
      <c r="BB122">
        <f ca="1"/>
        <v>0</v>
      </c>
      <c r="BC122">
        <f ca="1"/>
        <v>0</v>
      </c>
      <c r="BD122">
        <f ca="1"/>
        <v>0</v>
      </c>
      <c r="BE122">
        <f ca="1"/>
        <v>0</v>
      </c>
      <c r="BF122">
        <f ca="1"/>
        <v>0</v>
      </c>
      <c r="BG122">
        <f ca="1"/>
        <v>0</v>
      </c>
      <c r="BH122">
        <f ca="1"/>
        <v>0</v>
      </c>
      <c r="BI122">
        <f ca="1"/>
        <v>0</v>
      </c>
      <c r="BJ122">
        <f ca="1"/>
        <v>0</v>
      </c>
      <c r="BK122">
        <f ca="1"/>
        <v>0</v>
      </c>
      <c r="BL122">
        <f ca="1"/>
        <v>0</v>
      </c>
      <c r="BM122">
        <f ca="1"/>
        <v>0</v>
      </c>
      <c r="BN122">
        <f ca="1"/>
        <v>0</v>
      </c>
      <c r="BO122">
        <f ca="1"/>
        <v>0</v>
      </c>
      <c r="BP122">
        <f ca="1"/>
        <v>0</v>
      </c>
      <c r="BQ122">
        <f ca="1"/>
        <v>0</v>
      </c>
      <c r="BR122" t="str">
        <f ca="1"/>
        <v/>
      </c>
      <c r="BS122">
        <f ca="1"/>
        <v>0</v>
      </c>
      <c r="BT122">
        <f ca="1"/>
        <v>0</v>
      </c>
      <c r="BU122" t="b">
        <f ca="1"/>
        <v>0</v>
      </c>
      <c r="BV122" t="b">
        <f ca="1"/>
        <v>0</v>
      </c>
      <c r="BW122">
        <f ca="1"/>
        <v>0</v>
      </c>
      <c r="BX122">
        <f ca="1"/>
        <v>0</v>
      </c>
      <c r="BY122">
        <f ca="1"/>
        <v>0</v>
      </c>
      <c r="BZ122">
        <f ca="1"/>
        <v>0</v>
      </c>
      <c r="CA122">
        <f ca="1"/>
        <v>0</v>
      </c>
      <c r="CB122">
        <f ca="1"/>
        <v>0</v>
      </c>
      <c r="CC122" t="b">
        <f ca="1"/>
        <v>0</v>
      </c>
      <c r="CD122" t="b">
        <f ca="1"/>
        <v>0</v>
      </c>
      <c r="CE122">
        <f ca="1"/>
        <v>0</v>
      </c>
      <c r="CF122">
        <f ca="1"/>
        <v>0</v>
      </c>
      <c r="CG122">
        <f ca="1"/>
        <v>0</v>
      </c>
      <c r="CH122">
        <f ca="1"/>
        <v>93</v>
      </c>
      <c r="CI122">
        <f ca="1"/>
        <v>87</v>
      </c>
      <c r="CJ122" t="b">
        <f ca="1"/>
        <v>0</v>
      </c>
      <c r="CK122" t="b">
        <f ca="1"/>
        <v>0</v>
      </c>
      <c r="CL122" t="b">
        <f ca="1"/>
        <v>0</v>
      </c>
      <c r="CM122" t="b">
        <f ca="1"/>
        <v>0</v>
      </c>
      <c r="CN122" t="b">
        <f ca="1"/>
        <v>0</v>
      </c>
      <c r="CO122">
        <f ca="1"/>
        <v>0</v>
      </c>
      <c r="CP122">
        <f ca="1"/>
        <v>0</v>
      </c>
      <c r="CQ122">
        <f ca="1"/>
        <v>0</v>
      </c>
      <c r="CR122">
        <f ca="1"/>
        <v>0</v>
      </c>
      <c r="CS122">
        <f ca="1"/>
        <v>0</v>
      </c>
      <c r="CT122">
        <f ca="1"/>
        <v>0</v>
      </c>
      <c r="CU122" t="b">
        <f ca="1"/>
        <v>0</v>
      </c>
      <c r="CV122" t="b">
        <f ca="1"/>
        <v>0</v>
      </c>
      <c r="CW122">
        <f ca="1"/>
        <v>71</v>
      </c>
      <c r="CX122">
        <f ca="1"/>
        <v>87</v>
      </c>
      <c r="CY122">
        <f ca="1"/>
        <v>0</v>
      </c>
      <c r="CZ122">
        <f ca="1"/>
        <v>0</v>
      </c>
      <c r="DA122">
        <f ca="1"/>
        <v>0</v>
      </c>
      <c r="DB122" t="b">
        <f ca="1"/>
        <v>0</v>
      </c>
      <c r="DC122" t="b">
        <f ca="1"/>
        <v>0</v>
      </c>
      <c r="DD122">
        <f ca="1"/>
        <v>0</v>
      </c>
      <c r="DE122" t="b">
        <f ca="1"/>
        <v>0</v>
      </c>
      <c r="DF122">
        <f ca="1"/>
        <v>0</v>
      </c>
    </row>
    <row r="123" spans="1:110" x14ac:dyDescent="0.2">
      <c r="A123" t="str">
        <f ca="1"/>
        <v>6_7 Oregon</v>
      </c>
      <c r="B123">
        <f ca="1"/>
        <v>7</v>
      </c>
      <c r="C123">
        <f ca="1"/>
        <v>0</v>
      </c>
      <c r="D123">
        <f ca="1"/>
        <v>0</v>
      </c>
      <c r="E123">
        <f ca="1"/>
        <v>0</v>
      </c>
      <c r="F123">
        <f ca="1"/>
        <v>0</v>
      </c>
      <c r="G123">
        <f ca="1"/>
        <v>0</v>
      </c>
      <c r="H123">
        <f ca="1"/>
        <v>0</v>
      </c>
      <c r="I123">
        <f ca="1"/>
        <v>0</v>
      </c>
      <c r="J123">
        <f ca="1"/>
        <v>0</v>
      </c>
      <c r="K123" t="b">
        <f ca="1"/>
        <v>0</v>
      </c>
      <c r="L123" t="b">
        <f ca="1"/>
        <v>0</v>
      </c>
      <c r="M123" t="b">
        <f ca="1"/>
        <v>0</v>
      </c>
      <c r="N123" t="str">
        <f ca="1"/>
        <v>Sledge</v>
      </c>
      <c r="O123" t="b">
        <f ca="1"/>
        <v>0</v>
      </c>
      <c r="P123">
        <f ca="1"/>
        <v>0</v>
      </c>
      <c r="Q123">
        <f ca="1"/>
        <v>0</v>
      </c>
      <c r="R123">
        <f ca="1"/>
        <v>0</v>
      </c>
      <c r="S123">
        <f ca="1"/>
        <v>0</v>
      </c>
      <c r="T123">
        <f ca="1"/>
        <v>0</v>
      </c>
      <c r="U123">
        <f ca="1"/>
        <v>0</v>
      </c>
      <c r="V123">
        <f ca="1"/>
        <v>0</v>
      </c>
      <c r="W123">
        <f ca="1"/>
        <v>0</v>
      </c>
      <c r="X123">
        <f ca="1"/>
        <v>0</v>
      </c>
      <c r="Y123">
        <f ca="1"/>
        <v>0</v>
      </c>
      <c r="Z123">
        <f ca="1"/>
        <v>7</v>
      </c>
      <c r="AA123">
        <f ca="1"/>
        <v>0</v>
      </c>
      <c r="AB123">
        <f ca="1"/>
        <v>0</v>
      </c>
      <c r="AC123">
        <f ca="1"/>
        <v>0</v>
      </c>
      <c r="AD123">
        <f ca="1"/>
        <v>0</v>
      </c>
      <c r="AE123">
        <f ca="1"/>
        <v>0</v>
      </c>
      <c r="AF123">
        <f ca="1"/>
        <v>0</v>
      </c>
      <c r="AG123">
        <f ca="1"/>
        <v>0</v>
      </c>
      <c r="AH123">
        <f ca="1"/>
        <v>0</v>
      </c>
      <c r="AI123">
        <f ca="1"/>
        <v>0</v>
      </c>
      <c r="AJ123">
        <f ca="1"/>
        <v>0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  <c r="AQ123">
        <f ca="1"/>
        <v>0</v>
      </c>
      <c r="AR123">
        <f ca="1"/>
        <v>0</v>
      </c>
      <c r="AS123">
        <f ca="1"/>
        <v>0</v>
      </c>
      <c r="AT123">
        <f ca="1"/>
        <v>0</v>
      </c>
      <c r="AU123">
        <f ca="1"/>
        <v>0</v>
      </c>
      <c r="AV123">
        <f ca="1"/>
        <v>0</v>
      </c>
      <c r="AW123">
        <f ca="1"/>
        <v>0</v>
      </c>
      <c r="AX123">
        <f ca="1"/>
        <v>0</v>
      </c>
      <c r="AY123">
        <f ca="1"/>
        <v>0</v>
      </c>
      <c r="AZ123">
        <f ca="1"/>
        <v>0</v>
      </c>
      <c r="BA123">
        <f ca="1"/>
        <v>0</v>
      </c>
      <c r="BB123">
        <f ca="1"/>
        <v>0</v>
      </c>
      <c r="BC123">
        <f ca="1"/>
        <v>0</v>
      </c>
      <c r="BD123">
        <f ca="1"/>
        <v>0</v>
      </c>
      <c r="BE123">
        <f ca="1"/>
        <v>0</v>
      </c>
      <c r="BF123">
        <f ca="1"/>
        <v>0</v>
      </c>
      <c r="BG123">
        <f ca="1"/>
        <v>0</v>
      </c>
      <c r="BH123">
        <f ca="1"/>
        <v>0</v>
      </c>
      <c r="BI123">
        <f ca="1"/>
        <v>0</v>
      </c>
      <c r="BJ123">
        <f ca="1"/>
        <v>0</v>
      </c>
      <c r="BK123">
        <f ca="1"/>
        <v>0</v>
      </c>
      <c r="BL123">
        <f ca="1"/>
        <v>0</v>
      </c>
      <c r="BM123">
        <f ca="1"/>
        <v>0</v>
      </c>
      <c r="BN123">
        <f ca="1"/>
        <v>0</v>
      </c>
      <c r="BO123">
        <f ca="1"/>
        <v>0</v>
      </c>
      <c r="BP123">
        <f ca="1"/>
        <v>0</v>
      </c>
      <c r="BQ123">
        <f ca="1"/>
        <v>0</v>
      </c>
      <c r="BR123" t="str">
        <f ca="1"/>
        <v/>
      </c>
      <c r="BS123">
        <f ca="1"/>
        <v>0</v>
      </c>
      <c r="BT123">
        <f ca="1"/>
        <v>0</v>
      </c>
      <c r="BU123" t="b">
        <f ca="1"/>
        <v>0</v>
      </c>
      <c r="BV123" t="b">
        <f ca="1"/>
        <v>0</v>
      </c>
      <c r="BW123">
        <f ca="1"/>
        <v>0</v>
      </c>
      <c r="BX123">
        <f ca="1"/>
        <v>0</v>
      </c>
      <c r="BY123">
        <f ca="1"/>
        <v>0</v>
      </c>
      <c r="BZ123">
        <f ca="1"/>
        <v>0</v>
      </c>
      <c r="CA123">
        <f ca="1"/>
        <v>1</v>
      </c>
      <c r="CB123">
        <f ca="1"/>
        <v>0</v>
      </c>
      <c r="CC123" t="b">
        <f ca="1"/>
        <v>0</v>
      </c>
      <c r="CD123" t="b">
        <f ca="1"/>
        <v>1</v>
      </c>
      <c r="CE123">
        <f ca="1"/>
        <v>0</v>
      </c>
      <c r="CF123">
        <f ca="1"/>
        <v>0</v>
      </c>
      <c r="CG123">
        <f ca="1"/>
        <v>0</v>
      </c>
      <c r="CH123">
        <f ca="1"/>
        <v>0</v>
      </c>
      <c r="CI123" t="b">
        <f ca="1"/>
        <v>0</v>
      </c>
      <c r="CJ123" t="b">
        <f ca="1"/>
        <v>0</v>
      </c>
      <c r="CK123" t="b">
        <f ca="1"/>
        <v>1</v>
      </c>
      <c r="CL123" t="b">
        <f ca="1"/>
        <v>1</v>
      </c>
      <c r="CM123" t="b">
        <f ca="1"/>
        <v>1</v>
      </c>
      <c r="CN123" t="b">
        <f ca="1"/>
        <v>0</v>
      </c>
      <c r="CO123">
        <f ca="1"/>
        <v>0</v>
      </c>
      <c r="CP123">
        <f ca="1"/>
        <v>0</v>
      </c>
      <c r="CQ123">
        <f ca="1"/>
        <v>0</v>
      </c>
      <c r="CR123">
        <f ca="1"/>
        <v>0</v>
      </c>
      <c r="CS123">
        <f ca="1"/>
        <v>0</v>
      </c>
      <c r="CT123">
        <f ca="1"/>
        <v>0</v>
      </c>
      <c r="CU123" t="b">
        <f ca="1"/>
        <v>1</v>
      </c>
      <c r="CV123" t="b">
        <f ca="1"/>
        <v>1</v>
      </c>
      <c r="CW123" t="b">
        <f ca="1"/>
        <v>0</v>
      </c>
      <c r="CX123" t="b">
        <f ca="1"/>
        <v>0</v>
      </c>
      <c r="CY123">
        <f ca="1"/>
        <v>2</v>
      </c>
      <c r="CZ123">
        <f ca="1"/>
        <v>3</v>
      </c>
      <c r="DA123">
        <f ca="1"/>
        <v>0</v>
      </c>
      <c r="DB123" t="b">
        <f ca="1"/>
        <v>0</v>
      </c>
      <c r="DC123" t="b">
        <f ca="1"/>
        <v>0</v>
      </c>
      <c r="DD123">
        <f ca="1"/>
        <v>0</v>
      </c>
      <c r="DE123" t="b">
        <f ca="1"/>
        <v>0</v>
      </c>
      <c r="DF123">
        <f ca="1"/>
        <v>0</v>
      </c>
    </row>
    <row r="124" spans="1:110" x14ac:dyDescent="0.2">
      <c r="A124" t="str">
        <f ca="1"/>
        <v>6_7 Oregon</v>
      </c>
      <c r="B124">
        <f ca="1"/>
        <v>8</v>
      </c>
      <c r="C124">
        <f ca="1"/>
        <v>0</v>
      </c>
      <c r="D124">
        <f ca="1"/>
        <v>0</v>
      </c>
      <c r="E124">
        <f ca="1"/>
        <v>0</v>
      </c>
      <c r="F124">
        <f ca="1"/>
        <v>0</v>
      </c>
      <c r="G124">
        <f ca="1"/>
        <v>0</v>
      </c>
      <c r="H124">
        <f ca="1"/>
        <v>0</v>
      </c>
      <c r="I124">
        <f ca="1"/>
        <v>0</v>
      </c>
      <c r="J124">
        <f ca="1"/>
        <v>0</v>
      </c>
      <c r="K124" t="b">
        <f ca="1"/>
        <v>0</v>
      </c>
      <c r="L124" t="b">
        <f ca="1"/>
        <v>0</v>
      </c>
      <c r="M124" t="b">
        <f ca="1"/>
        <v>0</v>
      </c>
      <c r="N124" t="str">
        <f ca="1"/>
        <v>Sledge</v>
      </c>
      <c r="O124" t="b">
        <f ca="1"/>
        <v>0</v>
      </c>
      <c r="P124">
        <f ca="1"/>
        <v>0</v>
      </c>
      <c r="Q124">
        <f ca="1"/>
        <v>0</v>
      </c>
      <c r="R124">
        <f ca="1"/>
        <v>0</v>
      </c>
      <c r="S124">
        <f ca="1"/>
        <v>0</v>
      </c>
      <c r="T124">
        <f ca="1"/>
        <v>0</v>
      </c>
      <c r="U124">
        <f ca="1"/>
        <v>0</v>
      </c>
      <c r="V124">
        <f ca="1"/>
        <v>0</v>
      </c>
      <c r="W124">
        <f ca="1"/>
        <v>0</v>
      </c>
      <c r="X124">
        <f ca="1"/>
        <v>0</v>
      </c>
      <c r="Y124">
        <f ca="1"/>
        <v>0</v>
      </c>
      <c r="Z124">
        <f ca="1"/>
        <v>8</v>
      </c>
      <c r="AA124">
        <f ca="1"/>
        <v>0</v>
      </c>
      <c r="AB124">
        <f ca="1"/>
        <v>0</v>
      </c>
      <c r="AC124">
        <f ca="1"/>
        <v>0</v>
      </c>
      <c r="AD124">
        <f ca="1"/>
        <v>0</v>
      </c>
      <c r="AE124">
        <f ca="1"/>
        <v>0</v>
      </c>
      <c r="AF124">
        <f ca="1"/>
        <v>0</v>
      </c>
      <c r="AG124">
        <f ca="1"/>
        <v>0</v>
      </c>
      <c r="AH124">
        <f ca="1"/>
        <v>0</v>
      </c>
      <c r="AI124">
        <f ca="1"/>
        <v>0</v>
      </c>
      <c r="AJ124">
        <f ca="1"/>
        <v>0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  <c r="AQ124">
        <f ca="1"/>
        <v>0</v>
      </c>
      <c r="AR124">
        <f ca="1"/>
        <v>0</v>
      </c>
      <c r="AS124">
        <f ca="1"/>
        <v>0</v>
      </c>
      <c r="AT124">
        <f ca="1"/>
        <v>0</v>
      </c>
      <c r="AU124">
        <f ca="1"/>
        <v>0</v>
      </c>
      <c r="AV124">
        <f ca="1"/>
        <v>0</v>
      </c>
      <c r="AW124">
        <f ca="1"/>
        <v>0</v>
      </c>
      <c r="AX124">
        <f ca="1"/>
        <v>0</v>
      </c>
      <c r="AY124">
        <f ca="1"/>
        <v>0</v>
      </c>
      <c r="AZ124">
        <f ca="1"/>
        <v>0</v>
      </c>
      <c r="BA124">
        <f ca="1"/>
        <v>0</v>
      </c>
      <c r="BB124">
        <f ca="1"/>
        <v>0</v>
      </c>
      <c r="BC124">
        <f ca="1"/>
        <v>0</v>
      </c>
      <c r="BD124">
        <f ca="1"/>
        <v>0</v>
      </c>
      <c r="BE124">
        <f ca="1"/>
        <v>0</v>
      </c>
      <c r="BF124">
        <f ca="1"/>
        <v>0</v>
      </c>
      <c r="BG124">
        <f ca="1"/>
        <v>0</v>
      </c>
      <c r="BH124">
        <f ca="1"/>
        <v>0</v>
      </c>
      <c r="BI124">
        <f ca="1"/>
        <v>0</v>
      </c>
      <c r="BJ124">
        <f ca="1"/>
        <v>0</v>
      </c>
      <c r="BK124">
        <f ca="1"/>
        <v>0</v>
      </c>
      <c r="BL124">
        <f ca="1"/>
        <v>0</v>
      </c>
      <c r="BM124">
        <f ca="1"/>
        <v>0</v>
      </c>
      <c r="BN124">
        <f ca="1"/>
        <v>0</v>
      </c>
      <c r="BO124">
        <f ca="1"/>
        <v>0</v>
      </c>
      <c r="BP124">
        <f ca="1"/>
        <v>0</v>
      </c>
      <c r="BQ124">
        <f ca="1"/>
        <v>0</v>
      </c>
      <c r="BR124" t="str">
        <f ca="1"/>
        <v/>
      </c>
      <c r="BS124">
        <f ca="1"/>
        <v>0</v>
      </c>
      <c r="BT124">
        <f ca="1"/>
        <v>0</v>
      </c>
      <c r="BU124" t="b">
        <f ca="1"/>
        <v>0</v>
      </c>
      <c r="BV124" t="b">
        <f ca="1"/>
        <v>0</v>
      </c>
      <c r="BW124">
        <f ca="1"/>
        <v>0</v>
      </c>
      <c r="BX124">
        <f ca="1"/>
        <v>0</v>
      </c>
      <c r="BY124">
        <f ca="1"/>
        <v>0</v>
      </c>
      <c r="BZ124">
        <f ca="1"/>
        <v>0</v>
      </c>
      <c r="CA124">
        <f ca="1"/>
        <v>2</v>
      </c>
      <c r="CB124">
        <f ca="1"/>
        <v>0</v>
      </c>
      <c r="CC124" t="b">
        <f ca="1"/>
        <v>0</v>
      </c>
      <c r="CD124" t="b">
        <f ca="1"/>
        <v>1</v>
      </c>
      <c r="CE124">
        <f ca="1"/>
        <v>0</v>
      </c>
      <c r="CF124">
        <f ca="1"/>
        <v>0</v>
      </c>
      <c r="CG124">
        <f ca="1"/>
        <v>0</v>
      </c>
      <c r="CH124">
        <f ca="1"/>
        <v>0</v>
      </c>
      <c r="CI124" t="b">
        <f ca="1"/>
        <v>0</v>
      </c>
      <c r="CJ124" t="b">
        <f ca="1"/>
        <v>0</v>
      </c>
      <c r="CK124" t="b">
        <f ca="1"/>
        <v>1</v>
      </c>
      <c r="CL124" t="b">
        <f ca="1"/>
        <v>1</v>
      </c>
      <c r="CM124" t="b">
        <f ca="1"/>
        <v>0</v>
      </c>
      <c r="CN124" t="b">
        <f ca="1"/>
        <v>0</v>
      </c>
      <c r="CO124">
        <f ca="1"/>
        <v>0</v>
      </c>
      <c r="CP124">
        <f ca="1"/>
        <v>0</v>
      </c>
      <c r="CQ124">
        <f ca="1"/>
        <v>0</v>
      </c>
      <c r="CR124">
        <f ca="1"/>
        <v>0</v>
      </c>
      <c r="CS124">
        <f ca="1"/>
        <v>0</v>
      </c>
      <c r="CT124">
        <f ca="1"/>
        <v>0</v>
      </c>
      <c r="CU124">
        <f ca="1"/>
        <v>0</v>
      </c>
      <c r="CV124">
        <f ca="1"/>
        <v>0</v>
      </c>
      <c r="CW124">
        <f ca="1"/>
        <v>0</v>
      </c>
      <c r="CX124">
        <f ca="1"/>
        <v>0</v>
      </c>
      <c r="CY124">
        <f ca="1"/>
        <v>0</v>
      </c>
      <c r="CZ124">
        <f ca="1"/>
        <v>0</v>
      </c>
      <c r="DA124">
        <f ca="1"/>
        <v>0</v>
      </c>
      <c r="DB124" t="b">
        <f ca="1"/>
        <v>0</v>
      </c>
      <c r="DC124" t="b">
        <f ca="1"/>
        <v>0</v>
      </c>
      <c r="DD124">
        <f ca="1"/>
        <v>0</v>
      </c>
      <c r="DE124" t="b">
        <f ca="1"/>
        <v>0</v>
      </c>
      <c r="DF124">
        <f ca="1"/>
        <v>0</v>
      </c>
    </row>
    <row r="125" spans="1:110" x14ac:dyDescent="0.2">
      <c r="A125" t="str">
        <f ca="1"/>
        <v>6_7 Oregon</v>
      </c>
      <c r="B125">
        <f ca="1"/>
        <v>9</v>
      </c>
      <c r="C125">
        <f ca="1"/>
        <v>0</v>
      </c>
      <c r="D125">
        <f ca="1"/>
        <v>0</v>
      </c>
      <c r="E125">
        <f ca="1"/>
        <v>0</v>
      </c>
      <c r="F125">
        <f ca="1"/>
        <v>0</v>
      </c>
      <c r="G125">
        <f ca="1"/>
        <v>0</v>
      </c>
      <c r="H125">
        <f ca="1"/>
        <v>0</v>
      </c>
      <c r="I125">
        <f ca="1"/>
        <v>0</v>
      </c>
      <c r="J125" t="str">
        <f ca="1"/>
        <v>0:49</v>
      </c>
      <c r="K125" t="b">
        <f ca="1"/>
        <v>0</v>
      </c>
      <c r="L125" t="b">
        <f ca="1"/>
        <v>0</v>
      </c>
      <c r="M125" t="b">
        <f ca="1"/>
        <v>0</v>
      </c>
      <c r="N125" t="str">
        <f ca="1"/>
        <v>Twitch</v>
      </c>
      <c r="O125" t="b">
        <f ca="1"/>
        <v>0</v>
      </c>
      <c r="P125">
        <f ca="1"/>
        <v>0</v>
      </c>
      <c r="Q125">
        <f ca="1"/>
        <v>0</v>
      </c>
      <c r="R125">
        <f ca="1"/>
        <v>0</v>
      </c>
      <c r="S125">
        <f ca="1"/>
        <v>0</v>
      </c>
      <c r="T125">
        <f ca="1"/>
        <v>0</v>
      </c>
      <c r="U125">
        <f ca="1"/>
        <v>0</v>
      </c>
      <c r="V125">
        <f ca="1"/>
        <v>0</v>
      </c>
      <c r="W125">
        <f ca="1"/>
        <v>0</v>
      </c>
      <c r="X125">
        <f ca="1"/>
        <v>0</v>
      </c>
      <c r="Y125">
        <f ca="1"/>
        <v>0</v>
      </c>
      <c r="Z125">
        <f ca="1"/>
        <v>9</v>
      </c>
      <c r="AA125">
        <f ca="1"/>
        <v>0</v>
      </c>
      <c r="AB125">
        <f ca="1"/>
        <v>0</v>
      </c>
      <c r="AC125">
        <f ca="1"/>
        <v>0</v>
      </c>
      <c r="AD125">
        <f ca="1"/>
        <v>0</v>
      </c>
      <c r="AE125">
        <f ca="1"/>
        <v>0</v>
      </c>
      <c r="AF125">
        <f ca="1"/>
        <v>0</v>
      </c>
      <c r="AG125">
        <f ca="1"/>
        <v>0</v>
      </c>
      <c r="AH125">
        <f ca="1"/>
        <v>0</v>
      </c>
      <c r="AI125">
        <f ca="1"/>
        <v>0</v>
      </c>
      <c r="AJ125">
        <f ca="1"/>
        <v>0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  <c r="AQ125">
        <f ca="1"/>
        <v>0</v>
      </c>
      <c r="AR125">
        <f ca="1"/>
        <v>0</v>
      </c>
      <c r="AS125">
        <f ca="1"/>
        <v>0</v>
      </c>
      <c r="AT125">
        <f ca="1"/>
        <v>0</v>
      </c>
      <c r="AU125">
        <f ca="1"/>
        <v>0</v>
      </c>
      <c r="AV125">
        <f ca="1"/>
        <v>0</v>
      </c>
      <c r="AW125">
        <f ca="1"/>
        <v>0</v>
      </c>
      <c r="AX125">
        <f ca="1"/>
        <v>0</v>
      </c>
      <c r="AY125">
        <f ca="1"/>
        <v>0</v>
      </c>
      <c r="AZ125">
        <f ca="1"/>
        <v>0</v>
      </c>
      <c r="BA125">
        <f ca="1"/>
        <v>0</v>
      </c>
      <c r="BB125">
        <f ca="1"/>
        <v>0</v>
      </c>
      <c r="BC125">
        <f ca="1"/>
        <v>0</v>
      </c>
      <c r="BD125">
        <f ca="1"/>
        <v>0</v>
      </c>
      <c r="BE125">
        <f ca="1"/>
        <v>0</v>
      </c>
      <c r="BF125">
        <f ca="1"/>
        <v>0</v>
      </c>
      <c r="BG125">
        <f ca="1"/>
        <v>0</v>
      </c>
      <c r="BH125">
        <f ca="1"/>
        <v>0</v>
      </c>
      <c r="BI125">
        <f ca="1"/>
        <v>0</v>
      </c>
      <c r="BJ125">
        <f ca="1"/>
        <v>0</v>
      </c>
      <c r="BK125">
        <f ca="1"/>
        <v>0</v>
      </c>
      <c r="BL125">
        <f ca="1"/>
        <v>0</v>
      </c>
      <c r="BM125">
        <f ca="1"/>
        <v>0</v>
      </c>
      <c r="BN125">
        <f ca="1"/>
        <v>0</v>
      </c>
      <c r="BO125">
        <f ca="1"/>
        <v>0</v>
      </c>
      <c r="BP125">
        <f ca="1"/>
        <v>0</v>
      </c>
      <c r="BQ125">
        <f ca="1"/>
        <v>0</v>
      </c>
      <c r="BR125" t="str">
        <f ca="1"/>
        <v/>
      </c>
      <c r="BS125">
        <f ca="1"/>
        <v>0</v>
      </c>
      <c r="BT125">
        <f ca="1"/>
        <v>0</v>
      </c>
      <c r="BU125" t="b">
        <f ca="1"/>
        <v>0</v>
      </c>
      <c r="BV125" t="b">
        <f ca="1"/>
        <v>0</v>
      </c>
      <c r="BW125">
        <f ca="1"/>
        <v>0</v>
      </c>
      <c r="BX125">
        <f ca="1"/>
        <v>0</v>
      </c>
      <c r="BY125">
        <f ca="1"/>
        <v>0</v>
      </c>
      <c r="BZ125">
        <f ca="1"/>
        <v>0</v>
      </c>
      <c r="CA125">
        <f ca="1"/>
        <v>3</v>
      </c>
      <c r="CB125">
        <f ca="1"/>
        <v>2</v>
      </c>
      <c r="CC125" t="b">
        <f ca="1"/>
        <v>1</v>
      </c>
      <c r="CD125" t="b">
        <f ca="1"/>
        <v>1</v>
      </c>
      <c r="CE125">
        <f ca="1"/>
        <v>0</v>
      </c>
      <c r="CF125">
        <f ca="1"/>
        <v>3</v>
      </c>
      <c r="CG125">
        <f ca="1"/>
        <v>0</v>
      </c>
      <c r="CH125">
        <f ca="1"/>
        <v>49</v>
      </c>
      <c r="CI125">
        <f ca="1"/>
        <v>131</v>
      </c>
      <c r="CJ125" t="b">
        <f ca="1"/>
        <v>0</v>
      </c>
      <c r="CK125" t="b">
        <f ca="1"/>
        <v>1</v>
      </c>
      <c r="CL125" t="b">
        <f ca="1"/>
        <v>1</v>
      </c>
      <c r="CM125" t="b">
        <f ca="1"/>
        <v>0</v>
      </c>
      <c r="CN125" t="b">
        <f ca="1"/>
        <v>0</v>
      </c>
      <c r="CO125">
        <f ca="1"/>
        <v>0</v>
      </c>
      <c r="CP125">
        <f ca="1"/>
        <v>0</v>
      </c>
      <c r="CQ125">
        <f ca="1"/>
        <v>0</v>
      </c>
      <c r="CR125">
        <f ca="1"/>
        <v>0</v>
      </c>
      <c r="CS125">
        <f ca="1"/>
        <v>0</v>
      </c>
      <c r="CT125">
        <f ca="1"/>
        <v>0</v>
      </c>
      <c r="CU125">
        <f ca="1"/>
        <v>0</v>
      </c>
      <c r="CV125">
        <f ca="1"/>
        <v>0</v>
      </c>
      <c r="CW125">
        <f ca="1"/>
        <v>0</v>
      </c>
      <c r="CX125">
        <f ca="1"/>
        <v>0</v>
      </c>
      <c r="CY125">
        <f ca="1"/>
        <v>0</v>
      </c>
      <c r="CZ125">
        <f ca="1"/>
        <v>0</v>
      </c>
      <c r="DA125">
        <f ca="1"/>
        <v>0</v>
      </c>
      <c r="DB125" t="b">
        <f ca="1"/>
        <v>0</v>
      </c>
      <c r="DC125" t="b">
        <f ca="1"/>
        <v>0</v>
      </c>
      <c r="DD125">
        <f ca="1"/>
        <v>0</v>
      </c>
      <c r="DE125" t="b">
        <f ca="1"/>
        <v>0</v>
      </c>
      <c r="DF125">
        <f ca="1"/>
        <v>0</v>
      </c>
    </row>
    <row r="126" spans="1:110" x14ac:dyDescent="0.2">
      <c r="A126" t="str">
        <f ca="1"/>
        <v>6_7 Oregon</v>
      </c>
      <c r="B126">
        <f ca="1"/>
        <v>10</v>
      </c>
      <c r="C126">
        <f ca="1"/>
        <v>0</v>
      </c>
      <c r="D126">
        <f ca="1"/>
        <v>0</v>
      </c>
      <c r="E126">
        <f ca="1"/>
        <v>0</v>
      </c>
      <c r="F126">
        <f ca="1"/>
        <v>0</v>
      </c>
      <c r="G126">
        <f ca="1"/>
        <v>0</v>
      </c>
      <c r="H126">
        <f ca="1"/>
        <v>0</v>
      </c>
      <c r="I126">
        <f ca="1"/>
        <v>0</v>
      </c>
      <c r="J126">
        <f ca="1"/>
        <v>0</v>
      </c>
      <c r="K126" t="b">
        <f ca="1"/>
        <v>0</v>
      </c>
      <c r="L126" t="b">
        <f ca="1"/>
        <v>0</v>
      </c>
      <c r="M126" t="b">
        <f ca="1"/>
        <v>0</v>
      </c>
      <c r="N126" t="str">
        <f ca="1"/>
        <v>Ace</v>
      </c>
      <c r="O126" t="b">
        <f ca="1"/>
        <v>0</v>
      </c>
      <c r="P126">
        <f ca="1"/>
        <v>0</v>
      </c>
      <c r="Q126">
        <f ca="1"/>
        <v>0</v>
      </c>
      <c r="R126">
        <f ca="1"/>
        <v>0</v>
      </c>
      <c r="S126">
        <f ca="1"/>
        <v>0</v>
      </c>
      <c r="T126">
        <f ca="1"/>
        <v>0</v>
      </c>
      <c r="U126">
        <f ca="1"/>
        <v>0</v>
      </c>
      <c r="V126">
        <f ca="1"/>
        <v>0</v>
      </c>
      <c r="W126">
        <f ca="1"/>
        <v>0</v>
      </c>
      <c r="X126">
        <f ca="1"/>
        <v>0</v>
      </c>
      <c r="Y126">
        <f ca="1"/>
        <v>0</v>
      </c>
      <c r="Z126">
        <f ca="1"/>
        <v>10</v>
      </c>
      <c r="AA126">
        <f ca="1"/>
        <v>0</v>
      </c>
      <c r="AB126">
        <f ca="1"/>
        <v>0</v>
      </c>
      <c r="AC126">
        <f ca="1"/>
        <v>0</v>
      </c>
      <c r="AD126">
        <f ca="1"/>
        <v>0</v>
      </c>
      <c r="AE126">
        <f ca="1"/>
        <v>0</v>
      </c>
      <c r="AF126">
        <f ca="1"/>
        <v>0</v>
      </c>
      <c r="AG126">
        <f ca="1"/>
        <v>0</v>
      </c>
      <c r="AH126">
        <f ca="1"/>
        <v>0</v>
      </c>
      <c r="AI126">
        <f ca="1"/>
        <v>0</v>
      </c>
      <c r="AJ126">
        <f ca="1"/>
        <v>0</v>
      </c>
      <c r="AK126">
        <f ca="1"/>
        <v>0</v>
      </c>
      <c r="AL126">
        <f ca="1"/>
        <v>0</v>
      </c>
      <c r="AM126">
        <f ca="1"/>
        <v>0</v>
      </c>
      <c r="AN126">
        <f ca="1"/>
        <v>0</v>
      </c>
      <c r="AO126">
        <f ca="1"/>
        <v>0</v>
      </c>
      <c r="AP126">
        <f ca="1"/>
        <v>0</v>
      </c>
      <c r="AQ126">
        <f ca="1"/>
        <v>0</v>
      </c>
      <c r="AR126">
        <f ca="1"/>
        <v>0</v>
      </c>
      <c r="AS126">
        <f ca="1"/>
        <v>0</v>
      </c>
      <c r="AT126">
        <f ca="1"/>
        <v>0</v>
      </c>
      <c r="AU126">
        <f ca="1"/>
        <v>0</v>
      </c>
      <c r="AV126">
        <f ca="1"/>
        <v>0</v>
      </c>
      <c r="AW126">
        <f ca="1"/>
        <v>0</v>
      </c>
      <c r="AX126">
        <f ca="1"/>
        <v>0</v>
      </c>
      <c r="AY126">
        <f ca="1"/>
        <v>0</v>
      </c>
      <c r="AZ126">
        <f ca="1"/>
        <v>0</v>
      </c>
      <c r="BA126">
        <f ca="1"/>
        <v>0</v>
      </c>
      <c r="BB126">
        <f ca="1"/>
        <v>0</v>
      </c>
      <c r="BC126">
        <f ca="1"/>
        <v>0</v>
      </c>
      <c r="BD126">
        <f ca="1"/>
        <v>0</v>
      </c>
      <c r="BE126">
        <f ca="1"/>
        <v>0</v>
      </c>
      <c r="BF126">
        <f ca="1"/>
        <v>0</v>
      </c>
      <c r="BG126">
        <f ca="1"/>
        <v>0</v>
      </c>
      <c r="BH126">
        <f ca="1"/>
        <v>0</v>
      </c>
      <c r="BI126">
        <f ca="1"/>
        <v>0</v>
      </c>
      <c r="BJ126">
        <f ca="1"/>
        <v>0</v>
      </c>
      <c r="BK126">
        <f ca="1"/>
        <v>0</v>
      </c>
      <c r="BL126">
        <f ca="1"/>
        <v>0</v>
      </c>
      <c r="BM126">
        <f ca="1"/>
        <v>0</v>
      </c>
      <c r="BN126">
        <f ca="1"/>
        <v>0</v>
      </c>
      <c r="BO126">
        <f ca="1"/>
        <v>0</v>
      </c>
      <c r="BP126">
        <f ca="1"/>
        <v>0</v>
      </c>
      <c r="BQ126">
        <f ca="1"/>
        <v>0</v>
      </c>
      <c r="BR126" t="str">
        <f ca="1"/>
        <v/>
      </c>
      <c r="BS126">
        <f ca="1"/>
        <v>0</v>
      </c>
      <c r="BT126">
        <f ca="1"/>
        <v>0</v>
      </c>
      <c r="BU126" t="b">
        <f ca="1"/>
        <v>0</v>
      </c>
      <c r="BV126" t="b">
        <f ca="1"/>
        <v>0</v>
      </c>
      <c r="BW126">
        <f ca="1"/>
        <v>0</v>
      </c>
      <c r="BX126">
        <f ca="1"/>
        <v>0</v>
      </c>
      <c r="BY126">
        <f ca="1"/>
        <v>0</v>
      </c>
      <c r="BZ126">
        <f ca="1"/>
        <v>0</v>
      </c>
      <c r="CA126">
        <f ca="1"/>
        <v>1</v>
      </c>
      <c r="CB126">
        <f ca="1"/>
        <v>1</v>
      </c>
      <c r="CC126" t="b">
        <f ca="1"/>
        <v>0</v>
      </c>
      <c r="CD126" t="b">
        <f ca="1"/>
        <v>1</v>
      </c>
      <c r="CE126">
        <f ca="1"/>
        <v>0</v>
      </c>
      <c r="CF126">
        <f ca="1"/>
        <v>0</v>
      </c>
      <c r="CG126">
        <f ca="1"/>
        <v>0</v>
      </c>
      <c r="CH126">
        <f ca="1"/>
        <v>0</v>
      </c>
      <c r="CI126" t="b">
        <f ca="1"/>
        <v>0</v>
      </c>
      <c r="CJ126" t="b">
        <f ca="1"/>
        <v>0</v>
      </c>
      <c r="CK126" t="b">
        <f ca="1"/>
        <v>0</v>
      </c>
      <c r="CL126" t="b">
        <f ca="1"/>
        <v>1</v>
      </c>
      <c r="CM126" t="b">
        <f ca="1"/>
        <v>1</v>
      </c>
      <c r="CN126" t="b">
        <f ca="1"/>
        <v>0</v>
      </c>
      <c r="CO126">
        <f ca="1"/>
        <v>0</v>
      </c>
      <c r="CP126">
        <f ca="1"/>
        <v>0</v>
      </c>
      <c r="CQ126">
        <f ca="1"/>
        <v>0</v>
      </c>
      <c r="CR126">
        <f ca="1"/>
        <v>0</v>
      </c>
      <c r="CS126">
        <f ca="1"/>
        <v>0</v>
      </c>
      <c r="CT126">
        <f ca="1"/>
        <v>0</v>
      </c>
      <c r="CU126">
        <f ca="1"/>
        <v>0</v>
      </c>
      <c r="CV126">
        <f ca="1"/>
        <v>0</v>
      </c>
      <c r="CW126">
        <f ca="1"/>
        <v>0</v>
      </c>
      <c r="CX126">
        <f ca="1"/>
        <v>0</v>
      </c>
      <c r="CY126">
        <f ca="1"/>
        <v>0</v>
      </c>
      <c r="CZ126">
        <f ca="1"/>
        <v>0</v>
      </c>
      <c r="DA126">
        <f ca="1"/>
        <v>0</v>
      </c>
      <c r="DB126" t="b">
        <f ca="1"/>
        <v>0</v>
      </c>
      <c r="DC126" t="b">
        <f ca="1"/>
        <v>0</v>
      </c>
      <c r="DD126">
        <f ca="1"/>
        <v>0</v>
      </c>
      <c r="DE126" t="b">
        <f ca="1"/>
        <v>0</v>
      </c>
      <c r="DF126">
        <f ca="1"/>
        <v>0</v>
      </c>
    </row>
    <row r="127" spans="1:110" x14ac:dyDescent="0.2">
      <c r="A127" t="str">
        <f ca="1"/>
        <v>6_7 Oregon</v>
      </c>
      <c r="B127">
        <f ca="1"/>
        <v>11</v>
      </c>
      <c r="C127">
        <f ca="1"/>
        <v>0</v>
      </c>
      <c r="D127">
        <f ca="1"/>
        <v>0</v>
      </c>
      <c r="E127">
        <f ca="1"/>
        <v>0</v>
      </c>
      <c r="F127">
        <f ca="1"/>
        <v>0</v>
      </c>
      <c r="G127">
        <f ca="1"/>
        <v>0</v>
      </c>
      <c r="H127">
        <f ca="1"/>
        <v>0</v>
      </c>
      <c r="I127">
        <f ca="1"/>
        <v>0</v>
      </c>
      <c r="J127">
        <f ca="1"/>
        <v>0</v>
      </c>
      <c r="K127" t="b">
        <f ca="1"/>
        <v>0</v>
      </c>
      <c r="L127" t="b">
        <f ca="1"/>
        <v>0</v>
      </c>
      <c r="M127" t="b">
        <f ca="1"/>
        <v>0</v>
      </c>
      <c r="N127" t="str">
        <f ca="1"/>
        <v>Sledge</v>
      </c>
      <c r="O127" t="b">
        <f ca="1"/>
        <v>0</v>
      </c>
      <c r="P127">
        <f ca="1"/>
        <v>0</v>
      </c>
      <c r="Q127">
        <f ca="1"/>
        <v>0</v>
      </c>
      <c r="R127">
        <f ca="1"/>
        <v>0</v>
      </c>
      <c r="S127">
        <f ca="1"/>
        <v>0</v>
      </c>
      <c r="T127">
        <f ca="1"/>
        <v>0</v>
      </c>
      <c r="U127">
        <f ca="1"/>
        <v>0</v>
      </c>
      <c r="V127">
        <f ca="1"/>
        <v>0</v>
      </c>
      <c r="W127">
        <f ca="1"/>
        <v>0</v>
      </c>
      <c r="X127">
        <f ca="1"/>
        <v>0</v>
      </c>
      <c r="Y127">
        <f ca="1"/>
        <v>0</v>
      </c>
      <c r="Z127">
        <f ca="1"/>
        <v>11</v>
      </c>
      <c r="AA127">
        <f ca="1"/>
        <v>0</v>
      </c>
      <c r="AB127">
        <f ca="1"/>
        <v>0</v>
      </c>
      <c r="AC127">
        <f ca="1"/>
        <v>0</v>
      </c>
      <c r="AD127">
        <f ca="1"/>
        <v>0</v>
      </c>
      <c r="AE127">
        <f ca="1"/>
        <v>0</v>
      </c>
      <c r="AF127">
        <f ca="1"/>
        <v>0</v>
      </c>
      <c r="AG127">
        <f ca="1"/>
        <v>0</v>
      </c>
      <c r="AH127">
        <f ca="1"/>
        <v>0</v>
      </c>
      <c r="AI127">
        <f ca="1"/>
        <v>0</v>
      </c>
      <c r="AJ127">
        <f ca="1"/>
        <v>0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  <c r="AQ127">
        <f ca="1"/>
        <v>0</v>
      </c>
      <c r="AR127">
        <f ca="1"/>
        <v>0</v>
      </c>
      <c r="AS127">
        <f ca="1"/>
        <v>0</v>
      </c>
      <c r="AT127">
        <f ca="1"/>
        <v>0</v>
      </c>
      <c r="AU127">
        <f ca="1"/>
        <v>0</v>
      </c>
      <c r="AV127">
        <f ca="1"/>
        <v>0</v>
      </c>
      <c r="AW127">
        <f ca="1"/>
        <v>0</v>
      </c>
      <c r="AX127">
        <f ca="1"/>
        <v>0</v>
      </c>
      <c r="AY127">
        <f ca="1"/>
        <v>0</v>
      </c>
      <c r="AZ127">
        <f ca="1"/>
        <v>0</v>
      </c>
      <c r="BA127">
        <f ca="1"/>
        <v>0</v>
      </c>
      <c r="BB127">
        <f ca="1"/>
        <v>0</v>
      </c>
      <c r="BC127">
        <f ca="1"/>
        <v>0</v>
      </c>
      <c r="BD127">
        <f ca="1"/>
        <v>0</v>
      </c>
      <c r="BE127">
        <f ca="1"/>
        <v>0</v>
      </c>
      <c r="BF127">
        <f ca="1"/>
        <v>0</v>
      </c>
      <c r="BG127">
        <f ca="1"/>
        <v>0</v>
      </c>
      <c r="BH127">
        <f ca="1"/>
        <v>0</v>
      </c>
      <c r="BI127">
        <f ca="1"/>
        <v>0</v>
      </c>
      <c r="BJ127">
        <f ca="1"/>
        <v>0</v>
      </c>
      <c r="BK127">
        <f ca="1"/>
        <v>0</v>
      </c>
      <c r="BL127">
        <f ca="1"/>
        <v>0</v>
      </c>
      <c r="BM127">
        <f ca="1"/>
        <v>0</v>
      </c>
      <c r="BN127">
        <f ca="1"/>
        <v>0</v>
      </c>
      <c r="BO127">
        <f ca="1"/>
        <v>0</v>
      </c>
      <c r="BP127">
        <f ca="1"/>
        <v>0</v>
      </c>
      <c r="BQ127">
        <f ca="1"/>
        <v>0</v>
      </c>
      <c r="BR127" t="str">
        <f ca="1"/>
        <v/>
      </c>
      <c r="BS127">
        <f ca="1"/>
        <v>0</v>
      </c>
      <c r="BT127">
        <f ca="1"/>
        <v>0</v>
      </c>
      <c r="BU127" t="b">
        <f ca="1"/>
        <v>0</v>
      </c>
      <c r="BV127" t="b">
        <f ca="1"/>
        <v>0</v>
      </c>
      <c r="BW127">
        <f ca="1"/>
        <v>0</v>
      </c>
      <c r="BX127">
        <f ca="1"/>
        <v>0</v>
      </c>
      <c r="BY127">
        <f ca="1"/>
        <v>0</v>
      </c>
      <c r="BZ127">
        <f ca="1"/>
        <v>0</v>
      </c>
      <c r="CA127">
        <f ca="1"/>
        <v>0</v>
      </c>
      <c r="CB127">
        <f ca="1"/>
        <v>0</v>
      </c>
      <c r="CC127" t="b">
        <f ca="1"/>
        <v>0</v>
      </c>
      <c r="CD127" t="b">
        <f ca="1"/>
        <v>1</v>
      </c>
      <c r="CE127">
        <f ca="1"/>
        <v>0</v>
      </c>
      <c r="CF127">
        <f ca="1"/>
        <v>0</v>
      </c>
      <c r="CG127">
        <f ca="1"/>
        <v>0</v>
      </c>
      <c r="CH127">
        <f ca="1"/>
        <v>0</v>
      </c>
      <c r="CI127" t="b">
        <f ca="1"/>
        <v>0</v>
      </c>
      <c r="CJ127" t="b">
        <f ca="1"/>
        <v>0</v>
      </c>
      <c r="CK127" t="b">
        <f ca="1"/>
        <v>0</v>
      </c>
      <c r="CL127" t="b">
        <f ca="1"/>
        <v>0</v>
      </c>
      <c r="CM127" t="b">
        <f ca="1"/>
        <v>0</v>
      </c>
      <c r="CN127" t="b">
        <f ca="1"/>
        <v>0</v>
      </c>
      <c r="CO127">
        <f ca="1"/>
        <v>0</v>
      </c>
      <c r="CP127">
        <f ca="1"/>
        <v>0</v>
      </c>
      <c r="CQ127">
        <f ca="1"/>
        <v>0</v>
      </c>
      <c r="CR127">
        <f ca="1"/>
        <v>0</v>
      </c>
      <c r="CS127">
        <f ca="1"/>
        <v>0</v>
      </c>
      <c r="CT127">
        <f ca="1"/>
        <v>0</v>
      </c>
      <c r="CU127">
        <f ca="1"/>
        <v>0</v>
      </c>
      <c r="CV127">
        <f ca="1"/>
        <v>0</v>
      </c>
      <c r="CW127">
        <f ca="1"/>
        <v>0</v>
      </c>
      <c r="CX127">
        <f ca="1"/>
        <v>0</v>
      </c>
      <c r="CY127">
        <f ca="1"/>
        <v>0</v>
      </c>
      <c r="CZ127">
        <f ca="1"/>
        <v>0</v>
      </c>
      <c r="DA127">
        <f ca="1"/>
        <v>0</v>
      </c>
      <c r="DB127" t="b">
        <f ca="1"/>
        <v>0</v>
      </c>
      <c r="DC127" t="b">
        <f ca="1"/>
        <v>0</v>
      </c>
      <c r="DD127">
        <f ca="1"/>
        <v>0</v>
      </c>
      <c r="DE127" t="b">
        <f ca="1"/>
        <v>0</v>
      </c>
      <c r="DF127">
        <f ca="1"/>
        <v>0</v>
      </c>
    </row>
    <row r="128" spans="1:110" x14ac:dyDescent="0.2">
      <c r="A128" t="str">
        <f ca="1"/>
        <v>6_7 Oregon</v>
      </c>
      <c r="B128">
        <f ca="1"/>
        <v>12</v>
      </c>
      <c r="C128">
        <f ca="1"/>
        <v>0</v>
      </c>
      <c r="D128">
        <f ca="1"/>
        <v>0</v>
      </c>
      <c r="E128">
        <f ca="1"/>
        <v>0</v>
      </c>
      <c r="F128">
        <f ca="1"/>
        <v>0</v>
      </c>
      <c r="G128">
        <f ca="1"/>
        <v>0</v>
      </c>
      <c r="H128">
        <f ca="1"/>
        <v>0</v>
      </c>
      <c r="I128">
        <f ca="1"/>
        <v>0</v>
      </c>
      <c r="J128" t="str">
        <f ca="1"/>
        <v>1:49</v>
      </c>
      <c r="K128" t="b">
        <f ca="1"/>
        <v>0</v>
      </c>
      <c r="L128" t="b">
        <f ca="1"/>
        <v>0</v>
      </c>
      <c r="M128" t="b">
        <f ca="1"/>
        <v>1</v>
      </c>
      <c r="N128" t="str">
        <f ca="1"/>
        <v>Sledge</v>
      </c>
      <c r="O128" t="b">
        <f ca="1"/>
        <v>0</v>
      </c>
      <c r="P128">
        <f ca="1"/>
        <v>0</v>
      </c>
      <c r="Q128">
        <f ca="1"/>
        <v>0</v>
      </c>
      <c r="R128">
        <f ca="1"/>
        <v>0</v>
      </c>
      <c r="S128">
        <f ca="1"/>
        <v>0</v>
      </c>
      <c r="T128">
        <f ca="1"/>
        <v>0</v>
      </c>
      <c r="U128">
        <f ca="1"/>
        <v>0</v>
      </c>
      <c r="V128">
        <f ca="1"/>
        <v>0</v>
      </c>
      <c r="W128">
        <f ca="1"/>
        <v>0</v>
      </c>
      <c r="X128">
        <f ca="1"/>
        <v>0</v>
      </c>
      <c r="Y128">
        <f ca="1"/>
        <v>0</v>
      </c>
      <c r="Z128">
        <f ca="1"/>
        <v>12</v>
      </c>
      <c r="AA128">
        <f ca="1"/>
        <v>0</v>
      </c>
      <c r="AB128">
        <f ca="1"/>
        <v>0</v>
      </c>
      <c r="AC128">
        <f ca="1"/>
        <v>0</v>
      </c>
      <c r="AD128">
        <f ca="1"/>
        <v>0</v>
      </c>
      <c r="AE128">
        <f ca="1"/>
        <v>0</v>
      </c>
      <c r="AF128">
        <f ca="1"/>
        <v>0</v>
      </c>
      <c r="AG128">
        <f ca="1"/>
        <v>0</v>
      </c>
      <c r="AH128">
        <f ca="1"/>
        <v>0</v>
      </c>
      <c r="AI128">
        <f ca="1"/>
        <v>0</v>
      </c>
      <c r="AJ128">
        <f ca="1"/>
        <v>0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  <c r="AQ128">
        <f ca="1"/>
        <v>0</v>
      </c>
      <c r="AR128">
        <f ca="1"/>
        <v>0</v>
      </c>
      <c r="AS128">
        <f ca="1"/>
        <v>0</v>
      </c>
      <c r="AT128">
        <f ca="1"/>
        <v>0</v>
      </c>
      <c r="AU128">
        <f ca="1"/>
        <v>0</v>
      </c>
      <c r="AV128">
        <f ca="1"/>
        <v>0</v>
      </c>
      <c r="AW128">
        <f ca="1"/>
        <v>0</v>
      </c>
      <c r="AX128">
        <f ca="1"/>
        <v>0</v>
      </c>
      <c r="AY128">
        <f ca="1"/>
        <v>0</v>
      </c>
      <c r="AZ128">
        <f ca="1"/>
        <v>0</v>
      </c>
      <c r="BA128">
        <f ca="1"/>
        <v>0</v>
      </c>
      <c r="BB128">
        <f ca="1"/>
        <v>0</v>
      </c>
      <c r="BC128">
        <f ca="1"/>
        <v>0</v>
      </c>
      <c r="BD128">
        <f ca="1"/>
        <v>0</v>
      </c>
      <c r="BE128">
        <f ca="1"/>
        <v>0</v>
      </c>
      <c r="BF128">
        <f ca="1"/>
        <v>0</v>
      </c>
      <c r="BG128">
        <f ca="1"/>
        <v>0</v>
      </c>
      <c r="BH128">
        <f ca="1"/>
        <v>0</v>
      </c>
      <c r="BI128">
        <f ca="1"/>
        <v>0</v>
      </c>
      <c r="BJ128">
        <f ca="1"/>
        <v>0</v>
      </c>
      <c r="BK128">
        <f ca="1"/>
        <v>0</v>
      </c>
      <c r="BL128">
        <f ca="1"/>
        <v>0</v>
      </c>
      <c r="BM128">
        <f ca="1"/>
        <v>0</v>
      </c>
      <c r="BN128">
        <f ca="1"/>
        <v>0</v>
      </c>
      <c r="BO128">
        <f ca="1"/>
        <v>0</v>
      </c>
      <c r="BP128">
        <f ca="1"/>
        <v>0</v>
      </c>
      <c r="BQ128">
        <f ca="1"/>
        <v>0</v>
      </c>
      <c r="BR128" t="str">
        <f ca="1"/>
        <v/>
      </c>
      <c r="BS128">
        <f ca="1"/>
        <v>0</v>
      </c>
      <c r="BT128">
        <f ca="1"/>
        <v>0</v>
      </c>
      <c r="BU128" t="b">
        <f ca="1"/>
        <v>0</v>
      </c>
      <c r="BV128" t="b">
        <f ca="1"/>
        <v>0</v>
      </c>
      <c r="BW128">
        <f ca="1"/>
        <v>0</v>
      </c>
      <c r="BX128">
        <f ca="1"/>
        <v>0</v>
      </c>
      <c r="BY128">
        <f ca="1"/>
        <v>0</v>
      </c>
      <c r="BZ128">
        <f ca="1"/>
        <v>0</v>
      </c>
      <c r="CA128">
        <f ca="1"/>
        <v>0</v>
      </c>
      <c r="CB128">
        <f ca="1"/>
        <v>0</v>
      </c>
      <c r="CC128" t="b">
        <f ca="1"/>
        <v>0</v>
      </c>
      <c r="CD128" t="b">
        <f ca="1"/>
        <v>0</v>
      </c>
      <c r="CE128">
        <f ca="1"/>
        <v>0</v>
      </c>
      <c r="CF128">
        <f ca="1"/>
        <v>0</v>
      </c>
      <c r="CG128">
        <f ca="1"/>
        <v>0</v>
      </c>
      <c r="CH128">
        <f ca="1"/>
        <v>109</v>
      </c>
      <c r="CI128">
        <f ca="1"/>
        <v>71</v>
      </c>
      <c r="CJ128" t="b">
        <f ca="1"/>
        <v>1</v>
      </c>
      <c r="CK128" t="b">
        <f ca="1"/>
        <v>1</v>
      </c>
      <c r="CL128" t="b">
        <f ca="1"/>
        <v>0</v>
      </c>
      <c r="CM128" t="b">
        <f ca="1"/>
        <v>0</v>
      </c>
      <c r="CN128" t="b">
        <f ca="1"/>
        <v>0</v>
      </c>
      <c r="CO128">
        <f ca="1"/>
        <v>0</v>
      </c>
      <c r="CP128">
        <f ca="1"/>
        <v>0</v>
      </c>
      <c r="CQ128">
        <f ca="1"/>
        <v>0</v>
      </c>
      <c r="CR128">
        <f ca="1"/>
        <v>0</v>
      </c>
      <c r="CS128">
        <f ca="1"/>
        <v>0</v>
      </c>
      <c r="CT128">
        <f ca="1"/>
        <v>0</v>
      </c>
      <c r="CU128">
        <f ca="1"/>
        <v>0</v>
      </c>
      <c r="CV128">
        <f ca="1"/>
        <v>0</v>
      </c>
      <c r="CW128">
        <f ca="1"/>
        <v>0</v>
      </c>
      <c r="CX128">
        <f ca="1"/>
        <v>0</v>
      </c>
      <c r="CY128">
        <f ca="1"/>
        <v>0</v>
      </c>
      <c r="CZ128">
        <f ca="1"/>
        <v>0</v>
      </c>
      <c r="DA128">
        <f ca="1"/>
        <v>0</v>
      </c>
      <c r="DB128" t="b">
        <f ca="1"/>
        <v>0</v>
      </c>
      <c r="DC128" t="b">
        <f ca="1"/>
        <v>0</v>
      </c>
      <c r="DD128">
        <f ca="1"/>
        <v>0</v>
      </c>
      <c r="DE128" t="b">
        <f ca="1"/>
        <v>0</v>
      </c>
      <c r="DF128">
        <f ca="1"/>
        <v>0</v>
      </c>
    </row>
    <row r="129" spans="1:110" x14ac:dyDescent="0.2">
      <c r="A129" t="str">
        <f ca="1"/>
        <v>6_7 Oregon</v>
      </c>
      <c r="B129">
        <f ca="1"/>
        <v>13</v>
      </c>
      <c r="C129">
        <f ca="1"/>
        <v>0</v>
      </c>
      <c r="D129">
        <f ca="1"/>
        <v>0</v>
      </c>
      <c r="E129">
        <f ca="1"/>
        <v>0</v>
      </c>
      <c r="F129">
        <f ca="1"/>
        <v>0</v>
      </c>
      <c r="G129">
        <f ca="1"/>
        <v>0</v>
      </c>
      <c r="H129">
        <f ca="1"/>
        <v>0</v>
      </c>
      <c r="I129">
        <f ca="1"/>
        <v>0</v>
      </c>
      <c r="J129">
        <f ca="1"/>
        <v>0</v>
      </c>
      <c r="K129" t="b">
        <f ca="1"/>
        <v>0</v>
      </c>
      <c r="L129" t="b">
        <f ca="1"/>
        <v>0</v>
      </c>
      <c r="M129" t="b">
        <f ca="1"/>
        <v>0</v>
      </c>
      <c r="N129" t="str">
        <f ca="1"/>
        <v>Twitch</v>
      </c>
      <c r="O129" t="b">
        <f ca="1"/>
        <v>0</v>
      </c>
      <c r="P129">
        <f ca="1"/>
        <v>0</v>
      </c>
      <c r="Q129">
        <f ca="1"/>
        <v>0</v>
      </c>
      <c r="R129">
        <f ca="1"/>
        <v>0</v>
      </c>
      <c r="S129">
        <f ca="1"/>
        <v>0</v>
      </c>
      <c r="T129">
        <f ca="1"/>
        <v>0</v>
      </c>
      <c r="U129">
        <f ca="1"/>
        <v>0</v>
      </c>
      <c r="V129">
        <f ca="1"/>
        <v>0</v>
      </c>
      <c r="W129">
        <f ca="1"/>
        <v>0</v>
      </c>
      <c r="X129">
        <f ca="1"/>
        <v>0</v>
      </c>
      <c r="Y129">
        <f ca="1"/>
        <v>0</v>
      </c>
      <c r="Z129">
        <f ca="1"/>
        <v>13</v>
      </c>
      <c r="AA129">
        <f ca="1"/>
        <v>0</v>
      </c>
      <c r="AB129">
        <f ca="1"/>
        <v>0</v>
      </c>
      <c r="AC129">
        <f ca="1"/>
        <v>0</v>
      </c>
      <c r="AD129">
        <f ca="1"/>
        <v>0</v>
      </c>
      <c r="AE129">
        <f ca="1"/>
        <v>0</v>
      </c>
      <c r="AF129">
        <f ca="1"/>
        <v>0</v>
      </c>
      <c r="AG129">
        <f ca="1"/>
        <v>0</v>
      </c>
      <c r="AH129">
        <f ca="1"/>
        <v>0</v>
      </c>
      <c r="AI129">
        <f ca="1"/>
        <v>0</v>
      </c>
      <c r="AJ129">
        <f ca="1"/>
        <v>0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  <c r="AQ129">
        <f ca="1"/>
        <v>0</v>
      </c>
      <c r="AR129">
        <f ca="1"/>
        <v>0</v>
      </c>
      <c r="AS129">
        <f ca="1"/>
        <v>0</v>
      </c>
      <c r="AT129">
        <f ca="1"/>
        <v>0</v>
      </c>
      <c r="AU129">
        <f ca="1"/>
        <v>0</v>
      </c>
      <c r="AV129">
        <f ca="1"/>
        <v>0</v>
      </c>
      <c r="AW129">
        <f ca="1"/>
        <v>0</v>
      </c>
      <c r="AX129">
        <f ca="1"/>
        <v>0</v>
      </c>
      <c r="AY129">
        <f ca="1"/>
        <v>0</v>
      </c>
      <c r="AZ129">
        <f ca="1"/>
        <v>0</v>
      </c>
      <c r="BA129">
        <f ca="1"/>
        <v>0</v>
      </c>
      <c r="BB129">
        <f ca="1"/>
        <v>0</v>
      </c>
      <c r="BC129">
        <f ca="1"/>
        <v>0</v>
      </c>
      <c r="BD129">
        <f ca="1"/>
        <v>0</v>
      </c>
      <c r="BE129">
        <f ca="1"/>
        <v>0</v>
      </c>
      <c r="BF129">
        <f ca="1"/>
        <v>0</v>
      </c>
      <c r="BG129">
        <f ca="1"/>
        <v>0</v>
      </c>
      <c r="BH129">
        <f ca="1"/>
        <v>0</v>
      </c>
      <c r="BI129">
        <f ca="1"/>
        <v>0</v>
      </c>
      <c r="BJ129">
        <f ca="1"/>
        <v>0</v>
      </c>
      <c r="BK129">
        <f ca="1"/>
        <v>0</v>
      </c>
      <c r="BL129">
        <f ca="1"/>
        <v>0</v>
      </c>
      <c r="BM129">
        <f ca="1"/>
        <v>0</v>
      </c>
      <c r="BN129">
        <f ca="1"/>
        <v>0</v>
      </c>
      <c r="BO129">
        <f ca="1"/>
        <v>0</v>
      </c>
      <c r="BP129">
        <f ca="1"/>
        <v>0</v>
      </c>
      <c r="BQ129">
        <f ca="1"/>
        <v>0</v>
      </c>
      <c r="BR129" t="str">
        <f ca="1"/>
        <v/>
      </c>
      <c r="BS129">
        <f ca="1"/>
        <v>0</v>
      </c>
      <c r="BT129">
        <f ca="1"/>
        <v>0</v>
      </c>
      <c r="BU129" t="b">
        <f ca="1"/>
        <v>0</v>
      </c>
      <c r="BV129" t="b">
        <f ca="1"/>
        <v>0</v>
      </c>
      <c r="BW129">
        <f ca="1"/>
        <v>0</v>
      </c>
      <c r="BX129">
        <f ca="1"/>
        <v>0</v>
      </c>
      <c r="BY129">
        <f ca="1"/>
        <v>0</v>
      </c>
      <c r="BZ129">
        <f ca="1"/>
        <v>0</v>
      </c>
      <c r="CA129">
        <f ca="1"/>
        <v>2</v>
      </c>
      <c r="CB129">
        <f ca="1"/>
        <v>2</v>
      </c>
      <c r="CC129" t="b">
        <f ca="1"/>
        <v>0</v>
      </c>
      <c r="CD129" t="b">
        <f ca="1"/>
        <v>1</v>
      </c>
      <c r="CE129">
        <f ca="1"/>
        <v>0</v>
      </c>
      <c r="CF129">
        <f ca="1"/>
        <v>0</v>
      </c>
      <c r="CG129">
        <f ca="1"/>
        <v>0</v>
      </c>
      <c r="CH129">
        <f ca="1"/>
        <v>0</v>
      </c>
      <c r="CI129" t="b">
        <f ca="1"/>
        <v>0</v>
      </c>
      <c r="CJ129" t="b">
        <f ca="1"/>
        <v>0</v>
      </c>
      <c r="CK129" t="b">
        <f ca="1"/>
        <v>1</v>
      </c>
      <c r="CL129" t="b">
        <f ca="1"/>
        <v>0</v>
      </c>
      <c r="CM129" t="b">
        <f ca="1"/>
        <v>0</v>
      </c>
      <c r="CN129" t="b">
        <f ca="1"/>
        <v>0</v>
      </c>
      <c r="CO129">
        <f ca="1"/>
        <v>0</v>
      </c>
      <c r="CP129">
        <f ca="1"/>
        <v>0</v>
      </c>
      <c r="CQ129">
        <f ca="1"/>
        <v>0</v>
      </c>
      <c r="CR129">
        <f ca="1"/>
        <v>0</v>
      </c>
      <c r="CS129">
        <f ca="1"/>
        <v>0</v>
      </c>
      <c r="CT129">
        <f ca="1"/>
        <v>0</v>
      </c>
      <c r="CU129">
        <f ca="1"/>
        <v>0</v>
      </c>
      <c r="CV129">
        <f ca="1"/>
        <v>0</v>
      </c>
      <c r="CW129">
        <f ca="1"/>
        <v>0</v>
      </c>
      <c r="CX129">
        <f ca="1"/>
        <v>0</v>
      </c>
      <c r="CY129">
        <f ca="1"/>
        <v>0</v>
      </c>
      <c r="CZ129">
        <f ca="1"/>
        <v>0</v>
      </c>
      <c r="DA129">
        <f ca="1"/>
        <v>0</v>
      </c>
      <c r="DB129" t="b">
        <f ca="1"/>
        <v>0</v>
      </c>
      <c r="DC129" t="b">
        <f ca="1"/>
        <v>0</v>
      </c>
      <c r="DD129">
        <f ca="1"/>
        <v>0</v>
      </c>
      <c r="DE129" t="b">
        <f ca="1"/>
        <v>0</v>
      </c>
      <c r="DF129">
        <f ca="1"/>
        <v>0</v>
      </c>
    </row>
    <row r="130" spans="1:110" x14ac:dyDescent="0.2">
      <c r="A130" t="str">
        <f ca="1"/>
        <v>6_7 Oregon</v>
      </c>
      <c r="B130">
        <f ca="1"/>
        <v>14</v>
      </c>
      <c r="C130">
        <f ca="1"/>
        <v>0</v>
      </c>
      <c r="D130">
        <f ca="1"/>
        <v>0</v>
      </c>
      <c r="E130">
        <f ca="1"/>
        <v>0</v>
      </c>
      <c r="F130">
        <f ca="1"/>
        <v>0</v>
      </c>
      <c r="G130">
        <f ca="1"/>
        <v>0</v>
      </c>
      <c r="H130">
        <f ca="1"/>
        <v>0</v>
      </c>
      <c r="I130">
        <f ca="1"/>
        <v>0</v>
      </c>
      <c r="J130">
        <f ca="1"/>
        <v>0</v>
      </c>
      <c r="K130" t="b">
        <f ca="1"/>
        <v>0</v>
      </c>
      <c r="L130" t="b">
        <f ca="1"/>
        <v>0</v>
      </c>
      <c r="M130" t="b">
        <f ca="1"/>
        <v>0</v>
      </c>
      <c r="N130" t="str">
        <f ca="1"/>
        <v>Wamai</v>
      </c>
      <c r="O130" t="b">
        <f ca="1"/>
        <v>0</v>
      </c>
      <c r="P130">
        <f ca="1"/>
        <v>0</v>
      </c>
      <c r="Q130">
        <f ca="1"/>
        <v>0</v>
      </c>
      <c r="R130">
        <f ca="1"/>
        <v>0</v>
      </c>
      <c r="S130">
        <f ca="1"/>
        <v>0</v>
      </c>
      <c r="T130">
        <f ca="1"/>
        <v>0</v>
      </c>
      <c r="U130">
        <f ca="1"/>
        <v>0</v>
      </c>
      <c r="V130">
        <f ca="1"/>
        <v>0</v>
      </c>
      <c r="W130">
        <f ca="1"/>
        <v>0</v>
      </c>
      <c r="X130">
        <f ca="1"/>
        <v>0</v>
      </c>
      <c r="Y130">
        <f ca="1"/>
        <v>0</v>
      </c>
      <c r="Z130">
        <f ca="1"/>
        <v>14</v>
      </c>
      <c r="AA130">
        <f ca="1"/>
        <v>0</v>
      </c>
      <c r="AB130">
        <f ca="1"/>
        <v>0</v>
      </c>
      <c r="AC130">
        <f ca="1"/>
        <v>0</v>
      </c>
      <c r="AD130">
        <f ca="1"/>
        <v>0</v>
      </c>
      <c r="AE130">
        <f ca="1"/>
        <v>0</v>
      </c>
      <c r="AF130">
        <f ca="1"/>
        <v>0</v>
      </c>
      <c r="AG130">
        <f ca="1"/>
        <v>0</v>
      </c>
      <c r="AH130">
        <f ca="1"/>
        <v>0</v>
      </c>
      <c r="AI130">
        <f ca="1"/>
        <v>0</v>
      </c>
      <c r="AJ130">
        <f ca="1"/>
        <v>0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  <c r="AQ130">
        <f ca="1"/>
        <v>0</v>
      </c>
      <c r="AR130">
        <f ca="1"/>
        <v>0</v>
      </c>
      <c r="AS130">
        <f ca="1"/>
        <v>0</v>
      </c>
      <c r="AT130">
        <f ca="1"/>
        <v>0</v>
      </c>
      <c r="AU130">
        <f ca="1"/>
        <v>0</v>
      </c>
      <c r="AV130">
        <f ca="1"/>
        <v>0</v>
      </c>
      <c r="AW130">
        <f ca="1"/>
        <v>0</v>
      </c>
      <c r="AX130">
        <f ca="1"/>
        <v>0</v>
      </c>
      <c r="AY130">
        <f ca="1"/>
        <v>0</v>
      </c>
      <c r="AZ130">
        <f ca="1"/>
        <v>0</v>
      </c>
      <c r="BA130">
        <f ca="1"/>
        <v>0</v>
      </c>
      <c r="BB130">
        <f ca="1"/>
        <v>0</v>
      </c>
      <c r="BC130">
        <f ca="1"/>
        <v>0</v>
      </c>
      <c r="BD130">
        <f ca="1"/>
        <v>0</v>
      </c>
      <c r="BE130">
        <f ca="1"/>
        <v>0</v>
      </c>
      <c r="BF130">
        <f ca="1"/>
        <v>0</v>
      </c>
      <c r="BG130">
        <f ca="1"/>
        <v>0</v>
      </c>
      <c r="BH130">
        <f ca="1"/>
        <v>0</v>
      </c>
      <c r="BI130">
        <f ca="1"/>
        <v>0</v>
      </c>
      <c r="BJ130">
        <f ca="1"/>
        <v>0</v>
      </c>
      <c r="BK130">
        <f ca="1"/>
        <v>0</v>
      </c>
      <c r="BL130">
        <f ca="1"/>
        <v>0</v>
      </c>
      <c r="BM130">
        <f ca="1"/>
        <v>0</v>
      </c>
      <c r="BN130">
        <f ca="1"/>
        <v>0</v>
      </c>
      <c r="BO130">
        <f ca="1"/>
        <v>0</v>
      </c>
      <c r="BP130">
        <f ca="1"/>
        <v>0</v>
      </c>
      <c r="BQ130">
        <f ca="1"/>
        <v>0</v>
      </c>
      <c r="BR130" t="str">
        <f ca="1"/>
        <v/>
      </c>
      <c r="BS130">
        <f ca="1"/>
        <v>0</v>
      </c>
      <c r="BT130">
        <f ca="1"/>
        <v>0</v>
      </c>
      <c r="BU130" t="b">
        <f ca="1"/>
        <v>0</v>
      </c>
      <c r="BV130" t="b">
        <f ca="1"/>
        <v>0</v>
      </c>
      <c r="BW130">
        <f ca="1"/>
        <v>0</v>
      </c>
      <c r="BX130">
        <f ca="1"/>
        <v>0</v>
      </c>
      <c r="BY130">
        <f ca="1"/>
        <v>0</v>
      </c>
      <c r="BZ130">
        <f ca="1"/>
        <v>0</v>
      </c>
      <c r="CA130">
        <f ca="1"/>
        <v>3</v>
      </c>
      <c r="CB130">
        <f ca="1"/>
        <v>2</v>
      </c>
      <c r="CC130" t="b">
        <f ca="1"/>
        <v>1</v>
      </c>
      <c r="CD130" t="b">
        <f ca="1"/>
        <v>1</v>
      </c>
      <c r="CE130">
        <f ca="1"/>
        <v>0</v>
      </c>
      <c r="CF130">
        <f ca="1"/>
        <v>0</v>
      </c>
      <c r="CG130">
        <f ca="1"/>
        <v>0</v>
      </c>
      <c r="CH130">
        <f ca="1"/>
        <v>0</v>
      </c>
      <c r="CI130" t="b">
        <f ca="1"/>
        <v>0</v>
      </c>
      <c r="CJ130" t="b">
        <f ca="1"/>
        <v>0</v>
      </c>
      <c r="CK130" t="b">
        <f ca="1"/>
        <v>0</v>
      </c>
      <c r="CL130" t="b">
        <f ca="1"/>
        <v>1</v>
      </c>
      <c r="CM130" t="b">
        <f ca="1"/>
        <v>0</v>
      </c>
      <c r="CN130" t="b">
        <f ca="1"/>
        <v>0</v>
      </c>
      <c r="CO130">
        <f ca="1"/>
        <v>0</v>
      </c>
      <c r="CP130">
        <f ca="1"/>
        <v>0</v>
      </c>
      <c r="CQ130">
        <f ca="1"/>
        <v>0</v>
      </c>
      <c r="CR130">
        <f ca="1"/>
        <v>0</v>
      </c>
      <c r="CS130">
        <f ca="1"/>
        <v>0</v>
      </c>
      <c r="CT130">
        <f ca="1"/>
        <v>0</v>
      </c>
      <c r="CU130">
        <f ca="1"/>
        <v>0</v>
      </c>
      <c r="CV130">
        <f ca="1"/>
        <v>0</v>
      </c>
      <c r="CW130">
        <f ca="1"/>
        <v>0</v>
      </c>
      <c r="CX130">
        <f ca="1"/>
        <v>0</v>
      </c>
      <c r="CY130">
        <f ca="1"/>
        <v>0</v>
      </c>
      <c r="CZ130">
        <f ca="1"/>
        <v>0</v>
      </c>
      <c r="DA130">
        <f ca="1"/>
        <v>0</v>
      </c>
      <c r="DB130" t="b">
        <f ca="1"/>
        <v>0</v>
      </c>
      <c r="DC130" t="b">
        <f ca="1"/>
        <v>1</v>
      </c>
      <c r="DD130">
        <f ca="1"/>
        <v>0</v>
      </c>
      <c r="DE130" t="b">
        <f ca="1"/>
        <v>0</v>
      </c>
      <c r="DF130">
        <f ca="1"/>
        <v>0</v>
      </c>
    </row>
    <row r="131" spans="1:110" x14ac:dyDescent="0.2">
      <c r="A131" t="str">
        <f ca="1"/>
        <v>6_7 Villa</v>
      </c>
      <c r="B131">
        <f ca="1"/>
        <v>1</v>
      </c>
      <c r="C131">
        <f ca="1"/>
        <v>0</v>
      </c>
      <c r="D131">
        <f ca="1"/>
        <v>0</v>
      </c>
      <c r="E131">
        <f ca="1"/>
        <v>0</v>
      </c>
      <c r="F131">
        <f ca="1"/>
        <v>0</v>
      </c>
      <c r="G131">
        <f ca="1"/>
        <v>0</v>
      </c>
      <c r="H131">
        <f ca="1"/>
        <v>0</v>
      </c>
      <c r="I131">
        <f ca="1"/>
        <v>0</v>
      </c>
      <c r="J131" t="str">
        <f ca="1"/>
        <v>0:56</v>
      </c>
      <c r="K131" t="b">
        <f ca="1"/>
        <v>0</v>
      </c>
      <c r="L131" t="b">
        <f ca="1"/>
        <v>0</v>
      </c>
      <c r="M131" t="b">
        <f ca="1"/>
        <v>1</v>
      </c>
      <c r="N131" t="str">
        <f ca="1"/>
        <v>Mute</v>
      </c>
      <c r="O131" t="b">
        <f ca="1"/>
        <v>0</v>
      </c>
      <c r="P131">
        <f ca="1"/>
        <v>0</v>
      </c>
      <c r="Q131">
        <f ca="1"/>
        <v>0</v>
      </c>
      <c r="R131">
        <f ca="1"/>
        <v>0</v>
      </c>
      <c r="S131">
        <f ca="1"/>
        <v>0</v>
      </c>
      <c r="T131">
        <f ca="1"/>
        <v>0</v>
      </c>
      <c r="U131">
        <f ca="1"/>
        <v>0</v>
      </c>
      <c r="V131">
        <f ca="1"/>
        <v>0</v>
      </c>
      <c r="W131">
        <f ca="1"/>
        <v>0</v>
      </c>
      <c r="X131">
        <f ca="1"/>
        <v>0</v>
      </c>
      <c r="Y131">
        <f ca="1"/>
        <v>0</v>
      </c>
      <c r="Z131">
        <f ca="1"/>
        <v>1</v>
      </c>
      <c r="AA131">
        <f ca="1"/>
        <v>0</v>
      </c>
      <c r="AB131">
        <f ca="1"/>
        <v>0</v>
      </c>
      <c r="AC131">
        <f ca="1"/>
        <v>0</v>
      </c>
      <c r="AD131">
        <f ca="1"/>
        <v>0</v>
      </c>
      <c r="AE131">
        <f ca="1"/>
        <v>0</v>
      </c>
      <c r="AF131">
        <f ca="1"/>
        <v>0</v>
      </c>
      <c r="AG131">
        <f ca="1"/>
        <v>0</v>
      </c>
      <c r="AH131">
        <f ca="1"/>
        <v>0</v>
      </c>
      <c r="AI131">
        <f ca="1"/>
        <v>0</v>
      </c>
      <c r="AJ131">
        <f ca="1"/>
        <v>0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  <c r="AQ131">
        <f ca="1"/>
        <v>0</v>
      </c>
      <c r="AR131">
        <f ca="1"/>
        <v>0</v>
      </c>
      <c r="AS131">
        <f ca="1"/>
        <v>0</v>
      </c>
      <c r="AT131">
        <f ca="1"/>
        <v>0</v>
      </c>
      <c r="AU131">
        <f ca="1"/>
        <v>0</v>
      </c>
      <c r="AV131">
        <f ca="1"/>
        <v>0</v>
      </c>
      <c r="AW131">
        <f ca="1"/>
        <v>0</v>
      </c>
      <c r="AX131">
        <f ca="1"/>
        <v>0</v>
      </c>
      <c r="AY131">
        <f ca="1"/>
        <v>0</v>
      </c>
      <c r="AZ131">
        <f ca="1"/>
        <v>0</v>
      </c>
      <c r="BA131">
        <f ca="1"/>
        <v>0</v>
      </c>
      <c r="BB131">
        <f ca="1"/>
        <v>0</v>
      </c>
      <c r="BC131">
        <f ca="1"/>
        <v>0</v>
      </c>
      <c r="BD131">
        <f ca="1"/>
        <v>0</v>
      </c>
      <c r="BE131">
        <f ca="1"/>
        <v>0</v>
      </c>
      <c r="BF131">
        <f ca="1"/>
        <v>0</v>
      </c>
      <c r="BG131">
        <f ca="1"/>
        <v>0</v>
      </c>
      <c r="BH131">
        <f ca="1"/>
        <v>0</v>
      </c>
      <c r="BI131">
        <f ca="1"/>
        <v>0</v>
      </c>
      <c r="BJ131">
        <f ca="1"/>
        <v>0</v>
      </c>
      <c r="BK131">
        <f ca="1"/>
        <v>0</v>
      </c>
      <c r="BL131">
        <f ca="1"/>
        <v>0</v>
      </c>
      <c r="BM131">
        <f ca="1"/>
        <v>0</v>
      </c>
      <c r="BN131">
        <f ca="1"/>
        <v>0</v>
      </c>
      <c r="BO131">
        <f ca="1"/>
        <v>0</v>
      </c>
      <c r="BP131">
        <f ca="1"/>
        <v>0</v>
      </c>
      <c r="BQ131">
        <f ca="1"/>
        <v>0</v>
      </c>
      <c r="BR131" t="str">
        <f ca="1"/>
        <v/>
      </c>
      <c r="BS131">
        <f ca="1"/>
        <v>0</v>
      </c>
      <c r="BT131">
        <f ca="1"/>
        <v>0</v>
      </c>
      <c r="BU131" t="b">
        <f ca="1"/>
        <v>0</v>
      </c>
      <c r="BV131" t="b">
        <f ca="1"/>
        <v>0</v>
      </c>
      <c r="BW131">
        <f ca="1"/>
        <v>0</v>
      </c>
      <c r="BX131">
        <f ca="1"/>
        <v>0</v>
      </c>
      <c r="BY131">
        <f ca="1"/>
        <v>0</v>
      </c>
      <c r="BZ131">
        <f ca="1"/>
        <v>0</v>
      </c>
      <c r="CA131">
        <f ca="1"/>
        <v>0</v>
      </c>
      <c r="CB131">
        <f ca="1"/>
        <v>0</v>
      </c>
      <c r="CC131" t="b">
        <f ca="1"/>
        <v>0</v>
      </c>
      <c r="CD131" t="b">
        <f ca="1"/>
        <v>0</v>
      </c>
      <c r="CE131">
        <f ca="1"/>
        <v>0</v>
      </c>
      <c r="CF131">
        <f ca="1"/>
        <v>0</v>
      </c>
      <c r="CG131">
        <f ca="1"/>
        <v>0</v>
      </c>
      <c r="CH131">
        <f ca="1"/>
        <v>56</v>
      </c>
      <c r="CI131">
        <f ca="1"/>
        <v>124</v>
      </c>
      <c r="CJ131" t="b">
        <f ca="1"/>
        <v>0</v>
      </c>
      <c r="CK131" t="b">
        <f ca="1"/>
        <v>0</v>
      </c>
      <c r="CL131" t="b">
        <f ca="1"/>
        <v>0</v>
      </c>
      <c r="CM131" t="b">
        <f ca="1"/>
        <v>0</v>
      </c>
      <c r="CN131" t="b">
        <f ca="1"/>
        <v>0</v>
      </c>
      <c r="CO131">
        <f ca="1"/>
        <v>0</v>
      </c>
      <c r="CP131">
        <f ca="1"/>
        <v>0</v>
      </c>
      <c r="CQ131">
        <f ca="1"/>
        <v>0</v>
      </c>
      <c r="CR131">
        <f ca="1"/>
        <v>0</v>
      </c>
      <c r="CS131">
        <f ca="1"/>
        <v>0</v>
      </c>
      <c r="CT131">
        <f ca="1"/>
        <v>0</v>
      </c>
      <c r="CU131" t="b">
        <f ca="1"/>
        <v>1</v>
      </c>
      <c r="CV131" t="b">
        <f ca="1"/>
        <v>0</v>
      </c>
      <c r="CW131">
        <f ca="1"/>
        <v>171</v>
      </c>
      <c r="CX131">
        <f ca="1"/>
        <v>124</v>
      </c>
      <c r="CY131">
        <f ca="1"/>
        <v>1</v>
      </c>
      <c r="CZ131">
        <f ca="1"/>
        <v>0</v>
      </c>
      <c r="DA131">
        <f ca="1"/>
        <v>0</v>
      </c>
      <c r="DB131" t="b">
        <f ca="1"/>
        <v>0</v>
      </c>
      <c r="DC131" t="b">
        <f ca="1"/>
        <v>0</v>
      </c>
      <c r="DD131">
        <f ca="1"/>
        <v>0</v>
      </c>
      <c r="DE131" t="b">
        <f ca="1"/>
        <v>0</v>
      </c>
      <c r="DF131">
        <f ca="1"/>
        <v>0</v>
      </c>
    </row>
    <row r="132" spans="1:110" x14ac:dyDescent="0.2">
      <c r="A132" t="str">
        <f ca="1"/>
        <v>6_7 Villa</v>
      </c>
      <c r="B132">
        <f ca="1"/>
        <v>2</v>
      </c>
      <c r="C132">
        <f ca="1"/>
        <v>0</v>
      </c>
      <c r="D132">
        <f ca="1"/>
        <v>0</v>
      </c>
      <c r="E132">
        <f ca="1"/>
        <v>0</v>
      </c>
      <c r="F132">
        <f ca="1"/>
        <v>0</v>
      </c>
      <c r="G132">
        <f ca="1"/>
        <v>0</v>
      </c>
      <c r="H132">
        <f ca="1"/>
        <v>0</v>
      </c>
      <c r="I132">
        <f ca="1"/>
        <v>0</v>
      </c>
      <c r="J132" t="str">
        <f ca="1"/>
        <v>1:51</v>
      </c>
      <c r="K132" t="b">
        <f ca="1"/>
        <v>0</v>
      </c>
      <c r="L132" t="b">
        <f ca="1"/>
        <v>0</v>
      </c>
      <c r="M132" t="b">
        <f ca="1"/>
        <v>0</v>
      </c>
      <c r="N132" t="str">
        <f ca="1"/>
        <v>Kaid</v>
      </c>
      <c r="O132" t="b">
        <f ca="1"/>
        <v>0</v>
      </c>
      <c r="P132">
        <f ca="1"/>
        <v>0</v>
      </c>
      <c r="Q132">
        <f ca="1"/>
        <v>0</v>
      </c>
      <c r="R132">
        <f ca="1"/>
        <v>0</v>
      </c>
      <c r="S132">
        <f ca="1"/>
        <v>0</v>
      </c>
      <c r="T132">
        <f ca="1"/>
        <v>0</v>
      </c>
      <c r="U132">
        <f ca="1"/>
        <v>0</v>
      </c>
      <c r="V132">
        <f ca="1"/>
        <v>0</v>
      </c>
      <c r="W132">
        <f ca="1"/>
        <v>0</v>
      </c>
      <c r="X132">
        <f ca="1"/>
        <v>0</v>
      </c>
      <c r="Y132">
        <f ca="1"/>
        <v>0</v>
      </c>
      <c r="Z132">
        <f ca="1"/>
        <v>2</v>
      </c>
      <c r="AA132">
        <f ca="1"/>
        <v>0</v>
      </c>
      <c r="AB132">
        <f ca="1"/>
        <v>0</v>
      </c>
      <c r="AC132">
        <f ca="1"/>
        <v>0</v>
      </c>
      <c r="AD132">
        <f ca="1"/>
        <v>0</v>
      </c>
      <c r="AE132">
        <f ca="1"/>
        <v>0</v>
      </c>
      <c r="AF132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0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  <c r="AQ132">
        <f ca="1"/>
        <v>0</v>
      </c>
      <c r="AR132">
        <f ca="1"/>
        <v>0</v>
      </c>
      <c r="AS132">
        <f ca="1"/>
        <v>0</v>
      </c>
      <c r="AT132">
        <f ca="1"/>
        <v>0</v>
      </c>
      <c r="AU132">
        <f ca="1"/>
        <v>0</v>
      </c>
      <c r="AV132">
        <f ca="1"/>
        <v>0</v>
      </c>
      <c r="AW132">
        <f ca="1"/>
        <v>0</v>
      </c>
      <c r="AX132">
        <f ca="1"/>
        <v>0</v>
      </c>
      <c r="AY132">
        <f ca="1"/>
        <v>0</v>
      </c>
      <c r="AZ132">
        <f ca="1"/>
        <v>0</v>
      </c>
      <c r="BA132">
        <f ca="1"/>
        <v>0</v>
      </c>
      <c r="BB132">
        <f ca="1"/>
        <v>0</v>
      </c>
      <c r="BC132">
        <f ca="1"/>
        <v>0</v>
      </c>
      <c r="BD132">
        <f ca="1"/>
        <v>0</v>
      </c>
      <c r="BE132">
        <f ca="1"/>
        <v>0</v>
      </c>
      <c r="BF132">
        <f ca="1"/>
        <v>0</v>
      </c>
      <c r="BG132">
        <f ca="1"/>
        <v>0</v>
      </c>
      <c r="BH132">
        <f ca="1"/>
        <v>0</v>
      </c>
      <c r="BI132">
        <f ca="1"/>
        <v>0</v>
      </c>
      <c r="BJ132">
        <f ca="1"/>
        <v>0</v>
      </c>
      <c r="BK132">
        <f ca="1"/>
        <v>0</v>
      </c>
      <c r="BL132">
        <f ca="1"/>
        <v>0</v>
      </c>
      <c r="BM132">
        <f ca="1"/>
        <v>0</v>
      </c>
      <c r="BN132">
        <f ca="1"/>
        <v>0</v>
      </c>
      <c r="BO132">
        <f ca="1"/>
        <v>0</v>
      </c>
      <c r="BP132">
        <f ca="1"/>
        <v>0</v>
      </c>
      <c r="BQ132">
        <f ca="1"/>
        <v>0</v>
      </c>
      <c r="BR132" t="str">
        <f ca="1"/>
        <v/>
      </c>
      <c r="BS132">
        <f ca="1"/>
        <v>0</v>
      </c>
      <c r="BT132">
        <f ca="1"/>
        <v>0</v>
      </c>
      <c r="BU132" t="b">
        <f ca="1"/>
        <v>0</v>
      </c>
      <c r="BV132" t="b">
        <f ca="1"/>
        <v>0</v>
      </c>
      <c r="BW132">
        <f ca="1"/>
        <v>0</v>
      </c>
      <c r="BX132">
        <f ca="1"/>
        <v>0</v>
      </c>
      <c r="BY132">
        <f ca="1"/>
        <v>0</v>
      </c>
      <c r="BZ132">
        <f ca="1"/>
        <v>0</v>
      </c>
      <c r="CA132">
        <f ca="1"/>
        <v>0</v>
      </c>
      <c r="CB132">
        <f ca="1"/>
        <v>0</v>
      </c>
      <c r="CC132" t="b">
        <f ca="1"/>
        <v>0</v>
      </c>
      <c r="CD132" t="b">
        <f ca="1"/>
        <v>0</v>
      </c>
      <c r="CE132">
        <f ca="1"/>
        <v>0</v>
      </c>
      <c r="CF132">
        <f ca="1"/>
        <v>0</v>
      </c>
      <c r="CG132">
        <f ca="1"/>
        <v>0</v>
      </c>
      <c r="CH132">
        <f ca="1"/>
        <v>111</v>
      </c>
      <c r="CI132">
        <f ca="1"/>
        <v>69</v>
      </c>
      <c r="CJ132" t="b">
        <f ca="1"/>
        <v>0</v>
      </c>
      <c r="CK132" t="b">
        <f ca="1"/>
        <v>0</v>
      </c>
      <c r="CL132" t="b">
        <f ca="1"/>
        <v>0</v>
      </c>
      <c r="CM132" t="b">
        <f ca="1"/>
        <v>0</v>
      </c>
      <c r="CN132" t="b">
        <f ca="1"/>
        <v>0</v>
      </c>
      <c r="CO132">
        <f ca="1"/>
        <v>0</v>
      </c>
      <c r="CP132">
        <f ca="1"/>
        <v>0</v>
      </c>
      <c r="CQ132">
        <f ca="1"/>
        <v>0</v>
      </c>
      <c r="CR132">
        <f ca="1"/>
        <v>0</v>
      </c>
      <c r="CS132">
        <f ca="1"/>
        <v>0</v>
      </c>
      <c r="CT132">
        <f ca="1"/>
        <v>0</v>
      </c>
      <c r="CU132" t="b">
        <f ca="1"/>
        <v>1</v>
      </c>
      <c r="CV132" t="b">
        <f ca="1"/>
        <v>0</v>
      </c>
      <c r="CW132" t="b">
        <f ca="1"/>
        <v>0</v>
      </c>
      <c r="CX132">
        <f ca="1"/>
        <v>69</v>
      </c>
      <c r="CY132">
        <f ca="1"/>
        <v>0</v>
      </c>
      <c r="CZ132">
        <f ca="1"/>
        <v>0</v>
      </c>
      <c r="DA132">
        <f ca="1"/>
        <v>0</v>
      </c>
      <c r="DB132" t="b">
        <f ca="1"/>
        <v>0</v>
      </c>
      <c r="DC132" t="b">
        <f ca="1"/>
        <v>0</v>
      </c>
      <c r="DD132">
        <f ca="1"/>
        <v>0</v>
      </c>
      <c r="DE132" t="b">
        <f ca="1"/>
        <v>0</v>
      </c>
      <c r="DF132">
        <f ca="1"/>
        <v>0</v>
      </c>
    </row>
    <row r="133" spans="1:110" x14ac:dyDescent="0.2">
      <c r="A133" t="str">
        <f ca="1"/>
        <v>6_7 Villa</v>
      </c>
      <c r="B133">
        <f ca="1"/>
        <v>3</v>
      </c>
      <c r="C133">
        <f ca="1"/>
        <v>0</v>
      </c>
      <c r="D133">
        <f ca="1"/>
        <v>0</v>
      </c>
      <c r="E133">
        <f ca="1"/>
        <v>0</v>
      </c>
      <c r="F133">
        <f ca="1"/>
        <v>0</v>
      </c>
      <c r="G133">
        <f ca="1"/>
        <v>0</v>
      </c>
      <c r="H133">
        <f ca="1"/>
        <v>0</v>
      </c>
      <c r="I133">
        <f ca="1"/>
        <v>0</v>
      </c>
      <c r="J133" t="str">
        <f ca="1"/>
        <v>2:11</v>
      </c>
      <c r="K133" t="b">
        <f ca="1"/>
        <v>0</v>
      </c>
      <c r="L133" t="b">
        <f ca="1"/>
        <v>0</v>
      </c>
      <c r="M133" t="b">
        <f ca="1"/>
        <v>1</v>
      </c>
      <c r="N133" t="str">
        <f ca="1"/>
        <v>Kaid</v>
      </c>
      <c r="O133" t="b">
        <f ca="1"/>
        <v>0</v>
      </c>
      <c r="P133">
        <f ca="1"/>
        <v>0</v>
      </c>
      <c r="Q133">
        <f ca="1"/>
        <v>0</v>
      </c>
      <c r="R133">
        <f ca="1"/>
        <v>0</v>
      </c>
      <c r="S133">
        <f ca="1"/>
        <v>0</v>
      </c>
      <c r="T133">
        <f ca="1"/>
        <v>0</v>
      </c>
      <c r="U133">
        <f ca="1"/>
        <v>0</v>
      </c>
      <c r="V133">
        <f ca="1"/>
        <v>0</v>
      </c>
      <c r="W133">
        <f ca="1"/>
        <v>0</v>
      </c>
      <c r="X133">
        <f ca="1"/>
        <v>0</v>
      </c>
      <c r="Y133">
        <f ca="1"/>
        <v>0</v>
      </c>
      <c r="Z133">
        <f ca="1"/>
        <v>3</v>
      </c>
      <c r="AA133">
        <f ca="1"/>
        <v>0</v>
      </c>
      <c r="AB133">
        <f ca="1"/>
        <v>0</v>
      </c>
      <c r="AC133">
        <f ca="1"/>
        <v>0</v>
      </c>
      <c r="AD133">
        <f ca="1"/>
        <v>0</v>
      </c>
      <c r="AE133">
        <f ca="1"/>
        <v>0</v>
      </c>
      <c r="AF133">
        <f ca="1"/>
        <v>0</v>
      </c>
      <c r="AG133">
        <f ca="1"/>
        <v>0</v>
      </c>
      <c r="AH133">
        <f ca="1"/>
        <v>0</v>
      </c>
      <c r="AI133">
        <f ca="1"/>
        <v>0</v>
      </c>
      <c r="AJ133">
        <f ca="1"/>
        <v>0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  <c r="AQ133">
        <f ca="1"/>
        <v>0</v>
      </c>
      <c r="AR133">
        <f ca="1"/>
        <v>0</v>
      </c>
      <c r="AS133">
        <f ca="1"/>
        <v>0</v>
      </c>
      <c r="AT133">
        <f ca="1"/>
        <v>0</v>
      </c>
      <c r="AU133">
        <f ca="1"/>
        <v>0</v>
      </c>
      <c r="AV133">
        <f ca="1"/>
        <v>0</v>
      </c>
      <c r="AW133">
        <f ca="1"/>
        <v>0</v>
      </c>
      <c r="AX133">
        <f ca="1"/>
        <v>0</v>
      </c>
      <c r="AY133">
        <f ca="1"/>
        <v>0</v>
      </c>
      <c r="AZ133">
        <f ca="1"/>
        <v>0</v>
      </c>
      <c r="BA133">
        <f ca="1"/>
        <v>0</v>
      </c>
      <c r="BB133">
        <f ca="1"/>
        <v>0</v>
      </c>
      <c r="BC133">
        <f ca="1"/>
        <v>0</v>
      </c>
      <c r="BD133">
        <f ca="1"/>
        <v>0</v>
      </c>
      <c r="BE133">
        <f ca="1"/>
        <v>0</v>
      </c>
      <c r="BF133">
        <f ca="1"/>
        <v>0</v>
      </c>
      <c r="BG133">
        <f ca="1"/>
        <v>0</v>
      </c>
      <c r="BH133">
        <f ca="1"/>
        <v>0</v>
      </c>
      <c r="BI133">
        <f ca="1"/>
        <v>0</v>
      </c>
      <c r="BJ133">
        <f ca="1"/>
        <v>0</v>
      </c>
      <c r="BK133">
        <f ca="1"/>
        <v>0</v>
      </c>
      <c r="BL133">
        <f ca="1"/>
        <v>0</v>
      </c>
      <c r="BM133">
        <f ca="1"/>
        <v>0</v>
      </c>
      <c r="BN133">
        <f ca="1"/>
        <v>0</v>
      </c>
      <c r="BO133">
        <f ca="1"/>
        <v>0</v>
      </c>
      <c r="BP133">
        <f ca="1"/>
        <v>0</v>
      </c>
      <c r="BQ133">
        <f ca="1"/>
        <v>0</v>
      </c>
      <c r="BR133" t="str">
        <f ca="1"/>
        <v/>
      </c>
      <c r="BS133">
        <f ca="1"/>
        <v>0</v>
      </c>
      <c r="BT133">
        <f ca="1"/>
        <v>0</v>
      </c>
      <c r="BU133" t="b">
        <f ca="1"/>
        <v>0</v>
      </c>
      <c r="BV133" t="b">
        <f ca="1"/>
        <v>0</v>
      </c>
      <c r="BW133">
        <f ca="1"/>
        <v>0</v>
      </c>
      <c r="BX133">
        <f ca="1"/>
        <v>0</v>
      </c>
      <c r="BY133">
        <f ca="1"/>
        <v>0</v>
      </c>
      <c r="BZ133">
        <f ca="1"/>
        <v>0</v>
      </c>
      <c r="CA133">
        <f ca="1"/>
        <v>0</v>
      </c>
      <c r="CB133">
        <f ca="1"/>
        <v>0</v>
      </c>
      <c r="CC133" t="b">
        <f ca="1"/>
        <v>0</v>
      </c>
      <c r="CD133" t="b">
        <f ca="1"/>
        <v>0</v>
      </c>
      <c r="CE133">
        <f ca="1"/>
        <v>0</v>
      </c>
      <c r="CF133">
        <f ca="1"/>
        <v>0</v>
      </c>
      <c r="CG133">
        <f ca="1"/>
        <v>0</v>
      </c>
      <c r="CH133">
        <f ca="1"/>
        <v>131</v>
      </c>
      <c r="CI133">
        <f ca="1"/>
        <v>49</v>
      </c>
      <c r="CJ133" t="b">
        <f ca="1"/>
        <v>0</v>
      </c>
      <c r="CK133" t="b">
        <f ca="1"/>
        <v>0</v>
      </c>
      <c r="CL133" t="b">
        <f ca="1"/>
        <v>0</v>
      </c>
      <c r="CM133" t="b">
        <f ca="1"/>
        <v>0</v>
      </c>
      <c r="CN133" t="b">
        <f ca="1"/>
        <v>0</v>
      </c>
      <c r="CO133">
        <f ca="1"/>
        <v>0</v>
      </c>
      <c r="CP133">
        <f ca="1"/>
        <v>0</v>
      </c>
      <c r="CQ133">
        <f ca="1"/>
        <v>0</v>
      </c>
      <c r="CR133">
        <f ca="1"/>
        <v>0</v>
      </c>
      <c r="CS133">
        <f ca="1"/>
        <v>0</v>
      </c>
      <c r="CT133">
        <f ca="1"/>
        <v>0</v>
      </c>
      <c r="CU133" t="b">
        <f ca="1"/>
        <v>1</v>
      </c>
      <c r="CV133" t="b">
        <f ca="1"/>
        <v>0</v>
      </c>
      <c r="CW133" t="b">
        <f ca="1"/>
        <v>0</v>
      </c>
      <c r="CX133">
        <f ca="1"/>
        <v>49</v>
      </c>
      <c r="CY133">
        <f ca="1"/>
        <v>3</v>
      </c>
      <c r="CZ133">
        <f ca="1"/>
        <v>0</v>
      </c>
      <c r="DA133">
        <f ca="1"/>
        <v>0</v>
      </c>
      <c r="DB133" t="b">
        <f ca="1"/>
        <v>0</v>
      </c>
      <c r="DC133" t="b">
        <f ca="1"/>
        <v>0</v>
      </c>
      <c r="DD133">
        <f ca="1"/>
        <v>0</v>
      </c>
      <c r="DE133" t="b">
        <f ca="1"/>
        <v>0</v>
      </c>
      <c r="DF133">
        <f ca="1"/>
        <v>0</v>
      </c>
    </row>
    <row r="134" spans="1:110" x14ac:dyDescent="0.2">
      <c r="A134" t="str">
        <f ca="1"/>
        <v>6_7 Villa</v>
      </c>
      <c r="B134">
        <f ca="1"/>
        <v>4</v>
      </c>
      <c r="C134">
        <f ca="1"/>
        <v>0</v>
      </c>
      <c r="D134">
        <f ca="1"/>
        <v>0</v>
      </c>
      <c r="E134">
        <f ca="1"/>
        <v>0</v>
      </c>
      <c r="F134">
        <f ca="1"/>
        <v>0</v>
      </c>
      <c r="G134">
        <f ca="1"/>
        <v>0</v>
      </c>
      <c r="H134">
        <f ca="1"/>
        <v>0</v>
      </c>
      <c r="I134">
        <f ca="1"/>
        <v>0</v>
      </c>
      <c r="J134" t="str">
        <f ca="1"/>
        <v>0:22</v>
      </c>
      <c r="K134" t="b">
        <f ca="1"/>
        <v>0</v>
      </c>
      <c r="L134" t="b">
        <f ca="1"/>
        <v>0</v>
      </c>
      <c r="M134" t="b">
        <f ca="1"/>
        <v>0</v>
      </c>
      <c r="N134" t="str">
        <f ca="1"/>
        <v>Mute</v>
      </c>
      <c r="O134" t="b">
        <f ca="1"/>
        <v>0</v>
      </c>
      <c r="P134">
        <f ca="1"/>
        <v>0</v>
      </c>
      <c r="Q134">
        <f ca="1"/>
        <v>0</v>
      </c>
      <c r="R134">
        <f ca="1"/>
        <v>0</v>
      </c>
      <c r="S134">
        <f ca="1"/>
        <v>0</v>
      </c>
      <c r="T134">
        <f ca="1"/>
        <v>0</v>
      </c>
      <c r="U134">
        <f ca="1"/>
        <v>0</v>
      </c>
      <c r="V134">
        <f ca="1"/>
        <v>0</v>
      </c>
      <c r="W134">
        <f ca="1"/>
        <v>0</v>
      </c>
      <c r="X134">
        <f ca="1"/>
        <v>0</v>
      </c>
      <c r="Y134">
        <f ca="1"/>
        <v>0</v>
      </c>
      <c r="Z134">
        <f ca="1"/>
        <v>4</v>
      </c>
      <c r="AA134">
        <f ca="1"/>
        <v>0</v>
      </c>
      <c r="AB134">
        <f ca="1"/>
        <v>0</v>
      </c>
      <c r="AC134">
        <f ca="1"/>
        <v>0</v>
      </c>
      <c r="AD134">
        <f ca="1"/>
        <v>0</v>
      </c>
      <c r="AE134">
        <f ca="1"/>
        <v>0</v>
      </c>
      <c r="AF134">
        <f ca="1"/>
        <v>0</v>
      </c>
      <c r="AG134">
        <f ca="1"/>
        <v>0</v>
      </c>
      <c r="AH134">
        <f ca="1"/>
        <v>0</v>
      </c>
      <c r="AI134">
        <f ca="1"/>
        <v>0</v>
      </c>
      <c r="AJ134">
        <f ca="1"/>
        <v>0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  <c r="AQ134">
        <f ca="1"/>
        <v>0</v>
      </c>
      <c r="AR134">
        <f ca="1"/>
        <v>0</v>
      </c>
      <c r="AS134">
        <f ca="1"/>
        <v>0</v>
      </c>
      <c r="AT134">
        <f ca="1"/>
        <v>0</v>
      </c>
      <c r="AU134">
        <f ca="1"/>
        <v>0</v>
      </c>
      <c r="AV134">
        <f ca="1"/>
        <v>0</v>
      </c>
      <c r="AW134">
        <f ca="1"/>
        <v>0</v>
      </c>
      <c r="AX134">
        <f ca="1"/>
        <v>0</v>
      </c>
      <c r="AY134">
        <f ca="1"/>
        <v>0</v>
      </c>
      <c r="AZ134">
        <f ca="1"/>
        <v>0</v>
      </c>
      <c r="BA134">
        <f ca="1"/>
        <v>0</v>
      </c>
      <c r="BB134">
        <f ca="1"/>
        <v>0</v>
      </c>
      <c r="BC134">
        <f ca="1"/>
        <v>0</v>
      </c>
      <c r="BD134">
        <f ca="1"/>
        <v>0</v>
      </c>
      <c r="BE134">
        <f ca="1"/>
        <v>0</v>
      </c>
      <c r="BF134">
        <f ca="1"/>
        <v>0</v>
      </c>
      <c r="BG134">
        <f ca="1"/>
        <v>0</v>
      </c>
      <c r="BH134">
        <f ca="1"/>
        <v>0</v>
      </c>
      <c r="BI134">
        <f ca="1"/>
        <v>0</v>
      </c>
      <c r="BJ134">
        <f ca="1"/>
        <v>0</v>
      </c>
      <c r="BK134">
        <f ca="1"/>
        <v>0</v>
      </c>
      <c r="BL134">
        <f ca="1"/>
        <v>0</v>
      </c>
      <c r="BM134">
        <f ca="1"/>
        <v>0</v>
      </c>
      <c r="BN134">
        <f ca="1"/>
        <v>0</v>
      </c>
      <c r="BO134">
        <f ca="1"/>
        <v>0</v>
      </c>
      <c r="BP134">
        <f ca="1"/>
        <v>0</v>
      </c>
      <c r="BQ134">
        <f ca="1"/>
        <v>0</v>
      </c>
      <c r="BR134" t="str">
        <f ca="1"/>
        <v/>
      </c>
      <c r="BS134">
        <f ca="1"/>
        <v>0</v>
      </c>
      <c r="BT134">
        <f ca="1"/>
        <v>0</v>
      </c>
      <c r="BU134" t="b">
        <f ca="1"/>
        <v>0</v>
      </c>
      <c r="BV134" t="b">
        <f ca="1"/>
        <v>0</v>
      </c>
      <c r="BW134">
        <f ca="1"/>
        <v>0</v>
      </c>
      <c r="BX134">
        <f ca="1"/>
        <v>0</v>
      </c>
      <c r="BY134">
        <f ca="1"/>
        <v>0</v>
      </c>
      <c r="BZ134">
        <f ca="1"/>
        <v>0</v>
      </c>
      <c r="CA134">
        <f ca="1"/>
        <v>0</v>
      </c>
      <c r="CB134">
        <f ca="1"/>
        <v>0</v>
      </c>
      <c r="CC134" t="b">
        <f ca="1"/>
        <v>0</v>
      </c>
      <c r="CD134" t="b">
        <f ca="1"/>
        <v>0</v>
      </c>
      <c r="CE134">
        <f ca="1"/>
        <v>0</v>
      </c>
      <c r="CF134">
        <f ca="1"/>
        <v>0</v>
      </c>
      <c r="CG134">
        <f ca="1"/>
        <v>0</v>
      </c>
      <c r="CH134">
        <f ca="1"/>
        <v>22</v>
      </c>
      <c r="CI134">
        <f ca="1"/>
        <v>158</v>
      </c>
      <c r="CJ134" t="b">
        <f ca="1"/>
        <v>1</v>
      </c>
      <c r="CK134" t="b">
        <f ca="1"/>
        <v>1</v>
      </c>
      <c r="CL134" t="b">
        <f ca="1"/>
        <v>1</v>
      </c>
      <c r="CM134" t="b">
        <f ca="1"/>
        <v>0</v>
      </c>
      <c r="CN134" t="b">
        <f ca="1"/>
        <v>0</v>
      </c>
      <c r="CO134">
        <f ca="1"/>
        <v>0</v>
      </c>
      <c r="CP134">
        <f ca="1"/>
        <v>0</v>
      </c>
      <c r="CQ134">
        <f ca="1"/>
        <v>0</v>
      </c>
      <c r="CR134">
        <f ca="1"/>
        <v>0</v>
      </c>
      <c r="CS134">
        <f ca="1"/>
        <v>0</v>
      </c>
      <c r="CT134">
        <f ca="1"/>
        <v>0</v>
      </c>
      <c r="CU134" t="b">
        <f ca="1"/>
        <v>1</v>
      </c>
      <c r="CV134" t="b">
        <f ca="1"/>
        <v>0</v>
      </c>
      <c r="CW134">
        <f ca="1"/>
        <v>100</v>
      </c>
      <c r="CX134">
        <f ca="1"/>
        <v>158</v>
      </c>
      <c r="CY134">
        <f ca="1"/>
        <v>1</v>
      </c>
      <c r="CZ134">
        <f ca="1"/>
        <v>0</v>
      </c>
      <c r="DA134">
        <f ca="1"/>
        <v>0</v>
      </c>
      <c r="DB134" t="b">
        <f ca="1"/>
        <v>0</v>
      </c>
      <c r="DC134" t="b">
        <f ca="1"/>
        <v>0</v>
      </c>
      <c r="DD134">
        <f ca="1"/>
        <v>0</v>
      </c>
      <c r="DE134" t="b">
        <f ca="1"/>
        <v>0</v>
      </c>
      <c r="DF134">
        <f ca="1"/>
        <v>0</v>
      </c>
    </row>
    <row r="135" spans="1:110" x14ac:dyDescent="0.2">
      <c r="A135" t="str">
        <f ca="1"/>
        <v>6_7 Villa</v>
      </c>
      <c r="B135">
        <f ca="1"/>
        <v>5</v>
      </c>
      <c r="C135">
        <f ca="1"/>
        <v>0</v>
      </c>
      <c r="D135">
        <f ca="1"/>
        <v>0</v>
      </c>
      <c r="E135">
        <f ca="1"/>
        <v>0</v>
      </c>
      <c r="F135">
        <f ca="1"/>
        <v>0</v>
      </c>
      <c r="G135">
        <f ca="1"/>
        <v>0</v>
      </c>
      <c r="H135">
        <f ca="1"/>
        <v>0</v>
      </c>
      <c r="I135">
        <f ca="1"/>
        <v>0</v>
      </c>
      <c r="J135">
        <f ca="1"/>
        <v>0</v>
      </c>
      <c r="K135" t="b">
        <f ca="1"/>
        <v>0</v>
      </c>
      <c r="L135" t="b">
        <f ca="1"/>
        <v>0</v>
      </c>
      <c r="M135" t="b">
        <f ca="1"/>
        <v>0</v>
      </c>
      <c r="N135" t="str">
        <f ca="1"/>
        <v>Pulse</v>
      </c>
      <c r="O135" t="b">
        <f ca="1"/>
        <v>0</v>
      </c>
      <c r="P135">
        <f ca="1"/>
        <v>0</v>
      </c>
      <c r="Q135">
        <f ca="1"/>
        <v>0</v>
      </c>
      <c r="R135">
        <f ca="1"/>
        <v>0</v>
      </c>
      <c r="S135">
        <f ca="1"/>
        <v>0</v>
      </c>
      <c r="T135">
        <f ca="1"/>
        <v>0</v>
      </c>
      <c r="U135">
        <f ca="1"/>
        <v>0</v>
      </c>
      <c r="V135">
        <f ca="1"/>
        <v>0</v>
      </c>
      <c r="W135">
        <f ca="1"/>
        <v>0</v>
      </c>
      <c r="X135">
        <f ca="1"/>
        <v>0</v>
      </c>
      <c r="Y135">
        <f ca="1"/>
        <v>0</v>
      </c>
      <c r="Z135">
        <f ca="1"/>
        <v>5</v>
      </c>
      <c r="AA135">
        <f ca="1"/>
        <v>0</v>
      </c>
      <c r="AB135">
        <f ca="1"/>
        <v>0</v>
      </c>
      <c r="AC135">
        <f ca="1"/>
        <v>0</v>
      </c>
      <c r="AD135">
        <f ca="1"/>
        <v>0</v>
      </c>
      <c r="AE135">
        <f ca="1"/>
        <v>0</v>
      </c>
      <c r="AF135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0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  <c r="AQ135">
        <f ca="1"/>
        <v>0</v>
      </c>
      <c r="AR135">
        <f ca="1"/>
        <v>0</v>
      </c>
      <c r="AS135">
        <f ca="1"/>
        <v>0</v>
      </c>
      <c r="AT135">
        <f ca="1"/>
        <v>0</v>
      </c>
      <c r="AU135">
        <f ca="1"/>
        <v>0</v>
      </c>
      <c r="AV135">
        <f ca="1"/>
        <v>0</v>
      </c>
      <c r="AW135">
        <f ca="1"/>
        <v>0</v>
      </c>
      <c r="AX135">
        <f ca="1"/>
        <v>0</v>
      </c>
      <c r="AY135">
        <f ca="1"/>
        <v>0</v>
      </c>
      <c r="AZ135">
        <f ca="1"/>
        <v>0</v>
      </c>
      <c r="BA135">
        <f ca="1"/>
        <v>0</v>
      </c>
      <c r="BB135">
        <f ca="1"/>
        <v>0</v>
      </c>
      <c r="BC135">
        <f ca="1"/>
        <v>0</v>
      </c>
      <c r="BD135">
        <f ca="1"/>
        <v>0</v>
      </c>
      <c r="BE135">
        <f ca="1"/>
        <v>0</v>
      </c>
      <c r="BF135">
        <f ca="1"/>
        <v>0</v>
      </c>
      <c r="BG135">
        <f ca="1"/>
        <v>0</v>
      </c>
      <c r="BH135">
        <f ca="1"/>
        <v>0</v>
      </c>
      <c r="BI135">
        <f ca="1"/>
        <v>0</v>
      </c>
      <c r="BJ135">
        <f ca="1"/>
        <v>0</v>
      </c>
      <c r="BK135">
        <f ca="1"/>
        <v>0</v>
      </c>
      <c r="BL135">
        <f ca="1"/>
        <v>0</v>
      </c>
      <c r="BM135">
        <f ca="1"/>
        <v>0</v>
      </c>
      <c r="BN135">
        <f ca="1"/>
        <v>0</v>
      </c>
      <c r="BO135">
        <f ca="1"/>
        <v>0</v>
      </c>
      <c r="BP135">
        <f ca="1"/>
        <v>0</v>
      </c>
      <c r="BQ135">
        <f ca="1"/>
        <v>0</v>
      </c>
      <c r="BR135" t="str">
        <f ca="1"/>
        <v/>
      </c>
      <c r="BS135">
        <f ca="1"/>
        <v>0</v>
      </c>
      <c r="BT135">
        <f ca="1"/>
        <v>0</v>
      </c>
      <c r="BU135" t="b">
        <f ca="1"/>
        <v>0</v>
      </c>
      <c r="BV135" t="b">
        <f ca="1"/>
        <v>0</v>
      </c>
      <c r="BW135">
        <f ca="1"/>
        <v>0</v>
      </c>
      <c r="BX135">
        <f ca="1"/>
        <v>0</v>
      </c>
      <c r="BY135">
        <f ca="1"/>
        <v>0</v>
      </c>
      <c r="BZ135">
        <f ca="1"/>
        <v>0</v>
      </c>
      <c r="CA135">
        <f ca="1"/>
        <v>1</v>
      </c>
      <c r="CB135">
        <f ca="1"/>
        <v>0</v>
      </c>
      <c r="CC135" t="b">
        <f ca="1"/>
        <v>0</v>
      </c>
      <c r="CD135" t="b">
        <f ca="1"/>
        <v>1</v>
      </c>
      <c r="CE135">
        <f ca="1"/>
        <v>0</v>
      </c>
      <c r="CF135">
        <f ca="1"/>
        <v>0</v>
      </c>
      <c r="CG135">
        <f ca="1"/>
        <v>0</v>
      </c>
      <c r="CH135">
        <f ca="1"/>
        <v>0</v>
      </c>
      <c r="CI135" t="b">
        <f ca="1"/>
        <v>0</v>
      </c>
      <c r="CJ135" t="b">
        <f ca="1"/>
        <v>0</v>
      </c>
      <c r="CK135" t="b">
        <f ca="1"/>
        <v>0</v>
      </c>
      <c r="CL135" t="b">
        <f ca="1"/>
        <v>0</v>
      </c>
      <c r="CM135" t="b">
        <f ca="1"/>
        <v>0</v>
      </c>
      <c r="CN135" t="b">
        <f ca="1"/>
        <v>0</v>
      </c>
      <c r="CO135">
        <f ca="1"/>
        <v>0</v>
      </c>
      <c r="CP135">
        <f ca="1"/>
        <v>0</v>
      </c>
      <c r="CQ135">
        <f ca="1"/>
        <v>0</v>
      </c>
      <c r="CR135">
        <f ca="1"/>
        <v>0</v>
      </c>
      <c r="CS135">
        <f ca="1"/>
        <v>0</v>
      </c>
      <c r="CT135">
        <f ca="1"/>
        <v>0</v>
      </c>
      <c r="CU135" t="b">
        <f ca="1"/>
        <v>1</v>
      </c>
      <c r="CV135" t="b">
        <f ca="1"/>
        <v>1</v>
      </c>
      <c r="CW135" t="b">
        <f ca="1"/>
        <v>0</v>
      </c>
      <c r="CX135" t="b">
        <f ca="1"/>
        <v>0</v>
      </c>
      <c r="CY135">
        <f ca="1"/>
        <v>2</v>
      </c>
      <c r="CZ135">
        <f ca="1"/>
        <v>1</v>
      </c>
      <c r="DA135">
        <f ca="1"/>
        <v>0</v>
      </c>
      <c r="DB135" t="b">
        <f ca="1"/>
        <v>0</v>
      </c>
      <c r="DC135" t="b">
        <f ca="1"/>
        <v>0</v>
      </c>
      <c r="DD135">
        <f ca="1"/>
        <v>0</v>
      </c>
      <c r="DE135" t="b">
        <f ca="1"/>
        <v>0</v>
      </c>
      <c r="DF135">
        <f ca="1"/>
        <v>0</v>
      </c>
    </row>
    <row r="136" spans="1:110" x14ac:dyDescent="0.2">
      <c r="A136" t="str">
        <f ca="1"/>
        <v>6_7 Villa</v>
      </c>
      <c r="B136">
        <f ca="1"/>
        <v>6</v>
      </c>
      <c r="C136">
        <f ca="1"/>
        <v>0</v>
      </c>
      <c r="D136">
        <f ca="1"/>
        <v>0</v>
      </c>
      <c r="E136">
        <f ca="1"/>
        <v>0</v>
      </c>
      <c r="F136">
        <f ca="1"/>
        <v>0</v>
      </c>
      <c r="G136">
        <f ca="1"/>
        <v>0</v>
      </c>
      <c r="H136">
        <f ca="1"/>
        <v>0</v>
      </c>
      <c r="I136">
        <f ca="1"/>
        <v>0</v>
      </c>
      <c r="J136" t="str">
        <f ca="1"/>
        <v>2:11</v>
      </c>
      <c r="K136" t="b">
        <f ca="1"/>
        <v>0</v>
      </c>
      <c r="L136" t="b">
        <f ca="1"/>
        <v>0</v>
      </c>
      <c r="M136" t="b">
        <f ca="1"/>
        <v>1</v>
      </c>
      <c r="N136" t="str">
        <f ca="1"/>
        <v>Kaid</v>
      </c>
      <c r="O136" t="b">
        <f ca="1"/>
        <v>0</v>
      </c>
      <c r="P136">
        <f ca="1"/>
        <v>0</v>
      </c>
      <c r="Q136">
        <f ca="1"/>
        <v>0</v>
      </c>
      <c r="R136">
        <f ca="1"/>
        <v>0</v>
      </c>
      <c r="S136">
        <f ca="1"/>
        <v>0</v>
      </c>
      <c r="T136">
        <f ca="1"/>
        <v>0</v>
      </c>
      <c r="U136">
        <f ca="1"/>
        <v>0</v>
      </c>
      <c r="V136">
        <f ca="1"/>
        <v>0</v>
      </c>
      <c r="W136">
        <f ca="1"/>
        <v>0</v>
      </c>
      <c r="X136">
        <f ca="1"/>
        <v>0</v>
      </c>
      <c r="Y136">
        <f ca="1"/>
        <v>0</v>
      </c>
      <c r="Z136">
        <f ca="1"/>
        <v>6</v>
      </c>
      <c r="AA136">
        <f ca="1"/>
        <v>0</v>
      </c>
      <c r="AB136">
        <f ca="1"/>
        <v>0</v>
      </c>
      <c r="AC136">
        <f ca="1"/>
        <v>0</v>
      </c>
      <c r="AD136">
        <f ca="1"/>
        <v>0</v>
      </c>
      <c r="AE136">
        <f ca="1"/>
        <v>0</v>
      </c>
      <c r="AF136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0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  <c r="AQ136">
        <f ca="1"/>
        <v>0</v>
      </c>
      <c r="AR136">
        <f ca="1"/>
        <v>0</v>
      </c>
      <c r="AS136">
        <f ca="1"/>
        <v>0</v>
      </c>
      <c r="AT136">
        <f ca="1"/>
        <v>0</v>
      </c>
      <c r="AU136">
        <f ca="1"/>
        <v>0</v>
      </c>
      <c r="AV136">
        <f ca="1"/>
        <v>0</v>
      </c>
      <c r="AW136">
        <f ca="1"/>
        <v>0</v>
      </c>
      <c r="AX136">
        <f ca="1"/>
        <v>0</v>
      </c>
      <c r="AY136">
        <f ca="1"/>
        <v>0</v>
      </c>
      <c r="AZ136">
        <f ca="1"/>
        <v>0</v>
      </c>
      <c r="BA136">
        <f ca="1"/>
        <v>0</v>
      </c>
      <c r="BB136">
        <f ca="1"/>
        <v>0</v>
      </c>
      <c r="BC136">
        <f ca="1"/>
        <v>0</v>
      </c>
      <c r="BD136">
        <f ca="1"/>
        <v>0</v>
      </c>
      <c r="BE136">
        <f ca="1"/>
        <v>0</v>
      </c>
      <c r="BF136">
        <f ca="1"/>
        <v>0</v>
      </c>
      <c r="BG136">
        <f ca="1"/>
        <v>0</v>
      </c>
      <c r="BH136">
        <f ca="1"/>
        <v>0</v>
      </c>
      <c r="BI136">
        <f ca="1"/>
        <v>0</v>
      </c>
      <c r="BJ136">
        <f ca="1"/>
        <v>0</v>
      </c>
      <c r="BK136">
        <f ca="1"/>
        <v>0</v>
      </c>
      <c r="BL136">
        <f ca="1"/>
        <v>0</v>
      </c>
      <c r="BM136">
        <f ca="1"/>
        <v>0</v>
      </c>
      <c r="BN136">
        <f ca="1"/>
        <v>0</v>
      </c>
      <c r="BO136">
        <f ca="1"/>
        <v>0</v>
      </c>
      <c r="BP136">
        <f ca="1"/>
        <v>0</v>
      </c>
      <c r="BQ136">
        <f ca="1"/>
        <v>0</v>
      </c>
      <c r="BR136" t="str">
        <f ca="1"/>
        <v/>
      </c>
      <c r="BS136">
        <f ca="1"/>
        <v>0</v>
      </c>
      <c r="BT136">
        <f ca="1"/>
        <v>0</v>
      </c>
      <c r="BU136" t="b">
        <f ca="1"/>
        <v>0</v>
      </c>
      <c r="BV136" t="b">
        <f ca="1"/>
        <v>0</v>
      </c>
      <c r="BW136">
        <f ca="1"/>
        <v>0</v>
      </c>
      <c r="BX136">
        <f ca="1"/>
        <v>0</v>
      </c>
      <c r="BY136">
        <f ca="1"/>
        <v>0</v>
      </c>
      <c r="BZ136">
        <f ca="1"/>
        <v>0</v>
      </c>
      <c r="CA136">
        <f ca="1"/>
        <v>0</v>
      </c>
      <c r="CB136">
        <f ca="1"/>
        <v>0</v>
      </c>
      <c r="CC136" t="b">
        <f ca="1"/>
        <v>0</v>
      </c>
      <c r="CD136" t="b">
        <f ca="1"/>
        <v>0</v>
      </c>
      <c r="CE136">
        <f ca="1"/>
        <v>0</v>
      </c>
      <c r="CF136">
        <f ca="1"/>
        <v>0</v>
      </c>
      <c r="CG136">
        <f ca="1"/>
        <v>0</v>
      </c>
      <c r="CH136">
        <f ca="1"/>
        <v>131</v>
      </c>
      <c r="CI136">
        <f ca="1"/>
        <v>49</v>
      </c>
      <c r="CJ136" t="b">
        <f ca="1"/>
        <v>0</v>
      </c>
      <c r="CK136" t="b">
        <f ca="1"/>
        <v>0</v>
      </c>
      <c r="CL136" t="b">
        <f ca="1"/>
        <v>0</v>
      </c>
      <c r="CM136" t="b">
        <f ca="1"/>
        <v>0</v>
      </c>
      <c r="CN136" t="b">
        <f ca="1"/>
        <v>0</v>
      </c>
      <c r="CO136">
        <f ca="1"/>
        <v>0</v>
      </c>
      <c r="CP136">
        <f ca="1"/>
        <v>0</v>
      </c>
      <c r="CQ136">
        <f ca="1"/>
        <v>0</v>
      </c>
      <c r="CR136">
        <f ca="1"/>
        <v>0</v>
      </c>
      <c r="CS136">
        <f ca="1"/>
        <v>0</v>
      </c>
      <c r="CT136">
        <f ca="1"/>
        <v>0</v>
      </c>
      <c r="CU136" t="b">
        <f ca="1"/>
        <v>1</v>
      </c>
      <c r="CV136" t="b">
        <f ca="1"/>
        <v>0</v>
      </c>
      <c r="CW136">
        <f ca="1"/>
        <v>135</v>
      </c>
      <c r="CX136">
        <f ca="1"/>
        <v>49</v>
      </c>
      <c r="CY136">
        <f ca="1"/>
        <v>1</v>
      </c>
      <c r="CZ136">
        <f ca="1"/>
        <v>0</v>
      </c>
      <c r="DA136">
        <f ca="1"/>
        <v>0</v>
      </c>
      <c r="DB136" t="b">
        <f ca="1"/>
        <v>0</v>
      </c>
      <c r="DC136" t="b">
        <f ca="1"/>
        <v>0</v>
      </c>
      <c r="DD136">
        <f ca="1"/>
        <v>0</v>
      </c>
      <c r="DE136" t="b">
        <f ca="1"/>
        <v>0</v>
      </c>
      <c r="DF136">
        <f ca="1"/>
        <v>0</v>
      </c>
    </row>
    <row r="137" spans="1:110" x14ac:dyDescent="0.2">
      <c r="A137" t="str">
        <f ca="1"/>
        <v>6_7 Villa</v>
      </c>
      <c r="B137">
        <f ca="1"/>
        <v>7</v>
      </c>
      <c r="C137">
        <f ca="1"/>
        <v>0</v>
      </c>
      <c r="D137">
        <f ca="1"/>
        <v>0</v>
      </c>
      <c r="E137">
        <f ca="1"/>
        <v>0</v>
      </c>
      <c r="F137">
        <f ca="1"/>
        <v>0</v>
      </c>
      <c r="G137">
        <f ca="1"/>
        <v>0</v>
      </c>
      <c r="H137">
        <f ca="1"/>
        <v>0</v>
      </c>
      <c r="I137">
        <f ca="1"/>
        <v>0</v>
      </c>
      <c r="J137" t="str">
        <f ca="1"/>
        <v>0:09</v>
      </c>
      <c r="K137" t="b">
        <f ca="1"/>
        <v>0</v>
      </c>
      <c r="L137" t="b">
        <f ca="1"/>
        <v>0</v>
      </c>
      <c r="M137" t="b">
        <f ca="1"/>
        <v>0</v>
      </c>
      <c r="N137" t="str">
        <f ca="1"/>
        <v>Sledge</v>
      </c>
      <c r="O137" t="b">
        <f ca="1"/>
        <v>0</v>
      </c>
      <c r="P137">
        <f ca="1"/>
        <v>0</v>
      </c>
      <c r="Q137">
        <f ca="1"/>
        <v>0</v>
      </c>
      <c r="R137">
        <f ca="1"/>
        <v>0</v>
      </c>
      <c r="S137">
        <f ca="1"/>
        <v>0</v>
      </c>
      <c r="T137">
        <f ca="1"/>
        <v>0</v>
      </c>
      <c r="U137">
        <f ca="1"/>
        <v>0</v>
      </c>
      <c r="V137">
        <f ca="1"/>
        <v>0</v>
      </c>
      <c r="W137">
        <f ca="1"/>
        <v>0</v>
      </c>
      <c r="X137">
        <f ca="1"/>
        <v>0</v>
      </c>
      <c r="Y137">
        <f ca="1"/>
        <v>0</v>
      </c>
      <c r="Z137">
        <f ca="1"/>
        <v>7</v>
      </c>
      <c r="AA137">
        <f ca="1"/>
        <v>0</v>
      </c>
      <c r="AB137">
        <f ca="1"/>
        <v>0</v>
      </c>
      <c r="AC137">
        <f ca="1"/>
        <v>0</v>
      </c>
      <c r="AD137">
        <f ca="1"/>
        <v>0</v>
      </c>
      <c r="AE137">
        <f ca="1"/>
        <v>0</v>
      </c>
      <c r="AF137">
        <f ca="1"/>
        <v>0</v>
      </c>
      <c r="AG137">
        <f ca="1"/>
        <v>0</v>
      </c>
      <c r="AH137">
        <f ca="1"/>
        <v>0</v>
      </c>
      <c r="AI137">
        <f ca="1"/>
        <v>0</v>
      </c>
      <c r="AJ137">
        <f ca="1"/>
        <v>0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  <c r="AQ137">
        <f ca="1"/>
        <v>0</v>
      </c>
      <c r="AR137">
        <f ca="1"/>
        <v>0</v>
      </c>
      <c r="AS137">
        <f ca="1"/>
        <v>0</v>
      </c>
      <c r="AT137">
        <f ca="1"/>
        <v>0</v>
      </c>
      <c r="AU137">
        <f ca="1"/>
        <v>0</v>
      </c>
      <c r="AV137">
        <f ca="1"/>
        <v>0</v>
      </c>
      <c r="AW137">
        <f ca="1"/>
        <v>0</v>
      </c>
      <c r="AX137">
        <f ca="1"/>
        <v>0</v>
      </c>
      <c r="AY137">
        <f ca="1"/>
        <v>0</v>
      </c>
      <c r="AZ137">
        <f ca="1"/>
        <v>0</v>
      </c>
      <c r="BA137">
        <f ca="1"/>
        <v>0</v>
      </c>
      <c r="BB137">
        <f ca="1"/>
        <v>0</v>
      </c>
      <c r="BC137">
        <f ca="1"/>
        <v>0</v>
      </c>
      <c r="BD137">
        <f ca="1"/>
        <v>0</v>
      </c>
      <c r="BE137">
        <f ca="1"/>
        <v>0</v>
      </c>
      <c r="BF137">
        <f ca="1"/>
        <v>0</v>
      </c>
      <c r="BG137">
        <f ca="1"/>
        <v>0</v>
      </c>
      <c r="BH137">
        <f ca="1"/>
        <v>0</v>
      </c>
      <c r="BI137">
        <f ca="1"/>
        <v>0</v>
      </c>
      <c r="BJ137">
        <f ca="1"/>
        <v>0</v>
      </c>
      <c r="BK137">
        <f ca="1"/>
        <v>0</v>
      </c>
      <c r="BL137">
        <f ca="1"/>
        <v>0</v>
      </c>
      <c r="BM137">
        <f ca="1"/>
        <v>0</v>
      </c>
      <c r="BN137">
        <f ca="1"/>
        <v>0</v>
      </c>
      <c r="BO137">
        <f ca="1"/>
        <v>0</v>
      </c>
      <c r="BP137">
        <f ca="1"/>
        <v>0</v>
      </c>
      <c r="BQ137">
        <f ca="1"/>
        <v>0</v>
      </c>
      <c r="BR137" t="str">
        <f ca="1"/>
        <v/>
      </c>
      <c r="BS137">
        <f ca="1"/>
        <v>0</v>
      </c>
      <c r="BT137">
        <f ca="1"/>
        <v>0</v>
      </c>
      <c r="BU137" t="b">
        <f ca="1"/>
        <v>0</v>
      </c>
      <c r="BV137" t="b">
        <f ca="1"/>
        <v>0</v>
      </c>
      <c r="BW137">
        <f ca="1"/>
        <v>0</v>
      </c>
      <c r="BX137">
        <f ca="1"/>
        <v>0</v>
      </c>
      <c r="BY137">
        <f ca="1"/>
        <v>0</v>
      </c>
      <c r="BZ137">
        <f ca="1"/>
        <v>0</v>
      </c>
      <c r="CA137">
        <f ca="1"/>
        <v>1</v>
      </c>
      <c r="CB137">
        <f ca="1"/>
        <v>1</v>
      </c>
      <c r="CC137" t="b">
        <f ca="1"/>
        <v>1</v>
      </c>
      <c r="CD137" t="b">
        <f ca="1"/>
        <v>1</v>
      </c>
      <c r="CE137">
        <f ca="1"/>
        <v>0</v>
      </c>
      <c r="CF137">
        <f ca="1"/>
        <v>0</v>
      </c>
      <c r="CG137">
        <f ca="1"/>
        <v>0</v>
      </c>
      <c r="CH137">
        <f ca="1"/>
        <v>9</v>
      </c>
      <c r="CI137">
        <f ca="1"/>
        <v>171</v>
      </c>
      <c r="CJ137" t="b">
        <f ca="1"/>
        <v>0</v>
      </c>
      <c r="CK137" t="b">
        <f ca="1"/>
        <v>0</v>
      </c>
      <c r="CL137" t="b">
        <f ca="1"/>
        <v>0</v>
      </c>
      <c r="CM137" t="b">
        <f ca="1"/>
        <v>0</v>
      </c>
      <c r="CN137" t="b">
        <f ca="1"/>
        <v>0</v>
      </c>
      <c r="CO137">
        <f ca="1"/>
        <v>0</v>
      </c>
      <c r="CP137">
        <f ca="1"/>
        <v>0</v>
      </c>
      <c r="CQ137">
        <f ca="1"/>
        <v>0</v>
      </c>
      <c r="CR137">
        <f ca="1"/>
        <v>0</v>
      </c>
      <c r="CS137">
        <f ca="1"/>
        <v>0</v>
      </c>
      <c r="CT137">
        <f ca="1"/>
        <v>0</v>
      </c>
      <c r="CU137" t="b">
        <f ca="1"/>
        <v>1</v>
      </c>
      <c r="CV137" t="b">
        <f ca="1"/>
        <v>1</v>
      </c>
      <c r="CW137" t="b">
        <f ca="1"/>
        <v>0</v>
      </c>
      <c r="CX137">
        <f ca="1"/>
        <v>74</v>
      </c>
      <c r="CY137">
        <f ca="1"/>
        <v>3</v>
      </c>
      <c r="CZ137">
        <f ca="1"/>
        <v>1</v>
      </c>
      <c r="DA137">
        <f ca="1"/>
        <v>0</v>
      </c>
      <c r="DB137" t="b">
        <f ca="1"/>
        <v>0</v>
      </c>
      <c r="DC137" t="b">
        <f ca="1"/>
        <v>0</v>
      </c>
      <c r="DD137">
        <f ca="1"/>
        <v>0</v>
      </c>
      <c r="DE137" t="b">
        <f ca="1"/>
        <v>0</v>
      </c>
      <c r="DF137">
        <f ca="1"/>
        <v>0</v>
      </c>
    </row>
    <row r="138" spans="1:110" x14ac:dyDescent="0.2">
      <c r="A138" t="str">
        <f ca="1"/>
        <v>6_7 Villa</v>
      </c>
      <c r="B138">
        <f ca="1"/>
        <v>8</v>
      </c>
      <c r="C138">
        <f ca="1"/>
        <v>0</v>
      </c>
      <c r="D138">
        <f ca="1"/>
        <v>0</v>
      </c>
      <c r="E138">
        <f ca="1"/>
        <v>0</v>
      </c>
      <c r="F138">
        <f ca="1"/>
        <v>0</v>
      </c>
      <c r="G138">
        <f ca="1"/>
        <v>0</v>
      </c>
      <c r="H138">
        <f ca="1"/>
        <v>0</v>
      </c>
      <c r="I138">
        <f ca="1"/>
        <v>0</v>
      </c>
      <c r="J138">
        <f ca="1"/>
        <v>0</v>
      </c>
      <c r="K138" t="b">
        <f ca="1"/>
        <v>0</v>
      </c>
      <c r="L138" t="b">
        <f ca="1"/>
        <v>0</v>
      </c>
      <c r="M138" t="b">
        <f ca="1"/>
        <v>0</v>
      </c>
      <c r="N138" t="str">
        <f ca="1"/>
        <v>Sledge</v>
      </c>
      <c r="O138" t="b">
        <f ca="1"/>
        <v>0</v>
      </c>
      <c r="P138">
        <f ca="1"/>
        <v>0</v>
      </c>
      <c r="Q138">
        <f ca="1"/>
        <v>0</v>
      </c>
      <c r="R138">
        <f ca="1"/>
        <v>0</v>
      </c>
      <c r="S138">
        <f ca="1"/>
        <v>0</v>
      </c>
      <c r="T138">
        <f ca="1"/>
        <v>0</v>
      </c>
      <c r="U138">
        <f ca="1"/>
        <v>0</v>
      </c>
      <c r="V138">
        <f ca="1"/>
        <v>0</v>
      </c>
      <c r="W138">
        <f ca="1"/>
        <v>0</v>
      </c>
      <c r="X138">
        <f ca="1"/>
        <v>0</v>
      </c>
      <c r="Y138">
        <f ca="1"/>
        <v>0</v>
      </c>
      <c r="Z138">
        <f ca="1"/>
        <v>8</v>
      </c>
      <c r="AA138">
        <f ca="1"/>
        <v>0</v>
      </c>
      <c r="AB138">
        <f ca="1"/>
        <v>0</v>
      </c>
      <c r="AC138">
        <f ca="1"/>
        <v>0</v>
      </c>
      <c r="AD138">
        <f ca="1"/>
        <v>0</v>
      </c>
      <c r="AE138">
        <f ca="1"/>
        <v>0</v>
      </c>
      <c r="AF138">
        <f ca="1"/>
        <v>0</v>
      </c>
      <c r="AG138">
        <f ca="1"/>
        <v>0</v>
      </c>
      <c r="AH138">
        <f ca="1"/>
        <v>0</v>
      </c>
      <c r="AI138">
        <f ca="1"/>
        <v>0</v>
      </c>
      <c r="AJ138">
        <f ca="1"/>
        <v>0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  <c r="AQ138">
        <f ca="1"/>
        <v>0</v>
      </c>
      <c r="AR138">
        <f ca="1"/>
        <v>0</v>
      </c>
      <c r="AS138">
        <f ca="1"/>
        <v>0</v>
      </c>
      <c r="AT138">
        <f ca="1"/>
        <v>0</v>
      </c>
      <c r="AU138">
        <f ca="1"/>
        <v>0</v>
      </c>
      <c r="AV138">
        <f ca="1"/>
        <v>0</v>
      </c>
      <c r="AW138">
        <f ca="1"/>
        <v>0</v>
      </c>
      <c r="AX138">
        <f ca="1"/>
        <v>0</v>
      </c>
      <c r="AY138">
        <f ca="1"/>
        <v>0</v>
      </c>
      <c r="AZ138">
        <f ca="1"/>
        <v>0</v>
      </c>
      <c r="BA138">
        <f ca="1"/>
        <v>0</v>
      </c>
      <c r="BB138">
        <f ca="1"/>
        <v>0</v>
      </c>
      <c r="BC138">
        <f ca="1"/>
        <v>0</v>
      </c>
      <c r="BD138">
        <f ca="1"/>
        <v>0</v>
      </c>
      <c r="BE138">
        <f ca="1"/>
        <v>0</v>
      </c>
      <c r="BF138">
        <f ca="1"/>
        <v>0</v>
      </c>
      <c r="BG138">
        <f ca="1"/>
        <v>0</v>
      </c>
      <c r="BH138">
        <f ca="1"/>
        <v>0</v>
      </c>
      <c r="BI138">
        <f ca="1"/>
        <v>0</v>
      </c>
      <c r="BJ138">
        <f ca="1"/>
        <v>0</v>
      </c>
      <c r="BK138">
        <f ca="1"/>
        <v>0</v>
      </c>
      <c r="BL138">
        <f ca="1"/>
        <v>0</v>
      </c>
      <c r="BM138">
        <f ca="1"/>
        <v>0</v>
      </c>
      <c r="BN138">
        <f ca="1"/>
        <v>0</v>
      </c>
      <c r="BO138">
        <f ca="1"/>
        <v>0</v>
      </c>
      <c r="BP138">
        <f ca="1"/>
        <v>0</v>
      </c>
      <c r="BQ138">
        <f ca="1"/>
        <v>0</v>
      </c>
      <c r="BR138" t="str">
        <f ca="1"/>
        <v/>
      </c>
      <c r="BS138">
        <f ca="1"/>
        <v>0</v>
      </c>
      <c r="BT138">
        <f ca="1"/>
        <v>0</v>
      </c>
      <c r="BU138" t="b">
        <f ca="1"/>
        <v>0</v>
      </c>
      <c r="BV138" t="b">
        <f ca="1"/>
        <v>0</v>
      </c>
      <c r="BW138">
        <f ca="1"/>
        <v>0</v>
      </c>
      <c r="BX138">
        <f ca="1"/>
        <v>0</v>
      </c>
      <c r="BY138">
        <f ca="1"/>
        <v>0</v>
      </c>
      <c r="BZ138">
        <f ca="1"/>
        <v>0</v>
      </c>
      <c r="CA138">
        <f ca="1"/>
        <v>0</v>
      </c>
      <c r="CB138">
        <f ca="1"/>
        <v>0</v>
      </c>
      <c r="CC138" t="b">
        <f ca="1"/>
        <v>0</v>
      </c>
      <c r="CD138" t="b">
        <f ca="1"/>
        <v>1</v>
      </c>
      <c r="CE138">
        <f ca="1"/>
        <v>0</v>
      </c>
      <c r="CF138">
        <f ca="1"/>
        <v>0</v>
      </c>
      <c r="CG138">
        <f ca="1"/>
        <v>0</v>
      </c>
      <c r="CH138">
        <f ca="1"/>
        <v>0</v>
      </c>
      <c r="CI138" t="b">
        <f ca="1"/>
        <v>0</v>
      </c>
      <c r="CJ138" t="b">
        <f ca="1"/>
        <v>0</v>
      </c>
      <c r="CK138" t="b">
        <f ca="1"/>
        <v>1</v>
      </c>
      <c r="CL138" t="b">
        <f ca="1"/>
        <v>0</v>
      </c>
      <c r="CM138" t="b">
        <f ca="1"/>
        <v>0</v>
      </c>
      <c r="CN138" t="b">
        <f ca="1"/>
        <v>0</v>
      </c>
      <c r="CO138">
        <f ca="1"/>
        <v>0</v>
      </c>
      <c r="CP138">
        <f ca="1"/>
        <v>0</v>
      </c>
      <c r="CQ138">
        <f ca="1"/>
        <v>0</v>
      </c>
      <c r="CR138">
        <f ca="1"/>
        <v>0</v>
      </c>
      <c r="CS138">
        <f ca="1"/>
        <v>0</v>
      </c>
      <c r="CT138">
        <f ca="1"/>
        <v>0</v>
      </c>
      <c r="CU138">
        <f ca="1"/>
        <v>0</v>
      </c>
      <c r="CV138">
        <f ca="1"/>
        <v>0</v>
      </c>
      <c r="CW138">
        <f ca="1"/>
        <v>0</v>
      </c>
      <c r="CX138">
        <f ca="1"/>
        <v>0</v>
      </c>
      <c r="CY138">
        <f ca="1"/>
        <v>0</v>
      </c>
      <c r="CZ138">
        <f ca="1"/>
        <v>0</v>
      </c>
      <c r="DA138">
        <f ca="1"/>
        <v>0</v>
      </c>
      <c r="DB138" t="b">
        <f ca="1"/>
        <v>0</v>
      </c>
      <c r="DC138" t="b">
        <f ca="1"/>
        <v>0</v>
      </c>
      <c r="DD138">
        <f ca="1"/>
        <v>0</v>
      </c>
      <c r="DE138" t="b">
        <f ca="1"/>
        <v>0</v>
      </c>
      <c r="DF138">
        <f ca="1"/>
        <v>0</v>
      </c>
    </row>
    <row r="139" spans="1:110" x14ac:dyDescent="0.2">
      <c r="A139" t="str">
        <f ca="1"/>
        <v>6_7 Villa</v>
      </c>
      <c r="B139">
        <f ca="1"/>
        <v>9</v>
      </c>
      <c r="C139">
        <f ca="1"/>
        <v>0</v>
      </c>
      <c r="D139">
        <f ca="1"/>
        <v>0</v>
      </c>
      <c r="E139">
        <f ca="1"/>
        <v>0</v>
      </c>
      <c r="F139">
        <f ca="1"/>
        <v>0</v>
      </c>
      <c r="G139">
        <f ca="1"/>
        <v>0</v>
      </c>
      <c r="H139">
        <f ca="1"/>
        <v>0</v>
      </c>
      <c r="I139">
        <f ca="1"/>
        <v>0</v>
      </c>
      <c r="J139">
        <f ca="1"/>
        <v>0</v>
      </c>
      <c r="K139" t="b">
        <f ca="1"/>
        <v>0</v>
      </c>
      <c r="L139" t="b">
        <f ca="1"/>
        <v>0</v>
      </c>
      <c r="M139" t="b">
        <f ca="1"/>
        <v>0</v>
      </c>
      <c r="N139" t="str">
        <f ca="1"/>
        <v>Sledge</v>
      </c>
      <c r="O139" t="b">
        <f ca="1"/>
        <v>0</v>
      </c>
      <c r="P139">
        <f ca="1"/>
        <v>0</v>
      </c>
      <c r="Q139">
        <f ca="1"/>
        <v>0</v>
      </c>
      <c r="R139">
        <f ca="1"/>
        <v>0</v>
      </c>
      <c r="S139">
        <f ca="1"/>
        <v>0</v>
      </c>
      <c r="T139">
        <f ca="1"/>
        <v>0</v>
      </c>
      <c r="U139">
        <f ca="1"/>
        <v>0</v>
      </c>
      <c r="V139">
        <f ca="1"/>
        <v>0</v>
      </c>
      <c r="W139">
        <f ca="1"/>
        <v>0</v>
      </c>
      <c r="X139">
        <f ca="1"/>
        <v>0</v>
      </c>
      <c r="Y139">
        <f ca="1"/>
        <v>0</v>
      </c>
      <c r="Z139">
        <f ca="1"/>
        <v>9</v>
      </c>
      <c r="AA139">
        <f ca="1"/>
        <v>0</v>
      </c>
      <c r="AB139">
        <f ca="1"/>
        <v>0</v>
      </c>
      <c r="AC139">
        <f ca="1"/>
        <v>0</v>
      </c>
      <c r="AD139">
        <f ca="1"/>
        <v>0</v>
      </c>
      <c r="AE139">
        <f ca="1"/>
        <v>0</v>
      </c>
      <c r="AF139">
        <f ca="1"/>
        <v>0</v>
      </c>
      <c r="AG139">
        <f ca="1"/>
        <v>0</v>
      </c>
      <c r="AH139">
        <f ca="1"/>
        <v>0</v>
      </c>
      <c r="AI139">
        <f ca="1"/>
        <v>0</v>
      </c>
      <c r="AJ139">
        <f ca="1"/>
        <v>0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  <c r="AQ139">
        <f ca="1"/>
        <v>0</v>
      </c>
      <c r="AR139">
        <f ca="1"/>
        <v>0</v>
      </c>
      <c r="AS139">
        <f ca="1"/>
        <v>0</v>
      </c>
      <c r="AT139">
        <f ca="1"/>
        <v>0</v>
      </c>
      <c r="AU139">
        <f ca="1"/>
        <v>0</v>
      </c>
      <c r="AV139">
        <f ca="1"/>
        <v>0</v>
      </c>
      <c r="AW139">
        <f ca="1"/>
        <v>0</v>
      </c>
      <c r="AX139">
        <f ca="1"/>
        <v>0</v>
      </c>
      <c r="AY139">
        <f ca="1"/>
        <v>0</v>
      </c>
      <c r="AZ139">
        <f ca="1"/>
        <v>0</v>
      </c>
      <c r="BA139">
        <f ca="1"/>
        <v>0</v>
      </c>
      <c r="BB139">
        <f ca="1"/>
        <v>0</v>
      </c>
      <c r="BC139">
        <f ca="1"/>
        <v>0</v>
      </c>
      <c r="BD139">
        <f ca="1"/>
        <v>0</v>
      </c>
      <c r="BE139">
        <f ca="1"/>
        <v>0</v>
      </c>
      <c r="BF139">
        <f ca="1"/>
        <v>0</v>
      </c>
      <c r="BG139">
        <f ca="1"/>
        <v>0</v>
      </c>
      <c r="BH139">
        <f ca="1"/>
        <v>0</v>
      </c>
      <c r="BI139">
        <f ca="1"/>
        <v>0</v>
      </c>
      <c r="BJ139">
        <f ca="1"/>
        <v>0</v>
      </c>
      <c r="BK139">
        <f ca="1"/>
        <v>0</v>
      </c>
      <c r="BL139">
        <f ca="1"/>
        <v>0</v>
      </c>
      <c r="BM139">
        <f ca="1"/>
        <v>0</v>
      </c>
      <c r="BN139">
        <f ca="1"/>
        <v>0</v>
      </c>
      <c r="BO139">
        <f ca="1"/>
        <v>0</v>
      </c>
      <c r="BP139">
        <f ca="1"/>
        <v>0</v>
      </c>
      <c r="BQ139">
        <f ca="1"/>
        <v>0</v>
      </c>
      <c r="BR139" t="str">
        <f ca="1"/>
        <v/>
      </c>
      <c r="BS139">
        <f ca="1"/>
        <v>0</v>
      </c>
      <c r="BT139">
        <f ca="1"/>
        <v>0</v>
      </c>
      <c r="BU139" t="b">
        <f ca="1"/>
        <v>0</v>
      </c>
      <c r="BV139" t="b">
        <f ca="1"/>
        <v>0</v>
      </c>
      <c r="BW139">
        <f ca="1"/>
        <v>0</v>
      </c>
      <c r="BX139">
        <f ca="1"/>
        <v>0</v>
      </c>
      <c r="BY139">
        <f ca="1"/>
        <v>0</v>
      </c>
      <c r="BZ139">
        <f ca="1"/>
        <v>0</v>
      </c>
      <c r="CA139">
        <f ca="1"/>
        <v>3</v>
      </c>
      <c r="CB139">
        <f ca="1"/>
        <v>0</v>
      </c>
      <c r="CC139" t="b">
        <f ca="1"/>
        <v>0</v>
      </c>
      <c r="CD139" t="b">
        <f ca="1"/>
        <v>1</v>
      </c>
      <c r="CE139">
        <f ca="1"/>
        <v>0</v>
      </c>
      <c r="CF139">
        <f ca="1"/>
        <v>0</v>
      </c>
      <c r="CG139">
        <f ca="1"/>
        <v>0</v>
      </c>
      <c r="CH139">
        <f ca="1"/>
        <v>0</v>
      </c>
      <c r="CI139" t="b">
        <f ca="1"/>
        <v>0</v>
      </c>
      <c r="CJ139" t="b">
        <f ca="1"/>
        <v>1</v>
      </c>
      <c r="CK139" t="b">
        <f ca="1"/>
        <v>1</v>
      </c>
      <c r="CL139" t="b">
        <f ca="1"/>
        <v>1</v>
      </c>
      <c r="CM139" t="b">
        <f ca="1"/>
        <v>0</v>
      </c>
      <c r="CN139" t="b">
        <f ca="1"/>
        <v>0</v>
      </c>
      <c r="CO139">
        <f ca="1"/>
        <v>0</v>
      </c>
      <c r="CP139">
        <f ca="1"/>
        <v>0</v>
      </c>
      <c r="CQ139">
        <f ca="1"/>
        <v>0</v>
      </c>
      <c r="CR139">
        <f ca="1"/>
        <v>0</v>
      </c>
      <c r="CS139">
        <f ca="1"/>
        <v>0</v>
      </c>
      <c r="CT139">
        <f ca="1"/>
        <v>0</v>
      </c>
      <c r="CU139">
        <f ca="1"/>
        <v>0</v>
      </c>
      <c r="CV139">
        <f ca="1"/>
        <v>0</v>
      </c>
      <c r="CW139">
        <f ca="1"/>
        <v>0</v>
      </c>
      <c r="CX139">
        <f ca="1"/>
        <v>0</v>
      </c>
      <c r="CY139">
        <f ca="1"/>
        <v>0</v>
      </c>
      <c r="CZ139">
        <f ca="1"/>
        <v>0</v>
      </c>
      <c r="DA139">
        <f ca="1"/>
        <v>0</v>
      </c>
      <c r="DB139" t="b">
        <f ca="1"/>
        <v>0</v>
      </c>
      <c r="DC139" t="b">
        <f ca="1"/>
        <v>0</v>
      </c>
      <c r="DD139">
        <f ca="1"/>
        <v>0</v>
      </c>
      <c r="DE139" t="b">
        <f ca="1"/>
        <v>0</v>
      </c>
      <c r="DF139">
        <f ca="1"/>
        <v>0</v>
      </c>
    </row>
    <row r="140" spans="1:110" x14ac:dyDescent="0.2">
      <c r="A140" t="str">
        <f ca="1"/>
        <v>6_7 Villa</v>
      </c>
      <c r="B140">
        <f ca="1"/>
        <v>10</v>
      </c>
      <c r="C140">
        <f ca="1"/>
        <v>0</v>
      </c>
      <c r="D140">
        <f ca="1"/>
        <v>0</v>
      </c>
      <c r="E140">
        <f ca="1"/>
        <v>0</v>
      </c>
      <c r="F140">
        <f ca="1"/>
        <v>0</v>
      </c>
      <c r="G140">
        <f ca="1"/>
        <v>0</v>
      </c>
      <c r="H140">
        <f ca="1"/>
        <v>0</v>
      </c>
      <c r="I140">
        <f ca="1"/>
        <v>0</v>
      </c>
      <c r="J140" t="str">
        <f ca="1"/>
        <v>1:20</v>
      </c>
      <c r="K140" t="b">
        <f ca="1"/>
        <v>0</v>
      </c>
      <c r="L140" t="b">
        <f ca="1"/>
        <v>0</v>
      </c>
      <c r="M140" t="b">
        <f ca="1"/>
        <v>0</v>
      </c>
      <c r="N140" t="str">
        <f ca="1"/>
        <v>Sledge</v>
      </c>
      <c r="O140" t="b">
        <f ca="1"/>
        <v>0</v>
      </c>
      <c r="P140">
        <f ca="1"/>
        <v>0</v>
      </c>
      <c r="Q140">
        <f ca="1"/>
        <v>0</v>
      </c>
      <c r="R140">
        <f ca="1"/>
        <v>0</v>
      </c>
      <c r="S140">
        <f ca="1"/>
        <v>0</v>
      </c>
      <c r="T140">
        <f ca="1"/>
        <v>0</v>
      </c>
      <c r="U140">
        <f ca="1"/>
        <v>0</v>
      </c>
      <c r="V140">
        <f ca="1"/>
        <v>0</v>
      </c>
      <c r="W140">
        <f ca="1"/>
        <v>0</v>
      </c>
      <c r="X140">
        <f ca="1"/>
        <v>0</v>
      </c>
      <c r="Y140">
        <f ca="1"/>
        <v>0</v>
      </c>
      <c r="Z140">
        <f ca="1"/>
        <v>10</v>
      </c>
      <c r="AA140">
        <f ca="1"/>
        <v>0</v>
      </c>
      <c r="AB140">
        <f ca="1"/>
        <v>0</v>
      </c>
      <c r="AC140">
        <f ca="1"/>
        <v>0</v>
      </c>
      <c r="AD140">
        <f ca="1"/>
        <v>0</v>
      </c>
      <c r="AE140">
        <f ca="1"/>
        <v>0</v>
      </c>
      <c r="AF140">
        <f ca="1"/>
        <v>0</v>
      </c>
      <c r="AG140">
        <f ca="1"/>
        <v>0</v>
      </c>
      <c r="AH140">
        <f ca="1"/>
        <v>0</v>
      </c>
      <c r="AI140">
        <f ca="1"/>
        <v>0</v>
      </c>
      <c r="AJ140">
        <f ca="1"/>
        <v>0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  <c r="AQ140">
        <f ca="1"/>
        <v>0</v>
      </c>
      <c r="AR140">
        <f ca="1"/>
        <v>0</v>
      </c>
      <c r="AS140">
        <f ca="1"/>
        <v>0</v>
      </c>
      <c r="AT140">
        <f ca="1"/>
        <v>0</v>
      </c>
      <c r="AU140">
        <f ca="1"/>
        <v>0</v>
      </c>
      <c r="AV140">
        <f ca="1"/>
        <v>0</v>
      </c>
      <c r="AW140">
        <f ca="1"/>
        <v>0</v>
      </c>
      <c r="AX140">
        <f ca="1"/>
        <v>0</v>
      </c>
      <c r="AY140">
        <f ca="1"/>
        <v>0</v>
      </c>
      <c r="AZ140">
        <f ca="1"/>
        <v>0</v>
      </c>
      <c r="BA140">
        <f ca="1"/>
        <v>0</v>
      </c>
      <c r="BB140">
        <f ca="1"/>
        <v>0</v>
      </c>
      <c r="BC140">
        <f ca="1"/>
        <v>0</v>
      </c>
      <c r="BD140">
        <f ca="1"/>
        <v>0</v>
      </c>
      <c r="BE140">
        <f ca="1"/>
        <v>0</v>
      </c>
      <c r="BF140">
        <f ca="1"/>
        <v>0</v>
      </c>
      <c r="BG140">
        <f ca="1"/>
        <v>0</v>
      </c>
      <c r="BH140">
        <f ca="1"/>
        <v>0</v>
      </c>
      <c r="BI140">
        <f ca="1"/>
        <v>0</v>
      </c>
      <c r="BJ140">
        <f ca="1"/>
        <v>0</v>
      </c>
      <c r="BK140">
        <f ca="1"/>
        <v>0</v>
      </c>
      <c r="BL140">
        <f ca="1"/>
        <v>0</v>
      </c>
      <c r="BM140">
        <f ca="1"/>
        <v>0</v>
      </c>
      <c r="BN140">
        <f ca="1"/>
        <v>0</v>
      </c>
      <c r="BO140">
        <f ca="1"/>
        <v>0</v>
      </c>
      <c r="BP140">
        <f ca="1"/>
        <v>0</v>
      </c>
      <c r="BQ140">
        <f ca="1"/>
        <v>0</v>
      </c>
      <c r="BR140" t="str">
        <f ca="1"/>
        <v/>
      </c>
      <c r="BS140">
        <f ca="1"/>
        <v>0</v>
      </c>
      <c r="BT140">
        <f ca="1"/>
        <v>0</v>
      </c>
      <c r="BU140" t="b">
        <f ca="1"/>
        <v>0</v>
      </c>
      <c r="BV140" t="b">
        <f ca="1"/>
        <v>0</v>
      </c>
      <c r="BW140">
        <f ca="1"/>
        <v>0</v>
      </c>
      <c r="BX140">
        <f ca="1"/>
        <v>0</v>
      </c>
      <c r="BY140">
        <f ca="1"/>
        <v>0</v>
      </c>
      <c r="BZ140">
        <f ca="1"/>
        <v>0</v>
      </c>
      <c r="CA140">
        <f ca="1"/>
        <v>1</v>
      </c>
      <c r="CB140">
        <f ca="1"/>
        <v>0</v>
      </c>
      <c r="CC140" t="b">
        <f ca="1"/>
        <v>1</v>
      </c>
      <c r="CD140" t="b">
        <f ca="1"/>
        <v>1</v>
      </c>
      <c r="CE140">
        <f ca="1"/>
        <v>0</v>
      </c>
      <c r="CF140">
        <f ca="1"/>
        <v>0</v>
      </c>
      <c r="CG140">
        <f ca="1"/>
        <v>0</v>
      </c>
      <c r="CH140">
        <f ca="1"/>
        <v>80</v>
      </c>
      <c r="CI140">
        <f ca="1"/>
        <v>100</v>
      </c>
      <c r="CJ140" t="b">
        <f ca="1"/>
        <v>1</v>
      </c>
      <c r="CK140" t="b">
        <f ca="1"/>
        <v>0</v>
      </c>
      <c r="CL140" t="b">
        <f ca="1"/>
        <v>0</v>
      </c>
      <c r="CM140" t="b">
        <f ca="1"/>
        <v>0</v>
      </c>
      <c r="CN140" t="b">
        <f ca="1"/>
        <v>0</v>
      </c>
      <c r="CO140">
        <f ca="1"/>
        <v>0</v>
      </c>
      <c r="CP140">
        <f ca="1"/>
        <v>0</v>
      </c>
      <c r="CQ140">
        <f ca="1"/>
        <v>0</v>
      </c>
      <c r="CR140">
        <f ca="1"/>
        <v>0</v>
      </c>
      <c r="CS140">
        <f ca="1"/>
        <v>0</v>
      </c>
      <c r="CT140">
        <f ca="1"/>
        <v>0</v>
      </c>
      <c r="CU140">
        <f ca="1"/>
        <v>0</v>
      </c>
      <c r="CV140">
        <f ca="1"/>
        <v>0</v>
      </c>
      <c r="CW140">
        <f ca="1"/>
        <v>0</v>
      </c>
      <c r="CX140">
        <f ca="1"/>
        <v>0</v>
      </c>
      <c r="CY140">
        <f ca="1"/>
        <v>0</v>
      </c>
      <c r="CZ140">
        <f ca="1"/>
        <v>0</v>
      </c>
      <c r="DA140">
        <f ca="1"/>
        <v>0</v>
      </c>
      <c r="DB140" t="b">
        <f ca="1"/>
        <v>0</v>
      </c>
      <c r="DC140" t="b">
        <f ca="1"/>
        <v>1</v>
      </c>
      <c r="DD140">
        <f ca="1"/>
        <v>0</v>
      </c>
      <c r="DE140" t="b">
        <f ca="1"/>
        <v>0</v>
      </c>
      <c r="DF140">
        <f ca="1"/>
        <v>0</v>
      </c>
    </row>
    <row r="141" spans="1:110" x14ac:dyDescent="0.2">
      <c r="A141" t="str">
        <f ca="1"/>
        <v>6_7 Villa</v>
      </c>
      <c r="B141">
        <f ca="1"/>
        <v>11</v>
      </c>
      <c r="C141">
        <f ca="1"/>
        <v>0</v>
      </c>
      <c r="D141">
        <f ca="1"/>
        <v>0</v>
      </c>
      <c r="E141">
        <f ca="1"/>
        <v>0</v>
      </c>
      <c r="F141">
        <f ca="1"/>
        <v>0</v>
      </c>
      <c r="G141">
        <f ca="1"/>
        <v>0</v>
      </c>
      <c r="H141">
        <f ca="1"/>
        <v>0</v>
      </c>
      <c r="I141">
        <f ca="1"/>
        <v>0</v>
      </c>
      <c r="J141">
        <f ca="1"/>
        <v>0</v>
      </c>
      <c r="K141" t="b">
        <f ca="1"/>
        <v>0</v>
      </c>
      <c r="L141" t="b">
        <f ca="1"/>
        <v>0</v>
      </c>
      <c r="M141" t="b">
        <f ca="1"/>
        <v>0</v>
      </c>
      <c r="N141" t="str">
        <f ca="1"/>
        <v>Sledge</v>
      </c>
      <c r="O141" t="b">
        <f ca="1"/>
        <v>0</v>
      </c>
      <c r="P141">
        <f ca="1"/>
        <v>0</v>
      </c>
      <c r="Q141">
        <f ca="1"/>
        <v>0</v>
      </c>
      <c r="R141">
        <f ca="1"/>
        <v>0</v>
      </c>
      <c r="S141">
        <f ca="1"/>
        <v>0</v>
      </c>
      <c r="T141">
        <f ca="1"/>
        <v>0</v>
      </c>
      <c r="U141">
        <f ca="1"/>
        <v>0</v>
      </c>
      <c r="V141">
        <f ca="1"/>
        <v>0</v>
      </c>
      <c r="W141">
        <f ca="1"/>
        <v>0</v>
      </c>
      <c r="X141">
        <f ca="1"/>
        <v>0</v>
      </c>
      <c r="Y141">
        <f ca="1"/>
        <v>0</v>
      </c>
      <c r="Z141">
        <f ca="1"/>
        <v>11</v>
      </c>
      <c r="AA141">
        <f ca="1"/>
        <v>0</v>
      </c>
      <c r="AB141">
        <f ca="1"/>
        <v>0</v>
      </c>
      <c r="AC141">
        <f ca="1"/>
        <v>0</v>
      </c>
      <c r="AD141">
        <f ca="1"/>
        <v>0</v>
      </c>
      <c r="AE141">
        <f ca="1"/>
        <v>0</v>
      </c>
      <c r="AF141">
        <f ca="1"/>
        <v>0</v>
      </c>
      <c r="AG141">
        <f ca="1"/>
        <v>0</v>
      </c>
      <c r="AH141">
        <f ca="1"/>
        <v>0</v>
      </c>
      <c r="AI141">
        <f ca="1"/>
        <v>0</v>
      </c>
      <c r="AJ141">
        <f ca="1"/>
        <v>0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  <c r="AQ141">
        <f ca="1"/>
        <v>0</v>
      </c>
      <c r="AR141">
        <f ca="1"/>
        <v>0</v>
      </c>
      <c r="AS141">
        <f ca="1"/>
        <v>0</v>
      </c>
      <c r="AT141">
        <f ca="1"/>
        <v>0</v>
      </c>
      <c r="AU141">
        <f ca="1"/>
        <v>0</v>
      </c>
      <c r="AV141">
        <f ca="1"/>
        <v>0</v>
      </c>
      <c r="AW141">
        <f ca="1"/>
        <v>0</v>
      </c>
      <c r="AX141">
        <f ca="1"/>
        <v>0</v>
      </c>
      <c r="AY141">
        <f ca="1"/>
        <v>0</v>
      </c>
      <c r="AZ141">
        <f ca="1"/>
        <v>0</v>
      </c>
      <c r="BA141">
        <f ca="1"/>
        <v>0</v>
      </c>
      <c r="BB141">
        <f ca="1"/>
        <v>0</v>
      </c>
      <c r="BC141">
        <f ca="1"/>
        <v>0</v>
      </c>
      <c r="BD141">
        <f ca="1"/>
        <v>0</v>
      </c>
      <c r="BE141">
        <f ca="1"/>
        <v>0</v>
      </c>
      <c r="BF141">
        <f ca="1"/>
        <v>0</v>
      </c>
      <c r="BG141">
        <f ca="1"/>
        <v>0</v>
      </c>
      <c r="BH141">
        <f ca="1"/>
        <v>0</v>
      </c>
      <c r="BI141">
        <f ca="1"/>
        <v>0</v>
      </c>
      <c r="BJ141">
        <f ca="1"/>
        <v>0</v>
      </c>
      <c r="BK141">
        <f ca="1"/>
        <v>0</v>
      </c>
      <c r="BL141">
        <f ca="1"/>
        <v>0</v>
      </c>
      <c r="BM141">
        <f ca="1"/>
        <v>0</v>
      </c>
      <c r="BN141">
        <f ca="1"/>
        <v>0</v>
      </c>
      <c r="BO141">
        <f ca="1"/>
        <v>0</v>
      </c>
      <c r="BP141">
        <f ca="1"/>
        <v>0</v>
      </c>
      <c r="BQ141">
        <f ca="1"/>
        <v>0</v>
      </c>
      <c r="BR141" t="str">
        <f ca="1"/>
        <v/>
      </c>
      <c r="BS141">
        <f ca="1"/>
        <v>0</v>
      </c>
      <c r="BT141">
        <f ca="1"/>
        <v>0</v>
      </c>
      <c r="BU141" t="b">
        <f ca="1"/>
        <v>0</v>
      </c>
      <c r="BV141" t="b">
        <f ca="1"/>
        <v>0</v>
      </c>
      <c r="BW141">
        <f ca="1"/>
        <v>0</v>
      </c>
      <c r="BX141">
        <f ca="1"/>
        <v>0</v>
      </c>
      <c r="BY141">
        <f ca="1"/>
        <v>0</v>
      </c>
      <c r="BZ141">
        <f ca="1"/>
        <v>0</v>
      </c>
      <c r="CA141">
        <f ca="1"/>
        <v>2</v>
      </c>
      <c r="CB141">
        <f ca="1"/>
        <v>0</v>
      </c>
      <c r="CC141" t="b">
        <f ca="1"/>
        <v>1</v>
      </c>
      <c r="CD141" t="b">
        <f ca="1"/>
        <v>1</v>
      </c>
      <c r="CE141">
        <f ca="1"/>
        <v>0</v>
      </c>
      <c r="CF141">
        <f ca="1"/>
        <v>0</v>
      </c>
      <c r="CG141">
        <f ca="1"/>
        <v>0</v>
      </c>
      <c r="CH141">
        <f ca="1"/>
        <v>0</v>
      </c>
      <c r="CI141" t="b">
        <f ca="1"/>
        <v>0</v>
      </c>
      <c r="CJ141" t="b">
        <f ca="1"/>
        <v>0</v>
      </c>
      <c r="CK141" t="b">
        <f ca="1"/>
        <v>0</v>
      </c>
      <c r="CL141" t="b">
        <f ca="1"/>
        <v>1</v>
      </c>
      <c r="CM141" t="b">
        <f ca="1"/>
        <v>0</v>
      </c>
      <c r="CN141" t="b">
        <f ca="1"/>
        <v>0</v>
      </c>
      <c r="CO141">
        <f ca="1"/>
        <v>0</v>
      </c>
      <c r="CP141">
        <f ca="1"/>
        <v>0</v>
      </c>
      <c r="CQ141">
        <f ca="1"/>
        <v>0</v>
      </c>
      <c r="CR141">
        <f ca="1"/>
        <v>0</v>
      </c>
      <c r="CS141">
        <f ca="1"/>
        <v>0</v>
      </c>
      <c r="CT141">
        <f ca="1"/>
        <v>0</v>
      </c>
      <c r="CU141">
        <f ca="1"/>
        <v>0</v>
      </c>
      <c r="CV141">
        <f ca="1"/>
        <v>0</v>
      </c>
      <c r="CW141">
        <f ca="1"/>
        <v>0</v>
      </c>
      <c r="CX141">
        <f ca="1"/>
        <v>0</v>
      </c>
      <c r="CY141">
        <f ca="1"/>
        <v>0</v>
      </c>
      <c r="CZ141">
        <f ca="1"/>
        <v>0</v>
      </c>
      <c r="DA141">
        <f ca="1"/>
        <v>0</v>
      </c>
      <c r="DB141" t="b">
        <f ca="1"/>
        <v>0</v>
      </c>
      <c r="DC141" t="b">
        <f ca="1"/>
        <v>1</v>
      </c>
      <c r="DD141">
        <f ca="1"/>
        <v>0</v>
      </c>
      <c r="DE141" t="b">
        <f ca="1"/>
        <v>0</v>
      </c>
      <c r="DF141">
        <f ca="1"/>
        <v>0</v>
      </c>
    </row>
    <row r="142" spans="1:110" x14ac:dyDescent="0.2">
      <c r="A142" t="str">
        <f ca="1"/>
        <v>6_7 Villa</v>
      </c>
      <c r="B142">
        <f ca="1"/>
        <v>12</v>
      </c>
      <c r="C142">
        <f ca="1"/>
        <v>0</v>
      </c>
      <c r="D142">
        <f ca="1"/>
        <v>0</v>
      </c>
      <c r="E142">
        <f ca="1"/>
        <v>0</v>
      </c>
      <c r="F142">
        <f ca="1"/>
        <v>0</v>
      </c>
      <c r="G142">
        <f ca="1"/>
        <v>0</v>
      </c>
      <c r="H142">
        <f ca="1"/>
        <v>0</v>
      </c>
      <c r="I142">
        <f ca="1"/>
        <v>0</v>
      </c>
      <c r="J142" t="str">
        <f ca="1"/>
        <v>0:45</v>
      </c>
      <c r="K142" t="b">
        <f ca="1"/>
        <v>0</v>
      </c>
      <c r="L142" t="b">
        <f ca="1"/>
        <v>0</v>
      </c>
      <c r="M142" t="b">
        <f ca="1"/>
        <v>0</v>
      </c>
      <c r="N142" t="str">
        <f ca="1"/>
        <v>Sledge</v>
      </c>
      <c r="O142" t="b">
        <f ca="1"/>
        <v>0</v>
      </c>
      <c r="P142">
        <f ca="1"/>
        <v>0</v>
      </c>
      <c r="Q142">
        <f ca="1"/>
        <v>0</v>
      </c>
      <c r="R142">
        <f ca="1"/>
        <v>0</v>
      </c>
      <c r="S142">
        <f ca="1"/>
        <v>0</v>
      </c>
      <c r="T142">
        <f ca="1"/>
        <v>0</v>
      </c>
      <c r="U142">
        <f ca="1"/>
        <v>0</v>
      </c>
      <c r="V142">
        <f ca="1"/>
        <v>0</v>
      </c>
      <c r="W142">
        <f ca="1"/>
        <v>0</v>
      </c>
      <c r="X142">
        <f ca="1"/>
        <v>0</v>
      </c>
      <c r="Y142">
        <f ca="1"/>
        <v>0</v>
      </c>
      <c r="Z142">
        <f ca="1"/>
        <v>12</v>
      </c>
      <c r="AA142">
        <f ca="1"/>
        <v>0</v>
      </c>
      <c r="AB142">
        <f ca="1"/>
        <v>0</v>
      </c>
      <c r="AC142">
        <f ca="1"/>
        <v>0</v>
      </c>
      <c r="AD142">
        <f ca="1"/>
        <v>0</v>
      </c>
      <c r="AE142">
        <f ca="1"/>
        <v>0</v>
      </c>
      <c r="AF142">
        <f ca="1"/>
        <v>0</v>
      </c>
      <c r="AG142">
        <f ca="1"/>
        <v>0</v>
      </c>
      <c r="AH142">
        <f ca="1"/>
        <v>0</v>
      </c>
      <c r="AI142">
        <f ca="1"/>
        <v>0</v>
      </c>
      <c r="AJ142">
        <f ca="1"/>
        <v>0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  <c r="AQ142">
        <f ca="1"/>
        <v>0</v>
      </c>
      <c r="AR142">
        <f ca="1"/>
        <v>0</v>
      </c>
      <c r="AS142">
        <f ca="1"/>
        <v>0</v>
      </c>
      <c r="AT142">
        <f ca="1"/>
        <v>0</v>
      </c>
      <c r="AU142">
        <f ca="1"/>
        <v>0</v>
      </c>
      <c r="AV142">
        <f ca="1"/>
        <v>0</v>
      </c>
      <c r="AW142">
        <f ca="1"/>
        <v>0</v>
      </c>
      <c r="AX142">
        <f ca="1"/>
        <v>0</v>
      </c>
      <c r="AY142">
        <f ca="1"/>
        <v>0</v>
      </c>
      <c r="AZ142">
        <f ca="1"/>
        <v>0</v>
      </c>
      <c r="BA142">
        <f ca="1"/>
        <v>0</v>
      </c>
      <c r="BB142">
        <f ca="1"/>
        <v>0</v>
      </c>
      <c r="BC142">
        <f ca="1"/>
        <v>0</v>
      </c>
      <c r="BD142">
        <f ca="1"/>
        <v>0</v>
      </c>
      <c r="BE142">
        <f ca="1"/>
        <v>0</v>
      </c>
      <c r="BF142">
        <f ca="1"/>
        <v>0</v>
      </c>
      <c r="BG142">
        <f ca="1"/>
        <v>0</v>
      </c>
      <c r="BH142">
        <f ca="1"/>
        <v>0</v>
      </c>
      <c r="BI142">
        <f ca="1"/>
        <v>0</v>
      </c>
      <c r="BJ142">
        <f ca="1"/>
        <v>0</v>
      </c>
      <c r="BK142">
        <f ca="1"/>
        <v>0</v>
      </c>
      <c r="BL142">
        <f ca="1"/>
        <v>0</v>
      </c>
      <c r="BM142">
        <f ca="1"/>
        <v>0</v>
      </c>
      <c r="BN142">
        <f ca="1"/>
        <v>0</v>
      </c>
      <c r="BO142">
        <f ca="1"/>
        <v>0</v>
      </c>
      <c r="BP142">
        <f ca="1"/>
        <v>0</v>
      </c>
      <c r="BQ142">
        <f ca="1"/>
        <v>0</v>
      </c>
      <c r="BR142" t="str">
        <f ca="1"/>
        <v/>
      </c>
      <c r="BS142">
        <f ca="1"/>
        <v>0</v>
      </c>
      <c r="BT142">
        <f ca="1"/>
        <v>0</v>
      </c>
      <c r="BU142" t="b">
        <f ca="1"/>
        <v>0</v>
      </c>
      <c r="BV142" t="b">
        <f ca="1"/>
        <v>0</v>
      </c>
      <c r="BW142">
        <f ca="1"/>
        <v>0</v>
      </c>
      <c r="BX142">
        <f ca="1"/>
        <v>0</v>
      </c>
      <c r="BY142">
        <f ca="1"/>
        <v>0</v>
      </c>
      <c r="BZ142">
        <f ca="1"/>
        <v>0</v>
      </c>
      <c r="CA142">
        <f ca="1"/>
        <v>1</v>
      </c>
      <c r="CB142">
        <f ca="1"/>
        <v>0</v>
      </c>
      <c r="CC142" t="b">
        <f ca="1"/>
        <v>1</v>
      </c>
      <c r="CD142" t="b">
        <f ca="1"/>
        <v>1</v>
      </c>
      <c r="CE142">
        <f ca="1"/>
        <v>0</v>
      </c>
      <c r="CF142">
        <f ca="1"/>
        <v>0</v>
      </c>
      <c r="CG142">
        <f ca="1"/>
        <v>0</v>
      </c>
      <c r="CH142">
        <f ca="1"/>
        <v>45</v>
      </c>
      <c r="CI142">
        <f ca="1"/>
        <v>135</v>
      </c>
      <c r="CJ142" t="b">
        <f ca="1"/>
        <v>0</v>
      </c>
      <c r="CK142" t="b">
        <f ca="1"/>
        <v>0</v>
      </c>
      <c r="CL142" t="b">
        <f ca="1"/>
        <v>0</v>
      </c>
      <c r="CM142" t="b">
        <f ca="1"/>
        <v>0</v>
      </c>
      <c r="CN142" t="b">
        <f ca="1"/>
        <v>0</v>
      </c>
      <c r="CO142">
        <f ca="1"/>
        <v>0</v>
      </c>
      <c r="CP142">
        <f ca="1"/>
        <v>0</v>
      </c>
      <c r="CQ142">
        <f ca="1"/>
        <v>0</v>
      </c>
      <c r="CR142">
        <f ca="1"/>
        <v>0</v>
      </c>
      <c r="CS142">
        <f ca="1"/>
        <v>0</v>
      </c>
      <c r="CT142">
        <f ca="1"/>
        <v>0</v>
      </c>
      <c r="CU142">
        <f ca="1"/>
        <v>0</v>
      </c>
      <c r="CV142">
        <f ca="1"/>
        <v>0</v>
      </c>
      <c r="CW142">
        <f ca="1"/>
        <v>0</v>
      </c>
      <c r="CX142">
        <f ca="1"/>
        <v>0</v>
      </c>
      <c r="CY142">
        <f ca="1"/>
        <v>0</v>
      </c>
      <c r="CZ142">
        <f ca="1"/>
        <v>0</v>
      </c>
      <c r="DA142">
        <f ca="1"/>
        <v>0</v>
      </c>
      <c r="DB142" t="b">
        <f ca="1"/>
        <v>0</v>
      </c>
      <c r="DC142" t="b">
        <f ca="1"/>
        <v>0</v>
      </c>
      <c r="DD142">
        <f ca="1"/>
        <v>0</v>
      </c>
      <c r="DE142" t="b">
        <f ca="1"/>
        <v>0</v>
      </c>
      <c r="DF142">
        <f ca="1"/>
        <v>0</v>
      </c>
    </row>
    <row r="143" spans="1:110" x14ac:dyDescent="0.2">
      <c r="A143" t="str">
        <f ca="1"/>
        <v>6_7 Villa</v>
      </c>
      <c r="B143">
        <f ca="1"/>
        <v>13</v>
      </c>
      <c r="C143">
        <f ca="1"/>
        <v>0</v>
      </c>
      <c r="D143">
        <f ca="1"/>
        <v>0</v>
      </c>
      <c r="E143">
        <f ca="1"/>
        <v>0</v>
      </c>
      <c r="F143">
        <f ca="1"/>
        <v>0</v>
      </c>
      <c r="G143">
        <f ca="1"/>
        <v>0</v>
      </c>
      <c r="H143">
        <f ca="1"/>
        <v>0</v>
      </c>
      <c r="I143">
        <f ca="1"/>
        <v>0</v>
      </c>
      <c r="J143">
        <f ca="1"/>
        <v>0</v>
      </c>
      <c r="K143" t="b">
        <f ca="1"/>
        <v>0</v>
      </c>
      <c r="L143" t="b">
        <f ca="1"/>
        <v>0</v>
      </c>
      <c r="M143" t="b">
        <f ca="1"/>
        <v>0</v>
      </c>
      <c r="N143" t="str">
        <f ca="1"/>
        <v>Sledge</v>
      </c>
      <c r="O143" t="b">
        <f ca="1"/>
        <v>0</v>
      </c>
      <c r="P143">
        <f ca="1"/>
        <v>0</v>
      </c>
      <c r="Q143">
        <f ca="1"/>
        <v>0</v>
      </c>
      <c r="R143">
        <f ca="1"/>
        <v>0</v>
      </c>
      <c r="S143">
        <f ca="1"/>
        <v>0</v>
      </c>
      <c r="T143">
        <f ca="1"/>
        <v>0</v>
      </c>
      <c r="U143">
        <f ca="1"/>
        <v>0</v>
      </c>
      <c r="V143">
        <f ca="1"/>
        <v>0</v>
      </c>
      <c r="W143">
        <f ca="1"/>
        <v>0</v>
      </c>
      <c r="X143">
        <f ca="1"/>
        <v>0</v>
      </c>
      <c r="Y143">
        <f ca="1"/>
        <v>0</v>
      </c>
      <c r="Z143">
        <f ca="1"/>
        <v>13</v>
      </c>
      <c r="AA143">
        <f ca="1"/>
        <v>0</v>
      </c>
      <c r="AB143">
        <f ca="1"/>
        <v>0</v>
      </c>
      <c r="AC143">
        <f ca="1"/>
        <v>0</v>
      </c>
      <c r="AD143">
        <f ca="1"/>
        <v>0</v>
      </c>
      <c r="AE143">
        <f ca="1"/>
        <v>0</v>
      </c>
      <c r="AF143">
        <f ca="1"/>
        <v>0</v>
      </c>
      <c r="AG143">
        <f ca="1"/>
        <v>0</v>
      </c>
      <c r="AH143">
        <f ca="1"/>
        <v>0</v>
      </c>
      <c r="AI143">
        <f ca="1"/>
        <v>0</v>
      </c>
      <c r="AJ143">
        <f ca="1"/>
        <v>0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  <c r="AQ143">
        <f ca="1"/>
        <v>0</v>
      </c>
      <c r="AR143">
        <f ca="1"/>
        <v>0</v>
      </c>
      <c r="AS143">
        <f ca="1"/>
        <v>0</v>
      </c>
      <c r="AT143">
        <f ca="1"/>
        <v>0</v>
      </c>
      <c r="AU143">
        <f ca="1"/>
        <v>0</v>
      </c>
      <c r="AV143">
        <f ca="1"/>
        <v>0</v>
      </c>
      <c r="AW143">
        <f ca="1"/>
        <v>0</v>
      </c>
      <c r="AX143">
        <f ca="1"/>
        <v>0</v>
      </c>
      <c r="AY143">
        <f ca="1"/>
        <v>0</v>
      </c>
      <c r="AZ143">
        <f ca="1"/>
        <v>0</v>
      </c>
      <c r="BA143">
        <f ca="1"/>
        <v>0</v>
      </c>
      <c r="BB143">
        <f ca="1"/>
        <v>0</v>
      </c>
      <c r="BC143">
        <f ca="1"/>
        <v>0</v>
      </c>
      <c r="BD143">
        <f ca="1"/>
        <v>0</v>
      </c>
      <c r="BE143">
        <f ca="1"/>
        <v>0</v>
      </c>
      <c r="BF143">
        <f ca="1"/>
        <v>0</v>
      </c>
      <c r="BG143">
        <f ca="1"/>
        <v>0</v>
      </c>
      <c r="BH143">
        <f ca="1"/>
        <v>0</v>
      </c>
      <c r="BI143">
        <f ca="1"/>
        <v>0</v>
      </c>
      <c r="BJ143">
        <f ca="1"/>
        <v>0</v>
      </c>
      <c r="BK143">
        <f ca="1"/>
        <v>0</v>
      </c>
      <c r="BL143">
        <f ca="1"/>
        <v>0</v>
      </c>
      <c r="BM143">
        <f ca="1"/>
        <v>0</v>
      </c>
      <c r="BN143">
        <f ca="1"/>
        <v>0</v>
      </c>
      <c r="BO143">
        <f ca="1"/>
        <v>0</v>
      </c>
      <c r="BP143">
        <f ca="1"/>
        <v>0</v>
      </c>
      <c r="BQ143">
        <f ca="1"/>
        <v>0</v>
      </c>
      <c r="BR143" t="str">
        <f ca="1"/>
        <v/>
      </c>
      <c r="BS143">
        <f ca="1"/>
        <v>0</v>
      </c>
      <c r="BT143">
        <f ca="1"/>
        <v>0</v>
      </c>
      <c r="BU143" t="b">
        <f ca="1"/>
        <v>0</v>
      </c>
      <c r="BV143" t="b">
        <f ca="1"/>
        <v>0</v>
      </c>
      <c r="BW143">
        <f ca="1"/>
        <v>0</v>
      </c>
      <c r="BX143">
        <f ca="1"/>
        <v>0</v>
      </c>
      <c r="BY143">
        <f ca="1"/>
        <v>0</v>
      </c>
      <c r="BZ143">
        <f ca="1"/>
        <v>0</v>
      </c>
      <c r="CA143">
        <f ca="1"/>
        <v>3</v>
      </c>
      <c r="CB143">
        <f ca="1"/>
        <v>1</v>
      </c>
      <c r="CC143" t="b">
        <f ca="1"/>
        <v>1</v>
      </c>
      <c r="CD143" t="b">
        <f ca="1"/>
        <v>1</v>
      </c>
      <c r="CE143">
        <f ca="1"/>
        <v>0</v>
      </c>
      <c r="CF143">
        <f ca="1"/>
        <v>0</v>
      </c>
      <c r="CG143">
        <f ca="1"/>
        <v>0</v>
      </c>
      <c r="CH143">
        <f ca="1"/>
        <v>0</v>
      </c>
      <c r="CI143" t="b">
        <f ca="1"/>
        <v>0</v>
      </c>
      <c r="CJ143" t="b">
        <f ca="1"/>
        <v>0</v>
      </c>
      <c r="CK143" t="b">
        <f ca="1"/>
        <v>0</v>
      </c>
      <c r="CL143" t="b">
        <f ca="1"/>
        <v>0</v>
      </c>
      <c r="CM143" t="b">
        <f ca="1"/>
        <v>0</v>
      </c>
      <c r="CN143" t="b">
        <f ca="1"/>
        <v>0</v>
      </c>
      <c r="CO143">
        <f ca="1"/>
        <v>0</v>
      </c>
      <c r="CP143">
        <f ca="1"/>
        <v>0</v>
      </c>
      <c r="CQ143">
        <f ca="1"/>
        <v>0</v>
      </c>
      <c r="CR143">
        <f ca="1"/>
        <v>0</v>
      </c>
      <c r="CS143">
        <f ca="1"/>
        <v>0</v>
      </c>
      <c r="CT143">
        <f ca="1"/>
        <v>0</v>
      </c>
      <c r="CU143">
        <f ca="1"/>
        <v>0</v>
      </c>
      <c r="CV143">
        <f ca="1"/>
        <v>0</v>
      </c>
      <c r="CW143">
        <f ca="1"/>
        <v>0</v>
      </c>
      <c r="CX143">
        <f ca="1"/>
        <v>0</v>
      </c>
      <c r="CY143">
        <f ca="1"/>
        <v>0</v>
      </c>
      <c r="CZ143">
        <f ca="1"/>
        <v>0</v>
      </c>
      <c r="DA143">
        <f ca="1"/>
        <v>0</v>
      </c>
      <c r="DB143" t="b">
        <f ca="1"/>
        <v>0</v>
      </c>
      <c r="DC143" t="b">
        <f ca="1"/>
        <v>1</v>
      </c>
      <c r="DD143">
        <f ca="1"/>
        <v>0</v>
      </c>
      <c r="DE143" t="b">
        <f ca="1"/>
        <v>0</v>
      </c>
      <c r="DF143">
        <f ca="1"/>
        <v>0</v>
      </c>
    </row>
    <row r="144" spans="1:110" x14ac:dyDescent="0.2">
      <c r="A144" t="str">
        <f ca="1"/>
        <v>6_7 Villa</v>
      </c>
      <c r="B144">
        <f ca="1"/>
        <v>14</v>
      </c>
      <c r="C144">
        <f ca="1"/>
        <v>0</v>
      </c>
      <c r="D144">
        <f ca="1"/>
        <v>0</v>
      </c>
      <c r="E144">
        <f ca="1"/>
        <v>0</v>
      </c>
      <c r="F144">
        <f ca="1"/>
        <v>0</v>
      </c>
      <c r="G144">
        <f ca="1"/>
        <v>0</v>
      </c>
      <c r="H144">
        <f ca="1"/>
        <v>0</v>
      </c>
      <c r="I144">
        <f ca="1"/>
        <v>0</v>
      </c>
      <c r="J144" t="str">
        <f ca="1"/>
        <v>1:46</v>
      </c>
      <c r="K144" t="b">
        <f ca="1"/>
        <v>0</v>
      </c>
      <c r="L144" t="b">
        <f ca="1"/>
        <v>1</v>
      </c>
      <c r="M144" t="b">
        <f ca="1"/>
        <v>0</v>
      </c>
      <c r="N144" t="str">
        <f ca="1"/>
        <v>Pulse</v>
      </c>
      <c r="O144" t="b">
        <f ca="1"/>
        <v>0</v>
      </c>
      <c r="P144">
        <f ca="1"/>
        <v>0</v>
      </c>
      <c r="Q144">
        <f ca="1"/>
        <v>0</v>
      </c>
      <c r="R144">
        <f ca="1"/>
        <v>0</v>
      </c>
      <c r="S144">
        <f ca="1"/>
        <v>0</v>
      </c>
      <c r="T144">
        <f ca="1"/>
        <v>0</v>
      </c>
      <c r="U144">
        <f ca="1"/>
        <v>0</v>
      </c>
      <c r="V144">
        <f ca="1"/>
        <v>0</v>
      </c>
      <c r="W144">
        <f ca="1"/>
        <v>0</v>
      </c>
      <c r="X144">
        <f ca="1"/>
        <v>0</v>
      </c>
      <c r="Y144">
        <f ca="1"/>
        <v>0</v>
      </c>
      <c r="Z144">
        <f ca="1"/>
        <v>14</v>
      </c>
      <c r="AA144">
        <f ca="1"/>
        <v>0</v>
      </c>
      <c r="AB144">
        <f ca="1"/>
        <v>0</v>
      </c>
      <c r="AC144">
        <f ca="1"/>
        <v>0</v>
      </c>
      <c r="AD144">
        <f ca="1"/>
        <v>0</v>
      </c>
      <c r="AE144">
        <f ca="1"/>
        <v>0</v>
      </c>
      <c r="AF144">
        <f ca="1"/>
        <v>0</v>
      </c>
      <c r="AG144">
        <f ca="1"/>
        <v>0</v>
      </c>
      <c r="AH144">
        <f ca="1"/>
        <v>0</v>
      </c>
      <c r="AI144">
        <f ca="1"/>
        <v>0</v>
      </c>
      <c r="AJ144">
        <f ca="1"/>
        <v>0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  <c r="AQ144">
        <f ca="1"/>
        <v>0</v>
      </c>
      <c r="AR144">
        <f ca="1"/>
        <v>0</v>
      </c>
      <c r="AS144">
        <f ca="1"/>
        <v>0</v>
      </c>
      <c r="AT144">
        <f ca="1"/>
        <v>0</v>
      </c>
      <c r="AU144">
        <f ca="1"/>
        <v>0</v>
      </c>
      <c r="AV144">
        <f ca="1"/>
        <v>0</v>
      </c>
      <c r="AW144">
        <f ca="1"/>
        <v>0</v>
      </c>
      <c r="AX144">
        <f ca="1"/>
        <v>0</v>
      </c>
      <c r="AY144">
        <f ca="1"/>
        <v>0</v>
      </c>
      <c r="AZ144">
        <f ca="1"/>
        <v>0</v>
      </c>
      <c r="BA144">
        <f ca="1"/>
        <v>0</v>
      </c>
      <c r="BB144">
        <f ca="1"/>
        <v>0</v>
      </c>
      <c r="BC144">
        <f ca="1"/>
        <v>0</v>
      </c>
      <c r="BD144">
        <f ca="1"/>
        <v>0</v>
      </c>
      <c r="BE144">
        <f ca="1"/>
        <v>0</v>
      </c>
      <c r="BF144">
        <f ca="1"/>
        <v>0</v>
      </c>
      <c r="BG144">
        <f ca="1"/>
        <v>0</v>
      </c>
      <c r="BH144">
        <f ca="1"/>
        <v>0</v>
      </c>
      <c r="BI144">
        <f ca="1"/>
        <v>0</v>
      </c>
      <c r="BJ144">
        <f ca="1"/>
        <v>0</v>
      </c>
      <c r="BK144">
        <f ca="1"/>
        <v>0</v>
      </c>
      <c r="BL144">
        <f ca="1"/>
        <v>0</v>
      </c>
      <c r="BM144">
        <f ca="1"/>
        <v>0</v>
      </c>
      <c r="BN144">
        <f ca="1"/>
        <v>0</v>
      </c>
      <c r="BO144">
        <f ca="1"/>
        <v>0</v>
      </c>
      <c r="BP144">
        <f ca="1"/>
        <v>0</v>
      </c>
      <c r="BQ144">
        <f ca="1"/>
        <v>0</v>
      </c>
      <c r="BR144" t="str">
        <f ca="1"/>
        <v/>
      </c>
      <c r="BS144">
        <f ca="1"/>
        <v>0</v>
      </c>
      <c r="BT144">
        <f ca="1"/>
        <v>0</v>
      </c>
      <c r="BU144" t="b">
        <f ca="1"/>
        <v>0</v>
      </c>
      <c r="BV144" t="b">
        <f ca="1"/>
        <v>0</v>
      </c>
      <c r="BW144">
        <f ca="1"/>
        <v>0</v>
      </c>
      <c r="BX144">
        <f ca="1"/>
        <v>0</v>
      </c>
      <c r="BY144">
        <f ca="1"/>
        <v>0</v>
      </c>
      <c r="BZ144">
        <f ca="1"/>
        <v>0</v>
      </c>
      <c r="CA144">
        <f ca="1"/>
        <v>1</v>
      </c>
      <c r="CB144">
        <f ca="1"/>
        <v>1</v>
      </c>
      <c r="CC144" t="b">
        <f ca="1"/>
        <v>1</v>
      </c>
      <c r="CD144" t="b">
        <f ca="1"/>
        <v>1</v>
      </c>
      <c r="CE144">
        <f ca="1"/>
        <v>0</v>
      </c>
      <c r="CF144">
        <f ca="1"/>
        <v>0</v>
      </c>
      <c r="CG144">
        <f ca="1"/>
        <v>0</v>
      </c>
      <c r="CH144">
        <f ca="1"/>
        <v>106</v>
      </c>
      <c r="CI144">
        <f ca="1"/>
        <v>74</v>
      </c>
      <c r="CJ144" t="b">
        <f ca="1"/>
        <v>1</v>
      </c>
      <c r="CK144" t="b">
        <f ca="1"/>
        <v>0</v>
      </c>
      <c r="CL144" t="b">
        <f ca="1"/>
        <v>0</v>
      </c>
      <c r="CM144" t="b">
        <f ca="1"/>
        <v>0</v>
      </c>
      <c r="CN144" t="b">
        <f ca="1"/>
        <v>0</v>
      </c>
      <c r="CO144">
        <f ca="1"/>
        <v>0</v>
      </c>
      <c r="CP144">
        <f ca="1"/>
        <v>0</v>
      </c>
      <c r="CQ144">
        <f ca="1"/>
        <v>0</v>
      </c>
      <c r="CR144">
        <f ca="1"/>
        <v>0</v>
      </c>
      <c r="CS144">
        <f ca="1"/>
        <v>0</v>
      </c>
      <c r="CT144">
        <f ca="1"/>
        <v>0</v>
      </c>
      <c r="CU144">
        <f ca="1"/>
        <v>0</v>
      </c>
      <c r="CV144">
        <f ca="1"/>
        <v>0</v>
      </c>
      <c r="CW144">
        <f ca="1"/>
        <v>0</v>
      </c>
      <c r="CX144">
        <f ca="1"/>
        <v>0</v>
      </c>
      <c r="CY144">
        <f ca="1"/>
        <v>0</v>
      </c>
      <c r="CZ144">
        <f ca="1"/>
        <v>0</v>
      </c>
      <c r="DA144">
        <f ca="1"/>
        <v>0</v>
      </c>
      <c r="DB144" t="b">
        <f ca="1"/>
        <v>1</v>
      </c>
      <c r="DC144" t="b">
        <f ca="1"/>
        <v>0</v>
      </c>
      <c r="DD144">
        <f ca="1"/>
        <v>0</v>
      </c>
      <c r="DE144" t="b">
        <f ca="1"/>
        <v>0</v>
      </c>
      <c r="DF144">
        <f ca="1"/>
        <v>0</v>
      </c>
    </row>
    <row r="145" spans="1:110" x14ac:dyDescent="0.2">
      <c r="A145" t="str">
        <f ca="1"/>
        <v>6_7 Border</v>
      </c>
      <c r="B145">
        <f ca="1"/>
        <v>1</v>
      </c>
      <c r="C145">
        <f ca="1"/>
        <v>0</v>
      </c>
      <c r="D145">
        <f ca="1"/>
        <v>0</v>
      </c>
      <c r="E145">
        <f ca="1"/>
        <v>0</v>
      </c>
      <c r="F145">
        <f ca="1"/>
        <v>0</v>
      </c>
      <c r="G145">
        <f ca="1"/>
        <v>0</v>
      </c>
      <c r="H145">
        <f ca="1"/>
        <v>0</v>
      </c>
      <c r="I145">
        <f ca="1"/>
        <v>0</v>
      </c>
      <c r="J145">
        <f ca="1"/>
        <v>0</v>
      </c>
      <c r="K145" t="b">
        <f ca="1"/>
        <v>0</v>
      </c>
      <c r="L145" t="b">
        <f ca="1"/>
        <v>0</v>
      </c>
      <c r="M145" t="b">
        <f ca="1"/>
        <v>0</v>
      </c>
      <c r="N145" t="str">
        <f ca="1"/>
        <v>Sledge</v>
      </c>
      <c r="O145" t="b">
        <f ca="1"/>
        <v>0</v>
      </c>
      <c r="P145">
        <f ca="1"/>
        <v>0</v>
      </c>
      <c r="Q145">
        <f ca="1"/>
        <v>0</v>
      </c>
      <c r="R145">
        <f ca="1"/>
        <v>0</v>
      </c>
      <c r="S145">
        <f ca="1"/>
        <v>0</v>
      </c>
      <c r="T145">
        <f ca="1"/>
        <v>0</v>
      </c>
      <c r="U145">
        <f ca="1"/>
        <v>0</v>
      </c>
      <c r="V145">
        <f ca="1"/>
        <v>0</v>
      </c>
      <c r="W145">
        <f ca="1"/>
        <v>0</v>
      </c>
      <c r="X145">
        <f ca="1"/>
        <v>0</v>
      </c>
      <c r="Y145">
        <f ca="1"/>
        <v>0</v>
      </c>
      <c r="Z145">
        <f ca="1"/>
        <v>1</v>
      </c>
      <c r="AA145">
        <f ca="1"/>
        <v>0</v>
      </c>
      <c r="AB145">
        <f ca="1"/>
        <v>0</v>
      </c>
      <c r="AC145">
        <f ca="1"/>
        <v>0</v>
      </c>
      <c r="AD145">
        <f ca="1"/>
        <v>0</v>
      </c>
      <c r="AE145">
        <f ca="1"/>
        <v>0</v>
      </c>
      <c r="AF145">
        <f ca="1"/>
        <v>0</v>
      </c>
      <c r="AG145">
        <f ca="1"/>
        <v>0</v>
      </c>
      <c r="AH145">
        <f ca="1"/>
        <v>0</v>
      </c>
      <c r="AI145">
        <f ca="1"/>
        <v>0</v>
      </c>
      <c r="AJ145">
        <f ca="1"/>
        <v>0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  <c r="AQ145">
        <f ca="1"/>
        <v>0</v>
      </c>
      <c r="AR145">
        <f ca="1"/>
        <v>0</v>
      </c>
      <c r="AS145">
        <f ca="1"/>
        <v>0</v>
      </c>
      <c r="AT145">
        <f ca="1"/>
        <v>0</v>
      </c>
      <c r="AU145">
        <f ca="1"/>
        <v>0</v>
      </c>
      <c r="AV145">
        <f ca="1"/>
        <v>0</v>
      </c>
      <c r="AW145">
        <f ca="1"/>
        <v>0</v>
      </c>
      <c r="AX145">
        <f ca="1"/>
        <v>0</v>
      </c>
      <c r="AY145">
        <f ca="1"/>
        <v>0</v>
      </c>
      <c r="AZ145">
        <f ca="1"/>
        <v>0</v>
      </c>
      <c r="BA145">
        <f ca="1"/>
        <v>0</v>
      </c>
      <c r="BB145">
        <f ca="1"/>
        <v>0</v>
      </c>
      <c r="BC145">
        <f ca="1"/>
        <v>0</v>
      </c>
      <c r="BD145">
        <f ca="1"/>
        <v>0</v>
      </c>
      <c r="BE145">
        <f ca="1"/>
        <v>0</v>
      </c>
      <c r="BF145">
        <f ca="1"/>
        <v>0</v>
      </c>
      <c r="BG145">
        <f ca="1"/>
        <v>0</v>
      </c>
      <c r="BH145">
        <f ca="1"/>
        <v>0</v>
      </c>
      <c r="BI145">
        <f ca="1"/>
        <v>0</v>
      </c>
      <c r="BJ145">
        <f ca="1"/>
        <v>0</v>
      </c>
      <c r="BK145">
        <f ca="1"/>
        <v>0</v>
      </c>
      <c r="BL145">
        <f ca="1"/>
        <v>0</v>
      </c>
      <c r="BM145">
        <f ca="1"/>
        <v>0</v>
      </c>
      <c r="BN145">
        <f ca="1"/>
        <v>0</v>
      </c>
      <c r="BO145">
        <f ca="1"/>
        <v>0</v>
      </c>
      <c r="BP145">
        <f ca="1"/>
        <v>0</v>
      </c>
      <c r="BQ145">
        <f ca="1"/>
        <v>0</v>
      </c>
      <c r="BR145" t="str">
        <f ca="1"/>
        <v/>
      </c>
      <c r="BS145">
        <f ca="1"/>
        <v>0</v>
      </c>
      <c r="BT145">
        <f ca="1"/>
        <v>0</v>
      </c>
      <c r="BU145" t="b">
        <f ca="1"/>
        <v>0</v>
      </c>
      <c r="BV145" t="b">
        <f ca="1"/>
        <v>0</v>
      </c>
      <c r="BW145">
        <f ca="1"/>
        <v>0</v>
      </c>
      <c r="BX145">
        <f ca="1"/>
        <v>0</v>
      </c>
      <c r="BY145">
        <f ca="1"/>
        <v>0</v>
      </c>
      <c r="BZ145">
        <f ca="1"/>
        <v>0</v>
      </c>
      <c r="CA145">
        <f ca="1"/>
        <v>1</v>
      </c>
      <c r="CB145">
        <f ca="1"/>
        <v>0</v>
      </c>
      <c r="CC145" t="b">
        <f ca="1"/>
        <v>0</v>
      </c>
      <c r="CD145" t="b">
        <f ca="1"/>
        <v>1</v>
      </c>
      <c r="CE145">
        <f ca="1"/>
        <v>0</v>
      </c>
      <c r="CF145">
        <f ca="1"/>
        <v>0</v>
      </c>
      <c r="CG145">
        <f ca="1"/>
        <v>0</v>
      </c>
      <c r="CH145">
        <f ca="1"/>
        <v>0</v>
      </c>
      <c r="CI145" t="b">
        <f ca="1"/>
        <v>0</v>
      </c>
      <c r="CJ145" t="b">
        <f ca="1"/>
        <v>0</v>
      </c>
      <c r="CK145" t="b">
        <f ca="1"/>
        <v>0</v>
      </c>
      <c r="CL145" t="b">
        <f ca="1"/>
        <v>1</v>
      </c>
      <c r="CM145" t="b">
        <f ca="1"/>
        <v>0</v>
      </c>
      <c r="CN145" t="b">
        <f ca="1"/>
        <v>0</v>
      </c>
      <c r="CO145">
        <f ca="1"/>
        <v>0</v>
      </c>
      <c r="CP145">
        <f ca="1"/>
        <v>0</v>
      </c>
      <c r="CQ145">
        <f ca="1"/>
        <v>0</v>
      </c>
      <c r="CR145">
        <f ca="1"/>
        <v>0</v>
      </c>
      <c r="CS145">
        <f ca="1"/>
        <v>0</v>
      </c>
      <c r="CT145">
        <f ca="1"/>
        <v>0</v>
      </c>
      <c r="CU145" t="b">
        <f ca="1"/>
        <v>1</v>
      </c>
      <c r="CV145" t="b">
        <f ca="1"/>
        <v>1</v>
      </c>
      <c r="CW145" t="b">
        <f ca="1"/>
        <v>0</v>
      </c>
      <c r="CX145" t="b">
        <f ca="1"/>
        <v>0</v>
      </c>
      <c r="CY145">
        <f ca="1"/>
        <v>1</v>
      </c>
      <c r="CZ145">
        <f ca="1"/>
        <v>3</v>
      </c>
      <c r="DA145">
        <f ca="1"/>
        <v>0</v>
      </c>
      <c r="DB145" t="b">
        <f ca="1"/>
        <v>0</v>
      </c>
      <c r="DC145" t="b">
        <f ca="1"/>
        <v>0</v>
      </c>
      <c r="DD145">
        <f ca="1"/>
        <v>0</v>
      </c>
      <c r="DE145" t="b">
        <f ca="1"/>
        <v>0</v>
      </c>
      <c r="DF145">
        <f ca="1"/>
        <v>0</v>
      </c>
    </row>
    <row r="146" spans="1:110" x14ac:dyDescent="0.2">
      <c r="A146" t="str">
        <f ca="1"/>
        <v>6_7 Border</v>
      </c>
      <c r="B146">
        <f ca="1"/>
        <v>2</v>
      </c>
      <c r="C146">
        <f ca="1"/>
        <v>0</v>
      </c>
      <c r="D146">
        <f ca="1"/>
        <v>0</v>
      </c>
      <c r="E146">
        <f ca="1"/>
        <v>0</v>
      </c>
      <c r="F146">
        <f ca="1"/>
        <v>0</v>
      </c>
      <c r="G146">
        <f ca="1"/>
        <v>0</v>
      </c>
      <c r="H146">
        <f ca="1"/>
        <v>0</v>
      </c>
      <c r="I146">
        <f ca="1"/>
        <v>0</v>
      </c>
      <c r="J146" t="str">
        <f ca="1"/>
        <v>1:43</v>
      </c>
      <c r="K146" t="b">
        <f ca="1"/>
        <v>0</v>
      </c>
      <c r="L146" t="b">
        <f ca="1"/>
        <v>1</v>
      </c>
      <c r="M146" t="b">
        <f ca="1"/>
        <v>0</v>
      </c>
      <c r="N146" t="str">
        <f ca="1"/>
        <v>Sledge</v>
      </c>
      <c r="O146" t="b">
        <f ca="1"/>
        <v>0</v>
      </c>
      <c r="P146">
        <f ca="1"/>
        <v>0</v>
      </c>
      <c r="Q146">
        <f ca="1"/>
        <v>0</v>
      </c>
      <c r="R146">
        <f ca="1"/>
        <v>0</v>
      </c>
      <c r="S146">
        <f ca="1"/>
        <v>0</v>
      </c>
      <c r="T146">
        <f ca="1"/>
        <v>0</v>
      </c>
      <c r="U146">
        <f ca="1"/>
        <v>0</v>
      </c>
      <c r="V146">
        <f ca="1"/>
        <v>0</v>
      </c>
      <c r="W146">
        <f ca="1"/>
        <v>0</v>
      </c>
      <c r="X146">
        <f ca="1"/>
        <v>0</v>
      </c>
      <c r="Y146">
        <f ca="1"/>
        <v>0</v>
      </c>
      <c r="Z146">
        <f ca="1"/>
        <v>2</v>
      </c>
      <c r="AA146">
        <f ca="1"/>
        <v>0</v>
      </c>
      <c r="AB146">
        <f ca="1"/>
        <v>0</v>
      </c>
      <c r="AC146">
        <f ca="1"/>
        <v>0</v>
      </c>
      <c r="AD146">
        <f ca="1"/>
        <v>0</v>
      </c>
      <c r="AE146">
        <f ca="1"/>
        <v>0</v>
      </c>
      <c r="AF146">
        <f ca="1"/>
        <v>0</v>
      </c>
      <c r="AG146">
        <f ca="1"/>
        <v>0</v>
      </c>
      <c r="AH146">
        <f ca="1"/>
        <v>0</v>
      </c>
      <c r="AI146">
        <f ca="1"/>
        <v>0</v>
      </c>
      <c r="AJ146">
        <f ca="1"/>
        <v>0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>
        <f ca="1"/>
        <v>0</v>
      </c>
      <c r="AP146">
        <f ca="1"/>
        <v>0</v>
      </c>
      <c r="AQ146">
        <f ca="1"/>
        <v>0</v>
      </c>
      <c r="AR146">
        <f ca="1"/>
        <v>0</v>
      </c>
      <c r="AS146">
        <f ca="1"/>
        <v>0</v>
      </c>
      <c r="AT146">
        <f ca="1"/>
        <v>0</v>
      </c>
      <c r="AU146">
        <f ca="1"/>
        <v>0</v>
      </c>
      <c r="AV146">
        <f ca="1"/>
        <v>0</v>
      </c>
      <c r="AW146">
        <f ca="1"/>
        <v>0</v>
      </c>
      <c r="AX146">
        <f ca="1"/>
        <v>0</v>
      </c>
      <c r="AY146">
        <f ca="1"/>
        <v>0</v>
      </c>
      <c r="AZ146">
        <f ca="1"/>
        <v>0</v>
      </c>
      <c r="BA146">
        <f ca="1"/>
        <v>0</v>
      </c>
      <c r="BB146">
        <f ca="1"/>
        <v>0</v>
      </c>
      <c r="BC146">
        <f ca="1"/>
        <v>0</v>
      </c>
      <c r="BD146">
        <f ca="1"/>
        <v>0</v>
      </c>
      <c r="BE146">
        <f ca="1"/>
        <v>0</v>
      </c>
      <c r="BF146">
        <f ca="1"/>
        <v>0</v>
      </c>
      <c r="BG146">
        <f ca="1"/>
        <v>0</v>
      </c>
      <c r="BH146">
        <f ca="1"/>
        <v>0</v>
      </c>
      <c r="BI146">
        <f ca="1"/>
        <v>0</v>
      </c>
      <c r="BJ146">
        <f ca="1"/>
        <v>0</v>
      </c>
      <c r="BK146">
        <f ca="1"/>
        <v>0</v>
      </c>
      <c r="BL146">
        <f ca="1"/>
        <v>0</v>
      </c>
      <c r="BM146">
        <f ca="1"/>
        <v>0</v>
      </c>
      <c r="BN146">
        <f ca="1"/>
        <v>0</v>
      </c>
      <c r="BO146">
        <f ca="1"/>
        <v>0</v>
      </c>
      <c r="BP146">
        <f ca="1"/>
        <v>0</v>
      </c>
      <c r="BQ146">
        <f ca="1"/>
        <v>0</v>
      </c>
      <c r="BR146" t="str">
        <f ca="1"/>
        <v/>
      </c>
      <c r="BS146">
        <f ca="1"/>
        <v>0</v>
      </c>
      <c r="BT146">
        <f ca="1"/>
        <v>0</v>
      </c>
      <c r="BU146" t="b">
        <f ca="1"/>
        <v>0</v>
      </c>
      <c r="BV146" t="b">
        <f ca="1"/>
        <v>0</v>
      </c>
      <c r="BW146">
        <f ca="1"/>
        <v>0</v>
      </c>
      <c r="BX146">
        <f ca="1"/>
        <v>0</v>
      </c>
      <c r="BY146">
        <f ca="1"/>
        <v>0</v>
      </c>
      <c r="BZ146">
        <f ca="1"/>
        <v>0</v>
      </c>
      <c r="CA146">
        <f ca="1"/>
        <v>0</v>
      </c>
      <c r="CB146">
        <f ca="1"/>
        <v>0</v>
      </c>
      <c r="CC146" t="b">
        <f ca="1"/>
        <v>0</v>
      </c>
      <c r="CD146" t="b">
        <f ca="1"/>
        <v>1</v>
      </c>
      <c r="CE146">
        <f ca="1"/>
        <v>0</v>
      </c>
      <c r="CF146">
        <f ca="1"/>
        <v>0</v>
      </c>
      <c r="CG146">
        <f ca="1"/>
        <v>0</v>
      </c>
      <c r="CH146">
        <f ca="1"/>
        <v>103</v>
      </c>
      <c r="CI146">
        <f ca="1"/>
        <v>77</v>
      </c>
      <c r="CJ146" t="b">
        <f ca="1"/>
        <v>0</v>
      </c>
      <c r="CK146" t="b">
        <f ca="1"/>
        <v>0</v>
      </c>
      <c r="CL146" t="b">
        <f ca="1"/>
        <v>1</v>
      </c>
      <c r="CM146" t="b">
        <f ca="1"/>
        <v>1</v>
      </c>
      <c r="CN146" t="b">
        <f ca="1"/>
        <v>0</v>
      </c>
      <c r="CO146">
        <f ca="1"/>
        <v>0</v>
      </c>
      <c r="CP146">
        <f ca="1"/>
        <v>0</v>
      </c>
      <c r="CQ146">
        <f ca="1"/>
        <v>0</v>
      </c>
      <c r="CR146">
        <f ca="1"/>
        <v>0</v>
      </c>
      <c r="CS146">
        <f ca="1"/>
        <v>0</v>
      </c>
      <c r="CT146">
        <f ca="1"/>
        <v>0</v>
      </c>
      <c r="CU146" t="b">
        <f ca="1"/>
        <v>1</v>
      </c>
      <c r="CV146" t="b">
        <f ca="1"/>
        <v>1</v>
      </c>
      <c r="CW146">
        <f ca="1"/>
        <v>77</v>
      </c>
      <c r="CX146">
        <f ca="1"/>
        <v>104</v>
      </c>
      <c r="CY146">
        <f ca="1"/>
        <v>0</v>
      </c>
      <c r="CZ146">
        <f ca="1"/>
        <v>2</v>
      </c>
      <c r="DA146">
        <f ca="1"/>
        <v>0</v>
      </c>
      <c r="DB146" t="b">
        <f ca="1"/>
        <v>1</v>
      </c>
      <c r="DC146" t="b">
        <f ca="1"/>
        <v>0</v>
      </c>
      <c r="DD146">
        <f ca="1"/>
        <v>0</v>
      </c>
      <c r="DE146" t="b">
        <f ca="1"/>
        <v>0</v>
      </c>
      <c r="DF146">
        <f ca="1"/>
        <v>0</v>
      </c>
    </row>
    <row r="147" spans="1:110" x14ac:dyDescent="0.2">
      <c r="A147" t="str">
        <f ca="1"/>
        <v>6_7 Border</v>
      </c>
      <c r="B147">
        <f ca="1"/>
        <v>3</v>
      </c>
      <c r="C147">
        <f ca="1"/>
        <v>0</v>
      </c>
      <c r="D147">
        <f ca="1"/>
        <v>0</v>
      </c>
      <c r="E147">
        <f ca="1"/>
        <v>0</v>
      </c>
      <c r="F147">
        <f ca="1"/>
        <v>0</v>
      </c>
      <c r="G147">
        <f ca="1"/>
        <v>0</v>
      </c>
      <c r="H147">
        <f ca="1"/>
        <v>0</v>
      </c>
      <c r="I147">
        <f ca="1"/>
        <v>0</v>
      </c>
      <c r="J147" t="str">
        <f ca="1"/>
        <v>2:18</v>
      </c>
      <c r="K147" t="b">
        <f ca="1"/>
        <v>0</v>
      </c>
      <c r="L147" t="b">
        <f ca="1"/>
        <v>0</v>
      </c>
      <c r="M147" t="b">
        <f ca="1"/>
        <v>1</v>
      </c>
      <c r="N147" t="str">
        <f ca="1"/>
        <v>Sledge</v>
      </c>
      <c r="O147" t="b">
        <f ca="1"/>
        <v>0</v>
      </c>
      <c r="P147">
        <f ca="1"/>
        <v>0</v>
      </c>
      <c r="Q147">
        <f ca="1"/>
        <v>0</v>
      </c>
      <c r="R147">
        <f ca="1"/>
        <v>0</v>
      </c>
      <c r="S147">
        <f ca="1"/>
        <v>0</v>
      </c>
      <c r="T147">
        <f ca="1"/>
        <v>0</v>
      </c>
      <c r="U147">
        <f ca="1"/>
        <v>0</v>
      </c>
      <c r="V147">
        <f ca="1"/>
        <v>0</v>
      </c>
      <c r="W147">
        <f ca="1"/>
        <v>0</v>
      </c>
      <c r="X147">
        <f ca="1"/>
        <v>0</v>
      </c>
      <c r="Y147">
        <f ca="1"/>
        <v>0</v>
      </c>
      <c r="Z147">
        <f ca="1"/>
        <v>3</v>
      </c>
      <c r="AA147">
        <f ca="1"/>
        <v>0</v>
      </c>
      <c r="AB147">
        <f ca="1"/>
        <v>0</v>
      </c>
      <c r="AC147">
        <f ca="1"/>
        <v>0</v>
      </c>
      <c r="AD147">
        <f ca="1"/>
        <v>0</v>
      </c>
      <c r="AE147">
        <f ca="1"/>
        <v>0</v>
      </c>
      <c r="AF147">
        <f ca="1"/>
        <v>0</v>
      </c>
      <c r="AG147">
        <f ca="1"/>
        <v>0</v>
      </c>
      <c r="AH147">
        <f ca="1"/>
        <v>0</v>
      </c>
      <c r="AI147">
        <f ca="1"/>
        <v>0</v>
      </c>
      <c r="AJ147">
        <f ca="1"/>
        <v>0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  <c r="AQ147">
        <f ca="1"/>
        <v>0</v>
      </c>
      <c r="AR147">
        <f ca="1"/>
        <v>0</v>
      </c>
      <c r="AS147">
        <f ca="1"/>
        <v>0</v>
      </c>
      <c r="AT147">
        <f ca="1"/>
        <v>0</v>
      </c>
      <c r="AU147">
        <f ca="1"/>
        <v>0</v>
      </c>
      <c r="AV147">
        <f ca="1"/>
        <v>0</v>
      </c>
      <c r="AW147">
        <f ca="1"/>
        <v>0</v>
      </c>
      <c r="AX147">
        <f ca="1"/>
        <v>0</v>
      </c>
      <c r="AY147">
        <f ca="1"/>
        <v>0</v>
      </c>
      <c r="AZ147">
        <f ca="1"/>
        <v>0</v>
      </c>
      <c r="BA147">
        <f ca="1"/>
        <v>0</v>
      </c>
      <c r="BB147">
        <f ca="1"/>
        <v>0</v>
      </c>
      <c r="BC147">
        <f ca="1"/>
        <v>0</v>
      </c>
      <c r="BD147">
        <f ca="1"/>
        <v>0</v>
      </c>
      <c r="BE147">
        <f ca="1"/>
        <v>0</v>
      </c>
      <c r="BF147">
        <f ca="1"/>
        <v>0</v>
      </c>
      <c r="BG147">
        <f ca="1"/>
        <v>0</v>
      </c>
      <c r="BH147">
        <f ca="1"/>
        <v>0</v>
      </c>
      <c r="BI147">
        <f ca="1"/>
        <v>0</v>
      </c>
      <c r="BJ147">
        <f ca="1"/>
        <v>0</v>
      </c>
      <c r="BK147">
        <f ca="1"/>
        <v>0</v>
      </c>
      <c r="BL147">
        <f ca="1"/>
        <v>0</v>
      </c>
      <c r="BM147">
        <f ca="1"/>
        <v>0</v>
      </c>
      <c r="BN147">
        <f ca="1"/>
        <v>0</v>
      </c>
      <c r="BO147">
        <f ca="1"/>
        <v>0</v>
      </c>
      <c r="BP147">
        <f ca="1"/>
        <v>0</v>
      </c>
      <c r="BQ147">
        <f ca="1"/>
        <v>0</v>
      </c>
      <c r="BR147" t="str">
        <f ca="1"/>
        <v/>
      </c>
      <c r="BS147">
        <f ca="1"/>
        <v>0</v>
      </c>
      <c r="BT147">
        <f ca="1"/>
        <v>0</v>
      </c>
      <c r="BU147" t="b">
        <f ca="1"/>
        <v>0</v>
      </c>
      <c r="BV147" t="b">
        <f ca="1"/>
        <v>0</v>
      </c>
      <c r="BW147">
        <f ca="1"/>
        <v>0</v>
      </c>
      <c r="BX147">
        <f ca="1"/>
        <v>0</v>
      </c>
      <c r="BY147">
        <f ca="1"/>
        <v>0</v>
      </c>
      <c r="BZ147">
        <f ca="1"/>
        <v>0</v>
      </c>
      <c r="CA147">
        <f ca="1"/>
        <v>0</v>
      </c>
      <c r="CB147">
        <f ca="1"/>
        <v>0</v>
      </c>
      <c r="CC147" t="b">
        <f ca="1"/>
        <v>0</v>
      </c>
      <c r="CD147" t="b">
        <f ca="1"/>
        <v>0</v>
      </c>
      <c r="CE147">
        <f ca="1"/>
        <v>0</v>
      </c>
      <c r="CF147">
        <f ca="1"/>
        <v>0</v>
      </c>
      <c r="CG147">
        <f ca="1"/>
        <v>0</v>
      </c>
      <c r="CH147">
        <f ca="1"/>
        <v>138</v>
      </c>
      <c r="CI147">
        <f ca="1"/>
        <v>42</v>
      </c>
      <c r="CJ147" t="b">
        <f ca="1"/>
        <v>0</v>
      </c>
      <c r="CK147" t="b">
        <f ca="1"/>
        <v>1</v>
      </c>
      <c r="CL147" t="b">
        <f ca="1"/>
        <v>0</v>
      </c>
      <c r="CM147" t="b">
        <f ca="1"/>
        <v>0</v>
      </c>
      <c r="CN147" t="b">
        <f ca="1"/>
        <v>0</v>
      </c>
      <c r="CO147">
        <f ca="1"/>
        <v>0</v>
      </c>
      <c r="CP147">
        <f ca="1"/>
        <v>0</v>
      </c>
      <c r="CQ147">
        <f ca="1"/>
        <v>0</v>
      </c>
      <c r="CR147">
        <f ca="1"/>
        <v>0</v>
      </c>
      <c r="CS147">
        <f ca="1"/>
        <v>0</v>
      </c>
      <c r="CT147">
        <f ca="1"/>
        <v>0</v>
      </c>
      <c r="CU147" t="b">
        <f ca="1"/>
        <v>0</v>
      </c>
      <c r="CV147" t="b">
        <f ca="1"/>
        <v>1</v>
      </c>
      <c r="CW147">
        <f ca="1"/>
        <v>42</v>
      </c>
      <c r="CX147" t="b">
        <f ca="1"/>
        <v>0</v>
      </c>
      <c r="CY147">
        <f ca="1"/>
        <v>0</v>
      </c>
      <c r="CZ147">
        <f ca="1"/>
        <v>1</v>
      </c>
      <c r="DA147">
        <f ca="1"/>
        <v>0</v>
      </c>
      <c r="DB147" t="b">
        <f ca="1"/>
        <v>0</v>
      </c>
      <c r="DC147" t="b">
        <f ca="1"/>
        <v>0</v>
      </c>
      <c r="DD147">
        <f ca="1"/>
        <v>0</v>
      </c>
      <c r="DE147" t="b">
        <f ca="1"/>
        <v>0</v>
      </c>
      <c r="DF147">
        <f ca="1"/>
        <v>0</v>
      </c>
    </row>
    <row r="148" spans="1:110" x14ac:dyDescent="0.2">
      <c r="A148" t="str">
        <f ca="1"/>
        <v>6_7 Border</v>
      </c>
      <c r="B148">
        <f ca="1"/>
        <v>4</v>
      </c>
      <c r="C148">
        <f ca="1"/>
        <v>0</v>
      </c>
      <c r="D148">
        <f ca="1"/>
        <v>0</v>
      </c>
      <c r="E148">
        <f ca="1"/>
        <v>0</v>
      </c>
      <c r="F148">
        <f ca="1"/>
        <v>0</v>
      </c>
      <c r="G148">
        <f ca="1"/>
        <v>0</v>
      </c>
      <c r="H148">
        <f ca="1"/>
        <v>0</v>
      </c>
      <c r="I148">
        <f ca="1"/>
        <v>0</v>
      </c>
      <c r="J148" t="str">
        <f ca="1"/>
        <v>1:43</v>
      </c>
      <c r="K148" t="b">
        <f ca="1"/>
        <v>0</v>
      </c>
      <c r="L148" t="b">
        <f ca="1"/>
        <v>0</v>
      </c>
      <c r="M148" t="b">
        <f ca="1"/>
        <v>0</v>
      </c>
      <c r="N148" t="str">
        <f ca="1"/>
        <v>Sledge</v>
      </c>
      <c r="O148" t="b">
        <f ca="1"/>
        <v>0</v>
      </c>
      <c r="P148">
        <f ca="1"/>
        <v>0</v>
      </c>
      <c r="Q148">
        <f ca="1"/>
        <v>0</v>
      </c>
      <c r="R148">
        <f ca="1"/>
        <v>0</v>
      </c>
      <c r="S148">
        <f ca="1"/>
        <v>0</v>
      </c>
      <c r="T148">
        <f ca="1"/>
        <v>0</v>
      </c>
      <c r="U148">
        <f ca="1"/>
        <v>0</v>
      </c>
      <c r="V148">
        <f ca="1"/>
        <v>0</v>
      </c>
      <c r="W148">
        <f ca="1"/>
        <v>0</v>
      </c>
      <c r="X148">
        <f ca="1"/>
        <v>0</v>
      </c>
      <c r="Y148">
        <f ca="1"/>
        <v>0</v>
      </c>
      <c r="Z148">
        <f ca="1"/>
        <v>4</v>
      </c>
      <c r="AA148">
        <f ca="1"/>
        <v>0</v>
      </c>
      <c r="AB148">
        <f ca="1"/>
        <v>0</v>
      </c>
      <c r="AC148">
        <f ca="1"/>
        <v>0</v>
      </c>
      <c r="AD148">
        <f ca="1"/>
        <v>0</v>
      </c>
      <c r="AE148">
        <f ca="1"/>
        <v>0</v>
      </c>
      <c r="AF148">
        <f ca="1"/>
        <v>0</v>
      </c>
      <c r="AG148">
        <f ca="1"/>
        <v>0</v>
      </c>
      <c r="AH148">
        <f ca="1"/>
        <v>0</v>
      </c>
      <c r="AI148">
        <f ca="1"/>
        <v>0</v>
      </c>
      <c r="AJ148">
        <f ca="1"/>
        <v>0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  <c r="AQ148">
        <f ca="1"/>
        <v>0</v>
      </c>
      <c r="AR148">
        <f ca="1"/>
        <v>0</v>
      </c>
      <c r="AS148">
        <f ca="1"/>
        <v>0</v>
      </c>
      <c r="AT148">
        <f ca="1"/>
        <v>0</v>
      </c>
      <c r="AU148">
        <f ca="1"/>
        <v>0</v>
      </c>
      <c r="AV148">
        <f ca="1"/>
        <v>0</v>
      </c>
      <c r="AW148">
        <f ca="1"/>
        <v>0</v>
      </c>
      <c r="AX148">
        <f ca="1"/>
        <v>0</v>
      </c>
      <c r="AY148">
        <f ca="1"/>
        <v>0</v>
      </c>
      <c r="AZ148">
        <f ca="1"/>
        <v>0</v>
      </c>
      <c r="BA148">
        <f ca="1"/>
        <v>0</v>
      </c>
      <c r="BB148">
        <f ca="1"/>
        <v>0</v>
      </c>
      <c r="BC148">
        <f ca="1"/>
        <v>0</v>
      </c>
      <c r="BD148">
        <f ca="1"/>
        <v>0</v>
      </c>
      <c r="BE148">
        <f ca="1"/>
        <v>0</v>
      </c>
      <c r="BF148">
        <f ca="1"/>
        <v>0</v>
      </c>
      <c r="BG148">
        <f ca="1"/>
        <v>0</v>
      </c>
      <c r="BH148">
        <f ca="1"/>
        <v>0</v>
      </c>
      <c r="BI148">
        <f ca="1"/>
        <v>0</v>
      </c>
      <c r="BJ148">
        <f ca="1"/>
        <v>0</v>
      </c>
      <c r="BK148">
        <f ca="1"/>
        <v>0</v>
      </c>
      <c r="BL148">
        <f ca="1"/>
        <v>0</v>
      </c>
      <c r="BM148">
        <f ca="1"/>
        <v>0</v>
      </c>
      <c r="BN148">
        <f ca="1"/>
        <v>0</v>
      </c>
      <c r="BO148">
        <f ca="1"/>
        <v>0</v>
      </c>
      <c r="BP148">
        <f ca="1"/>
        <v>0</v>
      </c>
      <c r="BQ148">
        <f ca="1"/>
        <v>0</v>
      </c>
      <c r="BR148" t="str">
        <f ca="1"/>
        <v/>
      </c>
      <c r="BS148">
        <f ca="1"/>
        <v>0</v>
      </c>
      <c r="BT148">
        <f ca="1"/>
        <v>0</v>
      </c>
      <c r="BU148" t="b">
        <f ca="1"/>
        <v>0</v>
      </c>
      <c r="BV148" t="b">
        <f ca="1"/>
        <v>0</v>
      </c>
      <c r="BW148">
        <f ca="1"/>
        <v>0</v>
      </c>
      <c r="BX148">
        <f ca="1"/>
        <v>0</v>
      </c>
      <c r="BY148">
        <f ca="1"/>
        <v>0</v>
      </c>
      <c r="BZ148">
        <f ca="1"/>
        <v>0</v>
      </c>
      <c r="CA148">
        <f ca="1"/>
        <v>1</v>
      </c>
      <c r="CB148">
        <f ca="1"/>
        <v>0</v>
      </c>
      <c r="CC148" t="b">
        <f ca="1"/>
        <v>0</v>
      </c>
      <c r="CD148" t="b">
        <f ca="1"/>
        <v>1</v>
      </c>
      <c r="CE148">
        <f ca="1"/>
        <v>0</v>
      </c>
      <c r="CF148">
        <f ca="1"/>
        <v>0</v>
      </c>
      <c r="CG148">
        <f ca="1"/>
        <v>0</v>
      </c>
      <c r="CH148">
        <f ca="1"/>
        <v>103</v>
      </c>
      <c r="CI148">
        <f ca="1"/>
        <v>77</v>
      </c>
      <c r="CJ148" t="b">
        <f ca="1"/>
        <v>0</v>
      </c>
      <c r="CK148" t="b">
        <f ca="1"/>
        <v>1</v>
      </c>
      <c r="CL148" t="b">
        <f ca="1"/>
        <v>0</v>
      </c>
      <c r="CM148" t="b">
        <f ca="1"/>
        <v>0</v>
      </c>
      <c r="CN148" t="b">
        <f ca="1"/>
        <v>0</v>
      </c>
      <c r="CO148">
        <f ca="1"/>
        <v>0</v>
      </c>
      <c r="CP148">
        <f ca="1"/>
        <v>0</v>
      </c>
      <c r="CQ148">
        <f ca="1"/>
        <v>0</v>
      </c>
      <c r="CR148">
        <f ca="1"/>
        <v>0</v>
      </c>
      <c r="CS148">
        <f ca="1"/>
        <v>0</v>
      </c>
      <c r="CT148">
        <f ca="1"/>
        <v>0</v>
      </c>
      <c r="CU148" t="b">
        <f ca="1"/>
        <v>1</v>
      </c>
      <c r="CV148">
        <f ca="1"/>
        <v>0</v>
      </c>
      <c r="CW148">
        <f ca="1"/>
        <v>77</v>
      </c>
      <c r="CX148">
        <f ca="1"/>
        <v>0</v>
      </c>
      <c r="CY148">
        <f ca="1"/>
        <v>1</v>
      </c>
      <c r="CZ148">
        <f ca="1"/>
        <v>0</v>
      </c>
      <c r="DA148">
        <f ca="1"/>
        <v>0</v>
      </c>
      <c r="DB148" t="b">
        <f ca="1"/>
        <v>0</v>
      </c>
      <c r="DC148" t="b">
        <f ca="1"/>
        <v>0</v>
      </c>
      <c r="DD148">
        <f ca="1"/>
        <v>0</v>
      </c>
      <c r="DE148" t="b">
        <f ca="1"/>
        <v>0</v>
      </c>
      <c r="DF148">
        <f ca="1"/>
        <v>0</v>
      </c>
    </row>
    <row r="149" spans="1:110" x14ac:dyDescent="0.2">
      <c r="A149" t="str">
        <f ca="1"/>
        <v>6_7 Border</v>
      </c>
      <c r="B149">
        <f ca="1"/>
        <v>5</v>
      </c>
      <c r="C149">
        <f ca="1"/>
        <v>0</v>
      </c>
      <c r="D149">
        <f ca="1"/>
        <v>0</v>
      </c>
      <c r="E149">
        <f ca="1"/>
        <v>0</v>
      </c>
      <c r="F149">
        <f ca="1"/>
        <v>0</v>
      </c>
      <c r="G149">
        <f ca="1"/>
        <v>0</v>
      </c>
      <c r="H149">
        <f ca="1"/>
        <v>0</v>
      </c>
      <c r="I149">
        <f ca="1"/>
        <v>0</v>
      </c>
      <c r="J149" t="str">
        <f ca="1"/>
        <v>2:11</v>
      </c>
      <c r="K149" t="b">
        <f ca="1"/>
        <v>0</v>
      </c>
      <c r="L149" t="b">
        <f ca="1"/>
        <v>0</v>
      </c>
      <c r="M149" t="b">
        <f ca="1"/>
        <v>1</v>
      </c>
      <c r="N149" t="str">
        <f ca="1"/>
        <v>Sledge</v>
      </c>
      <c r="O149" t="b">
        <f ca="1"/>
        <v>0</v>
      </c>
      <c r="P149">
        <f ca="1"/>
        <v>0</v>
      </c>
      <c r="Q149">
        <f ca="1"/>
        <v>0</v>
      </c>
      <c r="R149">
        <f ca="1"/>
        <v>0</v>
      </c>
      <c r="S149">
        <f ca="1"/>
        <v>0</v>
      </c>
      <c r="T149">
        <f ca="1"/>
        <v>0</v>
      </c>
      <c r="U149">
        <f ca="1"/>
        <v>0</v>
      </c>
      <c r="V149">
        <f ca="1"/>
        <v>0</v>
      </c>
      <c r="W149">
        <f ca="1"/>
        <v>0</v>
      </c>
      <c r="X149">
        <f ca="1"/>
        <v>0</v>
      </c>
      <c r="Y149">
        <f ca="1"/>
        <v>0</v>
      </c>
      <c r="Z149">
        <f ca="1"/>
        <v>5</v>
      </c>
      <c r="AA149">
        <f ca="1"/>
        <v>0</v>
      </c>
      <c r="AB149">
        <f ca="1"/>
        <v>0</v>
      </c>
      <c r="AC149">
        <f ca="1"/>
        <v>0</v>
      </c>
      <c r="AD149">
        <f ca="1"/>
        <v>0</v>
      </c>
      <c r="AE149">
        <f ca="1"/>
        <v>0</v>
      </c>
      <c r="AF149">
        <f ca="1"/>
        <v>0</v>
      </c>
      <c r="AG149">
        <f ca="1"/>
        <v>0</v>
      </c>
      <c r="AH149">
        <f ca="1"/>
        <v>0</v>
      </c>
      <c r="AI149">
        <f ca="1"/>
        <v>0</v>
      </c>
      <c r="AJ149">
        <f ca="1"/>
        <v>0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  <c r="AQ149">
        <f ca="1"/>
        <v>0</v>
      </c>
      <c r="AR149">
        <f ca="1"/>
        <v>0</v>
      </c>
      <c r="AS149">
        <f ca="1"/>
        <v>0</v>
      </c>
      <c r="AT149">
        <f ca="1"/>
        <v>0</v>
      </c>
      <c r="AU149">
        <f ca="1"/>
        <v>0</v>
      </c>
      <c r="AV149">
        <f ca="1"/>
        <v>0</v>
      </c>
      <c r="AW149">
        <f ca="1"/>
        <v>0</v>
      </c>
      <c r="AX149">
        <f ca="1"/>
        <v>0</v>
      </c>
      <c r="AY149">
        <f ca="1"/>
        <v>0</v>
      </c>
      <c r="AZ149">
        <f ca="1"/>
        <v>0</v>
      </c>
      <c r="BA149">
        <f ca="1"/>
        <v>0</v>
      </c>
      <c r="BB149">
        <f ca="1"/>
        <v>0</v>
      </c>
      <c r="BC149">
        <f ca="1"/>
        <v>0</v>
      </c>
      <c r="BD149">
        <f ca="1"/>
        <v>0</v>
      </c>
      <c r="BE149">
        <f ca="1"/>
        <v>0</v>
      </c>
      <c r="BF149">
        <f ca="1"/>
        <v>0</v>
      </c>
      <c r="BG149">
        <f ca="1"/>
        <v>0</v>
      </c>
      <c r="BH149">
        <f ca="1"/>
        <v>0</v>
      </c>
      <c r="BI149">
        <f ca="1"/>
        <v>0</v>
      </c>
      <c r="BJ149">
        <f ca="1"/>
        <v>0</v>
      </c>
      <c r="BK149">
        <f ca="1"/>
        <v>0</v>
      </c>
      <c r="BL149">
        <f ca="1"/>
        <v>0</v>
      </c>
      <c r="BM149">
        <f ca="1"/>
        <v>0</v>
      </c>
      <c r="BN149">
        <f ca="1"/>
        <v>0</v>
      </c>
      <c r="BO149">
        <f ca="1"/>
        <v>0</v>
      </c>
      <c r="BP149">
        <f ca="1"/>
        <v>0</v>
      </c>
      <c r="BQ149">
        <f ca="1"/>
        <v>0</v>
      </c>
      <c r="BR149" t="str">
        <f ca="1"/>
        <v/>
      </c>
      <c r="BS149">
        <f ca="1"/>
        <v>0</v>
      </c>
      <c r="BT149">
        <f ca="1"/>
        <v>0</v>
      </c>
      <c r="BU149" t="b">
        <f ca="1"/>
        <v>0</v>
      </c>
      <c r="BV149" t="b">
        <f ca="1"/>
        <v>0</v>
      </c>
      <c r="BW149">
        <f ca="1"/>
        <v>0</v>
      </c>
      <c r="BX149">
        <f ca="1"/>
        <v>0</v>
      </c>
      <c r="BY149">
        <f ca="1"/>
        <v>0</v>
      </c>
      <c r="BZ149">
        <f ca="1"/>
        <v>0</v>
      </c>
      <c r="CA149">
        <f ca="1"/>
        <v>0</v>
      </c>
      <c r="CB149">
        <f ca="1"/>
        <v>0</v>
      </c>
      <c r="CC149" t="b">
        <f ca="1"/>
        <v>0</v>
      </c>
      <c r="CD149" t="b">
        <f ca="1"/>
        <v>0</v>
      </c>
      <c r="CE149">
        <f ca="1"/>
        <v>0</v>
      </c>
      <c r="CF149">
        <f ca="1"/>
        <v>0</v>
      </c>
      <c r="CG149">
        <f ca="1"/>
        <v>0</v>
      </c>
      <c r="CH149">
        <f ca="1"/>
        <v>131</v>
      </c>
      <c r="CI149">
        <f ca="1"/>
        <v>49</v>
      </c>
      <c r="CJ149" t="b">
        <f ca="1"/>
        <v>0</v>
      </c>
      <c r="CK149" t="b">
        <f ca="1"/>
        <v>0</v>
      </c>
      <c r="CL149" t="b">
        <f ca="1"/>
        <v>0</v>
      </c>
      <c r="CM149" t="b">
        <f ca="1"/>
        <v>0</v>
      </c>
      <c r="CN149" t="b">
        <f ca="1"/>
        <v>0</v>
      </c>
      <c r="CO149">
        <f ca="1"/>
        <v>0</v>
      </c>
      <c r="CP149">
        <f ca="1"/>
        <v>0</v>
      </c>
      <c r="CQ149">
        <f ca="1"/>
        <v>0</v>
      </c>
      <c r="CR149">
        <f ca="1"/>
        <v>0</v>
      </c>
      <c r="CS149">
        <f ca="1"/>
        <v>0</v>
      </c>
      <c r="CT149">
        <f ca="1"/>
        <v>0</v>
      </c>
      <c r="CU149" t="b">
        <f ca="1"/>
        <v>0</v>
      </c>
      <c r="CV149">
        <f ca="1"/>
        <v>0</v>
      </c>
      <c r="CW149">
        <f ca="1"/>
        <v>49</v>
      </c>
      <c r="CX149">
        <f ca="1"/>
        <v>0</v>
      </c>
      <c r="CY149">
        <f ca="1"/>
        <v>0</v>
      </c>
      <c r="CZ149">
        <f ca="1"/>
        <v>0</v>
      </c>
      <c r="DA149">
        <f ca="1"/>
        <v>0</v>
      </c>
      <c r="DB149" t="b">
        <f ca="1"/>
        <v>0</v>
      </c>
      <c r="DC149" t="b">
        <f ca="1"/>
        <v>0</v>
      </c>
      <c r="DD149">
        <f ca="1"/>
        <v>0</v>
      </c>
      <c r="DE149" t="b">
        <f ca="1"/>
        <v>0</v>
      </c>
      <c r="DF149">
        <f ca="1"/>
        <v>0</v>
      </c>
    </row>
    <row r="150" spans="1:110" x14ac:dyDescent="0.2">
      <c r="A150" t="str">
        <f ca="1"/>
        <v>6_7 Border</v>
      </c>
      <c r="B150">
        <f ca="1"/>
        <v>6</v>
      </c>
      <c r="C150">
        <f ca="1"/>
        <v>0</v>
      </c>
      <c r="D150">
        <f ca="1"/>
        <v>0</v>
      </c>
      <c r="E150">
        <f ca="1"/>
        <v>0</v>
      </c>
      <c r="F150">
        <f ca="1"/>
        <v>0</v>
      </c>
      <c r="G150">
        <f ca="1"/>
        <v>0</v>
      </c>
      <c r="H150">
        <f ca="1"/>
        <v>0</v>
      </c>
      <c r="I150">
        <f ca="1"/>
        <v>0</v>
      </c>
      <c r="J150">
        <f ca="1"/>
        <v>0</v>
      </c>
      <c r="K150" t="b">
        <f ca="1"/>
        <v>0</v>
      </c>
      <c r="L150" t="b">
        <f ca="1"/>
        <v>0</v>
      </c>
      <c r="M150" t="b">
        <f ca="1"/>
        <v>0</v>
      </c>
      <c r="N150" t="str">
        <f ca="1"/>
        <v>Sledge</v>
      </c>
      <c r="O150" t="b">
        <f ca="1"/>
        <v>0</v>
      </c>
      <c r="P150">
        <f ca="1"/>
        <v>0</v>
      </c>
      <c r="Q150">
        <f ca="1"/>
        <v>0</v>
      </c>
      <c r="R150">
        <f ca="1"/>
        <v>0</v>
      </c>
      <c r="S150">
        <f ca="1"/>
        <v>0</v>
      </c>
      <c r="T150">
        <f ca="1"/>
        <v>0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0</v>
      </c>
      <c r="Z150">
        <f ca="1"/>
        <v>6</v>
      </c>
      <c r="AA150">
        <f ca="1"/>
        <v>0</v>
      </c>
      <c r="AB150">
        <f ca="1"/>
        <v>0</v>
      </c>
      <c r="AC150">
        <f ca="1"/>
        <v>0</v>
      </c>
      <c r="AD150">
        <f ca="1"/>
        <v>0</v>
      </c>
      <c r="AE150">
        <f ca="1"/>
        <v>0</v>
      </c>
      <c r="AF150">
        <f ca="1"/>
        <v>0</v>
      </c>
      <c r="AG150">
        <f ca="1"/>
        <v>0</v>
      </c>
      <c r="AH150">
        <f ca="1"/>
        <v>0</v>
      </c>
      <c r="AI150">
        <f ca="1"/>
        <v>0</v>
      </c>
      <c r="AJ150">
        <f ca="1"/>
        <v>0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  <c r="AQ150">
        <f ca="1"/>
        <v>0</v>
      </c>
      <c r="AR150">
        <f ca="1"/>
        <v>0</v>
      </c>
      <c r="AS150">
        <f ca="1"/>
        <v>0</v>
      </c>
      <c r="AT150">
        <f ca="1"/>
        <v>0</v>
      </c>
      <c r="AU150">
        <f ca="1"/>
        <v>0</v>
      </c>
      <c r="AV150">
        <f ca="1"/>
        <v>0</v>
      </c>
      <c r="AW150">
        <f ca="1"/>
        <v>0</v>
      </c>
      <c r="AX150">
        <f ca="1"/>
        <v>0</v>
      </c>
      <c r="AY150">
        <f ca="1"/>
        <v>0</v>
      </c>
      <c r="AZ150">
        <f ca="1"/>
        <v>0</v>
      </c>
      <c r="BA150">
        <f ca="1"/>
        <v>0</v>
      </c>
      <c r="BB150">
        <f ca="1"/>
        <v>0</v>
      </c>
      <c r="BC150">
        <f ca="1"/>
        <v>0</v>
      </c>
      <c r="BD150">
        <f ca="1"/>
        <v>0</v>
      </c>
      <c r="BE150">
        <f ca="1"/>
        <v>0</v>
      </c>
      <c r="BF150">
        <f ca="1"/>
        <v>0</v>
      </c>
      <c r="BG150">
        <f ca="1"/>
        <v>0</v>
      </c>
      <c r="BH150">
        <f ca="1"/>
        <v>0</v>
      </c>
      <c r="BI150">
        <f ca="1"/>
        <v>0</v>
      </c>
      <c r="BJ150">
        <f ca="1"/>
        <v>0</v>
      </c>
      <c r="BK150">
        <f ca="1"/>
        <v>0</v>
      </c>
      <c r="BL150">
        <f ca="1"/>
        <v>0</v>
      </c>
      <c r="BM150">
        <f ca="1"/>
        <v>0</v>
      </c>
      <c r="BN150">
        <f ca="1"/>
        <v>0</v>
      </c>
      <c r="BO150">
        <f ca="1"/>
        <v>0</v>
      </c>
      <c r="BP150">
        <f ca="1"/>
        <v>0</v>
      </c>
      <c r="BQ150">
        <f ca="1"/>
        <v>0</v>
      </c>
      <c r="BR150" t="str">
        <f ca="1"/>
        <v/>
      </c>
      <c r="BS150">
        <f ca="1"/>
        <v>0</v>
      </c>
      <c r="BT150">
        <f ca="1"/>
        <v>0</v>
      </c>
      <c r="BU150" t="b">
        <f ca="1"/>
        <v>0</v>
      </c>
      <c r="BV150" t="b">
        <f ca="1"/>
        <v>0</v>
      </c>
      <c r="BW150">
        <f ca="1"/>
        <v>0</v>
      </c>
      <c r="BX150">
        <f ca="1"/>
        <v>0</v>
      </c>
      <c r="BY150">
        <f ca="1"/>
        <v>0</v>
      </c>
      <c r="BZ150">
        <f ca="1"/>
        <v>0</v>
      </c>
      <c r="CA150">
        <f ca="1"/>
        <v>1</v>
      </c>
      <c r="CB150">
        <f ca="1"/>
        <v>0</v>
      </c>
      <c r="CC150" t="b">
        <f ca="1"/>
        <v>0</v>
      </c>
      <c r="CD150" t="b">
        <f ca="1"/>
        <v>1</v>
      </c>
      <c r="CE150">
        <f ca="1"/>
        <v>0</v>
      </c>
      <c r="CF150">
        <f ca="1"/>
        <v>0</v>
      </c>
      <c r="CG150">
        <f ca="1"/>
        <v>0</v>
      </c>
      <c r="CH150">
        <f ca="1"/>
        <v>0</v>
      </c>
      <c r="CI150" t="b">
        <f ca="1"/>
        <v>0</v>
      </c>
      <c r="CJ150" t="b">
        <f ca="1"/>
        <v>1</v>
      </c>
      <c r="CK150" t="b">
        <f ca="1"/>
        <v>0</v>
      </c>
      <c r="CL150" t="b">
        <f ca="1"/>
        <v>0</v>
      </c>
      <c r="CM150" t="b">
        <f ca="1"/>
        <v>0</v>
      </c>
      <c r="CN150" t="b">
        <f ca="1"/>
        <v>0</v>
      </c>
      <c r="CO150">
        <f ca="1"/>
        <v>0</v>
      </c>
      <c r="CP150">
        <f ca="1"/>
        <v>0</v>
      </c>
      <c r="CQ150">
        <f ca="1"/>
        <v>0</v>
      </c>
      <c r="CR150">
        <f ca="1"/>
        <v>0</v>
      </c>
      <c r="CS150">
        <f ca="1"/>
        <v>0</v>
      </c>
      <c r="CT150">
        <f ca="1"/>
        <v>0</v>
      </c>
      <c r="CU150" t="b">
        <f ca="1"/>
        <v>1</v>
      </c>
      <c r="CV150">
        <f ca="1"/>
        <v>0</v>
      </c>
      <c r="CW150" t="b">
        <f ca="1"/>
        <v>0</v>
      </c>
      <c r="CX150">
        <f ca="1"/>
        <v>0</v>
      </c>
      <c r="CY150">
        <f ca="1"/>
        <v>1</v>
      </c>
      <c r="CZ150">
        <f ca="1"/>
        <v>0</v>
      </c>
      <c r="DA150">
        <f ca="1"/>
        <v>0</v>
      </c>
      <c r="DB150" t="b">
        <f ca="1"/>
        <v>0</v>
      </c>
      <c r="DC150" t="b">
        <f ca="1"/>
        <v>0</v>
      </c>
      <c r="DD150">
        <f ca="1"/>
        <v>0</v>
      </c>
      <c r="DE150" t="b">
        <f ca="1"/>
        <v>0</v>
      </c>
      <c r="DF150">
        <f ca="1"/>
        <v>1</v>
      </c>
    </row>
    <row r="151" spans="1:110" x14ac:dyDescent="0.2">
      <c r="A151" t="str">
        <f ca="1"/>
        <v>6_7 Border</v>
      </c>
      <c r="B151">
        <f ca="1"/>
        <v>7</v>
      </c>
      <c r="C151">
        <f ca="1"/>
        <v>0</v>
      </c>
      <c r="D151">
        <f ca="1"/>
        <v>0</v>
      </c>
      <c r="E151">
        <f ca="1"/>
        <v>0</v>
      </c>
      <c r="F151">
        <f ca="1"/>
        <v>0</v>
      </c>
      <c r="G151">
        <f ca="1"/>
        <v>0</v>
      </c>
      <c r="H151">
        <f ca="1"/>
        <v>0</v>
      </c>
      <c r="I151">
        <f ca="1"/>
        <v>0</v>
      </c>
      <c r="J151">
        <f ca="1"/>
        <v>0</v>
      </c>
      <c r="K151" t="b">
        <f ca="1"/>
        <v>0</v>
      </c>
      <c r="L151" t="b">
        <f ca="1"/>
        <v>0</v>
      </c>
      <c r="M151" t="b">
        <f ca="1"/>
        <v>0</v>
      </c>
      <c r="N151" t="str">
        <f ca="1"/>
        <v>Wamai</v>
      </c>
      <c r="O151" t="b">
        <f ca="1"/>
        <v>0</v>
      </c>
      <c r="P151">
        <f ca="1"/>
        <v>0</v>
      </c>
      <c r="Q151">
        <f ca="1"/>
        <v>0</v>
      </c>
      <c r="R151">
        <f ca="1"/>
        <v>0</v>
      </c>
      <c r="S151">
        <f ca="1"/>
        <v>0</v>
      </c>
      <c r="T151">
        <f ca="1"/>
        <v>0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0</v>
      </c>
      <c r="Z151">
        <f ca="1"/>
        <v>7</v>
      </c>
      <c r="AA151">
        <f ca="1"/>
        <v>0</v>
      </c>
      <c r="AB151">
        <f ca="1"/>
        <v>0</v>
      </c>
      <c r="AC151">
        <f ca="1"/>
        <v>0</v>
      </c>
      <c r="AD151">
        <f ca="1"/>
        <v>0</v>
      </c>
      <c r="AE151">
        <f ca="1"/>
        <v>0</v>
      </c>
      <c r="AF151">
        <f ca="1"/>
        <v>0</v>
      </c>
      <c r="AG151">
        <f ca="1"/>
        <v>0</v>
      </c>
      <c r="AH151">
        <f ca="1"/>
        <v>0</v>
      </c>
      <c r="AI151">
        <f ca="1"/>
        <v>0</v>
      </c>
      <c r="AJ151">
        <f ca="1"/>
        <v>0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  <c r="AQ151">
        <f ca="1"/>
        <v>0</v>
      </c>
      <c r="AR151">
        <f ca="1"/>
        <v>0</v>
      </c>
      <c r="AS151">
        <f ca="1"/>
        <v>0</v>
      </c>
      <c r="AT151">
        <f ca="1"/>
        <v>0</v>
      </c>
      <c r="AU151">
        <f ca="1"/>
        <v>0</v>
      </c>
      <c r="AV151">
        <f ca="1"/>
        <v>0</v>
      </c>
      <c r="AW151">
        <f ca="1"/>
        <v>0</v>
      </c>
      <c r="AX151">
        <f ca="1"/>
        <v>0</v>
      </c>
      <c r="AY151">
        <f ca="1"/>
        <v>0</v>
      </c>
      <c r="AZ151">
        <f ca="1"/>
        <v>0</v>
      </c>
      <c r="BA151">
        <f ca="1"/>
        <v>0</v>
      </c>
      <c r="BB151">
        <f ca="1"/>
        <v>0</v>
      </c>
      <c r="BC151">
        <f ca="1"/>
        <v>0</v>
      </c>
      <c r="BD151">
        <f ca="1"/>
        <v>0</v>
      </c>
      <c r="BE151">
        <f ca="1"/>
        <v>0</v>
      </c>
      <c r="BF151">
        <f ca="1"/>
        <v>0</v>
      </c>
      <c r="BG151">
        <f ca="1"/>
        <v>0</v>
      </c>
      <c r="BH151">
        <f ca="1"/>
        <v>0</v>
      </c>
      <c r="BI151">
        <f ca="1"/>
        <v>0</v>
      </c>
      <c r="BJ151">
        <f ca="1"/>
        <v>0</v>
      </c>
      <c r="BK151">
        <f ca="1"/>
        <v>0</v>
      </c>
      <c r="BL151">
        <f ca="1"/>
        <v>0</v>
      </c>
      <c r="BM151">
        <f ca="1"/>
        <v>0</v>
      </c>
      <c r="BN151">
        <f ca="1"/>
        <v>0</v>
      </c>
      <c r="BO151">
        <f ca="1"/>
        <v>0</v>
      </c>
      <c r="BP151">
        <f ca="1"/>
        <v>0</v>
      </c>
      <c r="BQ151">
        <f ca="1"/>
        <v>0</v>
      </c>
      <c r="BR151" t="str">
        <f ca="1"/>
        <v/>
      </c>
      <c r="BS151">
        <f ca="1"/>
        <v>0</v>
      </c>
      <c r="BT151">
        <f ca="1"/>
        <v>0</v>
      </c>
      <c r="BU151" t="b">
        <f ca="1"/>
        <v>0</v>
      </c>
      <c r="BV151" t="b">
        <f ca="1"/>
        <v>0</v>
      </c>
      <c r="BW151">
        <f ca="1"/>
        <v>0</v>
      </c>
      <c r="BX151">
        <f ca="1"/>
        <v>0</v>
      </c>
      <c r="BY151">
        <f ca="1"/>
        <v>0</v>
      </c>
      <c r="BZ151">
        <f ca="1"/>
        <v>0</v>
      </c>
      <c r="CA151">
        <f ca="1"/>
        <v>3</v>
      </c>
      <c r="CB151">
        <f ca="1"/>
        <v>3</v>
      </c>
      <c r="CC151" t="b">
        <f ca="1"/>
        <v>1</v>
      </c>
      <c r="CD151" t="b">
        <f ca="1"/>
        <v>1</v>
      </c>
      <c r="CE151">
        <f ca="1"/>
        <v>0</v>
      </c>
      <c r="CF151">
        <f ca="1"/>
        <v>0</v>
      </c>
      <c r="CG151">
        <f ca="1"/>
        <v>0</v>
      </c>
      <c r="CH151">
        <f ca="1"/>
        <v>0</v>
      </c>
      <c r="CI151" t="b">
        <f ca="1"/>
        <v>0</v>
      </c>
      <c r="CJ151" t="b">
        <f ca="1"/>
        <v>0</v>
      </c>
      <c r="CK151" t="b">
        <f ca="1"/>
        <v>0</v>
      </c>
      <c r="CL151" t="b">
        <f ca="1"/>
        <v>0</v>
      </c>
      <c r="CM151" t="b">
        <f ca="1"/>
        <v>0</v>
      </c>
      <c r="CN151" t="b">
        <f ca="1"/>
        <v>0</v>
      </c>
      <c r="CO151">
        <f ca="1"/>
        <v>0</v>
      </c>
      <c r="CP151">
        <f ca="1"/>
        <v>0</v>
      </c>
      <c r="CQ151">
        <f ca="1"/>
        <v>0</v>
      </c>
      <c r="CR151">
        <f ca="1"/>
        <v>0</v>
      </c>
      <c r="CS151">
        <f ca="1"/>
        <v>0</v>
      </c>
      <c r="CT151">
        <f ca="1"/>
        <v>0</v>
      </c>
      <c r="CU151">
        <f ca="1"/>
        <v>0</v>
      </c>
      <c r="CV151">
        <f ca="1"/>
        <v>0</v>
      </c>
      <c r="CW151">
        <f ca="1"/>
        <v>0</v>
      </c>
      <c r="CX151">
        <f ca="1"/>
        <v>0</v>
      </c>
      <c r="CY151">
        <f ca="1"/>
        <v>0</v>
      </c>
      <c r="CZ151">
        <f ca="1"/>
        <v>0</v>
      </c>
      <c r="DA151">
        <f ca="1"/>
        <v>0</v>
      </c>
      <c r="DB151" t="b">
        <f ca="1"/>
        <v>0</v>
      </c>
      <c r="DC151" t="b">
        <f ca="1"/>
        <v>1</v>
      </c>
      <c r="DD151">
        <f ca="1"/>
        <v>0</v>
      </c>
      <c r="DE151" t="b">
        <f ca="1"/>
        <v>0</v>
      </c>
      <c r="DF151">
        <f ca="1"/>
        <v>0</v>
      </c>
    </row>
    <row r="152" spans="1:110" x14ac:dyDescent="0.2">
      <c r="A152" t="str">
        <f ca="1"/>
        <v>6_7 Border</v>
      </c>
      <c r="B152">
        <f ca="1"/>
        <v>8</v>
      </c>
      <c r="C152">
        <f ca="1"/>
        <v>0</v>
      </c>
      <c r="D152">
        <f ca="1"/>
        <v>0</v>
      </c>
      <c r="E152">
        <f ca="1"/>
        <v>0</v>
      </c>
      <c r="F152">
        <f ca="1"/>
        <v>0</v>
      </c>
      <c r="G152">
        <f ca="1"/>
        <v>0</v>
      </c>
      <c r="H152">
        <f ca="1"/>
        <v>0</v>
      </c>
      <c r="I152">
        <f ca="1"/>
        <v>0</v>
      </c>
      <c r="J152" t="str">
        <f ca="1"/>
        <v>1:16</v>
      </c>
      <c r="K152" t="b">
        <f ca="1"/>
        <v>0</v>
      </c>
      <c r="L152" t="b">
        <f ca="1"/>
        <v>0</v>
      </c>
      <c r="M152" t="b">
        <f ca="1"/>
        <v>0</v>
      </c>
      <c r="N152" t="str">
        <f ca="1"/>
        <v>Vigil</v>
      </c>
      <c r="O152" t="b">
        <f ca="1"/>
        <v>0</v>
      </c>
      <c r="P152">
        <f ca="1"/>
        <v>0</v>
      </c>
      <c r="Q152">
        <f ca="1"/>
        <v>0</v>
      </c>
      <c r="R152">
        <f ca="1"/>
        <v>0</v>
      </c>
      <c r="S152">
        <f ca="1"/>
        <v>0</v>
      </c>
      <c r="T152">
        <f ca="1"/>
        <v>0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0</v>
      </c>
      <c r="Z152">
        <f ca="1"/>
        <v>8</v>
      </c>
      <c r="AA152">
        <f ca="1"/>
        <v>0</v>
      </c>
      <c r="AB152">
        <f ca="1"/>
        <v>0</v>
      </c>
      <c r="AC152">
        <f ca="1"/>
        <v>0</v>
      </c>
      <c r="AD152">
        <f ca="1"/>
        <v>0</v>
      </c>
      <c r="AE152">
        <f ca="1"/>
        <v>0</v>
      </c>
      <c r="AF152">
        <f ca="1"/>
        <v>0</v>
      </c>
      <c r="AG152">
        <f ca="1"/>
        <v>0</v>
      </c>
      <c r="AH152">
        <f ca="1"/>
        <v>0</v>
      </c>
      <c r="AI152">
        <f ca="1"/>
        <v>0</v>
      </c>
      <c r="AJ152">
        <f ca="1"/>
        <v>0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  <c r="AQ152">
        <f ca="1"/>
        <v>0</v>
      </c>
      <c r="AR152">
        <f ca="1"/>
        <v>0</v>
      </c>
      <c r="AS152">
        <f ca="1"/>
        <v>0</v>
      </c>
      <c r="AT152">
        <f ca="1"/>
        <v>0</v>
      </c>
      <c r="AU152">
        <f ca="1"/>
        <v>0</v>
      </c>
      <c r="AV152">
        <f ca="1"/>
        <v>0</v>
      </c>
      <c r="AW152">
        <f ca="1"/>
        <v>0</v>
      </c>
      <c r="AX152">
        <f ca="1"/>
        <v>0</v>
      </c>
      <c r="AY152">
        <f ca="1"/>
        <v>0</v>
      </c>
      <c r="AZ152">
        <f ca="1"/>
        <v>0</v>
      </c>
      <c r="BA152">
        <f ca="1"/>
        <v>0</v>
      </c>
      <c r="BB152">
        <f ca="1"/>
        <v>0</v>
      </c>
      <c r="BC152">
        <f ca="1"/>
        <v>0</v>
      </c>
      <c r="BD152">
        <f ca="1"/>
        <v>0</v>
      </c>
      <c r="BE152">
        <f ca="1"/>
        <v>0</v>
      </c>
      <c r="BF152">
        <f ca="1"/>
        <v>0</v>
      </c>
      <c r="BG152">
        <f ca="1"/>
        <v>0</v>
      </c>
      <c r="BH152">
        <f ca="1"/>
        <v>0</v>
      </c>
      <c r="BI152">
        <f ca="1"/>
        <v>0</v>
      </c>
      <c r="BJ152">
        <f ca="1"/>
        <v>0</v>
      </c>
      <c r="BK152">
        <f ca="1"/>
        <v>0</v>
      </c>
      <c r="BL152">
        <f ca="1"/>
        <v>0</v>
      </c>
      <c r="BM152">
        <f ca="1"/>
        <v>0</v>
      </c>
      <c r="BN152">
        <f ca="1"/>
        <v>0</v>
      </c>
      <c r="BO152">
        <f ca="1"/>
        <v>0</v>
      </c>
      <c r="BP152">
        <f ca="1"/>
        <v>0</v>
      </c>
      <c r="BQ152">
        <f ca="1"/>
        <v>0</v>
      </c>
      <c r="BR152" t="str">
        <f ca="1"/>
        <v/>
      </c>
      <c r="BS152">
        <f ca="1"/>
        <v>0</v>
      </c>
      <c r="BT152">
        <f ca="1"/>
        <v>0</v>
      </c>
      <c r="BU152" t="b">
        <f ca="1"/>
        <v>0</v>
      </c>
      <c r="BV152" t="b">
        <f ca="1"/>
        <v>0</v>
      </c>
      <c r="BW152">
        <f ca="1"/>
        <v>0</v>
      </c>
      <c r="BX152">
        <f ca="1"/>
        <v>0</v>
      </c>
      <c r="BY152">
        <f ca="1"/>
        <v>0</v>
      </c>
      <c r="BZ152">
        <f ca="1"/>
        <v>0</v>
      </c>
      <c r="CA152">
        <f ca="1"/>
        <v>2</v>
      </c>
      <c r="CB152">
        <f ca="1"/>
        <v>1</v>
      </c>
      <c r="CC152" t="b">
        <f ca="1"/>
        <v>1</v>
      </c>
      <c r="CD152" t="b">
        <f ca="1"/>
        <v>1</v>
      </c>
      <c r="CE152">
        <f ca="1"/>
        <v>0</v>
      </c>
      <c r="CF152">
        <f ca="1"/>
        <v>0</v>
      </c>
      <c r="CG152">
        <f ca="1"/>
        <v>0</v>
      </c>
      <c r="CH152">
        <f ca="1"/>
        <v>76</v>
      </c>
      <c r="CI152">
        <f ca="1"/>
        <v>104</v>
      </c>
      <c r="CJ152" t="b">
        <f ca="1"/>
        <v>1</v>
      </c>
      <c r="CK152" t="b">
        <f ca="1"/>
        <v>1</v>
      </c>
      <c r="CL152" t="b">
        <f ca="1"/>
        <v>0</v>
      </c>
      <c r="CM152" t="b">
        <f ca="1"/>
        <v>0</v>
      </c>
      <c r="CN152" t="b">
        <f ca="1"/>
        <v>0</v>
      </c>
      <c r="CO152">
        <f ca="1"/>
        <v>0</v>
      </c>
      <c r="CP152">
        <f ca="1"/>
        <v>0</v>
      </c>
      <c r="CQ152">
        <f ca="1"/>
        <v>0</v>
      </c>
      <c r="CR152">
        <f ca="1"/>
        <v>0</v>
      </c>
      <c r="CS152">
        <f ca="1"/>
        <v>0</v>
      </c>
      <c r="CT152">
        <f ca="1"/>
        <v>0</v>
      </c>
      <c r="CU152">
        <f ca="1"/>
        <v>0</v>
      </c>
      <c r="CV152">
        <f ca="1"/>
        <v>0</v>
      </c>
      <c r="CW152">
        <f ca="1"/>
        <v>0</v>
      </c>
      <c r="CX152">
        <f ca="1"/>
        <v>0</v>
      </c>
      <c r="CY152">
        <f ca="1"/>
        <v>0</v>
      </c>
      <c r="CZ152">
        <f ca="1"/>
        <v>0</v>
      </c>
      <c r="DA152">
        <f ca="1"/>
        <v>0</v>
      </c>
      <c r="DB152" t="b">
        <f ca="1"/>
        <v>0</v>
      </c>
      <c r="DC152" t="b">
        <f ca="1"/>
        <v>1</v>
      </c>
      <c r="DD152">
        <f ca="1"/>
        <v>0</v>
      </c>
      <c r="DE152" t="b">
        <f ca="1"/>
        <v>0</v>
      </c>
      <c r="DF152">
        <f ca="1"/>
        <v>0</v>
      </c>
    </row>
    <row r="153" spans="1:110" x14ac:dyDescent="0.2">
      <c r="A153" t="str">
        <f ca="1"/>
        <v>6_7 Border</v>
      </c>
      <c r="B153">
        <f ca="1"/>
        <v>9</v>
      </c>
      <c r="C153">
        <f ca="1"/>
        <v>0</v>
      </c>
      <c r="D153">
        <f ca="1"/>
        <v>0</v>
      </c>
      <c r="E153">
        <f ca="1"/>
        <v>0</v>
      </c>
      <c r="F153">
        <f ca="1"/>
        <v>0</v>
      </c>
      <c r="G153">
        <f ca="1"/>
        <v>0</v>
      </c>
      <c r="H153">
        <f ca="1"/>
        <v>0</v>
      </c>
      <c r="I153">
        <f ca="1"/>
        <v>0</v>
      </c>
      <c r="J153">
        <f ca="1"/>
        <v>0</v>
      </c>
      <c r="K153" t="b">
        <f ca="1"/>
        <v>0</v>
      </c>
      <c r="L153" t="b">
        <f ca="1"/>
        <v>0</v>
      </c>
      <c r="M153" t="b">
        <f ca="1"/>
        <v>0</v>
      </c>
      <c r="N153" t="str">
        <f ca="1"/>
        <v>Azami</v>
      </c>
      <c r="O153" t="b">
        <f ca="1"/>
        <v>0</v>
      </c>
      <c r="P153">
        <f ca="1"/>
        <v>0</v>
      </c>
      <c r="Q153">
        <f ca="1"/>
        <v>0</v>
      </c>
      <c r="R153">
        <f ca="1"/>
        <v>0</v>
      </c>
      <c r="S153">
        <f ca="1"/>
        <v>0</v>
      </c>
      <c r="T153">
        <f ca="1"/>
        <v>0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0</v>
      </c>
      <c r="Z153">
        <f ca="1"/>
        <v>9</v>
      </c>
      <c r="AA153">
        <f ca="1"/>
        <v>0</v>
      </c>
      <c r="AB153">
        <f ca="1"/>
        <v>0</v>
      </c>
      <c r="AC153">
        <f ca="1"/>
        <v>0</v>
      </c>
      <c r="AD153">
        <f ca="1"/>
        <v>0</v>
      </c>
      <c r="AE153">
        <f ca="1"/>
        <v>0</v>
      </c>
      <c r="AF153">
        <f ca="1"/>
        <v>0</v>
      </c>
      <c r="AG153">
        <f ca="1"/>
        <v>0</v>
      </c>
      <c r="AH153">
        <f ca="1"/>
        <v>0</v>
      </c>
      <c r="AI153">
        <f ca="1"/>
        <v>0</v>
      </c>
      <c r="AJ153">
        <f ca="1"/>
        <v>0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  <c r="AQ153">
        <f ca="1"/>
        <v>0</v>
      </c>
      <c r="AR153">
        <f ca="1"/>
        <v>0</v>
      </c>
      <c r="AS153">
        <f ca="1"/>
        <v>0</v>
      </c>
      <c r="AT153">
        <f ca="1"/>
        <v>0</v>
      </c>
      <c r="AU153">
        <f ca="1"/>
        <v>0</v>
      </c>
      <c r="AV153">
        <f ca="1"/>
        <v>0</v>
      </c>
      <c r="AW153">
        <f ca="1"/>
        <v>0</v>
      </c>
      <c r="AX153">
        <f ca="1"/>
        <v>0</v>
      </c>
      <c r="AY153">
        <f ca="1"/>
        <v>0</v>
      </c>
      <c r="AZ153">
        <f ca="1"/>
        <v>0</v>
      </c>
      <c r="BA153">
        <f ca="1"/>
        <v>0</v>
      </c>
      <c r="BB153">
        <f ca="1"/>
        <v>0</v>
      </c>
      <c r="BC153">
        <f ca="1"/>
        <v>0</v>
      </c>
      <c r="BD153">
        <f ca="1"/>
        <v>0</v>
      </c>
      <c r="BE153">
        <f ca="1"/>
        <v>0</v>
      </c>
      <c r="BF153">
        <f ca="1"/>
        <v>0</v>
      </c>
      <c r="BG153">
        <f ca="1"/>
        <v>0</v>
      </c>
      <c r="BH153">
        <f ca="1"/>
        <v>0</v>
      </c>
      <c r="BI153">
        <f ca="1"/>
        <v>0</v>
      </c>
      <c r="BJ153">
        <f ca="1"/>
        <v>0</v>
      </c>
      <c r="BK153">
        <f ca="1"/>
        <v>0</v>
      </c>
      <c r="BL153">
        <f ca="1"/>
        <v>0</v>
      </c>
      <c r="BM153">
        <f ca="1"/>
        <v>0</v>
      </c>
      <c r="BN153">
        <f ca="1"/>
        <v>0</v>
      </c>
      <c r="BO153">
        <f ca="1"/>
        <v>0</v>
      </c>
      <c r="BP153">
        <f ca="1"/>
        <v>0</v>
      </c>
      <c r="BQ153">
        <f ca="1"/>
        <v>0</v>
      </c>
      <c r="BR153" t="str">
        <f ca="1"/>
        <v/>
      </c>
      <c r="BS153">
        <f ca="1"/>
        <v>0</v>
      </c>
      <c r="BT153">
        <f ca="1"/>
        <v>0</v>
      </c>
      <c r="BU153" t="b">
        <f ca="1"/>
        <v>0</v>
      </c>
      <c r="BV153" t="b">
        <f ca="1"/>
        <v>0</v>
      </c>
      <c r="BW153">
        <f ca="1"/>
        <v>0</v>
      </c>
      <c r="BX153">
        <f ca="1"/>
        <v>0</v>
      </c>
      <c r="BY153">
        <f ca="1"/>
        <v>0</v>
      </c>
      <c r="BZ153">
        <f ca="1"/>
        <v>0</v>
      </c>
      <c r="CA153">
        <f ca="1"/>
        <v>1</v>
      </c>
      <c r="CB153">
        <f ca="1"/>
        <v>1</v>
      </c>
      <c r="CC153" t="b">
        <f ca="1"/>
        <v>0</v>
      </c>
      <c r="CD153" t="b">
        <f ca="1"/>
        <v>1</v>
      </c>
      <c r="CE153">
        <f ca="1"/>
        <v>0</v>
      </c>
      <c r="CF153">
        <f ca="1"/>
        <v>0</v>
      </c>
      <c r="CG153">
        <f ca="1"/>
        <v>0</v>
      </c>
      <c r="CH153">
        <f ca="1"/>
        <v>0</v>
      </c>
      <c r="CI153" t="b">
        <f ca="1"/>
        <v>0</v>
      </c>
      <c r="CJ153" t="b">
        <f ca="1"/>
        <v>1</v>
      </c>
      <c r="CK153" t="b">
        <f ca="1"/>
        <v>1</v>
      </c>
      <c r="CL153" t="b">
        <f ca="1"/>
        <v>1</v>
      </c>
      <c r="CM153" t="b">
        <f ca="1"/>
        <v>0</v>
      </c>
      <c r="CN153" t="b">
        <f ca="1"/>
        <v>0</v>
      </c>
      <c r="CO153">
        <f ca="1"/>
        <v>0</v>
      </c>
      <c r="CP153">
        <f ca="1"/>
        <v>0</v>
      </c>
      <c r="CQ153">
        <f ca="1"/>
        <v>0</v>
      </c>
      <c r="CR153">
        <f ca="1"/>
        <v>0</v>
      </c>
      <c r="CS153">
        <f ca="1"/>
        <v>0</v>
      </c>
      <c r="CT153">
        <f ca="1"/>
        <v>0</v>
      </c>
      <c r="CU153">
        <f ca="1"/>
        <v>0</v>
      </c>
      <c r="CV153">
        <f ca="1"/>
        <v>0</v>
      </c>
      <c r="CW153">
        <f ca="1"/>
        <v>0</v>
      </c>
      <c r="CX153">
        <f ca="1"/>
        <v>0</v>
      </c>
      <c r="CY153">
        <f ca="1"/>
        <v>0</v>
      </c>
      <c r="CZ153">
        <f ca="1"/>
        <v>0</v>
      </c>
      <c r="DA153">
        <f ca="1"/>
        <v>0</v>
      </c>
      <c r="DB153" t="b">
        <f ca="1"/>
        <v>0</v>
      </c>
      <c r="DC153" t="b">
        <f ca="1"/>
        <v>0</v>
      </c>
      <c r="DD153">
        <f ca="1"/>
        <v>0</v>
      </c>
      <c r="DE153" t="b">
        <f ca="1"/>
        <v>0</v>
      </c>
      <c r="DF153">
        <f ca="1"/>
        <v>0</v>
      </c>
    </row>
    <row r="154" spans="1:110" x14ac:dyDescent="0.2">
      <c r="A154" t="str">
        <f ca="1"/>
        <v>6_9 Oregon</v>
      </c>
      <c r="B154">
        <f ca="1"/>
        <v>1</v>
      </c>
      <c r="C154">
        <f ca="1"/>
        <v>0</v>
      </c>
      <c r="D154">
        <f ca="1"/>
        <v>0</v>
      </c>
      <c r="E154">
        <f ca="1"/>
        <v>0</v>
      </c>
      <c r="F154">
        <f ca="1"/>
        <v>0</v>
      </c>
      <c r="G154">
        <f ca="1"/>
        <v>0</v>
      </c>
      <c r="H154">
        <f ca="1"/>
        <v>0</v>
      </c>
      <c r="I154">
        <f ca="1"/>
        <v>0</v>
      </c>
      <c r="J154" t="str">
        <f ca="1"/>
        <v>2:16</v>
      </c>
      <c r="K154" t="b">
        <f ca="1"/>
        <v>0</v>
      </c>
      <c r="L154" t="b">
        <f ca="1"/>
        <v>0</v>
      </c>
      <c r="M154" t="b">
        <f ca="1"/>
        <v>0</v>
      </c>
      <c r="N154" t="str">
        <f ca="1"/>
        <v>Wamai</v>
      </c>
      <c r="O154" t="b">
        <f ca="1"/>
        <v>0</v>
      </c>
      <c r="P154">
        <f ca="1"/>
        <v>0</v>
      </c>
      <c r="Q154">
        <f ca="1"/>
        <v>0</v>
      </c>
      <c r="R154">
        <f ca="1"/>
        <v>0</v>
      </c>
      <c r="S154">
        <f ca="1"/>
        <v>0</v>
      </c>
      <c r="T154">
        <f ca="1"/>
        <v>0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0</v>
      </c>
      <c r="Z154">
        <f ca="1"/>
        <v>1</v>
      </c>
      <c r="AA154">
        <f ca="1"/>
        <v>0</v>
      </c>
      <c r="AB154">
        <f ca="1"/>
        <v>0</v>
      </c>
      <c r="AC154">
        <f ca="1"/>
        <v>0</v>
      </c>
      <c r="AD154">
        <f ca="1"/>
        <v>0</v>
      </c>
      <c r="AE154">
        <f ca="1"/>
        <v>0</v>
      </c>
      <c r="AF154">
        <f ca="1"/>
        <v>0</v>
      </c>
      <c r="AG154">
        <f ca="1"/>
        <v>0</v>
      </c>
      <c r="AH154">
        <f ca="1"/>
        <v>0</v>
      </c>
      <c r="AI154">
        <f ca="1"/>
        <v>0</v>
      </c>
      <c r="AJ154">
        <f ca="1"/>
        <v>0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  <c r="AQ154">
        <f ca="1"/>
        <v>0</v>
      </c>
      <c r="AR154">
        <f ca="1"/>
        <v>0</v>
      </c>
      <c r="AS154">
        <f ca="1"/>
        <v>0</v>
      </c>
      <c r="AT154">
        <f ca="1"/>
        <v>0</v>
      </c>
      <c r="AU154">
        <f ca="1"/>
        <v>0</v>
      </c>
      <c r="AV154">
        <f ca="1"/>
        <v>0</v>
      </c>
      <c r="AW154">
        <f ca="1"/>
        <v>0</v>
      </c>
      <c r="AX154">
        <f ca="1"/>
        <v>0</v>
      </c>
      <c r="AY154">
        <f ca="1"/>
        <v>0</v>
      </c>
      <c r="AZ154">
        <f ca="1"/>
        <v>0</v>
      </c>
      <c r="BA154">
        <f ca="1"/>
        <v>0</v>
      </c>
      <c r="BB154">
        <f ca="1"/>
        <v>0</v>
      </c>
      <c r="BC154">
        <f ca="1"/>
        <v>0</v>
      </c>
      <c r="BD154">
        <f ca="1"/>
        <v>0</v>
      </c>
      <c r="BE154">
        <f ca="1"/>
        <v>0</v>
      </c>
      <c r="BF154">
        <f ca="1"/>
        <v>0</v>
      </c>
      <c r="BG154">
        <f ca="1"/>
        <v>0</v>
      </c>
      <c r="BH154">
        <f ca="1"/>
        <v>0</v>
      </c>
      <c r="BI154">
        <f ca="1"/>
        <v>0</v>
      </c>
      <c r="BJ154">
        <f ca="1"/>
        <v>0</v>
      </c>
      <c r="BK154">
        <f ca="1"/>
        <v>0</v>
      </c>
      <c r="BL154">
        <f ca="1"/>
        <v>0</v>
      </c>
      <c r="BM154">
        <f ca="1"/>
        <v>0</v>
      </c>
      <c r="BN154">
        <f ca="1"/>
        <v>0</v>
      </c>
      <c r="BO154">
        <f ca="1"/>
        <v>0</v>
      </c>
      <c r="BP154">
        <f ca="1"/>
        <v>0</v>
      </c>
      <c r="BQ154">
        <f ca="1"/>
        <v>0</v>
      </c>
      <c r="BR154" t="str">
        <f ca="1"/>
        <v/>
      </c>
      <c r="BS154">
        <f ca="1"/>
        <v>0</v>
      </c>
      <c r="BT154">
        <f ca="1"/>
        <v>0</v>
      </c>
      <c r="BU154" t="b">
        <f ca="1"/>
        <v>0</v>
      </c>
      <c r="BV154" t="b">
        <f ca="1"/>
        <v>0</v>
      </c>
      <c r="BW154">
        <f ca="1"/>
        <v>0</v>
      </c>
      <c r="BX154">
        <f ca="1"/>
        <v>0</v>
      </c>
      <c r="BY154">
        <f ca="1"/>
        <v>0</v>
      </c>
      <c r="BZ154">
        <f ca="1"/>
        <v>0</v>
      </c>
      <c r="CA154">
        <f ca="1"/>
        <v>1</v>
      </c>
      <c r="CB154">
        <f ca="1"/>
        <v>0</v>
      </c>
      <c r="CC154" t="b">
        <f ca="1"/>
        <v>1</v>
      </c>
      <c r="CD154" t="b">
        <f ca="1"/>
        <v>1</v>
      </c>
      <c r="CE154">
        <f ca="1"/>
        <v>0</v>
      </c>
      <c r="CF154">
        <f ca="1"/>
        <v>0</v>
      </c>
      <c r="CG154">
        <f ca="1"/>
        <v>0</v>
      </c>
      <c r="CH154">
        <f ca="1"/>
        <v>136</v>
      </c>
      <c r="CI154">
        <f ca="1"/>
        <v>44</v>
      </c>
      <c r="CJ154" t="b">
        <f ca="1"/>
        <v>1</v>
      </c>
      <c r="CK154" t="b">
        <f ca="1"/>
        <v>0</v>
      </c>
      <c r="CL154" t="b">
        <f ca="1"/>
        <v>0</v>
      </c>
      <c r="CM154" t="b">
        <f ca="1"/>
        <v>0</v>
      </c>
      <c r="CN154" t="b">
        <f ca="1"/>
        <v>0</v>
      </c>
      <c r="CO154">
        <f ca="1"/>
        <v>0</v>
      </c>
      <c r="CP154">
        <f ca="1"/>
        <v>0</v>
      </c>
      <c r="CQ154">
        <f ca="1"/>
        <v>0</v>
      </c>
      <c r="CR154">
        <f ca="1"/>
        <v>0</v>
      </c>
      <c r="CS154">
        <f ca="1"/>
        <v>0</v>
      </c>
      <c r="CT154">
        <f ca="1"/>
        <v>0</v>
      </c>
      <c r="CU154" t="b">
        <f ca="1"/>
        <v>1</v>
      </c>
      <c r="CV154" t="b">
        <f ca="1"/>
        <v>1</v>
      </c>
      <c r="CW154">
        <f ca="1"/>
        <v>166</v>
      </c>
      <c r="CX154">
        <f ca="1"/>
        <v>44</v>
      </c>
      <c r="CY154">
        <f ca="1"/>
        <v>3</v>
      </c>
      <c r="CZ154">
        <f ca="1"/>
        <v>1</v>
      </c>
      <c r="DA154">
        <f ca="1"/>
        <v>0</v>
      </c>
      <c r="DB154" t="b">
        <f ca="1"/>
        <v>0</v>
      </c>
      <c r="DC154" t="b">
        <f ca="1"/>
        <v>1</v>
      </c>
      <c r="DD154">
        <f ca="1"/>
        <v>0</v>
      </c>
      <c r="DE154" t="b">
        <f ca="1"/>
        <v>0</v>
      </c>
      <c r="DF154">
        <f ca="1"/>
        <v>0</v>
      </c>
    </row>
    <row r="155" spans="1:110" x14ac:dyDescent="0.2">
      <c r="A155" t="str">
        <f ca="1"/>
        <v>6_9 Oregon</v>
      </c>
      <c r="B155">
        <f ca="1"/>
        <v>2</v>
      </c>
      <c r="C155">
        <f ca="1"/>
        <v>0</v>
      </c>
      <c r="D155">
        <f ca="1"/>
        <v>0</v>
      </c>
      <c r="E155">
        <f ca="1"/>
        <v>0</v>
      </c>
      <c r="F155">
        <f ca="1"/>
        <v>0</v>
      </c>
      <c r="G155">
        <f ca="1"/>
        <v>0</v>
      </c>
      <c r="H155">
        <f ca="1"/>
        <v>0</v>
      </c>
      <c r="I155">
        <f ca="1"/>
        <v>0</v>
      </c>
      <c r="J155" t="str">
        <f ca="1"/>
        <v>0:55</v>
      </c>
      <c r="K155" t="b">
        <f ca="1"/>
        <v>0</v>
      </c>
      <c r="L155" t="b">
        <f ca="1"/>
        <v>0</v>
      </c>
      <c r="M155" t="b">
        <f ca="1"/>
        <v>0</v>
      </c>
      <c r="N155" t="str">
        <f ca="1"/>
        <v>Wamai</v>
      </c>
      <c r="O155" t="b">
        <f ca="1"/>
        <v>0</v>
      </c>
      <c r="P155">
        <f ca="1"/>
        <v>0</v>
      </c>
      <c r="Q155">
        <f ca="1"/>
        <v>0</v>
      </c>
      <c r="R155">
        <f ca="1"/>
        <v>0</v>
      </c>
      <c r="S155">
        <f ca="1"/>
        <v>0</v>
      </c>
      <c r="T155">
        <f ca="1"/>
        <v>0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0</v>
      </c>
      <c r="Z155">
        <f ca="1"/>
        <v>2</v>
      </c>
      <c r="AA155">
        <f ca="1"/>
        <v>0</v>
      </c>
      <c r="AB155">
        <f ca="1"/>
        <v>0</v>
      </c>
      <c r="AC155">
        <f ca="1"/>
        <v>0</v>
      </c>
      <c r="AD155">
        <f ca="1"/>
        <v>0</v>
      </c>
      <c r="AE155">
        <f ca="1"/>
        <v>0</v>
      </c>
      <c r="AF155">
        <f ca="1"/>
        <v>0</v>
      </c>
      <c r="AG155">
        <f ca="1"/>
        <v>0</v>
      </c>
      <c r="AH155">
        <f ca="1"/>
        <v>0</v>
      </c>
      <c r="AI155">
        <f ca="1"/>
        <v>0</v>
      </c>
      <c r="AJ155">
        <f ca="1"/>
        <v>0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  <c r="AQ155">
        <f ca="1"/>
        <v>0</v>
      </c>
      <c r="AR155">
        <f ca="1"/>
        <v>0</v>
      </c>
      <c r="AS155">
        <f ca="1"/>
        <v>0</v>
      </c>
      <c r="AT155">
        <f ca="1"/>
        <v>0</v>
      </c>
      <c r="AU155">
        <f ca="1"/>
        <v>0</v>
      </c>
      <c r="AV155">
        <f ca="1"/>
        <v>0</v>
      </c>
      <c r="AW155">
        <f ca="1"/>
        <v>0</v>
      </c>
      <c r="AX155">
        <f ca="1"/>
        <v>0</v>
      </c>
      <c r="AY155">
        <f ca="1"/>
        <v>0</v>
      </c>
      <c r="AZ155">
        <f ca="1"/>
        <v>0</v>
      </c>
      <c r="BA155">
        <f ca="1"/>
        <v>0</v>
      </c>
      <c r="BB155">
        <f ca="1"/>
        <v>0</v>
      </c>
      <c r="BC155">
        <f ca="1"/>
        <v>0</v>
      </c>
      <c r="BD155">
        <f ca="1"/>
        <v>0</v>
      </c>
      <c r="BE155">
        <f ca="1"/>
        <v>0</v>
      </c>
      <c r="BF155">
        <f ca="1"/>
        <v>0</v>
      </c>
      <c r="BG155">
        <f ca="1"/>
        <v>0</v>
      </c>
      <c r="BH155">
        <f ca="1"/>
        <v>0</v>
      </c>
      <c r="BI155">
        <f ca="1"/>
        <v>0</v>
      </c>
      <c r="BJ155">
        <f ca="1"/>
        <v>0</v>
      </c>
      <c r="BK155">
        <f ca="1"/>
        <v>0</v>
      </c>
      <c r="BL155">
        <f ca="1"/>
        <v>0</v>
      </c>
      <c r="BM155">
        <f ca="1"/>
        <v>0</v>
      </c>
      <c r="BN155">
        <f ca="1"/>
        <v>0</v>
      </c>
      <c r="BO155">
        <f ca="1"/>
        <v>0</v>
      </c>
      <c r="BP155">
        <f ca="1"/>
        <v>0</v>
      </c>
      <c r="BQ155">
        <f ca="1"/>
        <v>0</v>
      </c>
      <c r="BR155" t="str">
        <f ca="1"/>
        <v/>
      </c>
      <c r="BS155">
        <f ca="1"/>
        <v>0</v>
      </c>
      <c r="BT155">
        <f ca="1"/>
        <v>0</v>
      </c>
      <c r="BU155" t="b">
        <f ca="1"/>
        <v>0</v>
      </c>
      <c r="BV155" t="b">
        <f ca="1"/>
        <v>0</v>
      </c>
      <c r="BW155">
        <f ca="1"/>
        <v>0</v>
      </c>
      <c r="BX155">
        <f ca="1"/>
        <v>0</v>
      </c>
      <c r="BY155">
        <f ca="1"/>
        <v>0</v>
      </c>
      <c r="BZ155">
        <f ca="1"/>
        <v>0</v>
      </c>
      <c r="CA155">
        <f ca="1"/>
        <v>1</v>
      </c>
      <c r="CB155">
        <f ca="1"/>
        <v>1</v>
      </c>
      <c r="CC155" t="b">
        <f ca="1"/>
        <v>0</v>
      </c>
      <c r="CD155" t="b">
        <f ca="1"/>
        <v>1</v>
      </c>
      <c r="CE155">
        <f ca="1"/>
        <v>0</v>
      </c>
      <c r="CF155">
        <f ca="1"/>
        <v>0</v>
      </c>
      <c r="CG155">
        <f ca="1"/>
        <v>0</v>
      </c>
      <c r="CH155">
        <f ca="1"/>
        <v>55</v>
      </c>
      <c r="CI155">
        <f ca="1"/>
        <v>125</v>
      </c>
      <c r="CJ155" t="b">
        <f ca="1"/>
        <v>0</v>
      </c>
      <c r="CK155" t="b">
        <f ca="1"/>
        <v>0</v>
      </c>
      <c r="CL155" t="b">
        <f ca="1"/>
        <v>1</v>
      </c>
      <c r="CM155" t="b">
        <f ca="1"/>
        <v>0</v>
      </c>
      <c r="CN155" t="b">
        <f ca="1"/>
        <v>0</v>
      </c>
      <c r="CO155">
        <f ca="1"/>
        <v>0</v>
      </c>
      <c r="CP155">
        <f ca="1"/>
        <v>0</v>
      </c>
      <c r="CQ155">
        <f ca="1"/>
        <v>0</v>
      </c>
      <c r="CR155">
        <f ca="1"/>
        <v>0</v>
      </c>
      <c r="CS155">
        <f ca="1"/>
        <v>0</v>
      </c>
      <c r="CT155">
        <f ca="1"/>
        <v>0</v>
      </c>
      <c r="CU155" t="b">
        <f ca="1"/>
        <v>0</v>
      </c>
      <c r="CV155" t="b">
        <f ca="1"/>
        <v>1</v>
      </c>
      <c r="CW155">
        <f ca="1"/>
        <v>161</v>
      </c>
      <c r="CX155">
        <f ca="1"/>
        <v>125</v>
      </c>
      <c r="CY155">
        <f ca="1"/>
        <v>0</v>
      </c>
      <c r="CZ155">
        <f ca="1"/>
        <v>1</v>
      </c>
      <c r="DA155">
        <f ca="1"/>
        <v>0</v>
      </c>
      <c r="DB155" t="b">
        <f ca="1"/>
        <v>0</v>
      </c>
      <c r="DC155" t="b">
        <f ca="1"/>
        <v>0</v>
      </c>
      <c r="DD155">
        <f ca="1"/>
        <v>0</v>
      </c>
      <c r="DE155" t="b">
        <f ca="1"/>
        <v>0</v>
      </c>
      <c r="DF155">
        <f ca="1"/>
        <v>0</v>
      </c>
    </row>
    <row r="156" spans="1:110" x14ac:dyDescent="0.2">
      <c r="A156" t="str">
        <f ca="1"/>
        <v>6_9 Oregon</v>
      </c>
      <c r="B156">
        <f ca="1"/>
        <v>3</v>
      </c>
      <c r="C156">
        <f ca="1"/>
        <v>0</v>
      </c>
      <c r="D156">
        <f ca="1"/>
        <v>0</v>
      </c>
      <c r="E156">
        <f ca="1"/>
        <v>0</v>
      </c>
      <c r="F156">
        <f ca="1"/>
        <v>0</v>
      </c>
      <c r="G156">
        <f ca="1"/>
        <v>0</v>
      </c>
      <c r="H156">
        <f ca="1"/>
        <v>0</v>
      </c>
      <c r="I156">
        <f ca="1"/>
        <v>0</v>
      </c>
      <c r="J156" t="str">
        <f ca="1"/>
        <v>1:10</v>
      </c>
      <c r="K156" t="b">
        <f ca="1"/>
        <v>0</v>
      </c>
      <c r="L156" t="b">
        <f ca="1"/>
        <v>0</v>
      </c>
      <c r="M156" t="b">
        <f ca="1"/>
        <v>0</v>
      </c>
      <c r="N156" t="str">
        <f ca="1"/>
        <v>Wamai</v>
      </c>
      <c r="O156" t="b">
        <f ca="1"/>
        <v>0</v>
      </c>
      <c r="P156">
        <f ca="1"/>
        <v>0</v>
      </c>
      <c r="Q156">
        <f ca="1"/>
        <v>0</v>
      </c>
      <c r="R156">
        <f ca="1"/>
        <v>0</v>
      </c>
      <c r="S156">
        <f ca="1"/>
        <v>0</v>
      </c>
      <c r="T156">
        <f ca="1"/>
        <v>0</v>
      </c>
      <c r="U156">
        <f ca="1"/>
        <v>0</v>
      </c>
      <c r="V156">
        <f ca="1"/>
        <v>0</v>
      </c>
      <c r="W156">
        <f ca="1"/>
        <v>0</v>
      </c>
      <c r="X156">
        <f ca="1"/>
        <v>0</v>
      </c>
      <c r="Y156">
        <f ca="1"/>
        <v>0</v>
      </c>
      <c r="Z156">
        <f ca="1"/>
        <v>3</v>
      </c>
      <c r="AA156">
        <f ca="1"/>
        <v>0</v>
      </c>
      <c r="AB156">
        <f ca="1"/>
        <v>0</v>
      </c>
      <c r="AC156">
        <f ca="1"/>
        <v>0</v>
      </c>
      <c r="AD156">
        <f ca="1"/>
        <v>0</v>
      </c>
      <c r="AE156">
        <f ca="1"/>
        <v>0</v>
      </c>
      <c r="AF156">
        <f ca="1"/>
        <v>0</v>
      </c>
      <c r="AG156">
        <f ca="1"/>
        <v>0</v>
      </c>
      <c r="AH156">
        <f ca="1"/>
        <v>0</v>
      </c>
      <c r="AI156">
        <f ca="1"/>
        <v>0</v>
      </c>
      <c r="AJ156">
        <f ca="1"/>
        <v>0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  <c r="AQ156">
        <f ca="1"/>
        <v>0</v>
      </c>
      <c r="AR156">
        <f ca="1"/>
        <v>0</v>
      </c>
      <c r="AS156">
        <f ca="1"/>
        <v>0</v>
      </c>
      <c r="AT156">
        <f ca="1"/>
        <v>0</v>
      </c>
      <c r="AU156">
        <f ca="1"/>
        <v>0</v>
      </c>
      <c r="AV156">
        <f ca="1"/>
        <v>0</v>
      </c>
      <c r="AW156">
        <f ca="1"/>
        <v>0</v>
      </c>
      <c r="AX156">
        <f ca="1"/>
        <v>0</v>
      </c>
      <c r="AY156">
        <f ca="1"/>
        <v>0</v>
      </c>
      <c r="AZ156">
        <f ca="1"/>
        <v>0</v>
      </c>
      <c r="BA156">
        <f ca="1"/>
        <v>0</v>
      </c>
      <c r="BB156">
        <f ca="1"/>
        <v>0</v>
      </c>
      <c r="BC156">
        <f ca="1"/>
        <v>0</v>
      </c>
      <c r="BD156">
        <f ca="1"/>
        <v>0</v>
      </c>
      <c r="BE156">
        <f ca="1"/>
        <v>0</v>
      </c>
      <c r="BF156">
        <f ca="1"/>
        <v>0</v>
      </c>
      <c r="BG156">
        <f ca="1"/>
        <v>0</v>
      </c>
      <c r="BH156">
        <f ca="1"/>
        <v>0</v>
      </c>
      <c r="BI156">
        <f ca="1"/>
        <v>0</v>
      </c>
      <c r="BJ156">
        <f ca="1"/>
        <v>0</v>
      </c>
      <c r="BK156">
        <f ca="1"/>
        <v>0</v>
      </c>
      <c r="BL156">
        <f ca="1"/>
        <v>0</v>
      </c>
      <c r="BM156">
        <f ca="1"/>
        <v>0</v>
      </c>
      <c r="BN156">
        <f ca="1"/>
        <v>0</v>
      </c>
      <c r="BO156">
        <f ca="1"/>
        <v>0</v>
      </c>
      <c r="BP156">
        <f ca="1"/>
        <v>0</v>
      </c>
      <c r="BQ156">
        <f ca="1"/>
        <v>0</v>
      </c>
      <c r="BR156" t="str">
        <f ca="1"/>
        <v/>
      </c>
      <c r="BS156">
        <f ca="1"/>
        <v>0</v>
      </c>
      <c r="BT156">
        <f ca="1"/>
        <v>0</v>
      </c>
      <c r="BU156" t="b">
        <f ca="1"/>
        <v>0</v>
      </c>
      <c r="BV156" t="b">
        <f ca="1"/>
        <v>0</v>
      </c>
      <c r="BW156">
        <f ca="1"/>
        <v>0</v>
      </c>
      <c r="BX156">
        <f ca="1"/>
        <v>0</v>
      </c>
      <c r="BY156">
        <f ca="1"/>
        <v>0</v>
      </c>
      <c r="BZ156">
        <f ca="1"/>
        <v>0</v>
      </c>
      <c r="CA156">
        <f ca="1"/>
        <v>0</v>
      </c>
      <c r="CB156">
        <f ca="1"/>
        <v>0</v>
      </c>
      <c r="CC156" t="b">
        <f ca="1"/>
        <v>0</v>
      </c>
      <c r="CD156" t="b">
        <f ca="1"/>
        <v>0</v>
      </c>
      <c r="CE156">
        <f ca="1"/>
        <v>0</v>
      </c>
      <c r="CF156">
        <f ca="1"/>
        <v>0</v>
      </c>
      <c r="CG156">
        <f ca="1"/>
        <v>0</v>
      </c>
      <c r="CH156">
        <f ca="1"/>
        <v>70</v>
      </c>
      <c r="CI156">
        <f ca="1"/>
        <v>110</v>
      </c>
      <c r="CJ156" t="b">
        <f ca="1"/>
        <v>1</v>
      </c>
      <c r="CK156" t="b">
        <f ca="1"/>
        <v>1</v>
      </c>
      <c r="CL156" t="b">
        <f ca="1"/>
        <v>0</v>
      </c>
      <c r="CM156" t="b">
        <f ca="1"/>
        <v>0</v>
      </c>
      <c r="CN156" t="b">
        <f ca="1"/>
        <v>0</v>
      </c>
      <c r="CO156">
        <f ca="1"/>
        <v>0</v>
      </c>
      <c r="CP156">
        <f ca="1"/>
        <v>0</v>
      </c>
      <c r="CQ156">
        <f ca="1"/>
        <v>0</v>
      </c>
      <c r="CR156">
        <f ca="1"/>
        <v>0</v>
      </c>
      <c r="CS156">
        <f ca="1"/>
        <v>0</v>
      </c>
      <c r="CT156">
        <f ca="1"/>
        <v>0</v>
      </c>
      <c r="CU156" t="b">
        <f ca="1"/>
        <v>0</v>
      </c>
      <c r="CV156" t="b">
        <f ca="1"/>
        <v>0</v>
      </c>
      <c r="CW156">
        <f ca="1"/>
        <v>102</v>
      </c>
      <c r="CX156">
        <f ca="1"/>
        <v>110</v>
      </c>
      <c r="CY156">
        <f ca="1"/>
        <v>0</v>
      </c>
      <c r="CZ156">
        <f ca="1"/>
        <v>0</v>
      </c>
      <c r="DA156">
        <f ca="1"/>
        <v>0</v>
      </c>
      <c r="DB156" t="b">
        <f ca="1"/>
        <v>0</v>
      </c>
      <c r="DC156" t="b">
        <f ca="1"/>
        <v>0</v>
      </c>
      <c r="DD156">
        <f ca="1"/>
        <v>0</v>
      </c>
      <c r="DE156" t="b">
        <f ca="1"/>
        <v>0</v>
      </c>
      <c r="DF156">
        <f ca="1"/>
        <v>0</v>
      </c>
    </row>
    <row r="157" spans="1:110" x14ac:dyDescent="0.2">
      <c r="A157" t="str">
        <f ca="1"/>
        <v>6_9 Oregon</v>
      </c>
      <c r="B157">
        <f ca="1"/>
        <v>4</v>
      </c>
      <c r="C157">
        <f ca="1"/>
        <v>0</v>
      </c>
      <c r="D157">
        <f ca="1"/>
        <v>0</v>
      </c>
      <c r="E157">
        <f ca="1"/>
        <v>0</v>
      </c>
      <c r="F157">
        <f ca="1"/>
        <v>0</v>
      </c>
      <c r="G157">
        <f ca="1"/>
        <v>0</v>
      </c>
      <c r="H157">
        <f ca="1"/>
        <v>0</v>
      </c>
      <c r="I157">
        <f ca="1"/>
        <v>0</v>
      </c>
      <c r="J157" t="str">
        <f ca="1"/>
        <v>2:07</v>
      </c>
      <c r="K157" t="b">
        <f ca="1"/>
        <v>0</v>
      </c>
      <c r="L157" t="b">
        <f ca="1"/>
        <v>0</v>
      </c>
      <c r="M157" t="b">
        <f ca="1"/>
        <v>0</v>
      </c>
      <c r="N157" t="str">
        <f ca="1"/>
        <v>Wamai</v>
      </c>
      <c r="O157" t="b">
        <f ca="1"/>
        <v>0</v>
      </c>
      <c r="P157">
        <f ca="1"/>
        <v>0</v>
      </c>
      <c r="Q157">
        <f ca="1"/>
        <v>0</v>
      </c>
      <c r="R157">
        <f ca="1"/>
        <v>0</v>
      </c>
      <c r="S157">
        <f ca="1"/>
        <v>0</v>
      </c>
      <c r="T157">
        <f ca="1"/>
        <v>0</v>
      </c>
      <c r="U157">
        <f ca="1"/>
        <v>0</v>
      </c>
      <c r="V157">
        <f ca="1"/>
        <v>0</v>
      </c>
      <c r="W157">
        <f ca="1"/>
        <v>0</v>
      </c>
      <c r="X157">
        <f ca="1"/>
        <v>0</v>
      </c>
      <c r="Y157">
        <f ca="1"/>
        <v>0</v>
      </c>
      <c r="Z157">
        <f ca="1"/>
        <v>4</v>
      </c>
      <c r="AA157">
        <f ca="1"/>
        <v>0</v>
      </c>
      <c r="AB157">
        <f ca="1"/>
        <v>0</v>
      </c>
      <c r="AC157">
        <f ca="1"/>
        <v>0</v>
      </c>
      <c r="AD157">
        <f ca="1"/>
        <v>0</v>
      </c>
      <c r="AE157">
        <f ca="1"/>
        <v>0</v>
      </c>
      <c r="AF157">
        <f ca="1"/>
        <v>0</v>
      </c>
      <c r="AG157">
        <f ca="1"/>
        <v>0</v>
      </c>
      <c r="AH157">
        <f ca="1"/>
        <v>0</v>
      </c>
      <c r="AI157">
        <f ca="1"/>
        <v>0</v>
      </c>
      <c r="AJ157">
        <f ca="1"/>
        <v>0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  <c r="AQ157">
        <f ca="1"/>
        <v>0</v>
      </c>
      <c r="AR157">
        <f ca="1"/>
        <v>0</v>
      </c>
      <c r="AS157">
        <f ca="1"/>
        <v>0</v>
      </c>
      <c r="AT157">
        <f ca="1"/>
        <v>0</v>
      </c>
      <c r="AU157">
        <f ca="1"/>
        <v>0</v>
      </c>
      <c r="AV157">
        <f ca="1"/>
        <v>0</v>
      </c>
      <c r="AW157">
        <f ca="1"/>
        <v>0</v>
      </c>
      <c r="AX157">
        <f ca="1"/>
        <v>0</v>
      </c>
      <c r="AY157">
        <f ca="1"/>
        <v>0</v>
      </c>
      <c r="AZ157">
        <f ca="1"/>
        <v>0</v>
      </c>
      <c r="BA157">
        <f ca="1"/>
        <v>0</v>
      </c>
      <c r="BB157">
        <f ca="1"/>
        <v>0</v>
      </c>
      <c r="BC157">
        <f ca="1"/>
        <v>0</v>
      </c>
      <c r="BD157">
        <f ca="1"/>
        <v>0</v>
      </c>
      <c r="BE157">
        <f ca="1"/>
        <v>0</v>
      </c>
      <c r="BF157">
        <f ca="1"/>
        <v>0</v>
      </c>
      <c r="BG157">
        <f ca="1"/>
        <v>0</v>
      </c>
      <c r="BH157">
        <f ca="1"/>
        <v>0</v>
      </c>
      <c r="BI157">
        <f ca="1"/>
        <v>0</v>
      </c>
      <c r="BJ157">
        <f ca="1"/>
        <v>0</v>
      </c>
      <c r="BK157">
        <f ca="1"/>
        <v>0</v>
      </c>
      <c r="BL157">
        <f ca="1"/>
        <v>0</v>
      </c>
      <c r="BM157">
        <f ca="1"/>
        <v>0</v>
      </c>
      <c r="BN157">
        <f ca="1"/>
        <v>0</v>
      </c>
      <c r="BO157">
        <f ca="1"/>
        <v>0</v>
      </c>
      <c r="BP157">
        <f ca="1"/>
        <v>0</v>
      </c>
      <c r="BQ157">
        <f ca="1"/>
        <v>0</v>
      </c>
      <c r="BR157" t="str">
        <f ca="1"/>
        <v/>
      </c>
      <c r="BS157">
        <f ca="1"/>
        <v>0</v>
      </c>
      <c r="BT157">
        <f ca="1"/>
        <v>0</v>
      </c>
      <c r="BU157" t="b">
        <f ca="1"/>
        <v>0</v>
      </c>
      <c r="BV157" t="b">
        <f ca="1"/>
        <v>0</v>
      </c>
      <c r="BW157">
        <f ca="1"/>
        <v>0</v>
      </c>
      <c r="BX157">
        <f ca="1"/>
        <v>0</v>
      </c>
      <c r="BY157">
        <f ca="1"/>
        <v>0</v>
      </c>
      <c r="BZ157">
        <f ca="1"/>
        <v>0</v>
      </c>
      <c r="CA157">
        <f ca="1"/>
        <v>0</v>
      </c>
      <c r="CB157">
        <f ca="1"/>
        <v>0</v>
      </c>
      <c r="CC157" t="b">
        <f ca="1"/>
        <v>0</v>
      </c>
      <c r="CD157" t="b">
        <f ca="1"/>
        <v>0</v>
      </c>
      <c r="CE157">
        <f ca="1"/>
        <v>0</v>
      </c>
      <c r="CF157">
        <f ca="1"/>
        <v>0</v>
      </c>
      <c r="CG157">
        <f ca="1"/>
        <v>0</v>
      </c>
      <c r="CH157">
        <f ca="1"/>
        <v>127</v>
      </c>
      <c r="CI157">
        <f ca="1"/>
        <v>53</v>
      </c>
      <c r="CJ157" t="b">
        <f ca="1"/>
        <v>0</v>
      </c>
      <c r="CK157" t="b">
        <f ca="1"/>
        <v>1</v>
      </c>
      <c r="CL157" t="b">
        <f ca="1"/>
        <v>0</v>
      </c>
      <c r="CM157" t="b">
        <f ca="1"/>
        <v>0</v>
      </c>
      <c r="CN157" t="b">
        <f ca="1"/>
        <v>0</v>
      </c>
      <c r="CO157">
        <f ca="1"/>
        <v>0</v>
      </c>
      <c r="CP157">
        <f ca="1"/>
        <v>0</v>
      </c>
      <c r="CQ157">
        <f ca="1"/>
        <v>0</v>
      </c>
      <c r="CR157">
        <f ca="1"/>
        <v>0</v>
      </c>
      <c r="CS157">
        <f ca="1"/>
        <v>0</v>
      </c>
      <c r="CT157">
        <f ca="1"/>
        <v>0</v>
      </c>
      <c r="CU157" t="b">
        <f ca="1"/>
        <v>0</v>
      </c>
      <c r="CV157" t="b">
        <f ca="1"/>
        <v>0</v>
      </c>
      <c r="CW157">
        <f ca="1"/>
        <v>105</v>
      </c>
      <c r="CX157">
        <f ca="1"/>
        <v>53</v>
      </c>
      <c r="CY157">
        <f ca="1"/>
        <v>0</v>
      </c>
      <c r="CZ157">
        <f ca="1"/>
        <v>0</v>
      </c>
      <c r="DA157">
        <f ca="1"/>
        <v>0</v>
      </c>
      <c r="DB157" t="b">
        <f ca="1"/>
        <v>0</v>
      </c>
      <c r="DC157" t="b">
        <f ca="1"/>
        <v>0</v>
      </c>
      <c r="DD157">
        <f ca="1"/>
        <v>0</v>
      </c>
      <c r="DE157" t="b">
        <f ca="1"/>
        <v>0</v>
      </c>
      <c r="DF157">
        <f ca="1"/>
        <v>0</v>
      </c>
    </row>
    <row r="158" spans="1:110" x14ac:dyDescent="0.2">
      <c r="A158" t="str">
        <f ca="1"/>
        <v>6_9 Oregon</v>
      </c>
      <c r="B158">
        <f ca="1"/>
        <v>5</v>
      </c>
      <c r="C158">
        <f ca="1"/>
        <v>0</v>
      </c>
      <c r="D158">
        <f ca="1"/>
        <v>0</v>
      </c>
      <c r="E158">
        <f ca="1"/>
        <v>0</v>
      </c>
      <c r="F158">
        <f ca="1"/>
        <v>0</v>
      </c>
      <c r="G158">
        <f ca="1"/>
        <v>0</v>
      </c>
      <c r="H158">
        <f ca="1"/>
        <v>0</v>
      </c>
      <c r="I158">
        <f ca="1"/>
        <v>0</v>
      </c>
      <c r="J158" t="str">
        <f ca="1"/>
        <v>1:36</v>
      </c>
      <c r="K158" t="b">
        <f ca="1"/>
        <v>0</v>
      </c>
      <c r="L158" t="b">
        <f ca="1"/>
        <v>1</v>
      </c>
      <c r="M158" t="b">
        <f ca="1"/>
        <v>0</v>
      </c>
      <c r="N158" t="str">
        <f ca="1"/>
        <v>Aruni</v>
      </c>
      <c r="O158" t="b">
        <f ca="1"/>
        <v>0</v>
      </c>
      <c r="P158">
        <f ca="1"/>
        <v>0</v>
      </c>
      <c r="Q158">
        <f ca="1"/>
        <v>0</v>
      </c>
      <c r="R158">
        <f ca="1"/>
        <v>0</v>
      </c>
      <c r="S158">
        <f ca="1"/>
        <v>0</v>
      </c>
      <c r="T158">
        <f ca="1"/>
        <v>0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0</v>
      </c>
      <c r="Z158">
        <f ca="1"/>
        <v>5</v>
      </c>
      <c r="AA158">
        <f ca="1"/>
        <v>0</v>
      </c>
      <c r="AB158">
        <f ca="1"/>
        <v>0</v>
      </c>
      <c r="AC158">
        <f ca="1"/>
        <v>0</v>
      </c>
      <c r="AD158">
        <f ca="1"/>
        <v>0</v>
      </c>
      <c r="AE158">
        <f ca="1"/>
        <v>0</v>
      </c>
      <c r="AF158">
        <f ca="1"/>
        <v>0</v>
      </c>
      <c r="AG158">
        <f ca="1"/>
        <v>0</v>
      </c>
      <c r="AH158">
        <f ca="1"/>
        <v>0</v>
      </c>
      <c r="AI158">
        <f ca="1"/>
        <v>0</v>
      </c>
      <c r="AJ158">
        <f ca="1"/>
        <v>0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  <c r="AQ158">
        <f ca="1"/>
        <v>0</v>
      </c>
      <c r="AR158">
        <f ca="1"/>
        <v>0</v>
      </c>
      <c r="AS158">
        <f ca="1"/>
        <v>0</v>
      </c>
      <c r="AT158">
        <f ca="1"/>
        <v>0</v>
      </c>
      <c r="AU158">
        <f ca="1"/>
        <v>0</v>
      </c>
      <c r="AV158">
        <f ca="1"/>
        <v>0</v>
      </c>
      <c r="AW158">
        <f ca="1"/>
        <v>0</v>
      </c>
      <c r="AX158">
        <f ca="1"/>
        <v>0</v>
      </c>
      <c r="AY158">
        <f ca="1"/>
        <v>0</v>
      </c>
      <c r="AZ158">
        <f ca="1"/>
        <v>0</v>
      </c>
      <c r="BA158">
        <f ca="1"/>
        <v>0</v>
      </c>
      <c r="BB158">
        <f ca="1"/>
        <v>0</v>
      </c>
      <c r="BC158">
        <f ca="1"/>
        <v>0</v>
      </c>
      <c r="BD158">
        <f ca="1"/>
        <v>0</v>
      </c>
      <c r="BE158">
        <f ca="1"/>
        <v>0</v>
      </c>
      <c r="BF158">
        <f ca="1"/>
        <v>0</v>
      </c>
      <c r="BG158">
        <f ca="1"/>
        <v>0</v>
      </c>
      <c r="BH158">
        <f ca="1"/>
        <v>0</v>
      </c>
      <c r="BI158">
        <f ca="1"/>
        <v>0</v>
      </c>
      <c r="BJ158">
        <f ca="1"/>
        <v>0</v>
      </c>
      <c r="BK158">
        <f ca="1"/>
        <v>0</v>
      </c>
      <c r="BL158">
        <f ca="1"/>
        <v>0</v>
      </c>
      <c r="BM158">
        <f ca="1"/>
        <v>0</v>
      </c>
      <c r="BN158">
        <f ca="1"/>
        <v>0</v>
      </c>
      <c r="BO158">
        <f ca="1"/>
        <v>0</v>
      </c>
      <c r="BP158">
        <f ca="1"/>
        <v>0</v>
      </c>
      <c r="BQ158">
        <f ca="1"/>
        <v>0</v>
      </c>
      <c r="BR158" t="str">
        <f ca="1"/>
        <v/>
      </c>
      <c r="BS158">
        <f ca="1"/>
        <v>0</v>
      </c>
      <c r="BT158">
        <f ca="1"/>
        <v>0</v>
      </c>
      <c r="BU158" t="b">
        <f ca="1"/>
        <v>0</v>
      </c>
      <c r="BV158" t="b">
        <f ca="1"/>
        <v>0</v>
      </c>
      <c r="BW158">
        <f ca="1"/>
        <v>0</v>
      </c>
      <c r="BX158">
        <f ca="1"/>
        <v>0</v>
      </c>
      <c r="BY158">
        <f ca="1"/>
        <v>0</v>
      </c>
      <c r="BZ158">
        <f ca="1"/>
        <v>0</v>
      </c>
      <c r="CA158">
        <f ca="1"/>
        <v>0</v>
      </c>
      <c r="CB158">
        <f ca="1"/>
        <v>0</v>
      </c>
      <c r="CC158" t="b">
        <f ca="1"/>
        <v>0</v>
      </c>
      <c r="CD158" t="b">
        <f ca="1"/>
        <v>1</v>
      </c>
      <c r="CE158">
        <f ca="1"/>
        <v>0</v>
      </c>
      <c r="CF158">
        <f ca="1"/>
        <v>0</v>
      </c>
      <c r="CG158">
        <f ca="1"/>
        <v>0</v>
      </c>
      <c r="CH158">
        <f ca="1"/>
        <v>96</v>
      </c>
      <c r="CI158">
        <f ca="1"/>
        <v>84</v>
      </c>
      <c r="CJ158" t="b">
        <f ca="1"/>
        <v>1</v>
      </c>
      <c r="CK158" t="b">
        <f ca="1"/>
        <v>0</v>
      </c>
      <c r="CL158" t="b">
        <f ca="1"/>
        <v>0</v>
      </c>
      <c r="CM158" t="b">
        <f ca="1"/>
        <v>0</v>
      </c>
      <c r="CN158" t="b">
        <f ca="1"/>
        <v>0</v>
      </c>
      <c r="CO158">
        <f ca="1"/>
        <v>0</v>
      </c>
      <c r="CP158">
        <f ca="1"/>
        <v>0</v>
      </c>
      <c r="CQ158">
        <f ca="1"/>
        <v>0</v>
      </c>
      <c r="CR158">
        <f ca="1"/>
        <v>0</v>
      </c>
      <c r="CS158">
        <f ca="1"/>
        <v>0</v>
      </c>
      <c r="CT158">
        <f ca="1"/>
        <v>0</v>
      </c>
      <c r="CU158" t="b">
        <f ca="1"/>
        <v>0</v>
      </c>
      <c r="CV158" t="b">
        <f ca="1"/>
        <v>1</v>
      </c>
      <c r="CW158">
        <f ca="1"/>
        <v>133</v>
      </c>
      <c r="CX158">
        <f ca="1"/>
        <v>84</v>
      </c>
      <c r="CY158">
        <f ca="1"/>
        <v>0</v>
      </c>
      <c r="CZ158">
        <f ca="1"/>
        <v>0</v>
      </c>
      <c r="DA158">
        <f ca="1"/>
        <v>0</v>
      </c>
      <c r="DB158" t="b">
        <f ca="1"/>
        <v>1</v>
      </c>
      <c r="DC158" t="b">
        <f ca="1"/>
        <v>0</v>
      </c>
      <c r="DD158">
        <f ca="1"/>
        <v>0</v>
      </c>
      <c r="DE158" t="b">
        <f ca="1"/>
        <v>0</v>
      </c>
      <c r="DF158">
        <f ca="1"/>
        <v>0</v>
      </c>
    </row>
    <row r="159" spans="1:110" x14ac:dyDescent="0.2">
      <c r="A159" t="str">
        <f ca="1"/>
        <v>6_9 Oregon</v>
      </c>
      <c r="B159">
        <f ca="1"/>
        <v>6</v>
      </c>
      <c r="C159">
        <f ca="1"/>
        <v>0</v>
      </c>
      <c r="D159">
        <f ca="1"/>
        <v>0</v>
      </c>
      <c r="E159">
        <f ca="1"/>
        <v>0</v>
      </c>
      <c r="F159">
        <f ca="1"/>
        <v>0</v>
      </c>
      <c r="G159">
        <f ca="1"/>
        <v>0</v>
      </c>
      <c r="H159">
        <f ca="1"/>
        <v>0</v>
      </c>
      <c r="I159">
        <f ca="1"/>
        <v>0</v>
      </c>
      <c r="J159" t="str">
        <f ca="1"/>
        <v>1:40</v>
      </c>
      <c r="K159" t="b">
        <f ca="1"/>
        <v>0</v>
      </c>
      <c r="L159" t="b">
        <f ca="1"/>
        <v>0</v>
      </c>
      <c r="M159" t="b">
        <f ca="1"/>
        <v>0</v>
      </c>
      <c r="N159" t="str">
        <f ca="1"/>
        <v>Aruni</v>
      </c>
      <c r="O159" t="b">
        <f ca="1"/>
        <v>0</v>
      </c>
      <c r="P159">
        <f ca="1"/>
        <v>0</v>
      </c>
      <c r="Q159">
        <f ca="1"/>
        <v>0</v>
      </c>
      <c r="R159">
        <f ca="1"/>
        <v>0</v>
      </c>
      <c r="S159">
        <f ca="1"/>
        <v>0</v>
      </c>
      <c r="T159">
        <f ca="1"/>
        <v>0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0</v>
      </c>
      <c r="Z159">
        <f ca="1"/>
        <v>6</v>
      </c>
      <c r="AA159">
        <f ca="1"/>
        <v>0</v>
      </c>
      <c r="AB159">
        <f ca="1"/>
        <v>0</v>
      </c>
      <c r="AC159">
        <f ca="1"/>
        <v>0</v>
      </c>
      <c r="AD159">
        <f ca="1"/>
        <v>0</v>
      </c>
      <c r="AE159">
        <f ca="1"/>
        <v>0</v>
      </c>
      <c r="AF159">
        <f ca="1"/>
        <v>0</v>
      </c>
      <c r="AG159">
        <f ca="1"/>
        <v>0</v>
      </c>
      <c r="AH159">
        <f ca="1"/>
        <v>0</v>
      </c>
      <c r="AI159">
        <f ca="1"/>
        <v>0</v>
      </c>
      <c r="AJ159">
        <f ca="1"/>
        <v>0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  <c r="AQ159">
        <f ca="1"/>
        <v>0</v>
      </c>
      <c r="AR159">
        <f ca="1"/>
        <v>0</v>
      </c>
      <c r="AS159">
        <f ca="1"/>
        <v>0</v>
      </c>
      <c r="AT159">
        <f ca="1"/>
        <v>0</v>
      </c>
      <c r="AU159">
        <f ca="1"/>
        <v>0</v>
      </c>
      <c r="AV159">
        <f ca="1"/>
        <v>0</v>
      </c>
      <c r="AW159">
        <f ca="1"/>
        <v>0</v>
      </c>
      <c r="AX159">
        <f ca="1"/>
        <v>0</v>
      </c>
      <c r="AY159">
        <f ca="1"/>
        <v>0</v>
      </c>
      <c r="AZ159">
        <f ca="1"/>
        <v>0</v>
      </c>
      <c r="BA159">
        <f ca="1"/>
        <v>0</v>
      </c>
      <c r="BB159">
        <f ca="1"/>
        <v>0</v>
      </c>
      <c r="BC159">
        <f ca="1"/>
        <v>0</v>
      </c>
      <c r="BD159">
        <f ca="1"/>
        <v>0</v>
      </c>
      <c r="BE159">
        <f ca="1"/>
        <v>0</v>
      </c>
      <c r="BF159">
        <f ca="1"/>
        <v>0</v>
      </c>
      <c r="BG159">
        <f ca="1"/>
        <v>0</v>
      </c>
      <c r="BH159">
        <f ca="1"/>
        <v>0</v>
      </c>
      <c r="BI159">
        <f ca="1"/>
        <v>0</v>
      </c>
      <c r="BJ159">
        <f ca="1"/>
        <v>0</v>
      </c>
      <c r="BK159">
        <f ca="1"/>
        <v>0</v>
      </c>
      <c r="BL159">
        <f ca="1"/>
        <v>0</v>
      </c>
      <c r="BM159">
        <f ca="1"/>
        <v>0</v>
      </c>
      <c r="BN159">
        <f ca="1"/>
        <v>0</v>
      </c>
      <c r="BO159">
        <f ca="1"/>
        <v>0</v>
      </c>
      <c r="BP159">
        <f ca="1"/>
        <v>0</v>
      </c>
      <c r="BQ159">
        <f ca="1"/>
        <v>0</v>
      </c>
      <c r="BR159" t="str">
        <f ca="1"/>
        <v/>
      </c>
      <c r="BS159">
        <f ca="1"/>
        <v>0</v>
      </c>
      <c r="BT159">
        <f ca="1"/>
        <v>0</v>
      </c>
      <c r="BU159" t="b">
        <f ca="1"/>
        <v>0</v>
      </c>
      <c r="BV159" t="b">
        <f ca="1"/>
        <v>0</v>
      </c>
      <c r="BW159">
        <f ca="1"/>
        <v>0</v>
      </c>
      <c r="BX159">
        <f ca="1"/>
        <v>0</v>
      </c>
      <c r="BY159">
        <f ca="1"/>
        <v>0</v>
      </c>
      <c r="BZ159">
        <f ca="1"/>
        <v>0</v>
      </c>
      <c r="CA159">
        <f ca="1"/>
        <v>1</v>
      </c>
      <c r="CB159">
        <f ca="1"/>
        <v>0</v>
      </c>
      <c r="CC159" t="b">
        <f ca="1"/>
        <v>1</v>
      </c>
      <c r="CD159" t="b">
        <f ca="1"/>
        <v>1</v>
      </c>
      <c r="CE159">
        <f ca="1"/>
        <v>0</v>
      </c>
      <c r="CF159">
        <f ca="1"/>
        <v>0</v>
      </c>
      <c r="CG159">
        <f ca="1"/>
        <v>0</v>
      </c>
      <c r="CH159">
        <f ca="1"/>
        <v>100</v>
      </c>
      <c r="CI159">
        <f ca="1"/>
        <v>80</v>
      </c>
      <c r="CJ159" t="b">
        <f ca="1"/>
        <v>1</v>
      </c>
      <c r="CK159" t="b">
        <f ca="1"/>
        <v>1</v>
      </c>
      <c r="CL159" t="b">
        <f ca="1"/>
        <v>0</v>
      </c>
      <c r="CM159" t="b">
        <f ca="1"/>
        <v>0</v>
      </c>
      <c r="CN159" t="b">
        <f ca="1"/>
        <v>0</v>
      </c>
      <c r="CO159">
        <f ca="1"/>
        <v>0</v>
      </c>
      <c r="CP159">
        <f ca="1"/>
        <v>0</v>
      </c>
      <c r="CQ159">
        <f ca="1"/>
        <v>0</v>
      </c>
      <c r="CR159">
        <f ca="1"/>
        <v>0</v>
      </c>
      <c r="CS159">
        <f ca="1"/>
        <v>0</v>
      </c>
      <c r="CT159">
        <f ca="1"/>
        <v>0</v>
      </c>
      <c r="CU159" t="b">
        <f ca="1"/>
        <v>1</v>
      </c>
      <c r="CV159" t="b">
        <f ca="1"/>
        <v>1</v>
      </c>
      <c r="CW159">
        <f ca="1"/>
        <v>158</v>
      </c>
      <c r="CX159">
        <f ca="1"/>
        <v>80</v>
      </c>
      <c r="CY159">
        <f ca="1"/>
        <v>2</v>
      </c>
      <c r="CZ159">
        <f ca="1"/>
        <v>1</v>
      </c>
      <c r="DA159">
        <f ca="1"/>
        <v>0</v>
      </c>
      <c r="DB159" t="b">
        <f ca="1"/>
        <v>0</v>
      </c>
      <c r="DC159" t="b">
        <f ca="1"/>
        <v>0</v>
      </c>
      <c r="DD159">
        <f ca="1"/>
        <v>0</v>
      </c>
      <c r="DE159" t="b">
        <f ca="1"/>
        <v>0</v>
      </c>
      <c r="DF159">
        <f ca="1"/>
        <v>0</v>
      </c>
    </row>
    <row r="160" spans="1:110" x14ac:dyDescent="0.2">
      <c r="A160" t="str">
        <f ca="1"/>
        <v>6_9 Oregon</v>
      </c>
      <c r="B160">
        <f ca="1"/>
        <v>7</v>
      </c>
      <c r="C160">
        <f ca="1"/>
        <v>0</v>
      </c>
      <c r="D160">
        <f ca="1"/>
        <v>0</v>
      </c>
      <c r="E160">
        <f ca="1"/>
        <v>0</v>
      </c>
      <c r="F160">
        <f ca="1"/>
        <v>0</v>
      </c>
      <c r="G160">
        <f ca="1"/>
        <v>0</v>
      </c>
      <c r="H160">
        <f ca="1"/>
        <v>0</v>
      </c>
      <c r="I160">
        <f ca="1"/>
        <v>0</v>
      </c>
      <c r="J160" t="str">
        <f ca="1"/>
        <v>0:14</v>
      </c>
      <c r="K160" t="b">
        <f ca="1"/>
        <v>0</v>
      </c>
      <c r="L160" t="b">
        <f ca="1"/>
        <v>0</v>
      </c>
      <c r="M160" t="b">
        <f ca="1"/>
        <v>0</v>
      </c>
      <c r="N160" t="str">
        <f ca="1"/>
        <v>Sledge</v>
      </c>
      <c r="O160" t="b">
        <f ca="1"/>
        <v>0</v>
      </c>
      <c r="P160">
        <f ca="1"/>
        <v>0</v>
      </c>
      <c r="Q160">
        <f ca="1"/>
        <v>0</v>
      </c>
      <c r="R160">
        <f ca="1"/>
        <v>0</v>
      </c>
      <c r="S160">
        <f ca="1"/>
        <v>0</v>
      </c>
      <c r="T160">
        <f ca="1"/>
        <v>0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0</v>
      </c>
      <c r="Z160">
        <f ca="1"/>
        <v>7</v>
      </c>
      <c r="AA160">
        <f ca="1"/>
        <v>0</v>
      </c>
      <c r="AB160">
        <f ca="1"/>
        <v>0</v>
      </c>
      <c r="AC160">
        <f ca="1"/>
        <v>0</v>
      </c>
      <c r="AD160">
        <f ca="1"/>
        <v>0</v>
      </c>
      <c r="AE160">
        <f ca="1"/>
        <v>0</v>
      </c>
      <c r="AF160">
        <f ca="1"/>
        <v>0</v>
      </c>
      <c r="AG160">
        <f ca="1"/>
        <v>0</v>
      </c>
      <c r="AH160">
        <f ca="1"/>
        <v>0</v>
      </c>
      <c r="AI160">
        <f ca="1"/>
        <v>0</v>
      </c>
      <c r="AJ160">
        <f ca="1"/>
        <v>0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  <c r="AQ160">
        <f ca="1"/>
        <v>0</v>
      </c>
      <c r="AR160">
        <f ca="1"/>
        <v>0</v>
      </c>
      <c r="AS160">
        <f ca="1"/>
        <v>0</v>
      </c>
      <c r="AT160">
        <f ca="1"/>
        <v>0</v>
      </c>
      <c r="AU160">
        <f ca="1"/>
        <v>0</v>
      </c>
      <c r="AV160">
        <f ca="1"/>
        <v>0</v>
      </c>
      <c r="AW160">
        <f ca="1"/>
        <v>0</v>
      </c>
      <c r="AX160">
        <f ca="1"/>
        <v>0</v>
      </c>
      <c r="AY160">
        <f ca="1"/>
        <v>0</v>
      </c>
      <c r="AZ160">
        <f ca="1"/>
        <v>0</v>
      </c>
      <c r="BA160">
        <f ca="1"/>
        <v>0</v>
      </c>
      <c r="BB160">
        <f ca="1"/>
        <v>0</v>
      </c>
      <c r="BC160">
        <f ca="1"/>
        <v>0</v>
      </c>
      <c r="BD160">
        <f ca="1"/>
        <v>0</v>
      </c>
      <c r="BE160">
        <f ca="1"/>
        <v>0</v>
      </c>
      <c r="BF160">
        <f ca="1"/>
        <v>0</v>
      </c>
      <c r="BG160">
        <f ca="1"/>
        <v>0</v>
      </c>
      <c r="BH160">
        <f ca="1"/>
        <v>0</v>
      </c>
      <c r="BI160">
        <f ca="1"/>
        <v>0</v>
      </c>
      <c r="BJ160">
        <f ca="1"/>
        <v>0</v>
      </c>
      <c r="BK160">
        <f ca="1"/>
        <v>0</v>
      </c>
      <c r="BL160">
        <f ca="1"/>
        <v>0</v>
      </c>
      <c r="BM160">
        <f ca="1"/>
        <v>0</v>
      </c>
      <c r="BN160">
        <f ca="1"/>
        <v>0</v>
      </c>
      <c r="BO160">
        <f ca="1"/>
        <v>0</v>
      </c>
      <c r="BP160">
        <f ca="1"/>
        <v>0</v>
      </c>
      <c r="BQ160">
        <f ca="1"/>
        <v>0</v>
      </c>
      <c r="BR160" t="str">
        <f ca="1"/>
        <v/>
      </c>
      <c r="BS160">
        <f ca="1"/>
        <v>0</v>
      </c>
      <c r="BT160">
        <f ca="1"/>
        <v>0</v>
      </c>
      <c r="BU160" t="b">
        <f ca="1"/>
        <v>0</v>
      </c>
      <c r="BV160" t="b">
        <f ca="1"/>
        <v>0</v>
      </c>
      <c r="BW160">
        <f ca="1"/>
        <v>0</v>
      </c>
      <c r="BX160">
        <f ca="1"/>
        <v>0</v>
      </c>
      <c r="BY160">
        <f ca="1"/>
        <v>0</v>
      </c>
      <c r="BZ160">
        <f ca="1"/>
        <v>0</v>
      </c>
      <c r="CA160">
        <f ca="1"/>
        <v>3</v>
      </c>
      <c r="CB160">
        <f ca="1"/>
        <v>1</v>
      </c>
      <c r="CC160" t="b">
        <f ca="1"/>
        <v>1</v>
      </c>
      <c r="CD160" t="b">
        <f ca="1"/>
        <v>1</v>
      </c>
      <c r="CE160">
        <f ca="1"/>
        <v>0</v>
      </c>
      <c r="CF160">
        <f ca="1"/>
        <v>0</v>
      </c>
      <c r="CG160">
        <f ca="1"/>
        <v>0</v>
      </c>
      <c r="CH160">
        <f ca="1"/>
        <v>14</v>
      </c>
      <c r="CI160">
        <f ca="1"/>
        <v>166</v>
      </c>
      <c r="CJ160" t="b">
        <f ca="1"/>
        <v>0</v>
      </c>
      <c r="CK160" t="b">
        <f ca="1"/>
        <v>1</v>
      </c>
      <c r="CL160" t="b">
        <f ca="1"/>
        <v>1</v>
      </c>
      <c r="CM160" t="b">
        <f ca="1"/>
        <v>0</v>
      </c>
      <c r="CN160" t="b">
        <f ca="1"/>
        <v>0</v>
      </c>
      <c r="CO160">
        <f ca="1"/>
        <v>0</v>
      </c>
      <c r="CP160">
        <f ca="1"/>
        <v>0</v>
      </c>
      <c r="CQ160">
        <f ca="1"/>
        <v>0</v>
      </c>
      <c r="CR160">
        <f ca="1"/>
        <v>0</v>
      </c>
      <c r="CS160">
        <f ca="1"/>
        <v>0</v>
      </c>
      <c r="CT160">
        <f ca="1"/>
        <v>0</v>
      </c>
      <c r="CU160">
        <f ca="1"/>
        <v>0</v>
      </c>
      <c r="CV160">
        <f ca="1"/>
        <v>0</v>
      </c>
      <c r="CW160">
        <f ca="1"/>
        <v>0</v>
      </c>
      <c r="CX160">
        <f ca="1"/>
        <v>0</v>
      </c>
      <c r="CY160">
        <f ca="1"/>
        <v>0</v>
      </c>
      <c r="CZ160">
        <f ca="1"/>
        <v>0</v>
      </c>
      <c r="DA160">
        <f ca="1"/>
        <v>0</v>
      </c>
      <c r="DB160" t="b">
        <f ca="1"/>
        <v>0</v>
      </c>
      <c r="DC160" t="b">
        <f ca="1"/>
        <v>0</v>
      </c>
      <c r="DD160">
        <f ca="1"/>
        <v>0</v>
      </c>
      <c r="DE160" t="b">
        <f ca="1"/>
        <v>0</v>
      </c>
      <c r="DF160">
        <f ca="1"/>
        <v>0</v>
      </c>
    </row>
    <row r="161" spans="1:110" x14ac:dyDescent="0.2">
      <c r="A161" t="str">
        <f ca="1"/>
        <v>6_9 Oregon</v>
      </c>
      <c r="B161">
        <f ca="1"/>
        <v>8</v>
      </c>
      <c r="C161">
        <f ca="1"/>
        <v>0</v>
      </c>
      <c r="D161">
        <f ca="1"/>
        <v>0</v>
      </c>
      <c r="E161">
        <f ca="1"/>
        <v>0</v>
      </c>
      <c r="F161">
        <f ca="1"/>
        <v>0</v>
      </c>
      <c r="G161">
        <f ca="1"/>
        <v>0</v>
      </c>
      <c r="H161">
        <f ca="1"/>
        <v>0</v>
      </c>
      <c r="I161">
        <f ca="1"/>
        <v>0</v>
      </c>
      <c r="J161" t="str">
        <f ca="1"/>
        <v>0:19</v>
      </c>
      <c r="K161" t="b">
        <f ca="1"/>
        <v>0</v>
      </c>
      <c r="L161" t="b">
        <f ca="1"/>
        <v>0</v>
      </c>
      <c r="M161" t="b">
        <f ca="1"/>
        <v>0</v>
      </c>
      <c r="N161" t="str">
        <f ca="1"/>
        <v>Sledge</v>
      </c>
      <c r="O161" t="b">
        <f ca="1"/>
        <v>0</v>
      </c>
      <c r="P161">
        <f ca="1"/>
        <v>0</v>
      </c>
      <c r="Q161">
        <f ca="1"/>
        <v>0</v>
      </c>
      <c r="R161">
        <f ca="1"/>
        <v>0</v>
      </c>
      <c r="S161">
        <f ca="1"/>
        <v>0</v>
      </c>
      <c r="T161">
        <f ca="1"/>
        <v>0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0</v>
      </c>
      <c r="Z161">
        <f ca="1"/>
        <v>8</v>
      </c>
      <c r="AA161">
        <f ca="1"/>
        <v>0</v>
      </c>
      <c r="AB161">
        <f ca="1"/>
        <v>0</v>
      </c>
      <c r="AC161">
        <f ca="1"/>
        <v>0</v>
      </c>
      <c r="AD161">
        <f ca="1"/>
        <v>0</v>
      </c>
      <c r="AE161">
        <f ca="1"/>
        <v>0</v>
      </c>
      <c r="AF161">
        <f ca="1"/>
        <v>0</v>
      </c>
      <c r="AG161">
        <f ca="1"/>
        <v>0</v>
      </c>
      <c r="AH161">
        <f ca="1"/>
        <v>0</v>
      </c>
      <c r="AI161">
        <f ca="1"/>
        <v>0</v>
      </c>
      <c r="AJ161">
        <f ca="1"/>
        <v>0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  <c r="AQ161">
        <f ca="1"/>
        <v>0</v>
      </c>
      <c r="AR161">
        <f ca="1"/>
        <v>0</v>
      </c>
      <c r="AS161">
        <f ca="1"/>
        <v>0</v>
      </c>
      <c r="AT161">
        <f ca="1"/>
        <v>0</v>
      </c>
      <c r="AU161">
        <f ca="1"/>
        <v>0</v>
      </c>
      <c r="AV161">
        <f ca="1"/>
        <v>0</v>
      </c>
      <c r="AW161">
        <f ca="1"/>
        <v>0</v>
      </c>
      <c r="AX161">
        <f ca="1"/>
        <v>0</v>
      </c>
      <c r="AY161">
        <f ca="1"/>
        <v>0</v>
      </c>
      <c r="AZ161">
        <f ca="1"/>
        <v>0</v>
      </c>
      <c r="BA161">
        <f ca="1"/>
        <v>0</v>
      </c>
      <c r="BB161">
        <f ca="1"/>
        <v>0</v>
      </c>
      <c r="BC161">
        <f ca="1"/>
        <v>0</v>
      </c>
      <c r="BD161">
        <f ca="1"/>
        <v>0</v>
      </c>
      <c r="BE161">
        <f ca="1"/>
        <v>0</v>
      </c>
      <c r="BF161">
        <f ca="1"/>
        <v>0</v>
      </c>
      <c r="BG161">
        <f ca="1"/>
        <v>0</v>
      </c>
      <c r="BH161">
        <f ca="1"/>
        <v>0</v>
      </c>
      <c r="BI161">
        <f ca="1"/>
        <v>0</v>
      </c>
      <c r="BJ161">
        <f ca="1"/>
        <v>0</v>
      </c>
      <c r="BK161">
        <f ca="1"/>
        <v>0</v>
      </c>
      <c r="BL161">
        <f ca="1"/>
        <v>0</v>
      </c>
      <c r="BM161">
        <f ca="1"/>
        <v>0</v>
      </c>
      <c r="BN161">
        <f ca="1"/>
        <v>0</v>
      </c>
      <c r="BO161">
        <f ca="1"/>
        <v>0</v>
      </c>
      <c r="BP161">
        <f ca="1"/>
        <v>0</v>
      </c>
      <c r="BQ161">
        <f ca="1"/>
        <v>0</v>
      </c>
      <c r="BR161" t="str">
        <f ca="1"/>
        <v/>
      </c>
      <c r="BS161">
        <f ca="1"/>
        <v>0</v>
      </c>
      <c r="BT161">
        <f ca="1"/>
        <v>0</v>
      </c>
      <c r="BU161" t="b">
        <f ca="1"/>
        <v>0</v>
      </c>
      <c r="BV161" t="b">
        <f ca="1"/>
        <v>0</v>
      </c>
      <c r="BW161">
        <f ca="1"/>
        <v>0</v>
      </c>
      <c r="BX161">
        <f ca="1"/>
        <v>0</v>
      </c>
      <c r="BY161">
        <f ca="1"/>
        <v>0</v>
      </c>
      <c r="BZ161">
        <f ca="1"/>
        <v>0</v>
      </c>
      <c r="CA161">
        <f ca="1"/>
        <v>0</v>
      </c>
      <c r="CB161">
        <f ca="1"/>
        <v>0</v>
      </c>
      <c r="CC161" t="b">
        <f ca="1"/>
        <v>0</v>
      </c>
      <c r="CD161" t="b">
        <f ca="1"/>
        <v>0</v>
      </c>
      <c r="CE161">
        <f ca="1"/>
        <v>0</v>
      </c>
      <c r="CF161">
        <f ca="1"/>
        <v>0</v>
      </c>
      <c r="CG161">
        <f ca="1"/>
        <v>0</v>
      </c>
      <c r="CH161">
        <f ca="1"/>
        <v>19</v>
      </c>
      <c r="CI161">
        <f ca="1"/>
        <v>161</v>
      </c>
      <c r="CJ161" t="b">
        <f ca="1"/>
        <v>0</v>
      </c>
      <c r="CK161" t="b">
        <f ca="1"/>
        <v>0</v>
      </c>
      <c r="CL161" t="b">
        <f ca="1"/>
        <v>0</v>
      </c>
      <c r="CM161" t="b">
        <f ca="1"/>
        <v>0</v>
      </c>
      <c r="CN161" t="b">
        <f ca="1"/>
        <v>0</v>
      </c>
      <c r="CO161">
        <f ca="1"/>
        <v>0</v>
      </c>
      <c r="CP161">
        <f ca="1"/>
        <v>0</v>
      </c>
      <c r="CQ161">
        <f ca="1"/>
        <v>0</v>
      </c>
      <c r="CR161">
        <f ca="1"/>
        <v>0</v>
      </c>
      <c r="CS161">
        <f ca="1"/>
        <v>0</v>
      </c>
      <c r="CT161">
        <f ca="1"/>
        <v>0</v>
      </c>
      <c r="CU161">
        <f ca="1"/>
        <v>0</v>
      </c>
      <c r="CV161">
        <f ca="1"/>
        <v>0</v>
      </c>
      <c r="CW161">
        <f ca="1"/>
        <v>0</v>
      </c>
      <c r="CX161">
        <f ca="1"/>
        <v>0</v>
      </c>
      <c r="CY161">
        <f ca="1"/>
        <v>0</v>
      </c>
      <c r="CZ161">
        <f ca="1"/>
        <v>0</v>
      </c>
      <c r="DA161">
        <f ca="1"/>
        <v>0</v>
      </c>
      <c r="DB161" t="b">
        <f ca="1"/>
        <v>0</v>
      </c>
      <c r="DC161" t="b">
        <f ca="1"/>
        <v>0</v>
      </c>
      <c r="DD161">
        <f ca="1"/>
        <v>0</v>
      </c>
      <c r="DE161" t="b">
        <f ca="1"/>
        <v>0</v>
      </c>
      <c r="DF161">
        <f ca="1"/>
        <v>0</v>
      </c>
    </row>
    <row r="162" spans="1:110" x14ac:dyDescent="0.2">
      <c r="A162" t="str">
        <f ca="1"/>
        <v>6_9 Oregon</v>
      </c>
      <c r="B162">
        <f ca="1"/>
        <v>9</v>
      </c>
      <c r="C162">
        <f ca="1"/>
        <v>0</v>
      </c>
      <c r="D162">
        <f ca="1"/>
        <v>0</v>
      </c>
      <c r="E162">
        <f ca="1"/>
        <v>0</v>
      </c>
      <c r="F162">
        <f ca="1"/>
        <v>0</v>
      </c>
      <c r="G162">
        <f ca="1"/>
        <v>0</v>
      </c>
      <c r="H162">
        <f ca="1"/>
        <v>0</v>
      </c>
      <c r="I162">
        <f ca="1"/>
        <v>0</v>
      </c>
      <c r="J162" t="str">
        <f ca="1"/>
        <v>1:18</v>
      </c>
      <c r="K162" t="b">
        <f ca="1"/>
        <v>0</v>
      </c>
      <c r="L162" t="b">
        <f ca="1"/>
        <v>0</v>
      </c>
      <c r="M162" t="b">
        <f ca="1"/>
        <v>0</v>
      </c>
      <c r="N162" t="str">
        <f ca="1"/>
        <v>Sledge</v>
      </c>
      <c r="O162" t="b">
        <f ca="1"/>
        <v>0</v>
      </c>
      <c r="P162">
        <f ca="1"/>
        <v>0</v>
      </c>
      <c r="Q162">
        <f ca="1"/>
        <v>0</v>
      </c>
      <c r="R162">
        <f ca="1"/>
        <v>0</v>
      </c>
      <c r="S162">
        <f ca="1"/>
        <v>0</v>
      </c>
      <c r="T162">
        <f ca="1"/>
        <v>0</v>
      </c>
      <c r="U162">
        <f ca="1"/>
        <v>0</v>
      </c>
      <c r="V162">
        <f ca="1"/>
        <v>0</v>
      </c>
      <c r="W162">
        <f ca="1"/>
        <v>0</v>
      </c>
      <c r="X162">
        <f ca="1"/>
        <v>0</v>
      </c>
      <c r="Y162">
        <f ca="1"/>
        <v>0</v>
      </c>
      <c r="Z162">
        <f ca="1"/>
        <v>9</v>
      </c>
      <c r="AA162">
        <f ca="1"/>
        <v>0</v>
      </c>
      <c r="AB162">
        <f ca="1"/>
        <v>0</v>
      </c>
      <c r="AC162">
        <f ca="1"/>
        <v>0</v>
      </c>
      <c r="AD162">
        <f ca="1"/>
        <v>0</v>
      </c>
      <c r="AE162">
        <f ca="1"/>
        <v>0</v>
      </c>
      <c r="AF162">
        <f ca="1"/>
        <v>0</v>
      </c>
      <c r="AG162">
        <f ca="1"/>
        <v>0</v>
      </c>
      <c r="AH162">
        <f ca="1"/>
        <v>0</v>
      </c>
      <c r="AI162">
        <f ca="1"/>
        <v>0</v>
      </c>
      <c r="AJ162">
        <f ca="1"/>
        <v>0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  <c r="AQ162">
        <f ca="1"/>
        <v>0</v>
      </c>
      <c r="AR162">
        <f ca="1"/>
        <v>0</v>
      </c>
      <c r="AS162">
        <f ca="1"/>
        <v>0</v>
      </c>
      <c r="AT162">
        <f ca="1"/>
        <v>0</v>
      </c>
      <c r="AU162">
        <f ca="1"/>
        <v>0</v>
      </c>
      <c r="AV162">
        <f ca="1"/>
        <v>0</v>
      </c>
      <c r="AW162">
        <f ca="1"/>
        <v>0</v>
      </c>
      <c r="AX162">
        <f ca="1"/>
        <v>0</v>
      </c>
      <c r="AY162">
        <f ca="1"/>
        <v>0</v>
      </c>
      <c r="AZ162">
        <f ca="1"/>
        <v>0</v>
      </c>
      <c r="BA162">
        <f ca="1"/>
        <v>0</v>
      </c>
      <c r="BB162">
        <f ca="1"/>
        <v>0</v>
      </c>
      <c r="BC162">
        <f ca="1"/>
        <v>0</v>
      </c>
      <c r="BD162">
        <f ca="1"/>
        <v>0</v>
      </c>
      <c r="BE162">
        <f ca="1"/>
        <v>0</v>
      </c>
      <c r="BF162">
        <f ca="1"/>
        <v>0</v>
      </c>
      <c r="BG162">
        <f ca="1"/>
        <v>0</v>
      </c>
      <c r="BH162">
        <f ca="1"/>
        <v>0</v>
      </c>
      <c r="BI162">
        <f ca="1"/>
        <v>0</v>
      </c>
      <c r="BJ162">
        <f ca="1"/>
        <v>0</v>
      </c>
      <c r="BK162">
        <f ca="1"/>
        <v>0</v>
      </c>
      <c r="BL162">
        <f ca="1"/>
        <v>0</v>
      </c>
      <c r="BM162">
        <f ca="1"/>
        <v>0</v>
      </c>
      <c r="BN162">
        <f ca="1"/>
        <v>0</v>
      </c>
      <c r="BO162">
        <f ca="1"/>
        <v>0</v>
      </c>
      <c r="BP162">
        <f ca="1"/>
        <v>0</v>
      </c>
      <c r="BQ162">
        <f ca="1"/>
        <v>0</v>
      </c>
      <c r="BR162" t="str">
        <f ca="1"/>
        <v/>
      </c>
      <c r="BS162">
        <f ca="1"/>
        <v>0</v>
      </c>
      <c r="BT162">
        <f ca="1"/>
        <v>0</v>
      </c>
      <c r="BU162" t="b">
        <f ca="1"/>
        <v>0</v>
      </c>
      <c r="BV162" t="b">
        <f ca="1"/>
        <v>0</v>
      </c>
      <c r="BW162">
        <f ca="1"/>
        <v>0</v>
      </c>
      <c r="BX162">
        <f ca="1"/>
        <v>0</v>
      </c>
      <c r="BY162">
        <f ca="1"/>
        <v>0</v>
      </c>
      <c r="BZ162">
        <f ca="1"/>
        <v>0</v>
      </c>
      <c r="CA162">
        <f ca="1"/>
        <v>0</v>
      </c>
      <c r="CB162">
        <f ca="1"/>
        <v>0</v>
      </c>
      <c r="CC162" t="b">
        <f ca="1"/>
        <v>0</v>
      </c>
      <c r="CD162" t="b">
        <f ca="1"/>
        <v>0</v>
      </c>
      <c r="CE162">
        <f ca="1"/>
        <v>0</v>
      </c>
      <c r="CF162">
        <f ca="1"/>
        <v>0</v>
      </c>
      <c r="CG162">
        <f ca="1"/>
        <v>0</v>
      </c>
      <c r="CH162">
        <f ca="1"/>
        <v>78</v>
      </c>
      <c r="CI162">
        <f ca="1"/>
        <v>102</v>
      </c>
      <c r="CJ162" t="b">
        <f ca="1"/>
        <v>0</v>
      </c>
      <c r="CK162" t="b">
        <f ca="1"/>
        <v>0</v>
      </c>
      <c r="CL162" t="b">
        <f ca="1"/>
        <v>0</v>
      </c>
      <c r="CM162" t="b">
        <f ca="1"/>
        <v>0</v>
      </c>
      <c r="CN162" t="b">
        <f ca="1"/>
        <v>0</v>
      </c>
      <c r="CO162">
        <f ca="1"/>
        <v>0</v>
      </c>
      <c r="CP162">
        <f ca="1"/>
        <v>0</v>
      </c>
      <c r="CQ162">
        <f ca="1"/>
        <v>0</v>
      </c>
      <c r="CR162">
        <f ca="1"/>
        <v>0</v>
      </c>
      <c r="CS162">
        <f ca="1"/>
        <v>0</v>
      </c>
      <c r="CT162">
        <f ca="1"/>
        <v>0</v>
      </c>
      <c r="CU162">
        <f ca="1"/>
        <v>0</v>
      </c>
      <c r="CV162">
        <f ca="1"/>
        <v>0</v>
      </c>
      <c r="CW162">
        <f ca="1"/>
        <v>0</v>
      </c>
      <c r="CX162">
        <f ca="1"/>
        <v>0</v>
      </c>
      <c r="CY162">
        <f ca="1"/>
        <v>0</v>
      </c>
      <c r="CZ162">
        <f ca="1"/>
        <v>0</v>
      </c>
      <c r="DA162">
        <f ca="1"/>
        <v>0</v>
      </c>
      <c r="DB162" t="b">
        <f ca="1"/>
        <v>0</v>
      </c>
      <c r="DC162" t="b">
        <f ca="1"/>
        <v>0</v>
      </c>
      <c r="DD162">
        <f ca="1"/>
        <v>0</v>
      </c>
      <c r="DE162" t="b">
        <f ca="1"/>
        <v>0</v>
      </c>
      <c r="DF162">
        <f ca="1"/>
        <v>0</v>
      </c>
    </row>
    <row r="163" spans="1:110" x14ac:dyDescent="0.2">
      <c r="A163" t="str">
        <f ca="1"/>
        <v>6_9 Oregon</v>
      </c>
      <c r="B163">
        <f ca="1"/>
        <v>10</v>
      </c>
      <c r="C163">
        <f ca="1"/>
        <v>0</v>
      </c>
      <c r="D163">
        <f ca="1"/>
        <v>0</v>
      </c>
      <c r="E163">
        <f ca="1"/>
        <v>0</v>
      </c>
      <c r="F163">
        <f ca="1"/>
        <v>0</v>
      </c>
      <c r="G163">
        <f ca="1"/>
        <v>0</v>
      </c>
      <c r="H163">
        <f ca="1"/>
        <v>0</v>
      </c>
      <c r="I163">
        <f ca="1"/>
        <v>0</v>
      </c>
      <c r="J163" t="str">
        <f ca="1"/>
        <v>1:15</v>
      </c>
      <c r="K163" t="b">
        <f ca="1"/>
        <v>0</v>
      </c>
      <c r="L163" t="b">
        <f ca="1"/>
        <v>0</v>
      </c>
      <c r="M163" t="b">
        <f ca="1"/>
        <v>0</v>
      </c>
      <c r="N163" t="str">
        <f ca="1"/>
        <v>Sledge</v>
      </c>
      <c r="O163" t="b">
        <f ca="1"/>
        <v>0</v>
      </c>
      <c r="P163">
        <f ca="1"/>
        <v>0</v>
      </c>
      <c r="Q163">
        <f ca="1"/>
        <v>0</v>
      </c>
      <c r="R163">
        <f ca="1"/>
        <v>0</v>
      </c>
      <c r="S163">
        <f ca="1"/>
        <v>0</v>
      </c>
      <c r="T163">
        <f ca="1"/>
        <v>0</v>
      </c>
      <c r="U163">
        <f ca="1"/>
        <v>0</v>
      </c>
      <c r="V163">
        <f ca="1"/>
        <v>0</v>
      </c>
      <c r="W163">
        <f ca="1"/>
        <v>0</v>
      </c>
      <c r="X163">
        <f ca="1"/>
        <v>0</v>
      </c>
      <c r="Y163">
        <f ca="1"/>
        <v>0</v>
      </c>
      <c r="Z163">
        <f ca="1"/>
        <v>10</v>
      </c>
      <c r="AA163">
        <f ca="1"/>
        <v>0</v>
      </c>
      <c r="AB163">
        <f ca="1"/>
        <v>0</v>
      </c>
      <c r="AC163">
        <f ca="1"/>
        <v>0</v>
      </c>
      <c r="AD163">
        <f ca="1"/>
        <v>0</v>
      </c>
      <c r="AE163">
        <f ca="1"/>
        <v>0</v>
      </c>
      <c r="AF163">
        <f ca="1"/>
        <v>0</v>
      </c>
      <c r="AG163">
        <f ca="1"/>
        <v>0</v>
      </c>
      <c r="AH163">
        <f ca="1"/>
        <v>0</v>
      </c>
      <c r="AI163">
        <f ca="1"/>
        <v>0</v>
      </c>
      <c r="AJ163">
        <f ca="1"/>
        <v>0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  <c r="AQ163">
        <f ca="1"/>
        <v>0</v>
      </c>
      <c r="AR163">
        <f ca="1"/>
        <v>0</v>
      </c>
      <c r="AS163">
        <f ca="1"/>
        <v>0</v>
      </c>
      <c r="AT163">
        <f ca="1"/>
        <v>0</v>
      </c>
      <c r="AU163">
        <f ca="1"/>
        <v>0</v>
      </c>
      <c r="AV163">
        <f ca="1"/>
        <v>0</v>
      </c>
      <c r="AW163">
        <f ca="1"/>
        <v>0</v>
      </c>
      <c r="AX163">
        <f ca="1"/>
        <v>0</v>
      </c>
      <c r="AY163">
        <f ca="1"/>
        <v>0</v>
      </c>
      <c r="AZ163">
        <f ca="1"/>
        <v>0</v>
      </c>
      <c r="BA163">
        <f ca="1"/>
        <v>0</v>
      </c>
      <c r="BB163">
        <f ca="1"/>
        <v>0</v>
      </c>
      <c r="BC163">
        <f ca="1"/>
        <v>0</v>
      </c>
      <c r="BD163">
        <f ca="1"/>
        <v>0</v>
      </c>
      <c r="BE163">
        <f ca="1"/>
        <v>0</v>
      </c>
      <c r="BF163">
        <f ca="1"/>
        <v>0</v>
      </c>
      <c r="BG163">
        <f ca="1"/>
        <v>0</v>
      </c>
      <c r="BH163">
        <f ca="1"/>
        <v>0</v>
      </c>
      <c r="BI163">
        <f ca="1"/>
        <v>0</v>
      </c>
      <c r="BJ163">
        <f ca="1"/>
        <v>0</v>
      </c>
      <c r="BK163">
        <f ca="1"/>
        <v>0</v>
      </c>
      <c r="BL163">
        <f ca="1"/>
        <v>0</v>
      </c>
      <c r="BM163">
        <f ca="1"/>
        <v>0</v>
      </c>
      <c r="BN163">
        <f ca="1"/>
        <v>0</v>
      </c>
      <c r="BO163">
        <f ca="1"/>
        <v>0</v>
      </c>
      <c r="BP163">
        <f ca="1"/>
        <v>0</v>
      </c>
      <c r="BQ163">
        <f ca="1"/>
        <v>0</v>
      </c>
      <c r="BR163" t="str">
        <f ca="1"/>
        <v/>
      </c>
      <c r="BS163">
        <f ca="1"/>
        <v>0</v>
      </c>
      <c r="BT163">
        <f ca="1"/>
        <v>0</v>
      </c>
      <c r="BU163" t="b">
        <f ca="1"/>
        <v>0</v>
      </c>
      <c r="BV163" t="b">
        <f ca="1"/>
        <v>0</v>
      </c>
      <c r="BW163">
        <f ca="1"/>
        <v>0</v>
      </c>
      <c r="BX163">
        <f ca="1"/>
        <v>0</v>
      </c>
      <c r="BY163">
        <f ca="1"/>
        <v>0</v>
      </c>
      <c r="BZ163">
        <f ca="1"/>
        <v>0</v>
      </c>
      <c r="CA163">
        <f ca="1"/>
        <v>0</v>
      </c>
      <c r="CB163">
        <f ca="1"/>
        <v>0</v>
      </c>
      <c r="CC163" t="b">
        <f ca="1"/>
        <v>0</v>
      </c>
      <c r="CD163" t="b">
        <f ca="1"/>
        <v>0</v>
      </c>
      <c r="CE163">
        <f ca="1"/>
        <v>0</v>
      </c>
      <c r="CF163">
        <f ca="1"/>
        <v>0</v>
      </c>
      <c r="CG163">
        <f ca="1"/>
        <v>0</v>
      </c>
      <c r="CH163">
        <f ca="1"/>
        <v>75</v>
      </c>
      <c r="CI163">
        <f ca="1"/>
        <v>105</v>
      </c>
      <c r="CJ163" t="b">
        <f ca="1"/>
        <v>1</v>
      </c>
      <c r="CK163" t="b">
        <f ca="1"/>
        <v>0</v>
      </c>
      <c r="CL163" t="b">
        <f ca="1"/>
        <v>0</v>
      </c>
      <c r="CM163" t="b">
        <f ca="1"/>
        <v>0</v>
      </c>
      <c r="CN163" t="b">
        <f ca="1"/>
        <v>0</v>
      </c>
      <c r="CO163">
        <f ca="1"/>
        <v>0</v>
      </c>
      <c r="CP163">
        <f ca="1"/>
        <v>0</v>
      </c>
      <c r="CQ163">
        <f ca="1"/>
        <v>0</v>
      </c>
      <c r="CR163">
        <f ca="1"/>
        <v>0</v>
      </c>
      <c r="CS163">
        <f ca="1"/>
        <v>0</v>
      </c>
      <c r="CT163">
        <f ca="1"/>
        <v>0</v>
      </c>
      <c r="CU163">
        <f ca="1"/>
        <v>0</v>
      </c>
      <c r="CV163">
        <f ca="1"/>
        <v>0</v>
      </c>
      <c r="CW163">
        <f ca="1"/>
        <v>0</v>
      </c>
      <c r="CX163">
        <f ca="1"/>
        <v>0</v>
      </c>
      <c r="CY163">
        <f ca="1"/>
        <v>0</v>
      </c>
      <c r="CZ163">
        <f ca="1"/>
        <v>0</v>
      </c>
      <c r="DA163">
        <f ca="1"/>
        <v>0</v>
      </c>
      <c r="DB163" t="b">
        <f ca="1"/>
        <v>0</v>
      </c>
      <c r="DC163" t="b">
        <f ca="1"/>
        <v>0</v>
      </c>
      <c r="DD163">
        <f ca="1"/>
        <v>0</v>
      </c>
      <c r="DE163" t="b">
        <f ca="1"/>
        <v>0</v>
      </c>
      <c r="DF163">
        <f ca="1"/>
        <v>0</v>
      </c>
    </row>
    <row r="164" spans="1:110" x14ac:dyDescent="0.2">
      <c r="A164" t="str">
        <f ca="1"/>
        <v>6_9 Oregon</v>
      </c>
      <c r="B164">
        <f ca="1"/>
        <v>11</v>
      </c>
      <c r="C164">
        <f ca="1"/>
        <v>0</v>
      </c>
      <c r="D164">
        <f ca="1"/>
        <v>0</v>
      </c>
      <c r="E164">
        <f ca="1"/>
        <v>0</v>
      </c>
      <c r="F164">
        <f ca="1"/>
        <v>0</v>
      </c>
      <c r="G164">
        <f ca="1"/>
        <v>0</v>
      </c>
      <c r="H164">
        <f ca="1"/>
        <v>0</v>
      </c>
      <c r="I164">
        <f ca="1"/>
        <v>0</v>
      </c>
      <c r="J164" t="str">
        <f ca="1"/>
        <v>0:47</v>
      </c>
      <c r="K164" t="b">
        <f ca="1"/>
        <v>0</v>
      </c>
      <c r="L164" t="b">
        <f ca="1"/>
        <v>0</v>
      </c>
      <c r="M164" t="b">
        <f ca="1"/>
        <v>0</v>
      </c>
      <c r="N164" t="str">
        <f ca="1"/>
        <v>Lion</v>
      </c>
      <c r="O164" t="b">
        <f ca="1"/>
        <v>0</v>
      </c>
      <c r="P164">
        <f ca="1"/>
        <v>0</v>
      </c>
      <c r="Q164">
        <f ca="1"/>
        <v>0</v>
      </c>
      <c r="R164">
        <f ca="1"/>
        <v>0</v>
      </c>
      <c r="S164">
        <f ca="1"/>
        <v>0</v>
      </c>
      <c r="T164">
        <f ca="1"/>
        <v>0</v>
      </c>
      <c r="U164">
        <f ca="1"/>
        <v>0</v>
      </c>
      <c r="V164">
        <f ca="1"/>
        <v>0</v>
      </c>
      <c r="W164">
        <f ca="1"/>
        <v>0</v>
      </c>
      <c r="X164">
        <f ca="1"/>
        <v>0</v>
      </c>
      <c r="Y164">
        <f ca="1"/>
        <v>0</v>
      </c>
      <c r="Z164">
        <f ca="1"/>
        <v>11</v>
      </c>
      <c r="AA164">
        <f ca="1"/>
        <v>0</v>
      </c>
      <c r="AB164">
        <f ca="1"/>
        <v>0</v>
      </c>
      <c r="AC164">
        <f ca="1"/>
        <v>0</v>
      </c>
      <c r="AD164">
        <f ca="1"/>
        <v>0</v>
      </c>
      <c r="AE164">
        <f ca="1"/>
        <v>0</v>
      </c>
      <c r="AF164">
        <f ca="1"/>
        <v>0</v>
      </c>
      <c r="AG164">
        <f ca="1"/>
        <v>0</v>
      </c>
      <c r="AH164">
        <f ca="1"/>
        <v>0</v>
      </c>
      <c r="AI164">
        <f ca="1"/>
        <v>0</v>
      </c>
      <c r="AJ164">
        <f ca="1"/>
        <v>0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  <c r="AQ164">
        <f ca="1"/>
        <v>0</v>
      </c>
      <c r="AR164">
        <f ca="1"/>
        <v>0</v>
      </c>
      <c r="AS164">
        <f ca="1"/>
        <v>0</v>
      </c>
      <c r="AT164">
        <f ca="1"/>
        <v>0</v>
      </c>
      <c r="AU164">
        <f ca="1"/>
        <v>0</v>
      </c>
      <c r="AV164">
        <f ca="1"/>
        <v>0</v>
      </c>
      <c r="AW164">
        <f ca="1"/>
        <v>0</v>
      </c>
      <c r="AX164">
        <f ca="1"/>
        <v>0</v>
      </c>
      <c r="AY164">
        <f ca="1"/>
        <v>0</v>
      </c>
      <c r="AZ164">
        <f ca="1"/>
        <v>0</v>
      </c>
      <c r="BA164">
        <f ca="1"/>
        <v>0</v>
      </c>
      <c r="BB164">
        <f ca="1"/>
        <v>0</v>
      </c>
      <c r="BC164">
        <f ca="1"/>
        <v>0</v>
      </c>
      <c r="BD164">
        <f ca="1"/>
        <v>0</v>
      </c>
      <c r="BE164">
        <f ca="1"/>
        <v>0</v>
      </c>
      <c r="BF164">
        <f ca="1"/>
        <v>0</v>
      </c>
      <c r="BG164">
        <f ca="1"/>
        <v>0</v>
      </c>
      <c r="BH164">
        <f ca="1"/>
        <v>0</v>
      </c>
      <c r="BI164">
        <f ca="1"/>
        <v>0</v>
      </c>
      <c r="BJ164">
        <f ca="1"/>
        <v>0</v>
      </c>
      <c r="BK164">
        <f ca="1"/>
        <v>0</v>
      </c>
      <c r="BL164">
        <f ca="1"/>
        <v>0</v>
      </c>
      <c r="BM164">
        <f ca="1"/>
        <v>0</v>
      </c>
      <c r="BN164">
        <f ca="1"/>
        <v>0</v>
      </c>
      <c r="BO164">
        <f ca="1"/>
        <v>0</v>
      </c>
      <c r="BP164">
        <f ca="1"/>
        <v>0</v>
      </c>
      <c r="BQ164">
        <f ca="1"/>
        <v>0</v>
      </c>
      <c r="BR164" t="str">
        <f ca="1"/>
        <v/>
      </c>
      <c r="BS164">
        <f ca="1"/>
        <v>0</v>
      </c>
      <c r="BT164">
        <f ca="1"/>
        <v>0</v>
      </c>
      <c r="BU164" t="b">
        <f ca="1"/>
        <v>0</v>
      </c>
      <c r="BV164" t="b">
        <f ca="1"/>
        <v>0</v>
      </c>
      <c r="BW164">
        <f ca="1"/>
        <v>0</v>
      </c>
      <c r="BX164">
        <f ca="1"/>
        <v>0</v>
      </c>
      <c r="BY164">
        <f ca="1"/>
        <v>0</v>
      </c>
      <c r="BZ164">
        <f ca="1"/>
        <v>0</v>
      </c>
      <c r="CA164">
        <f ca="1"/>
        <v>0</v>
      </c>
      <c r="CB164">
        <f ca="1"/>
        <v>0</v>
      </c>
      <c r="CC164" t="b">
        <f ca="1"/>
        <v>0</v>
      </c>
      <c r="CD164" t="b">
        <f ca="1"/>
        <v>0</v>
      </c>
      <c r="CE164">
        <f ca="1"/>
        <v>0</v>
      </c>
      <c r="CF164">
        <f ca="1"/>
        <v>0</v>
      </c>
      <c r="CG164">
        <f ca="1"/>
        <v>0</v>
      </c>
      <c r="CH164">
        <f ca="1"/>
        <v>47</v>
      </c>
      <c r="CI164">
        <f ca="1"/>
        <v>133</v>
      </c>
      <c r="CJ164" t="b">
        <f ca="1"/>
        <v>0</v>
      </c>
      <c r="CK164" t="b">
        <f ca="1"/>
        <v>0</v>
      </c>
      <c r="CL164" t="b">
        <f ca="1"/>
        <v>1</v>
      </c>
      <c r="CM164" t="b">
        <f ca="1"/>
        <v>0</v>
      </c>
      <c r="CN164" t="b">
        <f ca="1"/>
        <v>0</v>
      </c>
      <c r="CO164">
        <f ca="1"/>
        <v>0</v>
      </c>
      <c r="CP164">
        <f ca="1"/>
        <v>0</v>
      </c>
      <c r="CQ164">
        <f ca="1"/>
        <v>0</v>
      </c>
      <c r="CR164">
        <f ca="1"/>
        <v>0</v>
      </c>
      <c r="CS164">
        <f ca="1"/>
        <v>0</v>
      </c>
      <c r="CT164">
        <f ca="1"/>
        <v>0</v>
      </c>
      <c r="CU164">
        <f ca="1"/>
        <v>0</v>
      </c>
      <c r="CV164">
        <f ca="1"/>
        <v>0</v>
      </c>
      <c r="CW164">
        <f ca="1"/>
        <v>0</v>
      </c>
      <c r="CX164">
        <f ca="1"/>
        <v>0</v>
      </c>
      <c r="CY164">
        <f ca="1"/>
        <v>0</v>
      </c>
      <c r="CZ164">
        <f ca="1"/>
        <v>0</v>
      </c>
      <c r="DA164">
        <f ca="1"/>
        <v>0</v>
      </c>
      <c r="DB164" t="b">
        <f ca="1"/>
        <v>0</v>
      </c>
      <c r="DC164" t="b">
        <f ca="1"/>
        <v>0</v>
      </c>
      <c r="DD164">
        <f ca="1"/>
        <v>0</v>
      </c>
      <c r="DE164" t="b">
        <f ca="1"/>
        <v>0</v>
      </c>
      <c r="DF164">
        <f ca="1"/>
        <v>0</v>
      </c>
    </row>
    <row r="165" spans="1:110" x14ac:dyDescent="0.2">
      <c r="A165" t="str">
        <f ca="1"/>
        <v>6_9 Oregon</v>
      </c>
      <c r="B165">
        <f ca="1"/>
        <v>12</v>
      </c>
      <c r="C165">
        <f ca="1"/>
        <v>0</v>
      </c>
      <c r="D165">
        <f ca="1"/>
        <v>0</v>
      </c>
      <c r="E165">
        <f ca="1"/>
        <v>0</v>
      </c>
      <c r="F165">
        <f ca="1"/>
        <v>0</v>
      </c>
      <c r="G165">
        <f ca="1"/>
        <v>0</v>
      </c>
      <c r="H165">
        <f ca="1"/>
        <v>0</v>
      </c>
      <c r="I165">
        <f ca="1"/>
        <v>0</v>
      </c>
      <c r="J165" t="str">
        <f ca="1"/>
        <v>0:22</v>
      </c>
      <c r="K165" t="b">
        <f ca="1"/>
        <v>0</v>
      </c>
      <c r="L165" t="b">
        <f ca="1"/>
        <v>1</v>
      </c>
      <c r="M165" t="b">
        <f ca="1"/>
        <v>0</v>
      </c>
      <c r="N165" t="str">
        <f ca="1"/>
        <v>Ace</v>
      </c>
      <c r="O165" t="b">
        <f ca="1"/>
        <v>0</v>
      </c>
      <c r="P165">
        <f ca="1"/>
        <v>0</v>
      </c>
      <c r="Q165">
        <f ca="1"/>
        <v>0</v>
      </c>
      <c r="R165">
        <f ca="1"/>
        <v>0</v>
      </c>
      <c r="S165">
        <f ca="1"/>
        <v>0</v>
      </c>
      <c r="T165">
        <f ca="1"/>
        <v>0</v>
      </c>
      <c r="U165">
        <f ca="1"/>
        <v>0</v>
      </c>
      <c r="V165">
        <f ca="1"/>
        <v>0</v>
      </c>
      <c r="W165">
        <f ca="1"/>
        <v>0</v>
      </c>
      <c r="X165">
        <f ca="1"/>
        <v>0</v>
      </c>
      <c r="Y165">
        <f ca="1"/>
        <v>0</v>
      </c>
      <c r="Z165">
        <f ca="1"/>
        <v>12</v>
      </c>
      <c r="AA165">
        <f ca="1"/>
        <v>0</v>
      </c>
      <c r="AB165">
        <f ca="1"/>
        <v>0</v>
      </c>
      <c r="AC165">
        <f ca="1"/>
        <v>0</v>
      </c>
      <c r="AD165">
        <f ca="1"/>
        <v>0</v>
      </c>
      <c r="AE165">
        <f ca="1"/>
        <v>0</v>
      </c>
      <c r="AF165">
        <f ca="1"/>
        <v>0</v>
      </c>
      <c r="AG165">
        <f ca="1"/>
        <v>0</v>
      </c>
      <c r="AH165">
        <f ca="1"/>
        <v>0</v>
      </c>
      <c r="AI165">
        <f ca="1"/>
        <v>0</v>
      </c>
      <c r="AJ165">
        <f ca="1"/>
        <v>0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  <c r="AQ165">
        <f ca="1"/>
        <v>0</v>
      </c>
      <c r="AR165">
        <f ca="1"/>
        <v>0</v>
      </c>
      <c r="AS165">
        <f ca="1"/>
        <v>0</v>
      </c>
      <c r="AT165">
        <f ca="1"/>
        <v>0</v>
      </c>
      <c r="AU165">
        <f ca="1"/>
        <v>0</v>
      </c>
      <c r="AV165">
        <f ca="1"/>
        <v>0</v>
      </c>
      <c r="AW165">
        <f ca="1"/>
        <v>0</v>
      </c>
      <c r="AX165">
        <f ca="1"/>
        <v>0</v>
      </c>
      <c r="AY165">
        <f ca="1"/>
        <v>0</v>
      </c>
      <c r="AZ165">
        <f ca="1"/>
        <v>0</v>
      </c>
      <c r="BA165">
        <f ca="1"/>
        <v>0</v>
      </c>
      <c r="BB165">
        <f ca="1"/>
        <v>0</v>
      </c>
      <c r="BC165">
        <f ca="1"/>
        <v>0</v>
      </c>
      <c r="BD165">
        <f ca="1"/>
        <v>0</v>
      </c>
      <c r="BE165">
        <f ca="1"/>
        <v>0</v>
      </c>
      <c r="BF165">
        <f ca="1"/>
        <v>0</v>
      </c>
      <c r="BG165">
        <f ca="1"/>
        <v>0</v>
      </c>
      <c r="BH165">
        <f ca="1"/>
        <v>0</v>
      </c>
      <c r="BI165">
        <f ca="1"/>
        <v>0</v>
      </c>
      <c r="BJ165">
        <f ca="1"/>
        <v>0</v>
      </c>
      <c r="BK165">
        <f ca="1"/>
        <v>0</v>
      </c>
      <c r="BL165">
        <f ca="1"/>
        <v>0</v>
      </c>
      <c r="BM165">
        <f ca="1"/>
        <v>0</v>
      </c>
      <c r="BN165">
        <f ca="1"/>
        <v>0</v>
      </c>
      <c r="BO165">
        <f ca="1"/>
        <v>0</v>
      </c>
      <c r="BP165">
        <f ca="1"/>
        <v>0</v>
      </c>
      <c r="BQ165">
        <f ca="1"/>
        <v>0</v>
      </c>
      <c r="BR165" t="str">
        <f ca="1"/>
        <v/>
      </c>
      <c r="BS165" t="str">
        <f ca="1"/>
        <v>FALSE</v>
      </c>
      <c r="BT165">
        <f ca="1"/>
        <v>0</v>
      </c>
      <c r="BU165" t="b">
        <f ca="1"/>
        <v>0</v>
      </c>
      <c r="BV165" t="b">
        <f ca="1"/>
        <v>0</v>
      </c>
      <c r="BW165">
        <f ca="1"/>
        <v>0</v>
      </c>
      <c r="BX165" t="str">
        <f ca="1"/>
        <v>FALSE</v>
      </c>
      <c r="BY165">
        <f ca="1"/>
        <v>0</v>
      </c>
      <c r="BZ165">
        <f ca="1"/>
        <v>0</v>
      </c>
      <c r="CA165">
        <f ca="1"/>
        <v>2</v>
      </c>
      <c r="CB165">
        <f ca="1"/>
        <v>1</v>
      </c>
      <c r="CC165" t="b">
        <f ca="1"/>
        <v>1</v>
      </c>
      <c r="CD165" t="b">
        <f ca="1"/>
        <v>1</v>
      </c>
      <c r="CE165">
        <f ca="1"/>
        <v>0</v>
      </c>
      <c r="CF165">
        <f ca="1"/>
        <v>0</v>
      </c>
      <c r="CG165">
        <f ca="1"/>
        <v>0</v>
      </c>
      <c r="CH165">
        <f ca="1"/>
        <v>22</v>
      </c>
      <c r="CI165">
        <f ca="1"/>
        <v>158</v>
      </c>
      <c r="CJ165" t="b">
        <f ca="1"/>
        <v>0</v>
      </c>
      <c r="CK165" t="b">
        <f ca="1"/>
        <v>0</v>
      </c>
      <c r="CL165" t="b">
        <f ca="1"/>
        <v>0</v>
      </c>
      <c r="CM165" t="b">
        <f ca="1"/>
        <v>1</v>
      </c>
      <c r="CN165" t="b">
        <f ca="1"/>
        <v>0</v>
      </c>
      <c r="CO165">
        <f ca="1"/>
        <v>0</v>
      </c>
      <c r="CP165">
        <f ca="1"/>
        <v>0</v>
      </c>
      <c r="CQ165">
        <f ca="1"/>
        <v>0</v>
      </c>
      <c r="CR165">
        <f ca="1"/>
        <v>0</v>
      </c>
      <c r="CS165">
        <f ca="1"/>
        <v>0</v>
      </c>
      <c r="CT165">
        <f ca="1"/>
        <v>0</v>
      </c>
      <c r="CU165">
        <f ca="1"/>
        <v>0</v>
      </c>
      <c r="CV165">
        <f ca="1"/>
        <v>0</v>
      </c>
      <c r="CW165">
        <f ca="1"/>
        <v>0</v>
      </c>
      <c r="CX165">
        <f ca="1"/>
        <v>0</v>
      </c>
      <c r="CY165">
        <f ca="1"/>
        <v>0</v>
      </c>
      <c r="CZ165">
        <f ca="1"/>
        <v>0</v>
      </c>
      <c r="DA165">
        <f ca="1"/>
        <v>0</v>
      </c>
      <c r="DB165" t="b">
        <f ca="1"/>
        <v>1</v>
      </c>
      <c r="DC165" t="b">
        <f ca="1"/>
        <v>0</v>
      </c>
      <c r="DD165">
        <f ca="1"/>
        <v>0</v>
      </c>
      <c r="DE165" t="b">
        <f ca="1"/>
        <v>0</v>
      </c>
      <c r="DF165">
        <f ca="1"/>
        <v>0</v>
      </c>
    </row>
    <row r="166" spans="1:110" x14ac:dyDescent="0.2">
      <c r="A166" t="str">
        <f ca="1"/>
        <v>6_9 Chalet</v>
      </c>
      <c r="B166">
        <f ca="1"/>
        <v>1</v>
      </c>
      <c r="C166">
        <f ca="1"/>
        <v>0</v>
      </c>
      <c r="D166">
        <f ca="1"/>
        <v>0</v>
      </c>
      <c r="E166">
        <f ca="1"/>
        <v>0</v>
      </c>
      <c r="F166">
        <f ca="1"/>
        <v>0</v>
      </c>
      <c r="G166">
        <f ca="1"/>
        <v>0</v>
      </c>
      <c r="H166">
        <f ca="1"/>
        <v>0</v>
      </c>
      <c r="I166">
        <f ca="1"/>
        <v>0</v>
      </c>
      <c r="J166" t="str">
        <f ca="1"/>
        <v>1:10</v>
      </c>
      <c r="K166" t="b">
        <f ca="1"/>
        <v>0</v>
      </c>
      <c r="L166" t="b">
        <f ca="1"/>
        <v>0</v>
      </c>
      <c r="M166" t="b">
        <f ca="1"/>
        <v>0</v>
      </c>
      <c r="N166" t="str">
        <f ca="1"/>
        <v>Warden</v>
      </c>
      <c r="O166" t="b">
        <f ca="1"/>
        <v>0</v>
      </c>
      <c r="P166">
        <f ca="1"/>
        <v>0</v>
      </c>
      <c r="Q166">
        <f ca="1"/>
        <v>0</v>
      </c>
      <c r="R166">
        <f ca="1"/>
        <v>0</v>
      </c>
      <c r="S166">
        <f ca="1"/>
        <v>0</v>
      </c>
      <c r="T166">
        <f ca="1"/>
        <v>0</v>
      </c>
      <c r="U166">
        <f ca="1"/>
        <v>0</v>
      </c>
      <c r="V166">
        <f ca="1"/>
        <v>0</v>
      </c>
      <c r="W166">
        <f ca="1"/>
        <v>0</v>
      </c>
      <c r="X166">
        <f ca="1"/>
        <v>0</v>
      </c>
      <c r="Y166">
        <f ca="1"/>
        <v>0</v>
      </c>
      <c r="Z166">
        <f ca="1"/>
        <v>1</v>
      </c>
      <c r="AA166">
        <f ca="1"/>
        <v>0</v>
      </c>
      <c r="AB166">
        <f ca="1"/>
        <v>0</v>
      </c>
      <c r="AC166">
        <f ca="1"/>
        <v>0</v>
      </c>
      <c r="AD166">
        <f ca="1"/>
        <v>0</v>
      </c>
      <c r="AE166">
        <f ca="1"/>
        <v>0</v>
      </c>
      <c r="AF166">
        <f ca="1"/>
        <v>0</v>
      </c>
      <c r="AG166">
        <f ca="1"/>
        <v>0</v>
      </c>
      <c r="AH166">
        <f ca="1"/>
        <v>0</v>
      </c>
      <c r="AI166">
        <f ca="1"/>
        <v>0</v>
      </c>
      <c r="AJ166">
        <f ca="1"/>
        <v>0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  <c r="AQ166">
        <f ca="1"/>
        <v>0</v>
      </c>
      <c r="AR166">
        <f ca="1"/>
        <v>0</v>
      </c>
      <c r="AS166">
        <f ca="1"/>
        <v>0</v>
      </c>
      <c r="AT166">
        <f ca="1"/>
        <v>0</v>
      </c>
      <c r="AU166">
        <f ca="1"/>
        <v>0</v>
      </c>
      <c r="AV166">
        <f ca="1"/>
        <v>0</v>
      </c>
      <c r="AW166">
        <f ca="1"/>
        <v>0</v>
      </c>
      <c r="AX166">
        <f ca="1"/>
        <v>0</v>
      </c>
      <c r="AY166">
        <f ca="1"/>
        <v>0</v>
      </c>
      <c r="AZ166">
        <f ca="1"/>
        <v>0</v>
      </c>
      <c r="BA166">
        <f ca="1"/>
        <v>0</v>
      </c>
      <c r="BB166">
        <f ca="1"/>
        <v>0</v>
      </c>
      <c r="BC166">
        <f ca="1"/>
        <v>0</v>
      </c>
      <c r="BD166">
        <f ca="1"/>
        <v>0</v>
      </c>
      <c r="BE166">
        <f ca="1"/>
        <v>0</v>
      </c>
      <c r="BF166">
        <f ca="1"/>
        <v>0</v>
      </c>
      <c r="BG166">
        <f ca="1"/>
        <v>0</v>
      </c>
      <c r="BH166">
        <f ca="1"/>
        <v>0</v>
      </c>
      <c r="BI166">
        <f ca="1"/>
        <v>0</v>
      </c>
      <c r="BJ166">
        <f ca="1"/>
        <v>0</v>
      </c>
      <c r="BK166">
        <f ca="1"/>
        <v>0</v>
      </c>
      <c r="BL166">
        <f ca="1"/>
        <v>0</v>
      </c>
      <c r="BM166">
        <f ca="1"/>
        <v>0</v>
      </c>
      <c r="BN166">
        <f ca="1"/>
        <v>0</v>
      </c>
      <c r="BO166">
        <f ca="1"/>
        <v>0</v>
      </c>
      <c r="BP166">
        <f ca="1"/>
        <v>0</v>
      </c>
      <c r="BQ166">
        <f ca="1"/>
        <v>0</v>
      </c>
      <c r="BR166" t="str">
        <f ca="1"/>
        <v/>
      </c>
      <c r="BS166">
        <f ca="1"/>
        <v>0</v>
      </c>
      <c r="BT166">
        <f ca="1"/>
        <v>0</v>
      </c>
      <c r="BU166" t="b">
        <f ca="1"/>
        <v>0</v>
      </c>
      <c r="BV166" t="b">
        <f ca="1"/>
        <v>0</v>
      </c>
      <c r="BW166">
        <f ca="1"/>
        <v>0</v>
      </c>
      <c r="BX166">
        <f ca="1"/>
        <v>0</v>
      </c>
      <c r="BY166">
        <f ca="1"/>
        <v>0</v>
      </c>
      <c r="BZ166">
        <f ca="1"/>
        <v>0</v>
      </c>
      <c r="CA166">
        <f ca="1"/>
        <v>0</v>
      </c>
      <c r="CB166">
        <f ca="1"/>
        <v>0</v>
      </c>
      <c r="CC166" t="b">
        <f ca="1"/>
        <v>0</v>
      </c>
      <c r="CD166" t="b">
        <f ca="1"/>
        <v>0</v>
      </c>
      <c r="CE166">
        <f ca="1"/>
        <v>0</v>
      </c>
      <c r="CF166">
        <f ca="1"/>
        <v>0</v>
      </c>
      <c r="CG166">
        <f ca="1"/>
        <v>0</v>
      </c>
      <c r="CH166">
        <f ca="1"/>
        <v>70</v>
      </c>
      <c r="CI166">
        <f ca="1"/>
        <v>110</v>
      </c>
      <c r="CJ166" t="b">
        <f ca="1"/>
        <v>1</v>
      </c>
      <c r="CK166" t="b">
        <f ca="1"/>
        <v>0</v>
      </c>
      <c r="CL166" t="b">
        <f ca="1"/>
        <v>0</v>
      </c>
      <c r="CM166" t="b">
        <f ca="1"/>
        <v>0</v>
      </c>
      <c r="CN166" t="b">
        <f ca="1"/>
        <v>0</v>
      </c>
      <c r="CO166">
        <f ca="1"/>
        <v>0</v>
      </c>
      <c r="CP166">
        <f ca="1"/>
        <v>0</v>
      </c>
      <c r="CQ166">
        <f ca="1"/>
        <v>0</v>
      </c>
      <c r="CR166">
        <f ca="1"/>
        <v>0</v>
      </c>
      <c r="CS166">
        <f ca="1"/>
        <v>0</v>
      </c>
      <c r="CT166">
        <f ca="1"/>
        <v>0</v>
      </c>
      <c r="CU166" t="b">
        <f ca="1"/>
        <v>1</v>
      </c>
      <c r="CV166" t="b">
        <f ca="1"/>
        <v>0</v>
      </c>
      <c r="CW166">
        <f ca="1"/>
        <v>167</v>
      </c>
      <c r="CX166">
        <f ca="1"/>
        <v>110</v>
      </c>
      <c r="CY166">
        <f ca="1"/>
        <v>1</v>
      </c>
      <c r="CZ166">
        <f ca="1"/>
        <v>0</v>
      </c>
      <c r="DA166">
        <f ca="1"/>
        <v>0</v>
      </c>
      <c r="DB166" t="b">
        <f ca="1"/>
        <v>0</v>
      </c>
      <c r="DC166" t="b">
        <f ca="1"/>
        <v>0</v>
      </c>
      <c r="DD166">
        <f ca="1"/>
        <v>0</v>
      </c>
      <c r="DE166" t="b">
        <f ca="1"/>
        <v>0</v>
      </c>
      <c r="DF166">
        <f ca="1"/>
        <v>0</v>
      </c>
    </row>
    <row r="167" spans="1:110" x14ac:dyDescent="0.2">
      <c r="A167" t="str">
        <f ca="1"/>
        <v>6_9 Chalet</v>
      </c>
      <c r="B167">
        <f ca="1"/>
        <v>2</v>
      </c>
      <c r="C167">
        <f ca="1"/>
        <v>0</v>
      </c>
      <c r="D167">
        <f ca="1"/>
        <v>0</v>
      </c>
      <c r="E167">
        <f ca="1"/>
        <v>0</v>
      </c>
      <c r="F167">
        <f ca="1"/>
        <v>0</v>
      </c>
      <c r="G167">
        <f ca="1"/>
        <v>0</v>
      </c>
      <c r="H167">
        <f ca="1"/>
        <v>0</v>
      </c>
      <c r="I167">
        <f ca="1"/>
        <v>0</v>
      </c>
      <c r="J167" t="str">
        <f ca="1"/>
        <v>0:16</v>
      </c>
      <c r="K167" t="b">
        <f ca="1"/>
        <v>0</v>
      </c>
      <c r="L167" t="b">
        <f ca="1"/>
        <v>0</v>
      </c>
      <c r="M167" t="b">
        <f ca="1"/>
        <v>0</v>
      </c>
      <c r="N167" t="str">
        <f ca="1"/>
        <v>Warden</v>
      </c>
      <c r="O167" t="b">
        <f ca="1"/>
        <v>0</v>
      </c>
      <c r="P167">
        <f ca="1"/>
        <v>0</v>
      </c>
      <c r="Q167">
        <f ca="1"/>
        <v>0</v>
      </c>
      <c r="R167">
        <f ca="1"/>
        <v>0</v>
      </c>
      <c r="S167">
        <f ca="1"/>
        <v>0</v>
      </c>
      <c r="T167">
        <f ca="1"/>
        <v>0</v>
      </c>
      <c r="U167">
        <f ca="1"/>
        <v>0</v>
      </c>
      <c r="V167">
        <f ca="1"/>
        <v>0</v>
      </c>
      <c r="W167">
        <f ca="1"/>
        <v>0</v>
      </c>
      <c r="X167">
        <f ca="1"/>
        <v>0</v>
      </c>
      <c r="Y167">
        <f ca="1"/>
        <v>0</v>
      </c>
      <c r="Z167">
        <f ca="1"/>
        <v>2</v>
      </c>
      <c r="AA167">
        <f ca="1"/>
        <v>0</v>
      </c>
      <c r="AB167">
        <f ca="1"/>
        <v>0</v>
      </c>
      <c r="AC167">
        <f ca="1"/>
        <v>0</v>
      </c>
      <c r="AD167">
        <f ca="1"/>
        <v>0</v>
      </c>
      <c r="AE167">
        <f ca="1"/>
        <v>0</v>
      </c>
      <c r="AF167">
        <f ca="1"/>
        <v>0</v>
      </c>
      <c r="AG167">
        <f ca="1"/>
        <v>0</v>
      </c>
      <c r="AH167">
        <f ca="1"/>
        <v>0</v>
      </c>
      <c r="AI167">
        <f ca="1"/>
        <v>0</v>
      </c>
      <c r="AJ167">
        <f ca="1"/>
        <v>0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  <c r="AQ167">
        <f ca="1"/>
        <v>0</v>
      </c>
      <c r="AR167">
        <f ca="1"/>
        <v>0</v>
      </c>
      <c r="AS167">
        <f ca="1"/>
        <v>0</v>
      </c>
      <c r="AT167">
        <f ca="1"/>
        <v>0</v>
      </c>
      <c r="AU167">
        <f ca="1"/>
        <v>0</v>
      </c>
      <c r="AV167">
        <f ca="1"/>
        <v>0</v>
      </c>
      <c r="AW167">
        <f ca="1"/>
        <v>0</v>
      </c>
      <c r="AX167">
        <f ca="1"/>
        <v>0</v>
      </c>
      <c r="AY167">
        <f ca="1"/>
        <v>0</v>
      </c>
      <c r="AZ167">
        <f ca="1"/>
        <v>0</v>
      </c>
      <c r="BA167">
        <f ca="1"/>
        <v>0</v>
      </c>
      <c r="BB167">
        <f ca="1"/>
        <v>0</v>
      </c>
      <c r="BC167">
        <f ca="1"/>
        <v>0</v>
      </c>
      <c r="BD167">
        <f ca="1"/>
        <v>0</v>
      </c>
      <c r="BE167">
        <f ca="1"/>
        <v>0</v>
      </c>
      <c r="BF167">
        <f ca="1"/>
        <v>0</v>
      </c>
      <c r="BG167">
        <f ca="1"/>
        <v>0</v>
      </c>
      <c r="BH167">
        <f ca="1"/>
        <v>0</v>
      </c>
      <c r="BI167">
        <f ca="1"/>
        <v>0</v>
      </c>
      <c r="BJ167">
        <f ca="1"/>
        <v>0</v>
      </c>
      <c r="BK167">
        <f ca="1"/>
        <v>0</v>
      </c>
      <c r="BL167">
        <f ca="1"/>
        <v>0</v>
      </c>
      <c r="BM167">
        <f ca="1"/>
        <v>0</v>
      </c>
      <c r="BN167">
        <f ca="1"/>
        <v>0</v>
      </c>
      <c r="BO167">
        <f ca="1"/>
        <v>0</v>
      </c>
      <c r="BP167">
        <f ca="1"/>
        <v>0</v>
      </c>
      <c r="BQ167">
        <f ca="1"/>
        <v>0</v>
      </c>
      <c r="BR167" t="str">
        <f ca="1"/>
        <v/>
      </c>
      <c r="BS167">
        <f ca="1"/>
        <v>0</v>
      </c>
      <c r="BT167">
        <f ca="1"/>
        <v>0</v>
      </c>
      <c r="BU167" t="b">
        <f ca="1"/>
        <v>0</v>
      </c>
      <c r="BV167" t="b">
        <f ca="1"/>
        <v>0</v>
      </c>
      <c r="BW167">
        <f ca="1"/>
        <v>0</v>
      </c>
      <c r="BX167">
        <f ca="1"/>
        <v>0</v>
      </c>
      <c r="BY167">
        <f ca="1"/>
        <v>0</v>
      </c>
      <c r="BZ167">
        <f ca="1"/>
        <v>0</v>
      </c>
      <c r="CA167">
        <f ca="1"/>
        <v>0</v>
      </c>
      <c r="CB167">
        <f ca="1"/>
        <v>0</v>
      </c>
      <c r="CC167" t="b">
        <f ca="1"/>
        <v>0</v>
      </c>
      <c r="CD167" t="b">
        <f ca="1"/>
        <v>0</v>
      </c>
      <c r="CE167">
        <f ca="1"/>
        <v>0</v>
      </c>
      <c r="CF167">
        <f ca="1"/>
        <v>0</v>
      </c>
      <c r="CG167">
        <f ca="1"/>
        <v>0</v>
      </c>
      <c r="CH167">
        <f ca="1"/>
        <v>16</v>
      </c>
      <c r="CI167">
        <f ca="1"/>
        <v>164</v>
      </c>
      <c r="CJ167" t="b">
        <f ca="1"/>
        <v>0</v>
      </c>
      <c r="CK167" t="b">
        <f ca="1"/>
        <v>0</v>
      </c>
      <c r="CL167" t="b">
        <f ca="1"/>
        <v>1</v>
      </c>
      <c r="CM167" t="b">
        <f ca="1"/>
        <v>0</v>
      </c>
      <c r="CN167" t="b">
        <f ca="1"/>
        <v>0</v>
      </c>
      <c r="CO167">
        <f ca="1"/>
        <v>0</v>
      </c>
      <c r="CP167">
        <f ca="1"/>
        <v>0</v>
      </c>
      <c r="CQ167">
        <f ca="1"/>
        <v>0</v>
      </c>
      <c r="CR167">
        <f ca="1"/>
        <v>0</v>
      </c>
      <c r="CS167">
        <f ca="1"/>
        <v>0</v>
      </c>
      <c r="CT167">
        <f ca="1"/>
        <v>0</v>
      </c>
      <c r="CU167" t="b">
        <f ca="1"/>
        <v>0</v>
      </c>
      <c r="CV167" t="b">
        <f ca="1"/>
        <v>0</v>
      </c>
      <c r="CW167">
        <f ca="1"/>
        <v>19</v>
      </c>
      <c r="CX167">
        <f ca="1"/>
        <v>164</v>
      </c>
      <c r="CY167">
        <f ca="1"/>
        <v>0</v>
      </c>
      <c r="CZ167">
        <f ca="1"/>
        <v>0</v>
      </c>
      <c r="DA167">
        <f ca="1"/>
        <v>0</v>
      </c>
      <c r="DB167" t="b">
        <f ca="1"/>
        <v>0</v>
      </c>
      <c r="DC167" t="b">
        <f ca="1"/>
        <v>0</v>
      </c>
      <c r="DD167">
        <f ca="1"/>
        <v>0</v>
      </c>
      <c r="DE167" t="b">
        <f ca="1"/>
        <v>0</v>
      </c>
      <c r="DF167">
        <f ca="1"/>
        <v>0</v>
      </c>
    </row>
    <row r="168" spans="1:110" x14ac:dyDescent="0.2">
      <c r="A168" t="str">
        <f ca="1"/>
        <v>6_9 Chalet</v>
      </c>
      <c r="B168">
        <f ca="1"/>
        <v>3</v>
      </c>
      <c r="C168">
        <f ca="1"/>
        <v>0</v>
      </c>
      <c r="D168">
        <f ca="1"/>
        <v>0</v>
      </c>
      <c r="E168">
        <f ca="1"/>
        <v>0</v>
      </c>
      <c r="F168">
        <f ca="1"/>
        <v>0</v>
      </c>
      <c r="G168">
        <f ca="1"/>
        <v>0</v>
      </c>
      <c r="H168">
        <f ca="1"/>
        <v>0</v>
      </c>
      <c r="I168">
        <f ca="1"/>
        <v>0</v>
      </c>
      <c r="J168" t="str">
        <f ca="1"/>
        <v>1:49</v>
      </c>
      <c r="K168" t="b">
        <f ca="1"/>
        <v>0</v>
      </c>
      <c r="L168" t="b">
        <f ca="1"/>
        <v>0</v>
      </c>
      <c r="M168" t="b">
        <f ca="1"/>
        <v>0</v>
      </c>
      <c r="N168" t="str">
        <f ca="1"/>
        <v>Azami</v>
      </c>
      <c r="O168" t="b">
        <f ca="1"/>
        <v>0</v>
      </c>
      <c r="P168">
        <f ca="1"/>
        <v>0</v>
      </c>
      <c r="Q168">
        <f ca="1"/>
        <v>0</v>
      </c>
      <c r="R168">
        <f ca="1"/>
        <v>0</v>
      </c>
      <c r="S168">
        <f ca="1"/>
        <v>0</v>
      </c>
      <c r="T168">
        <f ca="1"/>
        <v>0</v>
      </c>
      <c r="U168">
        <f ca="1"/>
        <v>0</v>
      </c>
      <c r="V168">
        <f ca="1"/>
        <v>0</v>
      </c>
      <c r="W168">
        <f ca="1"/>
        <v>0</v>
      </c>
      <c r="X168">
        <f ca="1"/>
        <v>0</v>
      </c>
      <c r="Y168">
        <f ca="1"/>
        <v>0</v>
      </c>
      <c r="Z168">
        <f ca="1"/>
        <v>3</v>
      </c>
      <c r="AA168">
        <f ca="1"/>
        <v>0</v>
      </c>
      <c r="AB168">
        <f ca="1"/>
        <v>0</v>
      </c>
      <c r="AC168">
        <f ca="1"/>
        <v>0</v>
      </c>
      <c r="AD168">
        <f ca="1"/>
        <v>0</v>
      </c>
      <c r="AE168">
        <f ca="1"/>
        <v>0</v>
      </c>
      <c r="AF168">
        <f ca="1"/>
        <v>0</v>
      </c>
      <c r="AG168">
        <f ca="1"/>
        <v>0</v>
      </c>
      <c r="AH168">
        <f ca="1"/>
        <v>0</v>
      </c>
      <c r="AI168">
        <f ca="1"/>
        <v>0</v>
      </c>
      <c r="AJ168">
        <f ca="1"/>
        <v>0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  <c r="AQ168">
        <f ca="1"/>
        <v>0</v>
      </c>
      <c r="AR168">
        <f ca="1"/>
        <v>0</v>
      </c>
      <c r="AS168">
        <f ca="1"/>
        <v>0</v>
      </c>
      <c r="AT168">
        <f ca="1"/>
        <v>0</v>
      </c>
      <c r="AU168">
        <f ca="1"/>
        <v>0</v>
      </c>
      <c r="AV168">
        <f ca="1"/>
        <v>0</v>
      </c>
      <c r="AW168">
        <f ca="1"/>
        <v>0</v>
      </c>
      <c r="AX168">
        <f ca="1"/>
        <v>0</v>
      </c>
      <c r="AY168">
        <f ca="1"/>
        <v>0</v>
      </c>
      <c r="AZ168">
        <f ca="1"/>
        <v>0</v>
      </c>
      <c r="BA168">
        <f ca="1"/>
        <v>0</v>
      </c>
      <c r="BB168">
        <f ca="1"/>
        <v>0</v>
      </c>
      <c r="BC168">
        <f ca="1"/>
        <v>0</v>
      </c>
      <c r="BD168">
        <f ca="1"/>
        <v>0</v>
      </c>
      <c r="BE168">
        <f ca="1"/>
        <v>0</v>
      </c>
      <c r="BF168">
        <f ca="1"/>
        <v>0</v>
      </c>
      <c r="BG168">
        <f ca="1"/>
        <v>0</v>
      </c>
      <c r="BH168">
        <f ca="1"/>
        <v>0</v>
      </c>
      <c r="BI168">
        <f ca="1"/>
        <v>0</v>
      </c>
      <c r="BJ168">
        <f ca="1"/>
        <v>0</v>
      </c>
      <c r="BK168">
        <f ca="1"/>
        <v>0</v>
      </c>
      <c r="BL168">
        <f ca="1"/>
        <v>0</v>
      </c>
      <c r="BM168">
        <f ca="1"/>
        <v>0</v>
      </c>
      <c r="BN168">
        <f ca="1"/>
        <v>0</v>
      </c>
      <c r="BO168">
        <f ca="1"/>
        <v>0</v>
      </c>
      <c r="BP168">
        <f ca="1"/>
        <v>0</v>
      </c>
      <c r="BQ168">
        <f ca="1"/>
        <v>0</v>
      </c>
      <c r="BR168" t="str">
        <f ca="1"/>
        <v/>
      </c>
      <c r="BS168">
        <f ca="1"/>
        <v>0</v>
      </c>
      <c r="BT168">
        <f ca="1"/>
        <v>0</v>
      </c>
      <c r="BU168" t="b">
        <f ca="1"/>
        <v>0</v>
      </c>
      <c r="BV168" t="b">
        <f ca="1"/>
        <v>0</v>
      </c>
      <c r="BW168">
        <f ca="1"/>
        <v>0</v>
      </c>
      <c r="BX168">
        <f ca="1"/>
        <v>0</v>
      </c>
      <c r="BY168">
        <f ca="1"/>
        <v>0</v>
      </c>
      <c r="BZ168">
        <f ca="1"/>
        <v>0</v>
      </c>
      <c r="CA168">
        <f ca="1"/>
        <v>0</v>
      </c>
      <c r="CB168">
        <f ca="1"/>
        <v>0</v>
      </c>
      <c r="CC168" t="b">
        <f ca="1"/>
        <v>0</v>
      </c>
      <c r="CD168" t="b">
        <f ca="1"/>
        <v>0</v>
      </c>
      <c r="CE168">
        <f ca="1"/>
        <v>0</v>
      </c>
      <c r="CF168">
        <f ca="1"/>
        <v>0</v>
      </c>
      <c r="CG168">
        <f ca="1"/>
        <v>0</v>
      </c>
      <c r="CH168">
        <f ca="1"/>
        <v>109</v>
      </c>
      <c r="CI168">
        <f ca="1"/>
        <v>71</v>
      </c>
      <c r="CJ168" t="b">
        <f ca="1"/>
        <v>0</v>
      </c>
      <c r="CK168" t="b">
        <f ca="1"/>
        <v>1</v>
      </c>
      <c r="CL168" t="b">
        <f ca="1"/>
        <v>0</v>
      </c>
      <c r="CM168" t="b">
        <f ca="1"/>
        <v>0</v>
      </c>
      <c r="CN168" t="b">
        <f ca="1"/>
        <v>0</v>
      </c>
      <c r="CO168">
        <f ca="1"/>
        <v>0</v>
      </c>
      <c r="CP168">
        <f ca="1"/>
        <v>0</v>
      </c>
      <c r="CQ168">
        <f ca="1"/>
        <v>0</v>
      </c>
      <c r="CR168">
        <f ca="1"/>
        <v>0</v>
      </c>
      <c r="CS168">
        <f ca="1"/>
        <v>0</v>
      </c>
      <c r="CT168">
        <f ca="1"/>
        <v>0</v>
      </c>
      <c r="CU168" t="b">
        <f ca="1"/>
        <v>1</v>
      </c>
      <c r="CV168" t="b">
        <f ca="1"/>
        <v>0</v>
      </c>
      <c r="CW168">
        <f ca="1"/>
        <v>63</v>
      </c>
      <c r="CX168">
        <f ca="1"/>
        <v>71</v>
      </c>
      <c r="CY168">
        <f ca="1"/>
        <v>1</v>
      </c>
      <c r="CZ168">
        <f ca="1"/>
        <v>0</v>
      </c>
      <c r="DA168">
        <f ca="1"/>
        <v>0</v>
      </c>
      <c r="DB168" t="b">
        <f ca="1"/>
        <v>0</v>
      </c>
      <c r="DC168" t="b">
        <f ca="1"/>
        <v>0</v>
      </c>
      <c r="DD168">
        <f ca="1"/>
        <v>0</v>
      </c>
      <c r="DE168" t="b">
        <f ca="1"/>
        <v>0</v>
      </c>
      <c r="DF168">
        <f ca="1"/>
        <v>0</v>
      </c>
    </row>
    <row r="169" spans="1:110" x14ac:dyDescent="0.2">
      <c r="A169" t="str">
        <f ca="1"/>
        <v>6_9 Chalet</v>
      </c>
      <c r="B169">
        <f ca="1"/>
        <v>4</v>
      </c>
      <c r="C169">
        <f ca="1"/>
        <v>0</v>
      </c>
      <c r="D169">
        <f ca="1"/>
        <v>0</v>
      </c>
      <c r="E169">
        <f ca="1"/>
        <v>0</v>
      </c>
      <c r="F169">
        <f ca="1"/>
        <v>0</v>
      </c>
      <c r="G169">
        <f ca="1"/>
        <v>0</v>
      </c>
      <c r="H169">
        <f ca="1"/>
        <v>0</v>
      </c>
      <c r="I169">
        <f ca="1"/>
        <v>0</v>
      </c>
      <c r="J169" t="str">
        <f ca="1"/>
        <v>2:25</v>
      </c>
      <c r="K169" t="b">
        <f ca="1"/>
        <v>0</v>
      </c>
      <c r="L169" t="b">
        <f ca="1"/>
        <v>0</v>
      </c>
      <c r="M169" t="b">
        <f ca="1"/>
        <v>0</v>
      </c>
      <c r="N169" t="str">
        <f ca="1"/>
        <v>Azami</v>
      </c>
      <c r="O169" t="b">
        <f ca="1"/>
        <v>0</v>
      </c>
      <c r="P169">
        <f ca="1"/>
        <v>0</v>
      </c>
      <c r="Q169">
        <f ca="1"/>
        <v>0</v>
      </c>
      <c r="R169">
        <f ca="1"/>
        <v>0</v>
      </c>
      <c r="S169">
        <f ca="1"/>
        <v>0</v>
      </c>
      <c r="T169">
        <f ca="1"/>
        <v>0</v>
      </c>
      <c r="U169">
        <f ca="1"/>
        <v>0</v>
      </c>
      <c r="V169">
        <f ca="1"/>
        <v>0</v>
      </c>
      <c r="W169">
        <f ca="1"/>
        <v>0</v>
      </c>
      <c r="X169">
        <f ca="1"/>
        <v>0</v>
      </c>
      <c r="Y169">
        <f ca="1"/>
        <v>0</v>
      </c>
      <c r="Z169">
        <f ca="1"/>
        <v>4</v>
      </c>
      <c r="AA169">
        <f ca="1"/>
        <v>0</v>
      </c>
      <c r="AB169">
        <f ca="1"/>
        <v>0</v>
      </c>
      <c r="AC169">
        <f ca="1"/>
        <v>0</v>
      </c>
      <c r="AD169">
        <f ca="1"/>
        <v>0</v>
      </c>
      <c r="AE169">
        <f ca="1"/>
        <v>0</v>
      </c>
      <c r="AF169">
        <f ca="1"/>
        <v>0</v>
      </c>
      <c r="AG169">
        <f ca="1"/>
        <v>0</v>
      </c>
      <c r="AH169">
        <f ca="1"/>
        <v>0</v>
      </c>
      <c r="AI169">
        <f ca="1"/>
        <v>0</v>
      </c>
      <c r="AJ169">
        <f ca="1"/>
        <v>0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  <c r="AQ169">
        <f ca="1"/>
        <v>0</v>
      </c>
      <c r="AR169">
        <f ca="1"/>
        <v>0</v>
      </c>
      <c r="AS169">
        <f ca="1"/>
        <v>0</v>
      </c>
      <c r="AT169">
        <f ca="1"/>
        <v>0</v>
      </c>
      <c r="AU169">
        <f ca="1"/>
        <v>0</v>
      </c>
      <c r="AV169">
        <f ca="1"/>
        <v>0</v>
      </c>
      <c r="AW169">
        <f ca="1"/>
        <v>0</v>
      </c>
      <c r="AX169">
        <f ca="1"/>
        <v>0</v>
      </c>
      <c r="AY169">
        <f ca="1"/>
        <v>0</v>
      </c>
      <c r="AZ169">
        <f ca="1"/>
        <v>0</v>
      </c>
      <c r="BA169">
        <f ca="1"/>
        <v>0</v>
      </c>
      <c r="BB169">
        <f ca="1"/>
        <v>0</v>
      </c>
      <c r="BC169">
        <f ca="1"/>
        <v>0</v>
      </c>
      <c r="BD169">
        <f ca="1"/>
        <v>0</v>
      </c>
      <c r="BE169">
        <f ca="1"/>
        <v>0</v>
      </c>
      <c r="BF169">
        <f ca="1"/>
        <v>0</v>
      </c>
      <c r="BG169">
        <f ca="1"/>
        <v>0</v>
      </c>
      <c r="BH169">
        <f ca="1"/>
        <v>0</v>
      </c>
      <c r="BI169">
        <f ca="1"/>
        <v>0</v>
      </c>
      <c r="BJ169">
        <f ca="1"/>
        <v>0</v>
      </c>
      <c r="BK169">
        <f ca="1"/>
        <v>0</v>
      </c>
      <c r="BL169">
        <f ca="1"/>
        <v>0</v>
      </c>
      <c r="BM169">
        <f ca="1"/>
        <v>0</v>
      </c>
      <c r="BN169">
        <f ca="1"/>
        <v>0</v>
      </c>
      <c r="BO169">
        <f ca="1"/>
        <v>0</v>
      </c>
      <c r="BP169">
        <f ca="1"/>
        <v>0</v>
      </c>
      <c r="BQ169">
        <f ca="1"/>
        <v>0</v>
      </c>
      <c r="BR169" t="str">
        <f ca="1"/>
        <v/>
      </c>
      <c r="BS169">
        <f ca="1"/>
        <v>0</v>
      </c>
      <c r="BT169">
        <f ca="1"/>
        <v>0</v>
      </c>
      <c r="BU169" t="b">
        <f ca="1"/>
        <v>0</v>
      </c>
      <c r="BV169" t="b">
        <f ca="1"/>
        <v>0</v>
      </c>
      <c r="BW169">
        <f ca="1"/>
        <v>0</v>
      </c>
      <c r="BX169">
        <f ca="1"/>
        <v>0</v>
      </c>
      <c r="BY169">
        <f ca="1"/>
        <v>0</v>
      </c>
      <c r="BZ169">
        <f ca="1"/>
        <v>0</v>
      </c>
      <c r="CA169">
        <f ca="1"/>
        <v>0</v>
      </c>
      <c r="CB169">
        <f ca="1"/>
        <v>0</v>
      </c>
      <c r="CC169" t="b">
        <f ca="1"/>
        <v>0</v>
      </c>
      <c r="CD169" t="b">
        <f ca="1"/>
        <v>0</v>
      </c>
      <c r="CE169">
        <f ca="1"/>
        <v>0</v>
      </c>
      <c r="CF169">
        <f ca="1"/>
        <v>0</v>
      </c>
      <c r="CG169">
        <f ca="1"/>
        <v>0</v>
      </c>
      <c r="CH169">
        <f ca="1"/>
        <v>145</v>
      </c>
      <c r="CI169">
        <f ca="1"/>
        <v>35</v>
      </c>
      <c r="CJ169" t="b">
        <f ca="1"/>
        <v>1</v>
      </c>
      <c r="CK169" t="b">
        <f ca="1"/>
        <v>0</v>
      </c>
      <c r="CL169" t="b">
        <f ca="1"/>
        <v>0</v>
      </c>
      <c r="CM169" t="b">
        <f ca="1"/>
        <v>0</v>
      </c>
      <c r="CN169" t="b">
        <f ca="1"/>
        <v>0</v>
      </c>
      <c r="CO169">
        <f ca="1"/>
        <v>0</v>
      </c>
      <c r="CP169">
        <f ca="1"/>
        <v>0</v>
      </c>
      <c r="CQ169">
        <f ca="1"/>
        <v>0</v>
      </c>
      <c r="CR169">
        <f ca="1"/>
        <v>0</v>
      </c>
      <c r="CS169">
        <f ca="1"/>
        <v>0</v>
      </c>
      <c r="CT169">
        <f ca="1"/>
        <v>0</v>
      </c>
      <c r="CU169" t="b">
        <f ca="1"/>
        <v>0</v>
      </c>
      <c r="CV169" t="b">
        <f ca="1"/>
        <v>0</v>
      </c>
      <c r="CW169">
        <f ca="1"/>
        <v>50</v>
      </c>
      <c r="CX169">
        <f ca="1"/>
        <v>35</v>
      </c>
      <c r="CY169">
        <f ca="1"/>
        <v>0</v>
      </c>
      <c r="CZ169">
        <f ca="1"/>
        <v>0</v>
      </c>
      <c r="DA169">
        <f ca="1"/>
        <v>0</v>
      </c>
      <c r="DB169" t="b">
        <f ca="1"/>
        <v>0</v>
      </c>
      <c r="DC169" t="b">
        <f ca="1"/>
        <v>0</v>
      </c>
      <c r="DD169">
        <f ca="1"/>
        <v>0</v>
      </c>
      <c r="DE169" t="b">
        <f ca="1"/>
        <v>0</v>
      </c>
      <c r="DF169">
        <f ca="1"/>
        <v>0</v>
      </c>
    </row>
    <row r="170" spans="1:110" x14ac:dyDescent="0.2">
      <c r="A170" t="str">
        <f ca="1"/>
        <v>6_9 Chalet</v>
      </c>
      <c r="B170">
        <f ca="1"/>
        <v>5</v>
      </c>
      <c r="C170">
        <f ca="1"/>
        <v>0</v>
      </c>
      <c r="D170">
        <f ca="1"/>
        <v>0</v>
      </c>
      <c r="E170">
        <f ca="1"/>
        <v>0</v>
      </c>
      <c r="F170">
        <f ca="1"/>
        <v>0</v>
      </c>
      <c r="G170">
        <f ca="1"/>
        <v>0</v>
      </c>
      <c r="H170">
        <f ca="1"/>
        <v>0</v>
      </c>
      <c r="I170">
        <f ca="1"/>
        <v>0</v>
      </c>
      <c r="J170">
        <f ca="1"/>
        <v>0</v>
      </c>
      <c r="K170" t="b">
        <f ca="1"/>
        <v>0</v>
      </c>
      <c r="L170" t="b">
        <f ca="1"/>
        <v>0</v>
      </c>
      <c r="M170" t="b">
        <f ca="1"/>
        <v>0</v>
      </c>
      <c r="N170" t="str">
        <f ca="1"/>
        <v>Kaid</v>
      </c>
      <c r="O170" t="b">
        <f ca="1"/>
        <v>0</v>
      </c>
      <c r="P170">
        <f ca="1"/>
        <v>0</v>
      </c>
      <c r="Q170">
        <f ca="1"/>
        <v>0</v>
      </c>
      <c r="R170">
        <f ca="1"/>
        <v>0</v>
      </c>
      <c r="S170">
        <f ca="1"/>
        <v>0</v>
      </c>
      <c r="T170">
        <f ca="1"/>
        <v>0</v>
      </c>
      <c r="U170">
        <f ca="1"/>
        <v>0</v>
      </c>
      <c r="V170">
        <f ca="1"/>
        <v>0</v>
      </c>
      <c r="W170">
        <f ca="1"/>
        <v>0</v>
      </c>
      <c r="X170">
        <f ca="1"/>
        <v>0</v>
      </c>
      <c r="Y170">
        <f ca="1"/>
        <v>0</v>
      </c>
      <c r="Z170">
        <f ca="1"/>
        <v>5</v>
      </c>
      <c r="AA170">
        <f ca="1"/>
        <v>0</v>
      </c>
      <c r="AB170">
        <f ca="1"/>
        <v>0</v>
      </c>
      <c r="AC170">
        <f ca="1"/>
        <v>0</v>
      </c>
      <c r="AD170">
        <f ca="1"/>
        <v>0</v>
      </c>
      <c r="AE170">
        <f ca="1"/>
        <v>0</v>
      </c>
      <c r="AF170">
        <f ca="1"/>
        <v>0</v>
      </c>
      <c r="AG170">
        <f ca="1"/>
        <v>0</v>
      </c>
      <c r="AH170">
        <f ca="1"/>
        <v>0</v>
      </c>
      <c r="AI170">
        <f ca="1"/>
        <v>0</v>
      </c>
      <c r="AJ170">
        <f ca="1"/>
        <v>0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  <c r="AQ170">
        <f ca="1"/>
        <v>0</v>
      </c>
      <c r="AR170">
        <f ca="1"/>
        <v>0</v>
      </c>
      <c r="AS170">
        <f ca="1"/>
        <v>0</v>
      </c>
      <c r="AT170">
        <f ca="1"/>
        <v>0</v>
      </c>
      <c r="AU170">
        <f ca="1"/>
        <v>0</v>
      </c>
      <c r="AV170">
        <f ca="1"/>
        <v>0</v>
      </c>
      <c r="AW170">
        <f ca="1"/>
        <v>0</v>
      </c>
      <c r="AX170">
        <f ca="1"/>
        <v>0</v>
      </c>
      <c r="AY170">
        <f ca="1"/>
        <v>0</v>
      </c>
      <c r="AZ170">
        <f ca="1"/>
        <v>0</v>
      </c>
      <c r="BA170">
        <f ca="1"/>
        <v>0</v>
      </c>
      <c r="BB170">
        <f ca="1"/>
        <v>0</v>
      </c>
      <c r="BC170">
        <f ca="1"/>
        <v>0</v>
      </c>
      <c r="BD170">
        <f ca="1"/>
        <v>0</v>
      </c>
      <c r="BE170">
        <f ca="1"/>
        <v>0</v>
      </c>
      <c r="BF170">
        <f ca="1"/>
        <v>0</v>
      </c>
      <c r="BG170">
        <f ca="1"/>
        <v>0</v>
      </c>
      <c r="BH170">
        <f ca="1"/>
        <v>0</v>
      </c>
      <c r="BI170">
        <f ca="1"/>
        <v>0</v>
      </c>
      <c r="BJ170">
        <f ca="1"/>
        <v>0</v>
      </c>
      <c r="BK170">
        <f ca="1"/>
        <v>0</v>
      </c>
      <c r="BL170">
        <f ca="1"/>
        <v>0</v>
      </c>
      <c r="BM170">
        <f ca="1"/>
        <v>0</v>
      </c>
      <c r="BN170">
        <f ca="1"/>
        <v>0</v>
      </c>
      <c r="BO170">
        <f ca="1"/>
        <v>0</v>
      </c>
      <c r="BP170">
        <f ca="1"/>
        <v>0</v>
      </c>
      <c r="BQ170">
        <f ca="1"/>
        <v>0</v>
      </c>
      <c r="BR170" t="str">
        <f ca="1"/>
        <v/>
      </c>
      <c r="BS170">
        <f ca="1"/>
        <v>0</v>
      </c>
      <c r="BT170">
        <f ca="1"/>
        <v>0</v>
      </c>
      <c r="BU170" t="b">
        <f ca="1"/>
        <v>0</v>
      </c>
      <c r="BV170" t="b">
        <f ca="1"/>
        <v>0</v>
      </c>
      <c r="BW170">
        <f ca="1"/>
        <v>0</v>
      </c>
      <c r="BX170">
        <f ca="1"/>
        <v>0</v>
      </c>
      <c r="BY170">
        <f ca="1"/>
        <v>0</v>
      </c>
      <c r="BZ170">
        <f ca="1"/>
        <v>0</v>
      </c>
      <c r="CA170">
        <f ca="1"/>
        <v>3</v>
      </c>
      <c r="CB170">
        <f ca="1"/>
        <v>2</v>
      </c>
      <c r="CC170" t="b">
        <f ca="1"/>
        <v>0</v>
      </c>
      <c r="CD170" t="b">
        <f ca="1"/>
        <v>1</v>
      </c>
      <c r="CE170">
        <f ca="1"/>
        <v>0</v>
      </c>
      <c r="CF170">
        <f ca="1"/>
        <v>0</v>
      </c>
      <c r="CG170">
        <f ca="1"/>
        <v>0</v>
      </c>
      <c r="CH170">
        <f ca="1"/>
        <v>0</v>
      </c>
      <c r="CI170" t="b">
        <f ca="1"/>
        <v>0</v>
      </c>
      <c r="CJ170" t="b">
        <f ca="1"/>
        <v>0</v>
      </c>
      <c r="CK170" t="b">
        <f ca="1"/>
        <v>0</v>
      </c>
      <c r="CL170" t="b">
        <f ca="1"/>
        <v>0</v>
      </c>
      <c r="CM170" t="b">
        <f ca="1"/>
        <v>0</v>
      </c>
      <c r="CN170" t="b">
        <f ca="1"/>
        <v>0</v>
      </c>
      <c r="CO170">
        <f ca="1"/>
        <v>0</v>
      </c>
      <c r="CP170">
        <f ca="1"/>
        <v>0</v>
      </c>
      <c r="CQ170">
        <f ca="1"/>
        <v>0</v>
      </c>
      <c r="CR170">
        <f ca="1"/>
        <v>0</v>
      </c>
      <c r="CS170">
        <f ca="1"/>
        <v>0</v>
      </c>
      <c r="CT170">
        <f ca="1"/>
        <v>0</v>
      </c>
      <c r="CU170" t="b">
        <f ca="1"/>
        <v>1</v>
      </c>
      <c r="CV170" t="b">
        <f ca="1"/>
        <v>1</v>
      </c>
      <c r="CW170">
        <f ca="1"/>
        <v>124</v>
      </c>
      <c r="CX170" t="b">
        <f ca="1"/>
        <v>0</v>
      </c>
      <c r="CY170">
        <f ca="1"/>
        <v>1</v>
      </c>
      <c r="CZ170">
        <f ca="1"/>
        <v>3</v>
      </c>
      <c r="DA170">
        <f ca="1"/>
        <v>0</v>
      </c>
      <c r="DB170" t="b">
        <f ca="1"/>
        <v>0</v>
      </c>
      <c r="DC170" t="b">
        <f ca="1"/>
        <v>0</v>
      </c>
      <c r="DD170">
        <f ca="1"/>
        <v>0</v>
      </c>
      <c r="DE170" t="b">
        <f ca="1"/>
        <v>0</v>
      </c>
      <c r="DF170">
        <f ca="1"/>
        <v>1</v>
      </c>
    </row>
    <row r="171" spans="1:110" x14ac:dyDescent="0.2">
      <c r="A171" t="str">
        <f ca="1"/>
        <v>6_9 Chalet</v>
      </c>
      <c r="B171">
        <f ca="1"/>
        <v>6</v>
      </c>
      <c r="C171">
        <f ca="1"/>
        <v>0</v>
      </c>
      <c r="D171">
        <f ca="1"/>
        <v>0</v>
      </c>
      <c r="E171">
        <f ca="1"/>
        <v>0</v>
      </c>
      <c r="F171">
        <f ca="1"/>
        <v>0</v>
      </c>
      <c r="G171">
        <f ca="1"/>
        <v>0</v>
      </c>
      <c r="H171">
        <f ca="1"/>
        <v>0</v>
      </c>
      <c r="I171">
        <f ca="1"/>
        <v>0</v>
      </c>
      <c r="J171">
        <f ca="1"/>
        <v>0</v>
      </c>
      <c r="K171" t="b">
        <f ca="1"/>
        <v>0</v>
      </c>
      <c r="L171" t="b">
        <f ca="1"/>
        <v>0</v>
      </c>
      <c r="M171" t="b">
        <f ca="1"/>
        <v>0</v>
      </c>
      <c r="N171" t="str">
        <f ca="1"/>
        <v>Kaid</v>
      </c>
      <c r="O171" t="b">
        <f ca="1"/>
        <v>0</v>
      </c>
      <c r="P171">
        <f ca="1"/>
        <v>0</v>
      </c>
      <c r="Q171">
        <f ca="1"/>
        <v>0</v>
      </c>
      <c r="R171">
        <f ca="1"/>
        <v>0</v>
      </c>
      <c r="S171">
        <f ca="1"/>
        <v>0</v>
      </c>
      <c r="T171">
        <f ca="1"/>
        <v>0</v>
      </c>
      <c r="U171">
        <f ca="1"/>
        <v>0</v>
      </c>
      <c r="V171">
        <f ca="1"/>
        <v>0</v>
      </c>
      <c r="W171">
        <f ca="1"/>
        <v>0</v>
      </c>
      <c r="X171">
        <f ca="1"/>
        <v>0</v>
      </c>
      <c r="Y171">
        <f ca="1"/>
        <v>0</v>
      </c>
      <c r="Z171">
        <f ca="1"/>
        <v>6</v>
      </c>
      <c r="AA171">
        <f ca="1"/>
        <v>0</v>
      </c>
      <c r="AB171">
        <f ca="1"/>
        <v>0</v>
      </c>
      <c r="AC171">
        <f ca="1"/>
        <v>0</v>
      </c>
      <c r="AD171">
        <f ca="1"/>
        <v>0</v>
      </c>
      <c r="AE171">
        <f ca="1"/>
        <v>0</v>
      </c>
      <c r="AF171">
        <f ca="1"/>
        <v>0</v>
      </c>
      <c r="AG171">
        <f ca="1"/>
        <v>0</v>
      </c>
      <c r="AH171">
        <f ca="1"/>
        <v>0</v>
      </c>
      <c r="AI171">
        <f ca="1"/>
        <v>0</v>
      </c>
      <c r="AJ171">
        <f ca="1"/>
        <v>0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  <c r="AQ171">
        <f ca="1"/>
        <v>0</v>
      </c>
      <c r="AR171">
        <f ca="1"/>
        <v>0</v>
      </c>
      <c r="AS171">
        <f ca="1"/>
        <v>0</v>
      </c>
      <c r="AT171">
        <f ca="1"/>
        <v>0</v>
      </c>
      <c r="AU171">
        <f ca="1"/>
        <v>0</v>
      </c>
      <c r="AV171">
        <f ca="1"/>
        <v>0</v>
      </c>
      <c r="AW171">
        <f ca="1"/>
        <v>0</v>
      </c>
      <c r="AX171">
        <f ca="1"/>
        <v>0</v>
      </c>
      <c r="AY171">
        <f ca="1"/>
        <v>0</v>
      </c>
      <c r="AZ171">
        <f ca="1"/>
        <v>0</v>
      </c>
      <c r="BA171">
        <f ca="1"/>
        <v>0</v>
      </c>
      <c r="BB171">
        <f ca="1"/>
        <v>0</v>
      </c>
      <c r="BC171">
        <f ca="1"/>
        <v>0</v>
      </c>
      <c r="BD171">
        <f ca="1"/>
        <v>0</v>
      </c>
      <c r="BE171">
        <f ca="1"/>
        <v>0</v>
      </c>
      <c r="BF171">
        <f ca="1"/>
        <v>0</v>
      </c>
      <c r="BG171">
        <f ca="1"/>
        <v>0</v>
      </c>
      <c r="BH171">
        <f ca="1"/>
        <v>0</v>
      </c>
      <c r="BI171">
        <f ca="1"/>
        <v>0</v>
      </c>
      <c r="BJ171">
        <f ca="1"/>
        <v>0</v>
      </c>
      <c r="BK171">
        <f ca="1"/>
        <v>0</v>
      </c>
      <c r="BL171">
        <f ca="1"/>
        <v>0</v>
      </c>
      <c r="BM171">
        <f ca="1"/>
        <v>0</v>
      </c>
      <c r="BN171">
        <f ca="1"/>
        <v>0</v>
      </c>
      <c r="BO171">
        <f ca="1"/>
        <v>0</v>
      </c>
      <c r="BP171">
        <f ca="1"/>
        <v>0</v>
      </c>
      <c r="BQ171">
        <f ca="1"/>
        <v>0</v>
      </c>
      <c r="BR171" t="str">
        <f ca="1"/>
        <v/>
      </c>
      <c r="BS171">
        <f ca="1"/>
        <v>0</v>
      </c>
      <c r="BT171">
        <f ca="1"/>
        <v>0</v>
      </c>
      <c r="BU171" t="b">
        <f ca="1"/>
        <v>0</v>
      </c>
      <c r="BV171" t="b">
        <f ca="1"/>
        <v>0</v>
      </c>
      <c r="BW171">
        <f ca="1"/>
        <v>0</v>
      </c>
      <c r="BX171">
        <f ca="1"/>
        <v>0</v>
      </c>
      <c r="BY171">
        <f ca="1"/>
        <v>0</v>
      </c>
      <c r="BZ171">
        <f ca="1"/>
        <v>0</v>
      </c>
      <c r="CA171">
        <f ca="1"/>
        <v>3</v>
      </c>
      <c r="CB171">
        <f ca="1"/>
        <v>1</v>
      </c>
      <c r="CC171" t="b">
        <f ca="1"/>
        <v>0</v>
      </c>
      <c r="CD171" t="b">
        <f ca="1"/>
        <v>1</v>
      </c>
      <c r="CE171">
        <f ca="1"/>
        <v>0</v>
      </c>
      <c r="CF171">
        <f ca="1"/>
        <v>0</v>
      </c>
      <c r="CG171">
        <f ca="1"/>
        <v>0</v>
      </c>
      <c r="CH171">
        <f ca="1"/>
        <v>0</v>
      </c>
      <c r="CI171" t="b">
        <f ca="1"/>
        <v>0</v>
      </c>
      <c r="CJ171" t="b">
        <f ca="1"/>
        <v>0</v>
      </c>
      <c r="CK171" t="b">
        <f ca="1"/>
        <v>0</v>
      </c>
      <c r="CL171" t="b">
        <f ca="1"/>
        <v>0</v>
      </c>
      <c r="CM171" t="b">
        <f ca="1"/>
        <v>0</v>
      </c>
      <c r="CN171" t="b">
        <f ca="1"/>
        <v>0</v>
      </c>
      <c r="CO171">
        <f ca="1"/>
        <v>0</v>
      </c>
      <c r="CP171">
        <f ca="1"/>
        <v>0</v>
      </c>
      <c r="CQ171">
        <f ca="1"/>
        <v>0</v>
      </c>
      <c r="CR171">
        <f ca="1"/>
        <v>0</v>
      </c>
      <c r="CS171">
        <f ca="1"/>
        <v>0</v>
      </c>
      <c r="CT171">
        <f ca="1"/>
        <v>0</v>
      </c>
      <c r="CU171" t="b">
        <f ca="1"/>
        <v>1</v>
      </c>
      <c r="CV171" t="b">
        <f ca="1"/>
        <v>1</v>
      </c>
      <c r="CW171">
        <f ca="1"/>
        <v>82</v>
      </c>
      <c r="CX171" t="b">
        <f ca="1"/>
        <v>0</v>
      </c>
      <c r="CY171">
        <f ca="1"/>
        <v>0</v>
      </c>
      <c r="CZ171">
        <f ca="1"/>
        <v>3</v>
      </c>
      <c r="DA171">
        <f ca="1"/>
        <v>0</v>
      </c>
      <c r="DB171" t="b">
        <f ca="1"/>
        <v>0</v>
      </c>
      <c r="DC171" t="b">
        <f ca="1"/>
        <v>0</v>
      </c>
      <c r="DD171">
        <f ca="1"/>
        <v>0</v>
      </c>
      <c r="DE171" t="b">
        <f ca="1"/>
        <v>0</v>
      </c>
      <c r="DF171">
        <f ca="1"/>
        <v>0</v>
      </c>
    </row>
    <row r="172" spans="1:110" x14ac:dyDescent="0.2">
      <c r="A172" t="str">
        <f ca="1"/>
        <v>6_9 Chalet</v>
      </c>
      <c r="B172">
        <f ca="1"/>
        <v>7</v>
      </c>
      <c r="C172">
        <f ca="1"/>
        <v>0</v>
      </c>
      <c r="D172">
        <f ca="1"/>
        <v>0</v>
      </c>
      <c r="E172">
        <f ca="1"/>
        <v>0</v>
      </c>
      <c r="F172">
        <f ca="1"/>
        <v>0</v>
      </c>
      <c r="G172">
        <f ca="1"/>
        <v>0</v>
      </c>
      <c r="H172">
        <f ca="1"/>
        <v>0</v>
      </c>
      <c r="I172">
        <f ca="1"/>
        <v>0</v>
      </c>
      <c r="J172" t="str">
        <f ca="1"/>
        <v>0:13</v>
      </c>
      <c r="K172" t="b">
        <f ca="1"/>
        <v>0</v>
      </c>
      <c r="L172" t="b">
        <f ca="1"/>
        <v>0</v>
      </c>
      <c r="M172" t="b">
        <f ca="1"/>
        <v>0</v>
      </c>
      <c r="N172" t="str">
        <f ca="1"/>
        <v>Sledge</v>
      </c>
      <c r="O172" t="b">
        <f ca="1"/>
        <v>0</v>
      </c>
      <c r="P172">
        <f ca="1"/>
        <v>0</v>
      </c>
      <c r="Q172">
        <f ca="1"/>
        <v>0</v>
      </c>
      <c r="R172">
        <f ca="1"/>
        <v>0</v>
      </c>
      <c r="S172">
        <f ca="1"/>
        <v>0</v>
      </c>
      <c r="T172">
        <f ca="1"/>
        <v>0</v>
      </c>
      <c r="U172">
        <f ca="1"/>
        <v>0</v>
      </c>
      <c r="V172">
        <f ca="1"/>
        <v>0</v>
      </c>
      <c r="W172">
        <f ca="1"/>
        <v>0</v>
      </c>
      <c r="X172">
        <f ca="1"/>
        <v>0</v>
      </c>
      <c r="Y172">
        <f ca="1"/>
        <v>0</v>
      </c>
      <c r="Z172">
        <f ca="1"/>
        <v>7</v>
      </c>
      <c r="AA172">
        <f ca="1"/>
        <v>0</v>
      </c>
      <c r="AB172">
        <f ca="1"/>
        <v>0</v>
      </c>
      <c r="AC172">
        <f ca="1"/>
        <v>0</v>
      </c>
      <c r="AD172">
        <f ca="1"/>
        <v>0</v>
      </c>
      <c r="AE172">
        <f ca="1"/>
        <v>0</v>
      </c>
      <c r="AF172">
        <f ca="1"/>
        <v>0</v>
      </c>
      <c r="AG172">
        <f ca="1"/>
        <v>0</v>
      </c>
      <c r="AH172">
        <f ca="1"/>
        <v>0</v>
      </c>
      <c r="AI172">
        <f ca="1"/>
        <v>0</v>
      </c>
      <c r="AJ172">
        <f ca="1"/>
        <v>0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  <c r="AQ172">
        <f ca="1"/>
        <v>0</v>
      </c>
      <c r="AR172">
        <f ca="1"/>
        <v>0</v>
      </c>
      <c r="AS172">
        <f ca="1"/>
        <v>0</v>
      </c>
      <c r="AT172">
        <f ca="1"/>
        <v>0</v>
      </c>
      <c r="AU172">
        <f ca="1"/>
        <v>0</v>
      </c>
      <c r="AV172">
        <f ca="1"/>
        <v>0</v>
      </c>
      <c r="AW172">
        <f ca="1"/>
        <v>0</v>
      </c>
      <c r="AX172">
        <f ca="1"/>
        <v>0</v>
      </c>
      <c r="AY172">
        <f ca="1"/>
        <v>0</v>
      </c>
      <c r="AZ172">
        <f ca="1"/>
        <v>0</v>
      </c>
      <c r="BA172">
        <f ca="1"/>
        <v>0</v>
      </c>
      <c r="BB172">
        <f ca="1"/>
        <v>0</v>
      </c>
      <c r="BC172">
        <f ca="1"/>
        <v>0</v>
      </c>
      <c r="BD172">
        <f ca="1"/>
        <v>0</v>
      </c>
      <c r="BE172">
        <f ca="1"/>
        <v>0</v>
      </c>
      <c r="BF172">
        <f ca="1"/>
        <v>0</v>
      </c>
      <c r="BG172">
        <f ca="1"/>
        <v>0</v>
      </c>
      <c r="BH172">
        <f ca="1"/>
        <v>0</v>
      </c>
      <c r="BI172">
        <f ca="1"/>
        <v>0</v>
      </c>
      <c r="BJ172">
        <f ca="1"/>
        <v>0</v>
      </c>
      <c r="BK172">
        <f ca="1"/>
        <v>0</v>
      </c>
      <c r="BL172">
        <f ca="1"/>
        <v>0</v>
      </c>
      <c r="BM172">
        <f ca="1"/>
        <v>0</v>
      </c>
      <c r="BN172">
        <f ca="1"/>
        <v>0</v>
      </c>
      <c r="BO172">
        <f ca="1"/>
        <v>0</v>
      </c>
      <c r="BP172">
        <f ca="1"/>
        <v>0</v>
      </c>
      <c r="BQ172">
        <f ca="1"/>
        <v>0</v>
      </c>
      <c r="BR172" t="str">
        <f ca="1"/>
        <v/>
      </c>
      <c r="BS172">
        <f ca="1"/>
        <v>0</v>
      </c>
      <c r="BT172">
        <f ca="1"/>
        <v>0</v>
      </c>
      <c r="BU172" t="b">
        <f ca="1"/>
        <v>0</v>
      </c>
      <c r="BV172" t="b">
        <f ca="1"/>
        <v>0</v>
      </c>
      <c r="BW172">
        <f ca="1"/>
        <v>0</v>
      </c>
      <c r="BX172">
        <f ca="1"/>
        <v>0</v>
      </c>
      <c r="BY172">
        <f ca="1"/>
        <v>0</v>
      </c>
      <c r="BZ172">
        <f ca="1"/>
        <v>0</v>
      </c>
      <c r="CA172">
        <f ca="1"/>
        <v>1</v>
      </c>
      <c r="CB172">
        <f ca="1"/>
        <v>1</v>
      </c>
      <c r="CC172" t="b">
        <f ca="1"/>
        <v>1</v>
      </c>
      <c r="CD172" t="b">
        <f ca="1"/>
        <v>1</v>
      </c>
      <c r="CE172">
        <f ca="1"/>
        <v>0</v>
      </c>
      <c r="CF172">
        <f ca="1"/>
        <v>0</v>
      </c>
      <c r="CG172">
        <f ca="1"/>
        <v>0</v>
      </c>
      <c r="CH172">
        <f ca="1"/>
        <v>13</v>
      </c>
      <c r="CI172">
        <f ca="1"/>
        <v>167</v>
      </c>
      <c r="CJ172" t="b">
        <f ca="1"/>
        <v>0</v>
      </c>
      <c r="CK172" t="b">
        <f ca="1"/>
        <v>0</v>
      </c>
      <c r="CL172" t="b">
        <f ca="1"/>
        <v>1</v>
      </c>
      <c r="CM172" t="b">
        <f ca="1"/>
        <v>0</v>
      </c>
      <c r="CN172" t="b">
        <f ca="1"/>
        <v>0</v>
      </c>
      <c r="CO172">
        <f ca="1"/>
        <v>0</v>
      </c>
      <c r="CP172">
        <f ca="1"/>
        <v>0</v>
      </c>
      <c r="CQ172">
        <f ca="1"/>
        <v>0</v>
      </c>
      <c r="CR172">
        <f ca="1"/>
        <v>0</v>
      </c>
      <c r="CS172">
        <f ca="1"/>
        <v>0</v>
      </c>
      <c r="CT172">
        <f ca="1"/>
        <v>0</v>
      </c>
      <c r="CU172">
        <f ca="1"/>
        <v>0</v>
      </c>
      <c r="CV172">
        <f ca="1"/>
        <v>0</v>
      </c>
      <c r="CW172">
        <f ca="1"/>
        <v>0</v>
      </c>
      <c r="CX172">
        <f ca="1"/>
        <v>0</v>
      </c>
      <c r="CY172">
        <f ca="1"/>
        <v>0</v>
      </c>
      <c r="CZ172">
        <f ca="1"/>
        <v>0</v>
      </c>
      <c r="DA172">
        <f ca="1"/>
        <v>0</v>
      </c>
      <c r="DB172" t="b">
        <f ca="1"/>
        <v>0</v>
      </c>
      <c r="DC172" t="b">
        <f ca="1"/>
        <v>1</v>
      </c>
      <c r="DD172">
        <f ca="1"/>
        <v>0</v>
      </c>
      <c r="DE172" t="b">
        <f ca="1"/>
        <v>0</v>
      </c>
      <c r="DF172">
        <f ca="1"/>
        <v>0</v>
      </c>
    </row>
    <row r="173" spans="1:110" x14ac:dyDescent="0.2">
      <c r="A173" t="str">
        <f ca="1"/>
        <v>6_9 Chalet</v>
      </c>
      <c r="B173">
        <f ca="1"/>
        <v>8</v>
      </c>
      <c r="C173">
        <f ca="1"/>
        <v>0</v>
      </c>
      <c r="D173">
        <f ca="1"/>
        <v>0</v>
      </c>
      <c r="E173">
        <f ca="1"/>
        <v>0</v>
      </c>
      <c r="F173">
        <f ca="1"/>
        <v>0</v>
      </c>
      <c r="G173">
        <f ca="1"/>
        <v>0</v>
      </c>
      <c r="H173">
        <f ca="1"/>
        <v>0</v>
      </c>
      <c r="I173">
        <f ca="1"/>
        <v>0</v>
      </c>
      <c r="J173" t="str">
        <f ca="1"/>
        <v>2:41</v>
      </c>
      <c r="K173" t="b">
        <f ca="1"/>
        <v>0</v>
      </c>
      <c r="L173" t="b">
        <f ca="1"/>
        <v>0</v>
      </c>
      <c r="M173" t="b">
        <f ca="1"/>
        <v>1</v>
      </c>
      <c r="N173" t="str">
        <f ca="1"/>
        <v>Sledge</v>
      </c>
      <c r="O173" t="b">
        <f ca="1"/>
        <v>0</v>
      </c>
      <c r="P173">
        <f ca="1"/>
        <v>0</v>
      </c>
      <c r="Q173">
        <f ca="1"/>
        <v>0</v>
      </c>
      <c r="R173">
        <f ca="1"/>
        <v>0</v>
      </c>
      <c r="S173">
        <f ca="1"/>
        <v>0</v>
      </c>
      <c r="T173">
        <f ca="1"/>
        <v>0</v>
      </c>
      <c r="U173">
        <f ca="1"/>
        <v>0</v>
      </c>
      <c r="V173">
        <f ca="1"/>
        <v>0</v>
      </c>
      <c r="W173">
        <f ca="1"/>
        <v>0</v>
      </c>
      <c r="X173">
        <f ca="1"/>
        <v>0</v>
      </c>
      <c r="Y173">
        <f ca="1"/>
        <v>0</v>
      </c>
      <c r="Z173">
        <f ca="1"/>
        <v>8</v>
      </c>
      <c r="AA173">
        <f ca="1"/>
        <v>0</v>
      </c>
      <c r="AB173">
        <f ca="1"/>
        <v>0</v>
      </c>
      <c r="AC173">
        <f ca="1"/>
        <v>0</v>
      </c>
      <c r="AD173">
        <f ca="1"/>
        <v>0</v>
      </c>
      <c r="AE173">
        <f ca="1"/>
        <v>0</v>
      </c>
      <c r="AF173">
        <f ca="1"/>
        <v>0</v>
      </c>
      <c r="AG173">
        <f ca="1"/>
        <v>0</v>
      </c>
      <c r="AH173">
        <f ca="1"/>
        <v>0</v>
      </c>
      <c r="AI173">
        <f ca="1"/>
        <v>0</v>
      </c>
      <c r="AJ173">
        <f ca="1"/>
        <v>0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  <c r="AQ173">
        <f ca="1"/>
        <v>0</v>
      </c>
      <c r="AR173">
        <f ca="1"/>
        <v>0</v>
      </c>
      <c r="AS173">
        <f ca="1"/>
        <v>0</v>
      </c>
      <c r="AT173">
        <f ca="1"/>
        <v>0</v>
      </c>
      <c r="AU173">
        <f ca="1"/>
        <v>0</v>
      </c>
      <c r="AV173">
        <f ca="1"/>
        <v>0</v>
      </c>
      <c r="AW173">
        <f ca="1"/>
        <v>0</v>
      </c>
      <c r="AX173">
        <f ca="1"/>
        <v>0</v>
      </c>
      <c r="AY173">
        <f ca="1"/>
        <v>0</v>
      </c>
      <c r="AZ173">
        <f ca="1"/>
        <v>0</v>
      </c>
      <c r="BA173">
        <f ca="1"/>
        <v>0</v>
      </c>
      <c r="BB173">
        <f ca="1"/>
        <v>0</v>
      </c>
      <c r="BC173">
        <f ca="1"/>
        <v>0</v>
      </c>
      <c r="BD173">
        <f ca="1"/>
        <v>0</v>
      </c>
      <c r="BE173">
        <f ca="1"/>
        <v>0</v>
      </c>
      <c r="BF173">
        <f ca="1"/>
        <v>0</v>
      </c>
      <c r="BG173">
        <f ca="1"/>
        <v>0</v>
      </c>
      <c r="BH173">
        <f ca="1"/>
        <v>0</v>
      </c>
      <c r="BI173">
        <f ca="1"/>
        <v>0</v>
      </c>
      <c r="BJ173">
        <f ca="1"/>
        <v>0</v>
      </c>
      <c r="BK173">
        <f ca="1"/>
        <v>0</v>
      </c>
      <c r="BL173">
        <f ca="1"/>
        <v>0</v>
      </c>
      <c r="BM173">
        <f ca="1"/>
        <v>0</v>
      </c>
      <c r="BN173">
        <f ca="1"/>
        <v>0</v>
      </c>
      <c r="BO173">
        <f ca="1"/>
        <v>0</v>
      </c>
      <c r="BP173">
        <f ca="1"/>
        <v>0</v>
      </c>
      <c r="BQ173">
        <f ca="1"/>
        <v>0</v>
      </c>
      <c r="BR173" t="str">
        <f ca="1"/>
        <v/>
      </c>
      <c r="BS173">
        <f ca="1"/>
        <v>0</v>
      </c>
      <c r="BT173">
        <f ca="1"/>
        <v>0</v>
      </c>
      <c r="BU173" t="b">
        <f ca="1"/>
        <v>0</v>
      </c>
      <c r="BV173" t="b">
        <f ca="1"/>
        <v>0</v>
      </c>
      <c r="BW173">
        <f ca="1"/>
        <v>0</v>
      </c>
      <c r="BX173">
        <f ca="1"/>
        <v>0</v>
      </c>
      <c r="BY173">
        <f ca="1"/>
        <v>0</v>
      </c>
      <c r="BZ173">
        <f ca="1"/>
        <v>0</v>
      </c>
      <c r="CA173">
        <f ca="1"/>
        <v>0</v>
      </c>
      <c r="CB173">
        <f ca="1"/>
        <v>0</v>
      </c>
      <c r="CC173" t="b">
        <f ca="1"/>
        <v>0</v>
      </c>
      <c r="CD173" t="b">
        <f ca="1"/>
        <v>0</v>
      </c>
      <c r="CE173">
        <f ca="1"/>
        <v>0</v>
      </c>
      <c r="CF173">
        <f ca="1"/>
        <v>0</v>
      </c>
      <c r="CG173">
        <f ca="1"/>
        <v>0</v>
      </c>
      <c r="CH173">
        <f ca="1"/>
        <v>161</v>
      </c>
      <c r="CI173">
        <f ca="1"/>
        <v>19</v>
      </c>
      <c r="CJ173" t="b">
        <f ca="1"/>
        <v>1</v>
      </c>
      <c r="CK173" t="b">
        <f ca="1"/>
        <v>1</v>
      </c>
      <c r="CL173" t="b">
        <f ca="1"/>
        <v>0</v>
      </c>
      <c r="CM173" t="b">
        <f ca="1"/>
        <v>0</v>
      </c>
      <c r="CN173" t="b">
        <f ca="1"/>
        <v>0</v>
      </c>
      <c r="CO173">
        <f ca="1"/>
        <v>0</v>
      </c>
      <c r="CP173">
        <f ca="1"/>
        <v>0</v>
      </c>
      <c r="CQ173">
        <f ca="1"/>
        <v>0</v>
      </c>
      <c r="CR173">
        <f ca="1"/>
        <v>0</v>
      </c>
      <c r="CS173">
        <f ca="1"/>
        <v>0</v>
      </c>
      <c r="CT173">
        <f ca="1"/>
        <v>0</v>
      </c>
      <c r="CU173">
        <f ca="1"/>
        <v>0</v>
      </c>
      <c r="CV173">
        <f ca="1"/>
        <v>0</v>
      </c>
      <c r="CW173">
        <f ca="1"/>
        <v>0</v>
      </c>
      <c r="CX173">
        <f ca="1"/>
        <v>0</v>
      </c>
      <c r="CY173">
        <f ca="1"/>
        <v>0</v>
      </c>
      <c r="CZ173">
        <f ca="1"/>
        <v>0</v>
      </c>
      <c r="DA173">
        <f ca="1"/>
        <v>0</v>
      </c>
      <c r="DB173" t="b">
        <f ca="1"/>
        <v>0</v>
      </c>
      <c r="DC173" t="b">
        <f ca="1"/>
        <v>0</v>
      </c>
      <c r="DD173">
        <f ca="1"/>
        <v>0</v>
      </c>
      <c r="DE173" t="b">
        <f ca="1"/>
        <v>0</v>
      </c>
      <c r="DF173">
        <f ca="1"/>
        <v>0</v>
      </c>
    </row>
    <row r="174" spans="1:110" x14ac:dyDescent="0.2">
      <c r="A174" t="str">
        <f ca="1"/>
        <v>6_9 Chalet</v>
      </c>
      <c r="B174">
        <f ca="1"/>
        <v>9</v>
      </c>
      <c r="C174">
        <f ca="1"/>
        <v>0</v>
      </c>
      <c r="D174">
        <f ca="1"/>
        <v>0</v>
      </c>
      <c r="E174">
        <f ca="1"/>
        <v>0</v>
      </c>
      <c r="F174">
        <f ca="1"/>
        <v>0</v>
      </c>
      <c r="G174">
        <f ca="1"/>
        <v>0</v>
      </c>
      <c r="H174">
        <f ca="1"/>
        <v>0</v>
      </c>
      <c r="I174">
        <f ca="1"/>
        <v>0</v>
      </c>
      <c r="J174" t="str">
        <f ca="1"/>
        <v>1:57</v>
      </c>
      <c r="K174" t="b">
        <f ca="1"/>
        <v>0</v>
      </c>
      <c r="L174" t="b">
        <f ca="1"/>
        <v>0</v>
      </c>
      <c r="M174" t="b">
        <f ca="1"/>
        <v>0</v>
      </c>
      <c r="N174" t="str">
        <f ca="1"/>
        <v>Sledge</v>
      </c>
      <c r="O174" t="b">
        <f ca="1"/>
        <v>0</v>
      </c>
      <c r="P174">
        <f ca="1"/>
        <v>0</v>
      </c>
      <c r="Q174">
        <f ca="1"/>
        <v>0</v>
      </c>
      <c r="R174">
        <f ca="1"/>
        <v>0</v>
      </c>
      <c r="S174">
        <f ca="1"/>
        <v>0</v>
      </c>
      <c r="T174">
        <f ca="1"/>
        <v>0</v>
      </c>
      <c r="U174">
        <f ca="1"/>
        <v>0</v>
      </c>
      <c r="V174">
        <f ca="1"/>
        <v>0</v>
      </c>
      <c r="W174">
        <f ca="1"/>
        <v>0</v>
      </c>
      <c r="X174">
        <f ca="1"/>
        <v>0</v>
      </c>
      <c r="Y174">
        <f ca="1"/>
        <v>0</v>
      </c>
      <c r="Z174">
        <f ca="1"/>
        <v>9</v>
      </c>
      <c r="AA174">
        <f ca="1"/>
        <v>0</v>
      </c>
      <c r="AB174">
        <f ca="1"/>
        <v>0</v>
      </c>
      <c r="AC174">
        <f ca="1"/>
        <v>0</v>
      </c>
      <c r="AD174">
        <f ca="1"/>
        <v>0</v>
      </c>
      <c r="AE174">
        <f ca="1"/>
        <v>0</v>
      </c>
      <c r="AF174">
        <f ca="1"/>
        <v>0</v>
      </c>
      <c r="AG174">
        <f ca="1"/>
        <v>0</v>
      </c>
      <c r="AH174">
        <f ca="1"/>
        <v>0</v>
      </c>
      <c r="AI174">
        <f ca="1"/>
        <v>0</v>
      </c>
      <c r="AJ174">
        <f ca="1"/>
        <v>0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  <c r="AQ174">
        <f ca="1"/>
        <v>0</v>
      </c>
      <c r="AR174">
        <f ca="1"/>
        <v>0</v>
      </c>
      <c r="AS174">
        <f ca="1"/>
        <v>0</v>
      </c>
      <c r="AT174">
        <f ca="1"/>
        <v>0</v>
      </c>
      <c r="AU174">
        <f ca="1"/>
        <v>0</v>
      </c>
      <c r="AV174">
        <f ca="1"/>
        <v>0</v>
      </c>
      <c r="AW174">
        <f ca="1"/>
        <v>0</v>
      </c>
      <c r="AX174">
        <f ca="1"/>
        <v>0</v>
      </c>
      <c r="AY174">
        <f ca="1"/>
        <v>0</v>
      </c>
      <c r="AZ174">
        <f ca="1"/>
        <v>0</v>
      </c>
      <c r="BA174">
        <f ca="1"/>
        <v>0</v>
      </c>
      <c r="BB174">
        <f ca="1"/>
        <v>0</v>
      </c>
      <c r="BC174">
        <f ca="1"/>
        <v>0</v>
      </c>
      <c r="BD174">
        <f ca="1"/>
        <v>0</v>
      </c>
      <c r="BE174">
        <f ca="1"/>
        <v>0</v>
      </c>
      <c r="BF174">
        <f ca="1"/>
        <v>0</v>
      </c>
      <c r="BG174">
        <f ca="1"/>
        <v>0</v>
      </c>
      <c r="BH174">
        <f ca="1"/>
        <v>0</v>
      </c>
      <c r="BI174">
        <f ca="1"/>
        <v>0</v>
      </c>
      <c r="BJ174">
        <f ca="1"/>
        <v>0</v>
      </c>
      <c r="BK174">
        <f ca="1"/>
        <v>0</v>
      </c>
      <c r="BL174">
        <f ca="1"/>
        <v>0</v>
      </c>
      <c r="BM174">
        <f ca="1"/>
        <v>0</v>
      </c>
      <c r="BN174">
        <f ca="1"/>
        <v>0</v>
      </c>
      <c r="BO174">
        <f ca="1"/>
        <v>0</v>
      </c>
      <c r="BP174">
        <f ca="1"/>
        <v>0</v>
      </c>
      <c r="BQ174">
        <f ca="1"/>
        <v>0</v>
      </c>
      <c r="BR174" t="str">
        <f ca="1"/>
        <v/>
      </c>
      <c r="BS174">
        <f ca="1"/>
        <v>0</v>
      </c>
      <c r="BT174">
        <f ca="1"/>
        <v>0</v>
      </c>
      <c r="BU174" t="b">
        <f ca="1"/>
        <v>0</v>
      </c>
      <c r="BV174" t="b">
        <f ca="1"/>
        <v>0</v>
      </c>
      <c r="BW174">
        <f ca="1"/>
        <v>0</v>
      </c>
      <c r="BX174">
        <f ca="1"/>
        <v>0</v>
      </c>
      <c r="BY174">
        <f ca="1"/>
        <v>0</v>
      </c>
      <c r="BZ174">
        <f ca="1"/>
        <v>0</v>
      </c>
      <c r="CA174">
        <f ca="1"/>
        <v>1</v>
      </c>
      <c r="CB174">
        <f ca="1"/>
        <v>0</v>
      </c>
      <c r="CC174" t="b">
        <f ca="1"/>
        <v>0</v>
      </c>
      <c r="CD174" t="b">
        <f ca="1"/>
        <v>1</v>
      </c>
      <c r="CE174">
        <f ca="1"/>
        <v>0</v>
      </c>
      <c r="CF174">
        <f ca="1"/>
        <v>0</v>
      </c>
      <c r="CG174">
        <f ca="1"/>
        <v>0</v>
      </c>
      <c r="CH174">
        <f ca="1"/>
        <v>117</v>
      </c>
      <c r="CI174">
        <f ca="1"/>
        <v>63</v>
      </c>
      <c r="CJ174" t="b">
        <f ca="1"/>
        <v>0</v>
      </c>
      <c r="CK174" t="b">
        <f ca="1"/>
        <v>0</v>
      </c>
      <c r="CL174" t="b">
        <f ca="1"/>
        <v>1</v>
      </c>
      <c r="CM174" t="b">
        <f ca="1"/>
        <v>1</v>
      </c>
      <c r="CN174" t="b">
        <f ca="1"/>
        <v>0</v>
      </c>
      <c r="CO174">
        <f ca="1"/>
        <v>0</v>
      </c>
      <c r="CP174">
        <f ca="1"/>
        <v>0</v>
      </c>
      <c r="CQ174">
        <f ca="1"/>
        <v>0</v>
      </c>
      <c r="CR174">
        <f ca="1"/>
        <v>0</v>
      </c>
      <c r="CS174">
        <f ca="1"/>
        <v>0</v>
      </c>
      <c r="CT174">
        <f ca="1"/>
        <v>0</v>
      </c>
      <c r="CU174">
        <f ca="1"/>
        <v>0</v>
      </c>
      <c r="CV174">
        <f ca="1"/>
        <v>0</v>
      </c>
      <c r="CW174">
        <f ca="1"/>
        <v>0</v>
      </c>
      <c r="CX174">
        <f ca="1"/>
        <v>0</v>
      </c>
      <c r="CY174">
        <f ca="1"/>
        <v>0</v>
      </c>
      <c r="CZ174">
        <f ca="1"/>
        <v>0</v>
      </c>
      <c r="DA174">
        <f ca="1"/>
        <v>0</v>
      </c>
      <c r="DB174" t="b">
        <f ca="1"/>
        <v>0</v>
      </c>
      <c r="DC174" t="b">
        <f ca="1"/>
        <v>0</v>
      </c>
      <c r="DD174">
        <f ca="1"/>
        <v>0</v>
      </c>
      <c r="DE174" t="b">
        <f ca="1"/>
        <v>0</v>
      </c>
      <c r="DF174">
        <f ca="1"/>
        <v>0</v>
      </c>
    </row>
    <row r="175" spans="1:110" x14ac:dyDescent="0.2">
      <c r="A175" t="str">
        <f ca="1"/>
        <v>6_9 Chalet</v>
      </c>
      <c r="B175">
        <f ca="1"/>
        <v>10</v>
      </c>
      <c r="C175">
        <f ca="1"/>
        <v>0</v>
      </c>
      <c r="D175">
        <f ca="1"/>
        <v>0</v>
      </c>
      <c r="E175">
        <f ca="1"/>
        <v>0</v>
      </c>
      <c r="F175">
        <f ca="1"/>
        <v>0</v>
      </c>
      <c r="G175">
        <f ca="1"/>
        <v>0</v>
      </c>
      <c r="H175">
        <f ca="1"/>
        <v>0</v>
      </c>
      <c r="I175">
        <f ca="1"/>
        <v>0</v>
      </c>
      <c r="J175" t="str">
        <f ca="1"/>
        <v>2:10</v>
      </c>
      <c r="K175" t="b">
        <f ca="1"/>
        <v>0</v>
      </c>
      <c r="L175" t="b">
        <f ca="1"/>
        <v>0</v>
      </c>
      <c r="M175" t="b">
        <f ca="1"/>
        <v>1</v>
      </c>
      <c r="N175" t="str">
        <f ca="1"/>
        <v>Sledge</v>
      </c>
      <c r="O175" t="b">
        <f ca="1"/>
        <v>0</v>
      </c>
      <c r="P175">
        <f ca="1"/>
        <v>0</v>
      </c>
      <c r="Q175">
        <f ca="1"/>
        <v>0</v>
      </c>
      <c r="R175">
        <f ca="1"/>
        <v>0</v>
      </c>
      <c r="S175">
        <f ca="1"/>
        <v>0</v>
      </c>
      <c r="T175">
        <f ca="1"/>
        <v>0</v>
      </c>
      <c r="U175">
        <f ca="1"/>
        <v>0</v>
      </c>
      <c r="V175">
        <f ca="1"/>
        <v>0</v>
      </c>
      <c r="W175">
        <f ca="1"/>
        <v>0</v>
      </c>
      <c r="X175">
        <f ca="1"/>
        <v>0</v>
      </c>
      <c r="Y175">
        <f ca="1"/>
        <v>0</v>
      </c>
      <c r="Z175">
        <f ca="1"/>
        <v>10</v>
      </c>
      <c r="AA175">
        <f ca="1"/>
        <v>0</v>
      </c>
      <c r="AB175">
        <f ca="1"/>
        <v>0</v>
      </c>
      <c r="AC175">
        <f ca="1"/>
        <v>0</v>
      </c>
      <c r="AD175">
        <f ca="1"/>
        <v>0</v>
      </c>
      <c r="AE175">
        <f ca="1"/>
        <v>0</v>
      </c>
      <c r="AF175">
        <f ca="1"/>
        <v>0</v>
      </c>
      <c r="AG175">
        <f ca="1"/>
        <v>0</v>
      </c>
      <c r="AH175">
        <f ca="1"/>
        <v>0</v>
      </c>
      <c r="AI175">
        <f ca="1"/>
        <v>0</v>
      </c>
      <c r="AJ175">
        <f ca="1"/>
        <v>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  <c r="AQ175">
        <f ca="1"/>
        <v>0</v>
      </c>
      <c r="AR175">
        <f ca="1"/>
        <v>0</v>
      </c>
      <c r="AS175">
        <f ca="1"/>
        <v>0</v>
      </c>
      <c r="AT175">
        <f ca="1"/>
        <v>0</v>
      </c>
      <c r="AU175">
        <f ca="1"/>
        <v>0</v>
      </c>
      <c r="AV175">
        <f ca="1"/>
        <v>0</v>
      </c>
      <c r="AW175">
        <f ca="1"/>
        <v>0</v>
      </c>
      <c r="AX175">
        <f ca="1"/>
        <v>0</v>
      </c>
      <c r="AY175">
        <f ca="1"/>
        <v>0</v>
      </c>
      <c r="AZ175">
        <f ca="1"/>
        <v>0</v>
      </c>
      <c r="BA175">
        <f ca="1"/>
        <v>0</v>
      </c>
      <c r="BB175">
        <f ca="1"/>
        <v>0</v>
      </c>
      <c r="BC175">
        <f ca="1"/>
        <v>0</v>
      </c>
      <c r="BD175">
        <f ca="1"/>
        <v>0</v>
      </c>
      <c r="BE175">
        <f ca="1"/>
        <v>0</v>
      </c>
      <c r="BF175">
        <f ca="1"/>
        <v>0</v>
      </c>
      <c r="BG175">
        <f ca="1"/>
        <v>0</v>
      </c>
      <c r="BH175">
        <f ca="1"/>
        <v>0</v>
      </c>
      <c r="BI175">
        <f ca="1"/>
        <v>0</v>
      </c>
      <c r="BJ175">
        <f ca="1"/>
        <v>0</v>
      </c>
      <c r="BK175">
        <f ca="1"/>
        <v>0</v>
      </c>
      <c r="BL175">
        <f ca="1"/>
        <v>0</v>
      </c>
      <c r="BM175">
        <f ca="1"/>
        <v>0</v>
      </c>
      <c r="BN175">
        <f ca="1"/>
        <v>0</v>
      </c>
      <c r="BO175">
        <f ca="1"/>
        <v>0</v>
      </c>
      <c r="BP175">
        <f ca="1"/>
        <v>0</v>
      </c>
      <c r="BQ175">
        <f ca="1"/>
        <v>0</v>
      </c>
      <c r="BR175" t="str">
        <f ca="1"/>
        <v/>
      </c>
      <c r="BS175">
        <f ca="1"/>
        <v>0</v>
      </c>
      <c r="BT175">
        <f ca="1"/>
        <v>0</v>
      </c>
      <c r="BU175" t="b">
        <f ca="1"/>
        <v>0</v>
      </c>
      <c r="BV175" t="b">
        <f ca="1"/>
        <v>0</v>
      </c>
      <c r="BW175">
        <f ca="1"/>
        <v>0</v>
      </c>
      <c r="BX175">
        <f ca="1"/>
        <v>0</v>
      </c>
      <c r="BY175">
        <f ca="1"/>
        <v>0</v>
      </c>
      <c r="BZ175">
        <f ca="1"/>
        <v>0</v>
      </c>
      <c r="CA175">
        <f ca="1"/>
        <v>0</v>
      </c>
      <c r="CB175">
        <f ca="1"/>
        <v>0</v>
      </c>
      <c r="CC175" t="b">
        <f ca="1"/>
        <v>0</v>
      </c>
      <c r="CD175" t="b">
        <f ca="1"/>
        <v>0</v>
      </c>
      <c r="CE175">
        <f ca="1"/>
        <v>0</v>
      </c>
      <c r="CF175">
        <f ca="1"/>
        <v>0</v>
      </c>
      <c r="CG175">
        <f ca="1"/>
        <v>0</v>
      </c>
      <c r="CH175">
        <f ca="1"/>
        <v>130</v>
      </c>
      <c r="CI175">
        <f ca="1"/>
        <v>50</v>
      </c>
      <c r="CJ175" t="b">
        <f ca="1"/>
        <v>1</v>
      </c>
      <c r="CK175" t="b">
        <f ca="1"/>
        <v>0</v>
      </c>
      <c r="CL175" t="b">
        <f ca="1"/>
        <v>0</v>
      </c>
      <c r="CM175" t="b">
        <f ca="1"/>
        <v>0</v>
      </c>
      <c r="CN175" t="b">
        <f ca="1"/>
        <v>0</v>
      </c>
      <c r="CO175">
        <f ca="1"/>
        <v>0</v>
      </c>
      <c r="CP175">
        <f ca="1"/>
        <v>0</v>
      </c>
      <c r="CQ175">
        <f ca="1"/>
        <v>0</v>
      </c>
      <c r="CR175">
        <f ca="1"/>
        <v>0</v>
      </c>
      <c r="CS175">
        <f ca="1"/>
        <v>0</v>
      </c>
      <c r="CT175">
        <f ca="1"/>
        <v>0</v>
      </c>
      <c r="CU175">
        <f ca="1"/>
        <v>0</v>
      </c>
      <c r="CV175">
        <f ca="1"/>
        <v>0</v>
      </c>
      <c r="CW175">
        <f ca="1"/>
        <v>0</v>
      </c>
      <c r="CX175">
        <f ca="1"/>
        <v>0</v>
      </c>
      <c r="CY175">
        <f ca="1"/>
        <v>0</v>
      </c>
      <c r="CZ175">
        <f ca="1"/>
        <v>0</v>
      </c>
      <c r="DA175">
        <f ca="1"/>
        <v>0</v>
      </c>
      <c r="DB175" t="b">
        <f ca="1"/>
        <v>0</v>
      </c>
      <c r="DC175" t="b">
        <f ca="1"/>
        <v>0</v>
      </c>
      <c r="DD175">
        <f ca="1"/>
        <v>0</v>
      </c>
      <c r="DE175" t="b">
        <f ca="1"/>
        <v>0</v>
      </c>
      <c r="DF175">
        <f ca="1"/>
        <v>0</v>
      </c>
    </row>
    <row r="176" spans="1:110" x14ac:dyDescent="0.2">
      <c r="A176" t="str">
        <f ca="1"/>
        <v>6_9 Chalet</v>
      </c>
      <c r="B176">
        <f ca="1"/>
        <v>11</v>
      </c>
      <c r="C176">
        <f ca="1"/>
        <v>0</v>
      </c>
      <c r="D176">
        <f ca="1"/>
        <v>0</v>
      </c>
      <c r="E176">
        <f ca="1"/>
        <v>0</v>
      </c>
      <c r="F176">
        <f ca="1"/>
        <v>0</v>
      </c>
      <c r="G176">
        <f ca="1"/>
        <v>0</v>
      </c>
      <c r="H176">
        <f ca="1"/>
        <v>0</v>
      </c>
      <c r="I176">
        <f ca="1"/>
        <v>0</v>
      </c>
      <c r="J176" t="str">
        <f ca="1"/>
        <v>0:56</v>
      </c>
      <c r="K176" t="b">
        <f ca="1"/>
        <v>0</v>
      </c>
      <c r="L176" t="b">
        <f ca="1"/>
        <v>1</v>
      </c>
      <c r="M176" t="b">
        <f ca="1"/>
        <v>0</v>
      </c>
      <c r="N176" t="str">
        <f ca="1"/>
        <v>Maverick</v>
      </c>
      <c r="O176" t="b">
        <f ca="1"/>
        <v>0</v>
      </c>
      <c r="P176">
        <f ca="1"/>
        <v>0</v>
      </c>
      <c r="Q176">
        <f ca="1"/>
        <v>0</v>
      </c>
      <c r="R176">
        <f ca="1"/>
        <v>0</v>
      </c>
      <c r="S176">
        <f ca="1"/>
        <v>0</v>
      </c>
      <c r="T176">
        <f ca="1"/>
        <v>0</v>
      </c>
      <c r="U176">
        <f ca="1"/>
        <v>0</v>
      </c>
      <c r="V176">
        <f ca="1"/>
        <v>0</v>
      </c>
      <c r="W176">
        <f ca="1"/>
        <v>0</v>
      </c>
      <c r="X176">
        <f ca="1"/>
        <v>0</v>
      </c>
      <c r="Y176">
        <f ca="1"/>
        <v>0</v>
      </c>
      <c r="Z176">
        <f ca="1"/>
        <v>11</v>
      </c>
      <c r="AA176">
        <f ca="1"/>
        <v>0</v>
      </c>
      <c r="AB176">
        <f ca="1"/>
        <v>0</v>
      </c>
      <c r="AC176">
        <f ca="1"/>
        <v>0</v>
      </c>
      <c r="AD176">
        <f ca="1"/>
        <v>0</v>
      </c>
      <c r="AE176">
        <f ca="1"/>
        <v>0</v>
      </c>
      <c r="AF176">
        <f ca="1"/>
        <v>0</v>
      </c>
      <c r="AG176">
        <f ca="1"/>
        <v>0</v>
      </c>
      <c r="AH176">
        <f ca="1"/>
        <v>0</v>
      </c>
      <c r="AI176">
        <f ca="1"/>
        <v>0</v>
      </c>
      <c r="AJ176">
        <f ca="1"/>
        <v>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  <c r="AQ176">
        <f ca="1"/>
        <v>0</v>
      </c>
      <c r="AR176">
        <f ca="1"/>
        <v>0</v>
      </c>
      <c r="AS176">
        <f ca="1"/>
        <v>0</v>
      </c>
      <c r="AT176">
        <f ca="1"/>
        <v>0</v>
      </c>
      <c r="AU176">
        <f ca="1"/>
        <v>0</v>
      </c>
      <c r="AV176">
        <f ca="1"/>
        <v>0</v>
      </c>
      <c r="AW176">
        <f ca="1"/>
        <v>0</v>
      </c>
      <c r="AX176">
        <f ca="1"/>
        <v>0</v>
      </c>
      <c r="AY176">
        <f ca="1"/>
        <v>0</v>
      </c>
      <c r="AZ176">
        <f ca="1"/>
        <v>0</v>
      </c>
      <c r="BA176">
        <f ca="1"/>
        <v>0</v>
      </c>
      <c r="BB176">
        <f ca="1"/>
        <v>0</v>
      </c>
      <c r="BC176">
        <f ca="1"/>
        <v>0</v>
      </c>
      <c r="BD176">
        <f ca="1"/>
        <v>0</v>
      </c>
      <c r="BE176">
        <f ca="1"/>
        <v>0</v>
      </c>
      <c r="BF176">
        <f ca="1"/>
        <v>0</v>
      </c>
      <c r="BG176">
        <f ca="1"/>
        <v>0</v>
      </c>
      <c r="BH176">
        <f ca="1"/>
        <v>0</v>
      </c>
      <c r="BI176">
        <f ca="1"/>
        <v>0</v>
      </c>
      <c r="BJ176">
        <f ca="1"/>
        <v>0</v>
      </c>
      <c r="BK176">
        <f ca="1"/>
        <v>0</v>
      </c>
      <c r="BL176">
        <f ca="1"/>
        <v>0</v>
      </c>
      <c r="BM176">
        <f ca="1"/>
        <v>0</v>
      </c>
      <c r="BN176">
        <f ca="1"/>
        <v>0</v>
      </c>
      <c r="BO176">
        <f ca="1"/>
        <v>0</v>
      </c>
      <c r="BP176">
        <f ca="1"/>
        <v>0</v>
      </c>
      <c r="BQ176">
        <f ca="1"/>
        <v>0</v>
      </c>
      <c r="BR176" t="str">
        <f ca="1"/>
        <v/>
      </c>
      <c r="BS176">
        <f ca="1"/>
        <v>0</v>
      </c>
      <c r="BT176">
        <f ca="1"/>
        <v>0</v>
      </c>
      <c r="BU176" t="b">
        <f ca="1"/>
        <v>0</v>
      </c>
      <c r="BV176" t="b">
        <f ca="1"/>
        <v>0</v>
      </c>
      <c r="BW176">
        <f ca="1"/>
        <v>0</v>
      </c>
      <c r="BX176">
        <f ca="1"/>
        <v>0</v>
      </c>
      <c r="BY176">
        <f ca="1"/>
        <v>0</v>
      </c>
      <c r="BZ176">
        <f ca="1"/>
        <v>0</v>
      </c>
      <c r="CA176">
        <f ca="1"/>
        <v>1</v>
      </c>
      <c r="CB176">
        <f ca="1"/>
        <v>1</v>
      </c>
      <c r="CC176" t="b">
        <f ca="1"/>
        <v>1</v>
      </c>
      <c r="CD176" t="b">
        <f ca="1"/>
        <v>1</v>
      </c>
      <c r="CE176">
        <f ca="1"/>
        <v>0</v>
      </c>
      <c r="CF176">
        <f ca="1"/>
        <v>0</v>
      </c>
      <c r="CG176">
        <f ca="1"/>
        <v>0</v>
      </c>
      <c r="CH176">
        <f ca="1"/>
        <v>56</v>
      </c>
      <c r="CI176">
        <f ca="1"/>
        <v>124</v>
      </c>
      <c r="CJ176" t="b">
        <f ca="1"/>
        <v>0</v>
      </c>
      <c r="CK176" t="b">
        <f ca="1"/>
        <v>0</v>
      </c>
      <c r="CL176" t="b">
        <f ca="1"/>
        <v>0</v>
      </c>
      <c r="CM176" t="b">
        <f ca="1"/>
        <v>0</v>
      </c>
      <c r="CN176" t="b">
        <f ca="1"/>
        <v>0</v>
      </c>
      <c r="CO176">
        <f ca="1"/>
        <v>0</v>
      </c>
      <c r="CP176">
        <f ca="1"/>
        <v>0</v>
      </c>
      <c r="CQ176">
        <f ca="1"/>
        <v>0</v>
      </c>
      <c r="CR176">
        <f ca="1"/>
        <v>0</v>
      </c>
      <c r="CS176">
        <f ca="1"/>
        <v>0</v>
      </c>
      <c r="CT176">
        <f ca="1"/>
        <v>0</v>
      </c>
      <c r="CU176">
        <f ca="1"/>
        <v>0</v>
      </c>
      <c r="CV176">
        <f ca="1"/>
        <v>0</v>
      </c>
      <c r="CW176">
        <f ca="1"/>
        <v>0</v>
      </c>
      <c r="CX176">
        <f ca="1"/>
        <v>0</v>
      </c>
      <c r="CY176">
        <f ca="1"/>
        <v>0</v>
      </c>
      <c r="CZ176">
        <f ca="1"/>
        <v>0</v>
      </c>
      <c r="DA176">
        <f ca="1"/>
        <v>0</v>
      </c>
      <c r="DB176" t="b">
        <f ca="1"/>
        <v>1</v>
      </c>
      <c r="DC176" t="b">
        <f ca="1"/>
        <v>1</v>
      </c>
      <c r="DD176">
        <f ca="1"/>
        <v>0</v>
      </c>
      <c r="DE176" t="b">
        <f ca="1"/>
        <v>0</v>
      </c>
      <c r="DF176">
        <f ca="1"/>
        <v>0</v>
      </c>
    </row>
    <row r="177" spans="1:110" x14ac:dyDescent="0.2">
      <c r="A177" t="str">
        <f ca="1"/>
        <v>6_9 Chalet</v>
      </c>
      <c r="B177">
        <f ca="1"/>
        <v>12</v>
      </c>
      <c r="C177">
        <f ca="1"/>
        <v>0</v>
      </c>
      <c r="D177">
        <f ca="1"/>
        <v>0</v>
      </c>
      <c r="E177">
        <f ca="1"/>
        <v>0</v>
      </c>
      <c r="F177">
        <f ca="1"/>
        <v>0</v>
      </c>
      <c r="G177">
        <f ca="1"/>
        <v>0</v>
      </c>
      <c r="H177">
        <f ca="1"/>
        <v>0</v>
      </c>
      <c r="I177">
        <f ca="1"/>
        <v>0</v>
      </c>
      <c r="J177" t="str">
        <f ca="1"/>
        <v>1:38</v>
      </c>
      <c r="K177" t="b">
        <f ca="1"/>
        <v>0</v>
      </c>
      <c r="L177" t="b">
        <f ca="1"/>
        <v>1</v>
      </c>
      <c r="M177" t="b">
        <f ca="1"/>
        <v>0</v>
      </c>
      <c r="N177" t="str">
        <f ca="1"/>
        <v>Maverick</v>
      </c>
      <c r="O177" t="b">
        <f ca="1"/>
        <v>0</v>
      </c>
      <c r="P177">
        <f ca="1"/>
        <v>0</v>
      </c>
      <c r="Q177">
        <f ca="1"/>
        <v>0</v>
      </c>
      <c r="R177">
        <f ca="1"/>
        <v>0</v>
      </c>
      <c r="S177">
        <f ca="1"/>
        <v>0</v>
      </c>
      <c r="T177">
        <f ca="1"/>
        <v>0</v>
      </c>
      <c r="U177">
        <f ca="1"/>
        <v>0</v>
      </c>
      <c r="V177">
        <f ca="1"/>
        <v>0</v>
      </c>
      <c r="W177">
        <f ca="1"/>
        <v>0</v>
      </c>
      <c r="X177">
        <f ca="1"/>
        <v>0</v>
      </c>
      <c r="Y177">
        <f ca="1"/>
        <v>0</v>
      </c>
      <c r="Z177">
        <f ca="1"/>
        <v>12</v>
      </c>
      <c r="AA177">
        <f ca="1"/>
        <v>0</v>
      </c>
      <c r="AB177">
        <f ca="1"/>
        <v>0</v>
      </c>
      <c r="AC177">
        <f ca="1"/>
        <v>0</v>
      </c>
      <c r="AD177">
        <f ca="1"/>
        <v>0</v>
      </c>
      <c r="AE177">
        <f ca="1"/>
        <v>0</v>
      </c>
      <c r="AF177">
        <f ca="1"/>
        <v>0</v>
      </c>
      <c r="AG177">
        <f ca="1"/>
        <v>0</v>
      </c>
      <c r="AH177">
        <f ca="1"/>
        <v>0</v>
      </c>
      <c r="AI177">
        <f ca="1"/>
        <v>0</v>
      </c>
      <c r="AJ177">
        <f ca="1"/>
        <v>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>
        <f ca="1"/>
        <v>0</v>
      </c>
      <c r="AP177">
        <f ca="1"/>
        <v>0</v>
      </c>
      <c r="AQ177">
        <f ca="1"/>
        <v>0</v>
      </c>
      <c r="AR177">
        <f ca="1"/>
        <v>0</v>
      </c>
      <c r="AS177">
        <f ca="1"/>
        <v>0</v>
      </c>
      <c r="AT177">
        <f ca="1"/>
        <v>0</v>
      </c>
      <c r="AU177">
        <f ca="1"/>
        <v>0</v>
      </c>
      <c r="AV177">
        <f ca="1"/>
        <v>0</v>
      </c>
      <c r="AW177">
        <f ca="1"/>
        <v>0</v>
      </c>
      <c r="AX177">
        <f ca="1"/>
        <v>0</v>
      </c>
      <c r="AY177">
        <f ca="1"/>
        <v>0</v>
      </c>
      <c r="AZ177">
        <f ca="1"/>
        <v>0</v>
      </c>
      <c r="BA177">
        <f ca="1"/>
        <v>0</v>
      </c>
      <c r="BB177">
        <f ca="1"/>
        <v>0</v>
      </c>
      <c r="BC177">
        <f ca="1"/>
        <v>0</v>
      </c>
      <c r="BD177">
        <f ca="1"/>
        <v>0</v>
      </c>
      <c r="BE177">
        <f ca="1"/>
        <v>0</v>
      </c>
      <c r="BF177">
        <f ca="1"/>
        <v>0</v>
      </c>
      <c r="BG177">
        <f ca="1"/>
        <v>0</v>
      </c>
      <c r="BH177">
        <f ca="1"/>
        <v>0</v>
      </c>
      <c r="BI177">
        <f ca="1"/>
        <v>0</v>
      </c>
      <c r="BJ177">
        <f ca="1"/>
        <v>0</v>
      </c>
      <c r="BK177">
        <f ca="1"/>
        <v>0</v>
      </c>
      <c r="BL177">
        <f ca="1"/>
        <v>0</v>
      </c>
      <c r="BM177">
        <f ca="1"/>
        <v>0</v>
      </c>
      <c r="BN177">
        <f ca="1"/>
        <v>0</v>
      </c>
      <c r="BO177">
        <f ca="1"/>
        <v>0</v>
      </c>
      <c r="BP177">
        <f ca="1"/>
        <v>0</v>
      </c>
      <c r="BQ177">
        <f ca="1"/>
        <v>0</v>
      </c>
      <c r="BR177" t="str">
        <f ca="1"/>
        <v/>
      </c>
      <c r="BS177">
        <f ca="1"/>
        <v>0</v>
      </c>
      <c r="BT177">
        <f ca="1"/>
        <v>0</v>
      </c>
      <c r="BU177" t="b">
        <f ca="1"/>
        <v>0</v>
      </c>
      <c r="BV177" t="b">
        <f ca="1"/>
        <v>0</v>
      </c>
      <c r="BW177">
        <f ca="1"/>
        <v>0</v>
      </c>
      <c r="BX177">
        <f ca="1"/>
        <v>0</v>
      </c>
      <c r="BY177">
        <f ca="1"/>
        <v>0</v>
      </c>
      <c r="BZ177">
        <f ca="1"/>
        <v>0</v>
      </c>
      <c r="CA177">
        <f ca="1"/>
        <v>0</v>
      </c>
      <c r="CB177">
        <f ca="1"/>
        <v>0</v>
      </c>
      <c r="CC177" t="b">
        <f ca="1"/>
        <v>0</v>
      </c>
      <c r="CD177" t="b">
        <f ca="1"/>
        <v>1</v>
      </c>
      <c r="CE177">
        <f ca="1"/>
        <v>0</v>
      </c>
      <c r="CF177">
        <f ca="1"/>
        <v>0</v>
      </c>
      <c r="CG177">
        <f ca="1"/>
        <v>0</v>
      </c>
      <c r="CH177">
        <f ca="1"/>
        <v>98</v>
      </c>
      <c r="CI177">
        <f ca="1"/>
        <v>82</v>
      </c>
      <c r="CJ177" t="b">
        <f ca="1"/>
        <v>0</v>
      </c>
      <c r="CK177" t="b">
        <f ca="1"/>
        <v>1</v>
      </c>
      <c r="CL177" t="b">
        <f ca="1"/>
        <v>0</v>
      </c>
      <c r="CM177" t="b">
        <f ca="1"/>
        <v>0</v>
      </c>
      <c r="CN177" t="b">
        <f ca="1"/>
        <v>0</v>
      </c>
      <c r="CO177">
        <f ca="1"/>
        <v>0</v>
      </c>
      <c r="CP177">
        <f ca="1"/>
        <v>0</v>
      </c>
      <c r="CQ177">
        <f ca="1"/>
        <v>0</v>
      </c>
      <c r="CR177">
        <f ca="1"/>
        <v>0</v>
      </c>
      <c r="CS177">
        <f ca="1"/>
        <v>0</v>
      </c>
      <c r="CT177">
        <f ca="1"/>
        <v>0</v>
      </c>
      <c r="CU177">
        <f ca="1"/>
        <v>0</v>
      </c>
      <c r="CV177">
        <f ca="1"/>
        <v>0</v>
      </c>
      <c r="CW177">
        <f ca="1"/>
        <v>0</v>
      </c>
      <c r="CX177">
        <f ca="1"/>
        <v>0</v>
      </c>
      <c r="CY177">
        <f ca="1"/>
        <v>0</v>
      </c>
      <c r="CZ177">
        <f ca="1"/>
        <v>0</v>
      </c>
      <c r="DA177">
        <f ca="1"/>
        <v>0</v>
      </c>
      <c r="DB177" t="b">
        <f ca="1"/>
        <v>1</v>
      </c>
      <c r="DC177" t="b">
        <f ca="1"/>
        <v>0</v>
      </c>
      <c r="DD177">
        <f ca="1"/>
        <v>0</v>
      </c>
      <c r="DE177" t="b">
        <f ca="1"/>
        <v>0</v>
      </c>
      <c r="DF177">
        <f ca="1"/>
        <v>0</v>
      </c>
    </row>
    <row r="178" spans="1:110" x14ac:dyDescent="0.2">
      <c r="A178" t="str">
        <f ca="1"/>
        <v>6_9 Border</v>
      </c>
      <c r="B178">
        <f ca="1"/>
        <v>1</v>
      </c>
      <c r="C178">
        <f ca="1"/>
        <v>0</v>
      </c>
      <c r="D178">
        <f ca="1"/>
        <v>0</v>
      </c>
      <c r="E178">
        <f ca="1"/>
        <v>0</v>
      </c>
      <c r="F178">
        <f ca="1"/>
        <v>0</v>
      </c>
      <c r="G178">
        <f ca="1"/>
        <v>0</v>
      </c>
      <c r="H178">
        <f ca="1"/>
        <v>0</v>
      </c>
      <c r="I178">
        <f ca="1"/>
        <v>0</v>
      </c>
      <c r="J178" t="str">
        <f ca="1"/>
        <v>1:12</v>
      </c>
      <c r="K178" t="b">
        <f ca="1"/>
        <v>0</v>
      </c>
      <c r="L178" t="b">
        <f ca="1"/>
        <v>0</v>
      </c>
      <c r="M178" t="b">
        <f ca="1"/>
        <v>0</v>
      </c>
      <c r="N178" t="str">
        <f ca="1"/>
        <v>Nokk</v>
      </c>
      <c r="O178" t="b">
        <f ca="1"/>
        <v>0</v>
      </c>
      <c r="P178">
        <f ca="1"/>
        <v>0</v>
      </c>
      <c r="Q178">
        <f ca="1"/>
        <v>0</v>
      </c>
      <c r="R178">
        <f ca="1"/>
        <v>0</v>
      </c>
      <c r="S178">
        <f ca="1"/>
        <v>0</v>
      </c>
      <c r="T178">
        <f ca="1"/>
        <v>0</v>
      </c>
      <c r="U178">
        <f ca="1"/>
        <v>0</v>
      </c>
      <c r="V178">
        <f ca="1"/>
        <v>0</v>
      </c>
      <c r="W178">
        <f ca="1"/>
        <v>0</v>
      </c>
      <c r="X178">
        <f ca="1"/>
        <v>0</v>
      </c>
      <c r="Y178">
        <f ca="1"/>
        <v>0</v>
      </c>
      <c r="Z178">
        <f ca="1"/>
        <v>1</v>
      </c>
      <c r="AA178">
        <f ca="1"/>
        <v>0</v>
      </c>
      <c r="AB178">
        <f ca="1"/>
        <v>0</v>
      </c>
      <c r="AC178">
        <f ca="1"/>
        <v>0</v>
      </c>
      <c r="AD178">
        <f ca="1"/>
        <v>0</v>
      </c>
      <c r="AE178">
        <f ca="1"/>
        <v>0</v>
      </c>
      <c r="AF178">
        <f ca="1"/>
        <v>0</v>
      </c>
      <c r="AG178">
        <f ca="1"/>
        <v>0</v>
      </c>
      <c r="AH178">
        <f ca="1"/>
        <v>0</v>
      </c>
      <c r="AI178">
        <f ca="1"/>
        <v>0</v>
      </c>
      <c r="AJ178">
        <f ca="1"/>
        <v>0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  <c r="AQ178">
        <f ca="1"/>
        <v>0</v>
      </c>
      <c r="AR178">
        <f ca="1"/>
        <v>0</v>
      </c>
      <c r="AS178">
        <f ca="1"/>
        <v>0</v>
      </c>
      <c r="AT178">
        <f ca="1"/>
        <v>0</v>
      </c>
      <c r="AU178">
        <f ca="1"/>
        <v>0</v>
      </c>
      <c r="AV178">
        <f ca="1"/>
        <v>0</v>
      </c>
      <c r="AW178">
        <f ca="1"/>
        <v>0</v>
      </c>
      <c r="AX178">
        <f ca="1"/>
        <v>0</v>
      </c>
      <c r="AY178">
        <f ca="1"/>
        <v>0</v>
      </c>
      <c r="AZ178">
        <f ca="1"/>
        <v>0</v>
      </c>
      <c r="BA178">
        <f ca="1"/>
        <v>0</v>
      </c>
      <c r="BB178">
        <f ca="1"/>
        <v>0</v>
      </c>
      <c r="BC178">
        <f ca="1"/>
        <v>0</v>
      </c>
      <c r="BD178">
        <f ca="1"/>
        <v>0</v>
      </c>
      <c r="BE178">
        <f ca="1"/>
        <v>0</v>
      </c>
      <c r="BF178">
        <f ca="1"/>
        <v>0</v>
      </c>
      <c r="BG178">
        <f ca="1"/>
        <v>0</v>
      </c>
      <c r="BH178">
        <f ca="1"/>
        <v>0</v>
      </c>
      <c r="BI178">
        <f ca="1"/>
        <v>0</v>
      </c>
      <c r="BJ178">
        <f ca="1"/>
        <v>0</v>
      </c>
      <c r="BK178">
        <f ca="1"/>
        <v>0</v>
      </c>
      <c r="BL178">
        <f ca="1"/>
        <v>0</v>
      </c>
      <c r="BM178">
        <f ca="1"/>
        <v>0</v>
      </c>
      <c r="BN178">
        <f ca="1"/>
        <v>0</v>
      </c>
      <c r="BO178">
        <f ca="1"/>
        <v>0</v>
      </c>
      <c r="BP178">
        <f ca="1"/>
        <v>0</v>
      </c>
      <c r="BQ178">
        <f ca="1"/>
        <v>0</v>
      </c>
      <c r="BR178" t="str">
        <f ca="1"/>
        <v/>
      </c>
      <c r="BS178">
        <f ca="1"/>
        <v>0</v>
      </c>
      <c r="BT178">
        <f ca="1"/>
        <v>0</v>
      </c>
      <c r="BU178" t="b">
        <f ca="1"/>
        <v>0</v>
      </c>
      <c r="BV178" t="b">
        <f ca="1"/>
        <v>0</v>
      </c>
      <c r="BW178">
        <f ca="1"/>
        <v>0</v>
      </c>
      <c r="BX178">
        <f ca="1"/>
        <v>0</v>
      </c>
      <c r="BY178">
        <f ca="1"/>
        <v>0</v>
      </c>
      <c r="BZ178">
        <f ca="1"/>
        <v>0</v>
      </c>
      <c r="CA178">
        <f ca="1"/>
        <v>1</v>
      </c>
      <c r="CB178">
        <f ca="1"/>
        <v>1</v>
      </c>
      <c r="CC178" t="b">
        <f ca="1"/>
        <v>0</v>
      </c>
      <c r="CD178" t="b">
        <f ca="1"/>
        <v>1</v>
      </c>
      <c r="CE178">
        <f ca="1"/>
        <v>0</v>
      </c>
      <c r="CF178">
        <f ca="1"/>
        <v>1</v>
      </c>
      <c r="CG178">
        <f ca="1"/>
        <v>0</v>
      </c>
      <c r="CH178">
        <f ca="1"/>
        <v>72</v>
      </c>
      <c r="CI178">
        <f ca="1"/>
        <v>108</v>
      </c>
      <c r="CJ178" t="b">
        <f ca="1"/>
        <v>1</v>
      </c>
      <c r="CK178" t="b">
        <f ca="1"/>
        <v>0</v>
      </c>
      <c r="CL178" t="b">
        <f ca="1"/>
        <v>0</v>
      </c>
      <c r="CM178" t="b">
        <f ca="1"/>
        <v>0</v>
      </c>
      <c r="CN178" t="b">
        <f ca="1"/>
        <v>0</v>
      </c>
      <c r="CO178">
        <f ca="1"/>
        <v>0</v>
      </c>
      <c r="CP178">
        <f ca="1"/>
        <v>0</v>
      </c>
      <c r="CQ178">
        <f ca="1"/>
        <v>0</v>
      </c>
      <c r="CR178">
        <f ca="1"/>
        <v>0</v>
      </c>
      <c r="CS178">
        <f ca="1"/>
        <v>0</v>
      </c>
      <c r="CT178">
        <f ca="1"/>
        <v>0</v>
      </c>
      <c r="CU178" t="b">
        <f ca="1"/>
        <v>1</v>
      </c>
      <c r="CV178" t="b">
        <f ca="1"/>
        <v>0</v>
      </c>
      <c r="CW178">
        <f ca="1"/>
        <v>108</v>
      </c>
      <c r="CX178">
        <f ca="1"/>
        <v>73</v>
      </c>
      <c r="CY178">
        <f ca="1"/>
        <v>1</v>
      </c>
      <c r="CZ178">
        <f ca="1"/>
        <v>0</v>
      </c>
      <c r="DA178">
        <f ca="1"/>
        <v>0</v>
      </c>
      <c r="DB178" t="b">
        <f ca="1"/>
        <v>0</v>
      </c>
      <c r="DC178" t="b">
        <f ca="1"/>
        <v>0</v>
      </c>
      <c r="DD178">
        <f ca="1"/>
        <v>0</v>
      </c>
      <c r="DE178" t="b">
        <f ca="1"/>
        <v>0</v>
      </c>
      <c r="DF178">
        <f ca="1"/>
        <v>0</v>
      </c>
    </row>
    <row r="179" spans="1:110" x14ac:dyDescent="0.2">
      <c r="A179" t="str">
        <f ca="1"/>
        <v>6_9 Border</v>
      </c>
      <c r="B179">
        <f ca="1"/>
        <v>2</v>
      </c>
      <c r="C179">
        <f ca="1"/>
        <v>0</v>
      </c>
      <c r="D179">
        <f ca="1"/>
        <v>0</v>
      </c>
      <c r="E179">
        <f ca="1"/>
        <v>0</v>
      </c>
      <c r="F179">
        <f ca="1"/>
        <v>0</v>
      </c>
      <c r="G179">
        <f ca="1"/>
        <v>0</v>
      </c>
      <c r="H179">
        <f ca="1"/>
        <v>0</v>
      </c>
      <c r="I179">
        <f ca="1"/>
        <v>0</v>
      </c>
      <c r="J179" t="str">
        <f ca="1"/>
        <v>2:25</v>
      </c>
      <c r="K179" t="b">
        <f ca="1"/>
        <v>0</v>
      </c>
      <c r="L179" t="b">
        <f ca="1"/>
        <v>0</v>
      </c>
      <c r="M179" t="b">
        <f ca="1"/>
        <v>1</v>
      </c>
      <c r="N179" t="str">
        <f ca="1"/>
        <v>Nokk</v>
      </c>
      <c r="O179" t="b">
        <f ca="1"/>
        <v>0</v>
      </c>
      <c r="P179">
        <f ca="1"/>
        <v>0</v>
      </c>
      <c r="Q179">
        <f ca="1"/>
        <v>0</v>
      </c>
      <c r="R179">
        <f ca="1"/>
        <v>0</v>
      </c>
      <c r="S179">
        <f ca="1"/>
        <v>0</v>
      </c>
      <c r="T179">
        <f ca="1"/>
        <v>0</v>
      </c>
      <c r="U179">
        <f ca="1"/>
        <v>0</v>
      </c>
      <c r="V179">
        <f ca="1"/>
        <v>0</v>
      </c>
      <c r="W179">
        <f ca="1"/>
        <v>0</v>
      </c>
      <c r="X179">
        <f ca="1"/>
        <v>0</v>
      </c>
      <c r="Y179">
        <f ca="1"/>
        <v>0</v>
      </c>
      <c r="Z179">
        <f ca="1"/>
        <v>2</v>
      </c>
      <c r="AA179">
        <f ca="1"/>
        <v>0</v>
      </c>
      <c r="AB179">
        <f ca="1"/>
        <v>0</v>
      </c>
      <c r="AC179">
        <f ca="1"/>
        <v>0</v>
      </c>
      <c r="AD179">
        <f ca="1"/>
        <v>0</v>
      </c>
      <c r="AE179">
        <f ca="1"/>
        <v>0</v>
      </c>
      <c r="AF179">
        <f ca="1"/>
        <v>0</v>
      </c>
      <c r="AG179">
        <f ca="1"/>
        <v>0</v>
      </c>
      <c r="AH179">
        <f ca="1"/>
        <v>0</v>
      </c>
      <c r="AI179">
        <f ca="1"/>
        <v>0</v>
      </c>
      <c r="AJ179">
        <f ca="1"/>
        <v>0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  <c r="AQ179">
        <f ca="1"/>
        <v>0</v>
      </c>
      <c r="AR179">
        <f ca="1"/>
        <v>0</v>
      </c>
      <c r="AS179">
        <f ca="1"/>
        <v>0</v>
      </c>
      <c r="AT179">
        <f ca="1"/>
        <v>0</v>
      </c>
      <c r="AU179">
        <f ca="1"/>
        <v>0</v>
      </c>
      <c r="AV179">
        <f ca="1"/>
        <v>0</v>
      </c>
      <c r="AW179">
        <f ca="1"/>
        <v>0</v>
      </c>
      <c r="AX179">
        <f ca="1"/>
        <v>0</v>
      </c>
      <c r="AY179">
        <f ca="1"/>
        <v>0</v>
      </c>
      <c r="AZ179">
        <f ca="1"/>
        <v>0</v>
      </c>
      <c r="BA179">
        <f ca="1"/>
        <v>0</v>
      </c>
      <c r="BB179">
        <f ca="1"/>
        <v>0</v>
      </c>
      <c r="BC179">
        <f ca="1"/>
        <v>0</v>
      </c>
      <c r="BD179">
        <f ca="1"/>
        <v>0</v>
      </c>
      <c r="BE179">
        <f ca="1"/>
        <v>0</v>
      </c>
      <c r="BF179">
        <f ca="1"/>
        <v>0</v>
      </c>
      <c r="BG179">
        <f ca="1"/>
        <v>0</v>
      </c>
      <c r="BH179">
        <f ca="1"/>
        <v>0</v>
      </c>
      <c r="BI179">
        <f ca="1"/>
        <v>0</v>
      </c>
      <c r="BJ179">
        <f ca="1"/>
        <v>0</v>
      </c>
      <c r="BK179">
        <f ca="1"/>
        <v>0</v>
      </c>
      <c r="BL179">
        <f ca="1"/>
        <v>0</v>
      </c>
      <c r="BM179">
        <f ca="1"/>
        <v>0</v>
      </c>
      <c r="BN179">
        <f ca="1"/>
        <v>0</v>
      </c>
      <c r="BO179">
        <f ca="1"/>
        <v>0</v>
      </c>
      <c r="BP179">
        <f ca="1"/>
        <v>0</v>
      </c>
      <c r="BQ179">
        <f ca="1"/>
        <v>0</v>
      </c>
      <c r="BR179" t="str">
        <f ca="1"/>
        <v/>
      </c>
      <c r="BS179">
        <f ca="1"/>
        <v>0</v>
      </c>
      <c r="BT179">
        <f ca="1"/>
        <v>0</v>
      </c>
      <c r="BU179" t="b">
        <f ca="1"/>
        <v>0</v>
      </c>
      <c r="BV179" t="b">
        <f ca="1"/>
        <v>0</v>
      </c>
      <c r="BW179">
        <f ca="1"/>
        <v>0</v>
      </c>
      <c r="BX179">
        <f ca="1"/>
        <v>0</v>
      </c>
      <c r="BY179">
        <f ca="1"/>
        <v>0</v>
      </c>
      <c r="BZ179">
        <f ca="1"/>
        <v>0</v>
      </c>
      <c r="CA179">
        <f ca="1"/>
        <v>0</v>
      </c>
      <c r="CB179">
        <f ca="1"/>
        <v>0</v>
      </c>
      <c r="CC179" t="b">
        <f ca="1"/>
        <v>0</v>
      </c>
      <c r="CD179" t="b">
        <f ca="1"/>
        <v>0</v>
      </c>
      <c r="CE179">
        <f ca="1"/>
        <v>0</v>
      </c>
      <c r="CF179">
        <f ca="1"/>
        <v>0</v>
      </c>
      <c r="CG179">
        <f ca="1"/>
        <v>0</v>
      </c>
      <c r="CH179">
        <f ca="1"/>
        <v>145</v>
      </c>
      <c r="CI179">
        <f ca="1"/>
        <v>35</v>
      </c>
      <c r="CJ179" t="b">
        <f ca="1"/>
        <v>0</v>
      </c>
      <c r="CK179" t="b">
        <f ca="1"/>
        <v>0</v>
      </c>
      <c r="CL179" t="b">
        <f ca="1"/>
        <v>0</v>
      </c>
      <c r="CM179" t="b">
        <f ca="1"/>
        <v>0</v>
      </c>
      <c r="CN179" t="b">
        <f ca="1"/>
        <v>0</v>
      </c>
      <c r="CO179">
        <f ca="1"/>
        <v>0</v>
      </c>
      <c r="CP179">
        <f ca="1"/>
        <v>0</v>
      </c>
      <c r="CQ179">
        <f ca="1"/>
        <v>0</v>
      </c>
      <c r="CR179">
        <f ca="1"/>
        <v>0</v>
      </c>
      <c r="CS179">
        <f ca="1"/>
        <v>0</v>
      </c>
      <c r="CT179">
        <f ca="1"/>
        <v>0</v>
      </c>
      <c r="CU179" t="b">
        <f ca="1"/>
        <v>0</v>
      </c>
      <c r="CV179" t="b">
        <f ca="1"/>
        <v>0</v>
      </c>
      <c r="CW179">
        <f ca="1"/>
        <v>35</v>
      </c>
      <c r="CX179">
        <f ca="1"/>
        <v>66</v>
      </c>
      <c r="CY179">
        <f ca="1"/>
        <v>0</v>
      </c>
      <c r="CZ179">
        <f ca="1"/>
        <v>0</v>
      </c>
      <c r="DA179">
        <f ca="1"/>
        <v>0</v>
      </c>
      <c r="DB179" t="b">
        <f ca="1"/>
        <v>0</v>
      </c>
      <c r="DC179" t="b">
        <f ca="1"/>
        <v>0</v>
      </c>
      <c r="DD179">
        <f ca="1"/>
        <v>0</v>
      </c>
      <c r="DE179" t="b">
        <f ca="1"/>
        <v>0</v>
      </c>
      <c r="DF179">
        <f ca="1"/>
        <v>0</v>
      </c>
    </row>
    <row r="180" spans="1:110" x14ac:dyDescent="0.2">
      <c r="A180" t="str">
        <f ca="1"/>
        <v>6_9 Border</v>
      </c>
      <c r="B180">
        <f ca="1"/>
        <v>3</v>
      </c>
      <c r="C180">
        <f ca="1"/>
        <v>0</v>
      </c>
      <c r="D180">
        <f ca="1"/>
        <v>0</v>
      </c>
      <c r="E180">
        <f ca="1"/>
        <v>0</v>
      </c>
      <c r="F180">
        <f ca="1"/>
        <v>0</v>
      </c>
      <c r="G180">
        <f ca="1"/>
        <v>0</v>
      </c>
      <c r="H180">
        <f ca="1"/>
        <v>0</v>
      </c>
      <c r="I180">
        <f ca="1"/>
        <v>0</v>
      </c>
      <c r="J180" t="str">
        <f ca="1"/>
        <v>1:39</v>
      </c>
      <c r="K180" t="b">
        <f ca="1"/>
        <v>0</v>
      </c>
      <c r="L180" t="b">
        <f ca="1"/>
        <v>0</v>
      </c>
      <c r="M180" t="b">
        <f ca="1"/>
        <v>0</v>
      </c>
      <c r="N180" t="str">
        <f ca="1"/>
        <v>Sledge</v>
      </c>
      <c r="O180" t="b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0</v>
      </c>
      <c r="T180">
        <f ca="1"/>
        <v>0</v>
      </c>
      <c r="U180">
        <f ca="1"/>
        <v>0</v>
      </c>
      <c r="V180">
        <f ca="1"/>
        <v>0</v>
      </c>
      <c r="W180">
        <f ca="1"/>
        <v>0</v>
      </c>
      <c r="X180">
        <f ca="1"/>
        <v>0</v>
      </c>
      <c r="Y180">
        <f ca="1"/>
        <v>0</v>
      </c>
      <c r="Z180">
        <f ca="1"/>
        <v>3</v>
      </c>
      <c r="AA180">
        <f ca="1"/>
        <v>0</v>
      </c>
      <c r="AB180">
        <f ca="1"/>
        <v>0</v>
      </c>
      <c r="AC180">
        <f ca="1"/>
        <v>0</v>
      </c>
      <c r="AD180">
        <f ca="1"/>
        <v>0</v>
      </c>
      <c r="AE180">
        <f ca="1"/>
        <v>0</v>
      </c>
      <c r="AF180">
        <f ca="1"/>
        <v>0</v>
      </c>
      <c r="AG180">
        <f ca="1"/>
        <v>0</v>
      </c>
      <c r="AH180">
        <f ca="1"/>
        <v>0</v>
      </c>
      <c r="AI180">
        <f ca="1"/>
        <v>0</v>
      </c>
      <c r="AJ180">
        <f ca="1"/>
        <v>0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  <c r="AQ180">
        <f ca="1"/>
        <v>0</v>
      </c>
      <c r="AR180">
        <f ca="1"/>
        <v>0</v>
      </c>
      <c r="AS180">
        <f ca="1"/>
        <v>0</v>
      </c>
      <c r="AT180">
        <f ca="1"/>
        <v>0</v>
      </c>
      <c r="AU180">
        <f ca="1"/>
        <v>0</v>
      </c>
      <c r="AV180">
        <f ca="1"/>
        <v>0</v>
      </c>
      <c r="AW180">
        <f ca="1"/>
        <v>0</v>
      </c>
      <c r="AX180">
        <f ca="1"/>
        <v>0</v>
      </c>
      <c r="AY180">
        <f ca="1"/>
        <v>0</v>
      </c>
      <c r="AZ180">
        <f ca="1"/>
        <v>0</v>
      </c>
      <c r="BA180">
        <f ca="1"/>
        <v>0</v>
      </c>
      <c r="BB180">
        <f ca="1"/>
        <v>0</v>
      </c>
      <c r="BC180">
        <f ca="1"/>
        <v>0</v>
      </c>
      <c r="BD180">
        <f ca="1"/>
        <v>0</v>
      </c>
      <c r="BE180">
        <f ca="1"/>
        <v>0</v>
      </c>
      <c r="BF180">
        <f ca="1"/>
        <v>0</v>
      </c>
      <c r="BG180">
        <f ca="1"/>
        <v>0</v>
      </c>
      <c r="BH180">
        <f ca="1"/>
        <v>0</v>
      </c>
      <c r="BI180">
        <f ca="1"/>
        <v>0</v>
      </c>
      <c r="BJ180">
        <f ca="1"/>
        <v>0</v>
      </c>
      <c r="BK180">
        <f ca="1"/>
        <v>0</v>
      </c>
      <c r="BL180">
        <f ca="1"/>
        <v>0</v>
      </c>
      <c r="BM180">
        <f ca="1"/>
        <v>0</v>
      </c>
      <c r="BN180">
        <f ca="1"/>
        <v>0</v>
      </c>
      <c r="BO180">
        <f ca="1"/>
        <v>0</v>
      </c>
      <c r="BP180">
        <f ca="1"/>
        <v>0</v>
      </c>
      <c r="BQ180">
        <f ca="1"/>
        <v>0</v>
      </c>
      <c r="BR180" t="str">
        <f ca="1"/>
        <v/>
      </c>
      <c r="BS180">
        <f ca="1"/>
        <v>0</v>
      </c>
      <c r="BT180">
        <f ca="1"/>
        <v>0</v>
      </c>
      <c r="BU180" t="b">
        <f ca="1"/>
        <v>0</v>
      </c>
      <c r="BV180" t="b">
        <f ca="1"/>
        <v>0</v>
      </c>
      <c r="BW180">
        <f ca="1"/>
        <v>0</v>
      </c>
      <c r="BX180">
        <f ca="1"/>
        <v>0</v>
      </c>
      <c r="BY180">
        <f ca="1"/>
        <v>0</v>
      </c>
      <c r="BZ180">
        <f ca="1"/>
        <v>0</v>
      </c>
      <c r="CA180">
        <f ca="1"/>
        <v>2</v>
      </c>
      <c r="CB180">
        <f ca="1"/>
        <v>0</v>
      </c>
      <c r="CC180" t="b">
        <f ca="1"/>
        <v>0</v>
      </c>
      <c r="CD180" t="b">
        <f ca="1"/>
        <v>1</v>
      </c>
      <c r="CE180">
        <f ca="1"/>
        <v>0</v>
      </c>
      <c r="CF180">
        <f ca="1"/>
        <v>0</v>
      </c>
      <c r="CG180">
        <f ca="1"/>
        <v>0</v>
      </c>
      <c r="CH180">
        <f ca="1"/>
        <v>99</v>
      </c>
      <c r="CI180">
        <f ca="1"/>
        <v>81</v>
      </c>
      <c r="CJ180" t="b">
        <f ca="1"/>
        <v>0</v>
      </c>
      <c r="CK180" t="b">
        <f ca="1"/>
        <v>0</v>
      </c>
      <c r="CL180" t="b">
        <f ca="1"/>
        <v>1</v>
      </c>
      <c r="CM180" t="b">
        <f ca="1"/>
        <v>0</v>
      </c>
      <c r="CN180" t="b">
        <f ca="1"/>
        <v>0</v>
      </c>
      <c r="CO180">
        <f ca="1"/>
        <v>0</v>
      </c>
      <c r="CP180">
        <f ca="1"/>
        <v>0</v>
      </c>
      <c r="CQ180">
        <f ca="1"/>
        <v>0</v>
      </c>
      <c r="CR180">
        <f ca="1"/>
        <v>0</v>
      </c>
      <c r="CS180">
        <f ca="1"/>
        <v>0</v>
      </c>
      <c r="CT180">
        <f ca="1"/>
        <v>0</v>
      </c>
      <c r="CU180" t="b">
        <f ca="1"/>
        <v>1</v>
      </c>
      <c r="CV180" t="b">
        <f ca="1"/>
        <v>0</v>
      </c>
      <c r="CW180">
        <f ca="1"/>
        <v>81</v>
      </c>
      <c r="CX180">
        <f ca="1"/>
        <v>48</v>
      </c>
      <c r="CY180">
        <f ca="1"/>
        <v>2</v>
      </c>
      <c r="CZ180">
        <f ca="1"/>
        <v>0</v>
      </c>
      <c r="DA180">
        <f ca="1"/>
        <v>0</v>
      </c>
      <c r="DB180" t="b">
        <f ca="1"/>
        <v>0</v>
      </c>
      <c r="DC180" t="b">
        <f ca="1"/>
        <v>0</v>
      </c>
      <c r="DD180">
        <f ca="1"/>
        <v>0</v>
      </c>
      <c r="DE180" t="b">
        <f ca="1"/>
        <v>0</v>
      </c>
      <c r="DF180">
        <f ca="1"/>
        <v>0</v>
      </c>
    </row>
    <row r="181" spans="1:110" x14ac:dyDescent="0.2">
      <c r="A181" t="str">
        <f ca="1"/>
        <v>6_9 Border</v>
      </c>
      <c r="B181">
        <f ca="1"/>
        <v>4</v>
      </c>
      <c r="C181">
        <f ca="1"/>
        <v>0</v>
      </c>
      <c r="D181">
        <f ca="1"/>
        <v>0</v>
      </c>
      <c r="E181">
        <f ca="1"/>
        <v>0</v>
      </c>
      <c r="F181">
        <f ca="1"/>
        <v>0</v>
      </c>
      <c r="G181">
        <f ca="1"/>
        <v>0</v>
      </c>
      <c r="H181">
        <f ca="1"/>
        <v>0</v>
      </c>
      <c r="I181">
        <f ca="1"/>
        <v>0</v>
      </c>
      <c r="J181" t="str">
        <f ca="1"/>
        <v>1:19</v>
      </c>
      <c r="K181" t="b">
        <f ca="1"/>
        <v>0</v>
      </c>
      <c r="L181" t="b">
        <f ca="1"/>
        <v>1</v>
      </c>
      <c r="M181" t="b">
        <f ca="1"/>
        <v>0</v>
      </c>
      <c r="N181" t="str">
        <f ca="1"/>
        <v>Sledge</v>
      </c>
      <c r="O181" t="b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</v>
      </c>
      <c r="T181">
        <f ca="1"/>
        <v>0</v>
      </c>
      <c r="U181">
        <f ca="1"/>
        <v>0</v>
      </c>
      <c r="V181">
        <f ca="1"/>
        <v>0</v>
      </c>
      <c r="W181">
        <f ca="1"/>
        <v>0</v>
      </c>
      <c r="X181">
        <f ca="1"/>
        <v>0</v>
      </c>
      <c r="Y181">
        <f ca="1"/>
        <v>0</v>
      </c>
      <c r="Z181">
        <f ca="1"/>
        <v>4</v>
      </c>
      <c r="AA181">
        <f ca="1"/>
        <v>0</v>
      </c>
      <c r="AB181">
        <f ca="1"/>
        <v>0</v>
      </c>
      <c r="AC181">
        <f ca="1"/>
        <v>0</v>
      </c>
      <c r="AD181">
        <f ca="1"/>
        <v>0</v>
      </c>
      <c r="AE181">
        <f ca="1"/>
        <v>0</v>
      </c>
      <c r="AF181">
        <f ca="1"/>
        <v>0</v>
      </c>
      <c r="AG181">
        <f ca="1"/>
        <v>0</v>
      </c>
      <c r="AH181">
        <f ca="1"/>
        <v>0</v>
      </c>
      <c r="AI181">
        <f ca="1"/>
        <v>0</v>
      </c>
      <c r="AJ181">
        <f ca="1"/>
        <v>0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  <c r="AQ181">
        <f ca="1"/>
        <v>0</v>
      </c>
      <c r="AR181">
        <f ca="1"/>
        <v>0</v>
      </c>
      <c r="AS181">
        <f ca="1"/>
        <v>0</v>
      </c>
      <c r="AT181">
        <f ca="1"/>
        <v>0</v>
      </c>
      <c r="AU181">
        <f ca="1"/>
        <v>0</v>
      </c>
      <c r="AV181">
        <f ca="1"/>
        <v>0</v>
      </c>
      <c r="AW181">
        <f ca="1"/>
        <v>0</v>
      </c>
      <c r="AX181">
        <f ca="1"/>
        <v>0</v>
      </c>
      <c r="AY181">
        <f ca="1"/>
        <v>0</v>
      </c>
      <c r="AZ181">
        <f ca="1"/>
        <v>0</v>
      </c>
      <c r="BA181">
        <f ca="1"/>
        <v>0</v>
      </c>
      <c r="BB181">
        <f ca="1"/>
        <v>0</v>
      </c>
      <c r="BC181">
        <f ca="1"/>
        <v>0</v>
      </c>
      <c r="BD181">
        <f ca="1"/>
        <v>0</v>
      </c>
      <c r="BE181">
        <f ca="1"/>
        <v>0</v>
      </c>
      <c r="BF181">
        <f ca="1"/>
        <v>0</v>
      </c>
      <c r="BG181">
        <f ca="1"/>
        <v>0</v>
      </c>
      <c r="BH181">
        <f ca="1"/>
        <v>0</v>
      </c>
      <c r="BI181">
        <f ca="1"/>
        <v>0</v>
      </c>
      <c r="BJ181">
        <f ca="1"/>
        <v>0</v>
      </c>
      <c r="BK181">
        <f ca="1"/>
        <v>0</v>
      </c>
      <c r="BL181">
        <f ca="1"/>
        <v>0</v>
      </c>
      <c r="BM181">
        <f ca="1"/>
        <v>0</v>
      </c>
      <c r="BN181">
        <f ca="1"/>
        <v>0</v>
      </c>
      <c r="BO181">
        <f ca="1"/>
        <v>0</v>
      </c>
      <c r="BP181">
        <f ca="1"/>
        <v>0</v>
      </c>
      <c r="BQ181">
        <f ca="1"/>
        <v>0</v>
      </c>
      <c r="BR181" t="str">
        <f ca="1"/>
        <v/>
      </c>
      <c r="BS181">
        <f ca="1"/>
        <v>0</v>
      </c>
      <c r="BT181">
        <f ca="1"/>
        <v>0</v>
      </c>
      <c r="BU181" t="b">
        <f ca="1"/>
        <v>0</v>
      </c>
      <c r="BV181" t="b">
        <f ca="1"/>
        <v>0</v>
      </c>
      <c r="BW181">
        <f ca="1"/>
        <v>0</v>
      </c>
      <c r="BX181">
        <f ca="1"/>
        <v>0</v>
      </c>
      <c r="BY181">
        <f ca="1"/>
        <v>0</v>
      </c>
      <c r="BZ181">
        <f ca="1"/>
        <v>0</v>
      </c>
      <c r="CA181">
        <f ca="1"/>
        <v>1</v>
      </c>
      <c r="CB181">
        <f ca="1"/>
        <v>0</v>
      </c>
      <c r="CC181" t="b">
        <f ca="1"/>
        <v>0</v>
      </c>
      <c r="CD181" t="b">
        <f ca="1"/>
        <v>1</v>
      </c>
      <c r="CE181">
        <f ca="1"/>
        <v>0</v>
      </c>
      <c r="CF181">
        <f ca="1"/>
        <v>0</v>
      </c>
      <c r="CG181">
        <f ca="1"/>
        <v>0</v>
      </c>
      <c r="CH181">
        <f ca="1"/>
        <v>79</v>
      </c>
      <c r="CI181">
        <f ca="1"/>
        <v>101</v>
      </c>
      <c r="CJ181" t="b">
        <f ca="1"/>
        <v>0</v>
      </c>
      <c r="CK181" t="b">
        <f ca="1"/>
        <v>0</v>
      </c>
      <c r="CL181" t="b">
        <f ca="1"/>
        <v>1</v>
      </c>
      <c r="CM181" t="b">
        <f ca="1"/>
        <v>1</v>
      </c>
      <c r="CN181" t="b">
        <f ca="1"/>
        <v>0</v>
      </c>
      <c r="CO181">
        <f ca="1"/>
        <v>0</v>
      </c>
      <c r="CP181">
        <f ca="1"/>
        <v>0</v>
      </c>
      <c r="CQ181">
        <f ca="1"/>
        <v>0</v>
      </c>
      <c r="CR181">
        <f ca="1"/>
        <v>0</v>
      </c>
      <c r="CS181">
        <f ca="1"/>
        <v>0</v>
      </c>
      <c r="CT181">
        <f ca="1"/>
        <v>0</v>
      </c>
      <c r="CU181" t="b">
        <f ca="1"/>
        <v>1</v>
      </c>
      <c r="CV181" t="b">
        <f ca="1"/>
        <v>1</v>
      </c>
      <c r="CW181">
        <f ca="1"/>
        <v>101</v>
      </c>
      <c r="CX181">
        <f ca="1"/>
        <v>54</v>
      </c>
      <c r="CY181">
        <f ca="1"/>
        <v>1</v>
      </c>
      <c r="CZ181">
        <f ca="1"/>
        <v>1</v>
      </c>
      <c r="DA181">
        <f ca="1"/>
        <v>0</v>
      </c>
      <c r="DB181" t="b">
        <f ca="1"/>
        <v>1</v>
      </c>
      <c r="DC181" t="b">
        <f ca="1"/>
        <v>0</v>
      </c>
      <c r="DD181">
        <f ca="1"/>
        <v>0</v>
      </c>
      <c r="DE181" t="b">
        <f ca="1"/>
        <v>0</v>
      </c>
      <c r="DF181">
        <f ca="1"/>
        <v>0</v>
      </c>
    </row>
    <row r="182" spans="1:110" x14ac:dyDescent="0.2">
      <c r="A182" t="str">
        <f ca="1"/>
        <v>6_9 Border</v>
      </c>
      <c r="B182">
        <f ca="1"/>
        <v>5</v>
      </c>
      <c r="C182">
        <f ca="1"/>
        <v>0</v>
      </c>
      <c r="D182">
        <f ca="1"/>
        <v>0</v>
      </c>
      <c r="E182">
        <f ca="1"/>
        <v>0</v>
      </c>
      <c r="F182">
        <f ca="1"/>
        <v>0</v>
      </c>
      <c r="G182">
        <f ca="1"/>
        <v>0</v>
      </c>
      <c r="H182">
        <f ca="1"/>
        <v>0</v>
      </c>
      <c r="I182">
        <f ca="1"/>
        <v>0</v>
      </c>
      <c r="J182">
        <f ca="1"/>
        <v>0</v>
      </c>
      <c r="K182" t="b">
        <f ca="1"/>
        <v>0</v>
      </c>
      <c r="L182" t="b">
        <f ca="1"/>
        <v>0</v>
      </c>
      <c r="M182" t="b">
        <f ca="1"/>
        <v>0</v>
      </c>
      <c r="N182" t="str">
        <f ca="1"/>
        <v>Sledge</v>
      </c>
      <c r="O182" t="b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</v>
      </c>
      <c r="T182">
        <f ca="1"/>
        <v>0</v>
      </c>
      <c r="U182">
        <f ca="1"/>
        <v>0</v>
      </c>
      <c r="V182">
        <f ca="1"/>
        <v>0</v>
      </c>
      <c r="W182">
        <f ca="1"/>
        <v>0</v>
      </c>
      <c r="X182">
        <f ca="1"/>
        <v>0</v>
      </c>
      <c r="Y182">
        <f ca="1"/>
        <v>0</v>
      </c>
      <c r="Z182">
        <f ca="1"/>
        <v>5</v>
      </c>
      <c r="AA182">
        <f ca="1"/>
        <v>0</v>
      </c>
      <c r="AB182">
        <f ca="1"/>
        <v>0</v>
      </c>
      <c r="AC182">
        <f ca="1"/>
        <v>0</v>
      </c>
      <c r="AD182">
        <f ca="1"/>
        <v>0</v>
      </c>
      <c r="AE182">
        <f ca="1"/>
        <v>0</v>
      </c>
      <c r="AF182">
        <f ca="1"/>
        <v>0</v>
      </c>
      <c r="AG182">
        <f ca="1"/>
        <v>0</v>
      </c>
      <c r="AH182">
        <f ca="1"/>
        <v>0</v>
      </c>
      <c r="AI182">
        <f ca="1"/>
        <v>0</v>
      </c>
      <c r="AJ182">
        <f ca="1"/>
        <v>0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  <c r="AQ182">
        <f ca="1"/>
        <v>0</v>
      </c>
      <c r="AR182">
        <f ca="1"/>
        <v>0</v>
      </c>
      <c r="AS182">
        <f ca="1"/>
        <v>0</v>
      </c>
      <c r="AT182">
        <f ca="1"/>
        <v>0</v>
      </c>
      <c r="AU182">
        <f ca="1"/>
        <v>0</v>
      </c>
      <c r="AV182">
        <f ca="1"/>
        <v>0</v>
      </c>
      <c r="AW182">
        <f ca="1"/>
        <v>0</v>
      </c>
      <c r="AX182">
        <f ca="1"/>
        <v>0</v>
      </c>
      <c r="AY182">
        <f ca="1"/>
        <v>0</v>
      </c>
      <c r="AZ182">
        <f ca="1"/>
        <v>0</v>
      </c>
      <c r="BA182">
        <f ca="1"/>
        <v>0</v>
      </c>
      <c r="BB182">
        <f ca="1"/>
        <v>0</v>
      </c>
      <c r="BC182">
        <f ca="1"/>
        <v>0</v>
      </c>
      <c r="BD182">
        <f ca="1"/>
        <v>0</v>
      </c>
      <c r="BE182">
        <f ca="1"/>
        <v>0</v>
      </c>
      <c r="BF182">
        <f ca="1"/>
        <v>0</v>
      </c>
      <c r="BG182">
        <f ca="1"/>
        <v>0</v>
      </c>
      <c r="BH182">
        <f ca="1"/>
        <v>0</v>
      </c>
      <c r="BI182">
        <f ca="1"/>
        <v>0</v>
      </c>
      <c r="BJ182">
        <f ca="1"/>
        <v>0</v>
      </c>
      <c r="BK182">
        <f ca="1"/>
        <v>0</v>
      </c>
      <c r="BL182">
        <f ca="1"/>
        <v>0</v>
      </c>
      <c r="BM182">
        <f ca="1"/>
        <v>0</v>
      </c>
      <c r="BN182">
        <f ca="1"/>
        <v>0</v>
      </c>
      <c r="BO182">
        <f ca="1"/>
        <v>0</v>
      </c>
      <c r="BP182">
        <f ca="1"/>
        <v>0</v>
      </c>
      <c r="BQ182">
        <f ca="1"/>
        <v>0</v>
      </c>
      <c r="BR182" t="str">
        <f ca="1"/>
        <v/>
      </c>
      <c r="BS182">
        <f ca="1"/>
        <v>0</v>
      </c>
      <c r="BT182">
        <f ca="1"/>
        <v>0</v>
      </c>
      <c r="BU182" t="b">
        <f ca="1"/>
        <v>0</v>
      </c>
      <c r="BV182" t="b">
        <f ca="1"/>
        <v>0</v>
      </c>
      <c r="BW182">
        <f ca="1"/>
        <v>0</v>
      </c>
      <c r="BX182">
        <f ca="1"/>
        <v>0</v>
      </c>
      <c r="BY182">
        <f ca="1"/>
        <v>0</v>
      </c>
      <c r="BZ182">
        <f ca="1"/>
        <v>0</v>
      </c>
      <c r="CA182">
        <f ca="1"/>
        <v>5</v>
      </c>
      <c r="CB182">
        <f ca="1"/>
        <v>1</v>
      </c>
      <c r="CC182" t="b">
        <f ca="1"/>
        <v>1</v>
      </c>
      <c r="CD182" t="b">
        <f ca="1"/>
        <v>1</v>
      </c>
      <c r="CE182">
        <f ca="1"/>
        <v>0</v>
      </c>
      <c r="CF182">
        <f ca="1"/>
        <v>0</v>
      </c>
      <c r="CG182">
        <f ca="1"/>
        <v>0</v>
      </c>
      <c r="CH182">
        <f ca="1"/>
        <v>0</v>
      </c>
      <c r="CI182" t="b">
        <f ca="1"/>
        <v>0</v>
      </c>
      <c r="CJ182" t="b">
        <f ca="1"/>
        <v>0</v>
      </c>
      <c r="CK182" t="b">
        <f ca="1"/>
        <v>0</v>
      </c>
      <c r="CL182" t="b">
        <f ca="1"/>
        <v>1</v>
      </c>
      <c r="CM182" t="b">
        <f ca="1"/>
        <v>0</v>
      </c>
      <c r="CN182" t="b">
        <f ca="1"/>
        <v>0</v>
      </c>
      <c r="CO182">
        <f ca="1"/>
        <v>0</v>
      </c>
      <c r="CP182">
        <f ca="1"/>
        <v>0</v>
      </c>
      <c r="CQ182">
        <f ca="1"/>
        <v>0</v>
      </c>
      <c r="CR182">
        <f ca="1"/>
        <v>0</v>
      </c>
      <c r="CS182">
        <f ca="1"/>
        <v>0</v>
      </c>
      <c r="CT182">
        <f ca="1"/>
        <v>0</v>
      </c>
      <c r="CU182" t="b">
        <f ca="1"/>
        <v>1</v>
      </c>
      <c r="CV182" t="b">
        <f ca="1"/>
        <v>1</v>
      </c>
      <c r="CW182" t="b">
        <f ca="1"/>
        <v>0</v>
      </c>
      <c r="CX182">
        <f ca="1"/>
        <v>56</v>
      </c>
      <c r="CY182">
        <f ca="1"/>
        <v>5</v>
      </c>
      <c r="CZ182">
        <f ca="1"/>
        <v>1</v>
      </c>
      <c r="DA182">
        <f ca="1"/>
        <v>0</v>
      </c>
      <c r="DB182" t="b">
        <f ca="1"/>
        <v>0</v>
      </c>
      <c r="DC182" t="b">
        <f ca="1"/>
        <v>1</v>
      </c>
      <c r="DD182">
        <f ca="1"/>
        <v>0</v>
      </c>
      <c r="DE182" t="b">
        <f ca="1"/>
        <v>0</v>
      </c>
      <c r="DF182">
        <f ca="1"/>
        <v>0</v>
      </c>
    </row>
    <row r="183" spans="1:110" x14ac:dyDescent="0.2">
      <c r="A183" t="str">
        <f ca="1"/>
        <v>6_9 Border</v>
      </c>
      <c r="B183">
        <f ca="1"/>
        <v>6</v>
      </c>
      <c r="C183">
        <f ca="1"/>
        <v>0</v>
      </c>
      <c r="D183">
        <f ca="1"/>
        <v>0</v>
      </c>
      <c r="E183">
        <f ca="1"/>
        <v>0</v>
      </c>
      <c r="F183">
        <f ca="1"/>
        <v>0</v>
      </c>
      <c r="G183">
        <f ca="1"/>
        <v>0</v>
      </c>
      <c r="H183">
        <f ca="1"/>
        <v>0</v>
      </c>
      <c r="I183">
        <f ca="1"/>
        <v>0</v>
      </c>
      <c r="J183" t="str">
        <f ca="1"/>
        <v>0:01</v>
      </c>
      <c r="K183" t="b">
        <f ca="1"/>
        <v>0</v>
      </c>
      <c r="L183" t="b">
        <f ca="1"/>
        <v>0</v>
      </c>
      <c r="M183" t="b">
        <f ca="1"/>
        <v>0</v>
      </c>
      <c r="N183" t="str">
        <f ca="1"/>
        <v>Sledge</v>
      </c>
      <c r="O183" t="b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</v>
      </c>
      <c r="T183">
        <f ca="1"/>
        <v>0</v>
      </c>
      <c r="U183">
        <f ca="1"/>
        <v>0</v>
      </c>
      <c r="V183">
        <f ca="1"/>
        <v>0</v>
      </c>
      <c r="W183">
        <f ca="1"/>
        <v>0</v>
      </c>
      <c r="X183">
        <f ca="1"/>
        <v>0</v>
      </c>
      <c r="Y183">
        <f ca="1"/>
        <v>0</v>
      </c>
      <c r="Z183">
        <f ca="1"/>
        <v>6</v>
      </c>
      <c r="AA183">
        <f ca="1"/>
        <v>0</v>
      </c>
      <c r="AB183">
        <f ca="1"/>
        <v>0</v>
      </c>
      <c r="AC183">
        <f ca="1"/>
        <v>0</v>
      </c>
      <c r="AD183">
        <f ca="1"/>
        <v>0</v>
      </c>
      <c r="AE183">
        <f ca="1"/>
        <v>0</v>
      </c>
      <c r="AF183">
        <f ca="1"/>
        <v>0</v>
      </c>
      <c r="AG183">
        <f ca="1"/>
        <v>0</v>
      </c>
      <c r="AH183">
        <f ca="1"/>
        <v>0</v>
      </c>
      <c r="AI183">
        <f ca="1"/>
        <v>0</v>
      </c>
      <c r="AJ183">
        <f ca="1"/>
        <v>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  <c r="AQ183">
        <f ca="1"/>
        <v>0</v>
      </c>
      <c r="AR183">
        <f ca="1"/>
        <v>0</v>
      </c>
      <c r="AS183">
        <f ca="1"/>
        <v>0</v>
      </c>
      <c r="AT183">
        <f ca="1"/>
        <v>0</v>
      </c>
      <c r="AU183">
        <f ca="1"/>
        <v>0</v>
      </c>
      <c r="AV183">
        <f ca="1"/>
        <v>0</v>
      </c>
      <c r="AW183">
        <f ca="1"/>
        <v>0</v>
      </c>
      <c r="AX183">
        <f ca="1"/>
        <v>0</v>
      </c>
      <c r="AY183">
        <f ca="1"/>
        <v>0</v>
      </c>
      <c r="AZ183">
        <f ca="1"/>
        <v>0</v>
      </c>
      <c r="BA183">
        <f ca="1"/>
        <v>0</v>
      </c>
      <c r="BB183">
        <f ca="1"/>
        <v>0</v>
      </c>
      <c r="BC183">
        <f ca="1"/>
        <v>0</v>
      </c>
      <c r="BD183">
        <f ca="1"/>
        <v>0</v>
      </c>
      <c r="BE183">
        <f ca="1"/>
        <v>0</v>
      </c>
      <c r="BF183">
        <f ca="1"/>
        <v>0</v>
      </c>
      <c r="BG183">
        <f ca="1"/>
        <v>0</v>
      </c>
      <c r="BH183">
        <f ca="1"/>
        <v>0</v>
      </c>
      <c r="BI183">
        <f ca="1"/>
        <v>0</v>
      </c>
      <c r="BJ183">
        <f ca="1"/>
        <v>0</v>
      </c>
      <c r="BK183">
        <f ca="1"/>
        <v>0</v>
      </c>
      <c r="BL183">
        <f ca="1"/>
        <v>0</v>
      </c>
      <c r="BM183">
        <f ca="1"/>
        <v>0</v>
      </c>
      <c r="BN183">
        <f ca="1"/>
        <v>0</v>
      </c>
      <c r="BO183">
        <f ca="1"/>
        <v>0</v>
      </c>
      <c r="BP183">
        <f ca="1"/>
        <v>0</v>
      </c>
      <c r="BQ183">
        <f ca="1"/>
        <v>0</v>
      </c>
      <c r="BR183" t="str">
        <f ca="1"/>
        <v/>
      </c>
      <c r="BS183">
        <f ca="1"/>
        <v>0</v>
      </c>
      <c r="BT183">
        <f ca="1"/>
        <v>0</v>
      </c>
      <c r="BU183" t="b">
        <f ca="1"/>
        <v>0</v>
      </c>
      <c r="BV183" t="b">
        <f ca="1"/>
        <v>0</v>
      </c>
      <c r="BW183">
        <f ca="1"/>
        <v>0</v>
      </c>
      <c r="BX183">
        <f ca="1"/>
        <v>0</v>
      </c>
      <c r="BY183">
        <f ca="1"/>
        <v>0</v>
      </c>
      <c r="BZ183">
        <f ca="1"/>
        <v>0</v>
      </c>
      <c r="CA183">
        <f ca="1"/>
        <v>2</v>
      </c>
      <c r="CB183">
        <f ca="1"/>
        <v>0</v>
      </c>
      <c r="CC183" t="b">
        <f ca="1"/>
        <v>0</v>
      </c>
      <c r="CD183" t="b">
        <f ca="1"/>
        <v>1</v>
      </c>
      <c r="CE183">
        <f ca="1"/>
        <v>0</v>
      </c>
      <c r="CF183">
        <f ca="1"/>
        <v>1</v>
      </c>
      <c r="CG183">
        <f ca="1"/>
        <v>0</v>
      </c>
      <c r="CH183">
        <f ca="1"/>
        <v>1</v>
      </c>
      <c r="CI183">
        <f ca="1"/>
        <v>179</v>
      </c>
      <c r="CJ183" t="b">
        <f ca="1"/>
        <v>0</v>
      </c>
      <c r="CK183" t="b">
        <f ca="1"/>
        <v>0</v>
      </c>
      <c r="CL183" t="b">
        <f ca="1"/>
        <v>0</v>
      </c>
      <c r="CM183" t="b">
        <f ca="1"/>
        <v>1</v>
      </c>
      <c r="CN183" t="b">
        <f ca="1"/>
        <v>0</v>
      </c>
      <c r="CO183">
        <f ca="1"/>
        <v>0</v>
      </c>
      <c r="CP183">
        <f ca="1"/>
        <v>0</v>
      </c>
      <c r="CQ183">
        <f ca="1"/>
        <v>0</v>
      </c>
      <c r="CR183">
        <f ca="1"/>
        <v>0</v>
      </c>
      <c r="CS183">
        <f ca="1"/>
        <v>0</v>
      </c>
      <c r="CT183">
        <f ca="1"/>
        <v>0</v>
      </c>
      <c r="CU183" t="b">
        <f ca="1"/>
        <v>1</v>
      </c>
      <c r="CV183" t="b">
        <f ca="1"/>
        <v>1</v>
      </c>
      <c r="CW183">
        <f ca="1"/>
        <v>179</v>
      </c>
      <c r="CX183">
        <f ca="1"/>
        <v>59</v>
      </c>
      <c r="CY183">
        <f ca="1"/>
        <v>2</v>
      </c>
      <c r="CZ183">
        <f ca="1"/>
        <v>1</v>
      </c>
      <c r="DA183">
        <f ca="1"/>
        <v>0</v>
      </c>
      <c r="DB183" t="b">
        <f ca="1"/>
        <v>0</v>
      </c>
      <c r="DC183" t="b">
        <f ca="1"/>
        <v>0</v>
      </c>
      <c r="DD183">
        <f ca="1"/>
        <v>0</v>
      </c>
      <c r="DE183" t="b">
        <f ca="1"/>
        <v>0</v>
      </c>
      <c r="DF183">
        <f ca="1"/>
        <v>0</v>
      </c>
    </row>
    <row r="184" spans="1:110" x14ac:dyDescent="0.2">
      <c r="A184" t="str">
        <f ca="1"/>
        <v>6_9 Border</v>
      </c>
      <c r="B184">
        <f ca="1"/>
        <v>7</v>
      </c>
      <c r="C184">
        <f ca="1"/>
        <v>0</v>
      </c>
      <c r="D184">
        <f ca="1"/>
        <v>0</v>
      </c>
      <c r="E184">
        <f ca="1"/>
        <v>0</v>
      </c>
      <c r="F184">
        <f ca="1"/>
        <v>0</v>
      </c>
      <c r="G184">
        <f ca="1"/>
        <v>0</v>
      </c>
      <c r="H184">
        <f ca="1"/>
        <v>0</v>
      </c>
      <c r="I184">
        <f ca="1"/>
        <v>0</v>
      </c>
      <c r="J184" t="str">
        <f ca="1"/>
        <v>1:47</v>
      </c>
      <c r="K184" t="b">
        <f ca="1"/>
        <v>0</v>
      </c>
      <c r="L184" t="b">
        <f ca="1"/>
        <v>0</v>
      </c>
      <c r="M184" t="b">
        <f ca="1"/>
        <v>0</v>
      </c>
      <c r="N184" t="str">
        <f ca="1"/>
        <v>Wamai</v>
      </c>
      <c r="O184" t="b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</v>
      </c>
      <c r="T184">
        <f ca="1"/>
        <v>0</v>
      </c>
      <c r="U184">
        <f ca="1"/>
        <v>0</v>
      </c>
      <c r="V184">
        <f ca="1"/>
        <v>0</v>
      </c>
      <c r="W184">
        <f ca="1"/>
        <v>0</v>
      </c>
      <c r="X184">
        <f ca="1"/>
        <v>0</v>
      </c>
      <c r="Y184">
        <f ca="1"/>
        <v>0</v>
      </c>
      <c r="Z184">
        <f ca="1"/>
        <v>7</v>
      </c>
      <c r="AA184">
        <f ca="1"/>
        <v>0</v>
      </c>
      <c r="AB184">
        <f ca="1"/>
        <v>0</v>
      </c>
      <c r="AC184">
        <f ca="1"/>
        <v>0</v>
      </c>
      <c r="AD184">
        <f ca="1"/>
        <v>0</v>
      </c>
      <c r="AE184">
        <f ca="1"/>
        <v>0</v>
      </c>
      <c r="AF184">
        <f ca="1"/>
        <v>0</v>
      </c>
      <c r="AG184">
        <f ca="1"/>
        <v>0</v>
      </c>
      <c r="AH184">
        <f ca="1"/>
        <v>0</v>
      </c>
      <c r="AI184">
        <f ca="1"/>
        <v>0</v>
      </c>
      <c r="AJ184">
        <f ca="1"/>
        <v>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  <c r="AQ184">
        <f ca="1"/>
        <v>0</v>
      </c>
      <c r="AR184">
        <f ca="1"/>
        <v>0</v>
      </c>
      <c r="AS184">
        <f ca="1"/>
        <v>0</v>
      </c>
      <c r="AT184">
        <f ca="1"/>
        <v>0</v>
      </c>
      <c r="AU184">
        <f ca="1"/>
        <v>0</v>
      </c>
      <c r="AV184">
        <f ca="1"/>
        <v>0</v>
      </c>
      <c r="AW184">
        <f ca="1"/>
        <v>0</v>
      </c>
      <c r="AX184">
        <f ca="1"/>
        <v>0</v>
      </c>
      <c r="AY184">
        <f ca="1"/>
        <v>0</v>
      </c>
      <c r="AZ184">
        <f ca="1"/>
        <v>0</v>
      </c>
      <c r="BA184">
        <f ca="1"/>
        <v>0</v>
      </c>
      <c r="BB184">
        <f ca="1"/>
        <v>0</v>
      </c>
      <c r="BC184">
        <f ca="1"/>
        <v>0</v>
      </c>
      <c r="BD184">
        <f ca="1"/>
        <v>0</v>
      </c>
      <c r="BE184">
        <f ca="1"/>
        <v>0</v>
      </c>
      <c r="BF184">
        <f ca="1"/>
        <v>0</v>
      </c>
      <c r="BG184">
        <f ca="1"/>
        <v>0</v>
      </c>
      <c r="BH184">
        <f ca="1"/>
        <v>0</v>
      </c>
      <c r="BI184">
        <f ca="1"/>
        <v>0</v>
      </c>
      <c r="BJ184">
        <f ca="1"/>
        <v>0</v>
      </c>
      <c r="BK184">
        <f ca="1"/>
        <v>0</v>
      </c>
      <c r="BL184">
        <f ca="1"/>
        <v>0</v>
      </c>
      <c r="BM184">
        <f ca="1"/>
        <v>0</v>
      </c>
      <c r="BN184">
        <f ca="1"/>
        <v>0</v>
      </c>
      <c r="BO184">
        <f ca="1"/>
        <v>0</v>
      </c>
      <c r="BP184">
        <f ca="1"/>
        <v>0</v>
      </c>
      <c r="BQ184">
        <f ca="1"/>
        <v>0</v>
      </c>
      <c r="BR184" t="str">
        <f ca="1"/>
        <v/>
      </c>
      <c r="BS184">
        <f ca="1"/>
        <v>0</v>
      </c>
      <c r="BT184">
        <f ca="1"/>
        <v>0</v>
      </c>
      <c r="BU184" t="b">
        <f ca="1"/>
        <v>0</v>
      </c>
      <c r="BV184" t="b">
        <f ca="1"/>
        <v>0</v>
      </c>
      <c r="BW184">
        <f ca="1"/>
        <v>0</v>
      </c>
      <c r="BX184">
        <f ca="1"/>
        <v>0</v>
      </c>
      <c r="BY184">
        <f ca="1"/>
        <v>0</v>
      </c>
      <c r="BZ184">
        <f ca="1"/>
        <v>0</v>
      </c>
      <c r="CA184">
        <f ca="1"/>
        <v>0</v>
      </c>
      <c r="CB184">
        <f ca="1"/>
        <v>0</v>
      </c>
      <c r="CC184" t="b">
        <f ca="1"/>
        <v>0</v>
      </c>
      <c r="CD184" t="b">
        <f ca="1"/>
        <v>0</v>
      </c>
      <c r="CE184">
        <f ca="1"/>
        <v>0</v>
      </c>
      <c r="CF184">
        <f ca="1"/>
        <v>0</v>
      </c>
      <c r="CG184">
        <f ca="1"/>
        <v>0</v>
      </c>
      <c r="CH184">
        <f ca="1"/>
        <v>107</v>
      </c>
      <c r="CI184">
        <f ca="1"/>
        <v>73</v>
      </c>
      <c r="CJ184" t="b">
        <f ca="1"/>
        <v>1</v>
      </c>
      <c r="CK184" t="b">
        <f ca="1"/>
        <v>1</v>
      </c>
      <c r="CL184" t="b">
        <f ca="1"/>
        <v>0</v>
      </c>
      <c r="CM184" t="b">
        <f ca="1"/>
        <v>0</v>
      </c>
      <c r="CN184" t="b">
        <f ca="1"/>
        <v>0</v>
      </c>
      <c r="CO184">
        <f ca="1"/>
        <v>0</v>
      </c>
      <c r="CP184">
        <f ca="1"/>
        <v>0</v>
      </c>
      <c r="CQ184">
        <f ca="1"/>
        <v>0</v>
      </c>
      <c r="CR184">
        <f ca="1"/>
        <v>0</v>
      </c>
      <c r="CS184">
        <f ca="1"/>
        <v>0</v>
      </c>
      <c r="CT184">
        <f ca="1"/>
        <v>0</v>
      </c>
      <c r="CU184">
        <f ca="1"/>
        <v>0</v>
      </c>
      <c r="CV184">
        <f ca="1"/>
        <v>0</v>
      </c>
      <c r="CW184">
        <f ca="1"/>
        <v>0</v>
      </c>
      <c r="CX184">
        <f ca="1"/>
        <v>0</v>
      </c>
      <c r="CY184">
        <f ca="1"/>
        <v>0</v>
      </c>
      <c r="CZ184">
        <f ca="1"/>
        <v>0</v>
      </c>
      <c r="DA184">
        <f ca="1"/>
        <v>0</v>
      </c>
      <c r="DB184" t="b">
        <f ca="1"/>
        <v>0</v>
      </c>
      <c r="DC184" t="b">
        <f ca="1"/>
        <v>0</v>
      </c>
      <c r="DD184">
        <f ca="1"/>
        <v>0</v>
      </c>
      <c r="DE184" t="b">
        <f ca="1"/>
        <v>0</v>
      </c>
      <c r="DF184">
        <f ca="1"/>
        <v>0</v>
      </c>
    </row>
    <row r="185" spans="1:110" x14ac:dyDescent="0.2">
      <c r="A185" t="str">
        <f ca="1"/>
        <v>6_9 Border</v>
      </c>
      <c r="B185">
        <f ca="1"/>
        <v>8</v>
      </c>
      <c r="C185">
        <f ca="1"/>
        <v>0</v>
      </c>
      <c r="D185">
        <f ca="1"/>
        <v>0</v>
      </c>
      <c r="E185">
        <f ca="1"/>
        <v>0</v>
      </c>
      <c r="F185">
        <f ca="1"/>
        <v>0</v>
      </c>
      <c r="G185">
        <f ca="1"/>
        <v>0</v>
      </c>
      <c r="H185">
        <f ca="1"/>
        <v>0</v>
      </c>
      <c r="I185">
        <f ca="1"/>
        <v>0</v>
      </c>
      <c r="J185" t="str">
        <f ca="1"/>
        <v>1:54</v>
      </c>
      <c r="K185" t="b">
        <f ca="1"/>
        <v>0</v>
      </c>
      <c r="L185" t="b">
        <f ca="1"/>
        <v>0</v>
      </c>
      <c r="M185" t="b">
        <f ca="1"/>
        <v>0</v>
      </c>
      <c r="N185" t="str">
        <f ca="1"/>
        <v>Wamai</v>
      </c>
      <c r="O185" t="b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</v>
      </c>
      <c r="T185">
        <f ca="1"/>
        <v>0</v>
      </c>
      <c r="U185">
        <f ca="1"/>
        <v>0</v>
      </c>
      <c r="V185">
        <f ca="1"/>
        <v>0</v>
      </c>
      <c r="W185">
        <f ca="1"/>
        <v>0</v>
      </c>
      <c r="X185">
        <f ca="1"/>
        <v>0</v>
      </c>
      <c r="Y185">
        <f ca="1"/>
        <v>0</v>
      </c>
      <c r="Z185">
        <f ca="1"/>
        <v>8</v>
      </c>
      <c r="AA185">
        <f ca="1"/>
        <v>0</v>
      </c>
      <c r="AB185">
        <f ca="1"/>
        <v>0</v>
      </c>
      <c r="AC185">
        <f ca="1"/>
        <v>0</v>
      </c>
      <c r="AD185">
        <f ca="1"/>
        <v>0</v>
      </c>
      <c r="AE185">
        <f ca="1"/>
        <v>0</v>
      </c>
      <c r="AF185">
        <f ca="1"/>
        <v>0</v>
      </c>
      <c r="AG185">
        <f ca="1"/>
        <v>0</v>
      </c>
      <c r="AH185">
        <f ca="1"/>
        <v>0</v>
      </c>
      <c r="AI185">
        <f ca="1"/>
        <v>0</v>
      </c>
      <c r="AJ185">
        <f ca="1"/>
        <v>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  <c r="AQ185">
        <f ca="1"/>
        <v>0</v>
      </c>
      <c r="AR185">
        <f ca="1"/>
        <v>0</v>
      </c>
      <c r="AS185">
        <f ca="1"/>
        <v>0</v>
      </c>
      <c r="AT185">
        <f ca="1"/>
        <v>0</v>
      </c>
      <c r="AU185">
        <f ca="1"/>
        <v>0</v>
      </c>
      <c r="AV185">
        <f ca="1"/>
        <v>0</v>
      </c>
      <c r="AW185">
        <f ca="1"/>
        <v>0</v>
      </c>
      <c r="AX185">
        <f ca="1"/>
        <v>0</v>
      </c>
      <c r="AY185">
        <f ca="1"/>
        <v>0</v>
      </c>
      <c r="AZ185">
        <f ca="1"/>
        <v>0</v>
      </c>
      <c r="BA185">
        <f ca="1"/>
        <v>0</v>
      </c>
      <c r="BB185">
        <f ca="1"/>
        <v>0</v>
      </c>
      <c r="BC185">
        <f ca="1"/>
        <v>0</v>
      </c>
      <c r="BD185">
        <f ca="1"/>
        <v>0</v>
      </c>
      <c r="BE185">
        <f ca="1"/>
        <v>0</v>
      </c>
      <c r="BF185">
        <f ca="1"/>
        <v>0</v>
      </c>
      <c r="BG185">
        <f ca="1"/>
        <v>0</v>
      </c>
      <c r="BH185">
        <f ca="1"/>
        <v>0</v>
      </c>
      <c r="BI185">
        <f ca="1"/>
        <v>0</v>
      </c>
      <c r="BJ185">
        <f ca="1"/>
        <v>0</v>
      </c>
      <c r="BK185">
        <f ca="1"/>
        <v>0</v>
      </c>
      <c r="BL185">
        <f ca="1"/>
        <v>0</v>
      </c>
      <c r="BM185">
        <f ca="1"/>
        <v>0</v>
      </c>
      <c r="BN185">
        <f ca="1"/>
        <v>0</v>
      </c>
      <c r="BO185">
        <f ca="1"/>
        <v>0</v>
      </c>
      <c r="BP185">
        <f ca="1"/>
        <v>0</v>
      </c>
      <c r="BQ185">
        <f ca="1"/>
        <v>0</v>
      </c>
      <c r="BR185" t="str">
        <f ca="1"/>
        <v/>
      </c>
      <c r="BS185">
        <f ca="1"/>
        <v>0</v>
      </c>
      <c r="BT185">
        <f ca="1"/>
        <v>0</v>
      </c>
      <c r="BU185" t="b">
        <f ca="1"/>
        <v>0</v>
      </c>
      <c r="BV185" t="b">
        <f ca="1"/>
        <v>0</v>
      </c>
      <c r="BW185">
        <f ca="1"/>
        <v>0</v>
      </c>
      <c r="BX185">
        <f ca="1"/>
        <v>0</v>
      </c>
      <c r="BY185">
        <f ca="1"/>
        <v>0</v>
      </c>
      <c r="BZ185">
        <f ca="1"/>
        <v>0</v>
      </c>
      <c r="CA185">
        <f ca="1"/>
        <v>0</v>
      </c>
      <c r="CB185">
        <f ca="1"/>
        <v>0</v>
      </c>
      <c r="CC185" t="b">
        <f ca="1"/>
        <v>0</v>
      </c>
      <c r="CD185" t="b">
        <f ca="1"/>
        <v>0</v>
      </c>
      <c r="CE185">
        <f ca="1"/>
        <v>0</v>
      </c>
      <c r="CF185">
        <f ca="1"/>
        <v>0</v>
      </c>
      <c r="CG185">
        <f ca="1"/>
        <v>0</v>
      </c>
      <c r="CH185">
        <f ca="1"/>
        <v>114</v>
      </c>
      <c r="CI185">
        <f ca="1"/>
        <v>66</v>
      </c>
      <c r="CJ185" t="b">
        <f ca="1"/>
        <v>0</v>
      </c>
      <c r="CK185" t="b">
        <f ca="1"/>
        <v>0</v>
      </c>
      <c r="CL185" t="b">
        <f ca="1"/>
        <v>0</v>
      </c>
      <c r="CM185" t="b">
        <f ca="1"/>
        <v>0</v>
      </c>
      <c r="CN185" t="b">
        <f ca="1"/>
        <v>0</v>
      </c>
      <c r="CO185">
        <f ca="1"/>
        <v>0</v>
      </c>
      <c r="CP185">
        <f ca="1"/>
        <v>0</v>
      </c>
      <c r="CQ185">
        <f ca="1"/>
        <v>0</v>
      </c>
      <c r="CR185">
        <f ca="1"/>
        <v>0</v>
      </c>
      <c r="CS185">
        <f ca="1"/>
        <v>0</v>
      </c>
      <c r="CT185">
        <f ca="1"/>
        <v>0</v>
      </c>
      <c r="CU185">
        <f ca="1"/>
        <v>0</v>
      </c>
      <c r="CV185">
        <f ca="1"/>
        <v>0</v>
      </c>
      <c r="CW185">
        <f ca="1"/>
        <v>0</v>
      </c>
      <c r="CX185">
        <f ca="1"/>
        <v>0</v>
      </c>
      <c r="CY185">
        <f ca="1"/>
        <v>0</v>
      </c>
      <c r="CZ185">
        <f ca="1"/>
        <v>0</v>
      </c>
      <c r="DA185">
        <f ca="1"/>
        <v>0</v>
      </c>
      <c r="DB185" t="b">
        <f ca="1"/>
        <v>0</v>
      </c>
      <c r="DC185" t="b">
        <f ca="1"/>
        <v>0</v>
      </c>
      <c r="DD185">
        <f ca="1"/>
        <v>0</v>
      </c>
      <c r="DE185" t="b">
        <f ca="1"/>
        <v>0</v>
      </c>
      <c r="DF185">
        <f ca="1"/>
        <v>0</v>
      </c>
    </row>
    <row r="186" spans="1:110" x14ac:dyDescent="0.2">
      <c r="A186" t="str">
        <f ca="1"/>
        <v>6_9 Border</v>
      </c>
      <c r="B186">
        <f ca="1"/>
        <v>9</v>
      </c>
      <c r="C186">
        <f ca="1"/>
        <v>0</v>
      </c>
      <c r="D186">
        <f ca="1"/>
        <v>0</v>
      </c>
      <c r="E186">
        <f ca="1"/>
        <v>0</v>
      </c>
      <c r="F186">
        <f ca="1"/>
        <v>0</v>
      </c>
      <c r="G186">
        <f ca="1"/>
        <v>0</v>
      </c>
      <c r="H186">
        <f ca="1"/>
        <v>0</v>
      </c>
      <c r="I186">
        <f ca="1"/>
        <v>0</v>
      </c>
      <c r="J186" t="str">
        <f ca="1"/>
        <v>2:12</v>
      </c>
      <c r="K186" t="b">
        <f ca="1"/>
        <v>0</v>
      </c>
      <c r="L186" t="b">
        <f ca="1"/>
        <v>0</v>
      </c>
      <c r="M186" t="b">
        <f ca="1"/>
        <v>0</v>
      </c>
      <c r="N186" t="str">
        <f ca="1"/>
        <v>Azami</v>
      </c>
      <c r="O186" t="b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</v>
      </c>
      <c r="T186">
        <f ca="1"/>
        <v>0</v>
      </c>
      <c r="U186">
        <f ca="1"/>
        <v>0</v>
      </c>
      <c r="V186">
        <f ca="1"/>
        <v>0</v>
      </c>
      <c r="W186">
        <f ca="1"/>
        <v>0</v>
      </c>
      <c r="X186">
        <f ca="1"/>
        <v>0</v>
      </c>
      <c r="Y186">
        <f ca="1"/>
        <v>0</v>
      </c>
      <c r="Z186">
        <f ca="1"/>
        <v>9</v>
      </c>
      <c r="AA186">
        <f ca="1"/>
        <v>0</v>
      </c>
      <c r="AB186">
        <f ca="1"/>
        <v>0</v>
      </c>
      <c r="AC186">
        <f ca="1"/>
        <v>0</v>
      </c>
      <c r="AD186">
        <f ca="1"/>
        <v>0</v>
      </c>
      <c r="AE186">
        <f ca="1"/>
        <v>0</v>
      </c>
      <c r="AF186">
        <f ca="1"/>
        <v>0</v>
      </c>
      <c r="AG186">
        <f ca="1"/>
        <v>0</v>
      </c>
      <c r="AH186">
        <f ca="1"/>
        <v>0</v>
      </c>
      <c r="AI186">
        <f ca="1"/>
        <v>0</v>
      </c>
      <c r="AJ186">
        <f ca="1"/>
        <v>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  <c r="AQ186">
        <f ca="1"/>
        <v>0</v>
      </c>
      <c r="AR186">
        <f ca="1"/>
        <v>0</v>
      </c>
      <c r="AS186">
        <f ca="1"/>
        <v>0</v>
      </c>
      <c r="AT186">
        <f ca="1"/>
        <v>0</v>
      </c>
      <c r="AU186">
        <f ca="1"/>
        <v>0</v>
      </c>
      <c r="AV186">
        <f ca="1"/>
        <v>0</v>
      </c>
      <c r="AW186">
        <f ca="1"/>
        <v>0</v>
      </c>
      <c r="AX186">
        <f ca="1"/>
        <v>0</v>
      </c>
      <c r="AY186">
        <f ca="1"/>
        <v>0</v>
      </c>
      <c r="AZ186">
        <f ca="1"/>
        <v>0</v>
      </c>
      <c r="BA186">
        <f ca="1"/>
        <v>0</v>
      </c>
      <c r="BB186">
        <f ca="1"/>
        <v>0</v>
      </c>
      <c r="BC186">
        <f ca="1"/>
        <v>0</v>
      </c>
      <c r="BD186">
        <f ca="1"/>
        <v>0</v>
      </c>
      <c r="BE186">
        <f ca="1"/>
        <v>0</v>
      </c>
      <c r="BF186">
        <f ca="1"/>
        <v>0</v>
      </c>
      <c r="BG186">
        <f ca="1"/>
        <v>0</v>
      </c>
      <c r="BH186">
        <f ca="1"/>
        <v>0</v>
      </c>
      <c r="BI186">
        <f ca="1"/>
        <v>0</v>
      </c>
      <c r="BJ186">
        <f ca="1"/>
        <v>0</v>
      </c>
      <c r="BK186">
        <f ca="1"/>
        <v>0</v>
      </c>
      <c r="BL186">
        <f ca="1"/>
        <v>0</v>
      </c>
      <c r="BM186">
        <f ca="1"/>
        <v>0</v>
      </c>
      <c r="BN186">
        <f ca="1"/>
        <v>0</v>
      </c>
      <c r="BO186">
        <f ca="1"/>
        <v>0</v>
      </c>
      <c r="BP186">
        <f ca="1"/>
        <v>0</v>
      </c>
      <c r="BQ186">
        <f ca="1"/>
        <v>0</v>
      </c>
      <c r="BR186" t="str">
        <f ca="1"/>
        <v/>
      </c>
      <c r="BS186">
        <f ca="1"/>
        <v>0</v>
      </c>
      <c r="BT186">
        <f ca="1"/>
        <v>0</v>
      </c>
      <c r="BU186" t="b">
        <f ca="1"/>
        <v>0</v>
      </c>
      <c r="BV186" t="b">
        <f ca="1"/>
        <v>0</v>
      </c>
      <c r="BW186">
        <f ca="1"/>
        <v>0</v>
      </c>
      <c r="BX186">
        <f ca="1"/>
        <v>0</v>
      </c>
      <c r="BY186">
        <f ca="1"/>
        <v>0</v>
      </c>
      <c r="BZ186">
        <f ca="1"/>
        <v>0</v>
      </c>
      <c r="CA186">
        <f ca="1"/>
        <v>0</v>
      </c>
      <c r="CB186">
        <f ca="1"/>
        <v>0</v>
      </c>
      <c r="CC186" t="b">
        <f ca="1"/>
        <v>0</v>
      </c>
      <c r="CD186" t="b">
        <f ca="1"/>
        <v>0</v>
      </c>
      <c r="CE186">
        <f ca="1"/>
        <v>0</v>
      </c>
      <c r="CF186">
        <f ca="1"/>
        <v>0</v>
      </c>
      <c r="CG186">
        <f ca="1"/>
        <v>0</v>
      </c>
      <c r="CH186">
        <f ca="1"/>
        <v>132</v>
      </c>
      <c r="CI186">
        <f ca="1"/>
        <v>48</v>
      </c>
      <c r="CJ186" t="b">
        <f ca="1"/>
        <v>0</v>
      </c>
      <c r="CK186" t="b">
        <f ca="1"/>
        <v>0</v>
      </c>
      <c r="CL186" t="b">
        <f ca="1"/>
        <v>0</v>
      </c>
      <c r="CM186" t="b">
        <f ca="1"/>
        <v>0</v>
      </c>
      <c r="CN186" t="b">
        <f ca="1"/>
        <v>0</v>
      </c>
      <c r="CO186">
        <f ca="1"/>
        <v>0</v>
      </c>
      <c r="CP186">
        <f ca="1"/>
        <v>0</v>
      </c>
      <c r="CQ186">
        <f ca="1"/>
        <v>0</v>
      </c>
      <c r="CR186">
        <f ca="1"/>
        <v>0</v>
      </c>
      <c r="CS186">
        <f ca="1"/>
        <v>0</v>
      </c>
      <c r="CT186">
        <f ca="1"/>
        <v>0</v>
      </c>
      <c r="CU186">
        <f ca="1"/>
        <v>0</v>
      </c>
      <c r="CV186">
        <f ca="1"/>
        <v>0</v>
      </c>
      <c r="CW186">
        <f ca="1"/>
        <v>0</v>
      </c>
      <c r="CX186">
        <f ca="1"/>
        <v>0</v>
      </c>
      <c r="CY186">
        <f ca="1"/>
        <v>0</v>
      </c>
      <c r="CZ186">
        <f ca="1"/>
        <v>0</v>
      </c>
      <c r="DA186">
        <f ca="1"/>
        <v>0</v>
      </c>
      <c r="DB186" t="b">
        <f ca="1"/>
        <v>0</v>
      </c>
      <c r="DC186" t="b">
        <f ca="1"/>
        <v>0</v>
      </c>
      <c r="DD186">
        <f ca="1"/>
        <v>0</v>
      </c>
      <c r="DE186" t="b">
        <f ca="1"/>
        <v>0</v>
      </c>
      <c r="DF186">
        <f ca="1"/>
        <v>0</v>
      </c>
    </row>
    <row r="187" spans="1:110" x14ac:dyDescent="0.2">
      <c r="A187" t="str">
        <f ca="1"/>
        <v>6_9 Border</v>
      </c>
      <c r="B187">
        <f ca="1"/>
        <v>10</v>
      </c>
      <c r="C187">
        <f ca="1"/>
        <v>0</v>
      </c>
      <c r="D187">
        <f ca="1"/>
        <v>0</v>
      </c>
      <c r="E187">
        <f ca="1"/>
        <v>0</v>
      </c>
      <c r="F187">
        <f ca="1"/>
        <v>0</v>
      </c>
      <c r="G187">
        <f ca="1"/>
        <v>0</v>
      </c>
      <c r="H187">
        <f ca="1"/>
        <v>0</v>
      </c>
      <c r="I187">
        <f ca="1"/>
        <v>0</v>
      </c>
      <c r="J187" t="str">
        <f ca="1"/>
        <v>2:06</v>
      </c>
      <c r="K187" t="b">
        <f ca="1"/>
        <v>0</v>
      </c>
      <c r="L187" t="b">
        <f ca="1"/>
        <v>0</v>
      </c>
      <c r="M187" t="b">
        <f ca="1"/>
        <v>0</v>
      </c>
      <c r="N187" t="str">
        <f ca="1"/>
        <v>Azami</v>
      </c>
      <c r="O187" t="b">
        <f ca="1"/>
        <v>0</v>
      </c>
      <c r="P187">
        <f ca="1"/>
        <v>0</v>
      </c>
      <c r="Q187">
        <f ca="1"/>
        <v>0</v>
      </c>
      <c r="R187">
        <f ca="1"/>
        <v>0</v>
      </c>
      <c r="S187">
        <f ca="1"/>
        <v>0</v>
      </c>
      <c r="T187">
        <f ca="1"/>
        <v>0</v>
      </c>
      <c r="U187">
        <f ca="1"/>
        <v>0</v>
      </c>
      <c r="V187">
        <f ca="1"/>
        <v>0</v>
      </c>
      <c r="W187">
        <f ca="1"/>
        <v>0</v>
      </c>
      <c r="X187">
        <f ca="1"/>
        <v>0</v>
      </c>
      <c r="Y187">
        <f ca="1"/>
        <v>0</v>
      </c>
      <c r="Z187">
        <f ca="1"/>
        <v>10</v>
      </c>
      <c r="AA187">
        <f ca="1"/>
        <v>0</v>
      </c>
      <c r="AB187">
        <f ca="1"/>
        <v>0</v>
      </c>
      <c r="AC187">
        <f ca="1"/>
        <v>0</v>
      </c>
      <c r="AD187">
        <f ca="1"/>
        <v>0</v>
      </c>
      <c r="AE187">
        <f ca="1"/>
        <v>0</v>
      </c>
      <c r="AF187">
        <f ca="1"/>
        <v>0</v>
      </c>
      <c r="AG187">
        <f ca="1"/>
        <v>0</v>
      </c>
      <c r="AH187">
        <f ca="1"/>
        <v>0</v>
      </c>
      <c r="AI187">
        <f ca="1"/>
        <v>0</v>
      </c>
      <c r="AJ187">
        <f ca="1"/>
        <v>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  <c r="AQ187">
        <f ca="1"/>
        <v>0</v>
      </c>
      <c r="AR187">
        <f ca="1"/>
        <v>0</v>
      </c>
      <c r="AS187">
        <f ca="1"/>
        <v>0</v>
      </c>
      <c r="AT187">
        <f ca="1"/>
        <v>0</v>
      </c>
      <c r="AU187">
        <f ca="1"/>
        <v>0</v>
      </c>
      <c r="AV187">
        <f ca="1"/>
        <v>0</v>
      </c>
      <c r="AW187">
        <f ca="1"/>
        <v>0</v>
      </c>
      <c r="AX187">
        <f ca="1"/>
        <v>0</v>
      </c>
      <c r="AY187">
        <f ca="1"/>
        <v>0</v>
      </c>
      <c r="AZ187">
        <f ca="1"/>
        <v>0</v>
      </c>
      <c r="BA187">
        <f ca="1"/>
        <v>0</v>
      </c>
      <c r="BB187">
        <f ca="1"/>
        <v>0</v>
      </c>
      <c r="BC187">
        <f ca="1"/>
        <v>0</v>
      </c>
      <c r="BD187">
        <f ca="1"/>
        <v>0</v>
      </c>
      <c r="BE187">
        <f ca="1"/>
        <v>0</v>
      </c>
      <c r="BF187">
        <f ca="1"/>
        <v>0</v>
      </c>
      <c r="BG187">
        <f ca="1"/>
        <v>0</v>
      </c>
      <c r="BH187">
        <f ca="1"/>
        <v>0</v>
      </c>
      <c r="BI187">
        <f ca="1"/>
        <v>0</v>
      </c>
      <c r="BJ187">
        <f ca="1"/>
        <v>0</v>
      </c>
      <c r="BK187">
        <f ca="1"/>
        <v>0</v>
      </c>
      <c r="BL187">
        <f ca="1"/>
        <v>0</v>
      </c>
      <c r="BM187">
        <f ca="1"/>
        <v>0</v>
      </c>
      <c r="BN187">
        <f ca="1"/>
        <v>0</v>
      </c>
      <c r="BO187">
        <f ca="1"/>
        <v>0</v>
      </c>
      <c r="BP187">
        <f ca="1"/>
        <v>0</v>
      </c>
      <c r="BQ187">
        <f ca="1"/>
        <v>0</v>
      </c>
      <c r="BR187" t="str">
        <f ca="1"/>
        <v/>
      </c>
      <c r="BS187">
        <f ca="1"/>
        <v>0</v>
      </c>
      <c r="BT187">
        <f ca="1"/>
        <v>0</v>
      </c>
      <c r="BU187" t="b">
        <f ca="1"/>
        <v>0</v>
      </c>
      <c r="BV187" t="b">
        <f ca="1"/>
        <v>0</v>
      </c>
      <c r="BW187">
        <f ca="1"/>
        <v>0</v>
      </c>
      <c r="BX187">
        <f ca="1"/>
        <v>0</v>
      </c>
      <c r="BY187">
        <f ca="1"/>
        <v>0</v>
      </c>
      <c r="BZ187">
        <f ca="1"/>
        <v>0</v>
      </c>
      <c r="CA187">
        <f ca="1"/>
        <v>1</v>
      </c>
      <c r="CB187">
        <f ca="1"/>
        <v>0</v>
      </c>
      <c r="CC187" t="b">
        <f ca="1"/>
        <v>1</v>
      </c>
      <c r="CD187" t="b">
        <f ca="1"/>
        <v>1</v>
      </c>
      <c r="CE187">
        <f ca="1"/>
        <v>0</v>
      </c>
      <c r="CF187">
        <f ca="1"/>
        <v>0</v>
      </c>
      <c r="CG187">
        <f ca="1"/>
        <v>0</v>
      </c>
      <c r="CH187">
        <f ca="1"/>
        <v>126</v>
      </c>
      <c r="CI187">
        <f ca="1"/>
        <v>54</v>
      </c>
      <c r="CJ187" t="b">
        <f ca="1"/>
        <v>0</v>
      </c>
      <c r="CK187" t="b">
        <f ca="1"/>
        <v>0</v>
      </c>
      <c r="CL187" t="b">
        <f ca="1"/>
        <v>1</v>
      </c>
      <c r="CM187" t="b">
        <f ca="1"/>
        <v>0</v>
      </c>
      <c r="CN187" t="b">
        <f ca="1"/>
        <v>0</v>
      </c>
      <c r="CO187">
        <f ca="1"/>
        <v>0</v>
      </c>
      <c r="CP187">
        <f ca="1"/>
        <v>0</v>
      </c>
      <c r="CQ187">
        <f ca="1"/>
        <v>0</v>
      </c>
      <c r="CR187">
        <f ca="1"/>
        <v>0</v>
      </c>
      <c r="CS187">
        <f ca="1"/>
        <v>0</v>
      </c>
      <c r="CT187">
        <f ca="1"/>
        <v>0</v>
      </c>
      <c r="CU187">
        <f ca="1"/>
        <v>0</v>
      </c>
      <c r="CV187">
        <f ca="1"/>
        <v>0</v>
      </c>
      <c r="CW187">
        <f ca="1"/>
        <v>0</v>
      </c>
      <c r="CX187">
        <f ca="1"/>
        <v>0</v>
      </c>
      <c r="CY187">
        <f ca="1"/>
        <v>0</v>
      </c>
      <c r="CZ187">
        <f ca="1"/>
        <v>0</v>
      </c>
      <c r="DA187">
        <f ca="1"/>
        <v>0</v>
      </c>
      <c r="DB187" t="b">
        <f ca="1"/>
        <v>0</v>
      </c>
      <c r="DC187" t="b">
        <f ca="1"/>
        <v>0</v>
      </c>
      <c r="DD187">
        <f ca="1"/>
        <v>0</v>
      </c>
      <c r="DE187" t="b">
        <f ca="1"/>
        <v>0</v>
      </c>
      <c r="DF187">
        <f ca="1"/>
        <v>0</v>
      </c>
    </row>
    <row r="188" spans="1:110" x14ac:dyDescent="0.2">
      <c r="A188" t="str">
        <f ca="1"/>
        <v>6_9 Border</v>
      </c>
      <c r="B188">
        <f ca="1"/>
        <v>11</v>
      </c>
      <c r="C188">
        <f ca="1"/>
        <v>0</v>
      </c>
      <c r="D188">
        <f ca="1"/>
        <v>0</v>
      </c>
      <c r="E188">
        <f ca="1"/>
        <v>0</v>
      </c>
      <c r="F188">
        <f ca="1"/>
        <v>0</v>
      </c>
      <c r="G188">
        <f ca="1"/>
        <v>0</v>
      </c>
      <c r="H188">
        <f ca="1"/>
        <v>0</v>
      </c>
      <c r="I188">
        <f ca="1"/>
        <v>0</v>
      </c>
      <c r="J188" t="str">
        <f ca="1"/>
        <v>2:04</v>
      </c>
      <c r="K188" t="b">
        <f ca="1"/>
        <v>0</v>
      </c>
      <c r="L188" t="b">
        <f ca="1"/>
        <v>1</v>
      </c>
      <c r="M188" t="b">
        <f ca="1"/>
        <v>0</v>
      </c>
      <c r="N188" t="str">
        <f ca="1"/>
        <v>Vigil</v>
      </c>
      <c r="O188" t="b">
        <f ca="1"/>
        <v>0</v>
      </c>
      <c r="P188">
        <f ca="1"/>
        <v>0</v>
      </c>
      <c r="Q188">
        <f ca="1"/>
        <v>0</v>
      </c>
      <c r="R188">
        <f ca="1"/>
        <v>0</v>
      </c>
      <c r="S188">
        <f ca="1"/>
        <v>0</v>
      </c>
      <c r="T188">
        <f ca="1"/>
        <v>0</v>
      </c>
      <c r="U188">
        <f ca="1"/>
        <v>0</v>
      </c>
      <c r="V188">
        <f ca="1"/>
        <v>0</v>
      </c>
      <c r="W188">
        <f ca="1"/>
        <v>0</v>
      </c>
      <c r="X188">
        <f ca="1"/>
        <v>0</v>
      </c>
      <c r="Y188">
        <f ca="1"/>
        <v>0</v>
      </c>
      <c r="Z188">
        <f ca="1"/>
        <v>11</v>
      </c>
      <c r="AA188">
        <f ca="1"/>
        <v>0</v>
      </c>
      <c r="AB188">
        <f ca="1"/>
        <v>0</v>
      </c>
      <c r="AC188">
        <f ca="1"/>
        <v>0</v>
      </c>
      <c r="AD188">
        <f ca="1"/>
        <v>0</v>
      </c>
      <c r="AE188">
        <f ca="1"/>
        <v>0</v>
      </c>
      <c r="AF188">
        <f ca="1"/>
        <v>0</v>
      </c>
      <c r="AG188">
        <f ca="1"/>
        <v>0</v>
      </c>
      <c r="AH188">
        <f ca="1"/>
        <v>0</v>
      </c>
      <c r="AI188">
        <f ca="1"/>
        <v>0</v>
      </c>
      <c r="AJ188">
        <f ca="1"/>
        <v>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  <c r="AQ188">
        <f ca="1"/>
        <v>0</v>
      </c>
      <c r="AR188">
        <f ca="1"/>
        <v>0</v>
      </c>
      <c r="AS188">
        <f ca="1"/>
        <v>0</v>
      </c>
      <c r="AT188">
        <f ca="1"/>
        <v>0</v>
      </c>
      <c r="AU188">
        <f ca="1"/>
        <v>0</v>
      </c>
      <c r="AV188">
        <f ca="1"/>
        <v>0</v>
      </c>
      <c r="AW188">
        <f ca="1"/>
        <v>0</v>
      </c>
      <c r="AX188">
        <f ca="1"/>
        <v>0</v>
      </c>
      <c r="AY188">
        <f ca="1"/>
        <v>0</v>
      </c>
      <c r="AZ188">
        <f ca="1"/>
        <v>0</v>
      </c>
      <c r="BA188">
        <f ca="1"/>
        <v>0</v>
      </c>
      <c r="BB188">
        <f ca="1"/>
        <v>0</v>
      </c>
      <c r="BC188">
        <f ca="1"/>
        <v>0</v>
      </c>
      <c r="BD188">
        <f ca="1"/>
        <v>0</v>
      </c>
      <c r="BE188">
        <f ca="1"/>
        <v>0</v>
      </c>
      <c r="BF188">
        <f ca="1"/>
        <v>0</v>
      </c>
      <c r="BG188">
        <f ca="1"/>
        <v>0</v>
      </c>
      <c r="BH188">
        <f ca="1"/>
        <v>0</v>
      </c>
      <c r="BI188">
        <f ca="1"/>
        <v>0</v>
      </c>
      <c r="BJ188">
        <f ca="1"/>
        <v>0</v>
      </c>
      <c r="BK188">
        <f ca="1"/>
        <v>0</v>
      </c>
      <c r="BL188">
        <f ca="1"/>
        <v>0</v>
      </c>
      <c r="BM188">
        <f ca="1"/>
        <v>0</v>
      </c>
      <c r="BN188">
        <f ca="1"/>
        <v>0</v>
      </c>
      <c r="BO188">
        <f ca="1"/>
        <v>0</v>
      </c>
      <c r="BP188">
        <f ca="1"/>
        <v>0</v>
      </c>
      <c r="BQ188">
        <f ca="1"/>
        <v>0</v>
      </c>
      <c r="BR188" t="str">
        <f ca="1"/>
        <v/>
      </c>
      <c r="BS188">
        <f ca="1"/>
        <v>0</v>
      </c>
      <c r="BT188">
        <f ca="1"/>
        <v>0</v>
      </c>
      <c r="BU188" t="b">
        <f ca="1"/>
        <v>0</v>
      </c>
      <c r="BV188" t="b">
        <f ca="1"/>
        <v>0</v>
      </c>
      <c r="BW188">
        <f ca="1"/>
        <v>0</v>
      </c>
      <c r="BX188">
        <f ca="1"/>
        <v>0</v>
      </c>
      <c r="BY188">
        <f ca="1"/>
        <v>0</v>
      </c>
      <c r="BZ188">
        <f ca="1"/>
        <v>0</v>
      </c>
      <c r="CA188">
        <f ca="1"/>
        <v>1</v>
      </c>
      <c r="CB188">
        <f ca="1"/>
        <v>0</v>
      </c>
      <c r="CC188" t="b">
        <f ca="1"/>
        <v>1</v>
      </c>
      <c r="CD188" t="b">
        <f ca="1"/>
        <v>1</v>
      </c>
      <c r="CE188">
        <f ca="1"/>
        <v>0</v>
      </c>
      <c r="CF188">
        <f ca="1"/>
        <v>0</v>
      </c>
      <c r="CG188">
        <f ca="1"/>
        <v>0</v>
      </c>
      <c r="CH188">
        <f ca="1"/>
        <v>124</v>
      </c>
      <c r="CI188">
        <f ca="1"/>
        <v>56</v>
      </c>
      <c r="CJ188" t="b">
        <f ca="1"/>
        <v>0</v>
      </c>
      <c r="CK188" t="b">
        <f ca="1"/>
        <v>1</v>
      </c>
      <c r="CL188" t="b">
        <f ca="1"/>
        <v>0</v>
      </c>
      <c r="CM188" t="b">
        <f ca="1"/>
        <v>0</v>
      </c>
      <c r="CN188" t="b">
        <f ca="1"/>
        <v>0</v>
      </c>
      <c r="CO188">
        <f ca="1"/>
        <v>0</v>
      </c>
      <c r="CP188">
        <f ca="1"/>
        <v>0</v>
      </c>
      <c r="CQ188">
        <f ca="1"/>
        <v>0</v>
      </c>
      <c r="CR188">
        <f ca="1"/>
        <v>0</v>
      </c>
      <c r="CS188">
        <f ca="1"/>
        <v>0</v>
      </c>
      <c r="CT188">
        <f ca="1"/>
        <v>0</v>
      </c>
      <c r="CU188">
        <f ca="1"/>
        <v>0</v>
      </c>
      <c r="CV188">
        <f ca="1"/>
        <v>0</v>
      </c>
      <c r="CW188">
        <f ca="1"/>
        <v>0</v>
      </c>
      <c r="CX188">
        <f ca="1"/>
        <v>0</v>
      </c>
      <c r="CY188">
        <f ca="1"/>
        <v>0</v>
      </c>
      <c r="CZ188">
        <f ca="1"/>
        <v>0</v>
      </c>
      <c r="DA188">
        <f ca="1"/>
        <v>0</v>
      </c>
      <c r="DB188" t="b">
        <f ca="1"/>
        <v>1</v>
      </c>
      <c r="DC188" t="b">
        <f ca="1"/>
        <v>1</v>
      </c>
      <c r="DD188">
        <f ca="1"/>
        <v>0</v>
      </c>
      <c r="DE188" t="b">
        <f ca="1"/>
        <v>0</v>
      </c>
      <c r="DF188">
        <f ca="1"/>
        <v>0</v>
      </c>
    </row>
    <row r="189" spans="1:110" x14ac:dyDescent="0.2">
      <c r="A189" t="str">
        <f ca="1"/>
        <v>6_9 Border</v>
      </c>
      <c r="B189">
        <f ca="1"/>
        <v>12</v>
      </c>
      <c r="C189">
        <f ca="1"/>
        <v>0</v>
      </c>
      <c r="D189">
        <f ca="1"/>
        <v>0</v>
      </c>
      <c r="E189">
        <f ca="1"/>
        <v>0</v>
      </c>
      <c r="F189">
        <f ca="1"/>
        <v>0</v>
      </c>
      <c r="G189">
        <f ca="1"/>
        <v>0</v>
      </c>
      <c r="H189">
        <f ca="1"/>
        <v>0</v>
      </c>
      <c r="I189">
        <f ca="1"/>
        <v>0</v>
      </c>
      <c r="J189" t="str">
        <f ca="1"/>
        <v>2:01</v>
      </c>
      <c r="K189" t="b">
        <f ca="1"/>
        <v>0</v>
      </c>
      <c r="L189" t="b">
        <f ca="1"/>
        <v>1</v>
      </c>
      <c r="M189" t="b">
        <f ca="1"/>
        <v>0</v>
      </c>
      <c r="N189" t="str">
        <f ca="1"/>
        <v>Vigil</v>
      </c>
      <c r="O189" t="b">
        <f ca="1"/>
        <v>0</v>
      </c>
      <c r="P189">
        <f ca="1"/>
        <v>0</v>
      </c>
      <c r="Q189">
        <f ca="1"/>
        <v>0</v>
      </c>
      <c r="R189">
        <f ca="1"/>
        <v>0</v>
      </c>
      <c r="S189">
        <f ca="1"/>
        <v>0</v>
      </c>
      <c r="T189">
        <f ca="1"/>
        <v>0</v>
      </c>
      <c r="U189">
        <f ca="1"/>
        <v>0</v>
      </c>
      <c r="V189">
        <f ca="1"/>
        <v>0</v>
      </c>
      <c r="W189">
        <f ca="1"/>
        <v>0</v>
      </c>
      <c r="X189">
        <f ca="1"/>
        <v>0</v>
      </c>
      <c r="Y189">
        <f ca="1"/>
        <v>0</v>
      </c>
      <c r="Z189">
        <f ca="1"/>
        <v>12</v>
      </c>
      <c r="AA189">
        <f ca="1"/>
        <v>0</v>
      </c>
      <c r="AB189">
        <f ca="1"/>
        <v>0</v>
      </c>
      <c r="AC189">
        <f ca="1"/>
        <v>0</v>
      </c>
      <c r="AD189">
        <f ca="1"/>
        <v>0</v>
      </c>
      <c r="AE189">
        <f ca="1"/>
        <v>0</v>
      </c>
      <c r="AF189">
        <f ca="1"/>
        <v>0</v>
      </c>
      <c r="AG189">
        <f ca="1"/>
        <v>0</v>
      </c>
      <c r="AH189">
        <f ca="1"/>
        <v>0</v>
      </c>
      <c r="AI189">
        <f ca="1"/>
        <v>0</v>
      </c>
      <c r="AJ189">
        <f ca="1"/>
        <v>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  <c r="AQ189">
        <f ca="1"/>
        <v>0</v>
      </c>
      <c r="AR189">
        <f ca="1"/>
        <v>0</v>
      </c>
      <c r="AS189">
        <f ca="1"/>
        <v>0</v>
      </c>
      <c r="AT189">
        <f ca="1"/>
        <v>0</v>
      </c>
      <c r="AU189">
        <f ca="1"/>
        <v>0</v>
      </c>
      <c r="AV189">
        <f ca="1"/>
        <v>0</v>
      </c>
      <c r="AW189">
        <f ca="1"/>
        <v>0</v>
      </c>
      <c r="AX189">
        <f ca="1"/>
        <v>0</v>
      </c>
      <c r="AY189">
        <f ca="1"/>
        <v>0</v>
      </c>
      <c r="AZ189">
        <f ca="1"/>
        <v>0</v>
      </c>
      <c r="BA189">
        <f ca="1"/>
        <v>0</v>
      </c>
      <c r="BB189">
        <f ca="1"/>
        <v>0</v>
      </c>
      <c r="BC189">
        <f ca="1"/>
        <v>0</v>
      </c>
      <c r="BD189">
        <f ca="1"/>
        <v>0</v>
      </c>
      <c r="BE189">
        <f ca="1"/>
        <v>0</v>
      </c>
      <c r="BF189">
        <f ca="1"/>
        <v>0</v>
      </c>
      <c r="BG189">
        <f ca="1"/>
        <v>0</v>
      </c>
      <c r="BH189">
        <f ca="1"/>
        <v>0</v>
      </c>
      <c r="BI189">
        <f ca="1"/>
        <v>0</v>
      </c>
      <c r="BJ189">
        <f ca="1"/>
        <v>0</v>
      </c>
      <c r="BK189">
        <f ca="1"/>
        <v>0</v>
      </c>
      <c r="BL189">
        <f ca="1"/>
        <v>0</v>
      </c>
      <c r="BM189">
        <f ca="1"/>
        <v>0</v>
      </c>
      <c r="BN189">
        <f ca="1"/>
        <v>0</v>
      </c>
      <c r="BO189">
        <f ca="1"/>
        <v>0</v>
      </c>
      <c r="BP189">
        <f ca="1"/>
        <v>0</v>
      </c>
      <c r="BQ189">
        <f ca="1"/>
        <v>0</v>
      </c>
      <c r="BR189" t="str">
        <f ca="1"/>
        <v/>
      </c>
      <c r="BS189">
        <f ca="1"/>
        <v>0</v>
      </c>
      <c r="BT189">
        <f ca="1"/>
        <v>0</v>
      </c>
      <c r="BU189" t="b">
        <f ca="1"/>
        <v>0</v>
      </c>
      <c r="BV189" t="b">
        <f ca="1"/>
        <v>0</v>
      </c>
      <c r="BW189">
        <f ca="1"/>
        <v>0</v>
      </c>
      <c r="BX189">
        <f ca="1"/>
        <v>0</v>
      </c>
      <c r="BY189">
        <f ca="1"/>
        <v>0</v>
      </c>
      <c r="BZ189">
        <f ca="1"/>
        <v>0</v>
      </c>
      <c r="CA189">
        <f ca="1"/>
        <v>1</v>
      </c>
      <c r="CB189">
        <f ca="1"/>
        <v>1</v>
      </c>
      <c r="CC189" t="b">
        <f ca="1"/>
        <v>1</v>
      </c>
      <c r="CD189" t="b">
        <f ca="1"/>
        <v>1</v>
      </c>
      <c r="CE189">
        <f ca="1"/>
        <v>0</v>
      </c>
      <c r="CF189">
        <f ca="1"/>
        <v>0</v>
      </c>
      <c r="CG189">
        <f ca="1"/>
        <v>0</v>
      </c>
      <c r="CH189">
        <f ca="1"/>
        <v>121</v>
      </c>
      <c r="CI189">
        <f ca="1"/>
        <v>59</v>
      </c>
      <c r="CJ189" t="b">
        <f ca="1"/>
        <v>1</v>
      </c>
      <c r="CK189" t="b">
        <f ca="1"/>
        <v>0</v>
      </c>
      <c r="CL189" t="b">
        <f ca="1"/>
        <v>0</v>
      </c>
      <c r="CM189" t="b">
        <f ca="1"/>
        <v>0</v>
      </c>
      <c r="CN189" t="b">
        <f ca="1"/>
        <v>0</v>
      </c>
      <c r="CO189">
        <f ca="1"/>
        <v>0</v>
      </c>
      <c r="CP189">
        <f ca="1"/>
        <v>0</v>
      </c>
      <c r="CQ189">
        <f ca="1"/>
        <v>0</v>
      </c>
      <c r="CR189">
        <f ca="1"/>
        <v>0</v>
      </c>
      <c r="CS189">
        <f ca="1"/>
        <v>0</v>
      </c>
      <c r="CT189">
        <f ca="1"/>
        <v>0</v>
      </c>
      <c r="CU189">
        <f ca="1"/>
        <v>0</v>
      </c>
      <c r="CV189">
        <f ca="1"/>
        <v>0</v>
      </c>
      <c r="CW189">
        <f ca="1"/>
        <v>0</v>
      </c>
      <c r="CX189">
        <f ca="1"/>
        <v>0</v>
      </c>
      <c r="CY189">
        <f ca="1"/>
        <v>0</v>
      </c>
      <c r="CZ189">
        <f ca="1"/>
        <v>0</v>
      </c>
      <c r="DA189">
        <f ca="1"/>
        <v>0</v>
      </c>
      <c r="DB189" t="b">
        <f ca="1"/>
        <v>1</v>
      </c>
      <c r="DC189" t="b">
        <f ca="1"/>
        <v>0</v>
      </c>
      <c r="DD189">
        <f ca="1"/>
        <v>0</v>
      </c>
      <c r="DE189" t="b">
        <f ca="1"/>
        <v>0</v>
      </c>
      <c r="DF189">
        <f ca="1"/>
        <v>0</v>
      </c>
    </row>
    <row r="190" spans="1:110" x14ac:dyDescent="0.2">
      <c r="A190" t="str">
        <f ca="1"/>
        <v>6_16 Villa</v>
      </c>
      <c r="B190">
        <f ca="1"/>
        <v>1</v>
      </c>
      <c r="C190">
        <f ca="1"/>
        <v>0</v>
      </c>
      <c r="D190">
        <f ca="1"/>
        <v>0</v>
      </c>
      <c r="E190">
        <f ca="1"/>
        <v>0</v>
      </c>
      <c r="F190">
        <f ca="1"/>
        <v>0</v>
      </c>
      <c r="G190">
        <f ca="1"/>
        <v>0</v>
      </c>
      <c r="H190">
        <f ca="1"/>
        <v>0</v>
      </c>
      <c r="I190">
        <f ca="1"/>
        <v>0</v>
      </c>
      <c r="J190" t="str">
        <f ca="1"/>
        <v>1:10</v>
      </c>
      <c r="K190" t="b">
        <f ca="1"/>
        <v>0</v>
      </c>
      <c r="L190" t="b">
        <f ca="1"/>
        <v>0</v>
      </c>
      <c r="M190" t="b">
        <f ca="1"/>
        <v>0</v>
      </c>
      <c r="N190" t="str">
        <f ca="1"/>
        <v>Tachanka</v>
      </c>
      <c r="O190" t="b">
        <f ca="1"/>
        <v>0</v>
      </c>
      <c r="P190">
        <f ca="1"/>
        <v>0</v>
      </c>
      <c r="Q190">
        <f ca="1"/>
        <v>0</v>
      </c>
      <c r="R190">
        <f ca="1"/>
        <v>0</v>
      </c>
      <c r="S190">
        <f ca="1"/>
        <v>0</v>
      </c>
      <c r="T190">
        <f ca="1"/>
        <v>0</v>
      </c>
      <c r="U190">
        <f ca="1"/>
        <v>0</v>
      </c>
      <c r="V190">
        <f ca="1"/>
        <v>0</v>
      </c>
      <c r="W190">
        <f ca="1"/>
        <v>0</v>
      </c>
      <c r="X190">
        <f ca="1"/>
        <v>0</v>
      </c>
      <c r="Y190">
        <f ca="1"/>
        <v>0</v>
      </c>
      <c r="Z190">
        <f ca="1"/>
        <v>1</v>
      </c>
      <c r="AA190">
        <f ca="1"/>
        <v>0</v>
      </c>
      <c r="AB190">
        <f ca="1"/>
        <v>0</v>
      </c>
      <c r="AC190">
        <f ca="1"/>
        <v>0</v>
      </c>
      <c r="AD190">
        <f ca="1"/>
        <v>0</v>
      </c>
      <c r="AE190">
        <f ca="1"/>
        <v>0</v>
      </c>
      <c r="AF190">
        <f ca="1"/>
        <v>0</v>
      </c>
      <c r="AG190">
        <f ca="1"/>
        <v>0</v>
      </c>
      <c r="AH190">
        <f ca="1"/>
        <v>0</v>
      </c>
      <c r="AI190">
        <f ca="1"/>
        <v>0</v>
      </c>
      <c r="AJ190">
        <f ca="1"/>
        <v>0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  <c r="AQ190">
        <f ca="1"/>
        <v>0</v>
      </c>
      <c r="AR190">
        <f ca="1"/>
        <v>0</v>
      </c>
      <c r="AS190">
        <f ca="1"/>
        <v>0</v>
      </c>
      <c r="AT190">
        <f ca="1"/>
        <v>0</v>
      </c>
      <c r="AU190">
        <f ca="1"/>
        <v>0</v>
      </c>
      <c r="AV190">
        <f ca="1"/>
        <v>0</v>
      </c>
      <c r="AW190">
        <f ca="1"/>
        <v>0</v>
      </c>
      <c r="AX190">
        <f ca="1"/>
        <v>0</v>
      </c>
      <c r="AY190">
        <f ca="1"/>
        <v>0</v>
      </c>
      <c r="AZ190">
        <f ca="1"/>
        <v>0</v>
      </c>
      <c r="BA190">
        <f ca="1"/>
        <v>0</v>
      </c>
      <c r="BB190">
        <f ca="1"/>
        <v>0</v>
      </c>
      <c r="BC190">
        <f ca="1"/>
        <v>0</v>
      </c>
      <c r="BD190">
        <f ca="1"/>
        <v>0</v>
      </c>
      <c r="BE190">
        <f ca="1"/>
        <v>0</v>
      </c>
      <c r="BF190">
        <f ca="1"/>
        <v>0</v>
      </c>
      <c r="BG190">
        <f ca="1"/>
        <v>0</v>
      </c>
      <c r="BH190">
        <f ca="1"/>
        <v>0</v>
      </c>
      <c r="BI190">
        <f ca="1"/>
        <v>0</v>
      </c>
      <c r="BJ190">
        <f ca="1"/>
        <v>0</v>
      </c>
      <c r="BK190">
        <f ca="1"/>
        <v>0</v>
      </c>
      <c r="BL190">
        <f ca="1"/>
        <v>0</v>
      </c>
      <c r="BM190">
        <f ca="1"/>
        <v>0</v>
      </c>
      <c r="BN190">
        <f ca="1"/>
        <v>0</v>
      </c>
      <c r="BO190">
        <f ca="1"/>
        <v>0</v>
      </c>
      <c r="BP190">
        <f ca="1"/>
        <v>0</v>
      </c>
      <c r="BQ190">
        <f ca="1"/>
        <v>0</v>
      </c>
      <c r="BR190" t="str">
        <f ca="1"/>
        <v/>
      </c>
      <c r="BS190">
        <f ca="1"/>
        <v>0</v>
      </c>
      <c r="BT190">
        <f ca="1"/>
        <v>0</v>
      </c>
      <c r="BU190" t="b">
        <f ca="1"/>
        <v>0</v>
      </c>
      <c r="BV190" t="b">
        <f ca="1"/>
        <v>0</v>
      </c>
      <c r="BW190">
        <f ca="1"/>
        <v>0</v>
      </c>
      <c r="BX190">
        <f ca="1"/>
        <v>0</v>
      </c>
      <c r="BY190">
        <f ca="1"/>
        <v>0</v>
      </c>
      <c r="BZ190">
        <f ca="1"/>
        <v>0</v>
      </c>
      <c r="CA190">
        <f ca="1"/>
        <v>0</v>
      </c>
      <c r="CB190">
        <f ca="1"/>
        <v>0</v>
      </c>
      <c r="CC190" t="b">
        <f ca="1"/>
        <v>0</v>
      </c>
      <c r="CD190" t="b">
        <f ca="1"/>
        <v>0</v>
      </c>
      <c r="CE190">
        <f ca="1"/>
        <v>0</v>
      </c>
      <c r="CF190">
        <f ca="1"/>
        <v>0</v>
      </c>
      <c r="CG190">
        <f ca="1"/>
        <v>0</v>
      </c>
      <c r="CH190">
        <f ca="1"/>
        <v>70</v>
      </c>
      <c r="CI190">
        <f ca="1"/>
        <v>110</v>
      </c>
      <c r="CJ190" t="b">
        <f ca="1"/>
        <v>0</v>
      </c>
      <c r="CK190" t="b">
        <f ca="1"/>
        <v>1</v>
      </c>
      <c r="CL190" t="b">
        <f ca="1"/>
        <v>1</v>
      </c>
      <c r="CM190" t="b">
        <f ca="1"/>
        <v>1</v>
      </c>
      <c r="CN190" t="b">
        <f ca="1"/>
        <v>0</v>
      </c>
      <c r="CO190">
        <f ca="1"/>
        <v>0</v>
      </c>
      <c r="CP190">
        <f ca="1"/>
        <v>0</v>
      </c>
      <c r="CQ190">
        <f ca="1"/>
        <v>0</v>
      </c>
      <c r="CR190">
        <f ca="1"/>
        <v>0</v>
      </c>
      <c r="CS190">
        <f ca="1"/>
        <v>0</v>
      </c>
      <c r="CT190">
        <f ca="1"/>
        <v>0</v>
      </c>
      <c r="CU190" t="b">
        <f ca="1"/>
        <v>1</v>
      </c>
      <c r="CV190" t="b">
        <f ca="1"/>
        <v>0</v>
      </c>
      <c r="CW190">
        <f ca="1"/>
        <v>151</v>
      </c>
      <c r="CX190">
        <f ca="1"/>
        <v>110</v>
      </c>
      <c r="CY190">
        <f ca="1"/>
        <v>1</v>
      </c>
      <c r="CZ190">
        <f ca="1"/>
        <v>0</v>
      </c>
      <c r="DA190">
        <f ca="1"/>
        <v>0</v>
      </c>
      <c r="DB190" t="b">
        <f ca="1"/>
        <v>0</v>
      </c>
      <c r="DC190" t="b">
        <f ca="1"/>
        <v>0</v>
      </c>
      <c r="DD190">
        <f ca="1"/>
        <v>0</v>
      </c>
      <c r="DE190" t="b">
        <f ca="1"/>
        <v>0</v>
      </c>
      <c r="DF190">
        <f ca="1"/>
        <v>0</v>
      </c>
    </row>
    <row r="191" spans="1:110" x14ac:dyDescent="0.2">
      <c r="A191" t="str">
        <f ca="1"/>
        <v>6_16 Villa</v>
      </c>
      <c r="B191">
        <f ca="1"/>
        <v>2</v>
      </c>
      <c r="C191">
        <f ca="1"/>
        <v>0</v>
      </c>
      <c r="D191">
        <f ca="1"/>
        <v>0</v>
      </c>
      <c r="E191">
        <f ca="1"/>
        <v>0</v>
      </c>
      <c r="F191">
        <f ca="1"/>
        <v>0</v>
      </c>
      <c r="G191">
        <f ca="1"/>
        <v>0</v>
      </c>
      <c r="H191">
        <f ca="1"/>
        <v>0</v>
      </c>
      <c r="I191">
        <f ca="1"/>
        <v>0</v>
      </c>
      <c r="J191">
        <f ca="1"/>
        <v>0</v>
      </c>
      <c r="K191" t="b">
        <f ca="1"/>
        <v>0</v>
      </c>
      <c r="L191" t="b">
        <f ca="1"/>
        <v>0</v>
      </c>
      <c r="M191" t="b">
        <f ca="1"/>
        <v>0</v>
      </c>
      <c r="N191" t="str">
        <f ca="1"/>
        <v>Tachanka</v>
      </c>
      <c r="O191" t="b">
        <f ca="1"/>
        <v>0</v>
      </c>
      <c r="P191">
        <f ca="1"/>
        <v>0</v>
      </c>
      <c r="Q191">
        <f ca="1"/>
        <v>0</v>
      </c>
      <c r="R191">
        <f ca="1"/>
        <v>0</v>
      </c>
      <c r="S191">
        <f ca="1"/>
        <v>0</v>
      </c>
      <c r="T191">
        <f ca="1"/>
        <v>0</v>
      </c>
      <c r="U191">
        <f ca="1"/>
        <v>0</v>
      </c>
      <c r="V191">
        <f ca="1"/>
        <v>0</v>
      </c>
      <c r="W191">
        <f ca="1"/>
        <v>0</v>
      </c>
      <c r="X191">
        <f ca="1"/>
        <v>0</v>
      </c>
      <c r="Y191">
        <f ca="1"/>
        <v>0</v>
      </c>
      <c r="Z191">
        <f ca="1"/>
        <v>2</v>
      </c>
      <c r="AA191">
        <f ca="1"/>
        <v>0</v>
      </c>
      <c r="AB191">
        <f ca="1"/>
        <v>0</v>
      </c>
      <c r="AC191">
        <f ca="1"/>
        <v>0</v>
      </c>
      <c r="AD191">
        <f ca="1"/>
        <v>0</v>
      </c>
      <c r="AE191">
        <f ca="1"/>
        <v>0</v>
      </c>
      <c r="AF191">
        <f ca="1"/>
        <v>0</v>
      </c>
      <c r="AG191">
        <f ca="1"/>
        <v>0</v>
      </c>
      <c r="AH191">
        <f ca="1"/>
        <v>0</v>
      </c>
      <c r="AI191">
        <f ca="1"/>
        <v>0</v>
      </c>
      <c r="AJ191">
        <f ca="1"/>
        <v>0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  <c r="AQ191">
        <f ca="1"/>
        <v>0</v>
      </c>
      <c r="AR191">
        <f ca="1"/>
        <v>0</v>
      </c>
      <c r="AS191">
        <f ca="1"/>
        <v>0</v>
      </c>
      <c r="AT191">
        <f ca="1"/>
        <v>0</v>
      </c>
      <c r="AU191">
        <f ca="1"/>
        <v>0</v>
      </c>
      <c r="AV191">
        <f ca="1"/>
        <v>0</v>
      </c>
      <c r="AW191">
        <f ca="1"/>
        <v>0</v>
      </c>
      <c r="AX191">
        <f ca="1"/>
        <v>0</v>
      </c>
      <c r="AY191">
        <f ca="1"/>
        <v>0</v>
      </c>
      <c r="AZ191">
        <f ca="1"/>
        <v>0</v>
      </c>
      <c r="BA191">
        <f ca="1"/>
        <v>0</v>
      </c>
      <c r="BB191">
        <f ca="1"/>
        <v>0</v>
      </c>
      <c r="BC191">
        <f ca="1"/>
        <v>0</v>
      </c>
      <c r="BD191">
        <f ca="1"/>
        <v>0</v>
      </c>
      <c r="BE191">
        <f ca="1"/>
        <v>0</v>
      </c>
      <c r="BF191">
        <f ca="1"/>
        <v>0</v>
      </c>
      <c r="BG191">
        <f ca="1"/>
        <v>0</v>
      </c>
      <c r="BH191">
        <f ca="1"/>
        <v>0</v>
      </c>
      <c r="BI191">
        <f ca="1"/>
        <v>0</v>
      </c>
      <c r="BJ191">
        <f ca="1"/>
        <v>0</v>
      </c>
      <c r="BK191">
        <f ca="1"/>
        <v>0</v>
      </c>
      <c r="BL191">
        <f ca="1"/>
        <v>0</v>
      </c>
      <c r="BM191">
        <f ca="1"/>
        <v>0</v>
      </c>
      <c r="BN191">
        <f ca="1"/>
        <v>0</v>
      </c>
      <c r="BO191">
        <f ca="1"/>
        <v>0</v>
      </c>
      <c r="BP191">
        <f ca="1"/>
        <v>0</v>
      </c>
      <c r="BQ191">
        <f ca="1"/>
        <v>0</v>
      </c>
      <c r="BR191" t="str">
        <f ca="1"/>
        <v/>
      </c>
      <c r="BS191">
        <f ca="1"/>
        <v>0</v>
      </c>
      <c r="BT191">
        <f ca="1"/>
        <v>0</v>
      </c>
      <c r="BU191" t="b">
        <f ca="1"/>
        <v>0</v>
      </c>
      <c r="BV191" t="b">
        <f ca="1"/>
        <v>0</v>
      </c>
      <c r="BW191">
        <f ca="1"/>
        <v>0</v>
      </c>
      <c r="BX191">
        <f ca="1"/>
        <v>0</v>
      </c>
      <c r="BY191">
        <f ca="1"/>
        <v>0</v>
      </c>
      <c r="BZ191">
        <f ca="1"/>
        <v>0</v>
      </c>
      <c r="CA191">
        <f ca="1"/>
        <v>1</v>
      </c>
      <c r="CB191">
        <f ca="1"/>
        <v>1</v>
      </c>
      <c r="CC191" t="b">
        <f ca="1"/>
        <v>0</v>
      </c>
      <c r="CD191" t="b">
        <f ca="1"/>
        <v>1</v>
      </c>
      <c r="CE191">
        <f ca="1"/>
        <v>0</v>
      </c>
      <c r="CF191">
        <f ca="1"/>
        <v>0</v>
      </c>
      <c r="CG191">
        <f ca="1"/>
        <v>0</v>
      </c>
      <c r="CH191">
        <f ca="1"/>
        <v>0</v>
      </c>
      <c r="CI191" t="b">
        <f ca="1"/>
        <v>0</v>
      </c>
      <c r="CJ191" t="b">
        <f ca="1"/>
        <v>0</v>
      </c>
      <c r="CK191" t="b">
        <f ca="1"/>
        <v>0</v>
      </c>
      <c r="CL191" t="b">
        <f ca="1"/>
        <v>0</v>
      </c>
      <c r="CM191" t="b">
        <f ca="1"/>
        <v>1</v>
      </c>
      <c r="CN191" t="b">
        <f ca="1"/>
        <v>0</v>
      </c>
      <c r="CO191">
        <f ca="1"/>
        <v>0</v>
      </c>
      <c r="CP191">
        <f ca="1"/>
        <v>0</v>
      </c>
      <c r="CQ191">
        <f ca="1"/>
        <v>0</v>
      </c>
      <c r="CR191">
        <f ca="1"/>
        <v>0</v>
      </c>
      <c r="CS191">
        <f ca="1"/>
        <v>0</v>
      </c>
      <c r="CT191">
        <f ca="1"/>
        <v>0</v>
      </c>
      <c r="CU191" t="b">
        <f ca="1"/>
        <v>0</v>
      </c>
      <c r="CV191" t="b">
        <f ca="1"/>
        <v>1</v>
      </c>
      <c r="CW191">
        <f ca="1"/>
        <v>113</v>
      </c>
      <c r="CX191" t="b">
        <f ca="1"/>
        <v>0</v>
      </c>
      <c r="CY191">
        <f ca="1"/>
        <v>0</v>
      </c>
      <c r="CZ191">
        <f ca="1"/>
        <v>1</v>
      </c>
      <c r="DA191">
        <f ca="1"/>
        <v>0</v>
      </c>
      <c r="DB191" t="b">
        <f ca="1"/>
        <v>0</v>
      </c>
      <c r="DC191" t="b">
        <f ca="1"/>
        <v>0</v>
      </c>
      <c r="DD191">
        <f ca="1"/>
        <v>0</v>
      </c>
      <c r="DE191" t="b">
        <f ca="1"/>
        <v>0</v>
      </c>
      <c r="DF191">
        <f ca="1"/>
        <v>0</v>
      </c>
    </row>
    <row r="192" spans="1:110" x14ac:dyDescent="0.2">
      <c r="A192" t="str">
        <f ca="1"/>
        <v>6_16 Villa</v>
      </c>
      <c r="B192">
        <f ca="1"/>
        <v>3</v>
      </c>
      <c r="C192">
        <f ca="1"/>
        <v>0</v>
      </c>
      <c r="D192">
        <f ca="1"/>
        <v>0</v>
      </c>
      <c r="E192">
        <f ca="1"/>
        <v>0</v>
      </c>
      <c r="F192">
        <f ca="1"/>
        <v>0</v>
      </c>
      <c r="G192">
        <f ca="1"/>
        <v>0</v>
      </c>
      <c r="H192">
        <f ca="1"/>
        <v>0</v>
      </c>
      <c r="I192">
        <f ca="1"/>
        <v>0</v>
      </c>
      <c r="J192" t="str">
        <f ca="1"/>
        <v>1:47</v>
      </c>
      <c r="K192" t="b">
        <f ca="1"/>
        <v>0</v>
      </c>
      <c r="L192" t="b">
        <f ca="1"/>
        <v>0</v>
      </c>
      <c r="M192" t="b">
        <f ca="1"/>
        <v>0</v>
      </c>
      <c r="N192" t="str">
        <f ca="1"/>
        <v>Kaid</v>
      </c>
      <c r="O192" t="b">
        <f ca="1"/>
        <v>0</v>
      </c>
      <c r="P192">
        <f ca="1"/>
        <v>0</v>
      </c>
      <c r="Q192">
        <f ca="1"/>
        <v>0</v>
      </c>
      <c r="R192">
        <f ca="1"/>
        <v>0</v>
      </c>
      <c r="S192">
        <f ca="1"/>
        <v>0</v>
      </c>
      <c r="T192">
        <f ca="1"/>
        <v>0</v>
      </c>
      <c r="U192">
        <f ca="1"/>
        <v>0</v>
      </c>
      <c r="V192">
        <f ca="1"/>
        <v>0</v>
      </c>
      <c r="W192">
        <f ca="1"/>
        <v>0</v>
      </c>
      <c r="X192">
        <f ca="1"/>
        <v>0</v>
      </c>
      <c r="Y192">
        <f ca="1"/>
        <v>0</v>
      </c>
      <c r="Z192">
        <f ca="1"/>
        <v>3</v>
      </c>
      <c r="AA192">
        <f ca="1"/>
        <v>0</v>
      </c>
      <c r="AB192">
        <f ca="1"/>
        <v>0</v>
      </c>
      <c r="AC192">
        <f ca="1"/>
        <v>0</v>
      </c>
      <c r="AD192">
        <f ca="1"/>
        <v>0</v>
      </c>
      <c r="AE192">
        <f ca="1"/>
        <v>0</v>
      </c>
      <c r="AF192">
        <f ca="1"/>
        <v>0</v>
      </c>
      <c r="AG192">
        <f ca="1"/>
        <v>0</v>
      </c>
      <c r="AH192">
        <f ca="1"/>
        <v>0</v>
      </c>
      <c r="AI192">
        <f ca="1"/>
        <v>0</v>
      </c>
      <c r="AJ192">
        <f ca="1"/>
        <v>0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  <c r="AQ192">
        <f ca="1"/>
        <v>0</v>
      </c>
      <c r="AR192">
        <f ca="1"/>
        <v>0</v>
      </c>
      <c r="AS192">
        <f ca="1"/>
        <v>0</v>
      </c>
      <c r="AT192">
        <f ca="1"/>
        <v>0</v>
      </c>
      <c r="AU192">
        <f ca="1"/>
        <v>0</v>
      </c>
      <c r="AV192">
        <f ca="1"/>
        <v>0</v>
      </c>
      <c r="AW192">
        <f ca="1"/>
        <v>0</v>
      </c>
      <c r="AX192">
        <f ca="1"/>
        <v>0</v>
      </c>
      <c r="AY192">
        <f ca="1"/>
        <v>0</v>
      </c>
      <c r="AZ192">
        <f ca="1"/>
        <v>0</v>
      </c>
      <c r="BA192">
        <f ca="1"/>
        <v>0</v>
      </c>
      <c r="BB192">
        <f ca="1"/>
        <v>0</v>
      </c>
      <c r="BC192">
        <f ca="1"/>
        <v>0</v>
      </c>
      <c r="BD192">
        <f ca="1"/>
        <v>0</v>
      </c>
      <c r="BE192">
        <f ca="1"/>
        <v>0</v>
      </c>
      <c r="BF192">
        <f ca="1"/>
        <v>0</v>
      </c>
      <c r="BG192">
        <f ca="1"/>
        <v>0</v>
      </c>
      <c r="BH192">
        <f ca="1"/>
        <v>0</v>
      </c>
      <c r="BI192">
        <f ca="1"/>
        <v>0</v>
      </c>
      <c r="BJ192">
        <f ca="1"/>
        <v>0</v>
      </c>
      <c r="BK192">
        <f ca="1"/>
        <v>0</v>
      </c>
      <c r="BL192">
        <f ca="1"/>
        <v>0</v>
      </c>
      <c r="BM192">
        <f ca="1"/>
        <v>0</v>
      </c>
      <c r="BN192">
        <f ca="1"/>
        <v>0</v>
      </c>
      <c r="BO192">
        <f ca="1"/>
        <v>0</v>
      </c>
      <c r="BP192">
        <f ca="1"/>
        <v>0</v>
      </c>
      <c r="BQ192">
        <f ca="1"/>
        <v>0</v>
      </c>
      <c r="BR192" t="str">
        <f ca="1"/>
        <v/>
      </c>
      <c r="BS192">
        <f ca="1"/>
        <v>0</v>
      </c>
      <c r="BT192">
        <f ca="1"/>
        <v>0</v>
      </c>
      <c r="BU192" t="b">
        <f ca="1"/>
        <v>0</v>
      </c>
      <c r="BV192" t="b">
        <f ca="1"/>
        <v>0</v>
      </c>
      <c r="BW192">
        <f ca="1"/>
        <v>0</v>
      </c>
      <c r="BX192">
        <f ca="1"/>
        <v>0</v>
      </c>
      <c r="BY192">
        <f ca="1"/>
        <v>0</v>
      </c>
      <c r="BZ192">
        <f ca="1"/>
        <v>0</v>
      </c>
      <c r="CA192">
        <f ca="1"/>
        <v>0</v>
      </c>
      <c r="CB192">
        <f ca="1"/>
        <v>0</v>
      </c>
      <c r="CC192" t="b">
        <f ca="1"/>
        <v>0</v>
      </c>
      <c r="CD192" t="b">
        <f ca="1"/>
        <v>0</v>
      </c>
      <c r="CE192">
        <f ca="1"/>
        <v>0</v>
      </c>
      <c r="CF192">
        <f ca="1"/>
        <v>0</v>
      </c>
      <c r="CG192">
        <f ca="1"/>
        <v>0</v>
      </c>
      <c r="CH192">
        <f ca="1"/>
        <v>107</v>
      </c>
      <c r="CI192">
        <f ca="1"/>
        <v>73</v>
      </c>
      <c r="CJ192" t="b">
        <f ca="1"/>
        <v>0</v>
      </c>
      <c r="CK192" t="b">
        <f ca="1"/>
        <v>0</v>
      </c>
      <c r="CL192" t="b">
        <f ca="1"/>
        <v>0</v>
      </c>
      <c r="CM192" t="b">
        <f ca="1"/>
        <v>0</v>
      </c>
      <c r="CN192" t="b">
        <f ca="1"/>
        <v>0</v>
      </c>
      <c r="CO192">
        <f ca="1"/>
        <v>0</v>
      </c>
      <c r="CP192">
        <f ca="1"/>
        <v>0</v>
      </c>
      <c r="CQ192">
        <f ca="1"/>
        <v>0</v>
      </c>
      <c r="CR192">
        <f ca="1"/>
        <v>0</v>
      </c>
      <c r="CS192">
        <f ca="1"/>
        <v>0</v>
      </c>
      <c r="CT192">
        <f ca="1"/>
        <v>0</v>
      </c>
      <c r="CU192" t="b">
        <f ca="1"/>
        <v>0</v>
      </c>
      <c r="CV192" t="b">
        <f ca="1"/>
        <v>0</v>
      </c>
      <c r="CW192">
        <f ca="1"/>
        <v>118</v>
      </c>
      <c r="CX192">
        <f ca="1"/>
        <v>73</v>
      </c>
      <c r="CY192">
        <f ca="1"/>
        <v>0</v>
      </c>
      <c r="CZ192">
        <f ca="1"/>
        <v>0</v>
      </c>
      <c r="DA192">
        <f ca="1"/>
        <v>0</v>
      </c>
      <c r="DB192" t="b">
        <f ca="1"/>
        <v>0</v>
      </c>
      <c r="DC192" t="b">
        <f ca="1"/>
        <v>0</v>
      </c>
      <c r="DD192">
        <f ca="1"/>
        <v>0</v>
      </c>
      <c r="DE192" t="b">
        <f ca="1"/>
        <v>0</v>
      </c>
      <c r="DF192">
        <f ca="1"/>
        <v>0</v>
      </c>
    </row>
    <row r="193" spans="1:110" x14ac:dyDescent="0.2">
      <c r="A193" t="str">
        <f ca="1"/>
        <v>6_16 Villa</v>
      </c>
      <c r="B193">
        <f ca="1"/>
        <v>4</v>
      </c>
      <c r="C193">
        <f ca="1"/>
        <v>0</v>
      </c>
      <c r="D193">
        <f ca="1"/>
        <v>0</v>
      </c>
      <c r="E193">
        <f ca="1"/>
        <v>0</v>
      </c>
      <c r="F193">
        <f ca="1"/>
        <v>0</v>
      </c>
      <c r="G193">
        <f ca="1"/>
        <v>0</v>
      </c>
      <c r="H193">
        <f ca="1"/>
        <v>0</v>
      </c>
      <c r="I193">
        <f ca="1"/>
        <v>0</v>
      </c>
      <c r="J193">
        <f ca="1"/>
        <v>0</v>
      </c>
      <c r="K193" t="b">
        <f ca="1"/>
        <v>0</v>
      </c>
      <c r="L193" t="b">
        <f ca="1"/>
        <v>0</v>
      </c>
      <c r="M193" t="b">
        <f ca="1"/>
        <v>0</v>
      </c>
      <c r="N193" t="str">
        <f ca="1"/>
        <v>Kaid</v>
      </c>
      <c r="O193" t="b">
        <f ca="1"/>
        <v>0</v>
      </c>
      <c r="P193">
        <f ca="1"/>
        <v>0</v>
      </c>
      <c r="Q193">
        <f ca="1"/>
        <v>0</v>
      </c>
      <c r="R193">
        <f ca="1"/>
        <v>0</v>
      </c>
      <c r="S193">
        <f ca="1"/>
        <v>0</v>
      </c>
      <c r="T193">
        <f ca="1"/>
        <v>0</v>
      </c>
      <c r="U193">
        <f ca="1"/>
        <v>0</v>
      </c>
      <c r="V193">
        <f ca="1"/>
        <v>0</v>
      </c>
      <c r="W193">
        <f ca="1"/>
        <v>0</v>
      </c>
      <c r="X193">
        <f ca="1"/>
        <v>0</v>
      </c>
      <c r="Y193">
        <f ca="1"/>
        <v>0</v>
      </c>
      <c r="Z193">
        <f ca="1"/>
        <v>4</v>
      </c>
      <c r="AA193">
        <f ca="1"/>
        <v>0</v>
      </c>
      <c r="AB193">
        <f ca="1"/>
        <v>0</v>
      </c>
      <c r="AC193">
        <f ca="1"/>
        <v>0</v>
      </c>
      <c r="AD193">
        <f ca="1"/>
        <v>0</v>
      </c>
      <c r="AE193">
        <f ca="1"/>
        <v>0</v>
      </c>
      <c r="AF193">
        <f ca="1"/>
        <v>0</v>
      </c>
      <c r="AG193">
        <f ca="1"/>
        <v>0</v>
      </c>
      <c r="AH193">
        <f ca="1"/>
        <v>0</v>
      </c>
      <c r="AI193">
        <f ca="1"/>
        <v>0</v>
      </c>
      <c r="AJ193">
        <f ca="1"/>
        <v>0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  <c r="AQ193">
        <f ca="1"/>
        <v>0</v>
      </c>
      <c r="AR193">
        <f ca="1"/>
        <v>0</v>
      </c>
      <c r="AS193">
        <f ca="1"/>
        <v>0</v>
      </c>
      <c r="AT193">
        <f ca="1"/>
        <v>0</v>
      </c>
      <c r="AU193">
        <f ca="1"/>
        <v>0</v>
      </c>
      <c r="AV193">
        <f ca="1"/>
        <v>0</v>
      </c>
      <c r="AW193">
        <f ca="1"/>
        <v>0</v>
      </c>
      <c r="AX193">
        <f ca="1"/>
        <v>0</v>
      </c>
      <c r="AY193">
        <f ca="1"/>
        <v>0</v>
      </c>
      <c r="AZ193">
        <f ca="1"/>
        <v>0</v>
      </c>
      <c r="BA193">
        <f ca="1"/>
        <v>0</v>
      </c>
      <c r="BB193">
        <f ca="1"/>
        <v>0</v>
      </c>
      <c r="BC193">
        <f ca="1"/>
        <v>0</v>
      </c>
      <c r="BD193">
        <f ca="1"/>
        <v>0</v>
      </c>
      <c r="BE193">
        <f ca="1"/>
        <v>0</v>
      </c>
      <c r="BF193">
        <f ca="1"/>
        <v>0</v>
      </c>
      <c r="BG193">
        <f ca="1"/>
        <v>0</v>
      </c>
      <c r="BH193">
        <f ca="1"/>
        <v>0</v>
      </c>
      <c r="BI193">
        <f ca="1"/>
        <v>0</v>
      </c>
      <c r="BJ193">
        <f ca="1"/>
        <v>0</v>
      </c>
      <c r="BK193">
        <f ca="1"/>
        <v>0</v>
      </c>
      <c r="BL193">
        <f ca="1"/>
        <v>0</v>
      </c>
      <c r="BM193">
        <f ca="1"/>
        <v>0</v>
      </c>
      <c r="BN193">
        <f ca="1"/>
        <v>0</v>
      </c>
      <c r="BO193">
        <f ca="1"/>
        <v>0</v>
      </c>
      <c r="BP193">
        <f ca="1"/>
        <v>0</v>
      </c>
      <c r="BQ193">
        <f ca="1"/>
        <v>0</v>
      </c>
      <c r="BR193" t="str">
        <f ca="1"/>
        <v/>
      </c>
      <c r="BS193">
        <f ca="1"/>
        <v>0</v>
      </c>
      <c r="BT193">
        <f ca="1"/>
        <v>0</v>
      </c>
      <c r="BU193" t="b">
        <f ca="1"/>
        <v>0</v>
      </c>
      <c r="BV193" t="b">
        <f ca="1"/>
        <v>0</v>
      </c>
      <c r="BW193">
        <f ca="1"/>
        <v>0</v>
      </c>
      <c r="BX193">
        <f ca="1"/>
        <v>0</v>
      </c>
      <c r="BY193">
        <f ca="1"/>
        <v>0</v>
      </c>
      <c r="BZ193">
        <f ca="1"/>
        <v>0</v>
      </c>
      <c r="CA193">
        <f ca="1"/>
        <v>3</v>
      </c>
      <c r="CB193">
        <f ca="1"/>
        <v>2</v>
      </c>
      <c r="CC193" t="b">
        <f ca="1"/>
        <v>0</v>
      </c>
      <c r="CD193" t="b">
        <f ca="1"/>
        <v>1</v>
      </c>
      <c r="CE193">
        <f ca="1"/>
        <v>0</v>
      </c>
      <c r="CF193">
        <f ca="1"/>
        <v>0</v>
      </c>
      <c r="CG193">
        <f ca="1"/>
        <v>0</v>
      </c>
      <c r="CH193">
        <f ca="1"/>
        <v>0</v>
      </c>
      <c r="CI193" t="b">
        <f ca="1"/>
        <v>0</v>
      </c>
      <c r="CJ193" t="b">
        <f ca="1"/>
        <v>1</v>
      </c>
      <c r="CK193" t="b">
        <f ca="1"/>
        <v>1</v>
      </c>
      <c r="CL193" t="b">
        <f ca="1"/>
        <v>0</v>
      </c>
      <c r="CM193" t="b">
        <f ca="1"/>
        <v>0</v>
      </c>
      <c r="CN193" t="b">
        <f ca="1"/>
        <v>0</v>
      </c>
      <c r="CO193">
        <f ca="1"/>
        <v>0</v>
      </c>
      <c r="CP193">
        <f ca="1"/>
        <v>0</v>
      </c>
      <c r="CQ193">
        <f ca="1"/>
        <v>0</v>
      </c>
      <c r="CR193">
        <f ca="1"/>
        <v>0</v>
      </c>
      <c r="CS193">
        <f ca="1"/>
        <v>0</v>
      </c>
      <c r="CT193">
        <f ca="1"/>
        <v>0</v>
      </c>
      <c r="CU193" t="b">
        <f ca="1"/>
        <v>0</v>
      </c>
      <c r="CV193" t="b">
        <f ca="1"/>
        <v>1</v>
      </c>
      <c r="CW193">
        <f ca="1"/>
        <v>43</v>
      </c>
      <c r="CX193" t="b">
        <f ca="1"/>
        <v>0</v>
      </c>
      <c r="CY193">
        <f ca="1"/>
        <v>0</v>
      </c>
      <c r="CZ193">
        <f ca="1"/>
        <v>3</v>
      </c>
      <c r="DA193">
        <f ca="1"/>
        <v>0</v>
      </c>
      <c r="DB193" t="b">
        <f ca="1"/>
        <v>0</v>
      </c>
      <c r="DC193" t="b">
        <f ca="1"/>
        <v>0</v>
      </c>
      <c r="DD193">
        <f ca="1"/>
        <v>0</v>
      </c>
      <c r="DE193" t="b">
        <f ca="1"/>
        <v>0</v>
      </c>
      <c r="DF193">
        <f ca="1"/>
        <v>0</v>
      </c>
    </row>
    <row r="194" spans="1:110" x14ac:dyDescent="0.2">
      <c r="A194" t="str">
        <f ca="1"/>
        <v>6_16 Villa</v>
      </c>
      <c r="B194">
        <f ca="1"/>
        <v>5</v>
      </c>
      <c r="C194">
        <f ca="1"/>
        <v>0</v>
      </c>
      <c r="D194">
        <f ca="1"/>
        <v>0</v>
      </c>
      <c r="E194">
        <f ca="1"/>
        <v>0</v>
      </c>
      <c r="F194">
        <f ca="1"/>
        <v>0</v>
      </c>
      <c r="G194">
        <f ca="1"/>
        <v>0</v>
      </c>
      <c r="H194">
        <f ca="1"/>
        <v>0</v>
      </c>
      <c r="I194">
        <f ca="1"/>
        <v>0</v>
      </c>
      <c r="J194">
        <f ca="1"/>
        <v>0</v>
      </c>
      <c r="K194" t="b">
        <f ca="1"/>
        <v>0</v>
      </c>
      <c r="L194" t="b">
        <f ca="1"/>
        <v>0</v>
      </c>
      <c r="M194" t="b">
        <f ca="1"/>
        <v>0</v>
      </c>
      <c r="N194" t="str">
        <f ca="1"/>
        <v>Pulse</v>
      </c>
      <c r="O194" t="b">
        <f ca="1"/>
        <v>0</v>
      </c>
      <c r="P194">
        <f ca="1"/>
        <v>0</v>
      </c>
      <c r="Q194">
        <f ca="1"/>
        <v>0</v>
      </c>
      <c r="R194">
        <f ca="1"/>
        <v>0</v>
      </c>
      <c r="S194">
        <f ca="1"/>
        <v>0</v>
      </c>
      <c r="T194">
        <f ca="1"/>
        <v>0</v>
      </c>
      <c r="U194">
        <f ca="1"/>
        <v>0</v>
      </c>
      <c r="V194">
        <f ca="1"/>
        <v>0</v>
      </c>
      <c r="W194">
        <f ca="1"/>
        <v>0</v>
      </c>
      <c r="X194">
        <f ca="1"/>
        <v>0</v>
      </c>
      <c r="Y194">
        <f ca="1"/>
        <v>0</v>
      </c>
      <c r="Z194">
        <f ca="1"/>
        <v>5</v>
      </c>
      <c r="AA194">
        <f ca="1"/>
        <v>0</v>
      </c>
      <c r="AB194">
        <f ca="1"/>
        <v>0</v>
      </c>
      <c r="AC194">
        <f ca="1"/>
        <v>0</v>
      </c>
      <c r="AD194">
        <f ca="1"/>
        <v>0</v>
      </c>
      <c r="AE194">
        <f ca="1"/>
        <v>0</v>
      </c>
      <c r="AF194">
        <f ca="1"/>
        <v>0</v>
      </c>
      <c r="AG194">
        <f ca="1"/>
        <v>0</v>
      </c>
      <c r="AH194">
        <f ca="1"/>
        <v>0</v>
      </c>
      <c r="AI194">
        <f ca="1"/>
        <v>0</v>
      </c>
      <c r="AJ194">
        <f ca="1"/>
        <v>0</v>
      </c>
      <c r="AK194">
        <f ca="1"/>
        <v>0</v>
      </c>
      <c r="AL194">
        <f ca="1"/>
        <v>0</v>
      </c>
      <c r="AM194">
        <f ca="1"/>
        <v>0</v>
      </c>
      <c r="AN194">
        <f ca="1"/>
        <v>0</v>
      </c>
      <c r="AO194">
        <f ca="1"/>
        <v>0</v>
      </c>
      <c r="AP194">
        <f ca="1"/>
        <v>0</v>
      </c>
      <c r="AQ194">
        <f ca="1"/>
        <v>0</v>
      </c>
      <c r="AR194">
        <f ca="1"/>
        <v>0</v>
      </c>
      <c r="AS194">
        <f ca="1"/>
        <v>0</v>
      </c>
      <c r="AT194">
        <f ca="1"/>
        <v>0</v>
      </c>
      <c r="AU194">
        <f ca="1"/>
        <v>0</v>
      </c>
      <c r="AV194">
        <f ca="1"/>
        <v>0</v>
      </c>
      <c r="AW194">
        <f ca="1"/>
        <v>0</v>
      </c>
      <c r="AX194">
        <f ca="1"/>
        <v>0</v>
      </c>
      <c r="AY194">
        <f ca="1"/>
        <v>0</v>
      </c>
      <c r="AZ194">
        <f ca="1"/>
        <v>0</v>
      </c>
      <c r="BA194">
        <f ca="1"/>
        <v>0</v>
      </c>
      <c r="BB194">
        <f ca="1"/>
        <v>0</v>
      </c>
      <c r="BC194">
        <f ca="1"/>
        <v>0</v>
      </c>
      <c r="BD194">
        <f ca="1"/>
        <v>0</v>
      </c>
      <c r="BE194">
        <f ca="1"/>
        <v>0</v>
      </c>
      <c r="BF194">
        <f ca="1"/>
        <v>0</v>
      </c>
      <c r="BG194">
        <f ca="1"/>
        <v>0</v>
      </c>
      <c r="BH194">
        <f ca="1"/>
        <v>0</v>
      </c>
      <c r="BI194">
        <f ca="1"/>
        <v>0</v>
      </c>
      <c r="BJ194">
        <f ca="1"/>
        <v>0</v>
      </c>
      <c r="BK194">
        <f ca="1"/>
        <v>0</v>
      </c>
      <c r="BL194">
        <f ca="1"/>
        <v>0</v>
      </c>
      <c r="BM194">
        <f ca="1"/>
        <v>0</v>
      </c>
      <c r="BN194">
        <f ca="1"/>
        <v>0</v>
      </c>
      <c r="BO194">
        <f ca="1"/>
        <v>0</v>
      </c>
      <c r="BP194">
        <f ca="1"/>
        <v>0</v>
      </c>
      <c r="BQ194">
        <f ca="1"/>
        <v>0</v>
      </c>
      <c r="BR194" t="str">
        <f ca="1"/>
        <v/>
      </c>
      <c r="BS194">
        <f ca="1"/>
        <v>0</v>
      </c>
      <c r="BT194">
        <f ca="1"/>
        <v>0</v>
      </c>
      <c r="BU194" t="b">
        <f ca="1"/>
        <v>0</v>
      </c>
      <c r="BV194" t="b">
        <f ca="1"/>
        <v>0</v>
      </c>
      <c r="BW194">
        <f ca="1"/>
        <v>0</v>
      </c>
      <c r="BX194">
        <f ca="1"/>
        <v>0</v>
      </c>
      <c r="BY194">
        <f ca="1"/>
        <v>0</v>
      </c>
      <c r="BZ194">
        <f ca="1"/>
        <v>0</v>
      </c>
      <c r="CA194">
        <f ca="1"/>
        <v>2</v>
      </c>
      <c r="CB194">
        <f ca="1"/>
        <v>0</v>
      </c>
      <c r="CC194" t="b">
        <f ca="1"/>
        <v>0</v>
      </c>
      <c r="CD194" t="b">
        <f ca="1"/>
        <v>1</v>
      </c>
      <c r="CE194">
        <f ca="1"/>
        <v>0</v>
      </c>
      <c r="CF194">
        <f ca="1"/>
        <v>0</v>
      </c>
      <c r="CG194">
        <f ca="1"/>
        <v>0</v>
      </c>
      <c r="CH194">
        <f ca="1"/>
        <v>0</v>
      </c>
      <c r="CI194" t="b">
        <f ca="1"/>
        <v>0</v>
      </c>
      <c r="CJ194" t="b">
        <f ca="1"/>
        <v>1</v>
      </c>
      <c r="CK194" t="b">
        <f ca="1"/>
        <v>1</v>
      </c>
      <c r="CL194" t="b">
        <f ca="1"/>
        <v>0</v>
      </c>
      <c r="CM194" t="b">
        <f ca="1"/>
        <v>0</v>
      </c>
      <c r="CN194" t="b">
        <f ca="1"/>
        <v>0</v>
      </c>
      <c r="CO194">
        <f ca="1"/>
        <v>0</v>
      </c>
      <c r="CP194">
        <f ca="1"/>
        <v>0</v>
      </c>
      <c r="CQ194">
        <f ca="1"/>
        <v>0</v>
      </c>
      <c r="CR194">
        <f ca="1"/>
        <v>0</v>
      </c>
      <c r="CS194">
        <f ca="1"/>
        <v>0</v>
      </c>
      <c r="CT194">
        <f ca="1"/>
        <v>0</v>
      </c>
      <c r="CU194" t="b">
        <f ca="1"/>
        <v>1</v>
      </c>
      <c r="CV194" t="b">
        <f ca="1"/>
        <v>1</v>
      </c>
      <c r="CW194">
        <f ca="1"/>
        <v>177</v>
      </c>
      <c r="CX194" t="b">
        <f ca="1"/>
        <v>0</v>
      </c>
      <c r="CY194">
        <f ca="1"/>
        <v>2</v>
      </c>
      <c r="CZ194">
        <f ca="1"/>
        <v>2</v>
      </c>
      <c r="DA194">
        <f ca="1"/>
        <v>0</v>
      </c>
      <c r="DB194" t="b">
        <f ca="1"/>
        <v>0</v>
      </c>
      <c r="DC194" t="b">
        <f ca="1"/>
        <v>0</v>
      </c>
      <c r="DD194">
        <f ca="1"/>
        <v>0</v>
      </c>
      <c r="DE194" t="b">
        <f ca="1"/>
        <v>0</v>
      </c>
      <c r="DF194">
        <f ca="1"/>
        <v>1</v>
      </c>
    </row>
    <row r="195" spans="1:110" x14ac:dyDescent="0.2">
      <c r="A195" t="str">
        <f ca="1"/>
        <v>6_16 Villa</v>
      </c>
      <c r="B195">
        <f ca="1"/>
        <v>6</v>
      </c>
      <c r="C195">
        <f ca="1"/>
        <v>0</v>
      </c>
      <c r="D195">
        <f ca="1"/>
        <v>0</v>
      </c>
      <c r="E195">
        <f ca="1"/>
        <v>0</v>
      </c>
      <c r="F195">
        <f ca="1"/>
        <v>0</v>
      </c>
      <c r="G195">
        <f ca="1"/>
        <v>0</v>
      </c>
      <c r="H195">
        <f ca="1"/>
        <v>0</v>
      </c>
      <c r="I195">
        <f ca="1"/>
        <v>0</v>
      </c>
      <c r="J195">
        <f ca="1"/>
        <v>0</v>
      </c>
      <c r="K195" t="b">
        <f ca="1"/>
        <v>0</v>
      </c>
      <c r="L195" t="b">
        <f ca="1"/>
        <v>0</v>
      </c>
      <c r="M195" t="b">
        <f ca="1"/>
        <v>0</v>
      </c>
      <c r="N195" t="str">
        <f ca="1"/>
        <v>Pulse</v>
      </c>
      <c r="O195" t="b">
        <f ca="1"/>
        <v>0</v>
      </c>
      <c r="P195">
        <f ca="1"/>
        <v>0</v>
      </c>
      <c r="Q195">
        <f ca="1"/>
        <v>0</v>
      </c>
      <c r="R195">
        <f ca="1"/>
        <v>0</v>
      </c>
      <c r="S195">
        <f ca="1"/>
        <v>0</v>
      </c>
      <c r="T195">
        <f ca="1"/>
        <v>0</v>
      </c>
      <c r="U195">
        <f ca="1"/>
        <v>0</v>
      </c>
      <c r="V195">
        <f ca="1"/>
        <v>0</v>
      </c>
      <c r="W195">
        <f ca="1"/>
        <v>0</v>
      </c>
      <c r="X195">
        <f ca="1"/>
        <v>0</v>
      </c>
      <c r="Y195">
        <f ca="1"/>
        <v>0</v>
      </c>
      <c r="Z195">
        <f ca="1"/>
        <v>6</v>
      </c>
      <c r="AA195">
        <f ca="1"/>
        <v>0</v>
      </c>
      <c r="AB195">
        <f ca="1"/>
        <v>0</v>
      </c>
      <c r="AC195">
        <f ca="1"/>
        <v>0</v>
      </c>
      <c r="AD195">
        <f ca="1"/>
        <v>0</v>
      </c>
      <c r="AE195">
        <f ca="1"/>
        <v>0</v>
      </c>
      <c r="AF195">
        <f ca="1"/>
        <v>0</v>
      </c>
      <c r="AG195">
        <f ca="1"/>
        <v>0</v>
      </c>
      <c r="AH195">
        <f ca="1"/>
        <v>0</v>
      </c>
      <c r="AI195">
        <f ca="1"/>
        <v>0</v>
      </c>
      <c r="AJ195">
        <f ca="1"/>
        <v>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  <c r="AQ195">
        <f ca="1"/>
        <v>0</v>
      </c>
      <c r="AR195">
        <f ca="1"/>
        <v>0</v>
      </c>
      <c r="AS195">
        <f ca="1"/>
        <v>0</v>
      </c>
      <c r="AT195">
        <f ca="1"/>
        <v>0</v>
      </c>
      <c r="AU195">
        <f ca="1"/>
        <v>0</v>
      </c>
      <c r="AV195">
        <f ca="1"/>
        <v>0</v>
      </c>
      <c r="AW195">
        <f ca="1"/>
        <v>0</v>
      </c>
      <c r="AX195">
        <f ca="1"/>
        <v>0</v>
      </c>
      <c r="AY195">
        <f ca="1"/>
        <v>0</v>
      </c>
      <c r="AZ195">
        <f ca="1"/>
        <v>0</v>
      </c>
      <c r="BA195">
        <f ca="1"/>
        <v>0</v>
      </c>
      <c r="BB195">
        <f ca="1"/>
        <v>0</v>
      </c>
      <c r="BC195">
        <f ca="1"/>
        <v>0</v>
      </c>
      <c r="BD195">
        <f ca="1"/>
        <v>0</v>
      </c>
      <c r="BE195">
        <f ca="1"/>
        <v>0</v>
      </c>
      <c r="BF195">
        <f ca="1"/>
        <v>0</v>
      </c>
      <c r="BG195">
        <f ca="1"/>
        <v>0</v>
      </c>
      <c r="BH195">
        <f ca="1"/>
        <v>0</v>
      </c>
      <c r="BI195">
        <f ca="1"/>
        <v>0</v>
      </c>
      <c r="BJ195">
        <f ca="1"/>
        <v>0</v>
      </c>
      <c r="BK195">
        <f ca="1"/>
        <v>0</v>
      </c>
      <c r="BL195">
        <f ca="1"/>
        <v>0</v>
      </c>
      <c r="BM195">
        <f ca="1"/>
        <v>0</v>
      </c>
      <c r="BN195">
        <f ca="1"/>
        <v>0</v>
      </c>
      <c r="BO195">
        <f ca="1"/>
        <v>0</v>
      </c>
      <c r="BP195">
        <f ca="1"/>
        <v>0</v>
      </c>
      <c r="BQ195">
        <f ca="1"/>
        <v>0</v>
      </c>
      <c r="BR195" t="str">
        <f ca="1"/>
        <v/>
      </c>
      <c r="BS195">
        <f ca="1"/>
        <v>0</v>
      </c>
      <c r="BT195">
        <f ca="1"/>
        <v>0</v>
      </c>
      <c r="BU195" t="b">
        <f ca="1"/>
        <v>0</v>
      </c>
      <c r="BV195" t="b">
        <f ca="1"/>
        <v>0</v>
      </c>
      <c r="BW195">
        <f ca="1"/>
        <v>0</v>
      </c>
      <c r="BX195">
        <f ca="1"/>
        <v>0</v>
      </c>
      <c r="BY195">
        <f ca="1"/>
        <v>0</v>
      </c>
      <c r="BZ195">
        <f ca="1"/>
        <v>0</v>
      </c>
      <c r="CA195">
        <f ca="1"/>
        <v>2</v>
      </c>
      <c r="CB195">
        <f ca="1"/>
        <v>1</v>
      </c>
      <c r="CC195" t="b">
        <f ca="1"/>
        <v>0</v>
      </c>
      <c r="CD195" t="b">
        <f ca="1"/>
        <v>1</v>
      </c>
      <c r="CE195">
        <f ca="1"/>
        <v>0</v>
      </c>
      <c r="CF195">
        <f ca="1"/>
        <v>0</v>
      </c>
      <c r="CG195">
        <f ca="1"/>
        <v>0</v>
      </c>
      <c r="CH195">
        <f ca="1"/>
        <v>0</v>
      </c>
      <c r="CI195" t="b">
        <f ca="1"/>
        <v>0</v>
      </c>
      <c r="CJ195" t="b">
        <f ca="1"/>
        <v>0</v>
      </c>
      <c r="CK195" t="b">
        <f ca="1"/>
        <v>0</v>
      </c>
      <c r="CL195" t="b">
        <f ca="1"/>
        <v>0</v>
      </c>
      <c r="CM195" t="b">
        <f ca="1"/>
        <v>0</v>
      </c>
      <c r="CN195" t="b">
        <f ca="1"/>
        <v>0</v>
      </c>
      <c r="CO195">
        <f ca="1"/>
        <v>0</v>
      </c>
      <c r="CP195">
        <f ca="1"/>
        <v>0</v>
      </c>
      <c r="CQ195">
        <f ca="1"/>
        <v>0</v>
      </c>
      <c r="CR195">
        <f ca="1"/>
        <v>0</v>
      </c>
      <c r="CS195">
        <f ca="1"/>
        <v>0</v>
      </c>
      <c r="CT195">
        <f ca="1"/>
        <v>0</v>
      </c>
      <c r="CU195" t="b">
        <f ca="1"/>
        <v>0</v>
      </c>
      <c r="CV195" t="b">
        <f ca="1"/>
        <v>1</v>
      </c>
      <c r="CW195">
        <f ca="1"/>
        <v>64</v>
      </c>
      <c r="CX195" t="b">
        <f ca="1"/>
        <v>0</v>
      </c>
      <c r="CY195">
        <f ca="1"/>
        <v>0</v>
      </c>
      <c r="CZ195">
        <f ca="1"/>
        <v>2</v>
      </c>
      <c r="DA195">
        <f ca="1"/>
        <v>0</v>
      </c>
      <c r="DB195" t="b">
        <f ca="1"/>
        <v>0</v>
      </c>
      <c r="DC195" t="b">
        <f ca="1"/>
        <v>0</v>
      </c>
      <c r="DD195">
        <f ca="1"/>
        <v>0</v>
      </c>
      <c r="DE195" t="b">
        <f ca="1"/>
        <v>0</v>
      </c>
      <c r="DF195">
        <f ca="1"/>
        <v>0</v>
      </c>
    </row>
    <row r="196" spans="1:110" x14ac:dyDescent="0.2">
      <c r="A196" t="str">
        <f ca="1"/>
        <v>6_16 Villa</v>
      </c>
      <c r="B196">
        <f ca="1"/>
        <v>7</v>
      </c>
      <c r="C196">
        <f ca="1"/>
        <v>0</v>
      </c>
      <c r="D196">
        <f ca="1"/>
        <v>0</v>
      </c>
      <c r="E196">
        <f ca="1"/>
        <v>0</v>
      </c>
      <c r="F196">
        <f ca="1"/>
        <v>0</v>
      </c>
      <c r="G196">
        <f ca="1"/>
        <v>0</v>
      </c>
      <c r="H196">
        <f ca="1"/>
        <v>0</v>
      </c>
      <c r="I196">
        <f ca="1"/>
        <v>0</v>
      </c>
      <c r="J196" t="str">
        <f ca="1"/>
        <v>0:29</v>
      </c>
      <c r="K196" t="b">
        <f ca="1"/>
        <v>0</v>
      </c>
      <c r="L196" t="b">
        <f ca="1"/>
        <v>0</v>
      </c>
      <c r="M196" t="b">
        <f ca="1"/>
        <v>0</v>
      </c>
      <c r="N196" t="str">
        <f ca="1"/>
        <v>Jackel</v>
      </c>
      <c r="O196" t="b">
        <f ca="1"/>
        <v>0</v>
      </c>
      <c r="P196">
        <f ca="1"/>
        <v>0</v>
      </c>
      <c r="Q196">
        <f ca="1"/>
        <v>0</v>
      </c>
      <c r="R196">
        <f ca="1"/>
        <v>0</v>
      </c>
      <c r="S196">
        <f ca="1"/>
        <v>0</v>
      </c>
      <c r="T196">
        <f ca="1"/>
        <v>0</v>
      </c>
      <c r="U196">
        <f ca="1"/>
        <v>0</v>
      </c>
      <c r="V196">
        <f ca="1"/>
        <v>0</v>
      </c>
      <c r="W196">
        <f ca="1"/>
        <v>0</v>
      </c>
      <c r="X196">
        <f ca="1"/>
        <v>0</v>
      </c>
      <c r="Y196">
        <f ca="1"/>
        <v>0</v>
      </c>
      <c r="Z196">
        <f ca="1"/>
        <v>7</v>
      </c>
      <c r="AA196">
        <f ca="1"/>
        <v>0</v>
      </c>
      <c r="AB196">
        <f ca="1"/>
        <v>0</v>
      </c>
      <c r="AC196">
        <f ca="1"/>
        <v>0</v>
      </c>
      <c r="AD196">
        <f ca="1"/>
        <v>0</v>
      </c>
      <c r="AE196">
        <f ca="1"/>
        <v>0</v>
      </c>
      <c r="AF196">
        <f ca="1"/>
        <v>0</v>
      </c>
      <c r="AG196">
        <f ca="1"/>
        <v>0</v>
      </c>
      <c r="AH196">
        <f ca="1"/>
        <v>0</v>
      </c>
      <c r="AI196">
        <f ca="1"/>
        <v>0</v>
      </c>
      <c r="AJ196">
        <f ca="1"/>
        <v>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  <c r="AQ196">
        <f ca="1"/>
        <v>0</v>
      </c>
      <c r="AR196">
        <f ca="1"/>
        <v>0</v>
      </c>
      <c r="AS196">
        <f ca="1"/>
        <v>0</v>
      </c>
      <c r="AT196">
        <f ca="1"/>
        <v>0</v>
      </c>
      <c r="AU196">
        <f ca="1"/>
        <v>0</v>
      </c>
      <c r="AV196">
        <f ca="1"/>
        <v>0</v>
      </c>
      <c r="AW196">
        <f ca="1"/>
        <v>0</v>
      </c>
      <c r="AX196">
        <f ca="1"/>
        <v>0</v>
      </c>
      <c r="AY196">
        <f ca="1"/>
        <v>0</v>
      </c>
      <c r="AZ196">
        <f ca="1"/>
        <v>0</v>
      </c>
      <c r="BA196">
        <f ca="1"/>
        <v>0</v>
      </c>
      <c r="BB196">
        <f ca="1"/>
        <v>0</v>
      </c>
      <c r="BC196">
        <f ca="1"/>
        <v>0</v>
      </c>
      <c r="BD196">
        <f ca="1"/>
        <v>0</v>
      </c>
      <c r="BE196">
        <f ca="1"/>
        <v>0</v>
      </c>
      <c r="BF196">
        <f ca="1"/>
        <v>0</v>
      </c>
      <c r="BG196">
        <f ca="1"/>
        <v>0</v>
      </c>
      <c r="BH196">
        <f ca="1"/>
        <v>0</v>
      </c>
      <c r="BI196">
        <f ca="1"/>
        <v>0</v>
      </c>
      <c r="BJ196">
        <f ca="1"/>
        <v>0</v>
      </c>
      <c r="BK196">
        <f ca="1"/>
        <v>0</v>
      </c>
      <c r="BL196">
        <f ca="1"/>
        <v>0</v>
      </c>
      <c r="BM196">
        <f ca="1"/>
        <v>0</v>
      </c>
      <c r="BN196">
        <f ca="1"/>
        <v>0</v>
      </c>
      <c r="BO196">
        <f ca="1"/>
        <v>0</v>
      </c>
      <c r="BP196">
        <f ca="1"/>
        <v>0</v>
      </c>
      <c r="BQ196">
        <f ca="1"/>
        <v>0</v>
      </c>
      <c r="BR196" t="str">
        <f ca="1"/>
        <v/>
      </c>
      <c r="BS196">
        <f ca="1"/>
        <v>0</v>
      </c>
      <c r="BT196">
        <f ca="1"/>
        <v>0</v>
      </c>
      <c r="BU196" t="b">
        <f ca="1"/>
        <v>0</v>
      </c>
      <c r="BV196" t="b">
        <f ca="1"/>
        <v>0</v>
      </c>
      <c r="BW196">
        <f ca="1"/>
        <v>0</v>
      </c>
      <c r="BX196">
        <f ca="1"/>
        <v>0</v>
      </c>
      <c r="BY196">
        <f ca="1"/>
        <v>0</v>
      </c>
      <c r="BZ196">
        <f ca="1"/>
        <v>0</v>
      </c>
      <c r="CA196">
        <f ca="1"/>
        <v>1</v>
      </c>
      <c r="CB196">
        <f ca="1"/>
        <v>1</v>
      </c>
      <c r="CC196" t="b">
        <f ca="1"/>
        <v>0</v>
      </c>
      <c r="CD196" t="b">
        <f ca="1"/>
        <v>1</v>
      </c>
      <c r="CE196">
        <f ca="1"/>
        <v>0</v>
      </c>
      <c r="CF196">
        <f ca="1"/>
        <v>0</v>
      </c>
      <c r="CG196">
        <f ca="1"/>
        <v>0</v>
      </c>
      <c r="CH196">
        <f ca="1"/>
        <v>29</v>
      </c>
      <c r="CI196">
        <f ca="1"/>
        <v>151</v>
      </c>
      <c r="CJ196" t="b">
        <f ca="1"/>
        <v>1</v>
      </c>
      <c r="CK196" t="b">
        <f ca="1"/>
        <v>1</v>
      </c>
      <c r="CL196" t="b">
        <f ca="1"/>
        <v>0</v>
      </c>
      <c r="CM196" t="b">
        <f ca="1"/>
        <v>1</v>
      </c>
      <c r="CN196" t="b">
        <f ca="1"/>
        <v>0</v>
      </c>
      <c r="CO196">
        <f ca="1"/>
        <v>0</v>
      </c>
      <c r="CP196">
        <f ca="1"/>
        <v>0</v>
      </c>
      <c r="CQ196">
        <f ca="1"/>
        <v>0</v>
      </c>
      <c r="CR196">
        <f ca="1"/>
        <v>0</v>
      </c>
      <c r="CS196">
        <f ca="1"/>
        <v>0</v>
      </c>
      <c r="CT196">
        <f ca="1"/>
        <v>0</v>
      </c>
      <c r="CU196">
        <f ca="1"/>
        <v>0</v>
      </c>
      <c r="CV196">
        <f ca="1"/>
        <v>0</v>
      </c>
      <c r="CW196">
        <f ca="1"/>
        <v>0</v>
      </c>
      <c r="CX196">
        <f ca="1"/>
        <v>0</v>
      </c>
      <c r="CY196">
        <f ca="1"/>
        <v>0</v>
      </c>
      <c r="CZ196">
        <f ca="1"/>
        <v>0</v>
      </c>
      <c r="DA196">
        <f ca="1"/>
        <v>0</v>
      </c>
      <c r="DB196" t="b">
        <f ca="1"/>
        <v>0</v>
      </c>
      <c r="DC196" t="b">
        <f ca="1"/>
        <v>0</v>
      </c>
      <c r="DD196">
        <f ca="1"/>
        <v>0</v>
      </c>
      <c r="DE196" t="b">
        <f ca="1"/>
        <v>0</v>
      </c>
      <c r="DF196">
        <f ca="1"/>
        <v>0</v>
      </c>
    </row>
    <row r="197" spans="1:110" x14ac:dyDescent="0.2">
      <c r="A197" t="str">
        <f ca="1"/>
        <v>6_16 Villa</v>
      </c>
      <c r="B197">
        <f ca="1"/>
        <v>8</v>
      </c>
      <c r="C197">
        <f ca="1"/>
        <v>0</v>
      </c>
      <c r="D197">
        <f ca="1"/>
        <v>0</v>
      </c>
      <c r="E197">
        <f ca="1"/>
        <v>0</v>
      </c>
      <c r="F197">
        <f ca="1"/>
        <v>0</v>
      </c>
      <c r="G197">
        <f ca="1"/>
        <v>0</v>
      </c>
      <c r="H197">
        <f ca="1"/>
        <v>0</v>
      </c>
      <c r="I197">
        <f ca="1"/>
        <v>0</v>
      </c>
      <c r="J197" t="str">
        <f ca="1"/>
        <v>1:07</v>
      </c>
      <c r="K197" t="b">
        <f ca="1"/>
        <v>0</v>
      </c>
      <c r="L197" t="b">
        <f ca="1"/>
        <v>0</v>
      </c>
      <c r="M197" t="b">
        <f ca="1"/>
        <v>0</v>
      </c>
      <c r="N197" t="str">
        <f ca="1"/>
        <v>Jackel</v>
      </c>
      <c r="O197" t="b">
        <f ca="1"/>
        <v>0</v>
      </c>
      <c r="P197">
        <f ca="1"/>
        <v>0</v>
      </c>
      <c r="Q197">
        <f ca="1"/>
        <v>0</v>
      </c>
      <c r="R197">
        <f ca="1"/>
        <v>0</v>
      </c>
      <c r="S197">
        <f ca="1"/>
        <v>0</v>
      </c>
      <c r="T197">
        <f ca="1"/>
        <v>0</v>
      </c>
      <c r="U197">
        <f ca="1"/>
        <v>0</v>
      </c>
      <c r="V197">
        <f ca="1"/>
        <v>0</v>
      </c>
      <c r="W197">
        <f ca="1"/>
        <v>0</v>
      </c>
      <c r="X197">
        <f ca="1"/>
        <v>0</v>
      </c>
      <c r="Y197">
        <f ca="1"/>
        <v>0</v>
      </c>
      <c r="Z197">
        <f ca="1"/>
        <v>8</v>
      </c>
      <c r="AA197">
        <f ca="1"/>
        <v>0</v>
      </c>
      <c r="AB197">
        <f ca="1"/>
        <v>0</v>
      </c>
      <c r="AC197">
        <f ca="1"/>
        <v>0</v>
      </c>
      <c r="AD197">
        <f ca="1"/>
        <v>0</v>
      </c>
      <c r="AE197">
        <f ca="1"/>
        <v>0</v>
      </c>
      <c r="AF197">
        <f ca="1"/>
        <v>0</v>
      </c>
      <c r="AG197">
        <f ca="1"/>
        <v>0</v>
      </c>
      <c r="AH197">
        <f ca="1"/>
        <v>0</v>
      </c>
      <c r="AI197">
        <f ca="1"/>
        <v>0</v>
      </c>
      <c r="AJ197">
        <f ca="1"/>
        <v>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  <c r="AQ197">
        <f ca="1"/>
        <v>0</v>
      </c>
      <c r="AR197">
        <f ca="1"/>
        <v>0</v>
      </c>
      <c r="AS197">
        <f ca="1"/>
        <v>0</v>
      </c>
      <c r="AT197">
        <f ca="1"/>
        <v>0</v>
      </c>
      <c r="AU197">
        <f ca="1"/>
        <v>0</v>
      </c>
      <c r="AV197">
        <f ca="1"/>
        <v>0</v>
      </c>
      <c r="AW197">
        <f ca="1"/>
        <v>0</v>
      </c>
      <c r="AX197">
        <f ca="1"/>
        <v>0</v>
      </c>
      <c r="AY197">
        <f ca="1"/>
        <v>0</v>
      </c>
      <c r="AZ197">
        <f ca="1"/>
        <v>0</v>
      </c>
      <c r="BA197">
        <f ca="1"/>
        <v>0</v>
      </c>
      <c r="BB197">
        <f ca="1"/>
        <v>0</v>
      </c>
      <c r="BC197">
        <f ca="1"/>
        <v>0</v>
      </c>
      <c r="BD197">
        <f ca="1"/>
        <v>0</v>
      </c>
      <c r="BE197">
        <f ca="1"/>
        <v>0</v>
      </c>
      <c r="BF197">
        <f ca="1"/>
        <v>0</v>
      </c>
      <c r="BG197">
        <f ca="1"/>
        <v>0</v>
      </c>
      <c r="BH197">
        <f ca="1"/>
        <v>0</v>
      </c>
      <c r="BI197">
        <f ca="1"/>
        <v>0</v>
      </c>
      <c r="BJ197">
        <f ca="1"/>
        <v>0</v>
      </c>
      <c r="BK197">
        <f ca="1"/>
        <v>0</v>
      </c>
      <c r="BL197">
        <f ca="1"/>
        <v>0</v>
      </c>
      <c r="BM197">
        <f ca="1"/>
        <v>0</v>
      </c>
      <c r="BN197">
        <f ca="1"/>
        <v>0</v>
      </c>
      <c r="BO197">
        <f ca="1"/>
        <v>0</v>
      </c>
      <c r="BP197">
        <f ca="1"/>
        <v>0</v>
      </c>
      <c r="BQ197">
        <f ca="1"/>
        <v>0</v>
      </c>
      <c r="BR197" t="str">
        <f ca="1"/>
        <v/>
      </c>
      <c r="BS197">
        <f ca="1"/>
        <v>0</v>
      </c>
      <c r="BT197">
        <f ca="1"/>
        <v>0</v>
      </c>
      <c r="BU197" t="b">
        <f ca="1"/>
        <v>0</v>
      </c>
      <c r="BV197" t="b">
        <f ca="1"/>
        <v>0</v>
      </c>
      <c r="BW197">
        <f ca="1"/>
        <v>0</v>
      </c>
      <c r="BX197">
        <f ca="1"/>
        <v>0</v>
      </c>
      <c r="BY197">
        <f ca="1"/>
        <v>0</v>
      </c>
      <c r="BZ197">
        <f ca="1"/>
        <v>0</v>
      </c>
      <c r="CA197">
        <f ca="1"/>
        <v>0</v>
      </c>
      <c r="CB197">
        <f ca="1"/>
        <v>0</v>
      </c>
      <c r="CC197" t="b">
        <f ca="1"/>
        <v>0</v>
      </c>
      <c r="CD197" t="b">
        <f ca="1"/>
        <v>0</v>
      </c>
      <c r="CE197">
        <f ca="1"/>
        <v>0</v>
      </c>
      <c r="CF197">
        <f ca="1"/>
        <v>0</v>
      </c>
      <c r="CG197">
        <f ca="1"/>
        <v>0</v>
      </c>
      <c r="CH197">
        <f ca="1"/>
        <v>67</v>
      </c>
      <c r="CI197">
        <f ca="1"/>
        <v>113</v>
      </c>
      <c r="CJ197" t="b">
        <f ca="1"/>
        <v>0</v>
      </c>
      <c r="CK197" t="b">
        <f ca="1"/>
        <v>0</v>
      </c>
      <c r="CL197" t="b">
        <f ca="1"/>
        <v>0</v>
      </c>
      <c r="CM197" t="b">
        <f ca="1"/>
        <v>0</v>
      </c>
      <c r="CN197" t="b">
        <f ca="1"/>
        <v>0</v>
      </c>
      <c r="CO197">
        <f ca="1"/>
        <v>0</v>
      </c>
      <c r="CP197">
        <f ca="1"/>
        <v>0</v>
      </c>
      <c r="CQ197">
        <f ca="1"/>
        <v>0</v>
      </c>
      <c r="CR197">
        <f ca="1"/>
        <v>0</v>
      </c>
      <c r="CS197">
        <f ca="1"/>
        <v>0</v>
      </c>
      <c r="CT197">
        <f ca="1"/>
        <v>0</v>
      </c>
      <c r="CU197">
        <f ca="1"/>
        <v>0</v>
      </c>
      <c r="CV197">
        <f ca="1"/>
        <v>0</v>
      </c>
      <c r="CW197">
        <f ca="1"/>
        <v>0</v>
      </c>
      <c r="CX197">
        <f ca="1"/>
        <v>0</v>
      </c>
      <c r="CY197">
        <f ca="1"/>
        <v>0</v>
      </c>
      <c r="CZ197">
        <f ca="1"/>
        <v>0</v>
      </c>
      <c r="DA197">
        <f ca="1"/>
        <v>0</v>
      </c>
      <c r="DB197" t="b">
        <f ca="1"/>
        <v>0</v>
      </c>
      <c r="DC197" t="b">
        <f ca="1"/>
        <v>0</v>
      </c>
      <c r="DD197">
        <f ca="1"/>
        <v>0</v>
      </c>
      <c r="DE197" t="b">
        <f ca="1"/>
        <v>0</v>
      </c>
      <c r="DF197">
        <f ca="1"/>
        <v>0</v>
      </c>
    </row>
    <row r="198" spans="1:110" x14ac:dyDescent="0.2">
      <c r="A198" t="str">
        <f ca="1"/>
        <v>6_16 Villa</v>
      </c>
      <c r="B198">
        <f ca="1"/>
        <v>9</v>
      </c>
      <c r="C198">
        <f ca="1"/>
        <v>0</v>
      </c>
      <c r="D198">
        <f ca="1"/>
        <v>0</v>
      </c>
      <c r="E198">
        <f ca="1"/>
        <v>0</v>
      </c>
      <c r="F198">
        <f ca="1"/>
        <v>0</v>
      </c>
      <c r="G198">
        <f ca="1"/>
        <v>0</v>
      </c>
      <c r="H198">
        <f ca="1"/>
        <v>0</v>
      </c>
      <c r="I198">
        <f ca="1"/>
        <v>0</v>
      </c>
      <c r="J198" t="str">
        <f ca="1"/>
        <v>1:02</v>
      </c>
      <c r="K198" t="b">
        <f ca="1"/>
        <v>0</v>
      </c>
      <c r="L198" t="b">
        <f ca="1"/>
        <v>0</v>
      </c>
      <c r="M198" t="b">
        <f ca="1"/>
        <v>0</v>
      </c>
      <c r="N198" t="str">
        <f ca="1"/>
        <v>Jackel</v>
      </c>
      <c r="O198" t="b">
        <f ca="1"/>
        <v>0</v>
      </c>
      <c r="P198">
        <f ca="1"/>
        <v>0</v>
      </c>
      <c r="Q198">
        <f ca="1"/>
        <v>0</v>
      </c>
      <c r="R198">
        <f ca="1"/>
        <v>0</v>
      </c>
      <c r="S198">
        <f ca="1"/>
        <v>0</v>
      </c>
      <c r="T198">
        <f ca="1"/>
        <v>0</v>
      </c>
      <c r="U198">
        <f ca="1"/>
        <v>0</v>
      </c>
      <c r="V198">
        <f ca="1"/>
        <v>0</v>
      </c>
      <c r="W198">
        <f ca="1"/>
        <v>0</v>
      </c>
      <c r="X198">
        <f ca="1"/>
        <v>0</v>
      </c>
      <c r="Y198">
        <f ca="1"/>
        <v>0</v>
      </c>
      <c r="Z198">
        <f ca="1"/>
        <v>9</v>
      </c>
      <c r="AA198">
        <f ca="1"/>
        <v>0</v>
      </c>
      <c r="AB198">
        <f ca="1"/>
        <v>0</v>
      </c>
      <c r="AC198">
        <f ca="1"/>
        <v>0</v>
      </c>
      <c r="AD198">
        <f ca="1"/>
        <v>0</v>
      </c>
      <c r="AE198">
        <f ca="1"/>
        <v>0</v>
      </c>
      <c r="AF198">
        <f ca="1"/>
        <v>0</v>
      </c>
      <c r="AG198">
        <f ca="1"/>
        <v>0</v>
      </c>
      <c r="AH198">
        <f ca="1"/>
        <v>0</v>
      </c>
      <c r="AI198">
        <f ca="1"/>
        <v>0</v>
      </c>
      <c r="AJ198">
        <f ca="1"/>
        <v>0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  <c r="AQ198">
        <f ca="1"/>
        <v>0</v>
      </c>
      <c r="AR198">
        <f ca="1"/>
        <v>0</v>
      </c>
      <c r="AS198">
        <f ca="1"/>
        <v>0</v>
      </c>
      <c r="AT198">
        <f ca="1"/>
        <v>0</v>
      </c>
      <c r="AU198">
        <f ca="1"/>
        <v>0</v>
      </c>
      <c r="AV198">
        <f ca="1"/>
        <v>0</v>
      </c>
      <c r="AW198">
        <f ca="1"/>
        <v>0</v>
      </c>
      <c r="AX198">
        <f ca="1"/>
        <v>0</v>
      </c>
      <c r="AY198">
        <f ca="1"/>
        <v>0</v>
      </c>
      <c r="AZ198">
        <f ca="1"/>
        <v>0</v>
      </c>
      <c r="BA198">
        <f ca="1"/>
        <v>0</v>
      </c>
      <c r="BB198">
        <f ca="1"/>
        <v>0</v>
      </c>
      <c r="BC198">
        <f ca="1"/>
        <v>0</v>
      </c>
      <c r="BD198">
        <f ca="1"/>
        <v>0</v>
      </c>
      <c r="BE198">
        <f ca="1"/>
        <v>0</v>
      </c>
      <c r="BF198">
        <f ca="1"/>
        <v>0</v>
      </c>
      <c r="BG198">
        <f ca="1"/>
        <v>0</v>
      </c>
      <c r="BH198">
        <f ca="1"/>
        <v>0</v>
      </c>
      <c r="BI198">
        <f ca="1"/>
        <v>0</v>
      </c>
      <c r="BJ198">
        <f ca="1"/>
        <v>0</v>
      </c>
      <c r="BK198">
        <f ca="1"/>
        <v>0</v>
      </c>
      <c r="BL198">
        <f ca="1"/>
        <v>0</v>
      </c>
      <c r="BM198">
        <f ca="1"/>
        <v>0</v>
      </c>
      <c r="BN198">
        <f ca="1"/>
        <v>0</v>
      </c>
      <c r="BO198">
        <f ca="1"/>
        <v>0</v>
      </c>
      <c r="BP198">
        <f ca="1"/>
        <v>0</v>
      </c>
      <c r="BQ198">
        <f ca="1"/>
        <v>0</v>
      </c>
      <c r="BR198" t="str">
        <f ca="1"/>
        <v/>
      </c>
      <c r="BS198">
        <f ca="1"/>
        <v>0</v>
      </c>
      <c r="BT198">
        <f ca="1"/>
        <v>0</v>
      </c>
      <c r="BU198" t="b">
        <f ca="1"/>
        <v>0</v>
      </c>
      <c r="BV198" t="b">
        <f ca="1"/>
        <v>0</v>
      </c>
      <c r="BW198">
        <f ca="1"/>
        <v>0</v>
      </c>
      <c r="BX198">
        <f ca="1"/>
        <v>0</v>
      </c>
      <c r="BY198">
        <f ca="1"/>
        <v>0</v>
      </c>
      <c r="BZ198">
        <f ca="1"/>
        <v>0</v>
      </c>
      <c r="CA198">
        <f ca="1"/>
        <v>0</v>
      </c>
      <c r="CB198">
        <f ca="1"/>
        <v>0</v>
      </c>
      <c r="CC198" t="b">
        <f ca="1"/>
        <v>0</v>
      </c>
      <c r="CD198" t="b">
        <f ca="1"/>
        <v>0</v>
      </c>
      <c r="CE198">
        <f ca="1"/>
        <v>0</v>
      </c>
      <c r="CF198">
        <f ca="1"/>
        <v>0</v>
      </c>
      <c r="CG198">
        <f ca="1"/>
        <v>0</v>
      </c>
      <c r="CH198">
        <f ca="1"/>
        <v>62</v>
      </c>
      <c r="CI198">
        <f ca="1"/>
        <v>118</v>
      </c>
      <c r="CJ198" t="b">
        <f ca="1"/>
        <v>1</v>
      </c>
      <c r="CK198" t="b">
        <f ca="1"/>
        <v>1</v>
      </c>
      <c r="CL198" t="b">
        <f ca="1"/>
        <v>0</v>
      </c>
      <c r="CM198" t="b">
        <f ca="1"/>
        <v>0</v>
      </c>
      <c r="CN198" t="b">
        <f ca="1"/>
        <v>0</v>
      </c>
      <c r="CO198">
        <f ca="1"/>
        <v>0</v>
      </c>
      <c r="CP198">
        <f ca="1"/>
        <v>0</v>
      </c>
      <c r="CQ198">
        <f ca="1"/>
        <v>0</v>
      </c>
      <c r="CR198">
        <f ca="1"/>
        <v>0</v>
      </c>
      <c r="CS198">
        <f ca="1"/>
        <v>0</v>
      </c>
      <c r="CT198">
        <f ca="1"/>
        <v>0</v>
      </c>
      <c r="CU198">
        <f ca="1"/>
        <v>0</v>
      </c>
      <c r="CV198">
        <f ca="1"/>
        <v>0</v>
      </c>
      <c r="CW198">
        <f ca="1"/>
        <v>0</v>
      </c>
      <c r="CX198">
        <f ca="1"/>
        <v>0</v>
      </c>
      <c r="CY198">
        <f ca="1"/>
        <v>0</v>
      </c>
      <c r="CZ198">
        <f ca="1"/>
        <v>0</v>
      </c>
      <c r="DA198">
        <f ca="1"/>
        <v>0</v>
      </c>
      <c r="DB198" t="b">
        <f ca="1"/>
        <v>0</v>
      </c>
      <c r="DC198" t="b">
        <f ca="1"/>
        <v>0</v>
      </c>
      <c r="DD198">
        <f ca="1"/>
        <v>0</v>
      </c>
      <c r="DE198" t="b">
        <f ca="1"/>
        <v>0</v>
      </c>
      <c r="DF198">
        <f ca="1"/>
        <v>0</v>
      </c>
    </row>
    <row r="199" spans="1:110" x14ac:dyDescent="0.2">
      <c r="A199" t="str">
        <f ca="1"/>
        <v>6_16 Villa</v>
      </c>
      <c r="B199">
        <f ca="1"/>
        <v>10</v>
      </c>
      <c r="C199">
        <f ca="1"/>
        <v>0</v>
      </c>
      <c r="D199">
        <f ca="1"/>
        <v>0</v>
      </c>
      <c r="E199">
        <f ca="1"/>
        <v>0</v>
      </c>
      <c r="F199">
        <f ca="1"/>
        <v>0</v>
      </c>
      <c r="G199">
        <f ca="1"/>
        <v>0</v>
      </c>
      <c r="H199">
        <f ca="1"/>
        <v>0</v>
      </c>
      <c r="I199">
        <f ca="1"/>
        <v>0</v>
      </c>
      <c r="J199" t="str">
        <f ca="1"/>
        <v>2:17</v>
      </c>
      <c r="K199" t="b">
        <f ca="1"/>
        <v>0</v>
      </c>
      <c r="L199" t="b">
        <f ca="1"/>
        <v>0</v>
      </c>
      <c r="M199" t="b">
        <f ca="1"/>
        <v>1</v>
      </c>
      <c r="N199" t="str">
        <f ca="1"/>
        <v>Sledge</v>
      </c>
      <c r="O199" t="b">
        <f ca="1"/>
        <v>0</v>
      </c>
      <c r="P199">
        <f ca="1"/>
        <v>0</v>
      </c>
      <c r="Q199">
        <f ca="1"/>
        <v>0</v>
      </c>
      <c r="R199">
        <f ca="1"/>
        <v>0</v>
      </c>
      <c r="S199">
        <f ca="1"/>
        <v>0</v>
      </c>
      <c r="T199">
        <f ca="1"/>
        <v>0</v>
      </c>
      <c r="U199">
        <f ca="1"/>
        <v>0</v>
      </c>
      <c r="V199">
        <f ca="1"/>
        <v>0</v>
      </c>
      <c r="W199">
        <f ca="1"/>
        <v>0</v>
      </c>
      <c r="X199">
        <f ca="1"/>
        <v>0</v>
      </c>
      <c r="Y199">
        <f ca="1"/>
        <v>0</v>
      </c>
      <c r="Z199">
        <f ca="1"/>
        <v>10</v>
      </c>
      <c r="AA199">
        <f ca="1"/>
        <v>0</v>
      </c>
      <c r="AB199">
        <f ca="1"/>
        <v>0</v>
      </c>
      <c r="AC199">
        <f ca="1"/>
        <v>0</v>
      </c>
      <c r="AD199">
        <f ca="1"/>
        <v>0</v>
      </c>
      <c r="AE199">
        <f ca="1"/>
        <v>0</v>
      </c>
      <c r="AF199">
        <f ca="1"/>
        <v>0</v>
      </c>
      <c r="AG199">
        <f ca="1"/>
        <v>0</v>
      </c>
      <c r="AH199">
        <f ca="1"/>
        <v>0</v>
      </c>
      <c r="AI199">
        <f ca="1"/>
        <v>0</v>
      </c>
      <c r="AJ199">
        <f ca="1"/>
        <v>0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  <c r="AQ199">
        <f ca="1"/>
        <v>0</v>
      </c>
      <c r="AR199">
        <f ca="1"/>
        <v>0</v>
      </c>
      <c r="AS199">
        <f ca="1"/>
        <v>0</v>
      </c>
      <c r="AT199">
        <f ca="1"/>
        <v>0</v>
      </c>
      <c r="AU199">
        <f ca="1"/>
        <v>0</v>
      </c>
      <c r="AV199">
        <f ca="1"/>
        <v>0</v>
      </c>
      <c r="AW199">
        <f ca="1"/>
        <v>0</v>
      </c>
      <c r="AX199">
        <f ca="1"/>
        <v>0</v>
      </c>
      <c r="AY199">
        <f ca="1"/>
        <v>0</v>
      </c>
      <c r="AZ199">
        <f ca="1"/>
        <v>0</v>
      </c>
      <c r="BA199">
        <f ca="1"/>
        <v>0</v>
      </c>
      <c r="BB199">
        <f ca="1"/>
        <v>0</v>
      </c>
      <c r="BC199">
        <f ca="1"/>
        <v>0</v>
      </c>
      <c r="BD199">
        <f ca="1"/>
        <v>0</v>
      </c>
      <c r="BE199">
        <f ca="1"/>
        <v>0</v>
      </c>
      <c r="BF199">
        <f ca="1"/>
        <v>0</v>
      </c>
      <c r="BG199">
        <f ca="1"/>
        <v>0</v>
      </c>
      <c r="BH199">
        <f ca="1"/>
        <v>0</v>
      </c>
      <c r="BI199">
        <f ca="1"/>
        <v>0</v>
      </c>
      <c r="BJ199">
        <f ca="1"/>
        <v>0</v>
      </c>
      <c r="BK199">
        <f ca="1"/>
        <v>0</v>
      </c>
      <c r="BL199">
        <f ca="1"/>
        <v>0</v>
      </c>
      <c r="BM199">
        <f ca="1"/>
        <v>0</v>
      </c>
      <c r="BN199">
        <f ca="1"/>
        <v>0</v>
      </c>
      <c r="BO199">
        <f ca="1"/>
        <v>0</v>
      </c>
      <c r="BP199">
        <f ca="1"/>
        <v>0</v>
      </c>
      <c r="BQ199">
        <f ca="1"/>
        <v>0</v>
      </c>
      <c r="BR199" t="str">
        <f ca="1"/>
        <v/>
      </c>
      <c r="BS199">
        <f ca="1"/>
        <v>0</v>
      </c>
      <c r="BT199">
        <f ca="1"/>
        <v>0</v>
      </c>
      <c r="BU199" t="b">
        <f ca="1"/>
        <v>0</v>
      </c>
      <c r="BV199" t="b">
        <f ca="1"/>
        <v>0</v>
      </c>
      <c r="BW199">
        <f ca="1"/>
        <v>0</v>
      </c>
      <c r="BX199">
        <f ca="1"/>
        <v>0</v>
      </c>
      <c r="BY199">
        <f ca="1"/>
        <v>0</v>
      </c>
      <c r="BZ199">
        <f ca="1"/>
        <v>0</v>
      </c>
      <c r="CA199">
        <f ca="1"/>
        <v>0</v>
      </c>
      <c r="CB199">
        <f ca="1"/>
        <v>0</v>
      </c>
      <c r="CC199" t="b">
        <f ca="1"/>
        <v>0</v>
      </c>
      <c r="CD199" t="b">
        <f ca="1"/>
        <v>0</v>
      </c>
      <c r="CE199">
        <f ca="1"/>
        <v>0</v>
      </c>
      <c r="CF199">
        <f ca="1"/>
        <v>0</v>
      </c>
      <c r="CG199">
        <f ca="1"/>
        <v>0</v>
      </c>
      <c r="CH199">
        <f ca="1"/>
        <v>137</v>
      </c>
      <c r="CI199">
        <f ca="1"/>
        <v>43</v>
      </c>
      <c r="CJ199" t="b">
        <f ca="1"/>
        <v>0</v>
      </c>
      <c r="CK199" t="b">
        <f ca="1"/>
        <v>0</v>
      </c>
      <c r="CL199" t="b">
        <f ca="1"/>
        <v>0</v>
      </c>
      <c r="CM199" t="b">
        <f ca="1"/>
        <v>0</v>
      </c>
      <c r="CN199" t="b">
        <f ca="1"/>
        <v>0</v>
      </c>
      <c r="CO199">
        <f ca="1"/>
        <v>0</v>
      </c>
      <c r="CP199">
        <f ca="1"/>
        <v>0</v>
      </c>
      <c r="CQ199">
        <f ca="1"/>
        <v>0</v>
      </c>
      <c r="CR199">
        <f ca="1"/>
        <v>0</v>
      </c>
      <c r="CS199">
        <f ca="1"/>
        <v>0</v>
      </c>
      <c r="CT199">
        <f ca="1"/>
        <v>0</v>
      </c>
      <c r="CU199">
        <f ca="1"/>
        <v>0</v>
      </c>
      <c r="CV199">
        <f ca="1"/>
        <v>0</v>
      </c>
      <c r="CW199">
        <f ca="1"/>
        <v>0</v>
      </c>
      <c r="CX199">
        <f ca="1"/>
        <v>0</v>
      </c>
      <c r="CY199">
        <f ca="1"/>
        <v>0</v>
      </c>
      <c r="CZ199">
        <f ca="1"/>
        <v>0</v>
      </c>
      <c r="DA199">
        <f ca="1"/>
        <v>0</v>
      </c>
      <c r="DB199" t="b">
        <f ca="1"/>
        <v>0</v>
      </c>
      <c r="DC199" t="b">
        <f ca="1"/>
        <v>0</v>
      </c>
      <c r="DD199">
        <f ca="1"/>
        <v>0</v>
      </c>
      <c r="DE199" t="b">
        <f ca="1"/>
        <v>0</v>
      </c>
      <c r="DF199">
        <f ca="1"/>
        <v>0</v>
      </c>
    </row>
    <row r="200" spans="1:110" x14ac:dyDescent="0.2">
      <c r="A200" t="str">
        <f ca="1"/>
        <v>6_16 Villa</v>
      </c>
      <c r="B200">
        <f ca="1"/>
        <v>11</v>
      </c>
      <c r="C200">
        <f ca="1"/>
        <v>0</v>
      </c>
      <c r="D200">
        <f ca="1"/>
        <v>0</v>
      </c>
      <c r="E200">
        <f ca="1"/>
        <v>0</v>
      </c>
      <c r="F200">
        <f ca="1"/>
        <v>0</v>
      </c>
      <c r="G200">
        <f ca="1"/>
        <v>0</v>
      </c>
      <c r="H200">
        <f ca="1"/>
        <v>0</v>
      </c>
      <c r="I200">
        <f ca="1"/>
        <v>0</v>
      </c>
      <c r="J200" t="str">
        <f ca="1"/>
        <v>0:03</v>
      </c>
      <c r="K200" t="b">
        <f ca="1"/>
        <v>0</v>
      </c>
      <c r="L200" t="b">
        <f ca="1"/>
        <v>0</v>
      </c>
      <c r="M200" t="b">
        <f ca="1"/>
        <v>0</v>
      </c>
      <c r="N200" t="str">
        <f ca="1"/>
        <v>Nokk</v>
      </c>
      <c r="O200" t="b">
        <f ca="1"/>
        <v>0</v>
      </c>
      <c r="P200">
        <f ca="1"/>
        <v>0</v>
      </c>
      <c r="Q200">
        <f ca="1"/>
        <v>0</v>
      </c>
      <c r="R200">
        <f ca="1"/>
        <v>0</v>
      </c>
      <c r="S200">
        <f ca="1"/>
        <v>0</v>
      </c>
      <c r="T200">
        <f ca="1"/>
        <v>0</v>
      </c>
      <c r="U200">
        <f ca="1"/>
        <v>0</v>
      </c>
      <c r="V200">
        <f ca="1"/>
        <v>0</v>
      </c>
      <c r="W200">
        <f ca="1"/>
        <v>0</v>
      </c>
      <c r="X200">
        <f ca="1"/>
        <v>0</v>
      </c>
      <c r="Y200">
        <f ca="1"/>
        <v>0</v>
      </c>
      <c r="Z200">
        <f ca="1"/>
        <v>11</v>
      </c>
      <c r="AA200">
        <f ca="1"/>
        <v>0</v>
      </c>
      <c r="AB200">
        <f ca="1"/>
        <v>0</v>
      </c>
      <c r="AC200">
        <f ca="1"/>
        <v>0</v>
      </c>
      <c r="AD200">
        <f ca="1"/>
        <v>0</v>
      </c>
      <c r="AE200">
        <f ca="1"/>
        <v>0</v>
      </c>
      <c r="AF200">
        <f ca="1"/>
        <v>0</v>
      </c>
      <c r="AG200">
        <f ca="1"/>
        <v>0</v>
      </c>
      <c r="AH200">
        <f ca="1"/>
        <v>0</v>
      </c>
      <c r="AI200">
        <f ca="1"/>
        <v>0</v>
      </c>
      <c r="AJ200">
        <f ca="1"/>
        <v>0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  <c r="AQ200">
        <f ca="1"/>
        <v>0</v>
      </c>
      <c r="AR200">
        <f ca="1"/>
        <v>0</v>
      </c>
      <c r="AS200">
        <f ca="1"/>
        <v>0</v>
      </c>
      <c r="AT200">
        <f ca="1"/>
        <v>0</v>
      </c>
      <c r="AU200">
        <f ca="1"/>
        <v>0</v>
      </c>
      <c r="AV200">
        <f ca="1"/>
        <v>0</v>
      </c>
      <c r="AW200">
        <f ca="1"/>
        <v>0</v>
      </c>
      <c r="AX200">
        <f ca="1"/>
        <v>0</v>
      </c>
      <c r="AY200">
        <f ca="1"/>
        <v>0</v>
      </c>
      <c r="AZ200">
        <f ca="1"/>
        <v>0</v>
      </c>
      <c r="BA200">
        <f ca="1"/>
        <v>0</v>
      </c>
      <c r="BB200">
        <f ca="1"/>
        <v>0</v>
      </c>
      <c r="BC200">
        <f ca="1"/>
        <v>0</v>
      </c>
      <c r="BD200">
        <f ca="1"/>
        <v>0</v>
      </c>
      <c r="BE200">
        <f ca="1"/>
        <v>0</v>
      </c>
      <c r="BF200">
        <f ca="1"/>
        <v>0</v>
      </c>
      <c r="BG200">
        <f ca="1"/>
        <v>0</v>
      </c>
      <c r="BH200">
        <f ca="1"/>
        <v>0</v>
      </c>
      <c r="BI200">
        <f ca="1"/>
        <v>0</v>
      </c>
      <c r="BJ200">
        <f ca="1"/>
        <v>0</v>
      </c>
      <c r="BK200">
        <f ca="1"/>
        <v>0</v>
      </c>
      <c r="BL200">
        <f ca="1"/>
        <v>0</v>
      </c>
      <c r="BM200">
        <f ca="1"/>
        <v>0</v>
      </c>
      <c r="BN200">
        <f ca="1"/>
        <v>0</v>
      </c>
      <c r="BO200">
        <f ca="1"/>
        <v>0</v>
      </c>
      <c r="BP200">
        <f ca="1"/>
        <v>0</v>
      </c>
      <c r="BQ200">
        <f ca="1"/>
        <v>0</v>
      </c>
      <c r="BR200" t="str">
        <f ca="1"/>
        <v/>
      </c>
      <c r="BS200">
        <f ca="1"/>
        <v>0</v>
      </c>
      <c r="BT200">
        <f ca="1"/>
        <v>0</v>
      </c>
      <c r="BU200" t="b">
        <f ca="1"/>
        <v>0</v>
      </c>
      <c r="BV200" t="b">
        <f ca="1"/>
        <v>0</v>
      </c>
      <c r="BW200">
        <f ca="1"/>
        <v>0</v>
      </c>
      <c r="BX200">
        <f ca="1"/>
        <v>0</v>
      </c>
      <c r="BY200">
        <f ca="1"/>
        <v>0</v>
      </c>
      <c r="BZ200">
        <f ca="1"/>
        <v>0</v>
      </c>
      <c r="CA200">
        <f ca="1"/>
        <v>2</v>
      </c>
      <c r="CB200">
        <f ca="1"/>
        <v>1</v>
      </c>
      <c r="CC200" t="b">
        <f ca="1"/>
        <v>1</v>
      </c>
      <c r="CD200" t="b">
        <f ca="1"/>
        <v>1</v>
      </c>
      <c r="CE200">
        <f ca="1"/>
        <v>0</v>
      </c>
      <c r="CF200">
        <f ca="1"/>
        <v>0</v>
      </c>
      <c r="CG200">
        <f ca="1"/>
        <v>0</v>
      </c>
      <c r="CH200">
        <f ca="1"/>
        <v>3</v>
      </c>
      <c r="CI200">
        <f ca="1"/>
        <v>177</v>
      </c>
      <c r="CJ200" t="b">
        <f ca="1"/>
        <v>0</v>
      </c>
      <c r="CK200" t="b">
        <f ca="1"/>
        <v>0</v>
      </c>
      <c r="CL200" t="b">
        <f ca="1"/>
        <v>0</v>
      </c>
      <c r="CM200" t="b">
        <f ca="1"/>
        <v>1</v>
      </c>
      <c r="CN200" t="b">
        <f ca="1"/>
        <v>0</v>
      </c>
      <c r="CO200">
        <f ca="1"/>
        <v>0</v>
      </c>
      <c r="CP200">
        <f ca="1"/>
        <v>0</v>
      </c>
      <c r="CQ200">
        <f ca="1"/>
        <v>0</v>
      </c>
      <c r="CR200">
        <f ca="1"/>
        <v>0</v>
      </c>
      <c r="CS200">
        <f ca="1"/>
        <v>0</v>
      </c>
      <c r="CT200">
        <f ca="1"/>
        <v>0</v>
      </c>
      <c r="CU200">
        <f ca="1"/>
        <v>0</v>
      </c>
      <c r="CV200">
        <f ca="1"/>
        <v>0</v>
      </c>
      <c r="CW200">
        <f ca="1"/>
        <v>0</v>
      </c>
      <c r="CX200">
        <f ca="1"/>
        <v>0</v>
      </c>
      <c r="CY200">
        <f ca="1"/>
        <v>0</v>
      </c>
      <c r="CZ200">
        <f ca="1"/>
        <v>0</v>
      </c>
      <c r="DA200">
        <f ca="1"/>
        <v>0</v>
      </c>
      <c r="DB200" t="b">
        <f ca="1"/>
        <v>0</v>
      </c>
      <c r="DC200" t="b">
        <f ca="1"/>
        <v>1</v>
      </c>
      <c r="DD200">
        <f ca="1"/>
        <v>0</v>
      </c>
      <c r="DE200" t="b">
        <f ca="1"/>
        <v>0</v>
      </c>
      <c r="DF200">
        <f ca="1"/>
        <v>0</v>
      </c>
    </row>
    <row r="201" spans="1:110" x14ac:dyDescent="0.2">
      <c r="A201" t="str">
        <f ca="1"/>
        <v>6_16 Villa</v>
      </c>
      <c r="B201">
        <f ca="1"/>
        <v>12</v>
      </c>
      <c r="C201">
        <f ca="1"/>
        <v>0</v>
      </c>
      <c r="D201">
        <f ca="1"/>
        <v>0</v>
      </c>
      <c r="E201">
        <f ca="1"/>
        <v>0</v>
      </c>
      <c r="F201">
        <f ca="1"/>
        <v>0</v>
      </c>
      <c r="G201">
        <f ca="1"/>
        <v>0</v>
      </c>
      <c r="H201">
        <f ca="1"/>
        <v>0</v>
      </c>
      <c r="I201">
        <f ca="1"/>
        <v>0</v>
      </c>
      <c r="J201" t="str">
        <f ca="1"/>
        <v>1:56</v>
      </c>
      <c r="K201" t="b">
        <f ca="1"/>
        <v>0</v>
      </c>
      <c r="L201" t="b">
        <f ca="1"/>
        <v>0</v>
      </c>
      <c r="M201" t="b">
        <f ca="1"/>
        <v>1</v>
      </c>
      <c r="N201" t="str">
        <f ca="1"/>
        <v>Nokk</v>
      </c>
      <c r="O201" t="b">
        <f ca="1"/>
        <v>0</v>
      </c>
      <c r="P201">
        <f ca="1"/>
        <v>0</v>
      </c>
      <c r="Q201">
        <f ca="1"/>
        <v>0</v>
      </c>
      <c r="R201">
        <f ca="1"/>
        <v>0</v>
      </c>
      <c r="S201">
        <f ca="1"/>
        <v>0</v>
      </c>
      <c r="T201">
        <f ca="1"/>
        <v>0</v>
      </c>
      <c r="U201">
        <f ca="1"/>
        <v>0</v>
      </c>
      <c r="V201">
        <f ca="1"/>
        <v>0</v>
      </c>
      <c r="W201">
        <f ca="1"/>
        <v>0</v>
      </c>
      <c r="X201">
        <f ca="1"/>
        <v>0</v>
      </c>
      <c r="Y201">
        <f ca="1"/>
        <v>0</v>
      </c>
      <c r="Z201">
        <f ca="1"/>
        <v>12</v>
      </c>
      <c r="AA201">
        <f ca="1"/>
        <v>0</v>
      </c>
      <c r="AB201">
        <f ca="1"/>
        <v>0</v>
      </c>
      <c r="AC201">
        <f ca="1"/>
        <v>0</v>
      </c>
      <c r="AD201">
        <f ca="1"/>
        <v>0</v>
      </c>
      <c r="AE201">
        <f ca="1"/>
        <v>0</v>
      </c>
      <c r="AF201">
        <f ca="1"/>
        <v>0</v>
      </c>
      <c r="AG201">
        <f ca="1"/>
        <v>0</v>
      </c>
      <c r="AH201">
        <f ca="1"/>
        <v>0</v>
      </c>
      <c r="AI201">
        <f ca="1"/>
        <v>0</v>
      </c>
      <c r="AJ201">
        <f ca="1"/>
        <v>0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  <c r="AQ201">
        <f ca="1"/>
        <v>0</v>
      </c>
      <c r="AR201">
        <f ca="1"/>
        <v>0</v>
      </c>
      <c r="AS201">
        <f ca="1"/>
        <v>0</v>
      </c>
      <c r="AT201">
        <f ca="1"/>
        <v>0</v>
      </c>
      <c r="AU201">
        <f ca="1"/>
        <v>0</v>
      </c>
      <c r="AV201">
        <f ca="1"/>
        <v>0</v>
      </c>
      <c r="AW201">
        <f ca="1"/>
        <v>0</v>
      </c>
      <c r="AX201">
        <f ca="1"/>
        <v>0</v>
      </c>
      <c r="AY201">
        <f ca="1"/>
        <v>0</v>
      </c>
      <c r="AZ201">
        <f ca="1"/>
        <v>0</v>
      </c>
      <c r="BA201">
        <f ca="1"/>
        <v>0</v>
      </c>
      <c r="BB201">
        <f ca="1"/>
        <v>0</v>
      </c>
      <c r="BC201">
        <f ca="1"/>
        <v>0</v>
      </c>
      <c r="BD201">
        <f ca="1"/>
        <v>0</v>
      </c>
      <c r="BE201">
        <f ca="1"/>
        <v>0</v>
      </c>
      <c r="BF201">
        <f ca="1"/>
        <v>0</v>
      </c>
      <c r="BG201">
        <f ca="1"/>
        <v>0</v>
      </c>
      <c r="BH201">
        <f ca="1"/>
        <v>0</v>
      </c>
      <c r="BI201">
        <f ca="1"/>
        <v>0</v>
      </c>
      <c r="BJ201">
        <f ca="1"/>
        <v>0</v>
      </c>
      <c r="BK201">
        <f ca="1"/>
        <v>0</v>
      </c>
      <c r="BL201">
        <f ca="1"/>
        <v>0</v>
      </c>
      <c r="BM201">
        <f ca="1"/>
        <v>0</v>
      </c>
      <c r="BN201">
        <f ca="1"/>
        <v>0</v>
      </c>
      <c r="BO201">
        <f ca="1"/>
        <v>0</v>
      </c>
      <c r="BP201">
        <f ca="1"/>
        <v>0</v>
      </c>
      <c r="BQ201">
        <f ca="1"/>
        <v>0</v>
      </c>
      <c r="BR201" t="str">
        <f ca="1"/>
        <v/>
      </c>
      <c r="BS201" t="str">
        <f ca="1"/>
        <v>FALSE</v>
      </c>
      <c r="BT201">
        <f ca="1"/>
        <v>0</v>
      </c>
      <c r="BU201" t="b">
        <f ca="1"/>
        <v>0</v>
      </c>
      <c r="BV201" t="b">
        <f ca="1"/>
        <v>0</v>
      </c>
      <c r="BW201">
        <f ca="1"/>
        <v>0</v>
      </c>
      <c r="BX201" t="str">
        <f ca="1"/>
        <v>FALSE</v>
      </c>
      <c r="BY201">
        <f ca="1"/>
        <v>0</v>
      </c>
      <c r="BZ201">
        <f ca="1"/>
        <v>0</v>
      </c>
      <c r="CA201">
        <f ca="1"/>
        <v>0</v>
      </c>
      <c r="CB201">
        <f ca="1"/>
        <v>0</v>
      </c>
      <c r="CC201" t="b">
        <f ca="1"/>
        <v>0</v>
      </c>
      <c r="CD201" t="b">
        <f ca="1"/>
        <v>0</v>
      </c>
      <c r="CE201">
        <f ca="1"/>
        <v>0</v>
      </c>
      <c r="CF201">
        <f ca="1"/>
        <v>0</v>
      </c>
      <c r="CG201">
        <f ca="1"/>
        <v>0</v>
      </c>
      <c r="CH201">
        <f ca="1"/>
        <v>116</v>
      </c>
      <c r="CI201">
        <f ca="1"/>
        <v>64</v>
      </c>
      <c r="CJ201" t="b">
        <f ca="1"/>
        <v>1</v>
      </c>
      <c r="CK201" t="b">
        <f ca="1"/>
        <v>0</v>
      </c>
      <c r="CL201" t="b">
        <f ca="1"/>
        <v>0</v>
      </c>
      <c r="CM201" t="b">
        <f ca="1"/>
        <v>0</v>
      </c>
      <c r="CN201" t="b">
        <f ca="1"/>
        <v>0</v>
      </c>
      <c r="CO201">
        <f ca="1"/>
        <v>0</v>
      </c>
      <c r="CP201">
        <f ca="1"/>
        <v>0</v>
      </c>
      <c r="CQ201">
        <f ca="1"/>
        <v>0</v>
      </c>
      <c r="CR201">
        <f ca="1"/>
        <v>0</v>
      </c>
      <c r="CS201">
        <f ca="1"/>
        <v>0</v>
      </c>
      <c r="CT201">
        <f ca="1"/>
        <v>0</v>
      </c>
      <c r="CU201">
        <f ca="1"/>
        <v>0</v>
      </c>
      <c r="CV201">
        <f ca="1"/>
        <v>0</v>
      </c>
      <c r="CW201">
        <f ca="1"/>
        <v>0</v>
      </c>
      <c r="CX201">
        <f ca="1"/>
        <v>0</v>
      </c>
      <c r="CY201">
        <f ca="1"/>
        <v>0</v>
      </c>
      <c r="CZ201">
        <f ca="1"/>
        <v>0</v>
      </c>
      <c r="DA201">
        <f ca="1"/>
        <v>0</v>
      </c>
      <c r="DB201" t="b">
        <f ca="1"/>
        <v>0</v>
      </c>
      <c r="DC201" t="b">
        <f ca="1"/>
        <v>0</v>
      </c>
      <c r="DD201">
        <f ca="1"/>
        <v>0</v>
      </c>
      <c r="DE201" t="b">
        <f ca="1"/>
        <v>0</v>
      </c>
      <c r="DF201">
        <f ca="1"/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C4CD6-94CE-44BE-A80E-360F01E5E35B}">
  <sheetPr codeName="Sheet7"/>
  <dimension ref="A1:DF201"/>
  <sheetViews>
    <sheetView workbookViewId="0">
      <selection activeCell="A2" sqref="A2"/>
    </sheetView>
  </sheetViews>
  <sheetFormatPr defaultRowHeight="12.75" x14ac:dyDescent="0.2"/>
  <sheetData>
    <row r="1" spans="1:110" x14ac:dyDescent="0.2">
      <c r="A1" t="str" cm="1">
        <f t="array" aca="1" ref="A1:DF201" ca="1">pulloverall(PULL!A1:Z30,"Perseus",REF!K2:K8,'STATS FILTER'!A14)</f>
        <v>5_30 Theme</v>
      </c>
      <c r="B1">
        <f ca="1"/>
        <v>1</v>
      </c>
      <c r="C1">
        <f ca="1"/>
        <v>0</v>
      </c>
      <c r="D1">
        <f ca="1"/>
        <v>0</v>
      </c>
      <c r="E1">
        <f ca="1"/>
        <v>0</v>
      </c>
      <c r="F1">
        <f ca="1"/>
        <v>0</v>
      </c>
      <c r="G1">
        <f ca="1"/>
        <v>0</v>
      </c>
      <c r="H1">
        <f ca="1"/>
        <v>0</v>
      </c>
      <c r="I1">
        <f ca="1"/>
        <v>0</v>
      </c>
      <c r="J1">
        <f ca="1"/>
        <v>0</v>
      </c>
      <c r="K1" t="b">
        <f ca="1"/>
        <v>0</v>
      </c>
      <c r="L1" t="b">
        <f ca="1"/>
        <v>0</v>
      </c>
      <c r="M1" t="b">
        <f ca="1"/>
        <v>0</v>
      </c>
      <c r="N1" t="str">
        <f ca="1"/>
        <v>Vigil</v>
      </c>
      <c r="O1" t="b">
        <f ca="1"/>
        <v>0</v>
      </c>
      <c r="P1">
        <f ca="1"/>
        <v>0</v>
      </c>
      <c r="Q1">
        <f ca="1"/>
        <v>0</v>
      </c>
      <c r="R1">
        <f ca="1"/>
        <v>0</v>
      </c>
      <c r="S1">
        <f ca="1"/>
        <v>0</v>
      </c>
      <c r="T1">
        <f ca="1"/>
        <v>0</v>
      </c>
      <c r="U1">
        <f ca="1"/>
        <v>0</v>
      </c>
      <c r="V1">
        <f ca="1"/>
        <v>0</v>
      </c>
      <c r="W1">
        <f ca="1"/>
        <v>0</v>
      </c>
      <c r="X1">
        <f ca="1"/>
        <v>0</v>
      </c>
      <c r="Y1">
        <f ca="1"/>
        <v>0</v>
      </c>
      <c r="Z1">
        <f ca="1"/>
        <v>1</v>
      </c>
      <c r="AA1">
        <f ca="1"/>
        <v>0</v>
      </c>
      <c r="AB1">
        <f ca="1"/>
        <v>0</v>
      </c>
      <c r="AC1">
        <f ca="1"/>
        <v>0</v>
      </c>
      <c r="AD1">
        <f ca="1"/>
        <v>0</v>
      </c>
      <c r="AE1">
        <f ca="1"/>
        <v>0</v>
      </c>
      <c r="AF1">
        <f ca="1"/>
        <v>0</v>
      </c>
      <c r="AG1">
        <f ca="1"/>
        <v>0</v>
      </c>
      <c r="AH1">
        <f ca="1"/>
        <v>0</v>
      </c>
      <c r="AI1">
        <f ca="1"/>
        <v>0</v>
      </c>
      <c r="AJ1">
        <f ca="1"/>
        <v>0</v>
      </c>
      <c r="AK1">
        <f ca="1"/>
        <v>0</v>
      </c>
      <c r="AL1">
        <f ca="1"/>
        <v>0</v>
      </c>
      <c r="AM1">
        <f ca="1"/>
        <v>0</v>
      </c>
      <c r="AN1">
        <f ca="1"/>
        <v>0</v>
      </c>
      <c r="AO1">
        <f ca="1"/>
        <v>0</v>
      </c>
      <c r="AP1">
        <f ca="1"/>
        <v>0</v>
      </c>
      <c r="AQ1">
        <f ca="1"/>
        <v>0</v>
      </c>
      <c r="AR1">
        <f ca="1"/>
        <v>0</v>
      </c>
      <c r="AS1">
        <f ca="1"/>
        <v>0</v>
      </c>
      <c r="AT1">
        <f ca="1"/>
        <v>0</v>
      </c>
      <c r="AU1">
        <f ca="1"/>
        <v>0</v>
      </c>
      <c r="AV1">
        <f ca="1"/>
        <v>0</v>
      </c>
      <c r="AW1">
        <f ca="1"/>
        <v>0</v>
      </c>
      <c r="AX1">
        <f ca="1"/>
        <v>0</v>
      </c>
      <c r="AY1">
        <f ca="1"/>
        <v>0</v>
      </c>
      <c r="AZ1">
        <f ca="1"/>
        <v>0</v>
      </c>
      <c r="BA1">
        <f ca="1"/>
        <v>0</v>
      </c>
      <c r="BB1">
        <f ca="1"/>
        <v>0</v>
      </c>
      <c r="BC1">
        <f ca="1"/>
        <v>0</v>
      </c>
      <c r="BD1">
        <f ca="1"/>
        <v>0</v>
      </c>
      <c r="BE1">
        <f ca="1"/>
        <v>0</v>
      </c>
      <c r="BF1">
        <f ca="1"/>
        <v>0</v>
      </c>
      <c r="BG1">
        <f ca="1"/>
        <v>0</v>
      </c>
      <c r="BH1">
        <f ca="1"/>
        <v>0</v>
      </c>
      <c r="BI1">
        <f ca="1"/>
        <v>0</v>
      </c>
      <c r="BJ1">
        <f ca="1"/>
        <v>0</v>
      </c>
      <c r="BK1">
        <f ca="1"/>
        <v>0</v>
      </c>
      <c r="BL1">
        <f ca="1"/>
        <v>0</v>
      </c>
      <c r="BM1">
        <f ca="1"/>
        <v>0</v>
      </c>
      <c r="BN1">
        <f ca="1"/>
        <v>0</v>
      </c>
      <c r="BO1">
        <f ca="1"/>
        <v>0</v>
      </c>
      <c r="BP1">
        <f ca="1"/>
        <v>0</v>
      </c>
      <c r="BQ1">
        <f ca="1"/>
        <v>0</v>
      </c>
      <c r="BR1" t="str">
        <f ca="1"/>
        <v/>
      </c>
      <c r="BS1">
        <f ca="1"/>
        <v>0</v>
      </c>
      <c r="BT1">
        <f ca="1"/>
        <v>0</v>
      </c>
      <c r="BU1" t="b">
        <f ca="1"/>
        <v>0</v>
      </c>
      <c r="BV1" t="b">
        <f ca="1"/>
        <v>0</v>
      </c>
      <c r="BW1">
        <f ca="1"/>
        <v>0</v>
      </c>
      <c r="BX1">
        <f ca="1"/>
        <v>0</v>
      </c>
      <c r="BY1">
        <f ca="1"/>
        <v>0</v>
      </c>
      <c r="BZ1">
        <f ca="1"/>
        <v>0</v>
      </c>
      <c r="CA1">
        <f ca="1"/>
        <v>2</v>
      </c>
      <c r="CB1">
        <f ca="1"/>
        <v>1</v>
      </c>
      <c r="CC1" t="b">
        <f ca="1"/>
        <v>1</v>
      </c>
      <c r="CD1" t="b">
        <f ca="1"/>
        <v>1</v>
      </c>
      <c r="CE1">
        <f ca="1"/>
        <v>0</v>
      </c>
      <c r="CF1">
        <f ca="1"/>
        <v>0</v>
      </c>
      <c r="CG1">
        <f ca="1"/>
        <v>0</v>
      </c>
      <c r="CH1">
        <f ca="1"/>
        <v>0</v>
      </c>
      <c r="CI1" t="b">
        <f ca="1"/>
        <v>0</v>
      </c>
      <c r="CJ1">
        <f ca="1"/>
        <v>0</v>
      </c>
      <c r="CK1" t="str">
        <f ca="1"/>
        <v>DOES NOT SUPPORT SUBS</v>
      </c>
      <c r="CL1">
        <f ca="1"/>
        <v>0</v>
      </c>
      <c r="CM1">
        <f ca="1"/>
        <v>0</v>
      </c>
      <c r="CN1">
        <f ca="1"/>
        <v>0</v>
      </c>
      <c r="CO1">
        <f ca="1"/>
        <v>0</v>
      </c>
      <c r="CP1">
        <f ca="1"/>
        <v>0</v>
      </c>
      <c r="CQ1">
        <f ca="1"/>
        <v>0</v>
      </c>
      <c r="CR1">
        <f ca="1"/>
        <v>0</v>
      </c>
      <c r="CS1">
        <f ca="1"/>
        <v>0</v>
      </c>
      <c r="CT1">
        <f ca="1"/>
        <v>0</v>
      </c>
      <c r="CU1" t="b">
        <f ca="1"/>
        <v>0</v>
      </c>
      <c r="CV1" t="b">
        <f ca="1"/>
        <v>1</v>
      </c>
      <c r="CW1">
        <f ca="1"/>
        <v>36</v>
      </c>
      <c r="CX1" t="b">
        <f ca="1"/>
        <v>0</v>
      </c>
      <c r="CY1">
        <f ca="1"/>
        <v>0</v>
      </c>
      <c r="CZ1">
        <f ca="1"/>
        <v>2</v>
      </c>
      <c r="DA1">
        <f ca="1"/>
        <v>0</v>
      </c>
      <c r="DB1" t="b">
        <f ca="1"/>
        <v>0</v>
      </c>
      <c r="DC1" t="b">
        <f ca="1"/>
        <v>1</v>
      </c>
      <c r="DD1">
        <f ca="1"/>
        <v>0</v>
      </c>
      <c r="DE1" t="b">
        <f ca="1"/>
        <v>0</v>
      </c>
      <c r="DF1">
        <f ca="1"/>
        <v>0</v>
      </c>
    </row>
    <row r="2" spans="1:110" x14ac:dyDescent="0.2">
      <c r="A2" t="str">
        <f ca="1"/>
        <v>5_30 Theme</v>
      </c>
      <c r="B2">
        <f ca="1"/>
        <v>2</v>
      </c>
      <c r="C2">
        <f ca="1"/>
        <v>0</v>
      </c>
      <c r="D2">
        <f ca="1"/>
        <v>0</v>
      </c>
      <c r="E2">
        <f ca="1"/>
        <v>0</v>
      </c>
      <c r="F2">
        <f ca="1"/>
        <v>0</v>
      </c>
      <c r="G2">
        <f ca="1"/>
        <v>0</v>
      </c>
      <c r="H2">
        <f ca="1"/>
        <v>0</v>
      </c>
      <c r="I2">
        <f ca="1"/>
        <v>0</v>
      </c>
      <c r="J2" t="str">
        <f ca="1"/>
        <v>1:37</v>
      </c>
      <c r="K2" t="b">
        <f ca="1"/>
        <v>0</v>
      </c>
      <c r="L2" t="b">
        <f ca="1"/>
        <v>1</v>
      </c>
      <c r="M2" t="b">
        <f ca="1"/>
        <v>0</v>
      </c>
      <c r="N2" t="str">
        <f ca="1"/>
        <v>Jager</v>
      </c>
      <c r="O2" t="b">
        <f ca="1"/>
        <v>0</v>
      </c>
      <c r="P2">
        <f ca="1"/>
        <v>0</v>
      </c>
      <c r="Q2">
        <f ca="1"/>
        <v>0</v>
      </c>
      <c r="R2">
        <f ca="1"/>
        <v>0</v>
      </c>
      <c r="S2">
        <f ca="1"/>
        <v>0</v>
      </c>
      <c r="T2">
        <f ca="1"/>
        <v>0</v>
      </c>
      <c r="U2">
        <f ca="1"/>
        <v>0</v>
      </c>
      <c r="V2">
        <f ca="1"/>
        <v>0</v>
      </c>
      <c r="W2">
        <f ca="1"/>
        <v>0</v>
      </c>
      <c r="X2">
        <f ca="1"/>
        <v>0</v>
      </c>
      <c r="Y2">
        <f ca="1"/>
        <v>0</v>
      </c>
      <c r="Z2">
        <f ca="1"/>
        <v>2</v>
      </c>
      <c r="AA2">
        <f ca="1"/>
        <v>0</v>
      </c>
      <c r="AB2">
        <f ca="1"/>
        <v>0</v>
      </c>
      <c r="AC2">
        <f ca="1"/>
        <v>0</v>
      </c>
      <c r="AD2">
        <f ca="1"/>
        <v>0</v>
      </c>
      <c r="AE2">
        <f ca="1"/>
        <v>0</v>
      </c>
      <c r="AF2">
        <f ca="1"/>
        <v>0</v>
      </c>
      <c r="AG2">
        <f ca="1"/>
        <v>0</v>
      </c>
      <c r="AH2">
        <f ca="1"/>
        <v>0</v>
      </c>
      <c r="AI2">
        <f ca="1"/>
        <v>0</v>
      </c>
      <c r="AJ2">
        <f ca="1"/>
        <v>0</v>
      </c>
      <c r="AK2">
        <f ca="1"/>
        <v>0</v>
      </c>
      <c r="AL2">
        <f ca="1"/>
        <v>0</v>
      </c>
      <c r="AM2">
        <f ca="1"/>
        <v>0</v>
      </c>
      <c r="AN2">
        <f ca="1"/>
        <v>0</v>
      </c>
      <c r="AO2">
        <f ca="1"/>
        <v>0</v>
      </c>
      <c r="AP2">
        <f ca="1"/>
        <v>0</v>
      </c>
      <c r="AQ2">
        <f ca="1"/>
        <v>0</v>
      </c>
      <c r="AR2">
        <f ca="1"/>
        <v>0</v>
      </c>
      <c r="AS2">
        <f ca="1"/>
        <v>0</v>
      </c>
      <c r="AT2">
        <f ca="1"/>
        <v>0</v>
      </c>
      <c r="AU2">
        <f ca="1"/>
        <v>0</v>
      </c>
      <c r="AV2">
        <f ca="1"/>
        <v>0</v>
      </c>
      <c r="AW2">
        <f ca="1"/>
        <v>0</v>
      </c>
      <c r="AX2">
        <f ca="1"/>
        <v>0</v>
      </c>
      <c r="AY2">
        <f ca="1"/>
        <v>0</v>
      </c>
      <c r="AZ2">
        <f ca="1"/>
        <v>0</v>
      </c>
      <c r="BA2">
        <f ca="1"/>
        <v>0</v>
      </c>
      <c r="BB2">
        <f ca="1"/>
        <v>0</v>
      </c>
      <c r="BC2">
        <f ca="1"/>
        <v>0</v>
      </c>
      <c r="BD2">
        <f ca="1"/>
        <v>0</v>
      </c>
      <c r="BE2">
        <f ca="1"/>
        <v>0</v>
      </c>
      <c r="BF2">
        <f ca="1"/>
        <v>0</v>
      </c>
      <c r="BG2">
        <f ca="1"/>
        <v>0</v>
      </c>
      <c r="BH2">
        <f ca="1"/>
        <v>0</v>
      </c>
      <c r="BI2">
        <f ca="1"/>
        <v>0</v>
      </c>
      <c r="BJ2">
        <f ca="1"/>
        <v>0</v>
      </c>
      <c r="BK2">
        <f ca="1"/>
        <v>0</v>
      </c>
      <c r="BL2">
        <f ca="1"/>
        <v>0</v>
      </c>
      <c r="BM2">
        <f ca="1"/>
        <v>0</v>
      </c>
      <c r="BN2">
        <f ca="1"/>
        <v>0</v>
      </c>
      <c r="BO2">
        <f ca="1"/>
        <v>0</v>
      </c>
      <c r="BP2">
        <f ca="1"/>
        <v>0</v>
      </c>
      <c r="BQ2">
        <f ca="1"/>
        <v>0</v>
      </c>
      <c r="BR2" t="str">
        <f ca="1"/>
        <v/>
      </c>
      <c r="BS2">
        <f ca="1"/>
        <v>0</v>
      </c>
      <c r="BT2">
        <f ca="1"/>
        <v>0</v>
      </c>
      <c r="BU2" t="b">
        <f ca="1"/>
        <v>0</v>
      </c>
      <c r="BV2" t="b">
        <f ca="1"/>
        <v>0</v>
      </c>
      <c r="BW2">
        <f ca="1"/>
        <v>0</v>
      </c>
      <c r="BX2">
        <f ca="1"/>
        <v>0</v>
      </c>
      <c r="BY2">
        <f ca="1"/>
        <v>0</v>
      </c>
      <c r="BZ2">
        <f ca="1"/>
        <v>0</v>
      </c>
      <c r="CA2">
        <f ca="1"/>
        <v>0</v>
      </c>
      <c r="CB2">
        <f ca="1"/>
        <v>0</v>
      </c>
      <c r="CC2" t="b">
        <f ca="1"/>
        <v>0</v>
      </c>
      <c r="CD2" t="b">
        <f ca="1"/>
        <v>1</v>
      </c>
      <c r="CE2">
        <f ca="1"/>
        <v>0</v>
      </c>
      <c r="CF2">
        <f ca="1"/>
        <v>0</v>
      </c>
      <c r="CG2">
        <f ca="1"/>
        <v>0</v>
      </c>
      <c r="CH2">
        <f ca="1"/>
        <v>97</v>
      </c>
      <c r="CI2">
        <f ca="1"/>
        <v>83</v>
      </c>
      <c r="CJ2">
        <f ca="1"/>
        <v>0</v>
      </c>
      <c r="CK2">
        <f ca="1"/>
        <v>0</v>
      </c>
      <c r="CL2">
        <f ca="1"/>
        <v>0</v>
      </c>
      <c r="CM2">
        <f ca="1"/>
        <v>0</v>
      </c>
      <c r="CN2">
        <f ca="1"/>
        <v>0</v>
      </c>
      <c r="CO2">
        <f ca="1"/>
        <v>0</v>
      </c>
      <c r="CP2">
        <f ca="1"/>
        <v>0</v>
      </c>
      <c r="CQ2">
        <f ca="1"/>
        <v>0</v>
      </c>
      <c r="CR2">
        <f ca="1"/>
        <v>0</v>
      </c>
      <c r="CS2">
        <f ca="1"/>
        <v>0</v>
      </c>
      <c r="CT2">
        <f ca="1"/>
        <v>0</v>
      </c>
      <c r="CU2" t="b">
        <f ca="1"/>
        <v>0</v>
      </c>
      <c r="CV2" t="b">
        <f ca="1"/>
        <v>1</v>
      </c>
      <c r="CW2">
        <f ca="1"/>
        <v>156</v>
      </c>
      <c r="CX2">
        <f ca="1"/>
        <v>83</v>
      </c>
      <c r="CY2">
        <f ca="1"/>
        <v>0</v>
      </c>
      <c r="CZ2">
        <f ca="1"/>
        <v>0</v>
      </c>
      <c r="DA2">
        <f ca="1"/>
        <v>0</v>
      </c>
      <c r="DB2" t="b">
        <f ca="1"/>
        <v>1</v>
      </c>
      <c r="DC2" t="b">
        <f ca="1"/>
        <v>0</v>
      </c>
      <c r="DD2">
        <f ca="1"/>
        <v>0</v>
      </c>
      <c r="DE2" t="b">
        <f ca="1"/>
        <v>0</v>
      </c>
      <c r="DF2">
        <f ca="1"/>
        <v>0</v>
      </c>
    </row>
    <row r="3" spans="1:110" x14ac:dyDescent="0.2">
      <c r="A3" t="str">
        <f ca="1"/>
        <v>5_30 Theme</v>
      </c>
      <c r="B3">
        <f ca="1"/>
        <v>3</v>
      </c>
      <c r="C3">
        <f ca="1"/>
        <v>0</v>
      </c>
      <c r="D3">
        <f ca="1"/>
        <v>0</v>
      </c>
      <c r="E3">
        <f ca="1"/>
        <v>0</v>
      </c>
      <c r="F3">
        <f ca="1"/>
        <v>0</v>
      </c>
      <c r="G3">
        <f ca="1"/>
        <v>0</v>
      </c>
      <c r="H3">
        <f ca="1"/>
        <v>0</v>
      </c>
      <c r="I3">
        <f ca="1"/>
        <v>0</v>
      </c>
      <c r="J3" t="str">
        <f ca="1"/>
        <v>0:37</v>
      </c>
      <c r="K3" t="b">
        <f ca="1"/>
        <v>0</v>
      </c>
      <c r="L3" t="b">
        <f ca="1"/>
        <v>0</v>
      </c>
      <c r="M3" t="b">
        <f ca="1"/>
        <v>0</v>
      </c>
      <c r="N3" t="str">
        <f ca="1"/>
        <v>Jager</v>
      </c>
      <c r="O3" t="b">
        <f ca="1"/>
        <v>0</v>
      </c>
      <c r="P3">
        <f ca="1"/>
        <v>0</v>
      </c>
      <c r="Q3">
        <f ca="1"/>
        <v>0</v>
      </c>
      <c r="R3">
        <f ca="1"/>
        <v>0</v>
      </c>
      <c r="S3">
        <f ca="1"/>
        <v>0</v>
      </c>
      <c r="T3">
        <f ca="1"/>
        <v>0</v>
      </c>
      <c r="U3">
        <f ca="1"/>
        <v>0</v>
      </c>
      <c r="V3">
        <f ca="1"/>
        <v>0</v>
      </c>
      <c r="W3">
        <f ca="1"/>
        <v>0</v>
      </c>
      <c r="X3">
        <f ca="1"/>
        <v>0</v>
      </c>
      <c r="Y3">
        <f ca="1"/>
        <v>0</v>
      </c>
      <c r="Z3">
        <f ca="1"/>
        <v>3</v>
      </c>
      <c r="AA3">
        <f ca="1"/>
        <v>0</v>
      </c>
      <c r="AB3">
        <f ca="1"/>
        <v>0</v>
      </c>
      <c r="AC3">
        <f ca="1"/>
        <v>0</v>
      </c>
      <c r="AD3">
        <f ca="1"/>
        <v>0</v>
      </c>
      <c r="AE3">
        <f ca="1"/>
        <v>0</v>
      </c>
      <c r="AF3">
        <f ca="1"/>
        <v>0</v>
      </c>
      <c r="AG3">
        <f ca="1"/>
        <v>0</v>
      </c>
      <c r="AH3">
        <f ca="1"/>
        <v>0</v>
      </c>
      <c r="AI3">
        <f ca="1"/>
        <v>0</v>
      </c>
      <c r="AJ3">
        <f ca="1"/>
        <v>0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  <c r="AQ3">
        <f ca="1"/>
        <v>0</v>
      </c>
      <c r="AR3">
        <f ca="1"/>
        <v>0</v>
      </c>
      <c r="AS3">
        <f ca="1"/>
        <v>0</v>
      </c>
      <c r="AT3">
        <f ca="1"/>
        <v>0</v>
      </c>
      <c r="AU3">
        <f ca="1"/>
        <v>0</v>
      </c>
      <c r="AV3">
        <f ca="1"/>
        <v>0</v>
      </c>
      <c r="AW3">
        <f ca="1"/>
        <v>0</v>
      </c>
      <c r="AX3">
        <f ca="1"/>
        <v>0</v>
      </c>
      <c r="AY3">
        <f ca="1"/>
        <v>0</v>
      </c>
      <c r="AZ3">
        <f ca="1"/>
        <v>0</v>
      </c>
      <c r="BA3">
        <f ca="1"/>
        <v>0</v>
      </c>
      <c r="BB3">
        <f ca="1"/>
        <v>0</v>
      </c>
      <c r="BC3">
        <f ca="1"/>
        <v>0</v>
      </c>
      <c r="BD3">
        <f ca="1"/>
        <v>0</v>
      </c>
      <c r="BE3">
        <f ca="1"/>
        <v>0</v>
      </c>
      <c r="BF3">
        <f ca="1"/>
        <v>0</v>
      </c>
      <c r="BG3">
        <f ca="1"/>
        <v>0</v>
      </c>
      <c r="BH3">
        <f ca="1"/>
        <v>0</v>
      </c>
      <c r="BI3">
        <f ca="1"/>
        <v>0</v>
      </c>
      <c r="BJ3">
        <f ca="1"/>
        <v>0</v>
      </c>
      <c r="BK3">
        <f ca="1"/>
        <v>0</v>
      </c>
      <c r="BL3">
        <f ca="1"/>
        <v>0</v>
      </c>
      <c r="BM3">
        <f ca="1"/>
        <v>0</v>
      </c>
      <c r="BN3">
        <f ca="1"/>
        <v>0</v>
      </c>
      <c r="BO3">
        <f ca="1"/>
        <v>0</v>
      </c>
      <c r="BP3">
        <f ca="1"/>
        <v>0</v>
      </c>
      <c r="BQ3">
        <f ca="1"/>
        <v>0</v>
      </c>
      <c r="BR3" t="str">
        <f ca="1"/>
        <v/>
      </c>
      <c r="BS3">
        <f ca="1"/>
        <v>0</v>
      </c>
      <c r="BT3">
        <f ca="1"/>
        <v>0</v>
      </c>
      <c r="BU3" t="b">
        <f ca="1"/>
        <v>0</v>
      </c>
      <c r="BV3" t="b">
        <f ca="1"/>
        <v>0</v>
      </c>
      <c r="BW3">
        <f ca="1"/>
        <v>0</v>
      </c>
      <c r="BX3">
        <f ca="1"/>
        <v>0</v>
      </c>
      <c r="BY3">
        <f ca="1"/>
        <v>0</v>
      </c>
      <c r="BZ3">
        <f ca="1"/>
        <v>0</v>
      </c>
      <c r="CA3">
        <f ca="1"/>
        <v>1</v>
      </c>
      <c r="CB3">
        <f ca="1"/>
        <v>0</v>
      </c>
      <c r="CC3" t="b">
        <f ca="1"/>
        <v>1</v>
      </c>
      <c r="CD3" t="b">
        <f ca="1"/>
        <v>1</v>
      </c>
      <c r="CE3">
        <f ca="1"/>
        <v>0</v>
      </c>
      <c r="CF3">
        <f ca="1"/>
        <v>0</v>
      </c>
      <c r="CG3">
        <f ca="1"/>
        <v>0</v>
      </c>
      <c r="CH3">
        <f ca="1"/>
        <v>37</v>
      </c>
      <c r="CI3">
        <f ca="1"/>
        <v>143</v>
      </c>
      <c r="CJ3">
        <f ca="1"/>
        <v>0</v>
      </c>
      <c r="CK3">
        <f ca="1"/>
        <v>0</v>
      </c>
      <c r="CL3">
        <f ca="1"/>
        <v>0</v>
      </c>
      <c r="CM3">
        <f ca="1"/>
        <v>0</v>
      </c>
      <c r="CN3">
        <f ca="1"/>
        <v>0</v>
      </c>
      <c r="CO3">
        <f ca="1"/>
        <v>0</v>
      </c>
      <c r="CP3">
        <f ca="1"/>
        <v>0</v>
      </c>
      <c r="CQ3">
        <f ca="1"/>
        <v>0</v>
      </c>
      <c r="CR3">
        <f ca="1"/>
        <v>0</v>
      </c>
      <c r="CS3">
        <f ca="1"/>
        <v>0</v>
      </c>
      <c r="CT3">
        <f ca="1"/>
        <v>0</v>
      </c>
      <c r="CU3" t="b">
        <f ca="1"/>
        <v>1</v>
      </c>
      <c r="CV3" t="b">
        <f ca="1"/>
        <v>1</v>
      </c>
      <c r="CW3">
        <f ca="1"/>
        <v>81</v>
      </c>
      <c r="CX3">
        <f ca="1"/>
        <v>143</v>
      </c>
      <c r="CY3">
        <f ca="1"/>
        <v>2</v>
      </c>
      <c r="CZ3">
        <f ca="1"/>
        <v>1</v>
      </c>
      <c r="DA3">
        <f ca="1"/>
        <v>0</v>
      </c>
      <c r="DB3" t="b">
        <f ca="1"/>
        <v>0</v>
      </c>
      <c r="DC3" t="b">
        <f ca="1"/>
        <v>0</v>
      </c>
      <c r="DD3">
        <f ca="1"/>
        <v>0</v>
      </c>
      <c r="DE3" t="b">
        <f ca="1"/>
        <v>0</v>
      </c>
      <c r="DF3">
        <f ca="1"/>
        <v>0</v>
      </c>
    </row>
    <row r="4" spans="1:110" x14ac:dyDescent="0.2">
      <c r="A4" t="str">
        <f ca="1"/>
        <v>5_30 Theme</v>
      </c>
      <c r="B4">
        <f ca="1"/>
        <v>4</v>
      </c>
      <c r="C4">
        <f ca="1"/>
        <v>0</v>
      </c>
      <c r="D4">
        <f ca="1"/>
        <v>0</v>
      </c>
      <c r="E4">
        <f ca="1"/>
        <v>0</v>
      </c>
      <c r="F4">
        <f ca="1"/>
        <v>0</v>
      </c>
      <c r="G4">
        <f ca="1"/>
        <v>0</v>
      </c>
      <c r="H4">
        <f ca="1"/>
        <v>0</v>
      </c>
      <c r="I4">
        <f ca="1"/>
        <v>0</v>
      </c>
      <c r="J4" t="str">
        <f ca="1"/>
        <v>1:31</v>
      </c>
      <c r="K4" t="b">
        <f ca="1"/>
        <v>0</v>
      </c>
      <c r="L4" t="b">
        <f ca="1"/>
        <v>0</v>
      </c>
      <c r="M4" t="b">
        <f ca="1"/>
        <v>0</v>
      </c>
      <c r="N4" t="str">
        <f ca="1"/>
        <v>Jager</v>
      </c>
      <c r="O4" t="b">
        <f ca="1"/>
        <v>0</v>
      </c>
      <c r="P4">
        <f ca="1"/>
        <v>0</v>
      </c>
      <c r="Q4">
        <f ca="1"/>
        <v>0</v>
      </c>
      <c r="R4">
        <f ca="1"/>
        <v>0</v>
      </c>
      <c r="S4">
        <f ca="1"/>
        <v>0</v>
      </c>
      <c r="T4">
        <f ca="1"/>
        <v>0</v>
      </c>
      <c r="U4">
        <f ca="1"/>
        <v>0</v>
      </c>
      <c r="V4">
        <f ca="1"/>
        <v>0</v>
      </c>
      <c r="W4">
        <f ca="1"/>
        <v>0</v>
      </c>
      <c r="X4">
        <f ca="1"/>
        <v>0</v>
      </c>
      <c r="Y4">
        <f ca="1"/>
        <v>0</v>
      </c>
      <c r="Z4">
        <f ca="1"/>
        <v>4</v>
      </c>
      <c r="AA4">
        <f ca="1"/>
        <v>0</v>
      </c>
      <c r="AB4">
        <f ca="1"/>
        <v>0</v>
      </c>
      <c r="AC4">
        <f ca="1"/>
        <v>0</v>
      </c>
      <c r="AD4">
        <f ca="1"/>
        <v>0</v>
      </c>
      <c r="AE4">
        <f ca="1"/>
        <v>0</v>
      </c>
      <c r="AF4">
        <f ca="1"/>
        <v>0</v>
      </c>
      <c r="AG4">
        <f ca="1"/>
        <v>0</v>
      </c>
      <c r="AH4">
        <f ca="1"/>
        <v>0</v>
      </c>
      <c r="AI4">
        <f ca="1"/>
        <v>0</v>
      </c>
      <c r="AJ4">
        <f ca="1"/>
        <v>0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  <c r="AQ4">
        <f ca="1"/>
        <v>0</v>
      </c>
      <c r="AR4">
        <f ca="1"/>
        <v>0</v>
      </c>
      <c r="AS4">
        <f ca="1"/>
        <v>0</v>
      </c>
      <c r="AT4">
        <f ca="1"/>
        <v>0</v>
      </c>
      <c r="AU4">
        <f ca="1"/>
        <v>0</v>
      </c>
      <c r="AV4">
        <f ca="1"/>
        <v>0</v>
      </c>
      <c r="AW4">
        <f ca="1"/>
        <v>0</v>
      </c>
      <c r="AX4">
        <f ca="1"/>
        <v>0</v>
      </c>
      <c r="AY4">
        <f ca="1"/>
        <v>0</v>
      </c>
      <c r="AZ4">
        <f ca="1"/>
        <v>0</v>
      </c>
      <c r="BA4">
        <f ca="1"/>
        <v>0</v>
      </c>
      <c r="BB4">
        <f ca="1"/>
        <v>0</v>
      </c>
      <c r="BC4">
        <f ca="1"/>
        <v>0</v>
      </c>
      <c r="BD4">
        <f ca="1"/>
        <v>0</v>
      </c>
      <c r="BE4">
        <f ca="1"/>
        <v>0</v>
      </c>
      <c r="BF4">
        <f ca="1"/>
        <v>0</v>
      </c>
      <c r="BG4">
        <f ca="1"/>
        <v>0</v>
      </c>
      <c r="BH4">
        <f ca="1"/>
        <v>0</v>
      </c>
      <c r="BI4">
        <f ca="1"/>
        <v>0</v>
      </c>
      <c r="BJ4">
        <f ca="1"/>
        <v>0</v>
      </c>
      <c r="BK4">
        <f ca="1"/>
        <v>0</v>
      </c>
      <c r="BL4">
        <f ca="1"/>
        <v>0</v>
      </c>
      <c r="BM4">
        <f ca="1"/>
        <v>0</v>
      </c>
      <c r="BN4">
        <f ca="1"/>
        <v>0</v>
      </c>
      <c r="BO4">
        <f ca="1"/>
        <v>0</v>
      </c>
      <c r="BP4">
        <f ca="1"/>
        <v>0</v>
      </c>
      <c r="BQ4">
        <f ca="1"/>
        <v>0</v>
      </c>
      <c r="BR4" t="str">
        <f ca="1"/>
        <v/>
      </c>
      <c r="BS4">
        <f ca="1"/>
        <v>0</v>
      </c>
      <c r="BT4">
        <f ca="1"/>
        <v>0</v>
      </c>
      <c r="BU4" t="b">
        <f ca="1"/>
        <v>0</v>
      </c>
      <c r="BV4" t="b">
        <f ca="1"/>
        <v>0</v>
      </c>
      <c r="BW4">
        <f ca="1"/>
        <v>0</v>
      </c>
      <c r="BX4">
        <f ca="1"/>
        <v>0</v>
      </c>
      <c r="BY4">
        <f ca="1"/>
        <v>0</v>
      </c>
      <c r="BZ4">
        <f ca="1"/>
        <v>0</v>
      </c>
      <c r="CA4">
        <f ca="1"/>
        <v>0</v>
      </c>
      <c r="CB4">
        <f ca="1"/>
        <v>0</v>
      </c>
      <c r="CC4" t="b">
        <f ca="1"/>
        <v>0</v>
      </c>
      <c r="CD4" t="b">
        <f ca="1"/>
        <v>0</v>
      </c>
      <c r="CE4">
        <f ca="1"/>
        <v>0</v>
      </c>
      <c r="CF4">
        <f ca="1"/>
        <v>0</v>
      </c>
      <c r="CG4">
        <f ca="1"/>
        <v>0</v>
      </c>
      <c r="CH4">
        <f ca="1"/>
        <v>91</v>
      </c>
      <c r="CI4">
        <f ca="1"/>
        <v>89</v>
      </c>
      <c r="CJ4">
        <f ca="1"/>
        <v>0</v>
      </c>
      <c r="CK4">
        <f ca="1"/>
        <v>0</v>
      </c>
      <c r="CL4">
        <f ca="1"/>
        <v>0</v>
      </c>
      <c r="CM4">
        <f ca="1"/>
        <v>0</v>
      </c>
      <c r="CN4">
        <f ca="1"/>
        <v>0</v>
      </c>
      <c r="CO4">
        <f ca="1"/>
        <v>0</v>
      </c>
      <c r="CP4">
        <f ca="1"/>
        <v>0</v>
      </c>
      <c r="CQ4">
        <f ca="1"/>
        <v>0</v>
      </c>
      <c r="CR4">
        <f ca="1"/>
        <v>0</v>
      </c>
      <c r="CS4">
        <f ca="1"/>
        <v>0</v>
      </c>
      <c r="CT4">
        <f ca="1"/>
        <v>0</v>
      </c>
      <c r="CU4" t="b">
        <f ca="1"/>
        <v>0</v>
      </c>
      <c r="CV4" t="b">
        <f ca="1"/>
        <v>0</v>
      </c>
      <c r="CW4">
        <f ca="1"/>
        <v>82</v>
      </c>
      <c r="CX4">
        <f ca="1"/>
        <v>89</v>
      </c>
      <c r="CY4">
        <f ca="1"/>
        <v>0</v>
      </c>
      <c r="CZ4">
        <f ca="1"/>
        <v>0</v>
      </c>
      <c r="DA4">
        <f ca="1"/>
        <v>0</v>
      </c>
      <c r="DB4" t="b">
        <f ca="1"/>
        <v>0</v>
      </c>
      <c r="DC4" t="b">
        <f ca="1"/>
        <v>0</v>
      </c>
      <c r="DD4">
        <f ca="1"/>
        <v>0</v>
      </c>
      <c r="DE4" t="b">
        <f ca="1"/>
        <v>0</v>
      </c>
      <c r="DF4">
        <f ca="1"/>
        <v>0</v>
      </c>
    </row>
    <row r="5" spans="1:110" x14ac:dyDescent="0.2">
      <c r="A5" t="str">
        <f ca="1"/>
        <v>5_30 Theme</v>
      </c>
      <c r="B5">
        <f ca="1"/>
        <v>5</v>
      </c>
      <c r="C5">
        <f ca="1"/>
        <v>0</v>
      </c>
      <c r="D5">
        <f ca="1"/>
        <v>0</v>
      </c>
      <c r="E5">
        <f ca="1"/>
        <v>0</v>
      </c>
      <c r="F5">
        <f ca="1"/>
        <v>0</v>
      </c>
      <c r="G5">
        <f ca="1"/>
        <v>0</v>
      </c>
      <c r="H5">
        <f ca="1"/>
        <v>0</v>
      </c>
      <c r="I5">
        <f ca="1"/>
        <v>0</v>
      </c>
      <c r="J5" t="str">
        <f ca="1"/>
        <v>1:55</v>
      </c>
      <c r="K5" t="b">
        <f ca="1"/>
        <v>0</v>
      </c>
      <c r="L5" t="b">
        <f ca="1"/>
        <v>0</v>
      </c>
      <c r="M5" t="b">
        <f ca="1"/>
        <v>1</v>
      </c>
      <c r="N5" t="str">
        <f ca="1"/>
        <v>Vigil</v>
      </c>
      <c r="O5" t="b">
        <f ca="1"/>
        <v>0</v>
      </c>
      <c r="P5">
        <f ca="1"/>
        <v>0</v>
      </c>
      <c r="Q5">
        <f ca="1"/>
        <v>0</v>
      </c>
      <c r="R5">
        <f ca="1"/>
        <v>0</v>
      </c>
      <c r="S5">
        <f ca="1"/>
        <v>0</v>
      </c>
      <c r="T5">
        <f ca="1"/>
        <v>0</v>
      </c>
      <c r="U5">
        <f ca="1"/>
        <v>0</v>
      </c>
      <c r="V5">
        <f ca="1"/>
        <v>0</v>
      </c>
      <c r="W5">
        <f ca="1"/>
        <v>0</v>
      </c>
      <c r="X5">
        <f ca="1"/>
        <v>0</v>
      </c>
      <c r="Y5">
        <f ca="1"/>
        <v>0</v>
      </c>
      <c r="Z5">
        <f ca="1"/>
        <v>5</v>
      </c>
      <c r="AA5">
        <f ca="1"/>
        <v>0</v>
      </c>
      <c r="AB5">
        <f ca="1"/>
        <v>0</v>
      </c>
      <c r="AC5">
        <f ca="1"/>
        <v>0</v>
      </c>
      <c r="AD5">
        <f ca="1"/>
        <v>0</v>
      </c>
      <c r="AE5">
        <f ca="1"/>
        <v>0</v>
      </c>
      <c r="AF5">
        <f ca="1"/>
        <v>0</v>
      </c>
      <c r="AG5">
        <f ca="1"/>
        <v>0</v>
      </c>
      <c r="AH5">
        <f ca="1"/>
        <v>0</v>
      </c>
      <c r="AI5">
        <f ca="1"/>
        <v>0</v>
      </c>
      <c r="AJ5">
        <f ca="1"/>
        <v>0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  <c r="AQ5">
        <f ca="1"/>
        <v>0</v>
      </c>
      <c r="AR5">
        <f ca="1"/>
        <v>0</v>
      </c>
      <c r="AS5">
        <f ca="1"/>
        <v>0</v>
      </c>
      <c r="AT5">
        <f ca="1"/>
        <v>0</v>
      </c>
      <c r="AU5">
        <f ca="1"/>
        <v>0</v>
      </c>
      <c r="AV5">
        <f ca="1"/>
        <v>0</v>
      </c>
      <c r="AW5">
        <f ca="1"/>
        <v>0</v>
      </c>
      <c r="AX5">
        <f ca="1"/>
        <v>0</v>
      </c>
      <c r="AY5">
        <f ca="1"/>
        <v>0</v>
      </c>
      <c r="AZ5">
        <f ca="1"/>
        <v>0</v>
      </c>
      <c r="BA5">
        <f ca="1"/>
        <v>0</v>
      </c>
      <c r="BB5">
        <f ca="1"/>
        <v>0</v>
      </c>
      <c r="BC5">
        <f ca="1"/>
        <v>0</v>
      </c>
      <c r="BD5">
        <f ca="1"/>
        <v>0</v>
      </c>
      <c r="BE5">
        <f ca="1"/>
        <v>0</v>
      </c>
      <c r="BF5">
        <f ca="1"/>
        <v>0</v>
      </c>
      <c r="BG5">
        <f ca="1"/>
        <v>0</v>
      </c>
      <c r="BH5">
        <f ca="1"/>
        <v>0</v>
      </c>
      <c r="BI5">
        <f ca="1"/>
        <v>0</v>
      </c>
      <c r="BJ5">
        <f ca="1"/>
        <v>0</v>
      </c>
      <c r="BK5">
        <f ca="1"/>
        <v>0</v>
      </c>
      <c r="BL5">
        <f ca="1"/>
        <v>0</v>
      </c>
      <c r="BM5">
        <f ca="1"/>
        <v>0</v>
      </c>
      <c r="BN5">
        <f ca="1"/>
        <v>0</v>
      </c>
      <c r="BO5">
        <f ca="1"/>
        <v>0</v>
      </c>
      <c r="BP5">
        <f ca="1"/>
        <v>0</v>
      </c>
      <c r="BQ5">
        <f ca="1"/>
        <v>0</v>
      </c>
      <c r="BR5" t="str">
        <f ca="1"/>
        <v/>
      </c>
      <c r="BS5">
        <f ca="1"/>
        <v>0</v>
      </c>
      <c r="BT5">
        <f ca="1"/>
        <v>0</v>
      </c>
      <c r="BU5" t="b">
        <f ca="1"/>
        <v>0</v>
      </c>
      <c r="BV5" t="b">
        <f ca="1"/>
        <v>0</v>
      </c>
      <c r="BW5">
        <f ca="1"/>
        <v>0</v>
      </c>
      <c r="BX5">
        <f ca="1"/>
        <v>0</v>
      </c>
      <c r="BY5">
        <f ca="1"/>
        <v>0</v>
      </c>
      <c r="BZ5">
        <f ca="1"/>
        <v>0</v>
      </c>
      <c r="CA5">
        <f ca="1"/>
        <v>0</v>
      </c>
      <c r="CB5">
        <f ca="1"/>
        <v>0</v>
      </c>
      <c r="CC5" t="b">
        <f ca="1"/>
        <v>0</v>
      </c>
      <c r="CD5" t="b">
        <f ca="1"/>
        <v>0</v>
      </c>
      <c r="CE5">
        <f ca="1"/>
        <v>0</v>
      </c>
      <c r="CF5">
        <f ca="1"/>
        <v>0</v>
      </c>
      <c r="CG5">
        <f ca="1"/>
        <v>0</v>
      </c>
      <c r="CH5">
        <f ca="1"/>
        <v>115</v>
      </c>
      <c r="CI5">
        <f ca="1"/>
        <v>65</v>
      </c>
      <c r="CJ5">
        <f ca="1"/>
        <v>0</v>
      </c>
      <c r="CK5">
        <f ca="1"/>
        <v>0</v>
      </c>
      <c r="CL5">
        <f ca="1"/>
        <v>0</v>
      </c>
      <c r="CM5">
        <f ca="1"/>
        <v>0</v>
      </c>
      <c r="CN5">
        <f ca="1"/>
        <v>0</v>
      </c>
      <c r="CO5">
        <f ca="1"/>
        <v>0</v>
      </c>
      <c r="CP5">
        <f ca="1"/>
        <v>0</v>
      </c>
      <c r="CQ5">
        <f ca="1"/>
        <v>0</v>
      </c>
      <c r="CR5">
        <f ca="1"/>
        <v>0</v>
      </c>
      <c r="CS5">
        <f ca="1"/>
        <v>0</v>
      </c>
      <c r="CT5">
        <f ca="1"/>
        <v>0</v>
      </c>
      <c r="CU5" t="b">
        <f ca="1"/>
        <v>0</v>
      </c>
      <c r="CV5" t="b">
        <f ca="1"/>
        <v>0</v>
      </c>
      <c r="CW5">
        <f ca="1"/>
        <v>87</v>
      </c>
      <c r="CX5">
        <f ca="1"/>
        <v>65</v>
      </c>
      <c r="CY5">
        <f ca="1"/>
        <v>0</v>
      </c>
      <c r="CZ5">
        <f ca="1"/>
        <v>0</v>
      </c>
      <c r="DA5">
        <f ca="1"/>
        <v>0</v>
      </c>
      <c r="DB5" t="b">
        <f ca="1"/>
        <v>0</v>
      </c>
      <c r="DC5" t="b">
        <f ca="1"/>
        <v>0</v>
      </c>
      <c r="DD5">
        <f ca="1"/>
        <v>0</v>
      </c>
      <c r="DE5" t="b">
        <f ca="1"/>
        <v>0</v>
      </c>
      <c r="DF5">
        <f ca="1"/>
        <v>0</v>
      </c>
    </row>
    <row r="6" spans="1:110" x14ac:dyDescent="0.2">
      <c r="A6" t="str">
        <f ca="1"/>
        <v>5_30 Theme</v>
      </c>
      <c r="B6">
        <f ca="1"/>
        <v>6</v>
      </c>
      <c r="C6">
        <f ca="1"/>
        <v>0</v>
      </c>
      <c r="D6">
        <f ca="1"/>
        <v>0</v>
      </c>
      <c r="E6">
        <f ca="1"/>
        <v>0</v>
      </c>
      <c r="F6">
        <f ca="1"/>
        <v>0</v>
      </c>
      <c r="G6">
        <f ca="1"/>
        <v>0</v>
      </c>
      <c r="H6">
        <f ca="1"/>
        <v>0</v>
      </c>
      <c r="I6">
        <f ca="1"/>
        <v>0</v>
      </c>
      <c r="J6" t="str">
        <f ca="1"/>
        <v>2:16</v>
      </c>
      <c r="K6" t="b">
        <f ca="1"/>
        <v>0</v>
      </c>
      <c r="L6" t="b">
        <f ca="1"/>
        <v>0</v>
      </c>
      <c r="M6" t="b">
        <f ca="1"/>
        <v>0</v>
      </c>
      <c r="N6" t="str">
        <f ca="1"/>
        <v>Jager</v>
      </c>
      <c r="O6" t="b">
        <f ca="1"/>
        <v>0</v>
      </c>
      <c r="P6">
        <f ca="1"/>
        <v>0</v>
      </c>
      <c r="Q6">
        <f ca="1"/>
        <v>0</v>
      </c>
      <c r="R6">
        <f ca="1"/>
        <v>0</v>
      </c>
      <c r="S6">
        <f ca="1"/>
        <v>0</v>
      </c>
      <c r="T6">
        <f ca="1"/>
        <v>0</v>
      </c>
      <c r="U6">
        <f ca="1"/>
        <v>0</v>
      </c>
      <c r="V6">
        <f ca="1"/>
        <v>0</v>
      </c>
      <c r="W6">
        <f ca="1"/>
        <v>0</v>
      </c>
      <c r="X6">
        <f ca="1"/>
        <v>0</v>
      </c>
      <c r="Y6">
        <f ca="1"/>
        <v>0</v>
      </c>
      <c r="Z6">
        <f ca="1"/>
        <v>6</v>
      </c>
      <c r="AA6">
        <f ca="1"/>
        <v>0</v>
      </c>
      <c r="AB6">
        <f ca="1"/>
        <v>0</v>
      </c>
      <c r="AC6">
        <f ca="1"/>
        <v>0</v>
      </c>
      <c r="AD6">
        <f ca="1"/>
        <v>0</v>
      </c>
      <c r="AE6">
        <f ca="1"/>
        <v>0</v>
      </c>
      <c r="AF6">
        <f ca="1"/>
        <v>0</v>
      </c>
      <c r="AG6">
        <f ca="1"/>
        <v>0</v>
      </c>
      <c r="AH6">
        <f ca="1"/>
        <v>0</v>
      </c>
      <c r="AI6">
        <f ca="1"/>
        <v>0</v>
      </c>
      <c r="AJ6">
        <f ca="1"/>
        <v>0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  <c r="AQ6">
        <f ca="1"/>
        <v>0</v>
      </c>
      <c r="AR6">
        <f ca="1"/>
        <v>0</v>
      </c>
      <c r="AS6">
        <f ca="1"/>
        <v>0</v>
      </c>
      <c r="AT6">
        <f ca="1"/>
        <v>0</v>
      </c>
      <c r="AU6">
        <f ca="1"/>
        <v>0</v>
      </c>
      <c r="AV6">
        <f ca="1"/>
        <v>0</v>
      </c>
      <c r="AW6">
        <f ca="1"/>
        <v>0</v>
      </c>
      <c r="AX6">
        <f ca="1"/>
        <v>0</v>
      </c>
      <c r="AY6">
        <f ca="1"/>
        <v>0</v>
      </c>
      <c r="AZ6">
        <f ca="1"/>
        <v>0</v>
      </c>
      <c r="BA6">
        <f ca="1"/>
        <v>0</v>
      </c>
      <c r="BB6">
        <f ca="1"/>
        <v>0</v>
      </c>
      <c r="BC6">
        <f ca="1"/>
        <v>0</v>
      </c>
      <c r="BD6">
        <f ca="1"/>
        <v>0</v>
      </c>
      <c r="BE6">
        <f ca="1"/>
        <v>0</v>
      </c>
      <c r="BF6">
        <f ca="1"/>
        <v>0</v>
      </c>
      <c r="BG6">
        <f ca="1"/>
        <v>0</v>
      </c>
      <c r="BH6">
        <f ca="1"/>
        <v>0</v>
      </c>
      <c r="BI6">
        <f ca="1"/>
        <v>0</v>
      </c>
      <c r="BJ6">
        <f ca="1"/>
        <v>0</v>
      </c>
      <c r="BK6">
        <f ca="1"/>
        <v>0</v>
      </c>
      <c r="BL6">
        <f ca="1"/>
        <v>0</v>
      </c>
      <c r="BM6">
        <f ca="1"/>
        <v>0</v>
      </c>
      <c r="BN6">
        <f ca="1"/>
        <v>0</v>
      </c>
      <c r="BO6">
        <f ca="1"/>
        <v>0</v>
      </c>
      <c r="BP6">
        <f ca="1"/>
        <v>0</v>
      </c>
      <c r="BQ6">
        <f ca="1"/>
        <v>0</v>
      </c>
      <c r="BR6" t="str">
        <f ca="1"/>
        <v/>
      </c>
      <c r="BS6">
        <f ca="1"/>
        <v>0</v>
      </c>
      <c r="BT6">
        <f ca="1"/>
        <v>0</v>
      </c>
      <c r="BU6" t="b">
        <f ca="1"/>
        <v>0</v>
      </c>
      <c r="BV6" t="b">
        <f ca="1"/>
        <v>0</v>
      </c>
      <c r="BW6">
        <f ca="1"/>
        <v>0</v>
      </c>
      <c r="BX6">
        <f ca="1"/>
        <v>0</v>
      </c>
      <c r="BY6">
        <f ca="1"/>
        <v>0</v>
      </c>
      <c r="BZ6">
        <f ca="1"/>
        <v>0</v>
      </c>
      <c r="CA6">
        <f ca="1"/>
        <v>0</v>
      </c>
      <c r="CB6">
        <f ca="1"/>
        <v>0</v>
      </c>
      <c r="CC6" t="b">
        <f ca="1"/>
        <v>0</v>
      </c>
      <c r="CD6" t="b">
        <f ca="1"/>
        <v>0</v>
      </c>
      <c r="CE6">
        <f ca="1"/>
        <v>0</v>
      </c>
      <c r="CF6">
        <f ca="1"/>
        <v>0</v>
      </c>
      <c r="CG6">
        <f ca="1"/>
        <v>0</v>
      </c>
      <c r="CH6">
        <f ca="1"/>
        <v>136</v>
      </c>
      <c r="CI6">
        <f ca="1"/>
        <v>44</v>
      </c>
      <c r="CJ6">
        <f ca="1"/>
        <v>0</v>
      </c>
      <c r="CK6">
        <f ca="1"/>
        <v>0</v>
      </c>
      <c r="CL6">
        <f ca="1"/>
        <v>0</v>
      </c>
      <c r="CM6">
        <f ca="1"/>
        <v>0</v>
      </c>
      <c r="CN6">
        <f ca="1"/>
        <v>0</v>
      </c>
      <c r="CO6">
        <f ca="1"/>
        <v>0</v>
      </c>
      <c r="CP6">
        <f ca="1"/>
        <v>0</v>
      </c>
      <c r="CQ6">
        <f ca="1"/>
        <v>0</v>
      </c>
      <c r="CR6">
        <f ca="1"/>
        <v>0</v>
      </c>
      <c r="CS6">
        <f ca="1"/>
        <v>0</v>
      </c>
      <c r="CT6">
        <f ca="1"/>
        <v>0</v>
      </c>
      <c r="CU6" t="b">
        <f ca="1"/>
        <v>1</v>
      </c>
      <c r="CV6" t="b">
        <f ca="1"/>
        <v>0</v>
      </c>
      <c r="CW6">
        <f ca="1"/>
        <v>141</v>
      </c>
      <c r="CX6">
        <f ca="1"/>
        <v>44</v>
      </c>
      <c r="CY6">
        <f ca="1"/>
        <v>0</v>
      </c>
      <c r="CZ6">
        <f ca="1"/>
        <v>0</v>
      </c>
      <c r="DA6">
        <f ca="1"/>
        <v>0</v>
      </c>
      <c r="DB6" t="b">
        <f ca="1"/>
        <v>0</v>
      </c>
      <c r="DC6" t="b">
        <f ca="1"/>
        <v>0</v>
      </c>
      <c r="DD6">
        <f ca="1"/>
        <v>0</v>
      </c>
      <c r="DE6" t="b">
        <f ca="1"/>
        <v>0</v>
      </c>
      <c r="DF6">
        <f ca="1"/>
        <v>0</v>
      </c>
    </row>
    <row r="7" spans="1:110" x14ac:dyDescent="0.2">
      <c r="A7" t="str">
        <f ca="1"/>
        <v>5_30 Theme</v>
      </c>
      <c r="B7">
        <f ca="1"/>
        <v>7</v>
      </c>
      <c r="C7">
        <f ca="1"/>
        <v>0</v>
      </c>
      <c r="D7">
        <f ca="1"/>
        <v>0</v>
      </c>
      <c r="E7">
        <f ca="1"/>
        <v>0</v>
      </c>
      <c r="F7">
        <f ca="1"/>
        <v>0</v>
      </c>
      <c r="G7">
        <f ca="1"/>
        <v>0</v>
      </c>
      <c r="H7">
        <f ca="1"/>
        <v>0</v>
      </c>
      <c r="I7">
        <f ca="1"/>
        <v>0</v>
      </c>
      <c r="J7" t="str">
        <f ca="1"/>
        <v>2:24</v>
      </c>
      <c r="K7" t="b">
        <f ca="1"/>
        <v>0</v>
      </c>
      <c r="L7" t="b">
        <f ca="1"/>
        <v>0</v>
      </c>
      <c r="M7" t="b">
        <f ca="1"/>
        <v>1</v>
      </c>
      <c r="N7" t="str">
        <f ca="1"/>
        <v>Finka</v>
      </c>
      <c r="O7" t="b">
        <f ca="1"/>
        <v>0</v>
      </c>
      <c r="P7">
        <f ca="1"/>
        <v>0</v>
      </c>
      <c r="Q7">
        <f ca="1"/>
        <v>0</v>
      </c>
      <c r="R7">
        <f ca="1"/>
        <v>0</v>
      </c>
      <c r="S7">
        <f ca="1"/>
        <v>0</v>
      </c>
      <c r="T7">
        <f ca="1"/>
        <v>0</v>
      </c>
      <c r="U7">
        <f ca="1"/>
        <v>0</v>
      </c>
      <c r="V7">
        <f ca="1"/>
        <v>0</v>
      </c>
      <c r="W7">
        <f ca="1"/>
        <v>0</v>
      </c>
      <c r="X7">
        <f ca="1"/>
        <v>0</v>
      </c>
      <c r="Y7">
        <f ca="1"/>
        <v>0</v>
      </c>
      <c r="Z7">
        <f ca="1"/>
        <v>7</v>
      </c>
      <c r="AA7">
        <f ca="1"/>
        <v>0</v>
      </c>
      <c r="AB7">
        <f ca="1"/>
        <v>0</v>
      </c>
      <c r="AC7">
        <f ca="1"/>
        <v>0</v>
      </c>
      <c r="AD7">
        <f ca="1"/>
        <v>0</v>
      </c>
      <c r="AE7">
        <f ca="1"/>
        <v>0</v>
      </c>
      <c r="AF7">
        <f ca="1"/>
        <v>0</v>
      </c>
      <c r="AG7">
        <f ca="1"/>
        <v>0</v>
      </c>
      <c r="AH7">
        <f ca="1"/>
        <v>0</v>
      </c>
      <c r="AI7">
        <f ca="1"/>
        <v>0</v>
      </c>
      <c r="AJ7">
        <f ca="1"/>
        <v>0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  <c r="AQ7">
        <f ca="1"/>
        <v>0</v>
      </c>
      <c r="AR7">
        <f ca="1"/>
        <v>0</v>
      </c>
      <c r="AS7">
        <f ca="1"/>
        <v>0</v>
      </c>
      <c r="AT7">
        <f ca="1"/>
        <v>0</v>
      </c>
      <c r="AU7">
        <f ca="1"/>
        <v>0</v>
      </c>
      <c r="AV7">
        <f ca="1"/>
        <v>0</v>
      </c>
      <c r="AW7">
        <f ca="1"/>
        <v>0</v>
      </c>
      <c r="AX7">
        <f ca="1"/>
        <v>0</v>
      </c>
      <c r="AY7">
        <f ca="1"/>
        <v>0</v>
      </c>
      <c r="AZ7">
        <f ca="1"/>
        <v>0</v>
      </c>
      <c r="BA7">
        <f ca="1"/>
        <v>0</v>
      </c>
      <c r="BB7">
        <f ca="1"/>
        <v>0</v>
      </c>
      <c r="BC7">
        <f ca="1"/>
        <v>0</v>
      </c>
      <c r="BD7">
        <f ca="1"/>
        <v>0</v>
      </c>
      <c r="BE7">
        <f ca="1"/>
        <v>0</v>
      </c>
      <c r="BF7">
        <f ca="1"/>
        <v>0</v>
      </c>
      <c r="BG7">
        <f ca="1"/>
        <v>0</v>
      </c>
      <c r="BH7">
        <f ca="1"/>
        <v>0</v>
      </c>
      <c r="BI7">
        <f ca="1"/>
        <v>0</v>
      </c>
      <c r="BJ7">
        <f ca="1"/>
        <v>0</v>
      </c>
      <c r="BK7">
        <f ca="1"/>
        <v>0</v>
      </c>
      <c r="BL7">
        <f ca="1"/>
        <v>0</v>
      </c>
      <c r="BM7">
        <f ca="1"/>
        <v>0</v>
      </c>
      <c r="BN7">
        <f ca="1"/>
        <v>0</v>
      </c>
      <c r="BO7">
        <f ca="1"/>
        <v>0</v>
      </c>
      <c r="BP7">
        <f ca="1"/>
        <v>0</v>
      </c>
      <c r="BQ7">
        <f ca="1"/>
        <v>0</v>
      </c>
      <c r="BR7" t="str">
        <f ca="1"/>
        <v/>
      </c>
      <c r="BS7">
        <f ca="1"/>
        <v>0</v>
      </c>
      <c r="BT7">
        <f ca="1"/>
        <v>0</v>
      </c>
      <c r="BU7" t="b">
        <f ca="1"/>
        <v>0</v>
      </c>
      <c r="BV7" t="b">
        <f ca="1"/>
        <v>0</v>
      </c>
      <c r="BW7">
        <f ca="1"/>
        <v>0</v>
      </c>
      <c r="BX7">
        <f ca="1"/>
        <v>0</v>
      </c>
      <c r="BY7">
        <f ca="1"/>
        <v>0</v>
      </c>
      <c r="BZ7">
        <f ca="1"/>
        <v>0</v>
      </c>
      <c r="CA7">
        <f ca="1"/>
        <v>0</v>
      </c>
      <c r="CB7">
        <f ca="1"/>
        <v>0</v>
      </c>
      <c r="CC7" t="b">
        <f ca="1"/>
        <v>0</v>
      </c>
      <c r="CD7" t="b">
        <f ca="1"/>
        <v>0</v>
      </c>
      <c r="CE7">
        <f ca="1"/>
        <v>0</v>
      </c>
      <c r="CF7">
        <f ca="1"/>
        <v>0</v>
      </c>
      <c r="CG7">
        <f ca="1"/>
        <v>0</v>
      </c>
      <c r="CH7">
        <f ca="1"/>
        <v>144</v>
      </c>
      <c r="CI7">
        <f ca="1"/>
        <v>36</v>
      </c>
      <c r="CJ7">
        <f ca="1"/>
        <v>0</v>
      </c>
      <c r="CK7">
        <f ca="1"/>
        <v>0</v>
      </c>
      <c r="CL7">
        <f ca="1"/>
        <v>0</v>
      </c>
      <c r="CM7">
        <f ca="1"/>
        <v>0</v>
      </c>
      <c r="CN7">
        <f ca="1"/>
        <v>0</v>
      </c>
      <c r="CO7">
        <f ca="1"/>
        <v>0</v>
      </c>
      <c r="CP7">
        <f ca="1"/>
        <v>0</v>
      </c>
      <c r="CQ7">
        <f ca="1"/>
        <v>0</v>
      </c>
      <c r="CR7">
        <f ca="1"/>
        <v>0</v>
      </c>
      <c r="CS7">
        <f ca="1"/>
        <v>0</v>
      </c>
      <c r="CT7">
        <f ca="1"/>
        <v>0</v>
      </c>
      <c r="CU7">
        <f ca="1"/>
        <v>0</v>
      </c>
      <c r="CV7">
        <f ca="1"/>
        <v>0</v>
      </c>
      <c r="CW7">
        <f ca="1"/>
        <v>0</v>
      </c>
      <c r="CX7">
        <f ca="1"/>
        <v>0</v>
      </c>
      <c r="CY7">
        <f ca="1"/>
        <v>0</v>
      </c>
      <c r="CZ7">
        <f ca="1"/>
        <v>0</v>
      </c>
      <c r="DA7">
        <f ca="1"/>
        <v>0</v>
      </c>
      <c r="DB7" t="b">
        <f ca="1"/>
        <v>0</v>
      </c>
      <c r="DC7" t="b">
        <f ca="1"/>
        <v>0</v>
      </c>
      <c r="DD7">
        <f ca="1"/>
        <v>0</v>
      </c>
      <c r="DE7" t="b">
        <f ca="1"/>
        <v>0</v>
      </c>
      <c r="DF7">
        <f ca="1"/>
        <v>0</v>
      </c>
    </row>
    <row r="8" spans="1:110" x14ac:dyDescent="0.2">
      <c r="A8" t="str">
        <f ca="1"/>
        <v>5_30 Theme</v>
      </c>
      <c r="B8">
        <f ca="1"/>
        <v>8</v>
      </c>
      <c r="C8">
        <f ca="1"/>
        <v>0</v>
      </c>
      <c r="D8">
        <f ca="1"/>
        <v>0</v>
      </c>
      <c r="E8">
        <f ca="1"/>
        <v>0</v>
      </c>
      <c r="F8">
        <f ca="1"/>
        <v>0</v>
      </c>
      <c r="G8">
        <f ca="1"/>
        <v>0</v>
      </c>
      <c r="H8">
        <f ca="1"/>
        <v>0</v>
      </c>
      <c r="I8">
        <f ca="1"/>
        <v>0</v>
      </c>
      <c r="J8" t="str">
        <f ca="1"/>
        <v>0:24</v>
      </c>
      <c r="K8" t="b">
        <f ca="1"/>
        <v>0</v>
      </c>
      <c r="L8" t="b">
        <f ca="1"/>
        <v>0</v>
      </c>
      <c r="M8" t="b">
        <f ca="1"/>
        <v>0</v>
      </c>
      <c r="N8" t="str">
        <f ca="1"/>
        <v>Finka</v>
      </c>
      <c r="O8" t="b">
        <f ca="1"/>
        <v>0</v>
      </c>
      <c r="P8">
        <f ca="1"/>
        <v>0</v>
      </c>
      <c r="Q8">
        <f ca="1"/>
        <v>0</v>
      </c>
      <c r="R8">
        <f ca="1"/>
        <v>0</v>
      </c>
      <c r="S8">
        <f ca="1"/>
        <v>0</v>
      </c>
      <c r="T8">
        <f ca="1"/>
        <v>0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</v>
      </c>
      <c r="Z8">
        <f ca="1"/>
        <v>8</v>
      </c>
      <c r="AA8">
        <f ca="1"/>
        <v>0</v>
      </c>
      <c r="AB8">
        <f ca="1"/>
        <v>0</v>
      </c>
      <c r="AC8">
        <f ca="1"/>
        <v>0</v>
      </c>
      <c r="AD8">
        <f ca="1"/>
        <v>0</v>
      </c>
      <c r="AE8">
        <f ca="1"/>
        <v>0</v>
      </c>
      <c r="AF8">
        <f ca="1"/>
        <v>0</v>
      </c>
      <c r="AG8">
        <f ca="1"/>
        <v>0</v>
      </c>
      <c r="AH8">
        <f ca="1"/>
        <v>0</v>
      </c>
      <c r="AI8">
        <f ca="1"/>
        <v>0</v>
      </c>
      <c r="AJ8">
        <f ca="1"/>
        <v>0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  <c r="AQ8">
        <f ca="1"/>
        <v>0</v>
      </c>
      <c r="AR8">
        <f ca="1"/>
        <v>0</v>
      </c>
      <c r="AS8">
        <f ca="1"/>
        <v>0</v>
      </c>
      <c r="AT8">
        <f ca="1"/>
        <v>0</v>
      </c>
      <c r="AU8">
        <f ca="1"/>
        <v>0</v>
      </c>
      <c r="AV8">
        <f ca="1"/>
        <v>0</v>
      </c>
      <c r="AW8">
        <f ca="1"/>
        <v>0</v>
      </c>
      <c r="AX8">
        <f ca="1"/>
        <v>0</v>
      </c>
      <c r="AY8">
        <f ca="1"/>
        <v>0</v>
      </c>
      <c r="AZ8">
        <f ca="1"/>
        <v>0</v>
      </c>
      <c r="BA8">
        <f ca="1"/>
        <v>0</v>
      </c>
      <c r="BB8">
        <f ca="1"/>
        <v>0</v>
      </c>
      <c r="BC8">
        <f ca="1"/>
        <v>0</v>
      </c>
      <c r="BD8">
        <f ca="1"/>
        <v>0</v>
      </c>
      <c r="BE8">
        <f ca="1"/>
        <v>0</v>
      </c>
      <c r="BF8">
        <f ca="1"/>
        <v>0</v>
      </c>
      <c r="BG8">
        <f ca="1"/>
        <v>0</v>
      </c>
      <c r="BH8">
        <f ca="1"/>
        <v>0</v>
      </c>
      <c r="BI8">
        <f ca="1"/>
        <v>0</v>
      </c>
      <c r="BJ8">
        <f ca="1"/>
        <v>0</v>
      </c>
      <c r="BK8">
        <f ca="1"/>
        <v>0</v>
      </c>
      <c r="BL8">
        <f ca="1"/>
        <v>0</v>
      </c>
      <c r="BM8">
        <f ca="1"/>
        <v>0</v>
      </c>
      <c r="BN8">
        <f ca="1"/>
        <v>0</v>
      </c>
      <c r="BO8">
        <f ca="1"/>
        <v>0</v>
      </c>
      <c r="BP8">
        <f ca="1"/>
        <v>0</v>
      </c>
      <c r="BQ8">
        <f ca="1"/>
        <v>0</v>
      </c>
      <c r="BR8" t="str">
        <f ca="1"/>
        <v/>
      </c>
      <c r="BS8">
        <f ca="1"/>
        <v>0</v>
      </c>
      <c r="BT8">
        <f ca="1"/>
        <v>0</v>
      </c>
      <c r="BU8" t="b">
        <f ca="1"/>
        <v>0</v>
      </c>
      <c r="BV8" t="b">
        <f ca="1"/>
        <v>0</v>
      </c>
      <c r="BW8">
        <f ca="1"/>
        <v>0</v>
      </c>
      <c r="BX8">
        <f ca="1"/>
        <v>0</v>
      </c>
      <c r="BY8">
        <f ca="1"/>
        <v>0</v>
      </c>
      <c r="BZ8" t="str">
        <f ca="1"/>
        <v xml:space="preserve"> </v>
      </c>
      <c r="CA8">
        <f ca="1"/>
        <v>0</v>
      </c>
      <c r="CB8">
        <f ca="1"/>
        <v>0</v>
      </c>
      <c r="CC8" t="b">
        <f ca="1"/>
        <v>0</v>
      </c>
      <c r="CD8" t="b">
        <f ca="1"/>
        <v>0</v>
      </c>
      <c r="CE8">
        <f ca="1"/>
        <v>0</v>
      </c>
      <c r="CF8">
        <f ca="1"/>
        <v>0</v>
      </c>
      <c r="CG8">
        <f ca="1"/>
        <v>0</v>
      </c>
      <c r="CH8">
        <f ca="1"/>
        <v>24</v>
      </c>
      <c r="CI8">
        <f ca="1"/>
        <v>156</v>
      </c>
      <c r="CJ8">
        <f ca="1"/>
        <v>0</v>
      </c>
      <c r="CK8">
        <f ca="1"/>
        <v>0</v>
      </c>
      <c r="CL8">
        <f ca="1"/>
        <v>0</v>
      </c>
      <c r="CM8">
        <f ca="1"/>
        <v>0</v>
      </c>
      <c r="CN8">
        <f ca="1"/>
        <v>0</v>
      </c>
      <c r="CO8">
        <f ca="1"/>
        <v>0</v>
      </c>
      <c r="CP8">
        <f ca="1"/>
        <v>0</v>
      </c>
      <c r="CQ8">
        <f ca="1"/>
        <v>0</v>
      </c>
      <c r="CR8">
        <f ca="1"/>
        <v>0</v>
      </c>
      <c r="CS8">
        <f ca="1"/>
        <v>0</v>
      </c>
      <c r="CT8">
        <f ca="1"/>
        <v>0</v>
      </c>
      <c r="CU8">
        <f ca="1"/>
        <v>0</v>
      </c>
      <c r="CV8">
        <f ca="1"/>
        <v>0</v>
      </c>
      <c r="CW8">
        <f ca="1"/>
        <v>0</v>
      </c>
      <c r="CX8">
        <f ca="1"/>
        <v>0</v>
      </c>
      <c r="CY8">
        <f ca="1"/>
        <v>0</v>
      </c>
      <c r="CZ8">
        <f ca="1"/>
        <v>0</v>
      </c>
      <c r="DA8">
        <f ca="1"/>
        <v>0</v>
      </c>
      <c r="DB8" t="b">
        <f ca="1"/>
        <v>0</v>
      </c>
      <c r="DC8" t="b">
        <f ca="1"/>
        <v>0</v>
      </c>
      <c r="DD8">
        <f ca="1"/>
        <v>0</v>
      </c>
      <c r="DE8" t="b">
        <f ca="1"/>
        <v>0</v>
      </c>
      <c r="DF8">
        <f ca="1"/>
        <v>0</v>
      </c>
    </row>
    <row r="9" spans="1:110" x14ac:dyDescent="0.2">
      <c r="A9" t="str">
        <f ca="1"/>
        <v>5_30 Theme</v>
      </c>
      <c r="B9">
        <f ca="1"/>
        <v>9</v>
      </c>
      <c r="C9">
        <f ca="1"/>
        <v>0</v>
      </c>
      <c r="D9">
        <f ca="1"/>
        <v>0</v>
      </c>
      <c r="E9">
        <f ca="1"/>
        <v>0</v>
      </c>
      <c r="F9">
        <f ca="1"/>
        <v>0</v>
      </c>
      <c r="G9">
        <f ca="1"/>
        <v>0</v>
      </c>
      <c r="H9">
        <f ca="1"/>
        <v>0</v>
      </c>
      <c r="I9">
        <f ca="1"/>
        <v>0</v>
      </c>
      <c r="J9" t="str">
        <f ca="1"/>
        <v>1:39</v>
      </c>
      <c r="K9" t="b">
        <f ca="1"/>
        <v>0</v>
      </c>
      <c r="L9" t="b">
        <f ca="1"/>
        <v>1</v>
      </c>
      <c r="M9" t="b">
        <f ca="1"/>
        <v>0</v>
      </c>
      <c r="N9" t="str">
        <f ca="1"/>
        <v>Finka</v>
      </c>
      <c r="O9" t="b">
        <f ca="1"/>
        <v>0</v>
      </c>
      <c r="P9">
        <f ca="1"/>
        <v>0</v>
      </c>
      <c r="Q9">
        <f ca="1"/>
        <v>0</v>
      </c>
      <c r="R9">
        <f ca="1"/>
        <v>0</v>
      </c>
      <c r="S9">
        <f ca="1"/>
        <v>0</v>
      </c>
      <c r="T9">
        <f ca="1"/>
        <v>0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</v>
      </c>
      <c r="Z9">
        <f ca="1"/>
        <v>9</v>
      </c>
      <c r="AA9">
        <f ca="1"/>
        <v>0</v>
      </c>
      <c r="AB9">
        <f ca="1"/>
        <v>0</v>
      </c>
      <c r="AC9">
        <f ca="1"/>
        <v>0</v>
      </c>
      <c r="AD9">
        <f ca="1"/>
        <v>0</v>
      </c>
      <c r="AE9">
        <f ca="1"/>
        <v>0</v>
      </c>
      <c r="AF9">
        <f ca="1"/>
        <v>0</v>
      </c>
      <c r="AG9">
        <f ca="1"/>
        <v>0</v>
      </c>
      <c r="AH9">
        <f ca="1"/>
        <v>0</v>
      </c>
      <c r="AI9">
        <f ca="1"/>
        <v>0</v>
      </c>
      <c r="AJ9">
        <f ca="1"/>
        <v>0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  <c r="AQ9">
        <f ca="1"/>
        <v>0</v>
      </c>
      <c r="AR9">
        <f ca="1"/>
        <v>0</v>
      </c>
      <c r="AS9">
        <f ca="1"/>
        <v>0</v>
      </c>
      <c r="AT9">
        <f ca="1"/>
        <v>0</v>
      </c>
      <c r="AU9">
        <f ca="1"/>
        <v>0</v>
      </c>
      <c r="AV9">
        <f ca="1"/>
        <v>0</v>
      </c>
      <c r="AW9">
        <f ca="1"/>
        <v>0</v>
      </c>
      <c r="AX9">
        <f ca="1"/>
        <v>0</v>
      </c>
      <c r="AY9">
        <f ca="1"/>
        <v>0</v>
      </c>
      <c r="AZ9">
        <f ca="1"/>
        <v>0</v>
      </c>
      <c r="BA9">
        <f ca="1"/>
        <v>0</v>
      </c>
      <c r="BB9">
        <f ca="1"/>
        <v>0</v>
      </c>
      <c r="BC9">
        <f ca="1"/>
        <v>0</v>
      </c>
      <c r="BD9">
        <f ca="1"/>
        <v>0</v>
      </c>
      <c r="BE9">
        <f ca="1"/>
        <v>0</v>
      </c>
      <c r="BF9">
        <f ca="1"/>
        <v>0</v>
      </c>
      <c r="BG9">
        <f ca="1"/>
        <v>0</v>
      </c>
      <c r="BH9">
        <f ca="1"/>
        <v>0</v>
      </c>
      <c r="BI9">
        <f ca="1"/>
        <v>0</v>
      </c>
      <c r="BJ9">
        <f ca="1"/>
        <v>0</v>
      </c>
      <c r="BK9">
        <f ca="1"/>
        <v>0</v>
      </c>
      <c r="BL9">
        <f ca="1"/>
        <v>0</v>
      </c>
      <c r="BM9">
        <f ca="1"/>
        <v>0</v>
      </c>
      <c r="BN9">
        <f ca="1"/>
        <v>0</v>
      </c>
      <c r="BO9">
        <f ca="1"/>
        <v>0</v>
      </c>
      <c r="BP9">
        <f ca="1"/>
        <v>0</v>
      </c>
      <c r="BQ9">
        <f ca="1"/>
        <v>0</v>
      </c>
      <c r="BR9" t="str">
        <f ca="1"/>
        <v/>
      </c>
      <c r="BS9">
        <f ca="1"/>
        <v>0</v>
      </c>
      <c r="BT9">
        <f ca="1"/>
        <v>0</v>
      </c>
      <c r="BU9" t="b">
        <f ca="1"/>
        <v>0</v>
      </c>
      <c r="BV9" t="b">
        <f ca="1"/>
        <v>0</v>
      </c>
      <c r="BW9">
        <f ca="1"/>
        <v>0</v>
      </c>
      <c r="BX9">
        <f ca="1"/>
        <v>0</v>
      </c>
      <c r="BY9">
        <f ca="1"/>
        <v>0</v>
      </c>
      <c r="BZ9">
        <f ca="1"/>
        <v>0</v>
      </c>
      <c r="CA9">
        <f ca="1"/>
        <v>2</v>
      </c>
      <c r="CB9">
        <f ca="1"/>
        <v>0</v>
      </c>
      <c r="CC9" t="b">
        <f ca="1"/>
        <v>1</v>
      </c>
      <c r="CD9" t="b">
        <f ca="1"/>
        <v>1</v>
      </c>
      <c r="CE9">
        <f ca="1"/>
        <v>0</v>
      </c>
      <c r="CF9">
        <f ca="1"/>
        <v>0</v>
      </c>
      <c r="CG9">
        <f ca="1"/>
        <v>0</v>
      </c>
      <c r="CH9">
        <f ca="1"/>
        <v>99</v>
      </c>
      <c r="CI9">
        <f ca="1"/>
        <v>81</v>
      </c>
      <c r="CJ9">
        <f ca="1"/>
        <v>0</v>
      </c>
      <c r="CK9">
        <f ca="1"/>
        <v>0</v>
      </c>
      <c r="CL9">
        <f ca="1"/>
        <v>0</v>
      </c>
      <c r="CM9">
        <f ca="1"/>
        <v>0</v>
      </c>
      <c r="CN9">
        <f ca="1"/>
        <v>0</v>
      </c>
      <c r="CO9">
        <f ca="1"/>
        <v>0</v>
      </c>
      <c r="CP9">
        <f ca="1"/>
        <v>0</v>
      </c>
      <c r="CQ9">
        <f ca="1"/>
        <v>0</v>
      </c>
      <c r="CR9">
        <f ca="1"/>
        <v>0</v>
      </c>
      <c r="CS9">
        <f ca="1"/>
        <v>0</v>
      </c>
      <c r="CT9">
        <f ca="1"/>
        <v>0</v>
      </c>
      <c r="CU9">
        <f ca="1"/>
        <v>0</v>
      </c>
      <c r="CV9">
        <f ca="1"/>
        <v>0</v>
      </c>
      <c r="CW9">
        <f ca="1"/>
        <v>0</v>
      </c>
      <c r="CX9">
        <f ca="1"/>
        <v>0</v>
      </c>
      <c r="CY9">
        <f ca="1"/>
        <v>0</v>
      </c>
      <c r="CZ9">
        <f ca="1"/>
        <v>0</v>
      </c>
      <c r="DA9">
        <f ca="1"/>
        <v>0</v>
      </c>
      <c r="DB9" t="b">
        <f ca="1"/>
        <v>1</v>
      </c>
      <c r="DC9" t="b">
        <f ca="1"/>
        <v>1</v>
      </c>
      <c r="DD9">
        <f ca="1"/>
        <v>0</v>
      </c>
      <c r="DE9" t="b">
        <f ca="1"/>
        <v>0</v>
      </c>
      <c r="DF9">
        <f ca="1"/>
        <v>0</v>
      </c>
    </row>
    <row r="10" spans="1:110" x14ac:dyDescent="0.2">
      <c r="A10" t="str">
        <f ca="1"/>
        <v>5_30 Theme</v>
      </c>
      <c r="B10">
        <f ca="1"/>
        <v>10</v>
      </c>
      <c r="C10">
        <f ca="1"/>
        <v>0</v>
      </c>
      <c r="D10">
        <f ca="1"/>
        <v>0</v>
      </c>
      <c r="E10">
        <f ca="1"/>
        <v>0</v>
      </c>
      <c r="F10">
        <f ca="1"/>
        <v>0</v>
      </c>
      <c r="G10">
        <f ca="1"/>
        <v>0</v>
      </c>
      <c r="H10">
        <f ca="1"/>
        <v>0</v>
      </c>
      <c r="I10">
        <f ca="1"/>
        <v>0</v>
      </c>
      <c r="J10" t="str">
        <f ca="1"/>
        <v>1:38</v>
      </c>
      <c r="K10" t="b">
        <f ca="1"/>
        <v>0</v>
      </c>
      <c r="L10" t="b">
        <f ca="1"/>
        <v>0</v>
      </c>
      <c r="M10" t="b">
        <f ca="1"/>
        <v>0</v>
      </c>
      <c r="N10" t="str">
        <f ca="1"/>
        <v>Finka</v>
      </c>
      <c r="O10" t="b">
        <f ca="1"/>
        <v>0</v>
      </c>
      <c r="P10">
        <f ca="1"/>
        <v>0</v>
      </c>
      <c r="Q10">
        <f ca="1"/>
        <v>0</v>
      </c>
      <c r="R10">
        <f ca="1"/>
        <v>0</v>
      </c>
      <c r="S10">
        <f ca="1"/>
        <v>0</v>
      </c>
      <c r="T10">
        <f ca="1"/>
        <v>0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</v>
      </c>
      <c r="Z10">
        <f ca="1"/>
        <v>10</v>
      </c>
      <c r="AA10">
        <f ca="1"/>
        <v>0</v>
      </c>
      <c r="AB10">
        <f ca="1"/>
        <v>0</v>
      </c>
      <c r="AC10">
        <f ca="1"/>
        <v>0</v>
      </c>
      <c r="AD10">
        <f ca="1"/>
        <v>0</v>
      </c>
      <c r="AE10">
        <f ca="1"/>
        <v>0</v>
      </c>
      <c r="AF10">
        <f ca="1"/>
        <v>0</v>
      </c>
      <c r="AG10">
        <f ca="1"/>
        <v>0</v>
      </c>
      <c r="AH10">
        <f ca="1"/>
        <v>0</v>
      </c>
      <c r="AI10">
        <f ca="1"/>
        <v>0</v>
      </c>
      <c r="AJ10">
        <f ca="1"/>
        <v>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  <c r="AQ10">
        <f ca="1"/>
        <v>0</v>
      </c>
      <c r="AR10">
        <f ca="1"/>
        <v>0</v>
      </c>
      <c r="AS10">
        <f ca="1"/>
        <v>0</v>
      </c>
      <c r="AT10">
        <f ca="1"/>
        <v>0</v>
      </c>
      <c r="AU10">
        <f ca="1"/>
        <v>0</v>
      </c>
      <c r="AV10">
        <f ca="1"/>
        <v>0</v>
      </c>
      <c r="AW10">
        <f ca="1"/>
        <v>0</v>
      </c>
      <c r="AX10">
        <f ca="1"/>
        <v>0</v>
      </c>
      <c r="AY10">
        <f ca="1"/>
        <v>0</v>
      </c>
      <c r="AZ10">
        <f ca="1"/>
        <v>0</v>
      </c>
      <c r="BA10">
        <f ca="1"/>
        <v>0</v>
      </c>
      <c r="BB10">
        <f ca="1"/>
        <v>0</v>
      </c>
      <c r="BC10">
        <f ca="1"/>
        <v>0</v>
      </c>
      <c r="BD10">
        <f ca="1"/>
        <v>0</v>
      </c>
      <c r="BE10">
        <f ca="1"/>
        <v>0</v>
      </c>
      <c r="BF10">
        <f ca="1"/>
        <v>0</v>
      </c>
      <c r="BG10">
        <f ca="1"/>
        <v>0</v>
      </c>
      <c r="BH10">
        <f ca="1"/>
        <v>0</v>
      </c>
      <c r="BI10">
        <f ca="1"/>
        <v>0</v>
      </c>
      <c r="BJ10">
        <f ca="1"/>
        <v>0</v>
      </c>
      <c r="BK10">
        <f ca="1"/>
        <v>0</v>
      </c>
      <c r="BL10">
        <f ca="1"/>
        <v>0</v>
      </c>
      <c r="BM10">
        <f ca="1"/>
        <v>0</v>
      </c>
      <c r="BN10">
        <f ca="1"/>
        <v>0</v>
      </c>
      <c r="BO10">
        <f ca="1"/>
        <v>0</v>
      </c>
      <c r="BP10">
        <f ca="1"/>
        <v>0</v>
      </c>
      <c r="BQ10">
        <f ca="1"/>
        <v>0</v>
      </c>
      <c r="BR10" t="str">
        <f ca="1"/>
        <v/>
      </c>
      <c r="BS10">
        <f ca="1"/>
        <v>0</v>
      </c>
      <c r="BT10">
        <f ca="1"/>
        <v>0</v>
      </c>
      <c r="BU10" t="b">
        <f ca="1"/>
        <v>0</v>
      </c>
      <c r="BV10" t="b">
        <f ca="1"/>
        <v>0</v>
      </c>
      <c r="BW10">
        <f ca="1"/>
        <v>0</v>
      </c>
      <c r="BX10">
        <f ca="1"/>
        <v>0</v>
      </c>
      <c r="BY10">
        <f ca="1"/>
        <v>0</v>
      </c>
      <c r="BZ10">
        <f ca="1"/>
        <v>0</v>
      </c>
      <c r="CA10">
        <f ca="1"/>
        <v>0</v>
      </c>
      <c r="CB10">
        <f ca="1"/>
        <v>0</v>
      </c>
      <c r="CC10" t="b">
        <f ca="1"/>
        <v>0</v>
      </c>
      <c r="CD10" t="b">
        <f ca="1"/>
        <v>0</v>
      </c>
      <c r="CE10">
        <f ca="1"/>
        <v>0</v>
      </c>
      <c r="CF10">
        <f ca="1"/>
        <v>0</v>
      </c>
      <c r="CG10">
        <f ca="1"/>
        <v>0</v>
      </c>
      <c r="CH10">
        <f ca="1"/>
        <v>98</v>
      </c>
      <c r="CI10">
        <f ca="1"/>
        <v>82</v>
      </c>
      <c r="CJ10">
        <f ca="1"/>
        <v>0</v>
      </c>
      <c r="CK10">
        <f ca="1"/>
        <v>0</v>
      </c>
      <c r="CL10">
        <f ca="1"/>
        <v>0</v>
      </c>
      <c r="CM10">
        <f ca="1"/>
        <v>0</v>
      </c>
      <c r="CN10">
        <f ca="1"/>
        <v>0</v>
      </c>
      <c r="CO10">
        <f ca="1"/>
        <v>0</v>
      </c>
      <c r="CP10">
        <f ca="1"/>
        <v>0</v>
      </c>
      <c r="CQ10">
        <f ca="1"/>
        <v>0</v>
      </c>
      <c r="CR10">
        <f ca="1"/>
        <v>0</v>
      </c>
      <c r="CS10">
        <f ca="1"/>
        <v>0</v>
      </c>
      <c r="CT10">
        <f ca="1"/>
        <v>0</v>
      </c>
      <c r="CU10">
        <f ca="1"/>
        <v>0</v>
      </c>
      <c r="CV10">
        <f ca="1"/>
        <v>0</v>
      </c>
      <c r="CW10">
        <f ca="1"/>
        <v>0</v>
      </c>
      <c r="CX10">
        <f ca="1"/>
        <v>0</v>
      </c>
      <c r="CY10">
        <f ca="1"/>
        <v>0</v>
      </c>
      <c r="CZ10">
        <f ca="1"/>
        <v>0</v>
      </c>
      <c r="DA10">
        <f ca="1"/>
        <v>0</v>
      </c>
      <c r="DB10" t="b">
        <f ca="1"/>
        <v>0</v>
      </c>
      <c r="DC10" t="b">
        <f ca="1"/>
        <v>0</v>
      </c>
      <c r="DD10">
        <f ca="1"/>
        <v>0</v>
      </c>
      <c r="DE10" t="b">
        <f ca="1"/>
        <v>0</v>
      </c>
      <c r="DF10">
        <f ca="1"/>
        <v>0</v>
      </c>
    </row>
    <row r="11" spans="1:110" x14ac:dyDescent="0.2">
      <c r="A11" t="str">
        <f ca="1"/>
        <v>5_30 Theme</v>
      </c>
      <c r="B11">
        <f ca="1"/>
        <v>11</v>
      </c>
      <c r="C11">
        <f ca="1"/>
        <v>0</v>
      </c>
      <c r="D11">
        <f ca="1"/>
        <v>0</v>
      </c>
      <c r="E11">
        <f ca="1"/>
        <v>0</v>
      </c>
      <c r="F11">
        <f ca="1"/>
        <v>0</v>
      </c>
      <c r="G11">
        <f ca="1"/>
        <v>0</v>
      </c>
      <c r="H11">
        <f ca="1"/>
        <v>0</v>
      </c>
      <c r="I11">
        <f ca="1"/>
        <v>0</v>
      </c>
      <c r="J11" t="str">
        <f ca="1"/>
        <v>1:33</v>
      </c>
      <c r="K11" t="b">
        <f ca="1"/>
        <v>0</v>
      </c>
      <c r="L11" t="b">
        <f ca="1"/>
        <v>0</v>
      </c>
      <c r="M11" t="b">
        <f ca="1"/>
        <v>0</v>
      </c>
      <c r="N11" t="str">
        <f ca="1"/>
        <v>Finka</v>
      </c>
      <c r="O11" t="b">
        <f ca="1"/>
        <v>0</v>
      </c>
      <c r="P11">
        <f ca="1"/>
        <v>0</v>
      </c>
      <c r="Q11">
        <f ca="1"/>
        <v>0</v>
      </c>
      <c r="R11">
        <f ca="1"/>
        <v>0</v>
      </c>
      <c r="S11">
        <f ca="1"/>
        <v>0</v>
      </c>
      <c r="T11">
        <f ca="1"/>
        <v>0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</v>
      </c>
      <c r="Z11">
        <f ca="1"/>
        <v>11</v>
      </c>
      <c r="AA11">
        <f ca="1"/>
        <v>0</v>
      </c>
      <c r="AB11">
        <f ca="1"/>
        <v>0</v>
      </c>
      <c r="AC11">
        <f ca="1"/>
        <v>0</v>
      </c>
      <c r="AD11">
        <f ca="1"/>
        <v>0</v>
      </c>
      <c r="AE11">
        <f ca="1"/>
        <v>0</v>
      </c>
      <c r="AF11">
        <f ca="1"/>
        <v>0</v>
      </c>
      <c r="AG11">
        <f ca="1"/>
        <v>0</v>
      </c>
      <c r="AH11">
        <f ca="1"/>
        <v>0</v>
      </c>
      <c r="AI11">
        <f ca="1"/>
        <v>0</v>
      </c>
      <c r="AJ11">
        <f ca="1"/>
        <v>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  <c r="AQ11">
        <f ca="1"/>
        <v>0</v>
      </c>
      <c r="AR11">
        <f ca="1"/>
        <v>0</v>
      </c>
      <c r="AS11">
        <f ca="1"/>
        <v>0</v>
      </c>
      <c r="AT11">
        <f ca="1"/>
        <v>0</v>
      </c>
      <c r="AU11">
        <f ca="1"/>
        <v>0</v>
      </c>
      <c r="AV11">
        <f ca="1"/>
        <v>0</v>
      </c>
      <c r="AW11">
        <f ca="1"/>
        <v>0</v>
      </c>
      <c r="AX11">
        <f ca="1"/>
        <v>0</v>
      </c>
      <c r="AY11">
        <f ca="1"/>
        <v>0</v>
      </c>
      <c r="AZ11">
        <f ca="1"/>
        <v>0</v>
      </c>
      <c r="BA11">
        <f ca="1"/>
        <v>0</v>
      </c>
      <c r="BB11">
        <f ca="1"/>
        <v>0</v>
      </c>
      <c r="BC11">
        <f ca="1"/>
        <v>0</v>
      </c>
      <c r="BD11">
        <f ca="1"/>
        <v>0</v>
      </c>
      <c r="BE11">
        <f ca="1"/>
        <v>0</v>
      </c>
      <c r="BF11">
        <f ca="1"/>
        <v>0</v>
      </c>
      <c r="BG11">
        <f ca="1"/>
        <v>0</v>
      </c>
      <c r="BH11">
        <f ca="1"/>
        <v>0</v>
      </c>
      <c r="BI11">
        <f ca="1"/>
        <v>0</v>
      </c>
      <c r="BJ11">
        <f ca="1"/>
        <v>0</v>
      </c>
      <c r="BK11">
        <f ca="1"/>
        <v>0</v>
      </c>
      <c r="BL11">
        <f ca="1"/>
        <v>0</v>
      </c>
      <c r="BM11">
        <f ca="1"/>
        <v>0</v>
      </c>
      <c r="BN11">
        <f ca="1"/>
        <v>0</v>
      </c>
      <c r="BO11">
        <f ca="1"/>
        <v>0</v>
      </c>
      <c r="BP11">
        <f ca="1"/>
        <v>0</v>
      </c>
      <c r="BQ11">
        <f ca="1"/>
        <v>0</v>
      </c>
      <c r="BR11" t="str">
        <f ca="1"/>
        <v/>
      </c>
      <c r="BS11">
        <f ca="1"/>
        <v>0</v>
      </c>
      <c r="BT11">
        <f ca="1"/>
        <v>0</v>
      </c>
      <c r="BU11" t="b">
        <f ca="1"/>
        <v>0</v>
      </c>
      <c r="BV11" t="b">
        <f ca="1"/>
        <v>0</v>
      </c>
      <c r="BW11">
        <f ca="1"/>
        <v>0</v>
      </c>
      <c r="BX11">
        <f ca="1"/>
        <v>0</v>
      </c>
      <c r="BY11">
        <f ca="1"/>
        <v>0</v>
      </c>
      <c r="BZ11">
        <f ca="1"/>
        <v>0</v>
      </c>
      <c r="CA11">
        <f ca="1"/>
        <v>0</v>
      </c>
      <c r="CB11">
        <f ca="1"/>
        <v>0</v>
      </c>
      <c r="CC11" t="b">
        <f ca="1"/>
        <v>0</v>
      </c>
      <c r="CD11" t="b">
        <f ca="1"/>
        <v>0</v>
      </c>
      <c r="CE11">
        <f ca="1"/>
        <v>0</v>
      </c>
      <c r="CF11">
        <f ca="1"/>
        <v>0</v>
      </c>
      <c r="CG11">
        <f ca="1"/>
        <v>0</v>
      </c>
      <c r="CH11">
        <f ca="1"/>
        <v>93</v>
      </c>
      <c r="CI11">
        <f ca="1"/>
        <v>87</v>
      </c>
      <c r="CJ11">
        <f ca="1"/>
        <v>0</v>
      </c>
      <c r="CK11">
        <f ca="1"/>
        <v>0</v>
      </c>
      <c r="CL11">
        <f ca="1"/>
        <v>0</v>
      </c>
      <c r="CM11">
        <f ca="1"/>
        <v>0</v>
      </c>
      <c r="CN11">
        <f ca="1"/>
        <v>0</v>
      </c>
      <c r="CO11">
        <f ca="1"/>
        <v>0</v>
      </c>
      <c r="CP11">
        <f ca="1"/>
        <v>0</v>
      </c>
      <c r="CQ11">
        <f ca="1"/>
        <v>0</v>
      </c>
      <c r="CR11">
        <f ca="1"/>
        <v>0</v>
      </c>
      <c r="CS11">
        <f ca="1"/>
        <v>0</v>
      </c>
      <c r="CT11">
        <f ca="1"/>
        <v>0</v>
      </c>
      <c r="CU11">
        <f ca="1"/>
        <v>0</v>
      </c>
      <c r="CV11">
        <f ca="1"/>
        <v>0</v>
      </c>
      <c r="CW11">
        <f ca="1"/>
        <v>0</v>
      </c>
      <c r="CX11">
        <f ca="1"/>
        <v>0</v>
      </c>
      <c r="CY11">
        <f ca="1"/>
        <v>0</v>
      </c>
      <c r="CZ11">
        <f ca="1"/>
        <v>0</v>
      </c>
      <c r="DA11">
        <f ca="1"/>
        <v>0</v>
      </c>
      <c r="DB11" t="b">
        <f ca="1"/>
        <v>0</v>
      </c>
      <c r="DC11" t="b">
        <f ca="1"/>
        <v>0</v>
      </c>
      <c r="DD11">
        <f ca="1"/>
        <v>0</v>
      </c>
      <c r="DE11" t="b">
        <f ca="1"/>
        <v>0</v>
      </c>
      <c r="DF11">
        <f ca="1"/>
        <v>0</v>
      </c>
    </row>
    <row r="12" spans="1:110" x14ac:dyDescent="0.2">
      <c r="A12" t="str">
        <f ca="1"/>
        <v>5_30 Theme</v>
      </c>
      <c r="B12">
        <f ca="1"/>
        <v>12</v>
      </c>
      <c r="C12">
        <f ca="1"/>
        <v>0</v>
      </c>
      <c r="D12">
        <f ca="1"/>
        <v>0</v>
      </c>
      <c r="E12">
        <f ca="1"/>
        <v>0</v>
      </c>
      <c r="F12">
        <f ca="1"/>
        <v>0</v>
      </c>
      <c r="G12">
        <f ca="1"/>
        <v>0</v>
      </c>
      <c r="H12">
        <f ca="1"/>
        <v>0</v>
      </c>
      <c r="I12">
        <f ca="1"/>
        <v>0</v>
      </c>
      <c r="J12" t="str">
        <f ca="1"/>
        <v>0:39</v>
      </c>
      <c r="K12" t="b">
        <f ca="1"/>
        <v>0</v>
      </c>
      <c r="L12" t="b">
        <f ca="1"/>
        <v>1</v>
      </c>
      <c r="M12" t="b">
        <f ca="1"/>
        <v>0</v>
      </c>
      <c r="N12" t="str">
        <f ca="1"/>
        <v>Finka</v>
      </c>
      <c r="O12" t="b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</v>
      </c>
      <c r="T12">
        <f ca="1"/>
        <v>0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</v>
      </c>
      <c r="Z12">
        <f ca="1"/>
        <v>12</v>
      </c>
      <c r="AA12">
        <f ca="1"/>
        <v>0</v>
      </c>
      <c r="AB12">
        <f ca="1"/>
        <v>0</v>
      </c>
      <c r="AC12">
        <f ca="1"/>
        <v>0</v>
      </c>
      <c r="AD12">
        <f ca="1"/>
        <v>0</v>
      </c>
      <c r="AE12">
        <f ca="1"/>
        <v>0</v>
      </c>
      <c r="AF12">
        <f ca="1"/>
        <v>0</v>
      </c>
      <c r="AG12">
        <f ca="1"/>
        <v>0</v>
      </c>
      <c r="AH12">
        <f ca="1"/>
        <v>0</v>
      </c>
      <c r="AI12">
        <f ca="1"/>
        <v>0</v>
      </c>
      <c r="AJ12">
        <f ca="1"/>
        <v>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  <c r="AQ12">
        <f ca="1"/>
        <v>0</v>
      </c>
      <c r="AR12">
        <f ca="1"/>
        <v>0</v>
      </c>
      <c r="AS12">
        <f ca="1"/>
        <v>0</v>
      </c>
      <c r="AT12">
        <f ca="1"/>
        <v>0</v>
      </c>
      <c r="AU12">
        <f ca="1"/>
        <v>0</v>
      </c>
      <c r="AV12">
        <f ca="1"/>
        <v>0</v>
      </c>
      <c r="AW12">
        <f ca="1"/>
        <v>0</v>
      </c>
      <c r="AX12">
        <f ca="1"/>
        <v>0</v>
      </c>
      <c r="AY12">
        <f ca="1"/>
        <v>0</v>
      </c>
      <c r="AZ12">
        <f ca="1"/>
        <v>0</v>
      </c>
      <c r="BA12">
        <f ca="1"/>
        <v>0</v>
      </c>
      <c r="BB12">
        <f ca="1"/>
        <v>0</v>
      </c>
      <c r="BC12">
        <f ca="1"/>
        <v>0</v>
      </c>
      <c r="BD12">
        <f ca="1"/>
        <v>0</v>
      </c>
      <c r="BE12">
        <f ca="1"/>
        <v>0</v>
      </c>
      <c r="BF12">
        <f ca="1"/>
        <v>0</v>
      </c>
      <c r="BG12">
        <f ca="1"/>
        <v>0</v>
      </c>
      <c r="BH12">
        <f ca="1"/>
        <v>0</v>
      </c>
      <c r="BI12">
        <f ca="1"/>
        <v>0</v>
      </c>
      <c r="BJ12">
        <f ca="1"/>
        <v>0</v>
      </c>
      <c r="BK12">
        <f ca="1"/>
        <v>0</v>
      </c>
      <c r="BL12">
        <f ca="1"/>
        <v>0</v>
      </c>
      <c r="BM12">
        <f ca="1"/>
        <v>0</v>
      </c>
      <c r="BN12">
        <f ca="1"/>
        <v>0</v>
      </c>
      <c r="BO12">
        <f ca="1"/>
        <v>0</v>
      </c>
      <c r="BP12">
        <f ca="1"/>
        <v>0</v>
      </c>
      <c r="BQ12">
        <f ca="1"/>
        <v>0</v>
      </c>
      <c r="BR12" t="str">
        <f ca="1"/>
        <v/>
      </c>
      <c r="BS12">
        <f ca="1"/>
        <v>0</v>
      </c>
      <c r="BT12">
        <f ca="1"/>
        <v>0</v>
      </c>
      <c r="BU12" t="b">
        <f ca="1"/>
        <v>0</v>
      </c>
      <c r="BV12" t="b">
        <f ca="1"/>
        <v>0</v>
      </c>
      <c r="BW12">
        <f ca="1"/>
        <v>0</v>
      </c>
      <c r="BX12">
        <f ca="1"/>
        <v>0</v>
      </c>
      <c r="BY12">
        <f ca="1"/>
        <v>0</v>
      </c>
      <c r="BZ12">
        <f ca="1"/>
        <v>0</v>
      </c>
      <c r="CA12">
        <f ca="1"/>
        <v>0</v>
      </c>
      <c r="CB12">
        <f ca="1"/>
        <v>0</v>
      </c>
      <c r="CC12" t="b">
        <f ca="1"/>
        <v>0</v>
      </c>
      <c r="CD12" t="b">
        <f ca="1"/>
        <v>1</v>
      </c>
      <c r="CE12">
        <f ca="1"/>
        <v>0</v>
      </c>
      <c r="CF12">
        <f ca="1"/>
        <v>0</v>
      </c>
      <c r="CG12">
        <f ca="1"/>
        <v>0</v>
      </c>
      <c r="CH12">
        <f ca="1"/>
        <v>39</v>
      </c>
      <c r="CI12">
        <f ca="1"/>
        <v>141</v>
      </c>
      <c r="CJ12">
        <f ca="1"/>
        <v>0</v>
      </c>
      <c r="CK12">
        <f ca="1"/>
        <v>0</v>
      </c>
      <c r="CL12">
        <f ca="1"/>
        <v>0</v>
      </c>
      <c r="CM12">
        <f ca="1"/>
        <v>0</v>
      </c>
      <c r="CN12">
        <f ca="1"/>
        <v>0</v>
      </c>
      <c r="CO12">
        <f ca="1"/>
        <v>0</v>
      </c>
      <c r="CP12">
        <f ca="1"/>
        <v>0</v>
      </c>
      <c r="CQ12">
        <f ca="1"/>
        <v>0</v>
      </c>
      <c r="CR12">
        <f ca="1"/>
        <v>0</v>
      </c>
      <c r="CS12">
        <f ca="1"/>
        <v>0</v>
      </c>
      <c r="CT12">
        <f ca="1"/>
        <v>0</v>
      </c>
      <c r="CU12">
        <f ca="1"/>
        <v>0</v>
      </c>
      <c r="CV12">
        <f ca="1"/>
        <v>0</v>
      </c>
      <c r="CW12">
        <f ca="1"/>
        <v>0</v>
      </c>
      <c r="CX12">
        <f ca="1"/>
        <v>0</v>
      </c>
      <c r="CY12">
        <f ca="1"/>
        <v>0</v>
      </c>
      <c r="CZ12">
        <f ca="1"/>
        <v>0</v>
      </c>
      <c r="DA12">
        <f ca="1"/>
        <v>0</v>
      </c>
      <c r="DB12" t="b">
        <f ca="1"/>
        <v>1</v>
      </c>
      <c r="DC12" t="b">
        <f ca="1"/>
        <v>0</v>
      </c>
      <c r="DD12">
        <f ca="1"/>
        <v>0</v>
      </c>
      <c r="DE12" t="b">
        <f ca="1"/>
        <v>0</v>
      </c>
      <c r="DF12">
        <f ca="1"/>
        <v>0</v>
      </c>
    </row>
    <row r="13" spans="1:110" x14ac:dyDescent="0.2">
      <c r="A13" t="str">
        <f ca="1"/>
        <v>5_30 Villa</v>
      </c>
      <c r="B13">
        <f ca="1"/>
        <v>1</v>
      </c>
      <c r="C13">
        <f ca="1"/>
        <v>0</v>
      </c>
      <c r="D13">
        <f ca="1"/>
        <v>0</v>
      </c>
      <c r="E13">
        <f ca="1"/>
        <v>0</v>
      </c>
      <c r="F13">
        <f ca="1"/>
        <v>0</v>
      </c>
      <c r="G13">
        <f ca="1"/>
        <v>0</v>
      </c>
      <c r="H13">
        <f ca="1"/>
        <v>0</v>
      </c>
      <c r="I13">
        <f ca="1"/>
        <v>0</v>
      </c>
      <c r="J13" t="str">
        <f ca="1"/>
        <v>2:04</v>
      </c>
      <c r="K13" t="b">
        <f ca="1"/>
        <v>0</v>
      </c>
      <c r="L13" t="b">
        <f ca="1"/>
        <v>0</v>
      </c>
      <c r="M13" t="b">
        <f ca="1"/>
        <v>0</v>
      </c>
      <c r="N13" t="str">
        <f ca="1"/>
        <v>Jager</v>
      </c>
      <c r="O13" t="b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</v>
      </c>
      <c r="T13">
        <f ca="1"/>
        <v>0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</v>
      </c>
      <c r="Z13">
        <f ca="1"/>
        <v>1</v>
      </c>
      <c r="AA13">
        <f ca="1"/>
        <v>0</v>
      </c>
      <c r="AB13">
        <f ca="1"/>
        <v>0</v>
      </c>
      <c r="AC13">
        <f ca="1"/>
        <v>0</v>
      </c>
      <c r="AD13">
        <f ca="1"/>
        <v>0</v>
      </c>
      <c r="AE13">
        <f ca="1"/>
        <v>0</v>
      </c>
      <c r="AF13">
        <f ca="1"/>
        <v>0</v>
      </c>
      <c r="AG13">
        <f ca="1"/>
        <v>0</v>
      </c>
      <c r="AH13">
        <f ca="1"/>
        <v>0</v>
      </c>
      <c r="AI13">
        <f ca="1"/>
        <v>0</v>
      </c>
      <c r="AJ13">
        <f ca="1"/>
        <v>0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  <c r="AQ13">
        <f ca="1"/>
        <v>0</v>
      </c>
      <c r="AR13">
        <f ca="1"/>
        <v>0</v>
      </c>
      <c r="AS13">
        <f ca="1"/>
        <v>0</v>
      </c>
      <c r="AT13">
        <f ca="1"/>
        <v>0</v>
      </c>
      <c r="AU13">
        <f ca="1"/>
        <v>0</v>
      </c>
      <c r="AV13">
        <f ca="1"/>
        <v>0</v>
      </c>
      <c r="AW13">
        <f ca="1"/>
        <v>0</v>
      </c>
      <c r="AX13">
        <f ca="1"/>
        <v>0</v>
      </c>
      <c r="AY13">
        <f ca="1"/>
        <v>0</v>
      </c>
      <c r="AZ13">
        <f ca="1"/>
        <v>0</v>
      </c>
      <c r="BA13">
        <f ca="1"/>
        <v>0</v>
      </c>
      <c r="BB13">
        <f ca="1"/>
        <v>0</v>
      </c>
      <c r="BC13">
        <f ca="1"/>
        <v>0</v>
      </c>
      <c r="BD13">
        <f ca="1"/>
        <v>0</v>
      </c>
      <c r="BE13">
        <f ca="1"/>
        <v>0</v>
      </c>
      <c r="BF13">
        <f ca="1"/>
        <v>0</v>
      </c>
      <c r="BG13">
        <f ca="1"/>
        <v>0</v>
      </c>
      <c r="BH13">
        <f ca="1"/>
        <v>0</v>
      </c>
      <c r="BI13">
        <f ca="1"/>
        <v>0</v>
      </c>
      <c r="BJ13">
        <f ca="1"/>
        <v>0</v>
      </c>
      <c r="BK13">
        <f ca="1"/>
        <v>0</v>
      </c>
      <c r="BL13">
        <f ca="1"/>
        <v>0</v>
      </c>
      <c r="BM13">
        <f ca="1"/>
        <v>0</v>
      </c>
      <c r="BN13">
        <f ca="1"/>
        <v>0</v>
      </c>
      <c r="BO13">
        <f ca="1"/>
        <v>0</v>
      </c>
      <c r="BP13">
        <f ca="1"/>
        <v>0</v>
      </c>
      <c r="BQ13">
        <f ca="1"/>
        <v>0</v>
      </c>
      <c r="BR13" t="str">
        <f ca="1"/>
        <v/>
      </c>
      <c r="BS13">
        <f ca="1"/>
        <v>0</v>
      </c>
      <c r="BT13">
        <f ca="1"/>
        <v>0</v>
      </c>
      <c r="BU13" t="b">
        <f ca="1"/>
        <v>0</v>
      </c>
      <c r="BV13" t="b">
        <f ca="1"/>
        <v>0</v>
      </c>
      <c r="BW13">
        <f ca="1"/>
        <v>0</v>
      </c>
      <c r="BX13">
        <f ca="1"/>
        <v>0</v>
      </c>
      <c r="BY13">
        <f ca="1"/>
        <v>0</v>
      </c>
      <c r="BZ13">
        <f ca="1"/>
        <v>0</v>
      </c>
      <c r="CA13">
        <f ca="1"/>
        <v>0</v>
      </c>
      <c r="CB13">
        <f ca="1"/>
        <v>0</v>
      </c>
      <c r="CC13" t="b">
        <f ca="1"/>
        <v>0</v>
      </c>
      <c r="CD13" t="b">
        <f ca="1"/>
        <v>0</v>
      </c>
      <c r="CE13">
        <f ca="1"/>
        <v>0</v>
      </c>
      <c r="CF13">
        <f ca="1"/>
        <v>0</v>
      </c>
      <c r="CG13">
        <f ca="1"/>
        <v>0</v>
      </c>
      <c r="CH13">
        <f ca="1"/>
        <v>124</v>
      </c>
      <c r="CI13">
        <f ca="1"/>
        <v>56</v>
      </c>
      <c r="CJ13">
        <f ca="1"/>
        <v>0</v>
      </c>
      <c r="CK13" t="str">
        <f ca="1"/>
        <v>DOES NOT SUPPORT SUBS</v>
      </c>
      <c r="CL13">
        <f ca="1"/>
        <v>0</v>
      </c>
      <c r="CM13">
        <f ca="1"/>
        <v>0</v>
      </c>
      <c r="CN13">
        <f ca="1"/>
        <v>0</v>
      </c>
      <c r="CO13">
        <f ca="1"/>
        <v>0</v>
      </c>
      <c r="CP13">
        <f ca="1"/>
        <v>0</v>
      </c>
      <c r="CQ13">
        <f ca="1"/>
        <v>0</v>
      </c>
      <c r="CR13">
        <f ca="1"/>
        <v>0</v>
      </c>
      <c r="CS13">
        <f ca="1"/>
        <v>0</v>
      </c>
      <c r="CT13">
        <f ca="1"/>
        <v>0</v>
      </c>
      <c r="CU13" t="b">
        <f ca="1"/>
        <v>0</v>
      </c>
      <c r="CV13" t="b">
        <f ca="1"/>
        <v>0</v>
      </c>
      <c r="CW13">
        <f ca="1"/>
        <v>84</v>
      </c>
      <c r="CX13">
        <f ca="1"/>
        <v>56</v>
      </c>
      <c r="CY13">
        <f ca="1"/>
        <v>0</v>
      </c>
      <c r="CZ13">
        <f ca="1"/>
        <v>0</v>
      </c>
      <c r="DA13">
        <f ca="1"/>
        <v>0</v>
      </c>
      <c r="DB13" t="b">
        <f ca="1"/>
        <v>0</v>
      </c>
      <c r="DC13" t="b">
        <f ca="1"/>
        <v>0</v>
      </c>
      <c r="DD13">
        <f ca="1"/>
        <v>0</v>
      </c>
      <c r="DE13" t="b">
        <f ca="1"/>
        <v>0</v>
      </c>
      <c r="DF13">
        <f ca="1"/>
        <v>0</v>
      </c>
    </row>
    <row r="14" spans="1:110" x14ac:dyDescent="0.2">
      <c r="A14" t="str">
        <f ca="1"/>
        <v>5_30 Villa</v>
      </c>
      <c r="B14">
        <f ca="1"/>
        <v>2</v>
      </c>
      <c r="C14">
        <f ca="1"/>
        <v>0</v>
      </c>
      <c r="D14">
        <f ca="1"/>
        <v>0</v>
      </c>
      <c r="E14">
        <f ca="1"/>
        <v>0</v>
      </c>
      <c r="F14">
        <f ca="1"/>
        <v>0</v>
      </c>
      <c r="G14">
        <f ca="1"/>
        <v>0</v>
      </c>
      <c r="H14">
        <f ca="1"/>
        <v>0</v>
      </c>
      <c r="I14">
        <f ca="1"/>
        <v>0</v>
      </c>
      <c r="J14" t="str">
        <f ca="1"/>
        <v>2:05</v>
      </c>
      <c r="K14" t="b">
        <f ca="1"/>
        <v>0</v>
      </c>
      <c r="L14" t="b">
        <f ca="1"/>
        <v>0</v>
      </c>
      <c r="M14" t="b">
        <f ca="1"/>
        <v>0</v>
      </c>
      <c r="N14" t="str">
        <f ca="1"/>
        <v>Jager</v>
      </c>
      <c r="O14" t="b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</v>
      </c>
      <c r="T14">
        <f ca="1"/>
        <v>0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</v>
      </c>
      <c r="Z14">
        <f ca="1"/>
        <v>2</v>
      </c>
      <c r="AA14">
        <f ca="1"/>
        <v>0</v>
      </c>
      <c r="AB14">
        <f ca="1"/>
        <v>0</v>
      </c>
      <c r="AC14">
        <f ca="1"/>
        <v>0</v>
      </c>
      <c r="AD14">
        <f ca="1"/>
        <v>0</v>
      </c>
      <c r="AE14">
        <f ca="1"/>
        <v>0</v>
      </c>
      <c r="AF14">
        <f ca="1"/>
        <v>0</v>
      </c>
      <c r="AG14">
        <f ca="1"/>
        <v>0</v>
      </c>
      <c r="AH14">
        <f ca="1"/>
        <v>0</v>
      </c>
      <c r="AI14">
        <f ca="1"/>
        <v>0</v>
      </c>
      <c r="AJ14">
        <f ca="1"/>
        <v>0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  <c r="AQ14">
        <f ca="1"/>
        <v>0</v>
      </c>
      <c r="AR14">
        <f ca="1"/>
        <v>0</v>
      </c>
      <c r="AS14">
        <f ca="1"/>
        <v>0</v>
      </c>
      <c r="AT14">
        <f ca="1"/>
        <v>0</v>
      </c>
      <c r="AU14">
        <f ca="1"/>
        <v>0</v>
      </c>
      <c r="AV14">
        <f ca="1"/>
        <v>0</v>
      </c>
      <c r="AW14">
        <f ca="1"/>
        <v>0</v>
      </c>
      <c r="AX14">
        <f ca="1"/>
        <v>0</v>
      </c>
      <c r="AY14">
        <f ca="1"/>
        <v>0</v>
      </c>
      <c r="AZ14">
        <f ca="1"/>
        <v>0</v>
      </c>
      <c r="BA14">
        <f ca="1"/>
        <v>0</v>
      </c>
      <c r="BB14">
        <f ca="1"/>
        <v>0</v>
      </c>
      <c r="BC14">
        <f ca="1"/>
        <v>0</v>
      </c>
      <c r="BD14">
        <f ca="1"/>
        <v>0</v>
      </c>
      <c r="BE14">
        <f ca="1"/>
        <v>0</v>
      </c>
      <c r="BF14">
        <f ca="1"/>
        <v>0</v>
      </c>
      <c r="BG14">
        <f ca="1"/>
        <v>0</v>
      </c>
      <c r="BH14">
        <f ca="1"/>
        <v>0</v>
      </c>
      <c r="BI14">
        <f ca="1"/>
        <v>0</v>
      </c>
      <c r="BJ14">
        <f ca="1"/>
        <v>0</v>
      </c>
      <c r="BK14">
        <f ca="1"/>
        <v>0</v>
      </c>
      <c r="BL14">
        <f ca="1"/>
        <v>0</v>
      </c>
      <c r="BM14">
        <f ca="1"/>
        <v>0</v>
      </c>
      <c r="BN14">
        <f ca="1"/>
        <v>0</v>
      </c>
      <c r="BO14">
        <f ca="1"/>
        <v>0</v>
      </c>
      <c r="BP14">
        <f ca="1"/>
        <v>0</v>
      </c>
      <c r="BQ14">
        <f ca="1"/>
        <v>0</v>
      </c>
      <c r="BR14" t="str">
        <f ca="1"/>
        <v/>
      </c>
      <c r="BS14">
        <f ca="1"/>
        <v>0</v>
      </c>
      <c r="BT14">
        <f ca="1"/>
        <v>0</v>
      </c>
      <c r="BU14" t="b">
        <f ca="1"/>
        <v>0</v>
      </c>
      <c r="BV14" t="b">
        <f ca="1"/>
        <v>0</v>
      </c>
      <c r="BW14">
        <f ca="1"/>
        <v>0</v>
      </c>
      <c r="BX14">
        <f ca="1"/>
        <v>0</v>
      </c>
      <c r="BY14">
        <f ca="1"/>
        <v>0</v>
      </c>
      <c r="BZ14">
        <f ca="1"/>
        <v>0</v>
      </c>
      <c r="CA14">
        <f ca="1"/>
        <v>1</v>
      </c>
      <c r="CB14">
        <f ca="1"/>
        <v>1</v>
      </c>
      <c r="CC14" t="b">
        <f ca="1"/>
        <v>1</v>
      </c>
      <c r="CD14" t="b">
        <f ca="1"/>
        <v>1</v>
      </c>
      <c r="CE14">
        <f ca="1"/>
        <v>0</v>
      </c>
      <c r="CF14">
        <f ca="1"/>
        <v>0</v>
      </c>
      <c r="CG14">
        <f ca="1"/>
        <v>0</v>
      </c>
      <c r="CH14">
        <f ca="1"/>
        <v>125</v>
      </c>
      <c r="CI14">
        <f ca="1"/>
        <v>55</v>
      </c>
      <c r="CJ14">
        <f ca="1"/>
        <v>0</v>
      </c>
      <c r="CK14">
        <f ca="1"/>
        <v>0</v>
      </c>
      <c r="CL14">
        <f ca="1"/>
        <v>0</v>
      </c>
      <c r="CM14">
        <f ca="1"/>
        <v>0</v>
      </c>
      <c r="CN14">
        <f ca="1"/>
        <v>0</v>
      </c>
      <c r="CO14">
        <f ca="1"/>
        <v>0</v>
      </c>
      <c r="CP14">
        <f ca="1"/>
        <v>0</v>
      </c>
      <c r="CQ14">
        <f ca="1"/>
        <v>0</v>
      </c>
      <c r="CR14">
        <f ca="1"/>
        <v>0</v>
      </c>
      <c r="CS14">
        <f ca="1"/>
        <v>0</v>
      </c>
      <c r="CT14">
        <f ca="1"/>
        <v>0</v>
      </c>
      <c r="CU14" t="b">
        <f ca="1"/>
        <v>0</v>
      </c>
      <c r="CV14" t="b">
        <f ca="1"/>
        <v>1</v>
      </c>
      <c r="CW14">
        <f ca="1"/>
        <v>170</v>
      </c>
      <c r="CX14">
        <f ca="1"/>
        <v>55</v>
      </c>
      <c r="CY14">
        <f ca="1"/>
        <v>0</v>
      </c>
      <c r="CZ14">
        <f ca="1"/>
        <v>1</v>
      </c>
      <c r="DA14">
        <f ca="1"/>
        <v>0</v>
      </c>
      <c r="DB14" t="b">
        <f ca="1"/>
        <v>0</v>
      </c>
      <c r="DC14" t="b">
        <f ca="1"/>
        <v>1</v>
      </c>
      <c r="DD14">
        <f ca="1"/>
        <v>0</v>
      </c>
      <c r="DE14" t="b">
        <f ca="1"/>
        <v>0</v>
      </c>
      <c r="DF14">
        <f ca="1"/>
        <v>0</v>
      </c>
    </row>
    <row r="15" spans="1:110" x14ac:dyDescent="0.2">
      <c r="A15" t="str">
        <f ca="1"/>
        <v>5_30 Villa</v>
      </c>
      <c r="B15">
        <f ca="1"/>
        <v>3</v>
      </c>
      <c r="C15">
        <f ca="1"/>
        <v>0</v>
      </c>
      <c r="D15">
        <f ca="1"/>
        <v>0</v>
      </c>
      <c r="E15">
        <f ca="1"/>
        <v>0</v>
      </c>
      <c r="F15">
        <f ca="1"/>
        <v>0</v>
      </c>
      <c r="G15">
        <f ca="1"/>
        <v>0</v>
      </c>
      <c r="H15">
        <f ca="1"/>
        <v>0</v>
      </c>
      <c r="I15">
        <f ca="1"/>
        <v>0</v>
      </c>
      <c r="J15">
        <f ca="1"/>
        <v>0</v>
      </c>
      <c r="K15" t="b">
        <f ca="1"/>
        <v>0</v>
      </c>
      <c r="L15" t="b">
        <f ca="1"/>
        <v>0</v>
      </c>
      <c r="M15" t="b">
        <f ca="1"/>
        <v>0</v>
      </c>
      <c r="N15" t="str">
        <f ca="1"/>
        <v>Pulse</v>
      </c>
      <c r="O15" t="b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</v>
      </c>
      <c r="T15">
        <f ca="1"/>
        <v>0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</v>
      </c>
      <c r="Z15">
        <f ca="1"/>
        <v>3</v>
      </c>
      <c r="AA15">
        <f ca="1"/>
        <v>0</v>
      </c>
      <c r="AB15">
        <f ca="1"/>
        <v>0</v>
      </c>
      <c r="AC15">
        <f ca="1"/>
        <v>0</v>
      </c>
      <c r="AD15">
        <f ca="1"/>
        <v>0</v>
      </c>
      <c r="AE15">
        <f ca="1"/>
        <v>0</v>
      </c>
      <c r="AF15">
        <f ca="1"/>
        <v>0</v>
      </c>
      <c r="AG15">
        <f ca="1"/>
        <v>0</v>
      </c>
      <c r="AH15">
        <f ca="1"/>
        <v>0</v>
      </c>
      <c r="AI15">
        <f ca="1"/>
        <v>0</v>
      </c>
      <c r="AJ15">
        <f ca="1"/>
        <v>0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  <c r="AQ15">
        <f ca="1"/>
        <v>0</v>
      </c>
      <c r="AR15">
        <f ca="1"/>
        <v>0</v>
      </c>
      <c r="AS15">
        <f ca="1"/>
        <v>0</v>
      </c>
      <c r="AT15">
        <f ca="1"/>
        <v>0</v>
      </c>
      <c r="AU15">
        <f ca="1"/>
        <v>0</v>
      </c>
      <c r="AV15">
        <f ca="1"/>
        <v>0</v>
      </c>
      <c r="AW15">
        <f ca="1"/>
        <v>0</v>
      </c>
      <c r="AX15">
        <f ca="1"/>
        <v>0</v>
      </c>
      <c r="AY15">
        <f ca="1"/>
        <v>0</v>
      </c>
      <c r="AZ15">
        <f ca="1"/>
        <v>0</v>
      </c>
      <c r="BA15">
        <f ca="1"/>
        <v>0</v>
      </c>
      <c r="BB15">
        <f ca="1"/>
        <v>0</v>
      </c>
      <c r="BC15">
        <f ca="1"/>
        <v>0</v>
      </c>
      <c r="BD15">
        <f ca="1"/>
        <v>0</v>
      </c>
      <c r="BE15">
        <f ca="1"/>
        <v>0</v>
      </c>
      <c r="BF15">
        <f ca="1"/>
        <v>0</v>
      </c>
      <c r="BG15">
        <f ca="1"/>
        <v>0</v>
      </c>
      <c r="BH15">
        <f ca="1"/>
        <v>0</v>
      </c>
      <c r="BI15">
        <f ca="1"/>
        <v>0</v>
      </c>
      <c r="BJ15">
        <f ca="1"/>
        <v>0</v>
      </c>
      <c r="BK15">
        <f ca="1"/>
        <v>0</v>
      </c>
      <c r="BL15">
        <f ca="1"/>
        <v>0</v>
      </c>
      <c r="BM15">
        <f ca="1"/>
        <v>0</v>
      </c>
      <c r="BN15">
        <f ca="1"/>
        <v>0</v>
      </c>
      <c r="BO15">
        <f ca="1"/>
        <v>0</v>
      </c>
      <c r="BP15">
        <f ca="1"/>
        <v>0</v>
      </c>
      <c r="BQ15">
        <f ca="1"/>
        <v>0</v>
      </c>
      <c r="BR15" t="str">
        <f ca="1"/>
        <v/>
      </c>
      <c r="BS15">
        <f ca="1"/>
        <v>0</v>
      </c>
      <c r="BT15">
        <f ca="1"/>
        <v>0</v>
      </c>
      <c r="BU15" t="b">
        <f ca="1"/>
        <v>0</v>
      </c>
      <c r="BV15" t="b">
        <f ca="1"/>
        <v>0</v>
      </c>
      <c r="BW15">
        <f ca="1"/>
        <v>0</v>
      </c>
      <c r="BX15">
        <f ca="1"/>
        <v>0</v>
      </c>
      <c r="BY15">
        <f ca="1"/>
        <v>0</v>
      </c>
      <c r="BZ15">
        <f ca="1"/>
        <v>0</v>
      </c>
      <c r="CA15">
        <f ca="1"/>
        <v>1</v>
      </c>
      <c r="CB15">
        <f ca="1"/>
        <v>0</v>
      </c>
      <c r="CC15" t="b">
        <f ca="1"/>
        <v>1</v>
      </c>
      <c r="CD15" t="b">
        <f ca="1"/>
        <v>1</v>
      </c>
      <c r="CE15">
        <f ca="1"/>
        <v>0</v>
      </c>
      <c r="CF15">
        <f ca="1"/>
        <v>0</v>
      </c>
      <c r="CG15">
        <f ca="1"/>
        <v>0</v>
      </c>
      <c r="CH15">
        <f ca="1"/>
        <v>0</v>
      </c>
      <c r="CI15" t="b">
        <f ca="1"/>
        <v>0</v>
      </c>
      <c r="CJ15">
        <f ca="1"/>
        <v>0</v>
      </c>
      <c r="CK15">
        <f ca="1"/>
        <v>0</v>
      </c>
      <c r="CL15">
        <f ca="1"/>
        <v>0</v>
      </c>
      <c r="CM15">
        <f ca="1"/>
        <v>0</v>
      </c>
      <c r="CN15">
        <f ca="1"/>
        <v>0</v>
      </c>
      <c r="CO15">
        <f ca="1"/>
        <v>0</v>
      </c>
      <c r="CP15">
        <f ca="1"/>
        <v>0</v>
      </c>
      <c r="CQ15">
        <f ca="1"/>
        <v>0</v>
      </c>
      <c r="CR15">
        <f ca="1"/>
        <v>0</v>
      </c>
      <c r="CS15">
        <f ca="1"/>
        <v>0</v>
      </c>
      <c r="CT15">
        <f ca="1"/>
        <v>0</v>
      </c>
      <c r="CU15" t="b">
        <f ca="1"/>
        <v>0</v>
      </c>
      <c r="CV15" t="b">
        <f ca="1"/>
        <v>1</v>
      </c>
      <c r="CW15">
        <f ca="1"/>
        <v>52</v>
      </c>
      <c r="CX15" t="b">
        <f ca="1"/>
        <v>0</v>
      </c>
      <c r="CY15">
        <f ca="1"/>
        <v>0</v>
      </c>
      <c r="CZ15">
        <f ca="1"/>
        <v>1</v>
      </c>
      <c r="DA15">
        <f ca="1"/>
        <v>0</v>
      </c>
      <c r="DB15" t="b">
        <f ca="1"/>
        <v>0</v>
      </c>
      <c r="DC15" t="b">
        <f ca="1"/>
        <v>1</v>
      </c>
      <c r="DD15">
        <f ca="1"/>
        <v>0</v>
      </c>
      <c r="DE15" t="b">
        <f ca="1"/>
        <v>0</v>
      </c>
      <c r="DF15">
        <f ca="1"/>
        <v>0</v>
      </c>
    </row>
    <row r="16" spans="1:110" x14ac:dyDescent="0.2">
      <c r="A16" t="str">
        <f ca="1"/>
        <v>5_30 Villa</v>
      </c>
      <c r="B16">
        <f ca="1"/>
        <v>4</v>
      </c>
      <c r="C16">
        <f ca="1"/>
        <v>0</v>
      </c>
      <c r="D16">
        <f ca="1"/>
        <v>0</v>
      </c>
      <c r="E16">
        <f ca="1"/>
        <v>0</v>
      </c>
      <c r="F16">
        <f ca="1"/>
        <v>0</v>
      </c>
      <c r="G16">
        <f ca="1"/>
        <v>0</v>
      </c>
      <c r="H16">
        <f ca="1"/>
        <v>0</v>
      </c>
      <c r="I16">
        <f ca="1"/>
        <v>0</v>
      </c>
      <c r="J16" t="str">
        <f ca="1"/>
        <v>1:22</v>
      </c>
      <c r="K16" t="b">
        <f ca="1"/>
        <v>0</v>
      </c>
      <c r="L16" t="b">
        <f ca="1"/>
        <v>0</v>
      </c>
      <c r="M16" t="b">
        <f ca="1"/>
        <v>0</v>
      </c>
      <c r="N16" t="str">
        <f ca="1"/>
        <v>Pulse</v>
      </c>
      <c r="O16" t="b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</v>
      </c>
      <c r="T16">
        <f ca="1"/>
        <v>0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</v>
      </c>
      <c r="Z16">
        <f ca="1"/>
        <v>4</v>
      </c>
      <c r="AA16">
        <f ca="1"/>
        <v>0</v>
      </c>
      <c r="AB16">
        <f ca="1"/>
        <v>0</v>
      </c>
      <c r="AC16">
        <f ca="1"/>
        <v>0</v>
      </c>
      <c r="AD16">
        <f ca="1"/>
        <v>0</v>
      </c>
      <c r="AE16">
        <f ca="1"/>
        <v>0</v>
      </c>
      <c r="AF16">
        <f ca="1"/>
        <v>0</v>
      </c>
      <c r="AG16">
        <f ca="1"/>
        <v>0</v>
      </c>
      <c r="AH16">
        <f ca="1"/>
        <v>0</v>
      </c>
      <c r="AI16">
        <f ca="1"/>
        <v>0</v>
      </c>
      <c r="AJ16">
        <f ca="1"/>
        <v>0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  <c r="AQ16">
        <f ca="1"/>
        <v>0</v>
      </c>
      <c r="AR16">
        <f ca="1"/>
        <v>0</v>
      </c>
      <c r="AS16">
        <f ca="1"/>
        <v>0</v>
      </c>
      <c r="AT16">
        <f ca="1"/>
        <v>0</v>
      </c>
      <c r="AU16">
        <f ca="1"/>
        <v>0</v>
      </c>
      <c r="AV16">
        <f ca="1"/>
        <v>0</v>
      </c>
      <c r="AW16">
        <f ca="1"/>
        <v>0</v>
      </c>
      <c r="AX16">
        <f ca="1"/>
        <v>0</v>
      </c>
      <c r="AY16">
        <f ca="1"/>
        <v>0</v>
      </c>
      <c r="AZ16">
        <f ca="1"/>
        <v>0</v>
      </c>
      <c r="BA16">
        <f ca="1"/>
        <v>0</v>
      </c>
      <c r="BB16">
        <f ca="1"/>
        <v>0</v>
      </c>
      <c r="BC16">
        <f ca="1"/>
        <v>0</v>
      </c>
      <c r="BD16">
        <f ca="1"/>
        <v>0</v>
      </c>
      <c r="BE16">
        <f ca="1"/>
        <v>0</v>
      </c>
      <c r="BF16">
        <f ca="1"/>
        <v>0</v>
      </c>
      <c r="BG16">
        <f ca="1"/>
        <v>0</v>
      </c>
      <c r="BH16">
        <f ca="1"/>
        <v>0</v>
      </c>
      <c r="BI16">
        <f ca="1"/>
        <v>0</v>
      </c>
      <c r="BJ16">
        <f ca="1"/>
        <v>0</v>
      </c>
      <c r="BK16">
        <f ca="1"/>
        <v>0</v>
      </c>
      <c r="BL16">
        <f ca="1"/>
        <v>0</v>
      </c>
      <c r="BM16">
        <f ca="1"/>
        <v>0</v>
      </c>
      <c r="BN16">
        <f ca="1"/>
        <v>0</v>
      </c>
      <c r="BO16">
        <f ca="1"/>
        <v>0</v>
      </c>
      <c r="BP16">
        <f ca="1"/>
        <v>0</v>
      </c>
      <c r="BQ16">
        <f ca="1"/>
        <v>0</v>
      </c>
      <c r="BR16" t="str">
        <f ca="1"/>
        <v/>
      </c>
      <c r="BS16">
        <f ca="1"/>
        <v>0</v>
      </c>
      <c r="BT16">
        <f ca="1"/>
        <v>0</v>
      </c>
      <c r="BU16" t="b">
        <f ca="1"/>
        <v>0</v>
      </c>
      <c r="BV16" t="b">
        <f ca="1"/>
        <v>0</v>
      </c>
      <c r="BW16">
        <f ca="1"/>
        <v>0</v>
      </c>
      <c r="BX16">
        <f ca="1"/>
        <v>0</v>
      </c>
      <c r="BY16">
        <f ca="1"/>
        <v>0</v>
      </c>
      <c r="BZ16">
        <f ca="1"/>
        <v>0</v>
      </c>
      <c r="CA16">
        <f ca="1"/>
        <v>1</v>
      </c>
      <c r="CB16">
        <f ca="1"/>
        <v>0</v>
      </c>
      <c r="CC16" t="b">
        <f ca="1"/>
        <v>1</v>
      </c>
      <c r="CD16" t="b">
        <f ca="1"/>
        <v>1</v>
      </c>
      <c r="CE16">
        <f ca="1"/>
        <v>0</v>
      </c>
      <c r="CF16">
        <f ca="1"/>
        <v>0</v>
      </c>
      <c r="CG16">
        <f ca="1"/>
        <v>0</v>
      </c>
      <c r="CH16">
        <f ca="1"/>
        <v>82</v>
      </c>
      <c r="CI16">
        <f ca="1"/>
        <v>98</v>
      </c>
      <c r="CJ16">
        <f ca="1"/>
        <v>0</v>
      </c>
      <c r="CK16">
        <f ca="1"/>
        <v>0</v>
      </c>
      <c r="CL16">
        <f ca="1"/>
        <v>0</v>
      </c>
      <c r="CM16">
        <f ca="1"/>
        <v>0</v>
      </c>
      <c r="CN16">
        <f ca="1"/>
        <v>0</v>
      </c>
      <c r="CO16">
        <f ca="1"/>
        <v>0</v>
      </c>
      <c r="CP16">
        <f ca="1"/>
        <v>0</v>
      </c>
      <c r="CQ16">
        <f ca="1"/>
        <v>0</v>
      </c>
      <c r="CR16">
        <f ca="1"/>
        <v>0</v>
      </c>
      <c r="CS16">
        <f ca="1"/>
        <v>0</v>
      </c>
      <c r="CT16">
        <f ca="1"/>
        <v>0</v>
      </c>
      <c r="CU16" t="b">
        <f ca="1"/>
        <v>1</v>
      </c>
      <c r="CV16" t="b">
        <f ca="1"/>
        <v>1</v>
      </c>
      <c r="CW16">
        <f ca="1"/>
        <v>49</v>
      </c>
      <c r="CX16">
        <f ca="1"/>
        <v>98</v>
      </c>
      <c r="CY16">
        <f ca="1"/>
        <v>0</v>
      </c>
      <c r="CZ16">
        <f ca="1"/>
        <v>1</v>
      </c>
      <c r="DA16">
        <f ca="1"/>
        <v>0</v>
      </c>
      <c r="DB16" t="b">
        <f ca="1"/>
        <v>0</v>
      </c>
      <c r="DC16" t="b">
        <f ca="1"/>
        <v>1</v>
      </c>
      <c r="DD16">
        <f ca="1"/>
        <v>0</v>
      </c>
      <c r="DE16" t="b">
        <f ca="1"/>
        <v>0</v>
      </c>
      <c r="DF16">
        <f ca="1"/>
        <v>0</v>
      </c>
    </row>
    <row r="17" spans="1:110" x14ac:dyDescent="0.2">
      <c r="A17" t="str">
        <f ca="1"/>
        <v>5_30 Villa</v>
      </c>
      <c r="B17">
        <f ca="1"/>
        <v>5</v>
      </c>
      <c r="C17">
        <f ca="1"/>
        <v>0</v>
      </c>
      <c r="D17">
        <f ca="1"/>
        <v>0</v>
      </c>
      <c r="E17">
        <f ca="1"/>
        <v>0</v>
      </c>
      <c r="F17">
        <f ca="1"/>
        <v>0</v>
      </c>
      <c r="G17">
        <f ca="1"/>
        <v>0</v>
      </c>
      <c r="H17">
        <f ca="1"/>
        <v>0</v>
      </c>
      <c r="I17">
        <f ca="1"/>
        <v>0</v>
      </c>
      <c r="J17" t="str">
        <f ca="1"/>
        <v>0:56</v>
      </c>
      <c r="K17" t="b">
        <f ca="1"/>
        <v>0</v>
      </c>
      <c r="L17" t="b">
        <f ca="1"/>
        <v>0</v>
      </c>
      <c r="M17" t="b">
        <f ca="1"/>
        <v>0</v>
      </c>
      <c r="N17" t="str">
        <f ca="1"/>
        <v>Thunderbird</v>
      </c>
      <c r="O17" t="b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</v>
      </c>
      <c r="T17">
        <f ca="1"/>
        <v>0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</v>
      </c>
      <c r="Z17">
        <f ca="1"/>
        <v>5</v>
      </c>
      <c r="AA17">
        <f ca="1"/>
        <v>0</v>
      </c>
      <c r="AB17">
        <f ca="1"/>
        <v>0</v>
      </c>
      <c r="AC17">
        <f ca="1"/>
        <v>0</v>
      </c>
      <c r="AD17">
        <f ca="1"/>
        <v>0</v>
      </c>
      <c r="AE17">
        <f ca="1"/>
        <v>0</v>
      </c>
      <c r="AF17">
        <f ca="1"/>
        <v>0</v>
      </c>
      <c r="AG17">
        <f ca="1"/>
        <v>0</v>
      </c>
      <c r="AH17">
        <f ca="1"/>
        <v>0</v>
      </c>
      <c r="AI17">
        <f ca="1"/>
        <v>0</v>
      </c>
      <c r="AJ17">
        <f ca="1"/>
        <v>0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  <c r="AQ17">
        <f ca="1"/>
        <v>0</v>
      </c>
      <c r="AR17">
        <f ca="1"/>
        <v>0</v>
      </c>
      <c r="AS17">
        <f ca="1"/>
        <v>0</v>
      </c>
      <c r="AT17">
        <f ca="1"/>
        <v>0</v>
      </c>
      <c r="AU17">
        <f ca="1"/>
        <v>0</v>
      </c>
      <c r="AV17">
        <f ca="1"/>
        <v>0</v>
      </c>
      <c r="AW17">
        <f ca="1"/>
        <v>0</v>
      </c>
      <c r="AX17">
        <f ca="1"/>
        <v>0</v>
      </c>
      <c r="AY17">
        <f ca="1"/>
        <v>0</v>
      </c>
      <c r="AZ17">
        <f ca="1"/>
        <v>0</v>
      </c>
      <c r="BA17">
        <f ca="1"/>
        <v>0</v>
      </c>
      <c r="BB17">
        <f ca="1"/>
        <v>0</v>
      </c>
      <c r="BC17">
        <f ca="1"/>
        <v>0</v>
      </c>
      <c r="BD17">
        <f ca="1"/>
        <v>0</v>
      </c>
      <c r="BE17">
        <f ca="1"/>
        <v>0</v>
      </c>
      <c r="BF17">
        <f ca="1"/>
        <v>0</v>
      </c>
      <c r="BG17">
        <f ca="1"/>
        <v>0</v>
      </c>
      <c r="BH17">
        <f ca="1"/>
        <v>0</v>
      </c>
      <c r="BI17">
        <f ca="1"/>
        <v>0</v>
      </c>
      <c r="BJ17">
        <f ca="1"/>
        <v>0</v>
      </c>
      <c r="BK17">
        <f ca="1"/>
        <v>0</v>
      </c>
      <c r="BL17">
        <f ca="1"/>
        <v>0</v>
      </c>
      <c r="BM17">
        <f ca="1"/>
        <v>0</v>
      </c>
      <c r="BN17">
        <f ca="1"/>
        <v>0</v>
      </c>
      <c r="BO17">
        <f ca="1"/>
        <v>0</v>
      </c>
      <c r="BP17">
        <f ca="1"/>
        <v>0</v>
      </c>
      <c r="BQ17">
        <f ca="1"/>
        <v>0</v>
      </c>
      <c r="BR17" t="str">
        <f ca="1"/>
        <v/>
      </c>
      <c r="BS17">
        <f ca="1"/>
        <v>0</v>
      </c>
      <c r="BT17">
        <f ca="1"/>
        <v>0</v>
      </c>
      <c r="BU17" t="b">
        <f ca="1"/>
        <v>0</v>
      </c>
      <c r="BV17" t="b">
        <f ca="1"/>
        <v>0</v>
      </c>
      <c r="BW17">
        <f ca="1"/>
        <v>0</v>
      </c>
      <c r="BX17">
        <f ca="1"/>
        <v>0</v>
      </c>
      <c r="BY17">
        <f ca="1"/>
        <v>0</v>
      </c>
      <c r="BZ17">
        <f ca="1"/>
        <v>0</v>
      </c>
      <c r="CA17">
        <f ca="1"/>
        <v>0</v>
      </c>
      <c r="CB17">
        <f ca="1"/>
        <v>0</v>
      </c>
      <c r="CC17" t="b">
        <f ca="1"/>
        <v>0</v>
      </c>
      <c r="CD17" t="b">
        <f ca="1"/>
        <v>0</v>
      </c>
      <c r="CE17">
        <f ca="1"/>
        <v>0</v>
      </c>
      <c r="CF17">
        <f ca="1"/>
        <v>0</v>
      </c>
      <c r="CG17">
        <f ca="1"/>
        <v>0</v>
      </c>
      <c r="CH17">
        <f ca="1"/>
        <v>56</v>
      </c>
      <c r="CI17">
        <f ca="1"/>
        <v>124</v>
      </c>
      <c r="CJ17">
        <f ca="1"/>
        <v>0</v>
      </c>
      <c r="CK17">
        <f ca="1"/>
        <v>0</v>
      </c>
      <c r="CL17">
        <f ca="1"/>
        <v>0</v>
      </c>
      <c r="CM17">
        <f ca="1"/>
        <v>0</v>
      </c>
      <c r="CN17">
        <f ca="1"/>
        <v>0</v>
      </c>
      <c r="CO17">
        <f ca="1"/>
        <v>0</v>
      </c>
      <c r="CP17">
        <f ca="1"/>
        <v>0</v>
      </c>
      <c r="CQ17">
        <f ca="1"/>
        <v>0</v>
      </c>
      <c r="CR17">
        <f ca="1"/>
        <v>0</v>
      </c>
      <c r="CS17">
        <f ca="1"/>
        <v>0</v>
      </c>
      <c r="CT17">
        <f ca="1"/>
        <v>0</v>
      </c>
      <c r="CU17" t="b">
        <f ca="1"/>
        <v>0</v>
      </c>
      <c r="CV17" t="b">
        <f ca="1"/>
        <v>0</v>
      </c>
      <c r="CW17">
        <f ca="1"/>
        <v>51</v>
      </c>
      <c r="CX17">
        <f ca="1"/>
        <v>124</v>
      </c>
      <c r="CY17">
        <f ca="1"/>
        <v>0</v>
      </c>
      <c r="CZ17">
        <f ca="1"/>
        <v>0</v>
      </c>
      <c r="DA17">
        <f ca="1"/>
        <v>0</v>
      </c>
      <c r="DB17" t="b">
        <f ca="1"/>
        <v>0</v>
      </c>
      <c r="DC17" t="b">
        <f ca="1"/>
        <v>0</v>
      </c>
      <c r="DD17">
        <f ca="1"/>
        <v>0</v>
      </c>
      <c r="DE17" t="b">
        <f ca="1"/>
        <v>0</v>
      </c>
      <c r="DF17">
        <f ca="1"/>
        <v>0</v>
      </c>
    </row>
    <row r="18" spans="1:110" x14ac:dyDescent="0.2">
      <c r="A18" t="str">
        <f ca="1"/>
        <v>5_30 Villa</v>
      </c>
      <c r="B18">
        <f ca="1"/>
        <v>6</v>
      </c>
      <c r="C18">
        <f ca="1"/>
        <v>0</v>
      </c>
      <c r="D18">
        <f ca="1"/>
        <v>0</v>
      </c>
      <c r="E18">
        <f ca="1"/>
        <v>0</v>
      </c>
      <c r="F18">
        <f ca="1"/>
        <v>0</v>
      </c>
      <c r="G18">
        <f ca="1"/>
        <v>0</v>
      </c>
      <c r="H18">
        <f ca="1"/>
        <v>0</v>
      </c>
      <c r="I18">
        <f ca="1"/>
        <v>0</v>
      </c>
      <c r="J18" t="str">
        <f ca="1"/>
        <v>1:40</v>
      </c>
      <c r="K18" t="b">
        <f ca="1"/>
        <v>0</v>
      </c>
      <c r="L18" t="b">
        <f ca="1"/>
        <v>1</v>
      </c>
      <c r="M18" t="b">
        <f ca="1"/>
        <v>0</v>
      </c>
      <c r="N18" t="str">
        <f ca="1"/>
        <v>Thunderbird</v>
      </c>
      <c r="O18" t="b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</v>
      </c>
      <c r="T18">
        <f ca="1"/>
        <v>0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</v>
      </c>
      <c r="Z18">
        <f ca="1"/>
        <v>6</v>
      </c>
      <c r="AA18">
        <f ca="1"/>
        <v>0</v>
      </c>
      <c r="AB18">
        <f ca="1"/>
        <v>0</v>
      </c>
      <c r="AC18">
        <f ca="1"/>
        <v>0</v>
      </c>
      <c r="AD18">
        <f ca="1"/>
        <v>0</v>
      </c>
      <c r="AE18">
        <f ca="1"/>
        <v>0</v>
      </c>
      <c r="AF18">
        <f ca="1"/>
        <v>0</v>
      </c>
      <c r="AG18">
        <f ca="1"/>
        <v>0</v>
      </c>
      <c r="AH18">
        <f ca="1"/>
        <v>0</v>
      </c>
      <c r="AI18">
        <f ca="1"/>
        <v>0</v>
      </c>
      <c r="AJ18">
        <f ca="1"/>
        <v>0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>
        <f ca="1"/>
        <v>0</v>
      </c>
      <c r="AP18">
        <f ca="1"/>
        <v>0</v>
      </c>
      <c r="AQ18">
        <f ca="1"/>
        <v>0</v>
      </c>
      <c r="AR18">
        <f ca="1"/>
        <v>0</v>
      </c>
      <c r="AS18">
        <f ca="1"/>
        <v>0</v>
      </c>
      <c r="AT18">
        <f ca="1"/>
        <v>0</v>
      </c>
      <c r="AU18">
        <f ca="1"/>
        <v>0</v>
      </c>
      <c r="AV18">
        <f ca="1"/>
        <v>0</v>
      </c>
      <c r="AW18">
        <f ca="1"/>
        <v>0</v>
      </c>
      <c r="AX18">
        <f ca="1"/>
        <v>0</v>
      </c>
      <c r="AY18">
        <f ca="1"/>
        <v>0</v>
      </c>
      <c r="AZ18">
        <f ca="1"/>
        <v>0</v>
      </c>
      <c r="BA18">
        <f ca="1"/>
        <v>0</v>
      </c>
      <c r="BB18">
        <f ca="1"/>
        <v>0</v>
      </c>
      <c r="BC18">
        <f ca="1"/>
        <v>0</v>
      </c>
      <c r="BD18">
        <f ca="1"/>
        <v>0</v>
      </c>
      <c r="BE18">
        <f ca="1"/>
        <v>0</v>
      </c>
      <c r="BF18">
        <f ca="1"/>
        <v>0</v>
      </c>
      <c r="BG18">
        <f ca="1"/>
        <v>0</v>
      </c>
      <c r="BH18">
        <f ca="1"/>
        <v>0</v>
      </c>
      <c r="BI18">
        <f ca="1"/>
        <v>0</v>
      </c>
      <c r="BJ18">
        <f ca="1"/>
        <v>0</v>
      </c>
      <c r="BK18">
        <f ca="1"/>
        <v>0</v>
      </c>
      <c r="BL18">
        <f ca="1"/>
        <v>0</v>
      </c>
      <c r="BM18">
        <f ca="1"/>
        <v>0</v>
      </c>
      <c r="BN18">
        <f ca="1"/>
        <v>0</v>
      </c>
      <c r="BO18">
        <f ca="1"/>
        <v>0</v>
      </c>
      <c r="BP18">
        <f ca="1"/>
        <v>0</v>
      </c>
      <c r="BQ18">
        <f ca="1"/>
        <v>0</v>
      </c>
      <c r="BR18" t="str">
        <f ca="1"/>
        <v/>
      </c>
      <c r="BS18">
        <f ca="1"/>
        <v>0</v>
      </c>
      <c r="BT18">
        <f ca="1"/>
        <v>0</v>
      </c>
      <c r="BU18" t="b">
        <f ca="1"/>
        <v>0</v>
      </c>
      <c r="BV18" t="b">
        <f ca="1"/>
        <v>0</v>
      </c>
      <c r="BW18">
        <f ca="1"/>
        <v>0</v>
      </c>
      <c r="BX18">
        <f ca="1"/>
        <v>0</v>
      </c>
      <c r="BY18">
        <f ca="1"/>
        <v>0</v>
      </c>
      <c r="BZ18">
        <f ca="1"/>
        <v>0</v>
      </c>
      <c r="CA18">
        <f ca="1"/>
        <v>1</v>
      </c>
      <c r="CB18">
        <f ca="1"/>
        <v>0</v>
      </c>
      <c r="CC18" t="b">
        <f ca="1"/>
        <v>1</v>
      </c>
      <c r="CD18" t="b">
        <f ca="1"/>
        <v>1</v>
      </c>
      <c r="CE18">
        <f ca="1"/>
        <v>0</v>
      </c>
      <c r="CF18">
        <f ca="1"/>
        <v>0</v>
      </c>
      <c r="CG18">
        <f ca="1"/>
        <v>0</v>
      </c>
      <c r="CH18">
        <f ca="1"/>
        <v>100</v>
      </c>
      <c r="CI18">
        <f ca="1"/>
        <v>80</v>
      </c>
      <c r="CJ18">
        <f ca="1"/>
        <v>0</v>
      </c>
      <c r="CK18">
        <f ca="1"/>
        <v>0</v>
      </c>
      <c r="CL18">
        <f ca="1"/>
        <v>0</v>
      </c>
      <c r="CM18">
        <f ca="1"/>
        <v>0</v>
      </c>
      <c r="CN18">
        <f ca="1"/>
        <v>0</v>
      </c>
      <c r="CO18">
        <f ca="1"/>
        <v>0</v>
      </c>
      <c r="CP18">
        <f ca="1"/>
        <v>0</v>
      </c>
      <c r="CQ18">
        <f ca="1"/>
        <v>0</v>
      </c>
      <c r="CR18">
        <f ca="1"/>
        <v>0</v>
      </c>
      <c r="CS18">
        <f ca="1"/>
        <v>0</v>
      </c>
      <c r="CT18">
        <f ca="1"/>
        <v>0</v>
      </c>
      <c r="CU18" t="b">
        <f ca="1"/>
        <v>0</v>
      </c>
      <c r="CV18" t="b">
        <f ca="1"/>
        <v>1</v>
      </c>
      <c r="CW18">
        <f ca="1"/>
        <v>51</v>
      </c>
      <c r="CX18">
        <f ca="1"/>
        <v>80</v>
      </c>
      <c r="CY18">
        <f ca="1"/>
        <v>0</v>
      </c>
      <c r="CZ18">
        <f ca="1"/>
        <v>1</v>
      </c>
      <c r="DA18">
        <f ca="1"/>
        <v>0</v>
      </c>
      <c r="DB18" t="b">
        <f ca="1"/>
        <v>1</v>
      </c>
      <c r="DC18" t="b">
        <f ca="1"/>
        <v>0</v>
      </c>
      <c r="DD18">
        <f ca="1"/>
        <v>0</v>
      </c>
      <c r="DE18" t="b">
        <f ca="1"/>
        <v>0</v>
      </c>
      <c r="DF18">
        <f ca="1"/>
        <v>0</v>
      </c>
    </row>
    <row r="19" spans="1:110" x14ac:dyDescent="0.2">
      <c r="A19" t="str">
        <f ca="1"/>
        <v>5_30 Villa</v>
      </c>
      <c r="B19">
        <f ca="1"/>
        <v>7</v>
      </c>
      <c r="C19">
        <f ca="1"/>
        <v>0</v>
      </c>
      <c r="D19">
        <f ca="1"/>
        <v>0</v>
      </c>
      <c r="E19">
        <f ca="1"/>
        <v>0</v>
      </c>
      <c r="F19">
        <f ca="1"/>
        <v>0</v>
      </c>
      <c r="G19">
        <f ca="1"/>
        <v>0</v>
      </c>
      <c r="H19">
        <f ca="1"/>
        <v>0</v>
      </c>
      <c r="I19">
        <f ca="1"/>
        <v>0</v>
      </c>
      <c r="J19" t="str">
        <f ca="1"/>
        <v>1:36</v>
      </c>
      <c r="K19" t="b">
        <f ca="1"/>
        <v>0</v>
      </c>
      <c r="L19" t="b">
        <f ca="1"/>
        <v>0</v>
      </c>
      <c r="M19" t="b">
        <f ca="1"/>
        <v>0</v>
      </c>
      <c r="N19" t="str">
        <f ca="1"/>
        <v>Finka</v>
      </c>
      <c r="O19" t="b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0</v>
      </c>
      <c r="T19">
        <f ca="1"/>
        <v>0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</v>
      </c>
      <c r="Z19">
        <f ca="1"/>
        <v>7</v>
      </c>
      <c r="AA19">
        <f ca="1"/>
        <v>0</v>
      </c>
      <c r="AB19">
        <f ca="1"/>
        <v>0</v>
      </c>
      <c r="AC19">
        <f ca="1"/>
        <v>0</v>
      </c>
      <c r="AD19">
        <f ca="1"/>
        <v>0</v>
      </c>
      <c r="AE19">
        <f ca="1"/>
        <v>0</v>
      </c>
      <c r="AF19">
        <f ca="1"/>
        <v>0</v>
      </c>
      <c r="AG19">
        <f ca="1"/>
        <v>0</v>
      </c>
      <c r="AH19">
        <f ca="1"/>
        <v>0</v>
      </c>
      <c r="AI19">
        <f ca="1"/>
        <v>0</v>
      </c>
      <c r="AJ19">
        <f ca="1"/>
        <v>0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  <c r="AQ19">
        <f ca="1"/>
        <v>0</v>
      </c>
      <c r="AR19">
        <f ca="1"/>
        <v>0</v>
      </c>
      <c r="AS19">
        <f ca="1"/>
        <v>0</v>
      </c>
      <c r="AT19">
        <f ca="1"/>
        <v>0</v>
      </c>
      <c r="AU19">
        <f ca="1"/>
        <v>0</v>
      </c>
      <c r="AV19">
        <f ca="1"/>
        <v>0</v>
      </c>
      <c r="AW19">
        <f ca="1"/>
        <v>0</v>
      </c>
      <c r="AX19">
        <f ca="1"/>
        <v>0</v>
      </c>
      <c r="AY19">
        <f ca="1"/>
        <v>0</v>
      </c>
      <c r="AZ19">
        <f ca="1"/>
        <v>0</v>
      </c>
      <c r="BA19">
        <f ca="1"/>
        <v>0</v>
      </c>
      <c r="BB19">
        <f ca="1"/>
        <v>0</v>
      </c>
      <c r="BC19">
        <f ca="1"/>
        <v>0</v>
      </c>
      <c r="BD19">
        <f ca="1"/>
        <v>0</v>
      </c>
      <c r="BE19">
        <f ca="1"/>
        <v>0</v>
      </c>
      <c r="BF19">
        <f ca="1"/>
        <v>0</v>
      </c>
      <c r="BG19">
        <f ca="1"/>
        <v>0</v>
      </c>
      <c r="BH19">
        <f ca="1"/>
        <v>0</v>
      </c>
      <c r="BI19">
        <f ca="1"/>
        <v>0</v>
      </c>
      <c r="BJ19">
        <f ca="1"/>
        <v>0</v>
      </c>
      <c r="BK19">
        <f ca="1"/>
        <v>0</v>
      </c>
      <c r="BL19">
        <f ca="1"/>
        <v>0</v>
      </c>
      <c r="BM19">
        <f ca="1"/>
        <v>0</v>
      </c>
      <c r="BN19">
        <f ca="1"/>
        <v>0</v>
      </c>
      <c r="BO19">
        <f ca="1"/>
        <v>0</v>
      </c>
      <c r="BP19">
        <f ca="1"/>
        <v>0</v>
      </c>
      <c r="BQ19">
        <f ca="1"/>
        <v>0</v>
      </c>
      <c r="BR19" t="str">
        <f ca="1"/>
        <v/>
      </c>
      <c r="BS19">
        <f ca="1"/>
        <v>0</v>
      </c>
      <c r="BT19">
        <f ca="1"/>
        <v>0</v>
      </c>
      <c r="BU19" t="b">
        <f ca="1"/>
        <v>0</v>
      </c>
      <c r="BV19" t="b">
        <f ca="1"/>
        <v>0</v>
      </c>
      <c r="BW19">
        <f ca="1"/>
        <v>0</v>
      </c>
      <c r="BX19">
        <f ca="1"/>
        <v>0</v>
      </c>
      <c r="BY19">
        <f ca="1"/>
        <v>0</v>
      </c>
      <c r="BZ19">
        <f ca="1"/>
        <v>0</v>
      </c>
      <c r="CA19">
        <f ca="1"/>
        <v>0</v>
      </c>
      <c r="CB19">
        <f ca="1"/>
        <v>0</v>
      </c>
      <c r="CC19" t="b">
        <f ca="1"/>
        <v>0</v>
      </c>
      <c r="CD19" t="b">
        <f ca="1"/>
        <v>0</v>
      </c>
      <c r="CE19">
        <f ca="1"/>
        <v>0</v>
      </c>
      <c r="CF19">
        <f ca="1"/>
        <v>0</v>
      </c>
      <c r="CG19">
        <f ca="1"/>
        <v>0</v>
      </c>
      <c r="CH19">
        <f ca="1"/>
        <v>96</v>
      </c>
      <c r="CI19">
        <f ca="1"/>
        <v>84</v>
      </c>
      <c r="CJ19">
        <f ca="1"/>
        <v>0</v>
      </c>
      <c r="CK19">
        <f ca="1"/>
        <v>0</v>
      </c>
      <c r="CL19">
        <f ca="1"/>
        <v>0</v>
      </c>
      <c r="CM19">
        <f ca="1"/>
        <v>0</v>
      </c>
      <c r="CN19">
        <f ca="1"/>
        <v>0</v>
      </c>
      <c r="CO19">
        <f ca="1"/>
        <v>0</v>
      </c>
      <c r="CP19">
        <f ca="1"/>
        <v>0</v>
      </c>
      <c r="CQ19">
        <f ca="1"/>
        <v>0</v>
      </c>
      <c r="CR19">
        <f ca="1"/>
        <v>0</v>
      </c>
      <c r="CS19">
        <f ca="1"/>
        <v>0</v>
      </c>
      <c r="CT19">
        <f ca="1"/>
        <v>0</v>
      </c>
      <c r="CU19">
        <f ca="1"/>
        <v>0</v>
      </c>
      <c r="CV19">
        <f ca="1"/>
        <v>0</v>
      </c>
      <c r="CW19">
        <f ca="1"/>
        <v>0</v>
      </c>
      <c r="CX19">
        <f ca="1"/>
        <v>0</v>
      </c>
      <c r="CY19">
        <f ca="1"/>
        <v>0</v>
      </c>
      <c r="CZ19">
        <f ca="1"/>
        <v>0</v>
      </c>
      <c r="DA19">
        <f ca="1"/>
        <v>0</v>
      </c>
      <c r="DB19" t="b">
        <f ca="1"/>
        <v>0</v>
      </c>
      <c r="DC19" t="b">
        <f ca="1"/>
        <v>0</v>
      </c>
      <c r="DD19">
        <f ca="1"/>
        <v>0</v>
      </c>
      <c r="DE19" t="b">
        <f ca="1"/>
        <v>0</v>
      </c>
      <c r="DF19">
        <f ca="1"/>
        <v>0</v>
      </c>
    </row>
    <row r="20" spans="1:110" x14ac:dyDescent="0.2">
      <c r="A20" t="str">
        <f ca="1"/>
        <v>5_30 Villa</v>
      </c>
      <c r="B20">
        <f ca="1"/>
        <v>8</v>
      </c>
      <c r="C20">
        <f ca="1"/>
        <v>0</v>
      </c>
      <c r="D20">
        <f ca="1"/>
        <v>0</v>
      </c>
      <c r="E20">
        <f ca="1"/>
        <v>0</v>
      </c>
      <c r="F20">
        <f ca="1"/>
        <v>0</v>
      </c>
      <c r="G20">
        <f ca="1"/>
        <v>0</v>
      </c>
      <c r="H20">
        <f ca="1"/>
        <v>0</v>
      </c>
      <c r="I20">
        <f ca="1"/>
        <v>0</v>
      </c>
      <c r="J20" t="str">
        <f ca="1"/>
        <v>0:10</v>
      </c>
      <c r="K20" t="b">
        <f ca="1"/>
        <v>0</v>
      </c>
      <c r="L20" t="b">
        <f ca="1"/>
        <v>0</v>
      </c>
      <c r="M20" t="b">
        <f ca="1"/>
        <v>0</v>
      </c>
      <c r="N20" t="str">
        <f ca="1"/>
        <v>Finka</v>
      </c>
      <c r="O20" t="b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</v>
      </c>
      <c r="T20">
        <f ca="1"/>
        <v>0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</v>
      </c>
      <c r="Z20">
        <f ca="1"/>
        <v>8</v>
      </c>
      <c r="AA20">
        <f ca="1"/>
        <v>0</v>
      </c>
      <c r="AB20">
        <f ca="1"/>
        <v>0</v>
      </c>
      <c r="AC20">
        <f ca="1"/>
        <v>0</v>
      </c>
      <c r="AD20">
        <f ca="1"/>
        <v>0</v>
      </c>
      <c r="AE20">
        <f ca="1"/>
        <v>0</v>
      </c>
      <c r="AF20">
        <f ca="1"/>
        <v>0</v>
      </c>
      <c r="AG20">
        <f ca="1"/>
        <v>0</v>
      </c>
      <c r="AH20">
        <f ca="1"/>
        <v>0</v>
      </c>
      <c r="AI20">
        <f ca="1"/>
        <v>0</v>
      </c>
      <c r="AJ20">
        <f ca="1"/>
        <v>0</v>
      </c>
      <c r="AK20">
        <f ca="1"/>
        <v>0</v>
      </c>
      <c r="AL20">
        <f ca="1"/>
        <v>0</v>
      </c>
      <c r="AM20">
        <f ca="1"/>
        <v>0</v>
      </c>
      <c r="AN20">
        <f ca="1"/>
        <v>0</v>
      </c>
      <c r="AO20">
        <f ca="1"/>
        <v>0</v>
      </c>
      <c r="AP20">
        <f ca="1"/>
        <v>0</v>
      </c>
      <c r="AQ20">
        <f ca="1"/>
        <v>0</v>
      </c>
      <c r="AR20">
        <f ca="1"/>
        <v>0</v>
      </c>
      <c r="AS20">
        <f ca="1"/>
        <v>0</v>
      </c>
      <c r="AT20">
        <f ca="1"/>
        <v>0</v>
      </c>
      <c r="AU20">
        <f ca="1"/>
        <v>0</v>
      </c>
      <c r="AV20">
        <f ca="1"/>
        <v>0</v>
      </c>
      <c r="AW20">
        <f ca="1"/>
        <v>0</v>
      </c>
      <c r="AX20">
        <f ca="1"/>
        <v>0</v>
      </c>
      <c r="AY20">
        <f ca="1"/>
        <v>0</v>
      </c>
      <c r="AZ20">
        <f ca="1"/>
        <v>0</v>
      </c>
      <c r="BA20">
        <f ca="1"/>
        <v>0</v>
      </c>
      <c r="BB20">
        <f ca="1"/>
        <v>0</v>
      </c>
      <c r="BC20">
        <f ca="1"/>
        <v>0</v>
      </c>
      <c r="BD20">
        <f ca="1"/>
        <v>0</v>
      </c>
      <c r="BE20">
        <f ca="1"/>
        <v>0</v>
      </c>
      <c r="BF20">
        <f ca="1"/>
        <v>0</v>
      </c>
      <c r="BG20">
        <f ca="1"/>
        <v>0</v>
      </c>
      <c r="BH20">
        <f ca="1"/>
        <v>0</v>
      </c>
      <c r="BI20">
        <f ca="1"/>
        <v>0</v>
      </c>
      <c r="BJ20">
        <f ca="1"/>
        <v>0</v>
      </c>
      <c r="BK20">
        <f ca="1"/>
        <v>0</v>
      </c>
      <c r="BL20">
        <f ca="1"/>
        <v>0</v>
      </c>
      <c r="BM20">
        <f ca="1"/>
        <v>0</v>
      </c>
      <c r="BN20">
        <f ca="1"/>
        <v>0</v>
      </c>
      <c r="BO20">
        <f ca="1"/>
        <v>0</v>
      </c>
      <c r="BP20">
        <f ca="1"/>
        <v>0</v>
      </c>
      <c r="BQ20">
        <f ca="1"/>
        <v>0</v>
      </c>
      <c r="BR20" t="str">
        <f ca="1"/>
        <v/>
      </c>
      <c r="BS20">
        <f ca="1"/>
        <v>0</v>
      </c>
      <c r="BT20">
        <f ca="1"/>
        <v>0</v>
      </c>
      <c r="BU20" t="b">
        <f ca="1"/>
        <v>0</v>
      </c>
      <c r="BV20" t="b">
        <f ca="1"/>
        <v>0</v>
      </c>
      <c r="BW20">
        <f ca="1"/>
        <v>0</v>
      </c>
      <c r="BX20">
        <f ca="1"/>
        <v>0</v>
      </c>
      <c r="BY20">
        <f ca="1"/>
        <v>0</v>
      </c>
      <c r="BZ20" t="str">
        <f ca="1"/>
        <v xml:space="preserve"> </v>
      </c>
      <c r="CA20">
        <f ca="1"/>
        <v>0</v>
      </c>
      <c r="CB20">
        <f ca="1"/>
        <v>0</v>
      </c>
      <c r="CC20" t="b">
        <f ca="1"/>
        <v>0</v>
      </c>
      <c r="CD20" t="b">
        <f ca="1"/>
        <v>0</v>
      </c>
      <c r="CE20">
        <f ca="1"/>
        <v>0</v>
      </c>
      <c r="CF20">
        <f ca="1"/>
        <v>0</v>
      </c>
      <c r="CG20">
        <f ca="1"/>
        <v>0</v>
      </c>
      <c r="CH20">
        <f ca="1"/>
        <v>10</v>
      </c>
      <c r="CI20">
        <f ca="1"/>
        <v>170</v>
      </c>
      <c r="CJ20">
        <f ca="1"/>
        <v>0</v>
      </c>
      <c r="CK20">
        <f ca="1"/>
        <v>0</v>
      </c>
      <c r="CL20">
        <f ca="1"/>
        <v>0</v>
      </c>
      <c r="CM20">
        <f ca="1"/>
        <v>0</v>
      </c>
      <c r="CN20">
        <f ca="1"/>
        <v>0</v>
      </c>
      <c r="CO20">
        <f ca="1"/>
        <v>0</v>
      </c>
      <c r="CP20">
        <f ca="1"/>
        <v>0</v>
      </c>
      <c r="CQ20">
        <f ca="1"/>
        <v>0</v>
      </c>
      <c r="CR20">
        <f ca="1"/>
        <v>0</v>
      </c>
      <c r="CS20">
        <f ca="1"/>
        <v>0</v>
      </c>
      <c r="CT20">
        <f ca="1"/>
        <v>0</v>
      </c>
      <c r="CU20">
        <f ca="1"/>
        <v>0</v>
      </c>
      <c r="CV20">
        <f ca="1"/>
        <v>0</v>
      </c>
      <c r="CW20">
        <f ca="1"/>
        <v>0</v>
      </c>
      <c r="CX20">
        <f ca="1"/>
        <v>0</v>
      </c>
      <c r="CY20">
        <f ca="1"/>
        <v>0</v>
      </c>
      <c r="CZ20">
        <f ca="1"/>
        <v>0</v>
      </c>
      <c r="DA20">
        <f ca="1"/>
        <v>0</v>
      </c>
      <c r="DB20" t="b">
        <f ca="1"/>
        <v>0</v>
      </c>
      <c r="DC20" t="b">
        <f ca="1"/>
        <v>0</v>
      </c>
      <c r="DD20">
        <f ca="1"/>
        <v>0</v>
      </c>
      <c r="DE20" t="b">
        <f ca="1"/>
        <v>0</v>
      </c>
      <c r="DF20">
        <f ca="1"/>
        <v>0</v>
      </c>
    </row>
    <row r="21" spans="1:110" x14ac:dyDescent="0.2">
      <c r="A21" t="str">
        <f ca="1"/>
        <v>5_30 Villa</v>
      </c>
      <c r="B21">
        <f ca="1"/>
        <v>9</v>
      </c>
      <c r="C21">
        <f ca="1"/>
        <v>0</v>
      </c>
      <c r="D21">
        <f ca="1"/>
        <v>0</v>
      </c>
      <c r="E21">
        <f ca="1"/>
        <v>0</v>
      </c>
      <c r="F21">
        <f ca="1"/>
        <v>0</v>
      </c>
      <c r="G21">
        <f ca="1"/>
        <v>0</v>
      </c>
      <c r="H21">
        <f ca="1"/>
        <v>0</v>
      </c>
      <c r="I21">
        <f ca="1"/>
        <v>0</v>
      </c>
      <c r="J21" t="str">
        <f ca="1"/>
        <v>2:08</v>
      </c>
      <c r="K21" t="b">
        <f ca="1"/>
        <v>0</v>
      </c>
      <c r="L21" t="b">
        <f ca="1"/>
        <v>0</v>
      </c>
      <c r="M21" t="b">
        <f ca="1"/>
        <v>1</v>
      </c>
      <c r="N21" t="str">
        <f ca="1"/>
        <v>Finka</v>
      </c>
      <c r="O21" t="b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</v>
      </c>
      <c r="T21">
        <f ca="1"/>
        <v>0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</v>
      </c>
      <c r="Z21">
        <f ca="1"/>
        <v>9</v>
      </c>
      <c r="AA21">
        <f ca="1"/>
        <v>0</v>
      </c>
      <c r="AB21">
        <f ca="1"/>
        <v>0</v>
      </c>
      <c r="AC21">
        <f ca="1"/>
        <v>0</v>
      </c>
      <c r="AD21">
        <f ca="1"/>
        <v>0</v>
      </c>
      <c r="AE21">
        <f ca="1"/>
        <v>0</v>
      </c>
      <c r="AF21">
        <f ca="1"/>
        <v>0</v>
      </c>
      <c r="AG21">
        <f ca="1"/>
        <v>0</v>
      </c>
      <c r="AH21">
        <f ca="1"/>
        <v>0</v>
      </c>
      <c r="AI21">
        <f ca="1"/>
        <v>0</v>
      </c>
      <c r="AJ21">
        <f ca="1"/>
        <v>0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  <c r="AQ21">
        <f ca="1"/>
        <v>0</v>
      </c>
      <c r="AR21">
        <f ca="1"/>
        <v>0</v>
      </c>
      <c r="AS21">
        <f ca="1"/>
        <v>0</v>
      </c>
      <c r="AT21">
        <f ca="1"/>
        <v>0</v>
      </c>
      <c r="AU21">
        <f ca="1"/>
        <v>0</v>
      </c>
      <c r="AV21">
        <f ca="1"/>
        <v>0</v>
      </c>
      <c r="AW21">
        <f ca="1"/>
        <v>0</v>
      </c>
      <c r="AX21">
        <f ca="1"/>
        <v>0</v>
      </c>
      <c r="AY21">
        <f ca="1"/>
        <v>0</v>
      </c>
      <c r="AZ21">
        <f ca="1"/>
        <v>0</v>
      </c>
      <c r="BA21">
        <f ca="1"/>
        <v>0</v>
      </c>
      <c r="BB21">
        <f ca="1"/>
        <v>0</v>
      </c>
      <c r="BC21">
        <f ca="1"/>
        <v>0</v>
      </c>
      <c r="BD21">
        <f ca="1"/>
        <v>0</v>
      </c>
      <c r="BE21">
        <f ca="1"/>
        <v>0</v>
      </c>
      <c r="BF21">
        <f ca="1"/>
        <v>0</v>
      </c>
      <c r="BG21">
        <f ca="1"/>
        <v>0</v>
      </c>
      <c r="BH21">
        <f ca="1"/>
        <v>0</v>
      </c>
      <c r="BI21">
        <f ca="1"/>
        <v>0</v>
      </c>
      <c r="BJ21">
        <f ca="1"/>
        <v>0</v>
      </c>
      <c r="BK21">
        <f ca="1"/>
        <v>0</v>
      </c>
      <c r="BL21">
        <f ca="1"/>
        <v>0</v>
      </c>
      <c r="BM21">
        <f ca="1"/>
        <v>0</v>
      </c>
      <c r="BN21">
        <f ca="1"/>
        <v>0</v>
      </c>
      <c r="BO21">
        <f ca="1"/>
        <v>0</v>
      </c>
      <c r="BP21">
        <f ca="1"/>
        <v>0</v>
      </c>
      <c r="BQ21">
        <f ca="1"/>
        <v>0</v>
      </c>
      <c r="BR21" t="str">
        <f ca="1"/>
        <v/>
      </c>
      <c r="BS21">
        <f ca="1"/>
        <v>0</v>
      </c>
      <c r="BT21">
        <f ca="1"/>
        <v>0</v>
      </c>
      <c r="BU21" t="b">
        <f ca="1"/>
        <v>0</v>
      </c>
      <c r="BV21" t="b">
        <f ca="1"/>
        <v>0</v>
      </c>
      <c r="BW21">
        <f ca="1"/>
        <v>0</v>
      </c>
      <c r="BX21">
        <f ca="1"/>
        <v>0</v>
      </c>
      <c r="BY21">
        <f ca="1"/>
        <v>0</v>
      </c>
      <c r="BZ21">
        <f ca="1"/>
        <v>0</v>
      </c>
      <c r="CA21">
        <f ca="1"/>
        <v>0</v>
      </c>
      <c r="CB21">
        <f ca="1"/>
        <v>0</v>
      </c>
      <c r="CC21" t="b">
        <f ca="1"/>
        <v>0</v>
      </c>
      <c r="CD21" t="b">
        <f ca="1"/>
        <v>0</v>
      </c>
      <c r="CE21">
        <f ca="1"/>
        <v>0</v>
      </c>
      <c r="CF21">
        <f ca="1"/>
        <v>0</v>
      </c>
      <c r="CG21">
        <f ca="1"/>
        <v>0</v>
      </c>
      <c r="CH21">
        <f ca="1"/>
        <v>128</v>
      </c>
      <c r="CI21">
        <f ca="1"/>
        <v>52</v>
      </c>
      <c r="CJ21">
        <f ca="1"/>
        <v>0</v>
      </c>
      <c r="CK21">
        <f ca="1"/>
        <v>0</v>
      </c>
      <c r="CL21">
        <f ca="1"/>
        <v>0</v>
      </c>
      <c r="CM21">
        <f ca="1"/>
        <v>0</v>
      </c>
      <c r="CN21">
        <f ca="1"/>
        <v>0</v>
      </c>
      <c r="CO21">
        <f ca="1"/>
        <v>0</v>
      </c>
      <c r="CP21">
        <f ca="1"/>
        <v>0</v>
      </c>
      <c r="CQ21">
        <f ca="1"/>
        <v>0</v>
      </c>
      <c r="CR21">
        <f ca="1"/>
        <v>0</v>
      </c>
      <c r="CS21">
        <f ca="1"/>
        <v>0</v>
      </c>
      <c r="CT21">
        <f ca="1"/>
        <v>0</v>
      </c>
      <c r="CU21">
        <f ca="1"/>
        <v>0</v>
      </c>
      <c r="CV21">
        <f ca="1"/>
        <v>0</v>
      </c>
      <c r="CW21">
        <f ca="1"/>
        <v>0</v>
      </c>
      <c r="CX21">
        <f ca="1"/>
        <v>0</v>
      </c>
      <c r="CY21">
        <f ca="1"/>
        <v>0</v>
      </c>
      <c r="CZ21">
        <f ca="1"/>
        <v>0</v>
      </c>
      <c r="DA21">
        <f ca="1"/>
        <v>0</v>
      </c>
      <c r="DB21" t="b">
        <f ca="1"/>
        <v>0</v>
      </c>
      <c r="DC21" t="b">
        <f ca="1"/>
        <v>0</v>
      </c>
      <c r="DD21">
        <f ca="1"/>
        <v>0</v>
      </c>
      <c r="DE21" t="b">
        <f ca="1"/>
        <v>0</v>
      </c>
      <c r="DF21">
        <f ca="1"/>
        <v>0</v>
      </c>
    </row>
    <row r="22" spans="1:110" x14ac:dyDescent="0.2">
      <c r="A22" t="str">
        <f ca="1"/>
        <v>5_30 Villa</v>
      </c>
      <c r="B22">
        <f ca="1"/>
        <v>10</v>
      </c>
      <c r="C22">
        <f ca="1"/>
        <v>0</v>
      </c>
      <c r="D22">
        <f ca="1"/>
        <v>0</v>
      </c>
      <c r="E22">
        <f ca="1"/>
        <v>0</v>
      </c>
      <c r="F22">
        <f ca="1"/>
        <v>0</v>
      </c>
      <c r="G22">
        <f ca="1"/>
        <v>0</v>
      </c>
      <c r="H22">
        <f ca="1"/>
        <v>0</v>
      </c>
      <c r="I22">
        <f ca="1"/>
        <v>0</v>
      </c>
      <c r="J22" t="str">
        <f ca="1"/>
        <v>2:11</v>
      </c>
      <c r="K22" t="b">
        <f ca="1"/>
        <v>0</v>
      </c>
      <c r="L22" t="b">
        <f ca="1"/>
        <v>1</v>
      </c>
      <c r="M22" t="b">
        <f ca="1"/>
        <v>1</v>
      </c>
      <c r="N22" t="str">
        <f ca="1"/>
        <v>Finka</v>
      </c>
      <c r="O22" t="b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0</v>
      </c>
      <c r="T22">
        <f ca="1"/>
        <v>0</v>
      </c>
      <c r="U22">
        <f ca="1"/>
        <v>0</v>
      </c>
      <c r="V22">
        <f ca="1"/>
        <v>0</v>
      </c>
      <c r="W22">
        <f ca="1"/>
        <v>0</v>
      </c>
      <c r="X22">
        <f ca="1"/>
        <v>0</v>
      </c>
      <c r="Y22">
        <f ca="1"/>
        <v>0</v>
      </c>
      <c r="Z22">
        <f ca="1"/>
        <v>10</v>
      </c>
      <c r="AA22">
        <f ca="1"/>
        <v>0</v>
      </c>
      <c r="AB22">
        <f ca="1"/>
        <v>0</v>
      </c>
      <c r="AC22">
        <f ca="1"/>
        <v>0</v>
      </c>
      <c r="AD22">
        <f ca="1"/>
        <v>0</v>
      </c>
      <c r="AE22">
        <f ca="1"/>
        <v>0</v>
      </c>
      <c r="AF22">
        <f ca="1"/>
        <v>0</v>
      </c>
      <c r="AG22">
        <f ca="1"/>
        <v>0</v>
      </c>
      <c r="AH22">
        <f ca="1"/>
        <v>0</v>
      </c>
      <c r="AI22">
        <f ca="1"/>
        <v>0</v>
      </c>
      <c r="AJ22">
        <f ca="1"/>
        <v>0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  <c r="AQ22">
        <f ca="1"/>
        <v>0</v>
      </c>
      <c r="AR22">
        <f ca="1"/>
        <v>0</v>
      </c>
      <c r="AS22">
        <f ca="1"/>
        <v>0</v>
      </c>
      <c r="AT22">
        <f ca="1"/>
        <v>0</v>
      </c>
      <c r="AU22">
        <f ca="1"/>
        <v>0</v>
      </c>
      <c r="AV22">
        <f ca="1"/>
        <v>0</v>
      </c>
      <c r="AW22">
        <f ca="1"/>
        <v>0</v>
      </c>
      <c r="AX22">
        <f ca="1"/>
        <v>0</v>
      </c>
      <c r="AY22">
        <f ca="1"/>
        <v>0</v>
      </c>
      <c r="AZ22">
        <f ca="1"/>
        <v>0</v>
      </c>
      <c r="BA22">
        <f ca="1"/>
        <v>0</v>
      </c>
      <c r="BB22">
        <f ca="1"/>
        <v>0</v>
      </c>
      <c r="BC22">
        <f ca="1"/>
        <v>0</v>
      </c>
      <c r="BD22">
        <f ca="1"/>
        <v>0</v>
      </c>
      <c r="BE22">
        <f ca="1"/>
        <v>0</v>
      </c>
      <c r="BF22">
        <f ca="1"/>
        <v>0</v>
      </c>
      <c r="BG22">
        <f ca="1"/>
        <v>0</v>
      </c>
      <c r="BH22">
        <f ca="1"/>
        <v>0</v>
      </c>
      <c r="BI22">
        <f ca="1"/>
        <v>0</v>
      </c>
      <c r="BJ22">
        <f ca="1"/>
        <v>0</v>
      </c>
      <c r="BK22">
        <f ca="1"/>
        <v>0</v>
      </c>
      <c r="BL22">
        <f ca="1"/>
        <v>0</v>
      </c>
      <c r="BM22">
        <f ca="1"/>
        <v>0</v>
      </c>
      <c r="BN22">
        <f ca="1"/>
        <v>0</v>
      </c>
      <c r="BO22">
        <f ca="1"/>
        <v>0</v>
      </c>
      <c r="BP22">
        <f ca="1"/>
        <v>0</v>
      </c>
      <c r="BQ22">
        <f ca="1"/>
        <v>0</v>
      </c>
      <c r="BR22" t="str">
        <f ca="1"/>
        <v/>
      </c>
      <c r="BS22">
        <f ca="1"/>
        <v>0</v>
      </c>
      <c r="BT22">
        <f ca="1"/>
        <v>0</v>
      </c>
      <c r="BU22" t="b">
        <f ca="1"/>
        <v>0</v>
      </c>
      <c r="BV22" t="b">
        <f ca="1"/>
        <v>0</v>
      </c>
      <c r="BW22">
        <f ca="1"/>
        <v>0</v>
      </c>
      <c r="BX22">
        <f ca="1"/>
        <v>0</v>
      </c>
      <c r="BY22">
        <f ca="1"/>
        <v>0</v>
      </c>
      <c r="BZ22">
        <f ca="1"/>
        <v>0</v>
      </c>
      <c r="CA22">
        <f ca="1"/>
        <v>0</v>
      </c>
      <c r="CB22">
        <f ca="1"/>
        <v>0</v>
      </c>
      <c r="CC22" t="b">
        <f ca="1"/>
        <v>0</v>
      </c>
      <c r="CD22" t="b">
        <f ca="1"/>
        <v>1</v>
      </c>
      <c r="CE22">
        <f ca="1"/>
        <v>0</v>
      </c>
      <c r="CF22">
        <f ca="1"/>
        <v>0</v>
      </c>
      <c r="CG22">
        <f ca="1"/>
        <v>0</v>
      </c>
      <c r="CH22">
        <f ca="1"/>
        <v>131</v>
      </c>
      <c r="CI22">
        <f ca="1"/>
        <v>49</v>
      </c>
      <c r="CJ22">
        <f ca="1"/>
        <v>0</v>
      </c>
      <c r="CK22">
        <f ca="1"/>
        <v>0</v>
      </c>
      <c r="CL22">
        <f ca="1"/>
        <v>0</v>
      </c>
      <c r="CM22">
        <f ca="1"/>
        <v>0</v>
      </c>
      <c r="CN22">
        <f ca="1"/>
        <v>0</v>
      </c>
      <c r="CO22">
        <f ca="1"/>
        <v>0</v>
      </c>
      <c r="CP22">
        <f ca="1"/>
        <v>0</v>
      </c>
      <c r="CQ22">
        <f ca="1"/>
        <v>0</v>
      </c>
      <c r="CR22">
        <f ca="1"/>
        <v>0</v>
      </c>
      <c r="CS22">
        <f ca="1"/>
        <v>0</v>
      </c>
      <c r="CT22">
        <f ca="1"/>
        <v>0</v>
      </c>
      <c r="CU22">
        <f ca="1"/>
        <v>0</v>
      </c>
      <c r="CV22">
        <f ca="1"/>
        <v>0</v>
      </c>
      <c r="CW22">
        <f ca="1"/>
        <v>0</v>
      </c>
      <c r="CX22">
        <f ca="1"/>
        <v>0</v>
      </c>
      <c r="CY22">
        <f ca="1"/>
        <v>0</v>
      </c>
      <c r="CZ22">
        <f ca="1"/>
        <v>0</v>
      </c>
      <c r="DA22">
        <f ca="1"/>
        <v>0</v>
      </c>
      <c r="DB22" t="b">
        <f ca="1"/>
        <v>1</v>
      </c>
      <c r="DC22" t="b">
        <f ca="1"/>
        <v>0</v>
      </c>
      <c r="DD22">
        <f ca="1"/>
        <v>0</v>
      </c>
      <c r="DE22" t="b">
        <f ca="1"/>
        <v>0</v>
      </c>
      <c r="DF22">
        <f ca="1"/>
        <v>0</v>
      </c>
    </row>
    <row r="23" spans="1:110" x14ac:dyDescent="0.2">
      <c r="A23" t="str">
        <f ca="1"/>
        <v>5_30 Villa</v>
      </c>
      <c r="B23">
        <f ca="1"/>
        <v>11</v>
      </c>
      <c r="C23">
        <f ca="1"/>
        <v>0</v>
      </c>
      <c r="D23">
        <f ca="1"/>
        <v>0</v>
      </c>
      <c r="E23">
        <f ca="1"/>
        <v>0</v>
      </c>
      <c r="F23">
        <f ca="1"/>
        <v>0</v>
      </c>
      <c r="G23">
        <f ca="1"/>
        <v>0</v>
      </c>
      <c r="H23">
        <f ca="1"/>
        <v>0</v>
      </c>
      <c r="I23">
        <f ca="1"/>
        <v>0</v>
      </c>
      <c r="J23" t="str">
        <f ca="1"/>
        <v>2:09</v>
      </c>
      <c r="K23" t="b">
        <f ca="1"/>
        <v>0</v>
      </c>
      <c r="L23" t="b">
        <f ca="1"/>
        <v>0</v>
      </c>
      <c r="M23" t="b">
        <f ca="1"/>
        <v>0</v>
      </c>
      <c r="N23" t="str">
        <f ca="1"/>
        <v>Finka</v>
      </c>
      <c r="O23" t="b">
        <f ca="1"/>
        <v>0</v>
      </c>
      <c r="P23">
        <f ca="1"/>
        <v>0</v>
      </c>
      <c r="Q23">
        <f ca="1"/>
        <v>0</v>
      </c>
      <c r="R23">
        <f ca="1"/>
        <v>0</v>
      </c>
      <c r="S23">
        <f ca="1"/>
        <v>0</v>
      </c>
      <c r="T23">
        <f ca="1"/>
        <v>0</v>
      </c>
      <c r="U23">
        <f ca="1"/>
        <v>0</v>
      </c>
      <c r="V23">
        <f ca="1"/>
        <v>0</v>
      </c>
      <c r="W23">
        <f ca="1"/>
        <v>0</v>
      </c>
      <c r="X23">
        <f ca="1"/>
        <v>0</v>
      </c>
      <c r="Y23">
        <f ca="1"/>
        <v>0</v>
      </c>
      <c r="Z23">
        <f ca="1"/>
        <v>11</v>
      </c>
      <c r="AA23">
        <f ca="1"/>
        <v>0</v>
      </c>
      <c r="AB23">
        <f ca="1"/>
        <v>0</v>
      </c>
      <c r="AC23">
        <f ca="1"/>
        <v>0</v>
      </c>
      <c r="AD23">
        <f ca="1"/>
        <v>0</v>
      </c>
      <c r="AE23">
        <f ca="1"/>
        <v>0</v>
      </c>
      <c r="AF23">
        <f ca="1"/>
        <v>0</v>
      </c>
      <c r="AG23">
        <f ca="1"/>
        <v>0</v>
      </c>
      <c r="AH23">
        <f ca="1"/>
        <v>0</v>
      </c>
      <c r="AI23">
        <f ca="1"/>
        <v>0</v>
      </c>
      <c r="AJ23">
        <f ca="1"/>
        <v>0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  <c r="AQ23">
        <f ca="1"/>
        <v>0</v>
      </c>
      <c r="AR23">
        <f ca="1"/>
        <v>0</v>
      </c>
      <c r="AS23">
        <f ca="1"/>
        <v>0</v>
      </c>
      <c r="AT23">
        <f ca="1"/>
        <v>0</v>
      </c>
      <c r="AU23">
        <f ca="1"/>
        <v>0</v>
      </c>
      <c r="AV23">
        <f ca="1"/>
        <v>0</v>
      </c>
      <c r="AW23">
        <f ca="1"/>
        <v>0</v>
      </c>
      <c r="AX23">
        <f ca="1"/>
        <v>0</v>
      </c>
      <c r="AY23">
        <f ca="1"/>
        <v>0</v>
      </c>
      <c r="AZ23">
        <f ca="1"/>
        <v>0</v>
      </c>
      <c r="BA23">
        <f ca="1"/>
        <v>0</v>
      </c>
      <c r="BB23">
        <f ca="1"/>
        <v>0</v>
      </c>
      <c r="BC23">
        <f ca="1"/>
        <v>0</v>
      </c>
      <c r="BD23">
        <f ca="1"/>
        <v>0</v>
      </c>
      <c r="BE23">
        <f ca="1"/>
        <v>0</v>
      </c>
      <c r="BF23">
        <f ca="1"/>
        <v>0</v>
      </c>
      <c r="BG23">
        <f ca="1"/>
        <v>0</v>
      </c>
      <c r="BH23">
        <f ca="1"/>
        <v>0</v>
      </c>
      <c r="BI23">
        <f ca="1"/>
        <v>0</v>
      </c>
      <c r="BJ23">
        <f ca="1"/>
        <v>0</v>
      </c>
      <c r="BK23">
        <f ca="1"/>
        <v>0</v>
      </c>
      <c r="BL23">
        <f ca="1"/>
        <v>0</v>
      </c>
      <c r="BM23">
        <f ca="1"/>
        <v>0</v>
      </c>
      <c r="BN23">
        <f ca="1"/>
        <v>0</v>
      </c>
      <c r="BO23">
        <f ca="1"/>
        <v>0</v>
      </c>
      <c r="BP23">
        <f ca="1"/>
        <v>0</v>
      </c>
      <c r="BQ23">
        <f ca="1"/>
        <v>0</v>
      </c>
      <c r="BR23" t="str">
        <f ca="1"/>
        <v/>
      </c>
      <c r="BS23">
        <f ca="1"/>
        <v>0</v>
      </c>
      <c r="BT23">
        <f ca="1"/>
        <v>0</v>
      </c>
      <c r="BU23" t="b">
        <f ca="1"/>
        <v>0</v>
      </c>
      <c r="BV23" t="b">
        <f ca="1"/>
        <v>0</v>
      </c>
      <c r="BW23">
        <f ca="1"/>
        <v>0</v>
      </c>
      <c r="BX23">
        <f ca="1"/>
        <v>0</v>
      </c>
      <c r="BY23">
        <f ca="1"/>
        <v>0</v>
      </c>
      <c r="BZ23">
        <f ca="1"/>
        <v>0</v>
      </c>
      <c r="CA23">
        <f ca="1"/>
        <v>0</v>
      </c>
      <c r="CB23">
        <f ca="1"/>
        <v>0</v>
      </c>
      <c r="CC23" t="b">
        <f ca="1"/>
        <v>0</v>
      </c>
      <c r="CD23" t="b">
        <f ca="1"/>
        <v>0</v>
      </c>
      <c r="CE23">
        <f ca="1"/>
        <v>0</v>
      </c>
      <c r="CF23">
        <f ca="1"/>
        <v>0</v>
      </c>
      <c r="CG23">
        <f ca="1"/>
        <v>0</v>
      </c>
      <c r="CH23">
        <f ca="1"/>
        <v>129</v>
      </c>
      <c r="CI23">
        <f ca="1"/>
        <v>51</v>
      </c>
      <c r="CJ23">
        <f ca="1"/>
        <v>0</v>
      </c>
      <c r="CK23">
        <f ca="1"/>
        <v>0</v>
      </c>
      <c r="CL23">
        <f ca="1"/>
        <v>0</v>
      </c>
      <c r="CM23">
        <f ca="1"/>
        <v>0</v>
      </c>
      <c r="CN23">
        <f ca="1"/>
        <v>0</v>
      </c>
      <c r="CO23">
        <f ca="1"/>
        <v>0</v>
      </c>
      <c r="CP23">
        <f ca="1"/>
        <v>0</v>
      </c>
      <c r="CQ23">
        <f ca="1"/>
        <v>0</v>
      </c>
      <c r="CR23">
        <f ca="1"/>
        <v>0</v>
      </c>
      <c r="CS23">
        <f ca="1"/>
        <v>0</v>
      </c>
      <c r="CT23">
        <f ca="1"/>
        <v>0</v>
      </c>
      <c r="CU23">
        <f ca="1"/>
        <v>0</v>
      </c>
      <c r="CV23">
        <f ca="1"/>
        <v>0</v>
      </c>
      <c r="CW23">
        <f ca="1"/>
        <v>0</v>
      </c>
      <c r="CX23">
        <f ca="1"/>
        <v>0</v>
      </c>
      <c r="CY23">
        <f ca="1"/>
        <v>0</v>
      </c>
      <c r="CZ23">
        <f ca="1"/>
        <v>0</v>
      </c>
      <c r="DA23">
        <f ca="1"/>
        <v>0</v>
      </c>
      <c r="DB23" t="b">
        <f ca="1"/>
        <v>0</v>
      </c>
      <c r="DC23" t="b">
        <f ca="1"/>
        <v>0</v>
      </c>
      <c r="DD23">
        <f ca="1"/>
        <v>0</v>
      </c>
      <c r="DE23" t="b">
        <f ca="1"/>
        <v>0</v>
      </c>
      <c r="DF23">
        <f ca="1"/>
        <v>0</v>
      </c>
    </row>
    <row r="24" spans="1:110" x14ac:dyDescent="0.2">
      <c r="A24" t="str">
        <f ca="1"/>
        <v>5_30 Villa</v>
      </c>
      <c r="B24">
        <f ca="1"/>
        <v>12</v>
      </c>
      <c r="C24">
        <f ca="1"/>
        <v>0</v>
      </c>
      <c r="D24">
        <f ca="1"/>
        <v>0</v>
      </c>
      <c r="E24">
        <f ca="1"/>
        <v>0</v>
      </c>
      <c r="F24">
        <f ca="1"/>
        <v>0</v>
      </c>
      <c r="G24">
        <f ca="1"/>
        <v>0</v>
      </c>
      <c r="H24">
        <f ca="1"/>
        <v>0</v>
      </c>
      <c r="I24">
        <f ca="1"/>
        <v>0</v>
      </c>
      <c r="J24" t="str">
        <f ca="1"/>
        <v>2:09</v>
      </c>
      <c r="K24" t="b">
        <f ca="1"/>
        <v>0</v>
      </c>
      <c r="L24" t="b">
        <f ca="1"/>
        <v>0</v>
      </c>
      <c r="M24" t="b">
        <f ca="1"/>
        <v>0</v>
      </c>
      <c r="N24" t="str">
        <f ca="1"/>
        <v>Finka</v>
      </c>
      <c r="O24" t="b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</v>
      </c>
      <c r="T24">
        <f ca="1"/>
        <v>0</v>
      </c>
      <c r="U24">
        <f ca="1"/>
        <v>0</v>
      </c>
      <c r="V24">
        <f ca="1"/>
        <v>0</v>
      </c>
      <c r="W24">
        <f ca="1"/>
        <v>0</v>
      </c>
      <c r="X24">
        <f ca="1"/>
        <v>0</v>
      </c>
      <c r="Y24">
        <f ca="1"/>
        <v>0</v>
      </c>
      <c r="Z24">
        <f ca="1"/>
        <v>12</v>
      </c>
      <c r="AA24">
        <f ca="1"/>
        <v>0</v>
      </c>
      <c r="AB24">
        <f ca="1"/>
        <v>0</v>
      </c>
      <c r="AC24">
        <f ca="1"/>
        <v>0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  <c r="AI24">
        <f ca="1"/>
        <v>0</v>
      </c>
      <c r="AJ24">
        <f ca="1"/>
        <v>0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  <c r="AQ24">
        <f ca="1"/>
        <v>0</v>
      </c>
      <c r="AR24">
        <f ca="1"/>
        <v>0</v>
      </c>
      <c r="AS24">
        <f ca="1"/>
        <v>0</v>
      </c>
      <c r="AT24">
        <f ca="1"/>
        <v>0</v>
      </c>
      <c r="AU24">
        <f ca="1"/>
        <v>0</v>
      </c>
      <c r="AV24">
        <f ca="1"/>
        <v>0</v>
      </c>
      <c r="AW24">
        <f ca="1"/>
        <v>0</v>
      </c>
      <c r="AX24">
        <f ca="1"/>
        <v>0</v>
      </c>
      <c r="AY24">
        <f ca="1"/>
        <v>0</v>
      </c>
      <c r="AZ24">
        <f ca="1"/>
        <v>0</v>
      </c>
      <c r="BA24">
        <f ca="1"/>
        <v>0</v>
      </c>
      <c r="BB24">
        <f ca="1"/>
        <v>0</v>
      </c>
      <c r="BC24">
        <f ca="1"/>
        <v>0</v>
      </c>
      <c r="BD24">
        <f ca="1"/>
        <v>0</v>
      </c>
      <c r="BE24">
        <f ca="1"/>
        <v>0</v>
      </c>
      <c r="BF24">
        <f ca="1"/>
        <v>0</v>
      </c>
      <c r="BG24">
        <f ca="1"/>
        <v>0</v>
      </c>
      <c r="BH24">
        <f ca="1"/>
        <v>0</v>
      </c>
      <c r="BI24">
        <f ca="1"/>
        <v>0</v>
      </c>
      <c r="BJ24">
        <f ca="1"/>
        <v>0</v>
      </c>
      <c r="BK24">
        <f ca="1"/>
        <v>0</v>
      </c>
      <c r="BL24">
        <f ca="1"/>
        <v>0</v>
      </c>
      <c r="BM24">
        <f ca="1"/>
        <v>0</v>
      </c>
      <c r="BN24">
        <f ca="1"/>
        <v>0</v>
      </c>
      <c r="BO24">
        <f ca="1"/>
        <v>0</v>
      </c>
      <c r="BP24">
        <f ca="1"/>
        <v>0</v>
      </c>
      <c r="BQ24">
        <f ca="1"/>
        <v>0</v>
      </c>
      <c r="BR24" t="str">
        <f ca="1"/>
        <v/>
      </c>
      <c r="BS24">
        <f ca="1"/>
        <v>0</v>
      </c>
      <c r="BT24">
        <f ca="1"/>
        <v>0</v>
      </c>
      <c r="BU24" t="b">
        <f ca="1"/>
        <v>0</v>
      </c>
      <c r="BV24" t="b">
        <f ca="1"/>
        <v>0</v>
      </c>
      <c r="BW24">
        <f ca="1"/>
        <v>0</v>
      </c>
      <c r="BX24">
        <f ca="1"/>
        <v>0</v>
      </c>
      <c r="BY24">
        <f ca="1"/>
        <v>0</v>
      </c>
      <c r="BZ24">
        <f ca="1"/>
        <v>0</v>
      </c>
      <c r="CA24">
        <f ca="1"/>
        <v>0</v>
      </c>
      <c r="CB24">
        <f ca="1"/>
        <v>0</v>
      </c>
      <c r="CC24" t="b">
        <f ca="1"/>
        <v>0</v>
      </c>
      <c r="CD24" t="b">
        <f ca="1"/>
        <v>0</v>
      </c>
      <c r="CE24">
        <f ca="1"/>
        <v>0</v>
      </c>
      <c r="CF24">
        <f ca="1"/>
        <v>0</v>
      </c>
      <c r="CG24">
        <f ca="1"/>
        <v>0</v>
      </c>
      <c r="CH24">
        <f ca="1"/>
        <v>129</v>
      </c>
      <c r="CI24">
        <f ca="1"/>
        <v>51</v>
      </c>
      <c r="CJ24">
        <f ca="1"/>
        <v>0</v>
      </c>
      <c r="CK24">
        <f ca="1"/>
        <v>0</v>
      </c>
      <c r="CL24">
        <f ca="1"/>
        <v>0</v>
      </c>
      <c r="CM24">
        <f ca="1"/>
        <v>0</v>
      </c>
      <c r="CN24">
        <f ca="1"/>
        <v>0</v>
      </c>
      <c r="CO24">
        <f ca="1"/>
        <v>0</v>
      </c>
      <c r="CP24">
        <f ca="1"/>
        <v>0</v>
      </c>
      <c r="CQ24">
        <f ca="1"/>
        <v>0</v>
      </c>
      <c r="CR24">
        <f ca="1"/>
        <v>0</v>
      </c>
      <c r="CS24">
        <f ca="1"/>
        <v>0</v>
      </c>
      <c r="CT24">
        <f ca="1"/>
        <v>0</v>
      </c>
      <c r="CU24">
        <f ca="1"/>
        <v>0</v>
      </c>
      <c r="CV24">
        <f ca="1"/>
        <v>0</v>
      </c>
      <c r="CW24">
        <f ca="1"/>
        <v>0</v>
      </c>
      <c r="CX24">
        <f ca="1"/>
        <v>0</v>
      </c>
      <c r="CY24">
        <f ca="1"/>
        <v>0</v>
      </c>
      <c r="CZ24">
        <f ca="1"/>
        <v>0</v>
      </c>
      <c r="DA24">
        <f ca="1"/>
        <v>0</v>
      </c>
      <c r="DB24" t="b">
        <f ca="1"/>
        <v>0</v>
      </c>
      <c r="DC24" t="b">
        <f ca="1"/>
        <v>0</v>
      </c>
      <c r="DD24">
        <f ca="1"/>
        <v>0</v>
      </c>
      <c r="DE24" t="b">
        <f ca="1"/>
        <v>0</v>
      </c>
      <c r="DF24">
        <f ca="1"/>
        <v>0</v>
      </c>
    </row>
    <row r="25" spans="1:110" x14ac:dyDescent="0.2">
      <c r="A25" t="str">
        <f ca="1"/>
        <v>5_30 Chalet</v>
      </c>
      <c r="B25">
        <f ca="1"/>
        <v>1</v>
      </c>
      <c r="C25">
        <f ca="1"/>
        <v>0</v>
      </c>
      <c r="D25">
        <f ca="1"/>
        <v>0</v>
      </c>
      <c r="E25">
        <f ca="1"/>
        <v>0</v>
      </c>
      <c r="F25">
        <f ca="1"/>
        <v>0</v>
      </c>
      <c r="G25">
        <f ca="1"/>
        <v>0</v>
      </c>
      <c r="H25">
        <f ca="1"/>
        <v>0</v>
      </c>
      <c r="I25">
        <f ca="1"/>
        <v>0</v>
      </c>
      <c r="J25" t="str">
        <f ca="1"/>
        <v>1:02</v>
      </c>
      <c r="K25" t="b">
        <f ca="1"/>
        <v>0</v>
      </c>
      <c r="L25" t="b">
        <f ca="1"/>
        <v>0</v>
      </c>
      <c r="M25" t="b">
        <f ca="1"/>
        <v>0</v>
      </c>
      <c r="N25" t="str">
        <f ca="1"/>
        <v>Melusi</v>
      </c>
      <c r="O25" t="b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</v>
      </c>
      <c r="T25">
        <f ca="1"/>
        <v>0</v>
      </c>
      <c r="U25">
        <f ca="1"/>
        <v>0</v>
      </c>
      <c r="V25">
        <f ca="1"/>
        <v>0</v>
      </c>
      <c r="W25">
        <f ca="1"/>
        <v>0</v>
      </c>
      <c r="X25">
        <f ca="1"/>
        <v>0</v>
      </c>
      <c r="Y25">
        <f ca="1"/>
        <v>0</v>
      </c>
      <c r="Z25">
        <f ca="1"/>
        <v>1</v>
      </c>
      <c r="AA25">
        <f ca="1"/>
        <v>0</v>
      </c>
      <c r="AB25">
        <f ca="1"/>
        <v>0</v>
      </c>
      <c r="AC25">
        <f ca="1"/>
        <v>0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  <c r="AI25">
        <f ca="1"/>
        <v>0</v>
      </c>
      <c r="AJ25">
        <f ca="1"/>
        <v>0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  <c r="AQ25">
        <f ca="1"/>
        <v>0</v>
      </c>
      <c r="AR25">
        <f ca="1"/>
        <v>0</v>
      </c>
      <c r="AS25">
        <f ca="1"/>
        <v>0</v>
      </c>
      <c r="AT25">
        <f ca="1"/>
        <v>0</v>
      </c>
      <c r="AU25">
        <f ca="1"/>
        <v>0</v>
      </c>
      <c r="AV25">
        <f ca="1"/>
        <v>0</v>
      </c>
      <c r="AW25">
        <f ca="1"/>
        <v>0</v>
      </c>
      <c r="AX25">
        <f ca="1"/>
        <v>0</v>
      </c>
      <c r="AY25">
        <f ca="1"/>
        <v>0</v>
      </c>
      <c r="AZ25">
        <f ca="1"/>
        <v>0</v>
      </c>
      <c r="BA25">
        <f ca="1"/>
        <v>0</v>
      </c>
      <c r="BB25">
        <f ca="1"/>
        <v>0</v>
      </c>
      <c r="BC25">
        <f ca="1"/>
        <v>0</v>
      </c>
      <c r="BD25">
        <f ca="1"/>
        <v>0</v>
      </c>
      <c r="BE25">
        <f ca="1"/>
        <v>0</v>
      </c>
      <c r="BF25">
        <f ca="1"/>
        <v>0</v>
      </c>
      <c r="BG25">
        <f ca="1"/>
        <v>0</v>
      </c>
      <c r="BH25">
        <f ca="1"/>
        <v>0</v>
      </c>
      <c r="BI25">
        <f ca="1"/>
        <v>0</v>
      </c>
      <c r="BJ25">
        <f ca="1"/>
        <v>0</v>
      </c>
      <c r="BK25">
        <f ca="1"/>
        <v>0</v>
      </c>
      <c r="BL25">
        <f ca="1"/>
        <v>0</v>
      </c>
      <c r="BM25">
        <f ca="1"/>
        <v>0</v>
      </c>
      <c r="BN25">
        <f ca="1"/>
        <v>0</v>
      </c>
      <c r="BO25">
        <f ca="1"/>
        <v>0</v>
      </c>
      <c r="BP25">
        <f ca="1"/>
        <v>0</v>
      </c>
      <c r="BQ25">
        <f ca="1"/>
        <v>0</v>
      </c>
      <c r="BR25" t="str">
        <f ca="1"/>
        <v/>
      </c>
      <c r="BS25">
        <f ca="1"/>
        <v>0</v>
      </c>
      <c r="BT25">
        <f ca="1"/>
        <v>0</v>
      </c>
      <c r="BU25" t="b">
        <f ca="1"/>
        <v>0</v>
      </c>
      <c r="BV25" t="b">
        <f ca="1"/>
        <v>0</v>
      </c>
      <c r="BW25">
        <f ca="1"/>
        <v>0</v>
      </c>
      <c r="BX25">
        <f ca="1"/>
        <v>0</v>
      </c>
      <c r="BY25">
        <f ca="1"/>
        <v>0</v>
      </c>
      <c r="BZ25">
        <f ca="1"/>
        <v>0</v>
      </c>
      <c r="CA25">
        <f ca="1"/>
        <v>1</v>
      </c>
      <c r="CB25">
        <f ca="1"/>
        <v>1</v>
      </c>
      <c r="CC25" t="b">
        <f ca="1"/>
        <v>1</v>
      </c>
      <c r="CD25" t="b">
        <f ca="1"/>
        <v>1</v>
      </c>
      <c r="CE25">
        <f ca="1"/>
        <v>0</v>
      </c>
      <c r="CF25">
        <f ca="1"/>
        <v>0</v>
      </c>
      <c r="CG25">
        <f ca="1"/>
        <v>0</v>
      </c>
      <c r="CH25">
        <f ca="1"/>
        <v>62</v>
      </c>
      <c r="CI25">
        <f ca="1"/>
        <v>118</v>
      </c>
      <c r="CJ25">
        <f ca="1"/>
        <v>0</v>
      </c>
      <c r="CK25" t="str">
        <f ca="1"/>
        <v>DOES NOT SUPPORT SUBS</v>
      </c>
      <c r="CL25">
        <f ca="1"/>
        <v>0</v>
      </c>
      <c r="CM25">
        <f ca="1"/>
        <v>0</v>
      </c>
      <c r="CN25">
        <f ca="1"/>
        <v>0</v>
      </c>
      <c r="CO25">
        <f ca="1"/>
        <v>0</v>
      </c>
      <c r="CP25">
        <f ca="1"/>
        <v>0</v>
      </c>
      <c r="CQ25">
        <f ca="1"/>
        <v>0</v>
      </c>
      <c r="CR25">
        <f ca="1"/>
        <v>0</v>
      </c>
      <c r="CS25">
        <f ca="1"/>
        <v>0</v>
      </c>
      <c r="CT25">
        <f ca="1"/>
        <v>0</v>
      </c>
      <c r="CU25" t="b">
        <f ca="1"/>
        <v>0</v>
      </c>
      <c r="CV25" t="b">
        <f ca="1"/>
        <v>1</v>
      </c>
      <c r="CW25">
        <f ca="1"/>
        <v>34</v>
      </c>
      <c r="CX25">
        <f ca="1"/>
        <v>118</v>
      </c>
      <c r="CY25">
        <f ca="1"/>
        <v>0</v>
      </c>
      <c r="CZ25">
        <f ca="1"/>
        <v>1</v>
      </c>
      <c r="DA25">
        <f ca="1"/>
        <v>0</v>
      </c>
      <c r="DB25" t="b">
        <f ca="1"/>
        <v>0</v>
      </c>
      <c r="DC25" t="b">
        <f ca="1"/>
        <v>1</v>
      </c>
      <c r="DD25">
        <f ca="1"/>
        <v>0</v>
      </c>
      <c r="DE25" t="b">
        <f ca="1"/>
        <v>0</v>
      </c>
      <c r="DF25">
        <f ca="1"/>
        <v>0</v>
      </c>
    </row>
    <row r="26" spans="1:110" x14ac:dyDescent="0.2">
      <c r="A26" t="str">
        <f ca="1"/>
        <v>5_30 Chalet</v>
      </c>
      <c r="B26">
        <f ca="1"/>
        <v>2</v>
      </c>
      <c r="C26">
        <f ca="1"/>
        <v>0</v>
      </c>
      <c r="D26">
        <f ca="1"/>
        <v>0</v>
      </c>
      <c r="E26">
        <f ca="1"/>
        <v>0</v>
      </c>
      <c r="F26">
        <f ca="1"/>
        <v>0</v>
      </c>
      <c r="G26">
        <f ca="1"/>
        <v>0</v>
      </c>
      <c r="H26">
        <f ca="1"/>
        <v>0</v>
      </c>
      <c r="I26">
        <f ca="1"/>
        <v>0</v>
      </c>
      <c r="J26" t="str">
        <f ca="1"/>
        <v>1:25</v>
      </c>
      <c r="K26" t="b">
        <f ca="1"/>
        <v>0</v>
      </c>
      <c r="L26" t="b">
        <f ca="1"/>
        <v>0</v>
      </c>
      <c r="M26" t="b">
        <f ca="1"/>
        <v>0</v>
      </c>
      <c r="N26" t="str">
        <f ca="1"/>
        <v>Melusi</v>
      </c>
      <c r="O26" t="b">
        <f ca="1"/>
        <v>0</v>
      </c>
      <c r="P26">
        <f ca="1"/>
        <v>0</v>
      </c>
      <c r="Q26">
        <f ca="1"/>
        <v>0</v>
      </c>
      <c r="R26">
        <f ca="1"/>
        <v>0</v>
      </c>
      <c r="S26">
        <f ca="1"/>
        <v>0</v>
      </c>
      <c r="T26">
        <f ca="1"/>
        <v>0</v>
      </c>
      <c r="U26">
        <f ca="1"/>
        <v>0</v>
      </c>
      <c r="V26">
        <f ca="1"/>
        <v>0</v>
      </c>
      <c r="W26">
        <f ca="1"/>
        <v>0</v>
      </c>
      <c r="X26">
        <f ca="1"/>
        <v>0</v>
      </c>
      <c r="Y26">
        <f ca="1"/>
        <v>0</v>
      </c>
      <c r="Z26">
        <f ca="1"/>
        <v>2</v>
      </c>
      <c r="AA26">
        <f ca="1"/>
        <v>0</v>
      </c>
      <c r="AB26">
        <f ca="1"/>
        <v>0</v>
      </c>
      <c r="AC26">
        <f ca="1"/>
        <v>0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  <c r="AI26">
        <f ca="1"/>
        <v>0</v>
      </c>
      <c r="AJ26">
        <f ca="1"/>
        <v>0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  <c r="AQ26">
        <f ca="1"/>
        <v>0</v>
      </c>
      <c r="AR26">
        <f ca="1"/>
        <v>0</v>
      </c>
      <c r="AS26">
        <f ca="1"/>
        <v>0</v>
      </c>
      <c r="AT26">
        <f ca="1"/>
        <v>0</v>
      </c>
      <c r="AU26">
        <f ca="1"/>
        <v>0</v>
      </c>
      <c r="AV26">
        <f ca="1"/>
        <v>0</v>
      </c>
      <c r="AW26">
        <f ca="1"/>
        <v>0</v>
      </c>
      <c r="AX26">
        <f ca="1"/>
        <v>0</v>
      </c>
      <c r="AY26">
        <f ca="1"/>
        <v>0</v>
      </c>
      <c r="AZ26">
        <f ca="1"/>
        <v>0</v>
      </c>
      <c r="BA26">
        <f ca="1"/>
        <v>0</v>
      </c>
      <c r="BB26">
        <f ca="1"/>
        <v>0</v>
      </c>
      <c r="BC26">
        <f ca="1"/>
        <v>0</v>
      </c>
      <c r="BD26">
        <f ca="1"/>
        <v>0</v>
      </c>
      <c r="BE26">
        <f ca="1"/>
        <v>0</v>
      </c>
      <c r="BF26">
        <f ca="1"/>
        <v>0</v>
      </c>
      <c r="BG26">
        <f ca="1"/>
        <v>0</v>
      </c>
      <c r="BH26">
        <f ca="1"/>
        <v>0</v>
      </c>
      <c r="BI26">
        <f ca="1"/>
        <v>0</v>
      </c>
      <c r="BJ26">
        <f ca="1"/>
        <v>0</v>
      </c>
      <c r="BK26">
        <f ca="1"/>
        <v>0</v>
      </c>
      <c r="BL26">
        <f ca="1"/>
        <v>0</v>
      </c>
      <c r="BM26">
        <f ca="1"/>
        <v>0</v>
      </c>
      <c r="BN26">
        <f ca="1"/>
        <v>0</v>
      </c>
      <c r="BO26">
        <f ca="1"/>
        <v>0</v>
      </c>
      <c r="BP26">
        <f ca="1"/>
        <v>0</v>
      </c>
      <c r="BQ26">
        <f ca="1"/>
        <v>0</v>
      </c>
      <c r="BR26" t="str">
        <f ca="1"/>
        <v/>
      </c>
      <c r="BS26">
        <f ca="1"/>
        <v>0</v>
      </c>
      <c r="BT26">
        <f ca="1"/>
        <v>0</v>
      </c>
      <c r="BU26" t="b">
        <f ca="1"/>
        <v>0</v>
      </c>
      <c r="BV26" t="b">
        <f ca="1"/>
        <v>0</v>
      </c>
      <c r="BW26">
        <f ca="1"/>
        <v>0</v>
      </c>
      <c r="BX26">
        <f ca="1"/>
        <v>0</v>
      </c>
      <c r="BY26">
        <f ca="1"/>
        <v>0</v>
      </c>
      <c r="BZ26">
        <f ca="1"/>
        <v>0</v>
      </c>
      <c r="CA26">
        <f ca="1"/>
        <v>0</v>
      </c>
      <c r="CB26">
        <f ca="1"/>
        <v>0</v>
      </c>
      <c r="CC26" t="b">
        <f ca="1"/>
        <v>0</v>
      </c>
      <c r="CD26" t="b">
        <f ca="1"/>
        <v>0</v>
      </c>
      <c r="CE26">
        <f ca="1"/>
        <v>0</v>
      </c>
      <c r="CF26">
        <f ca="1"/>
        <v>0</v>
      </c>
      <c r="CG26">
        <f ca="1"/>
        <v>0</v>
      </c>
      <c r="CH26">
        <f ca="1"/>
        <v>85</v>
      </c>
      <c r="CI26">
        <f ca="1"/>
        <v>95</v>
      </c>
      <c r="CJ26">
        <f ca="1"/>
        <v>0</v>
      </c>
      <c r="CK26">
        <f ca="1"/>
        <v>0</v>
      </c>
      <c r="CL26">
        <f ca="1"/>
        <v>0</v>
      </c>
      <c r="CM26">
        <f ca="1"/>
        <v>0</v>
      </c>
      <c r="CN26">
        <f ca="1"/>
        <v>0</v>
      </c>
      <c r="CO26">
        <f ca="1"/>
        <v>0</v>
      </c>
      <c r="CP26">
        <f ca="1"/>
        <v>0</v>
      </c>
      <c r="CQ26">
        <f ca="1"/>
        <v>0</v>
      </c>
      <c r="CR26">
        <f ca="1"/>
        <v>0</v>
      </c>
      <c r="CS26">
        <f ca="1"/>
        <v>0</v>
      </c>
      <c r="CT26">
        <f ca="1"/>
        <v>0</v>
      </c>
      <c r="CU26" t="b">
        <f ca="1"/>
        <v>1</v>
      </c>
      <c r="CV26" t="b">
        <f ca="1"/>
        <v>0</v>
      </c>
      <c r="CW26" t="b">
        <f ca="1"/>
        <v>0</v>
      </c>
      <c r="CX26">
        <f ca="1"/>
        <v>95</v>
      </c>
      <c r="CY26">
        <f ca="1"/>
        <v>3</v>
      </c>
      <c r="CZ26">
        <f ca="1"/>
        <v>0</v>
      </c>
      <c r="DA26">
        <f ca="1"/>
        <v>0</v>
      </c>
      <c r="DB26" t="b">
        <f ca="1"/>
        <v>0</v>
      </c>
      <c r="DC26" t="b">
        <f ca="1"/>
        <v>0</v>
      </c>
      <c r="DD26">
        <f ca="1"/>
        <v>0</v>
      </c>
      <c r="DE26" t="b">
        <f ca="1"/>
        <v>0</v>
      </c>
      <c r="DF26">
        <f ca="1"/>
        <v>0</v>
      </c>
    </row>
    <row r="27" spans="1:110" x14ac:dyDescent="0.2">
      <c r="A27" t="str">
        <f ca="1"/>
        <v>5_30 Chalet</v>
      </c>
      <c r="B27">
        <f ca="1"/>
        <v>3</v>
      </c>
      <c r="C27">
        <f ca="1"/>
        <v>0</v>
      </c>
      <c r="D27">
        <f ca="1"/>
        <v>0</v>
      </c>
      <c r="E27">
        <f ca="1"/>
        <v>0</v>
      </c>
      <c r="F27">
        <f ca="1"/>
        <v>0</v>
      </c>
      <c r="G27">
        <f ca="1"/>
        <v>0</v>
      </c>
      <c r="H27">
        <f ca="1"/>
        <v>0</v>
      </c>
      <c r="I27">
        <f ca="1"/>
        <v>0</v>
      </c>
      <c r="J27" t="str">
        <f ca="1"/>
        <v>0:59</v>
      </c>
      <c r="K27" t="b">
        <f ca="1"/>
        <v>0</v>
      </c>
      <c r="L27" t="b">
        <f ca="1"/>
        <v>0</v>
      </c>
      <c r="M27" t="b">
        <f ca="1"/>
        <v>0</v>
      </c>
      <c r="N27" t="str">
        <f ca="1"/>
        <v>Jager</v>
      </c>
      <c r="O27" t="b">
        <f ca="1"/>
        <v>0</v>
      </c>
      <c r="P27">
        <f ca="1"/>
        <v>0</v>
      </c>
      <c r="Q27">
        <f ca="1"/>
        <v>0</v>
      </c>
      <c r="R27">
        <f ca="1"/>
        <v>0</v>
      </c>
      <c r="S27">
        <f ca="1"/>
        <v>0</v>
      </c>
      <c r="T27">
        <f ca="1"/>
        <v>0</v>
      </c>
      <c r="U27">
        <f ca="1"/>
        <v>0</v>
      </c>
      <c r="V27">
        <f ca="1"/>
        <v>0</v>
      </c>
      <c r="W27">
        <f ca="1"/>
        <v>0</v>
      </c>
      <c r="X27">
        <f ca="1"/>
        <v>0</v>
      </c>
      <c r="Y27">
        <f ca="1"/>
        <v>0</v>
      </c>
      <c r="Z27">
        <f ca="1"/>
        <v>3</v>
      </c>
      <c r="AA27">
        <f ca="1"/>
        <v>0</v>
      </c>
      <c r="AB27">
        <f ca="1"/>
        <v>0</v>
      </c>
      <c r="AC27">
        <f ca="1"/>
        <v>0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  <c r="AI27">
        <f ca="1"/>
        <v>0</v>
      </c>
      <c r="AJ27">
        <f ca="1"/>
        <v>0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  <c r="AQ27">
        <f ca="1"/>
        <v>0</v>
      </c>
      <c r="AR27">
        <f ca="1"/>
        <v>0</v>
      </c>
      <c r="AS27">
        <f ca="1"/>
        <v>0</v>
      </c>
      <c r="AT27">
        <f ca="1"/>
        <v>0</v>
      </c>
      <c r="AU27">
        <f ca="1"/>
        <v>0</v>
      </c>
      <c r="AV27">
        <f ca="1"/>
        <v>0</v>
      </c>
      <c r="AW27">
        <f ca="1"/>
        <v>0</v>
      </c>
      <c r="AX27">
        <f ca="1"/>
        <v>0</v>
      </c>
      <c r="AY27">
        <f ca="1"/>
        <v>0</v>
      </c>
      <c r="AZ27">
        <f ca="1"/>
        <v>0</v>
      </c>
      <c r="BA27">
        <f ca="1"/>
        <v>0</v>
      </c>
      <c r="BB27">
        <f ca="1"/>
        <v>0</v>
      </c>
      <c r="BC27">
        <f ca="1"/>
        <v>0</v>
      </c>
      <c r="BD27">
        <f ca="1"/>
        <v>0</v>
      </c>
      <c r="BE27">
        <f ca="1"/>
        <v>0</v>
      </c>
      <c r="BF27">
        <f ca="1"/>
        <v>0</v>
      </c>
      <c r="BG27">
        <f ca="1"/>
        <v>0</v>
      </c>
      <c r="BH27">
        <f ca="1"/>
        <v>0</v>
      </c>
      <c r="BI27">
        <f ca="1"/>
        <v>0</v>
      </c>
      <c r="BJ27">
        <f ca="1"/>
        <v>0</v>
      </c>
      <c r="BK27">
        <f ca="1"/>
        <v>0</v>
      </c>
      <c r="BL27">
        <f ca="1"/>
        <v>0</v>
      </c>
      <c r="BM27">
        <f ca="1"/>
        <v>0</v>
      </c>
      <c r="BN27">
        <f ca="1"/>
        <v>0</v>
      </c>
      <c r="BO27">
        <f ca="1"/>
        <v>0</v>
      </c>
      <c r="BP27">
        <f ca="1"/>
        <v>0</v>
      </c>
      <c r="BQ27">
        <f ca="1"/>
        <v>0</v>
      </c>
      <c r="BR27" t="str">
        <f ca="1"/>
        <v/>
      </c>
      <c r="BS27">
        <f ca="1"/>
        <v>0</v>
      </c>
      <c r="BT27">
        <f ca="1"/>
        <v>0</v>
      </c>
      <c r="BU27" t="b">
        <f ca="1"/>
        <v>0</v>
      </c>
      <c r="BV27" t="b">
        <f ca="1"/>
        <v>0</v>
      </c>
      <c r="BW27">
        <f ca="1"/>
        <v>0</v>
      </c>
      <c r="BX27">
        <f ca="1"/>
        <v>0</v>
      </c>
      <c r="BY27">
        <f ca="1"/>
        <v>0</v>
      </c>
      <c r="BZ27">
        <f ca="1"/>
        <v>0</v>
      </c>
      <c r="CA27">
        <f ca="1"/>
        <v>0</v>
      </c>
      <c r="CB27">
        <f ca="1"/>
        <v>0</v>
      </c>
      <c r="CC27" t="b">
        <f ca="1"/>
        <v>0</v>
      </c>
      <c r="CD27" t="b">
        <f ca="1"/>
        <v>0</v>
      </c>
      <c r="CE27">
        <f ca="1"/>
        <v>0</v>
      </c>
      <c r="CF27">
        <f ca="1"/>
        <v>0</v>
      </c>
      <c r="CG27">
        <f ca="1"/>
        <v>0</v>
      </c>
      <c r="CH27">
        <f ca="1"/>
        <v>59</v>
      </c>
      <c r="CI27">
        <f ca="1"/>
        <v>121</v>
      </c>
      <c r="CJ27">
        <f ca="1"/>
        <v>0</v>
      </c>
      <c r="CK27">
        <f ca="1"/>
        <v>0</v>
      </c>
      <c r="CL27">
        <f ca="1"/>
        <v>0</v>
      </c>
      <c r="CM27">
        <f ca="1"/>
        <v>0</v>
      </c>
      <c r="CN27">
        <f ca="1"/>
        <v>0</v>
      </c>
      <c r="CO27">
        <f ca="1"/>
        <v>0</v>
      </c>
      <c r="CP27">
        <f ca="1"/>
        <v>0</v>
      </c>
      <c r="CQ27">
        <f ca="1"/>
        <v>0</v>
      </c>
      <c r="CR27">
        <f ca="1"/>
        <v>0</v>
      </c>
      <c r="CS27">
        <f ca="1"/>
        <v>0</v>
      </c>
      <c r="CT27">
        <f ca="1"/>
        <v>0</v>
      </c>
      <c r="CU27" t="b">
        <f ca="1"/>
        <v>0</v>
      </c>
      <c r="CV27" t="b">
        <f ca="1"/>
        <v>0</v>
      </c>
      <c r="CW27">
        <f ca="1"/>
        <v>92</v>
      </c>
      <c r="CX27">
        <f ca="1"/>
        <v>121</v>
      </c>
      <c r="CY27">
        <f ca="1"/>
        <v>0</v>
      </c>
      <c r="CZ27">
        <f ca="1"/>
        <v>0</v>
      </c>
      <c r="DA27">
        <f ca="1"/>
        <v>0</v>
      </c>
      <c r="DB27" t="b">
        <f ca="1"/>
        <v>0</v>
      </c>
      <c r="DC27" t="b">
        <f ca="1"/>
        <v>0</v>
      </c>
      <c r="DD27">
        <f ca="1"/>
        <v>0</v>
      </c>
      <c r="DE27" t="b">
        <f ca="1"/>
        <v>0</v>
      </c>
      <c r="DF27">
        <f ca="1"/>
        <v>0</v>
      </c>
    </row>
    <row r="28" spans="1:110" x14ac:dyDescent="0.2">
      <c r="A28" t="str">
        <f ca="1"/>
        <v>5_30 Chalet</v>
      </c>
      <c r="B28">
        <f ca="1"/>
        <v>4</v>
      </c>
      <c r="C28">
        <f ca="1"/>
        <v>0</v>
      </c>
      <c r="D28">
        <f ca="1"/>
        <v>0</v>
      </c>
      <c r="E28">
        <f ca="1"/>
        <v>0</v>
      </c>
      <c r="F28">
        <f ca="1"/>
        <v>0</v>
      </c>
      <c r="G28">
        <f ca="1"/>
        <v>0</v>
      </c>
      <c r="H28">
        <f ca="1"/>
        <v>0</v>
      </c>
      <c r="I28">
        <f ca="1"/>
        <v>0</v>
      </c>
      <c r="J28" t="str">
        <f ca="1"/>
        <v>0:52</v>
      </c>
      <c r="K28" t="b">
        <f ca="1"/>
        <v>0</v>
      </c>
      <c r="L28" t="b">
        <f ca="1"/>
        <v>0</v>
      </c>
      <c r="M28" t="b">
        <f ca="1"/>
        <v>0</v>
      </c>
      <c r="N28" t="str">
        <f ca="1"/>
        <v>Jager</v>
      </c>
      <c r="O28" t="b">
        <f ca="1"/>
        <v>0</v>
      </c>
      <c r="P28">
        <f ca="1"/>
        <v>0</v>
      </c>
      <c r="Q28">
        <f ca="1"/>
        <v>0</v>
      </c>
      <c r="R28">
        <f ca="1"/>
        <v>0</v>
      </c>
      <c r="S28">
        <f ca="1"/>
        <v>0</v>
      </c>
      <c r="T28">
        <f ca="1"/>
        <v>0</v>
      </c>
      <c r="U28">
        <f ca="1"/>
        <v>0</v>
      </c>
      <c r="V28">
        <f ca="1"/>
        <v>0</v>
      </c>
      <c r="W28">
        <f ca="1"/>
        <v>0</v>
      </c>
      <c r="X28">
        <f ca="1"/>
        <v>0</v>
      </c>
      <c r="Y28">
        <f ca="1"/>
        <v>0</v>
      </c>
      <c r="Z28">
        <f ca="1"/>
        <v>4</v>
      </c>
      <c r="AA28">
        <f ca="1"/>
        <v>0</v>
      </c>
      <c r="AB28">
        <f ca="1"/>
        <v>0</v>
      </c>
      <c r="AC28">
        <f ca="1"/>
        <v>0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  <c r="AI28">
        <f ca="1"/>
        <v>0</v>
      </c>
      <c r="AJ28">
        <f ca="1"/>
        <v>0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  <c r="AQ28">
        <f ca="1"/>
        <v>0</v>
      </c>
      <c r="AR28">
        <f ca="1"/>
        <v>0</v>
      </c>
      <c r="AS28">
        <f ca="1"/>
        <v>0</v>
      </c>
      <c r="AT28">
        <f ca="1"/>
        <v>0</v>
      </c>
      <c r="AU28">
        <f ca="1"/>
        <v>0</v>
      </c>
      <c r="AV28">
        <f ca="1"/>
        <v>0</v>
      </c>
      <c r="AW28">
        <f ca="1"/>
        <v>0</v>
      </c>
      <c r="AX28">
        <f ca="1"/>
        <v>0</v>
      </c>
      <c r="AY28">
        <f ca="1"/>
        <v>0</v>
      </c>
      <c r="AZ28">
        <f ca="1"/>
        <v>0</v>
      </c>
      <c r="BA28">
        <f ca="1"/>
        <v>0</v>
      </c>
      <c r="BB28">
        <f ca="1"/>
        <v>0</v>
      </c>
      <c r="BC28">
        <f ca="1"/>
        <v>0</v>
      </c>
      <c r="BD28">
        <f ca="1"/>
        <v>0</v>
      </c>
      <c r="BE28">
        <f ca="1"/>
        <v>0</v>
      </c>
      <c r="BF28">
        <f ca="1"/>
        <v>0</v>
      </c>
      <c r="BG28">
        <f ca="1"/>
        <v>0</v>
      </c>
      <c r="BH28">
        <f ca="1"/>
        <v>0</v>
      </c>
      <c r="BI28">
        <f ca="1"/>
        <v>0</v>
      </c>
      <c r="BJ28">
        <f ca="1"/>
        <v>0</v>
      </c>
      <c r="BK28">
        <f ca="1"/>
        <v>0</v>
      </c>
      <c r="BL28">
        <f ca="1"/>
        <v>0</v>
      </c>
      <c r="BM28">
        <f ca="1"/>
        <v>0</v>
      </c>
      <c r="BN28">
        <f ca="1"/>
        <v>0</v>
      </c>
      <c r="BO28">
        <f ca="1"/>
        <v>0</v>
      </c>
      <c r="BP28">
        <f ca="1"/>
        <v>0</v>
      </c>
      <c r="BQ28">
        <f ca="1"/>
        <v>0</v>
      </c>
      <c r="BR28" t="str">
        <f ca="1"/>
        <v/>
      </c>
      <c r="BS28">
        <f ca="1"/>
        <v>0</v>
      </c>
      <c r="BT28">
        <f ca="1"/>
        <v>0</v>
      </c>
      <c r="BU28" t="b">
        <f ca="1"/>
        <v>0</v>
      </c>
      <c r="BV28" t="b">
        <f ca="1"/>
        <v>0</v>
      </c>
      <c r="BW28">
        <f ca="1"/>
        <v>0</v>
      </c>
      <c r="BX28">
        <f ca="1"/>
        <v>0</v>
      </c>
      <c r="BY28">
        <f ca="1"/>
        <v>0</v>
      </c>
      <c r="BZ28">
        <f ca="1"/>
        <v>0</v>
      </c>
      <c r="CA28">
        <f ca="1"/>
        <v>0</v>
      </c>
      <c r="CB28">
        <f ca="1"/>
        <v>0</v>
      </c>
      <c r="CC28" t="b">
        <f ca="1"/>
        <v>0</v>
      </c>
      <c r="CD28" t="b">
        <f ca="1"/>
        <v>0</v>
      </c>
      <c r="CE28">
        <f ca="1"/>
        <v>0</v>
      </c>
      <c r="CF28">
        <f ca="1"/>
        <v>0</v>
      </c>
      <c r="CG28">
        <f ca="1"/>
        <v>0</v>
      </c>
      <c r="CH28">
        <f ca="1"/>
        <v>52</v>
      </c>
      <c r="CI28">
        <f ca="1"/>
        <v>128</v>
      </c>
      <c r="CJ28">
        <f ca="1"/>
        <v>0</v>
      </c>
      <c r="CK28">
        <f ca="1"/>
        <v>0</v>
      </c>
      <c r="CL28">
        <f ca="1"/>
        <v>0</v>
      </c>
      <c r="CM28">
        <f ca="1"/>
        <v>0</v>
      </c>
      <c r="CN28">
        <f ca="1"/>
        <v>0</v>
      </c>
      <c r="CO28">
        <f ca="1"/>
        <v>0</v>
      </c>
      <c r="CP28">
        <f ca="1"/>
        <v>0</v>
      </c>
      <c r="CQ28">
        <f ca="1"/>
        <v>0</v>
      </c>
      <c r="CR28">
        <f ca="1"/>
        <v>0</v>
      </c>
      <c r="CS28">
        <f ca="1"/>
        <v>0</v>
      </c>
      <c r="CT28">
        <f ca="1"/>
        <v>0</v>
      </c>
      <c r="CU28" t="b">
        <f ca="1"/>
        <v>1</v>
      </c>
      <c r="CV28" t="b">
        <f ca="1"/>
        <v>0</v>
      </c>
      <c r="CW28" t="b">
        <f ca="1"/>
        <v>0</v>
      </c>
      <c r="CX28">
        <f ca="1"/>
        <v>128</v>
      </c>
      <c r="CY28">
        <f ca="1"/>
        <v>1</v>
      </c>
      <c r="CZ28">
        <f ca="1"/>
        <v>0</v>
      </c>
      <c r="DA28">
        <f ca="1"/>
        <v>0</v>
      </c>
      <c r="DB28" t="b">
        <f ca="1"/>
        <v>0</v>
      </c>
      <c r="DC28" t="b">
        <f ca="1"/>
        <v>0</v>
      </c>
      <c r="DD28">
        <f ca="1"/>
        <v>0</v>
      </c>
      <c r="DE28" t="b">
        <f ca="1"/>
        <v>0</v>
      </c>
      <c r="DF28">
        <f ca="1"/>
        <v>0</v>
      </c>
    </row>
    <row r="29" spans="1:110" x14ac:dyDescent="0.2">
      <c r="A29" t="str">
        <f ca="1"/>
        <v>5_30 Chalet</v>
      </c>
      <c r="B29">
        <f ca="1"/>
        <v>5</v>
      </c>
      <c r="C29">
        <f ca="1"/>
        <v>0</v>
      </c>
      <c r="D29">
        <f ca="1"/>
        <v>0</v>
      </c>
      <c r="E29">
        <f ca="1"/>
        <v>0</v>
      </c>
      <c r="F29">
        <f ca="1"/>
        <v>0</v>
      </c>
      <c r="G29">
        <f ca="1"/>
        <v>0</v>
      </c>
      <c r="H29">
        <f ca="1"/>
        <v>0</v>
      </c>
      <c r="I29">
        <f ca="1"/>
        <v>0</v>
      </c>
      <c r="J29" t="str">
        <f ca="1"/>
        <v>2:14</v>
      </c>
      <c r="K29" t="b">
        <f ca="1"/>
        <v>0</v>
      </c>
      <c r="L29" t="b">
        <f ca="1"/>
        <v>0</v>
      </c>
      <c r="M29" t="b">
        <f ca="1"/>
        <v>0</v>
      </c>
      <c r="N29" t="str">
        <f ca="1"/>
        <v>Jager</v>
      </c>
      <c r="O29" t="b">
        <f ca="1"/>
        <v>0</v>
      </c>
      <c r="P29">
        <f ca="1"/>
        <v>0</v>
      </c>
      <c r="Q29">
        <f ca="1"/>
        <v>0</v>
      </c>
      <c r="R29">
        <f ca="1"/>
        <v>0</v>
      </c>
      <c r="S29">
        <f ca="1"/>
        <v>0</v>
      </c>
      <c r="T29">
        <f ca="1"/>
        <v>0</v>
      </c>
      <c r="U29">
        <f ca="1"/>
        <v>0</v>
      </c>
      <c r="V29">
        <f ca="1"/>
        <v>0</v>
      </c>
      <c r="W29">
        <f ca="1"/>
        <v>0</v>
      </c>
      <c r="X29">
        <f ca="1"/>
        <v>0</v>
      </c>
      <c r="Y29">
        <f ca="1"/>
        <v>0</v>
      </c>
      <c r="Z29">
        <f ca="1"/>
        <v>5</v>
      </c>
      <c r="AA29">
        <f ca="1"/>
        <v>0</v>
      </c>
      <c r="AB29">
        <f ca="1"/>
        <v>0</v>
      </c>
      <c r="AC29">
        <f ca="1"/>
        <v>0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  <c r="AI29">
        <f ca="1"/>
        <v>0</v>
      </c>
      <c r="AJ29">
        <f ca="1"/>
        <v>0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  <c r="AQ29">
        <f ca="1"/>
        <v>0</v>
      </c>
      <c r="AR29">
        <f ca="1"/>
        <v>0</v>
      </c>
      <c r="AS29">
        <f ca="1"/>
        <v>0</v>
      </c>
      <c r="AT29">
        <f ca="1"/>
        <v>0</v>
      </c>
      <c r="AU29">
        <f ca="1"/>
        <v>0</v>
      </c>
      <c r="AV29">
        <f ca="1"/>
        <v>0</v>
      </c>
      <c r="AW29">
        <f ca="1"/>
        <v>0</v>
      </c>
      <c r="AX29">
        <f ca="1"/>
        <v>0</v>
      </c>
      <c r="AY29">
        <f ca="1"/>
        <v>0</v>
      </c>
      <c r="AZ29">
        <f ca="1"/>
        <v>0</v>
      </c>
      <c r="BA29">
        <f ca="1"/>
        <v>0</v>
      </c>
      <c r="BB29">
        <f ca="1"/>
        <v>0</v>
      </c>
      <c r="BC29">
        <f ca="1"/>
        <v>0</v>
      </c>
      <c r="BD29">
        <f ca="1"/>
        <v>0</v>
      </c>
      <c r="BE29">
        <f ca="1"/>
        <v>0</v>
      </c>
      <c r="BF29">
        <f ca="1"/>
        <v>0</v>
      </c>
      <c r="BG29">
        <f ca="1"/>
        <v>0</v>
      </c>
      <c r="BH29">
        <f ca="1"/>
        <v>0</v>
      </c>
      <c r="BI29">
        <f ca="1"/>
        <v>0</v>
      </c>
      <c r="BJ29">
        <f ca="1"/>
        <v>0</v>
      </c>
      <c r="BK29">
        <f ca="1"/>
        <v>0</v>
      </c>
      <c r="BL29">
        <f ca="1"/>
        <v>0</v>
      </c>
      <c r="BM29">
        <f ca="1"/>
        <v>0</v>
      </c>
      <c r="BN29">
        <f ca="1"/>
        <v>0</v>
      </c>
      <c r="BO29">
        <f ca="1"/>
        <v>0</v>
      </c>
      <c r="BP29">
        <f ca="1"/>
        <v>0</v>
      </c>
      <c r="BQ29">
        <f ca="1"/>
        <v>0</v>
      </c>
      <c r="BR29" t="str">
        <f ca="1"/>
        <v/>
      </c>
      <c r="BS29">
        <f ca="1"/>
        <v>0</v>
      </c>
      <c r="BT29">
        <f ca="1"/>
        <v>0</v>
      </c>
      <c r="BU29" t="b">
        <f ca="1"/>
        <v>0</v>
      </c>
      <c r="BV29" t="b">
        <f ca="1"/>
        <v>0</v>
      </c>
      <c r="BW29">
        <f ca="1"/>
        <v>0</v>
      </c>
      <c r="BX29">
        <f ca="1"/>
        <v>0</v>
      </c>
      <c r="BY29">
        <f ca="1"/>
        <v>0</v>
      </c>
      <c r="BZ29">
        <f ca="1"/>
        <v>0</v>
      </c>
      <c r="CA29">
        <f ca="1"/>
        <v>1</v>
      </c>
      <c r="CB29">
        <f ca="1"/>
        <v>0</v>
      </c>
      <c r="CC29" t="b">
        <f ca="1"/>
        <v>1</v>
      </c>
      <c r="CD29" t="b">
        <f ca="1"/>
        <v>1</v>
      </c>
      <c r="CE29">
        <f ca="1"/>
        <v>0</v>
      </c>
      <c r="CF29">
        <f ca="1"/>
        <v>0</v>
      </c>
      <c r="CG29">
        <f ca="1"/>
        <v>0</v>
      </c>
      <c r="CH29">
        <f ca="1"/>
        <v>134</v>
      </c>
      <c r="CI29">
        <f ca="1"/>
        <v>46</v>
      </c>
      <c r="CJ29">
        <f ca="1"/>
        <v>0</v>
      </c>
      <c r="CK29">
        <f ca="1"/>
        <v>0</v>
      </c>
      <c r="CL29">
        <f ca="1"/>
        <v>0</v>
      </c>
      <c r="CM29">
        <f ca="1"/>
        <v>0</v>
      </c>
      <c r="CN29">
        <f ca="1"/>
        <v>0</v>
      </c>
      <c r="CO29">
        <f ca="1"/>
        <v>0</v>
      </c>
      <c r="CP29">
        <f ca="1"/>
        <v>0</v>
      </c>
      <c r="CQ29">
        <f ca="1"/>
        <v>0</v>
      </c>
      <c r="CR29">
        <f ca="1"/>
        <v>0</v>
      </c>
      <c r="CS29">
        <f ca="1"/>
        <v>0</v>
      </c>
      <c r="CT29">
        <f ca="1"/>
        <v>0</v>
      </c>
      <c r="CU29" t="b">
        <f ca="1"/>
        <v>1</v>
      </c>
      <c r="CV29" t="b">
        <f ca="1"/>
        <v>1</v>
      </c>
      <c r="CW29">
        <f ca="1"/>
        <v>179</v>
      </c>
      <c r="CX29">
        <f ca="1"/>
        <v>46</v>
      </c>
      <c r="CY29">
        <f ca="1"/>
        <v>1</v>
      </c>
      <c r="CZ29">
        <f ca="1"/>
        <v>1</v>
      </c>
      <c r="DA29">
        <f ca="1"/>
        <v>0</v>
      </c>
      <c r="DB29" t="b">
        <f ca="1"/>
        <v>0</v>
      </c>
      <c r="DC29" t="b">
        <f ca="1"/>
        <v>1</v>
      </c>
      <c r="DD29">
        <f ca="1"/>
        <v>0</v>
      </c>
      <c r="DE29" t="b">
        <f ca="1"/>
        <v>0</v>
      </c>
      <c r="DF29">
        <f ca="1"/>
        <v>0</v>
      </c>
    </row>
    <row r="30" spans="1:110" x14ac:dyDescent="0.2">
      <c r="A30" t="str">
        <f ca="1"/>
        <v>5_30 Chalet</v>
      </c>
      <c r="B30">
        <f ca="1"/>
        <v>6</v>
      </c>
      <c r="C30">
        <f ca="1"/>
        <v>0</v>
      </c>
      <c r="D30">
        <f ca="1"/>
        <v>0</v>
      </c>
      <c r="E30">
        <f ca="1"/>
        <v>0</v>
      </c>
      <c r="F30">
        <f ca="1"/>
        <v>0</v>
      </c>
      <c r="G30">
        <f ca="1"/>
        <v>0</v>
      </c>
      <c r="H30">
        <f ca="1"/>
        <v>0</v>
      </c>
      <c r="I30">
        <f ca="1"/>
        <v>0</v>
      </c>
      <c r="J30" t="str">
        <f ca="1"/>
        <v>0:44</v>
      </c>
      <c r="K30" t="b">
        <f ca="1"/>
        <v>0</v>
      </c>
      <c r="L30" t="b">
        <f ca="1"/>
        <v>0</v>
      </c>
      <c r="M30" t="b">
        <f ca="1"/>
        <v>0</v>
      </c>
      <c r="N30" t="str">
        <f ca="1"/>
        <v>Jager</v>
      </c>
      <c r="O30" t="b">
        <f ca="1"/>
        <v>0</v>
      </c>
      <c r="P30">
        <f ca="1"/>
        <v>0</v>
      </c>
      <c r="Q30">
        <f ca="1"/>
        <v>0</v>
      </c>
      <c r="R30">
        <f ca="1"/>
        <v>0</v>
      </c>
      <c r="S30">
        <f ca="1"/>
        <v>0</v>
      </c>
      <c r="T30">
        <f ca="1"/>
        <v>0</v>
      </c>
      <c r="U30">
        <f ca="1"/>
        <v>0</v>
      </c>
      <c r="V30">
        <f ca="1"/>
        <v>0</v>
      </c>
      <c r="W30">
        <f ca="1"/>
        <v>0</v>
      </c>
      <c r="X30">
        <f ca="1"/>
        <v>0</v>
      </c>
      <c r="Y30">
        <f ca="1"/>
        <v>0</v>
      </c>
      <c r="Z30">
        <f ca="1"/>
        <v>6</v>
      </c>
      <c r="AA30">
        <f ca="1"/>
        <v>0</v>
      </c>
      <c r="AB30">
        <f ca="1"/>
        <v>0</v>
      </c>
      <c r="AC30">
        <f ca="1"/>
        <v>0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  <c r="AI30">
        <f ca="1"/>
        <v>0</v>
      </c>
      <c r="AJ30">
        <f ca="1"/>
        <v>0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  <c r="AQ30">
        <f ca="1"/>
        <v>0</v>
      </c>
      <c r="AR30">
        <f ca="1"/>
        <v>0</v>
      </c>
      <c r="AS30">
        <f ca="1"/>
        <v>0</v>
      </c>
      <c r="AT30">
        <f ca="1"/>
        <v>0</v>
      </c>
      <c r="AU30">
        <f ca="1"/>
        <v>0</v>
      </c>
      <c r="AV30">
        <f ca="1"/>
        <v>0</v>
      </c>
      <c r="AW30">
        <f ca="1"/>
        <v>0</v>
      </c>
      <c r="AX30">
        <f ca="1"/>
        <v>0</v>
      </c>
      <c r="AY30">
        <f ca="1"/>
        <v>0</v>
      </c>
      <c r="AZ30">
        <f ca="1"/>
        <v>0</v>
      </c>
      <c r="BA30">
        <f ca="1"/>
        <v>0</v>
      </c>
      <c r="BB30">
        <f ca="1"/>
        <v>0</v>
      </c>
      <c r="BC30">
        <f ca="1"/>
        <v>0</v>
      </c>
      <c r="BD30">
        <f ca="1"/>
        <v>0</v>
      </c>
      <c r="BE30">
        <f ca="1"/>
        <v>0</v>
      </c>
      <c r="BF30">
        <f ca="1"/>
        <v>0</v>
      </c>
      <c r="BG30">
        <f ca="1"/>
        <v>0</v>
      </c>
      <c r="BH30">
        <f ca="1"/>
        <v>0</v>
      </c>
      <c r="BI30">
        <f ca="1"/>
        <v>0</v>
      </c>
      <c r="BJ30">
        <f ca="1"/>
        <v>0</v>
      </c>
      <c r="BK30">
        <f ca="1"/>
        <v>0</v>
      </c>
      <c r="BL30">
        <f ca="1"/>
        <v>0</v>
      </c>
      <c r="BM30">
        <f ca="1"/>
        <v>0</v>
      </c>
      <c r="BN30">
        <f ca="1"/>
        <v>0</v>
      </c>
      <c r="BO30">
        <f ca="1"/>
        <v>0</v>
      </c>
      <c r="BP30">
        <f ca="1"/>
        <v>0</v>
      </c>
      <c r="BQ30">
        <f ca="1"/>
        <v>0</v>
      </c>
      <c r="BR30" t="str">
        <f ca="1"/>
        <v/>
      </c>
      <c r="BS30">
        <f ca="1"/>
        <v>0</v>
      </c>
      <c r="BT30">
        <f ca="1"/>
        <v>0</v>
      </c>
      <c r="BU30" t="b">
        <f ca="1"/>
        <v>0</v>
      </c>
      <c r="BV30" t="b">
        <f ca="1"/>
        <v>0</v>
      </c>
      <c r="BW30">
        <f ca="1"/>
        <v>0</v>
      </c>
      <c r="BX30">
        <f ca="1"/>
        <v>0</v>
      </c>
      <c r="BY30">
        <f ca="1"/>
        <v>0</v>
      </c>
      <c r="BZ30">
        <f ca="1"/>
        <v>0</v>
      </c>
      <c r="CA30">
        <f ca="1"/>
        <v>1</v>
      </c>
      <c r="CB30">
        <f ca="1"/>
        <v>0</v>
      </c>
      <c r="CC30" t="b">
        <f ca="1"/>
        <v>0</v>
      </c>
      <c r="CD30" t="b">
        <f ca="1"/>
        <v>1</v>
      </c>
      <c r="CE30">
        <f ca="1"/>
        <v>0</v>
      </c>
      <c r="CF30">
        <f ca="1"/>
        <v>0</v>
      </c>
      <c r="CG30">
        <f ca="1"/>
        <v>0</v>
      </c>
      <c r="CH30">
        <f ca="1"/>
        <v>44</v>
      </c>
      <c r="CI30">
        <f ca="1"/>
        <v>136</v>
      </c>
      <c r="CJ30">
        <f ca="1"/>
        <v>0</v>
      </c>
      <c r="CK30">
        <f ca="1"/>
        <v>0</v>
      </c>
      <c r="CL30">
        <f ca="1"/>
        <v>0</v>
      </c>
      <c r="CM30">
        <f ca="1"/>
        <v>0</v>
      </c>
      <c r="CN30">
        <f ca="1"/>
        <v>0</v>
      </c>
      <c r="CO30">
        <f ca="1"/>
        <v>0</v>
      </c>
      <c r="CP30">
        <f ca="1"/>
        <v>0</v>
      </c>
      <c r="CQ30">
        <f ca="1"/>
        <v>0</v>
      </c>
      <c r="CR30">
        <f ca="1"/>
        <v>0</v>
      </c>
      <c r="CS30">
        <f ca="1"/>
        <v>0</v>
      </c>
      <c r="CT30">
        <f ca="1"/>
        <v>0</v>
      </c>
      <c r="CU30" t="b">
        <f ca="1"/>
        <v>0</v>
      </c>
      <c r="CV30" t="b">
        <f ca="1"/>
        <v>1</v>
      </c>
      <c r="CW30">
        <f ca="1"/>
        <v>44</v>
      </c>
      <c r="CX30">
        <f ca="1"/>
        <v>136</v>
      </c>
      <c r="CY30">
        <f ca="1"/>
        <v>0</v>
      </c>
      <c r="CZ30">
        <f ca="1"/>
        <v>1</v>
      </c>
      <c r="DA30">
        <f ca="1"/>
        <v>0</v>
      </c>
      <c r="DB30" t="b">
        <f ca="1"/>
        <v>0</v>
      </c>
      <c r="DC30" t="b">
        <f ca="1"/>
        <v>0</v>
      </c>
      <c r="DD30">
        <f ca="1"/>
        <v>0</v>
      </c>
      <c r="DE30" t="b">
        <f ca="1"/>
        <v>0</v>
      </c>
      <c r="DF30">
        <f ca="1"/>
        <v>0</v>
      </c>
    </row>
    <row r="31" spans="1:110" x14ac:dyDescent="0.2">
      <c r="A31" t="str">
        <f ca="1"/>
        <v>5_30 Chalet</v>
      </c>
      <c r="B31">
        <f ca="1"/>
        <v>7</v>
      </c>
      <c r="C31">
        <f ca="1"/>
        <v>0</v>
      </c>
      <c r="D31">
        <f ca="1"/>
        <v>0</v>
      </c>
      <c r="E31">
        <f ca="1"/>
        <v>0</v>
      </c>
      <c r="F31">
        <f ca="1"/>
        <v>0</v>
      </c>
      <c r="G31">
        <f ca="1"/>
        <v>0</v>
      </c>
      <c r="H31">
        <f ca="1"/>
        <v>0</v>
      </c>
      <c r="I31">
        <f ca="1"/>
        <v>0</v>
      </c>
      <c r="J31" t="str">
        <f ca="1"/>
        <v>2:26</v>
      </c>
      <c r="K31" t="b">
        <f ca="1"/>
        <v>0</v>
      </c>
      <c r="L31" t="b">
        <f ca="1"/>
        <v>0</v>
      </c>
      <c r="M31" t="b">
        <f ca="1"/>
        <v>1</v>
      </c>
      <c r="N31" t="str">
        <f ca="1"/>
        <v>Finka</v>
      </c>
      <c r="O31" t="b">
        <f ca="1"/>
        <v>0</v>
      </c>
      <c r="P31">
        <f ca="1"/>
        <v>0</v>
      </c>
      <c r="Q31">
        <f ca="1"/>
        <v>0</v>
      </c>
      <c r="R31">
        <f ca="1"/>
        <v>0</v>
      </c>
      <c r="S31">
        <f ca="1"/>
        <v>0</v>
      </c>
      <c r="T31">
        <f ca="1"/>
        <v>0</v>
      </c>
      <c r="U31">
        <f ca="1"/>
        <v>0</v>
      </c>
      <c r="V31">
        <f ca="1"/>
        <v>0</v>
      </c>
      <c r="W31">
        <f ca="1"/>
        <v>0</v>
      </c>
      <c r="X31">
        <f ca="1"/>
        <v>0</v>
      </c>
      <c r="Y31">
        <f ca="1"/>
        <v>0</v>
      </c>
      <c r="Z31">
        <f ca="1"/>
        <v>7</v>
      </c>
      <c r="AA31">
        <f ca="1"/>
        <v>0</v>
      </c>
      <c r="AB31">
        <f ca="1"/>
        <v>0</v>
      </c>
      <c r="AC31">
        <f ca="1"/>
        <v>0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  <c r="AI31">
        <f ca="1"/>
        <v>0</v>
      </c>
      <c r="AJ31">
        <f ca="1"/>
        <v>0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  <c r="AQ31">
        <f ca="1"/>
        <v>0</v>
      </c>
      <c r="AR31">
        <f ca="1"/>
        <v>0</v>
      </c>
      <c r="AS31">
        <f ca="1"/>
        <v>0</v>
      </c>
      <c r="AT31">
        <f ca="1"/>
        <v>0</v>
      </c>
      <c r="AU31">
        <f ca="1"/>
        <v>0</v>
      </c>
      <c r="AV31">
        <f ca="1"/>
        <v>0</v>
      </c>
      <c r="AW31">
        <f ca="1"/>
        <v>0</v>
      </c>
      <c r="AX31">
        <f ca="1"/>
        <v>0</v>
      </c>
      <c r="AY31">
        <f ca="1"/>
        <v>0</v>
      </c>
      <c r="AZ31">
        <f ca="1"/>
        <v>0</v>
      </c>
      <c r="BA31">
        <f ca="1"/>
        <v>0</v>
      </c>
      <c r="BB31">
        <f ca="1"/>
        <v>0</v>
      </c>
      <c r="BC31">
        <f ca="1"/>
        <v>0</v>
      </c>
      <c r="BD31">
        <f ca="1"/>
        <v>0</v>
      </c>
      <c r="BE31">
        <f ca="1"/>
        <v>0</v>
      </c>
      <c r="BF31">
        <f ca="1"/>
        <v>0</v>
      </c>
      <c r="BG31">
        <f ca="1"/>
        <v>0</v>
      </c>
      <c r="BH31">
        <f ca="1"/>
        <v>0</v>
      </c>
      <c r="BI31">
        <f ca="1"/>
        <v>0</v>
      </c>
      <c r="BJ31">
        <f ca="1"/>
        <v>0</v>
      </c>
      <c r="BK31">
        <f ca="1"/>
        <v>0</v>
      </c>
      <c r="BL31">
        <f ca="1"/>
        <v>0</v>
      </c>
      <c r="BM31">
        <f ca="1"/>
        <v>0</v>
      </c>
      <c r="BN31">
        <f ca="1"/>
        <v>0</v>
      </c>
      <c r="BO31">
        <f ca="1"/>
        <v>0</v>
      </c>
      <c r="BP31">
        <f ca="1"/>
        <v>0</v>
      </c>
      <c r="BQ31">
        <f ca="1"/>
        <v>0</v>
      </c>
      <c r="BR31" t="str">
        <f ca="1"/>
        <v/>
      </c>
      <c r="BS31">
        <f ca="1"/>
        <v>0</v>
      </c>
      <c r="BT31">
        <f ca="1"/>
        <v>0</v>
      </c>
      <c r="BU31" t="b">
        <f ca="1"/>
        <v>0</v>
      </c>
      <c r="BV31" t="b">
        <f ca="1"/>
        <v>0</v>
      </c>
      <c r="BW31">
        <f ca="1"/>
        <v>0</v>
      </c>
      <c r="BX31">
        <f ca="1"/>
        <v>0</v>
      </c>
      <c r="BY31">
        <f ca="1"/>
        <v>0</v>
      </c>
      <c r="BZ31">
        <f ca="1"/>
        <v>0</v>
      </c>
      <c r="CA31">
        <f ca="1"/>
        <v>0</v>
      </c>
      <c r="CB31">
        <f ca="1"/>
        <v>0</v>
      </c>
      <c r="CC31" t="b">
        <f ca="1"/>
        <v>0</v>
      </c>
      <c r="CD31" t="b">
        <f ca="1"/>
        <v>0</v>
      </c>
      <c r="CE31">
        <f ca="1"/>
        <v>0</v>
      </c>
      <c r="CF31">
        <f ca="1"/>
        <v>0</v>
      </c>
      <c r="CG31">
        <f ca="1"/>
        <v>0</v>
      </c>
      <c r="CH31">
        <f ca="1"/>
        <v>146</v>
      </c>
      <c r="CI31">
        <f ca="1"/>
        <v>34</v>
      </c>
      <c r="CJ31">
        <f ca="1"/>
        <v>0</v>
      </c>
      <c r="CK31">
        <f ca="1"/>
        <v>0</v>
      </c>
      <c r="CL31">
        <f ca="1"/>
        <v>0</v>
      </c>
      <c r="CM31">
        <f ca="1"/>
        <v>0</v>
      </c>
      <c r="CN31">
        <f ca="1"/>
        <v>0</v>
      </c>
      <c r="CO31">
        <f ca="1"/>
        <v>0</v>
      </c>
      <c r="CP31">
        <f ca="1"/>
        <v>0</v>
      </c>
      <c r="CQ31">
        <f ca="1"/>
        <v>0</v>
      </c>
      <c r="CR31">
        <f ca="1"/>
        <v>0</v>
      </c>
      <c r="CS31">
        <f ca="1"/>
        <v>0</v>
      </c>
      <c r="CT31">
        <f ca="1"/>
        <v>0</v>
      </c>
      <c r="CU31">
        <f ca="1"/>
        <v>0</v>
      </c>
      <c r="CV31">
        <f ca="1"/>
        <v>0</v>
      </c>
      <c r="CW31">
        <f ca="1"/>
        <v>0</v>
      </c>
      <c r="CX31">
        <f ca="1"/>
        <v>0</v>
      </c>
      <c r="CY31">
        <f ca="1"/>
        <v>0</v>
      </c>
      <c r="CZ31">
        <f ca="1"/>
        <v>0</v>
      </c>
      <c r="DA31">
        <f ca="1"/>
        <v>0</v>
      </c>
      <c r="DB31" t="b">
        <f ca="1"/>
        <v>0</v>
      </c>
      <c r="DC31" t="b">
        <f ca="1"/>
        <v>0</v>
      </c>
      <c r="DD31">
        <f ca="1"/>
        <v>0</v>
      </c>
      <c r="DE31" t="b">
        <f ca="1"/>
        <v>0</v>
      </c>
      <c r="DF31">
        <f ca="1"/>
        <v>0</v>
      </c>
    </row>
    <row r="32" spans="1:110" x14ac:dyDescent="0.2">
      <c r="A32" t="str">
        <f ca="1"/>
        <v>5_30 Chalet</v>
      </c>
      <c r="B32">
        <f ca="1"/>
        <v>8</v>
      </c>
      <c r="C32">
        <f ca="1"/>
        <v>0</v>
      </c>
      <c r="D32">
        <f ca="1"/>
        <v>0</v>
      </c>
      <c r="E32">
        <f ca="1"/>
        <v>0</v>
      </c>
      <c r="F32">
        <f ca="1"/>
        <v>0</v>
      </c>
      <c r="G32">
        <f ca="1"/>
        <v>0</v>
      </c>
      <c r="H32">
        <f ca="1"/>
        <v>0</v>
      </c>
      <c r="I32">
        <f ca="1"/>
        <v>0</v>
      </c>
      <c r="J32">
        <f ca="1"/>
        <v>0</v>
      </c>
      <c r="K32" t="b">
        <f ca="1"/>
        <v>0</v>
      </c>
      <c r="L32" t="b">
        <f ca="1"/>
        <v>0</v>
      </c>
      <c r="M32" t="b">
        <f ca="1"/>
        <v>0</v>
      </c>
      <c r="N32" t="str">
        <f ca="1"/>
        <v>Finka</v>
      </c>
      <c r="O32" t="b">
        <f ca="1"/>
        <v>0</v>
      </c>
      <c r="P32">
        <f ca="1"/>
        <v>0</v>
      </c>
      <c r="Q32">
        <f ca="1"/>
        <v>0</v>
      </c>
      <c r="R32">
        <f ca="1"/>
        <v>0</v>
      </c>
      <c r="S32">
        <f ca="1"/>
        <v>0</v>
      </c>
      <c r="T32">
        <f ca="1"/>
        <v>0</v>
      </c>
      <c r="U32">
        <f ca="1"/>
        <v>0</v>
      </c>
      <c r="V32">
        <f ca="1"/>
        <v>0</v>
      </c>
      <c r="W32">
        <f ca="1"/>
        <v>0</v>
      </c>
      <c r="X32">
        <f ca="1"/>
        <v>0</v>
      </c>
      <c r="Y32">
        <f ca="1"/>
        <v>0</v>
      </c>
      <c r="Z32">
        <f ca="1"/>
        <v>8</v>
      </c>
      <c r="AA32">
        <f ca="1"/>
        <v>0</v>
      </c>
      <c r="AB32">
        <f ca="1"/>
        <v>0</v>
      </c>
      <c r="AC32">
        <f ca="1"/>
        <v>0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  <c r="AI32">
        <f ca="1"/>
        <v>0</v>
      </c>
      <c r="AJ32">
        <f ca="1"/>
        <v>0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  <c r="AQ32">
        <f ca="1"/>
        <v>0</v>
      </c>
      <c r="AR32">
        <f ca="1"/>
        <v>0</v>
      </c>
      <c r="AS32">
        <f ca="1"/>
        <v>0</v>
      </c>
      <c r="AT32">
        <f ca="1"/>
        <v>0</v>
      </c>
      <c r="AU32">
        <f ca="1"/>
        <v>0</v>
      </c>
      <c r="AV32">
        <f ca="1"/>
        <v>0</v>
      </c>
      <c r="AW32">
        <f ca="1"/>
        <v>0</v>
      </c>
      <c r="AX32">
        <f ca="1"/>
        <v>0</v>
      </c>
      <c r="AY32">
        <f ca="1"/>
        <v>0</v>
      </c>
      <c r="AZ32">
        <f ca="1"/>
        <v>0</v>
      </c>
      <c r="BA32">
        <f ca="1"/>
        <v>0</v>
      </c>
      <c r="BB32">
        <f ca="1"/>
        <v>0</v>
      </c>
      <c r="BC32">
        <f ca="1"/>
        <v>0</v>
      </c>
      <c r="BD32">
        <f ca="1"/>
        <v>0</v>
      </c>
      <c r="BE32">
        <f ca="1"/>
        <v>0</v>
      </c>
      <c r="BF32">
        <f ca="1"/>
        <v>0</v>
      </c>
      <c r="BG32">
        <f ca="1"/>
        <v>0</v>
      </c>
      <c r="BH32">
        <f ca="1"/>
        <v>0</v>
      </c>
      <c r="BI32">
        <f ca="1"/>
        <v>0</v>
      </c>
      <c r="BJ32">
        <f ca="1"/>
        <v>0</v>
      </c>
      <c r="BK32">
        <f ca="1"/>
        <v>0</v>
      </c>
      <c r="BL32">
        <f ca="1"/>
        <v>0</v>
      </c>
      <c r="BM32">
        <f ca="1"/>
        <v>0</v>
      </c>
      <c r="BN32">
        <f ca="1"/>
        <v>0</v>
      </c>
      <c r="BO32">
        <f ca="1"/>
        <v>0</v>
      </c>
      <c r="BP32">
        <f ca="1"/>
        <v>0</v>
      </c>
      <c r="BQ32">
        <f ca="1"/>
        <v>0</v>
      </c>
      <c r="BR32" t="str">
        <f ca="1"/>
        <v/>
      </c>
      <c r="BS32">
        <f ca="1"/>
        <v>0</v>
      </c>
      <c r="BT32">
        <f ca="1"/>
        <v>0</v>
      </c>
      <c r="BU32" t="b">
        <f ca="1"/>
        <v>0</v>
      </c>
      <c r="BV32" t="b">
        <f ca="1"/>
        <v>0</v>
      </c>
      <c r="BW32">
        <f ca="1"/>
        <v>0</v>
      </c>
      <c r="BX32">
        <f ca="1"/>
        <v>0</v>
      </c>
      <c r="BY32">
        <f ca="1"/>
        <v>0</v>
      </c>
      <c r="BZ32" t="str">
        <f ca="1"/>
        <v xml:space="preserve"> </v>
      </c>
      <c r="CA32">
        <f ca="1"/>
        <v>3</v>
      </c>
      <c r="CB32">
        <f ca="1"/>
        <v>3</v>
      </c>
      <c r="CC32" t="b">
        <f ca="1"/>
        <v>0</v>
      </c>
      <c r="CD32" t="b">
        <f ca="1"/>
        <v>1</v>
      </c>
      <c r="CE32">
        <f ca="1"/>
        <v>0</v>
      </c>
      <c r="CF32">
        <f ca="1"/>
        <v>0</v>
      </c>
      <c r="CG32">
        <f ca="1"/>
        <v>0</v>
      </c>
      <c r="CH32">
        <f ca="1"/>
        <v>0</v>
      </c>
      <c r="CI32" t="b">
        <f ca="1"/>
        <v>0</v>
      </c>
      <c r="CJ32">
        <f ca="1"/>
        <v>0</v>
      </c>
      <c r="CK32">
        <f ca="1"/>
        <v>0</v>
      </c>
      <c r="CL32">
        <f ca="1"/>
        <v>0</v>
      </c>
      <c r="CM32">
        <f ca="1"/>
        <v>0</v>
      </c>
      <c r="CN32">
        <f ca="1"/>
        <v>0</v>
      </c>
      <c r="CO32">
        <f ca="1"/>
        <v>0</v>
      </c>
      <c r="CP32">
        <f ca="1"/>
        <v>0</v>
      </c>
      <c r="CQ32">
        <f ca="1"/>
        <v>0</v>
      </c>
      <c r="CR32">
        <f ca="1"/>
        <v>0</v>
      </c>
      <c r="CS32">
        <f ca="1"/>
        <v>0</v>
      </c>
      <c r="CT32">
        <f ca="1"/>
        <v>0</v>
      </c>
      <c r="CU32">
        <f ca="1"/>
        <v>0</v>
      </c>
      <c r="CV32">
        <f ca="1"/>
        <v>0</v>
      </c>
      <c r="CW32">
        <f ca="1"/>
        <v>0</v>
      </c>
      <c r="CX32">
        <f ca="1"/>
        <v>0</v>
      </c>
      <c r="CY32">
        <f ca="1"/>
        <v>0</v>
      </c>
      <c r="CZ32">
        <f ca="1"/>
        <v>0</v>
      </c>
      <c r="DA32">
        <f ca="1"/>
        <v>0</v>
      </c>
      <c r="DB32" t="b">
        <f ca="1"/>
        <v>0</v>
      </c>
      <c r="DC32" t="b">
        <f ca="1"/>
        <v>0</v>
      </c>
      <c r="DD32">
        <f ca="1"/>
        <v>0</v>
      </c>
      <c r="DE32" t="b">
        <f ca="1"/>
        <v>1</v>
      </c>
      <c r="DF32">
        <f ca="1"/>
        <v>0</v>
      </c>
    </row>
    <row r="33" spans="1:110" x14ac:dyDescent="0.2">
      <c r="A33" t="str">
        <f ca="1"/>
        <v>5_30 Chalet</v>
      </c>
      <c r="B33">
        <f ca="1"/>
        <v>9</v>
      </c>
      <c r="C33">
        <f ca="1"/>
        <v>0</v>
      </c>
      <c r="D33">
        <f ca="1"/>
        <v>0</v>
      </c>
      <c r="E33">
        <f ca="1"/>
        <v>0</v>
      </c>
      <c r="F33">
        <f ca="1"/>
        <v>0</v>
      </c>
      <c r="G33">
        <f ca="1"/>
        <v>0</v>
      </c>
      <c r="H33">
        <f ca="1"/>
        <v>0</v>
      </c>
      <c r="I33">
        <f ca="1"/>
        <v>0</v>
      </c>
      <c r="J33" t="str">
        <f ca="1"/>
        <v>1:28</v>
      </c>
      <c r="K33" t="b">
        <f ca="1"/>
        <v>0</v>
      </c>
      <c r="L33" t="b">
        <f ca="1"/>
        <v>0</v>
      </c>
      <c r="M33" t="b">
        <f ca="1"/>
        <v>0</v>
      </c>
      <c r="N33" t="str">
        <f ca="1"/>
        <v>Finka</v>
      </c>
      <c r="O33" t="b">
        <f ca="1"/>
        <v>0</v>
      </c>
      <c r="P33">
        <f ca="1"/>
        <v>0</v>
      </c>
      <c r="Q33">
        <f ca="1"/>
        <v>0</v>
      </c>
      <c r="R33">
        <f ca="1"/>
        <v>0</v>
      </c>
      <c r="S33">
        <f ca="1"/>
        <v>0</v>
      </c>
      <c r="T33">
        <f ca="1"/>
        <v>0</v>
      </c>
      <c r="U33">
        <f ca="1"/>
        <v>0</v>
      </c>
      <c r="V33">
        <f ca="1"/>
        <v>0</v>
      </c>
      <c r="W33">
        <f ca="1"/>
        <v>0</v>
      </c>
      <c r="X33">
        <f ca="1"/>
        <v>0</v>
      </c>
      <c r="Y33">
        <f ca="1"/>
        <v>0</v>
      </c>
      <c r="Z33">
        <f ca="1"/>
        <v>9</v>
      </c>
      <c r="AA33">
        <f ca="1"/>
        <v>0</v>
      </c>
      <c r="AB33">
        <f ca="1"/>
        <v>0</v>
      </c>
      <c r="AC33">
        <f ca="1"/>
        <v>0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  <c r="AI33">
        <f ca="1"/>
        <v>0</v>
      </c>
      <c r="AJ33">
        <f ca="1"/>
        <v>0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  <c r="AQ33">
        <f ca="1"/>
        <v>0</v>
      </c>
      <c r="AR33">
        <f ca="1"/>
        <v>0</v>
      </c>
      <c r="AS33">
        <f ca="1"/>
        <v>0</v>
      </c>
      <c r="AT33">
        <f ca="1"/>
        <v>0</v>
      </c>
      <c r="AU33">
        <f ca="1"/>
        <v>0</v>
      </c>
      <c r="AV33">
        <f ca="1"/>
        <v>0</v>
      </c>
      <c r="AW33">
        <f ca="1"/>
        <v>0</v>
      </c>
      <c r="AX33">
        <f ca="1"/>
        <v>0</v>
      </c>
      <c r="AY33">
        <f ca="1"/>
        <v>0</v>
      </c>
      <c r="AZ33">
        <f ca="1"/>
        <v>0</v>
      </c>
      <c r="BA33">
        <f ca="1"/>
        <v>0</v>
      </c>
      <c r="BB33">
        <f ca="1"/>
        <v>0</v>
      </c>
      <c r="BC33">
        <f ca="1"/>
        <v>0</v>
      </c>
      <c r="BD33">
        <f ca="1"/>
        <v>0</v>
      </c>
      <c r="BE33">
        <f ca="1"/>
        <v>0</v>
      </c>
      <c r="BF33">
        <f ca="1"/>
        <v>0</v>
      </c>
      <c r="BG33">
        <f ca="1"/>
        <v>0</v>
      </c>
      <c r="BH33">
        <f ca="1"/>
        <v>0</v>
      </c>
      <c r="BI33">
        <f ca="1"/>
        <v>0</v>
      </c>
      <c r="BJ33">
        <f ca="1"/>
        <v>0</v>
      </c>
      <c r="BK33">
        <f ca="1"/>
        <v>0</v>
      </c>
      <c r="BL33">
        <f ca="1"/>
        <v>0</v>
      </c>
      <c r="BM33">
        <f ca="1"/>
        <v>0</v>
      </c>
      <c r="BN33">
        <f ca="1"/>
        <v>0</v>
      </c>
      <c r="BO33">
        <f ca="1"/>
        <v>0</v>
      </c>
      <c r="BP33">
        <f ca="1"/>
        <v>0</v>
      </c>
      <c r="BQ33">
        <f ca="1"/>
        <v>0</v>
      </c>
      <c r="BR33" t="str">
        <f ca="1"/>
        <v/>
      </c>
      <c r="BS33">
        <f ca="1"/>
        <v>0</v>
      </c>
      <c r="BT33">
        <f ca="1"/>
        <v>0</v>
      </c>
      <c r="BU33" t="b">
        <f ca="1"/>
        <v>0</v>
      </c>
      <c r="BV33" t="b">
        <f ca="1"/>
        <v>0</v>
      </c>
      <c r="BW33">
        <f ca="1"/>
        <v>0</v>
      </c>
      <c r="BX33">
        <f ca="1"/>
        <v>0</v>
      </c>
      <c r="BY33">
        <f ca="1"/>
        <v>0</v>
      </c>
      <c r="BZ33">
        <f ca="1"/>
        <v>0</v>
      </c>
      <c r="CA33">
        <f ca="1"/>
        <v>0</v>
      </c>
      <c r="CB33">
        <f ca="1"/>
        <v>0</v>
      </c>
      <c r="CC33" t="b">
        <f ca="1"/>
        <v>0</v>
      </c>
      <c r="CD33" t="b">
        <f ca="1"/>
        <v>0</v>
      </c>
      <c r="CE33">
        <f ca="1"/>
        <v>0</v>
      </c>
      <c r="CF33">
        <f ca="1"/>
        <v>0</v>
      </c>
      <c r="CG33">
        <f ca="1"/>
        <v>0</v>
      </c>
      <c r="CH33">
        <f ca="1"/>
        <v>88</v>
      </c>
      <c r="CI33">
        <f ca="1"/>
        <v>92</v>
      </c>
      <c r="CJ33">
        <f ca="1"/>
        <v>0</v>
      </c>
      <c r="CK33">
        <f ca="1"/>
        <v>0</v>
      </c>
      <c r="CL33">
        <f ca="1"/>
        <v>0</v>
      </c>
      <c r="CM33">
        <f ca="1"/>
        <v>0</v>
      </c>
      <c r="CN33">
        <f ca="1"/>
        <v>0</v>
      </c>
      <c r="CO33">
        <f ca="1"/>
        <v>0</v>
      </c>
      <c r="CP33">
        <f ca="1"/>
        <v>0</v>
      </c>
      <c r="CQ33">
        <f ca="1"/>
        <v>0</v>
      </c>
      <c r="CR33">
        <f ca="1"/>
        <v>0</v>
      </c>
      <c r="CS33">
        <f ca="1"/>
        <v>0</v>
      </c>
      <c r="CT33">
        <f ca="1"/>
        <v>0</v>
      </c>
      <c r="CU33">
        <f ca="1"/>
        <v>0</v>
      </c>
      <c r="CV33">
        <f ca="1"/>
        <v>0</v>
      </c>
      <c r="CW33">
        <f ca="1"/>
        <v>0</v>
      </c>
      <c r="CX33">
        <f ca="1"/>
        <v>0</v>
      </c>
      <c r="CY33">
        <f ca="1"/>
        <v>0</v>
      </c>
      <c r="CZ33">
        <f ca="1"/>
        <v>0</v>
      </c>
      <c r="DA33">
        <f ca="1"/>
        <v>0</v>
      </c>
      <c r="DB33" t="b">
        <f ca="1"/>
        <v>0</v>
      </c>
      <c r="DC33" t="b">
        <f ca="1"/>
        <v>0</v>
      </c>
      <c r="DD33">
        <f ca="1"/>
        <v>0</v>
      </c>
      <c r="DE33" t="b">
        <f ca="1"/>
        <v>0</v>
      </c>
      <c r="DF33">
        <f ca="1"/>
        <v>0</v>
      </c>
    </row>
    <row r="34" spans="1:110" x14ac:dyDescent="0.2">
      <c r="A34" t="str">
        <f ca="1"/>
        <v>5_30 Chalet</v>
      </c>
      <c r="B34">
        <f ca="1"/>
        <v>10</v>
      </c>
      <c r="C34">
        <f ca="1"/>
        <v>0</v>
      </c>
      <c r="D34">
        <f ca="1"/>
        <v>0</v>
      </c>
      <c r="E34">
        <f ca="1"/>
        <v>0</v>
      </c>
      <c r="F34">
        <f ca="1"/>
        <v>0</v>
      </c>
      <c r="G34">
        <f ca="1"/>
        <v>0</v>
      </c>
      <c r="H34">
        <f ca="1"/>
        <v>0</v>
      </c>
      <c r="I34">
        <f ca="1"/>
        <v>0</v>
      </c>
      <c r="J34">
        <f ca="1"/>
        <v>0</v>
      </c>
      <c r="K34" t="b">
        <f ca="1"/>
        <v>0</v>
      </c>
      <c r="L34" t="b">
        <f ca="1"/>
        <v>0</v>
      </c>
      <c r="M34" t="b">
        <f ca="1"/>
        <v>0</v>
      </c>
      <c r="N34" t="str">
        <f ca="1"/>
        <v>Finka</v>
      </c>
      <c r="O34" t="b">
        <f ca="1"/>
        <v>0</v>
      </c>
      <c r="P34">
        <f ca="1"/>
        <v>0</v>
      </c>
      <c r="Q34">
        <f ca="1"/>
        <v>0</v>
      </c>
      <c r="R34">
        <f ca="1"/>
        <v>0</v>
      </c>
      <c r="S34">
        <f ca="1"/>
        <v>0</v>
      </c>
      <c r="T34">
        <f ca="1"/>
        <v>0</v>
      </c>
      <c r="U34">
        <f ca="1"/>
        <v>0</v>
      </c>
      <c r="V34">
        <f ca="1"/>
        <v>0</v>
      </c>
      <c r="W34">
        <f ca="1"/>
        <v>0</v>
      </c>
      <c r="X34">
        <f ca="1"/>
        <v>0</v>
      </c>
      <c r="Y34">
        <f ca="1"/>
        <v>0</v>
      </c>
      <c r="Z34">
        <f ca="1"/>
        <v>10</v>
      </c>
      <c r="AA34">
        <f ca="1"/>
        <v>0</v>
      </c>
      <c r="AB34">
        <f ca="1"/>
        <v>0</v>
      </c>
      <c r="AC34">
        <f ca="1"/>
        <v>0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  <c r="AI34">
        <f ca="1"/>
        <v>0</v>
      </c>
      <c r="AJ34">
        <f ca="1"/>
        <v>0</v>
      </c>
      <c r="AK34">
        <f ca="1"/>
        <v>0</v>
      </c>
      <c r="AL34">
        <f ca="1"/>
        <v>0</v>
      </c>
      <c r="AM34">
        <f ca="1"/>
        <v>0</v>
      </c>
      <c r="AN34">
        <f ca="1"/>
        <v>0</v>
      </c>
      <c r="AO34">
        <f ca="1"/>
        <v>0</v>
      </c>
      <c r="AP34">
        <f ca="1"/>
        <v>0</v>
      </c>
      <c r="AQ34">
        <f ca="1"/>
        <v>0</v>
      </c>
      <c r="AR34">
        <f ca="1"/>
        <v>0</v>
      </c>
      <c r="AS34">
        <f ca="1"/>
        <v>0</v>
      </c>
      <c r="AT34">
        <f ca="1"/>
        <v>0</v>
      </c>
      <c r="AU34">
        <f ca="1"/>
        <v>0</v>
      </c>
      <c r="AV34">
        <f ca="1"/>
        <v>0</v>
      </c>
      <c r="AW34">
        <f ca="1"/>
        <v>0</v>
      </c>
      <c r="AX34">
        <f ca="1"/>
        <v>0</v>
      </c>
      <c r="AY34">
        <f ca="1"/>
        <v>0</v>
      </c>
      <c r="AZ34">
        <f ca="1"/>
        <v>0</v>
      </c>
      <c r="BA34">
        <f ca="1"/>
        <v>0</v>
      </c>
      <c r="BB34">
        <f ca="1"/>
        <v>0</v>
      </c>
      <c r="BC34">
        <f ca="1"/>
        <v>0</v>
      </c>
      <c r="BD34">
        <f ca="1"/>
        <v>0</v>
      </c>
      <c r="BE34">
        <f ca="1"/>
        <v>0</v>
      </c>
      <c r="BF34">
        <f ca="1"/>
        <v>0</v>
      </c>
      <c r="BG34">
        <f ca="1"/>
        <v>0</v>
      </c>
      <c r="BH34">
        <f ca="1"/>
        <v>0</v>
      </c>
      <c r="BI34">
        <f ca="1"/>
        <v>0</v>
      </c>
      <c r="BJ34">
        <f ca="1"/>
        <v>0</v>
      </c>
      <c r="BK34">
        <f ca="1"/>
        <v>0</v>
      </c>
      <c r="BL34">
        <f ca="1"/>
        <v>0</v>
      </c>
      <c r="BM34">
        <f ca="1"/>
        <v>0</v>
      </c>
      <c r="BN34">
        <f ca="1"/>
        <v>0</v>
      </c>
      <c r="BO34">
        <f ca="1"/>
        <v>0</v>
      </c>
      <c r="BP34">
        <f ca="1"/>
        <v>0</v>
      </c>
      <c r="BQ34">
        <f ca="1"/>
        <v>0</v>
      </c>
      <c r="BR34" t="str">
        <f ca="1"/>
        <v/>
      </c>
      <c r="BS34">
        <f ca="1"/>
        <v>0</v>
      </c>
      <c r="BT34">
        <f ca="1"/>
        <v>0</v>
      </c>
      <c r="BU34" t="b">
        <f ca="1"/>
        <v>0</v>
      </c>
      <c r="BV34" t="b">
        <f ca="1"/>
        <v>0</v>
      </c>
      <c r="BW34">
        <f ca="1"/>
        <v>0</v>
      </c>
      <c r="BX34">
        <f ca="1"/>
        <v>0</v>
      </c>
      <c r="BY34">
        <f ca="1"/>
        <v>0</v>
      </c>
      <c r="BZ34">
        <f ca="1"/>
        <v>0</v>
      </c>
      <c r="CA34">
        <f ca="1"/>
        <v>1</v>
      </c>
      <c r="CB34">
        <f ca="1"/>
        <v>0</v>
      </c>
      <c r="CC34" t="b">
        <f ca="1"/>
        <v>0</v>
      </c>
      <c r="CD34" t="b">
        <f ca="1"/>
        <v>1</v>
      </c>
      <c r="CE34">
        <f ca="1"/>
        <v>0</v>
      </c>
      <c r="CF34">
        <f ca="1"/>
        <v>0</v>
      </c>
      <c r="CG34">
        <f ca="1"/>
        <v>0</v>
      </c>
      <c r="CH34">
        <f ca="1"/>
        <v>0</v>
      </c>
      <c r="CI34" t="b">
        <f ca="1"/>
        <v>0</v>
      </c>
      <c r="CJ34">
        <f ca="1"/>
        <v>0</v>
      </c>
      <c r="CK34">
        <f ca="1"/>
        <v>0</v>
      </c>
      <c r="CL34">
        <f ca="1"/>
        <v>0</v>
      </c>
      <c r="CM34">
        <f ca="1"/>
        <v>0</v>
      </c>
      <c r="CN34">
        <f ca="1"/>
        <v>0</v>
      </c>
      <c r="CO34">
        <f ca="1"/>
        <v>0</v>
      </c>
      <c r="CP34">
        <f ca="1"/>
        <v>0</v>
      </c>
      <c r="CQ34">
        <f ca="1"/>
        <v>0</v>
      </c>
      <c r="CR34">
        <f ca="1"/>
        <v>0</v>
      </c>
      <c r="CS34">
        <f ca="1"/>
        <v>0</v>
      </c>
      <c r="CT34">
        <f ca="1"/>
        <v>0</v>
      </c>
      <c r="CU34">
        <f ca="1"/>
        <v>0</v>
      </c>
      <c r="CV34">
        <f ca="1"/>
        <v>0</v>
      </c>
      <c r="CW34">
        <f ca="1"/>
        <v>0</v>
      </c>
      <c r="CX34">
        <f ca="1"/>
        <v>0</v>
      </c>
      <c r="CY34">
        <f ca="1"/>
        <v>0</v>
      </c>
      <c r="CZ34">
        <f ca="1"/>
        <v>0</v>
      </c>
      <c r="DA34">
        <f ca="1"/>
        <v>0</v>
      </c>
      <c r="DB34" t="b">
        <f ca="1"/>
        <v>0</v>
      </c>
      <c r="DC34" t="b">
        <f ca="1"/>
        <v>0</v>
      </c>
      <c r="DD34">
        <f ca="1"/>
        <v>0</v>
      </c>
      <c r="DE34" t="b">
        <f ca="1"/>
        <v>0</v>
      </c>
      <c r="DF34">
        <f ca="1"/>
        <v>0</v>
      </c>
    </row>
    <row r="35" spans="1:110" x14ac:dyDescent="0.2">
      <c r="A35" t="str">
        <f ca="1"/>
        <v>5_30 Chalet</v>
      </c>
      <c r="B35">
        <f ca="1"/>
        <v>11</v>
      </c>
      <c r="C35">
        <f ca="1"/>
        <v>0</v>
      </c>
      <c r="D35">
        <f ca="1"/>
        <v>0</v>
      </c>
      <c r="E35">
        <f ca="1"/>
        <v>0</v>
      </c>
      <c r="F35">
        <f ca="1"/>
        <v>0</v>
      </c>
      <c r="G35">
        <f ca="1"/>
        <v>0</v>
      </c>
      <c r="H35">
        <f ca="1"/>
        <v>0</v>
      </c>
      <c r="I35">
        <f ca="1"/>
        <v>0</v>
      </c>
      <c r="J35" t="str">
        <f ca="1"/>
        <v>0:01</v>
      </c>
      <c r="K35" t="b">
        <f ca="1"/>
        <v>0</v>
      </c>
      <c r="L35" t="b">
        <f ca="1"/>
        <v>0</v>
      </c>
      <c r="M35" t="b">
        <f ca="1"/>
        <v>0</v>
      </c>
      <c r="N35" t="str">
        <f ca="1"/>
        <v>Finka</v>
      </c>
      <c r="O35" t="b">
        <f ca="1"/>
        <v>0</v>
      </c>
      <c r="P35">
        <f ca="1"/>
        <v>0</v>
      </c>
      <c r="Q35">
        <f ca="1"/>
        <v>0</v>
      </c>
      <c r="R35">
        <f ca="1"/>
        <v>0</v>
      </c>
      <c r="S35">
        <f ca="1"/>
        <v>0</v>
      </c>
      <c r="T35">
        <f ca="1"/>
        <v>0</v>
      </c>
      <c r="U35">
        <f ca="1"/>
        <v>0</v>
      </c>
      <c r="V35">
        <f ca="1"/>
        <v>0</v>
      </c>
      <c r="W35">
        <f ca="1"/>
        <v>0</v>
      </c>
      <c r="X35">
        <f ca="1"/>
        <v>0</v>
      </c>
      <c r="Y35">
        <f ca="1"/>
        <v>0</v>
      </c>
      <c r="Z35">
        <f ca="1"/>
        <v>11</v>
      </c>
      <c r="AA35">
        <f ca="1"/>
        <v>0</v>
      </c>
      <c r="AB35">
        <f ca="1"/>
        <v>0</v>
      </c>
      <c r="AC35">
        <f ca="1"/>
        <v>0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  <c r="AI35">
        <f ca="1"/>
        <v>0</v>
      </c>
      <c r="AJ35">
        <f ca="1"/>
        <v>0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  <c r="AQ35">
        <f ca="1"/>
        <v>0</v>
      </c>
      <c r="AR35">
        <f ca="1"/>
        <v>0</v>
      </c>
      <c r="AS35">
        <f ca="1"/>
        <v>0</v>
      </c>
      <c r="AT35">
        <f ca="1"/>
        <v>0</v>
      </c>
      <c r="AU35">
        <f ca="1"/>
        <v>0</v>
      </c>
      <c r="AV35">
        <f ca="1"/>
        <v>0</v>
      </c>
      <c r="AW35">
        <f ca="1"/>
        <v>0</v>
      </c>
      <c r="AX35">
        <f ca="1"/>
        <v>0</v>
      </c>
      <c r="AY35">
        <f ca="1"/>
        <v>0</v>
      </c>
      <c r="AZ35">
        <f ca="1"/>
        <v>0</v>
      </c>
      <c r="BA35">
        <f ca="1"/>
        <v>0</v>
      </c>
      <c r="BB35">
        <f ca="1"/>
        <v>0</v>
      </c>
      <c r="BC35">
        <f ca="1"/>
        <v>0</v>
      </c>
      <c r="BD35">
        <f ca="1"/>
        <v>0</v>
      </c>
      <c r="BE35">
        <f ca="1"/>
        <v>0</v>
      </c>
      <c r="BF35">
        <f ca="1"/>
        <v>0</v>
      </c>
      <c r="BG35">
        <f ca="1"/>
        <v>0</v>
      </c>
      <c r="BH35">
        <f ca="1"/>
        <v>0</v>
      </c>
      <c r="BI35">
        <f ca="1"/>
        <v>0</v>
      </c>
      <c r="BJ35">
        <f ca="1"/>
        <v>0</v>
      </c>
      <c r="BK35">
        <f ca="1"/>
        <v>0</v>
      </c>
      <c r="BL35">
        <f ca="1"/>
        <v>0</v>
      </c>
      <c r="BM35">
        <f ca="1"/>
        <v>0</v>
      </c>
      <c r="BN35">
        <f ca="1"/>
        <v>0</v>
      </c>
      <c r="BO35">
        <f ca="1"/>
        <v>0</v>
      </c>
      <c r="BP35">
        <f ca="1"/>
        <v>0</v>
      </c>
      <c r="BQ35">
        <f ca="1"/>
        <v>0</v>
      </c>
      <c r="BR35" t="str">
        <f ca="1"/>
        <v/>
      </c>
      <c r="BS35">
        <f ca="1"/>
        <v>0</v>
      </c>
      <c r="BT35">
        <f ca="1"/>
        <v>0</v>
      </c>
      <c r="BU35" t="b">
        <f ca="1"/>
        <v>0</v>
      </c>
      <c r="BV35" t="b">
        <f ca="1"/>
        <v>0</v>
      </c>
      <c r="BW35">
        <f ca="1"/>
        <v>0</v>
      </c>
      <c r="BX35">
        <f ca="1"/>
        <v>0</v>
      </c>
      <c r="BY35">
        <f ca="1"/>
        <v>0</v>
      </c>
      <c r="BZ35">
        <f ca="1"/>
        <v>0</v>
      </c>
      <c r="CA35">
        <f ca="1"/>
        <v>1</v>
      </c>
      <c r="CB35">
        <f ca="1"/>
        <v>1</v>
      </c>
      <c r="CC35" t="b">
        <f ca="1"/>
        <v>1</v>
      </c>
      <c r="CD35" t="b">
        <f ca="1"/>
        <v>1</v>
      </c>
      <c r="CE35">
        <f ca="1"/>
        <v>0</v>
      </c>
      <c r="CF35">
        <f ca="1"/>
        <v>0</v>
      </c>
      <c r="CG35">
        <f ca="1"/>
        <v>0</v>
      </c>
      <c r="CH35">
        <f ca="1"/>
        <v>1</v>
      </c>
      <c r="CI35">
        <f ca="1"/>
        <v>179</v>
      </c>
      <c r="CJ35">
        <f ca="1"/>
        <v>0</v>
      </c>
      <c r="CK35">
        <f ca="1"/>
        <v>0</v>
      </c>
      <c r="CL35">
        <f ca="1"/>
        <v>0</v>
      </c>
      <c r="CM35">
        <f ca="1"/>
        <v>0</v>
      </c>
      <c r="CN35">
        <f ca="1"/>
        <v>0</v>
      </c>
      <c r="CO35">
        <f ca="1"/>
        <v>0</v>
      </c>
      <c r="CP35">
        <f ca="1"/>
        <v>0</v>
      </c>
      <c r="CQ35">
        <f ca="1"/>
        <v>0</v>
      </c>
      <c r="CR35">
        <f ca="1"/>
        <v>0</v>
      </c>
      <c r="CS35">
        <f ca="1"/>
        <v>0</v>
      </c>
      <c r="CT35">
        <f ca="1"/>
        <v>0</v>
      </c>
      <c r="CU35">
        <f ca="1"/>
        <v>0</v>
      </c>
      <c r="CV35">
        <f ca="1"/>
        <v>0</v>
      </c>
      <c r="CW35">
        <f ca="1"/>
        <v>0</v>
      </c>
      <c r="CX35">
        <f ca="1"/>
        <v>0</v>
      </c>
      <c r="CY35">
        <f ca="1"/>
        <v>0</v>
      </c>
      <c r="CZ35">
        <f ca="1"/>
        <v>0</v>
      </c>
      <c r="DA35">
        <f ca="1"/>
        <v>0</v>
      </c>
      <c r="DB35" t="b">
        <f ca="1"/>
        <v>0</v>
      </c>
      <c r="DC35" t="b">
        <f ca="1"/>
        <v>0</v>
      </c>
      <c r="DD35">
        <f ca="1"/>
        <v>0</v>
      </c>
      <c r="DE35" t="b">
        <f ca="1"/>
        <v>0</v>
      </c>
      <c r="DF35">
        <f ca="1"/>
        <v>0</v>
      </c>
    </row>
    <row r="36" spans="1:110" x14ac:dyDescent="0.2">
      <c r="A36" t="str">
        <f ca="1"/>
        <v>5_30 Chalet</v>
      </c>
      <c r="B36">
        <f ca="1"/>
        <v>12</v>
      </c>
      <c r="C36">
        <f ca="1"/>
        <v>0</v>
      </c>
      <c r="D36">
        <f ca="1"/>
        <v>0</v>
      </c>
      <c r="E36">
        <f ca="1"/>
        <v>0</v>
      </c>
      <c r="F36">
        <f ca="1"/>
        <v>0</v>
      </c>
      <c r="G36">
        <f ca="1"/>
        <v>0</v>
      </c>
      <c r="H36">
        <f ca="1"/>
        <v>0</v>
      </c>
      <c r="I36">
        <f ca="1"/>
        <v>0</v>
      </c>
      <c r="J36" t="str">
        <f ca="1"/>
        <v>2:16</v>
      </c>
      <c r="K36" t="b">
        <f ca="1"/>
        <v>0</v>
      </c>
      <c r="L36" t="b">
        <f ca="1"/>
        <v>0</v>
      </c>
      <c r="M36" t="b">
        <f ca="1"/>
        <v>0</v>
      </c>
      <c r="N36" t="str">
        <f ca="1"/>
        <v>Finka</v>
      </c>
      <c r="O36" t="b">
        <f ca="1"/>
        <v>0</v>
      </c>
      <c r="P36">
        <f ca="1"/>
        <v>0</v>
      </c>
      <c r="Q36">
        <f ca="1"/>
        <v>0</v>
      </c>
      <c r="R36">
        <f ca="1"/>
        <v>0</v>
      </c>
      <c r="S36">
        <f ca="1"/>
        <v>0</v>
      </c>
      <c r="T36">
        <f ca="1"/>
        <v>0</v>
      </c>
      <c r="U36">
        <f ca="1"/>
        <v>0</v>
      </c>
      <c r="V36">
        <f ca="1"/>
        <v>0</v>
      </c>
      <c r="W36">
        <f ca="1"/>
        <v>0</v>
      </c>
      <c r="X36">
        <f ca="1"/>
        <v>0</v>
      </c>
      <c r="Y36">
        <f ca="1"/>
        <v>0</v>
      </c>
      <c r="Z36">
        <f ca="1"/>
        <v>12</v>
      </c>
      <c r="AA36">
        <f ca="1"/>
        <v>0</v>
      </c>
      <c r="AB36">
        <f ca="1"/>
        <v>0</v>
      </c>
      <c r="AC36">
        <f ca="1"/>
        <v>0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  <c r="AI36">
        <f ca="1"/>
        <v>0</v>
      </c>
      <c r="AJ36">
        <f ca="1"/>
        <v>0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  <c r="AQ36">
        <f ca="1"/>
        <v>0</v>
      </c>
      <c r="AR36">
        <f ca="1"/>
        <v>0</v>
      </c>
      <c r="AS36">
        <f ca="1"/>
        <v>0</v>
      </c>
      <c r="AT36">
        <f ca="1"/>
        <v>0</v>
      </c>
      <c r="AU36">
        <f ca="1"/>
        <v>0</v>
      </c>
      <c r="AV36">
        <f ca="1"/>
        <v>0</v>
      </c>
      <c r="AW36">
        <f ca="1"/>
        <v>0</v>
      </c>
      <c r="AX36">
        <f ca="1"/>
        <v>0</v>
      </c>
      <c r="AY36">
        <f ca="1"/>
        <v>0</v>
      </c>
      <c r="AZ36">
        <f ca="1"/>
        <v>0</v>
      </c>
      <c r="BA36">
        <f ca="1"/>
        <v>0</v>
      </c>
      <c r="BB36">
        <f ca="1"/>
        <v>0</v>
      </c>
      <c r="BC36">
        <f ca="1"/>
        <v>0</v>
      </c>
      <c r="BD36">
        <f ca="1"/>
        <v>0</v>
      </c>
      <c r="BE36">
        <f ca="1"/>
        <v>0</v>
      </c>
      <c r="BF36">
        <f ca="1"/>
        <v>0</v>
      </c>
      <c r="BG36">
        <f ca="1"/>
        <v>0</v>
      </c>
      <c r="BH36">
        <f ca="1"/>
        <v>0</v>
      </c>
      <c r="BI36">
        <f ca="1"/>
        <v>0</v>
      </c>
      <c r="BJ36">
        <f ca="1"/>
        <v>0</v>
      </c>
      <c r="BK36">
        <f ca="1"/>
        <v>0</v>
      </c>
      <c r="BL36">
        <f ca="1"/>
        <v>0</v>
      </c>
      <c r="BM36">
        <f ca="1"/>
        <v>0</v>
      </c>
      <c r="BN36">
        <f ca="1"/>
        <v>0</v>
      </c>
      <c r="BO36">
        <f ca="1"/>
        <v>0</v>
      </c>
      <c r="BP36">
        <f ca="1"/>
        <v>0</v>
      </c>
      <c r="BQ36">
        <f ca="1"/>
        <v>0</v>
      </c>
      <c r="BR36" t="str">
        <f ca="1"/>
        <v/>
      </c>
      <c r="BS36">
        <f ca="1"/>
        <v>0</v>
      </c>
      <c r="BT36">
        <f ca="1"/>
        <v>0</v>
      </c>
      <c r="BU36" t="b">
        <f ca="1"/>
        <v>0</v>
      </c>
      <c r="BV36" t="b">
        <f ca="1"/>
        <v>0</v>
      </c>
      <c r="BW36">
        <f ca="1"/>
        <v>0</v>
      </c>
      <c r="BX36">
        <f ca="1"/>
        <v>0</v>
      </c>
      <c r="BY36">
        <f ca="1"/>
        <v>0</v>
      </c>
      <c r="BZ36">
        <f ca="1"/>
        <v>0</v>
      </c>
      <c r="CA36">
        <f ca="1"/>
        <v>0</v>
      </c>
      <c r="CB36">
        <f ca="1"/>
        <v>0</v>
      </c>
      <c r="CC36" t="b">
        <f ca="1"/>
        <v>0</v>
      </c>
      <c r="CD36" t="b">
        <f ca="1"/>
        <v>0</v>
      </c>
      <c r="CE36">
        <f ca="1"/>
        <v>0</v>
      </c>
      <c r="CF36">
        <f ca="1"/>
        <v>0</v>
      </c>
      <c r="CG36">
        <f ca="1"/>
        <v>0</v>
      </c>
      <c r="CH36">
        <f ca="1"/>
        <v>136</v>
      </c>
      <c r="CI36">
        <f ca="1"/>
        <v>44</v>
      </c>
      <c r="CJ36">
        <f ca="1"/>
        <v>0</v>
      </c>
      <c r="CK36">
        <f ca="1"/>
        <v>0</v>
      </c>
      <c r="CL36">
        <f ca="1"/>
        <v>0</v>
      </c>
      <c r="CM36">
        <f ca="1"/>
        <v>0</v>
      </c>
      <c r="CN36">
        <f ca="1"/>
        <v>0</v>
      </c>
      <c r="CO36">
        <f ca="1"/>
        <v>0</v>
      </c>
      <c r="CP36">
        <f ca="1"/>
        <v>0</v>
      </c>
      <c r="CQ36">
        <f ca="1"/>
        <v>0</v>
      </c>
      <c r="CR36">
        <f ca="1"/>
        <v>0</v>
      </c>
      <c r="CS36">
        <f ca="1"/>
        <v>0</v>
      </c>
      <c r="CT36">
        <f ca="1"/>
        <v>0</v>
      </c>
      <c r="CU36">
        <f ca="1"/>
        <v>0</v>
      </c>
      <c r="CV36">
        <f ca="1"/>
        <v>0</v>
      </c>
      <c r="CW36">
        <f ca="1"/>
        <v>0</v>
      </c>
      <c r="CX36">
        <f ca="1"/>
        <v>0</v>
      </c>
      <c r="CY36">
        <f ca="1"/>
        <v>0</v>
      </c>
      <c r="CZ36">
        <f ca="1"/>
        <v>0</v>
      </c>
      <c r="DA36">
        <f ca="1"/>
        <v>0</v>
      </c>
      <c r="DB36" t="b">
        <f ca="1"/>
        <v>0</v>
      </c>
      <c r="DC36" t="b">
        <f ca="1"/>
        <v>0</v>
      </c>
      <c r="DD36">
        <f ca="1"/>
        <v>0</v>
      </c>
      <c r="DE36" t="b">
        <f ca="1"/>
        <v>0</v>
      </c>
      <c r="DF36">
        <f ca="1"/>
        <v>0</v>
      </c>
    </row>
    <row r="37" spans="1:110" x14ac:dyDescent="0.2">
      <c r="A37" t="str">
        <f ca="1"/>
        <v>5_31 Chalet</v>
      </c>
      <c r="B37">
        <f ca="1"/>
        <v>1</v>
      </c>
      <c r="C37">
        <f ca="1"/>
        <v>0</v>
      </c>
      <c r="D37">
        <f ca="1"/>
        <v>0</v>
      </c>
      <c r="E37">
        <f ca="1"/>
        <v>0</v>
      </c>
      <c r="F37">
        <f ca="1"/>
        <v>0</v>
      </c>
      <c r="G37">
        <f ca="1"/>
        <v>0</v>
      </c>
      <c r="H37">
        <f ca="1"/>
        <v>0</v>
      </c>
      <c r="I37">
        <f ca="1"/>
        <v>0</v>
      </c>
      <c r="J37">
        <f ca="1"/>
        <v>0</v>
      </c>
      <c r="K37" t="b">
        <f ca="1"/>
        <v>0</v>
      </c>
      <c r="L37" t="b">
        <f ca="1"/>
        <v>0</v>
      </c>
      <c r="M37" t="b">
        <f ca="1"/>
        <v>0</v>
      </c>
      <c r="N37" t="str">
        <f ca="1"/>
        <v>Melusi</v>
      </c>
      <c r="O37" t="b">
        <f ca="1"/>
        <v>0</v>
      </c>
      <c r="P37">
        <f ca="1"/>
        <v>0</v>
      </c>
      <c r="Q37">
        <f ca="1"/>
        <v>0</v>
      </c>
      <c r="R37">
        <f ca="1"/>
        <v>0</v>
      </c>
      <c r="S37">
        <f ca="1"/>
        <v>0</v>
      </c>
      <c r="T37">
        <f ca="1"/>
        <v>0</v>
      </c>
      <c r="U37">
        <f ca="1"/>
        <v>0</v>
      </c>
      <c r="V37">
        <f ca="1"/>
        <v>0</v>
      </c>
      <c r="W37">
        <f ca="1"/>
        <v>0</v>
      </c>
      <c r="X37">
        <f ca="1"/>
        <v>0</v>
      </c>
      <c r="Y37">
        <f ca="1"/>
        <v>0</v>
      </c>
      <c r="Z37">
        <f ca="1"/>
        <v>1</v>
      </c>
      <c r="AA37">
        <f ca="1"/>
        <v>0</v>
      </c>
      <c r="AB37">
        <f ca="1"/>
        <v>0</v>
      </c>
      <c r="AC37">
        <f ca="1"/>
        <v>0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>
        <f ca="1"/>
        <v>0</v>
      </c>
      <c r="AI37">
        <f ca="1"/>
        <v>0</v>
      </c>
      <c r="AJ37">
        <f ca="1"/>
        <v>0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  <c r="AQ37">
        <f ca="1"/>
        <v>0</v>
      </c>
      <c r="AR37">
        <f ca="1"/>
        <v>0</v>
      </c>
      <c r="AS37">
        <f ca="1"/>
        <v>0</v>
      </c>
      <c r="AT37">
        <f ca="1"/>
        <v>0</v>
      </c>
      <c r="AU37">
        <f ca="1"/>
        <v>0</v>
      </c>
      <c r="AV37">
        <f ca="1"/>
        <v>0</v>
      </c>
      <c r="AW37">
        <f ca="1"/>
        <v>0</v>
      </c>
      <c r="AX37">
        <f ca="1"/>
        <v>0</v>
      </c>
      <c r="AY37">
        <f ca="1"/>
        <v>0</v>
      </c>
      <c r="AZ37">
        <f ca="1"/>
        <v>0</v>
      </c>
      <c r="BA37">
        <f ca="1"/>
        <v>0</v>
      </c>
      <c r="BB37">
        <f ca="1"/>
        <v>0</v>
      </c>
      <c r="BC37">
        <f ca="1"/>
        <v>0</v>
      </c>
      <c r="BD37">
        <f ca="1"/>
        <v>0</v>
      </c>
      <c r="BE37">
        <f ca="1"/>
        <v>0</v>
      </c>
      <c r="BF37">
        <f ca="1"/>
        <v>0</v>
      </c>
      <c r="BG37">
        <f ca="1"/>
        <v>0</v>
      </c>
      <c r="BH37">
        <f ca="1"/>
        <v>0</v>
      </c>
      <c r="BI37">
        <f ca="1"/>
        <v>0</v>
      </c>
      <c r="BJ37">
        <f ca="1"/>
        <v>0</v>
      </c>
      <c r="BK37">
        <f ca="1"/>
        <v>0</v>
      </c>
      <c r="BL37">
        <f ca="1"/>
        <v>0</v>
      </c>
      <c r="BM37">
        <f ca="1"/>
        <v>0</v>
      </c>
      <c r="BN37">
        <f ca="1"/>
        <v>0</v>
      </c>
      <c r="BO37">
        <f ca="1"/>
        <v>0</v>
      </c>
      <c r="BP37">
        <f ca="1"/>
        <v>0</v>
      </c>
      <c r="BQ37">
        <f ca="1"/>
        <v>0</v>
      </c>
      <c r="BR37" t="str">
        <f ca="1"/>
        <v/>
      </c>
      <c r="BS37">
        <f ca="1"/>
        <v>0</v>
      </c>
      <c r="BT37">
        <f ca="1"/>
        <v>0</v>
      </c>
      <c r="BU37" t="b">
        <f ca="1"/>
        <v>0</v>
      </c>
      <c r="BV37" t="b">
        <f ca="1"/>
        <v>0</v>
      </c>
      <c r="BW37">
        <f ca="1"/>
        <v>0</v>
      </c>
      <c r="BX37">
        <f ca="1"/>
        <v>0</v>
      </c>
      <c r="BY37">
        <f ca="1"/>
        <v>0</v>
      </c>
      <c r="BZ37">
        <f ca="1"/>
        <v>0</v>
      </c>
      <c r="CA37">
        <f ca="1"/>
        <v>0</v>
      </c>
      <c r="CB37">
        <f ca="1"/>
        <v>0</v>
      </c>
      <c r="CC37" t="b">
        <f ca="1"/>
        <v>0</v>
      </c>
      <c r="CD37" t="b">
        <f ca="1"/>
        <v>1</v>
      </c>
      <c r="CE37">
        <f ca="1"/>
        <v>0</v>
      </c>
      <c r="CF37">
        <f ca="1"/>
        <v>0</v>
      </c>
      <c r="CG37">
        <f ca="1"/>
        <v>0</v>
      </c>
      <c r="CH37">
        <f ca="1"/>
        <v>0</v>
      </c>
      <c r="CI37" t="b">
        <f ca="1"/>
        <v>0</v>
      </c>
      <c r="CJ37">
        <f ca="1"/>
        <v>0</v>
      </c>
      <c r="CK37" t="str">
        <f ca="1"/>
        <v>DOES NOT SUPPORT SUBS</v>
      </c>
      <c r="CL37">
        <f ca="1"/>
        <v>0</v>
      </c>
      <c r="CM37">
        <f ca="1"/>
        <v>0</v>
      </c>
      <c r="CN37">
        <f ca="1"/>
        <v>0</v>
      </c>
      <c r="CO37">
        <f ca="1"/>
        <v>0</v>
      </c>
      <c r="CP37">
        <f ca="1"/>
        <v>0</v>
      </c>
      <c r="CQ37">
        <f ca="1"/>
        <v>0</v>
      </c>
      <c r="CR37">
        <f ca="1"/>
        <v>0</v>
      </c>
      <c r="CS37">
        <f ca="1"/>
        <v>0</v>
      </c>
      <c r="CT37">
        <f ca="1"/>
        <v>0</v>
      </c>
      <c r="CU37" t="b">
        <f ca="1"/>
        <v>0</v>
      </c>
      <c r="CV37" t="b">
        <f ca="1"/>
        <v>1</v>
      </c>
      <c r="CW37">
        <f ca="1"/>
        <v>56</v>
      </c>
      <c r="CX37" t="b">
        <f ca="1"/>
        <v>0</v>
      </c>
      <c r="CY37">
        <f ca="1"/>
        <v>0</v>
      </c>
      <c r="CZ37">
        <f ca="1"/>
        <v>0</v>
      </c>
      <c r="DA37">
        <f ca="1"/>
        <v>0</v>
      </c>
      <c r="DB37" t="b">
        <f ca="1"/>
        <v>0</v>
      </c>
      <c r="DC37" t="b">
        <f ca="1"/>
        <v>0</v>
      </c>
      <c r="DD37">
        <f ca="1"/>
        <v>0</v>
      </c>
      <c r="DE37" t="b">
        <f ca="1"/>
        <v>0</v>
      </c>
      <c r="DF37">
        <f ca="1"/>
        <v>0</v>
      </c>
    </row>
    <row r="38" spans="1:110" x14ac:dyDescent="0.2">
      <c r="A38" t="str">
        <f ca="1"/>
        <v>5_31 Chalet</v>
      </c>
      <c r="B38">
        <f ca="1"/>
        <v>2</v>
      </c>
      <c r="C38">
        <f ca="1"/>
        <v>0</v>
      </c>
      <c r="D38">
        <f ca="1"/>
        <v>0</v>
      </c>
      <c r="E38">
        <f ca="1"/>
        <v>0</v>
      </c>
      <c r="F38">
        <f ca="1"/>
        <v>0</v>
      </c>
      <c r="G38">
        <f ca="1"/>
        <v>0</v>
      </c>
      <c r="H38">
        <f ca="1"/>
        <v>0</v>
      </c>
      <c r="I38">
        <f ca="1"/>
        <v>0</v>
      </c>
      <c r="J38">
        <f ca="1"/>
        <v>0</v>
      </c>
      <c r="K38" t="b">
        <f ca="1"/>
        <v>0</v>
      </c>
      <c r="L38" t="b">
        <f ca="1"/>
        <v>0</v>
      </c>
      <c r="M38" t="b">
        <f ca="1"/>
        <v>0</v>
      </c>
      <c r="N38" t="str">
        <f ca="1"/>
        <v>Melusi</v>
      </c>
      <c r="O38" t="b">
        <f ca="1"/>
        <v>0</v>
      </c>
      <c r="P38">
        <f ca="1"/>
        <v>0</v>
      </c>
      <c r="Q38">
        <f ca="1"/>
        <v>0</v>
      </c>
      <c r="R38">
        <f ca="1"/>
        <v>0</v>
      </c>
      <c r="S38">
        <f ca="1"/>
        <v>0</v>
      </c>
      <c r="T38">
        <f ca="1"/>
        <v>0</v>
      </c>
      <c r="U38">
        <f ca="1"/>
        <v>0</v>
      </c>
      <c r="V38">
        <f ca="1"/>
        <v>0</v>
      </c>
      <c r="W38">
        <f ca="1"/>
        <v>0</v>
      </c>
      <c r="X38">
        <f ca="1"/>
        <v>0</v>
      </c>
      <c r="Y38">
        <f ca="1"/>
        <v>0</v>
      </c>
      <c r="Z38">
        <f ca="1"/>
        <v>2</v>
      </c>
      <c r="AA38">
        <f ca="1"/>
        <v>0</v>
      </c>
      <c r="AB38">
        <f ca="1"/>
        <v>0</v>
      </c>
      <c r="AC38">
        <f ca="1"/>
        <v>0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  <c r="AI38">
        <f ca="1"/>
        <v>0</v>
      </c>
      <c r="AJ38">
        <f ca="1"/>
        <v>0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>
        <f ca="1"/>
        <v>0</v>
      </c>
      <c r="AP38">
        <f ca="1"/>
        <v>0</v>
      </c>
      <c r="AQ38">
        <f ca="1"/>
        <v>0</v>
      </c>
      <c r="AR38">
        <f ca="1"/>
        <v>0</v>
      </c>
      <c r="AS38">
        <f ca="1"/>
        <v>0</v>
      </c>
      <c r="AT38">
        <f ca="1"/>
        <v>0</v>
      </c>
      <c r="AU38">
        <f ca="1"/>
        <v>0</v>
      </c>
      <c r="AV38">
        <f ca="1"/>
        <v>0</v>
      </c>
      <c r="AW38">
        <f ca="1"/>
        <v>0</v>
      </c>
      <c r="AX38">
        <f ca="1"/>
        <v>0</v>
      </c>
      <c r="AY38">
        <f ca="1"/>
        <v>0</v>
      </c>
      <c r="AZ38">
        <f ca="1"/>
        <v>0</v>
      </c>
      <c r="BA38">
        <f ca="1"/>
        <v>0</v>
      </c>
      <c r="BB38">
        <f ca="1"/>
        <v>0</v>
      </c>
      <c r="BC38">
        <f ca="1"/>
        <v>0</v>
      </c>
      <c r="BD38">
        <f ca="1"/>
        <v>0</v>
      </c>
      <c r="BE38">
        <f ca="1"/>
        <v>0</v>
      </c>
      <c r="BF38">
        <f ca="1"/>
        <v>0</v>
      </c>
      <c r="BG38">
        <f ca="1"/>
        <v>0</v>
      </c>
      <c r="BH38">
        <f ca="1"/>
        <v>0</v>
      </c>
      <c r="BI38">
        <f ca="1"/>
        <v>0</v>
      </c>
      <c r="BJ38">
        <f ca="1"/>
        <v>0</v>
      </c>
      <c r="BK38">
        <f ca="1"/>
        <v>0</v>
      </c>
      <c r="BL38">
        <f ca="1"/>
        <v>0</v>
      </c>
      <c r="BM38">
        <f ca="1"/>
        <v>0</v>
      </c>
      <c r="BN38">
        <f ca="1"/>
        <v>0</v>
      </c>
      <c r="BO38">
        <f ca="1"/>
        <v>0</v>
      </c>
      <c r="BP38">
        <f ca="1"/>
        <v>0</v>
      </c>
      <c r="BQ38">
        <f ca="1"/>
        <v>0</v>
      </c>
      <c r="BR38" t="str">
        <f ca="1"/>
        <v/>
      </c>
      <c r="BS38">
        <f ca="1"/>
        <v>0</v>
      </c>
      <c r="BT38">
        <f ca="1"/>
        <v>0</v>
      </c>
      <c r="BU38" t="b">
        <f ca="1"/>
        <v>0</v>
      </c>
      <c r="BV38" t="b">
        <f ca="1"/>
        <v>0</v>
      </c>
      <c r="BW38">
        <f ca="1"/>
        <v>0</v>
      </c>
      <c r="BX38">
        <f ca="1"/>
        <v>0</v>
      </c>
      <c r="BY38">
        <f ca="1"/>
        <v>0</v>
      </c>
      <c r="BZ38">
        <f ca="1"/>
        <v>0</v>
      </c>
      <c r="CA38">
        <f ca="1"/>
        <v>3</v>
      </c>
      <c r="CB38">
        <f ca="1"/>
        <v>2</v>
      </c>
      <c r="CC38" t="b">
        <f ca="1"/>
        <v>0</v>
      </c>
      <c r="CD38" t="b">
        <f ca="1"/>
        <v>1</v>
      </c>
      <c r="CE38">
        <f ca="1"/>
        <v>0</v>
      </c>
      <c r="CF38">
        <f ca="1"/>
        <v>0</v>
      </c>
      <c r="CG38">
        <f ca="1"/>
        <v>0</v>
      </c>
      <c r="CH38">
        <f ca="1"/>
        <v>0</v>
      </c>
      <c r="CI38" t="b">
        <f ca="1"/>
        <v>0</v>
      </c>
      <c r="CJ38">
        <f ca="1"/>
        <v>0</v>
      </c>
      <c r="CK38">
        <f ca="1"/>
        <v>0</v>
      </c>
      <c r="CL38">
        <f ca="1"/>
        <v>0</v>
      </c>
      <c r="CM38">
        <f ca="1"/>
        <v>0</v>
      </c>
      <c r="CN38">
        <f ca="1"/>
        <v>0</v>
      </c>
      <c r="CO38">
        <f ca="1"/>
        <v>0</v>
      </c>
      <c r="CP38">
        <f ca="1"/>
        <v>0</v>
      </c>
      <c r="CQ38">
        <f ca="1"/>
        <v>0</v>
      </c>
      <c r="CR38">
        <f ca="1"/>
        <v>0</v>
      </c>
      <c r="CS38">
        <f ca="1"/>
        <v>0</v>
      </c>
      <c r="CT38">
        <f ca="1"/>
        <v>0</v>
      </c>
      <c r="CU38" t="b">
        <f ca="1"/>
        <v>1</v>
      </c>
      <c r="CV38" t="b">
        <f ca="1"/>
        <v>1</v>
      </c>
      <c r="CW38" t="b">
        <f ca="1"/>
        <v>0</v>
      </c>
      <c r="CX38" t="b">
        <f ca="1"/>
        <v>0</v>
      </c>
      <c r="CY38">
        <f ca="1"/>
        <v>0</v>
      </c>
      <c r="CZ38">
        <f ca="1"/>
        <v>3</v>
      </c>
      <c r="DA38">
        <f ca="1"/>
        <v>0</v>
      </c>
      <c r="DB38" t="b">
        <f ca="1"/>
        <v>0</v>
      </c>
      <c r="DC38" t="b">
        <f ca="1"/>
        <v>0</v>
      </c>
      <c r="DD38">
        <f ca="1"/>
        <v>0</v>
      </c>
      <c r="DE38" t="b">
        <f ca="1"/>
        <v>1</v>
      </c>
      <c r="DF38">
        <f ca="1"/>
        <v>0</v>
      </c>
    </row>
    <row r="39" spans="1:110" x14ac:dyDescent="0.2">
      <c r="A39" t="str">
        <f ca="1"/>
        <v>5_31 Chalet</v>
      </c>
      <c r="B39">
        <f ca="1"/>
        <v>3</v>
      </c>
      <c r="C39">
        <f ca="1"/>
        <v>0</v>
      </c>
      <c r="D39">
        <f ca="1"/>
        <v>0</v>
      </c>
      <c r="E39">
        <f ca="1"/>
        <v>0</v>
      </c>
      <c r="F39">
        <f ca="1"/>
        <v>0</v>
      </c>
      <c r="G39">
        <f ca="1"/>
        <v>0</v>
      </c>
      <c r="H39">
        <f ca="1"/>
        <v>0</v>
      </c>
      <c r="I39">
        <f ca="1"/>
        <v>0</v>
      </c>
      <c r="J39" t="str">
        <f ca="1"/>
        <v>0:56</v>
      </c>
      <c r="K39" t="b">
        <f ca="1"/>
        <v>0</v>
      </c>
      <c r="L39" t="b">
        <f ca="1"/>
        <v>1</v>
      </c>
      <c r="M39" t="b">
        <f ca="1"/>
        <v>0</v>
      </c>
      <c r="N39" t="str">
        <f ca="1"/>
        <v>Jager</v>
      </c>
      <c r="O39" t="b">
        <f ca="1"/>
        <v>0</v>
      </c>
      <c r="P39">
        <f ca="1"/>
        <v>0</v>
      </c>
      <c r="Q39">
        <f ca="1"/>
        <v>0</v>
      </c>
      <c r="R39">
        <f ca="1"/>
        <v>0</v>
      </c>
      <c r="S39">
        <f ca="1"/>
        <v>0</v>
      </c>
      <c r="T39">
        <f ca="1"/>
        <v>0</v>
      </c>
      <c r="U39">
        <f ca="1"/>
        <v>0</v>
      </c>
      <c r="V39">
        <f ca="1"/>
        <v>0</v>
      </c>
      <c r="W39">
        <f ca="1"/>
        <v>0</v>
      </c>
      <c r="X39">
        <f ca="1"/>
        <v>0</v>
      </c>
      <c r="Y39">
        <f ca="1"/>
        <v>0</v>
      </c>
      <c r="Z39">
        <f ca="1"/>
        <v>3</v>
      </c>
      <c r="AA39">
        <f ca="1"/>
        <v>0</v>
      </c>
      <c r="AB39">
        <f ca="1"/>
        <v>0</v>
      </c>
      <c r="AC39">
        <f ca="1"/>
        <v>0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  <c r="AI39">
        <f ca="1"/>
        <v>0</v>
      </c>
      <c r="AJ39">
        <f ca="1"/>
        <v>0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  <c r="AQ39">
        <f ca="1"/>
        <v>0</v>
      </c>
      <c r="AR39">
        <f ca="1"/>
        <v>0</v>
      </c>
      <c r="AS39">
        <f ca="1"/>
        <v>0</v>
      </c>
      <c r="AT39">
        <f ca="1"/>
        <v>0</v>
      </c>
      <c r="AU39">
        <f ca="1"/>
        <v>0</v>
      </c>
      <c r="AV39">
        <f ca="1"/>
        <v>0</v>
      </c>
      <c r="AW39">
        <f ca="1"/>
        <v>0</v>
      </c>
      <c r="AX39">
        <f ca="1"/>
        <v>0</v>
      </c>
      <c r="AY39">
        <f ca="1"/>
        <v>0</v>
      </c>
      <c r="AZ39">
        <f ca="1"/>
        <v>0</v>
      </c>
      <c r="BA39">
        <f ca="1"/>
        <v>0</v>
      </c>
      <c r="BB39">
        <f ca="1"/>
        <v>0</v>
      </c>
      <c r="BC39">
        <f ca="1"/>
        <v>0</v>
      </c>
      <c r="BD39">
        <f ca="1"/>
        <v>0</v>
      </c>
      <c r="BE39">
        <f ca="1"/>
        <v>0</v>
      </c>
      <c r="BF39">
        <f ca="1"/>
        <v>0</v>
      </c>
      <c r="BG39">
        <f ca="1"/>
        <v>0</v>
      </c>
      <c r="BH39">
        <f ca="1"/>
        <v>0</v>
      </c>
      <c r="BI39">
        <f ca="1"/>
        <v>0</v>
      </c>
      <c r="BJ39">
        <f ca="1"/>
        <v>0</v>
      </c>
      <c r="BK39">
        <f ca="1"/>
        <v>0</v>
      </c>
      <c r="BL39">
        <f ca="1"/>
        <v>0</v>
      </c>
      <c r="BM39">
        <f ca="1"/>
        <v>0</v>
      </c>
      <c r="BN39">
        <f ca="1"/>
        <v>0</v>
      </c>
      <c r="BO39">
        <f ca="1"/>
        <v>0</v>
      </c>
      <c r="BP39">
        <f ca="1"/>
        <v>0</v>
      </c>
      <c r="BQ39">
        <f ca="1"/>
        <v>0</v>
      </c>
      <c r="BR39" t="str">
        <f ca="1"/>
        <v/>
      </c>
      <c r="BS39">
        <f ca="1"/>
        <v>0</v>
      </c>
      <c r="BT39">
        <f ca="1"/>
        <v>0</v>
      </c>
      <c r="BU39" t="b">
        <f ca="1"/>
        <v>0</v>
      </c>
      <c r="BV39" t="b">
        <f ca="1"/>
        <v>0</v>
      </c>
      <c r="BW39">
        <f ca="1"/>
        <v>0</v>
      </c>
      <c r="BX39">
        <f ca="1"/>
        <v>0</v>
      </c>
      <c r="BY39">
        <f ca="1"/>
        <v>0</v>
      </c>
      <c r="BZ39">
        <f ca="1"/>
        <v>0</v>
      </c>
      <c r="CA39">
        <f ca="1"/>
        <v>3</v>
      </c>
      <c r="CB39">
        <f ca="1"/>
        <v>2</v>
      </c>
      <c r="CC39" t="b">
        <f ca="1"/>
        <v>0</v>
      </c>
      <c r="CD39" t="b">
        <f ca="1"/>
        <v>1</v>
      </c>
      <c r="CE39">
        <f ca="1"/>
        <v>0</v>
      </c>
      <c r="CF39">
        <f ca="1"/>
        <v>0</v>
      </c>
      <c r="CG39">
        <f ca="1"/>
        <v>0</v>
      </c>
      <c r="CH39">
        <f ca="1"/>
        <v>56</v>
      </c>
      <c r="CI39">
        <f ca="1"/>
        <v>124</v>
      </c>
      <c r="CJ39">
        <f ca="1"/>
        <v>0</v>
      </c>
      <c r="CK39">
        <f ca="1"/>
        <v>0</v>
      </c>
      <c r="CL39">
        <f ca="1"/>
        <v>0</v>
      </c>
      <c r="CM39">
        <f ca="1"/>
        <v>0</v>
      </c>
      <c r="CN39">
        <f ca="1"/>
        <v>0</v>
      </c>
      <c r="CO39">
        <f ca="1"/>
        <v>0</v>
      </c>
      <c r="CP39">
        <f ca="1"/>
        <v>0</v>
      </c>
      <c r="CQ39">
        <f ca="1"/>
        <v>0</v>
      </c>
      <c r="CR39">
        <f ca="1"/>
        <v>0</v>
      </c>
      <c r="CS39">
        <f ca="1"/>
        <v>0</v>
      </c>
      <c r="CT39">
        <f ca="1"/>
        <v>0</v>
      </c>
      <c r="CU39" t="b">
        <f ca="1"/>
        <v>0</v>
      </c>
      <c r="CV39" t="b">
        <f ca="1"/>
        <v>1</v>
      </c>
      <c r="CW39">
        <f ca="1"/>
        <v>99</v>
      </c>
      <c r="CX39">
        <f ca="1"/>
        <v>124</v>
      </c>
      <c r="CY39">
        <f ca="1"/>
        <v>0</v>
      </c>
      <c r="CZ39">
        <f ca="1"/>
        <v>3</v>
      </c>
      <c r="DA39">
        <f ca="1"/>
        <v>0</v>
      </c>
      <c r="DB39" t="b">
        <f ca="1"/>
        <v>1</v>
      </c>
      <c r="DC39" t="b">
        <f ca="1"/>
        <v>0</v>
      </c>
      <c r="DD39">
        <f ca="1"/>
        <v>0</v>
      </c>
      <c r="DE39" t="b">
        <f ca="1"/>
        <v>0</v>
      </c>
      <c r="DF39">
        <f ca="1"/>
        <v>0</v>
      </c>
    </row>
    <row r="40" spans="1:110" x14ac:dyDescent="0.2">
      <c r="A40" t="str">
        <f ca="1"/>
        <v>5_31 Chalet</v>
      </c>
      <c r="B40">
        <f ca="1"/>
        <v>4</v>
      </c>
      <c r="C40">
        <f ca="1"/>
        <v>0</v>
      </c>
      <c r="D40">
        <f ca="1"/>
        <v>0</v>
      </c>
      <c r="E40">
        <f ca="1"/>
        <v>0</v>
      </c>
      <c r="F40">
        <f ca="1"/>
        <v>0</v>
      </c>
      <c r="G40">
        <f ca="1"/>
        <v>0</v>
      </c>
      <c r="H40">
        <f ca="1"/>
        <v>0</v>
      </c>
      <c r="I40">
        <f ca="1"/>
        <v>0</v>
      </c>
      <c r="J40" t="str">
        <f ca="1"/>
        <v>2:00</v>
      </c>
      <c r="K40" t="b">
        <f ca="1"/>
        <v>0</v>
      </c>
      <c r="L40" t="b">
        <f ca="1"/>
        <v>0</v>
      </c>
      <c r="M40" t="b">
        <f ca="1"/>
        <v>1</v>
      </c>
      <c r="N40" t="str">
        <f ca="1"/>
        <v>Jager</v>
      </c>
      <c r="O40" t="b">
        <f ca="1"/>
        <v>0</v>
      </c>
      <c r="P40">
        <f ca="1"/>
        <v>0</v>
      </c>
      <c r="Q40">
        <f ca="1"/>
        <v>0</v>
      </c>
      <c r="R40">
        <f ca="1"/>
        <v>0</v>
      </c>
      <c r="S40">
        <f ca="1"/>
        <v>0</v>
      </c>
      <c r="T40">
        <f ca="1"/>
        <v>0</v>
      </c>
      <c r="U40">
        <f ca="1"/>
        <v>0</v>
      </c>
      <c r="V40">
        <f ca="1"/>
        <v>0</v>
      </c>
      <c r="W40">
        <f ca="1"/>
        <v>0</v>
      </c>
      <c r="X40">
        <f ca="1"/>
        <v>0</v>
      </c>
      <c r="Y40">
        <f ca="1"/>
        <v>0</v>
      </c>
      <c r="Z40">
        <f ca="1"/>
        <v>4</v>
      </c>
      <c r="AA40">
        <f ca="1"/>
        <v>0</v>
      </c>
      <c r="AB40">
        <f ca="1"/>
        <v>0</v>
      </c>
      <c r="AC40">
        <f ca="1"/>
        <v>0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  <c r="AI40">
        <f ca="1"/>
        <v>0</v>
      </c>
      <c r="AJ40">
        <f ca="1"/>
        <v>0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  <c r="AQ40">
        <f ca="1"/>
        <v>0</v>
      </c>
      <c r="AR40">
        <f ca="1"/>
        <v>0</v>
      </c>
      <c r="AS40">
        <f ca="1"/>
        <v>0</v>
      </c>
      <c r="AT40">
        <f ca="1"/>
        <v>0</v>
      </c>
      <c r="AU40">
        <f ca="1"/>
        <v>0</v>
      </c>
      <c r="AV40">
        <f ca="1"/>
        <v>0</v>
      </c>
      <c r="AW40">
        <f ca="1"/>
        <v>0</v>
      </c>
      <c r="AX40">
        <f ca="1"/>
        <v>0</v>
      </c>
      <c r="AY40">
        <f ca="1"/>
        <v>0</v>
      </c>
      <c r="AZ40">
        <f ca="1"/>
        <v>0</v>
      </c>
      <c r="BA40">
        <f ca="1"/>
        <v>0</v>
      </c>
      <c r="BB40">
        <f ca="1"/>
        <v>0</v>
      </c>
      <c r="BC40">
        <f ca="1"/>
        <v>0</v>
      </c>
      <c r="BD40">
        <f ca="1"/>
        <v>0</v>
      </c>
      <c r="BE40">
        <f ca="1"/>
        <v>0</v>
      </c>
      <c r="BF40">
        <f ca="1"/>
        <v>0</v>
      </c>
      <c r="BG40">
        <f ca="1"/>
        <v>0</v>
      </c>
      <c r="BH40">
        <f ca="1"/>
        <v>0</v>
      </c>
      <c r="BI40">
        <f ca="1"/>
        <v>0</v>
      </c>
      <c r="BJ40">
        <f ca="1"/>
        <v>0</v>
      </c>
      <c r="BK40">
        <f ca="1"/>
        <v>0</v>
      </c>
      <c r="BL40">
        <f ca="1"/>
        <v>0</v>
      </c>
      <c r="BM40">
        <f ca="1"/>
        <v>0</v>
      </c>
      <c r="BN40">
        <f ca="1"/>
        <v>0</v>
      </c>
      <c r="BO40">
        <f ca="1"/>
        <v>0</v>
      </c>
      <c r="BP40">
        <f ca="1"/>
        <v>0</v>
      </c>
      <c r="BQ40">
        <f ca="1"/>
        <v>0</v>
      </c>
      <c r="BR40" t="str">
        <f ca="1"/>
        <v/>
      </c>
      <c r="BS40">
        <f ca="1"/>
        <v>0</v>
      </c>
      <c r="BT40">
        <f ca="1"/>
        <v>0</v>
      </c>
      <c r="BU40" t="b">
        <f ca="1"/>
        <v>0</v>
      </c>
      <c r="BV40" t="b">
        <f ca="1"/>
        <v>0</v>
      </c>
      <c r="BW40">
        <f ca="1"/>
        <v>0</v>
      </c>
      <c r="BX40">
        <f ca="1"/>
        <v>0</v>
      </c>
      <c r="BY40">
        <f ca="1"/>
        <v>0</v>
      </c>
      <c r="BZ40">
        <f ca="1"/>
        <v>0</v>
      </c>
      <c r="CA40">
        <f ca="1"/>
        <v>0</v>
      </c>
      <c r="CB40">
        <f ca="1"/>
        <v>0</v>
      </c>
      <c r="CC40" t="b">
        <f ca="1"/>
        <v>0</v>
      </c>
      <c r="CD40" t="b">
        <f ca="1"/>
        <v>0</v>
      </c>
      <c r="CE40">
        <f ca="1"/>
        <v>0</v>
      </c>
      <c r="CF40">
        <f ca="1"/>
        <v>0</v>
      </c>
      <c r="CG40">
        <f ca="1"/>
        <v>0</v>
      </c>
      <c r="CH40">
        <f ca="1"/>
        <v>120</v>
      </c>
      <c r="CI40">
        <f ca="1"/>
        <v>60</v>
      </c>
      <c r="CJ40">
        <f ca="1"/>
        <v>0</v>
      </c>
      <c r="CK40">
        <f ca="1"/>
        <v>0</v>
      </c>
      <c r="CL40">
        <f ca="1"/>
        <v>0</v>
      </c>
      <c r="CM40">
        <f ca="1"/>
        <v>0</v>
      </c>
      <c r="CN40">
        <f ca="1"/>
        <v>0</v>
      </c>
      <c r="CO40">
        <f ca="1"/>
        <v>0</v>
      </c>
      <c r="CP40">
        <f ca="1"/>
        <v>0</v>
      </c>
      <c r="CQ40">
        <f ca="1"/>
        <v>0</v>
      </c>
      <c r="CR40">
        <f ca="1"/>
        <v>0</v>
      </c>
      <c r="CS40">
        <f ca="1"/>
        <v>0</v>
      </c>
      <c r="CT40">
        <f ca="1"/>
        <v>0</v>
      </c>
      <c r="CU40" t="b">
        <f ca="1"/>
        <v>0</v>
      </c>
      <c r="CV40" t="b">
        <f ca="1"/>
        <v>0</v>
      </c>
      <c r="CW40">
        <f ca="1"/>
        <v>141</v>
      </c>
      <c r="CX40">
        <f ca="1"/>
        <v>60</v>
      </c>
      <c r="CY40">
        <f ca="1"/>
        <v>0</v>
      </c>
      <c r="CZ40">
        <f ca="1"/>
        <v>0</v>
      </c>
      <c r="DA40">
        <f ca="1"/>
        <v>0</v>
      </c>
      <c r="DB40" t="b">
        <f ca="1"/>
        <v>0</v>
      </c>
      <c r="DC40" t="b">
        <f ca="1"/>
        <v>0</v>
      </c>
      <c r="DD40">
        <f ca="1"/>
        <v>0</v>
      </c>
      <c r="DE40" t="b">
        <f ca="1"/>
        <v>0</v>
      </c>
      <c r="DF40">
        <f ca="1"/>
        <v>0</v>
      </c>
    </row>
    <row r="41" spans="1:110" x14ac:dyDescent="0.2">
      <c r="A41" t="str">
        <f ca="1"/>
        <v>5_31 Chalet</v>
      </c>
      <c r="B41">
        <f ca="1"/>
        <v>5</v>
      </c>
      <c r="C41">
        <f ca="1"/>
        <v>0</v>
      </c>
      <c r="D41">
        <f ca="1"/>
        <v>0</v>
      </c>
      <c r="E41">
        <f ca="1"/>
        <v>0</v>
      </c>
      <c r="F41">
        <f ca="1"/>
        <v>0</v>
      </c>
      <c r="G41">
        <f ca="1"/>
        <v>0</v>
      </c>
      <c r="H41">
        <f ca="1"/>
        <v>0</v>
      </c>
      <c r="I41">
        <f ca="1"/>
        <v>0</v>
      </c>
      <c r="J41" t="str">
        <f ca="1"/>
        <v>2:21</v>
      </c>
      <c r="K41" t="b">
        <f ca="1"/>
        <v>0</v>
      </c>
      <c r="L41" t="b">
        <f ca="1"/>
        <v>0</v>
      </c>
      <c r="M41" t="b">
        <f ca="1"/>
        <v>1</v>
      </c>
      <c r="N41" t="str">
        <f ca="1"/>
        <v>Jager</v>
      </c>
      <c r="O41" t="b">
        <f ca="1"/>
        <v>0</v>
      </c>
      <c r="P41">
        <f ca="1"/>
        <v>0</v>
      </c>
      <c r="Q41">
        <f ca="1"/>
        <v>0</v>
      </c>
      <c r="R41">
        <f ca="1"/>
        <v>0</v>
      </c>
      <c r="S41">
        <f ca="1"/>
        <v>0</v>
      </c>
      <c r="T41">
        <f ca="1"/>
        <v>0</v>
      </c>
      <c r="U41">
        <f ca="1"/>
        <v>0</v>
      </c>
      <c r="V41">
        <f ca="1"/>
        <v>0</v>
      </c>
      <c r="W41">
        <f ca="1"/>
        <v>0</v>
      </c>
      <c r="X41">
        <f ca="1"/>
        <v>0</v>
      </c>
      <c r="Y41">
        <f ca="1"/>
        <v>0</v>
      </c>
      <c r="Z41">
        <f ca="1"/>
        <v>5</v>
      </c>
      <c r="AA41">
        <f ca="1"/>
        <v>0</v>
      </c>
      <c r="AB41">
        <f ca="1"/>
        <v>0</v>
      </c>
      <c r="AC41">
        <f ca="1"/>
        <v>0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  <c r="AI41">
        <f ca="1"/>
        <v>0</v>
      </c>
      <c r="AJ41">
        <f ca="1"/>
        <v>0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  <c r="AQ41">
        <f ca="1"/>
        <v>0</v>
      </c>
      <c r="AR41">
        <f ca="1"/>
        <v>0</v>
      </c>
      <c r="AS41">
        <f ca="1"/>
        <v>0</v>
      </c>
      <c r="AT41">
        <f ca="1"/>
        <v>0</v>
      </c>
      <c r="AU41">
        <f ca="1"/>
        <v>0</v>
      </c>
      <c r="AV41">
        <f ca="1"/>
        <v>0</v>
      </c>
      <c r="AW41">
        <f ca="1"/>
        <v>0</v>
      </c>
      <c r="AX41">
        <f ca="1"/>
        <v>0</v>
      </c>
      <c r="AY41">
        <f ca="1"/>
        <v>0</v>
      </c>
      <c r="AZ41">
        <f ca="1"/>
        <v>0</v>
      </c>
      <c r="BA41">
        <f ca="1"/>
        <v>0</v>
      </c>
      <c r="BB41">
        <f ca="1"/>
        <v>0</v>
      </c>
      <c r="BC41">
        <f ca="1"/>
        <v>0</v>
      </c>
      <c r="BD41">
        <f ca="1"/>
        <v>0</v>
      </c>
      <c r="BE41">
        <f ca="1"/>
        <v>0</v>
      </c>
      <c r="BF41">
        <f ca="1"/>
        <v>0</v>
      </c>
      <c r="BG41">
        <f ca="1"/>
        <v>0</v>
      </c>
      <c r="BH41">
        <f ca="1"/>
        <v>0</v>
      </c>
      <c r="BI41">
        <f ca="1"/>
        <v>0</v>
      </c>
      <c r="BJ41">
        <f ca="1"/>
        <v>0</v>
      </c>
      <c r="BK41">
        <f ca="1"/>
        <v>0</v>
      </c>
      <c r="BL41">
        <f ca="1"/>
        <v>0</v>
      </c>
      <c r="BM41">
        <f ca="1"/>
        <v>0</v>
      </c>
      <c r="BN41">
        <f ca="1"/>
        <v>0</v>
      </c>
      <c r="BO41">
        <f ca="1"/>
        <v>0</v>
      </c>
      <c r="BP41">
        <f ca="1"/>
        <v>0</v>
      </c>
      <c r="BQ41">
        <f ca="1"/>
        <v>0</v>
      </c>
      <c r="BR41" t="str">
        <f ca="1"/>
        <v/>
      </c>
      <c r="BS41">
        <f ca="1"/>
        <v>0</v>
      </c>
      <c r="BT41">
        <f ca="1"/>
        <v>0</v>
      </c>
      <c r="BU41" t="b">
        <f ca="1"/>
        <v>0</v>
      </c>
      <c r="BV41" t="b">
        <f ca="1"/>
        <v>0</v>
      </c>
      <c r="BW41">
        <f ca="1"/>
        <v>0</v>
      </c>
      <c r="BX41">
        <f ca="1"/>
        <v>0</v>
      </c>
      <c r="BY41">
        <f ca="1"/>
        <v>0</v>
      </c>
      <c r="BZ41">
        <f ca="1"/>
        <v>0</v>
      </c>
      <c r="CA41">
        <f ca="1"/>
        <v>0</v>
      </c>
      <c r="CB41">
        <f ca="1"/>
        <v>0</v>
      </c>
      <c r="CC41" t="b">
        <f ca="1"/>
        <v>0</v>
      </c>
      <c r="CD41" t="b">
        <f ca="1"/>
        <v>0</v>
      </c>
      <c r="CE41">
        <f ca="1"/>
        <v>0</v>
      </c>
      <c r="CF41">
        <f ca="1"/>
        <v>0</v>
      </c>
      <c r="CG41">
        <f ca="1"/>
        <v>0</v>
      </c>
      <c r="CH41">
        <f ca="1"/>
        <v>141</v>
      </c>
      <c r="CI41">
        <f ca="1"/>
        <v>39</v>
      </c>
      <c r="CJ41">
        <f ca="1"/>
        <v>0</v>
      </c>
      <c r="CK41">
        <f ca="1"/>
        <v>0</v>
      </c>
      <c r="CL41">
        <f ca="1"/>
        <v>0</v>
      </c>
      <c r="CM41">
        <f ca="1"/>
        <v>0</v>
      </c>
      <c r="CN41">
        <f ca="1"/>
        <v>0</v>
      </c>
      <c r="CO41">
        <f ca="1"/>
        <v>0</v>
      </c>
      <c r="CP41">
        <f ca="1"/>
        <v>0</v>
      </c>
      <c r="CQ41">
        <f ca="1"/>
        <v>0</v>
      </c>
      <c r="CR41">
        <f ca="1"/>
        <v>0</v>
      </c>
      <c r="CS41">
        <f ca="1"/>
        <v>0</v>
      </c>
      <c r="CT41">
        <f ca="1"/>
        <v>0</v>
      </c>
      <c r="CU41" t="b">
        <f ca="1"/>
        <v>1</v>
      </c>
      <c r="CV41" t="b">
        <f ca="1"/>
        <v>0</v>
      </c>
      <c r="CW41">
        <f ca="1"/>
        <v>98</v>
      </c>
      <c r="CX41">
        <f ca="1"/>
        <v>39</v>
      </c>
      <c r="CY41">
        <f ca="1"/>
        <v>2</v>
      </c>
      <c r="CZ41">
        <f ca="1"/>
        <v>0</v>
      </c>
      <c r="DA41">
        <f ca="1"/>
        <v>0</v>
      </c>
      <c r="DB41" t="b">
        <f ca="1"/>
        <v>0</v>
      </c>
      <c r="DC41" t="b">
        <f ca="1"/>
        <v>0</v>
      </c>
      <c r="DD41">
        <f ca="1"/>
        <v>0</v>
      </c>
      <c r="DE41" t="b">
        <f ca="1"/>
        <v>0</v>
      </c>
      <c r="DF41">
        <f ca="1"/>
        <v>0</v>
      </c>
    </row>
    <row r="42" spans="1:110" x14ac:dyDescent="0.2">
      <c r="A42" t="str">
        <f ca="1"/>
        <v>5_31 Chalet</v>
      </c>
      <c r="B42">
        <f ca="1"/>
        <v>6</v>
      </c>
      <c r="C42">
        <f ca="1"/>
        <v>0</v>
      </c>
      <c r="D42">
        <f ca="1"/>
        <v>0</v>
      </c>
      <c r="E42">
        <f ca="1"/>
        <v>0</v>
      </c>
      <c r="F42">
        <f ca="1"/>
        <v>0</v>
      </c>
      <c r="G42">
        <f ca="1"/>
        <v>0</v>
      </c>
      <c r="H42">
        <f ca="1"/>
        <v>0</v>
      </c>
      <c r="I42">
        <f ca="1"/>
        <v>0</v>
      </c>
      <c r="J42" t="str">
        <f ca="1"/>
        <v>0:07</v>
      </c>
      <c r="K42" t="b">
        <f ca="1"/>
        <v>0</v>
      </c>
      <c r="L42" t="b">
        <f ca="1"/>
        <v>0</v>
      </c>
      <c r="M42" t="b">
        <f ca="1"/>
        <v>0</v>
      </c>
      <c r="N42" t="str">
        <f ca="1"/>
        <v>Jager</v>
      </c>
      <c r="O42" t="b">
        <f ca="1"/>
        <v>0</v>
      </c>
      <c r="P42">
        <f ca="1"/>
        <v>0</v>
      </c>
      <c r="Q42">
        <f ca="1"/>
        <v>0</v>
      </c>
      <c r="R42">
        <f ca="1"/>
        <v>0</v>
      </c>
      <c r="S42">
        <f ca="1"/>
        <v>0</v>
      </c>
      <c r="T42">
        <f ca="1"/>
        <v>0</v>
      </c>
      <c r="U42">
        <f ca="1"/>
        <v>0</v>
      </c>
      <c r="V42">
        <f ca="1"/>
        <v>0</v>
      </c>
      <c r="W42">
        <f ca="1"/>
        <v>0</v>
      </c>
      <c r="X42">
        <f ca="1"/>
        <v>0</v>
      </c>
      <c r="Y42">
        <f ca="1"/>
        <v>0</v>
      </c>
      <c r="Z42">
        <f ca="1"/>
        <v>6</v>
      </c>
      <c r="AA42">
        <f ca="1"/>
        <v>0</v>
      </c>
      <c r="AB42">
        <f ca="1"/>
        <v>0</v>
      </c>
      <c r="AC42">
        <f ca="1"/>
        <v>0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  <c r="AI42">
        <f ca="1"/>
        <v>0</v>
      </c>
      <c r="AJ42">
        <f ca="1"/>
        <v>0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  <c r="AQ42">
        <f ca="1"/>
        <v>0</v>
      </c>
      <c r="AR42">
        <f ca="1"/>
        <v>0</v>
      </c>
      <c r="AS42">
        <f ca="1"/>
        <v>0</v>
      </c>
      <c r="AT42">
        <f ca="1"/>
        <v>0</v>
      </c>
      <c r="AU42">
        <f ca="1"/>
        <v>0</v>
      </c>
      <c r="AV42">
        <f ca="1"/>
        <v>0</v>
      </c>
      <c r="AW42">
        <f ca="1"/>
        <v>0</v>
      </c>
      <c r="AX42">
        <f ca="1"/>
        <v>0</v>
      </c>
      <c r="AY42">
        <f ca="1"/>
        <v>0</v>
      </c>
      <c r="AZ42">
        <f ca="1"/>
        <v>0</v>
      </c>
      <c r="BA42">
        <f ca="1"/>
        <v>0</v>
      </c>
      <c r="BB42">
        <f ca="1"/>
        <v>0</v>
      </c>
      <c r="BC42">
        <f ca="1"/>
        <v>0</v>
      </c>
      <c r="BD42">
        <f ca="1"/>
        <v>0</v>
      </c>
      <c r="BE42">
        <f ca="1"/>
        <v>0</v>
      </c>
      <c r="BF42">
        <f ca="1"/>
        <v>0</v>
      </c>
      <c r="BG42">
        <f ca="1"/>
        <v>0</v>
      </c>
      <c r="BH42">
        <f ca="1"/>
        <v>0</v>
      </c>
      <c r="BI42">
        <f ca="1"/>
        <v>0</v>
      </c>
      <c r="BJ42">
        <f ca="1"/>
        <v>0</v>
      </c>
      <c r="BK42">
        <f ca="1"/>
        <v>0</v>
      </c>
      <c r="BL42">
        <f ca="1"/>
        <v>0</v>
      </c>
      <c r="BM42">
        <f ca="1"/>
        <v>0</v>
      </c>
      <c r="BN42">
        <f ca="1"/>
        <v>0</v>
      </c>
      <c r="BO42">
        <f ca="1"/>
        <v>0</v>
      </c>
      <c r="BP42">
        <f ca="1"/>
        <v>0</v>
      </c>
      <c r="BQ42">
        <f ca="1"/>
        <v>0</v>
      </c>
      <c r="BR42" t="str">
        <f ca="1"/>
        <v/>
      </c>
      <c r="BS42">
        <f ca="1"/>
        <v>0</v>
      </c>
      <c r="BT42">
        <f ca="1"/>
        <v>0</v>
      </c>
      <c r="BU42" t="b">
        <f ca="1"/>
        <v>0</v>
      </c>
      <c r="BV42" t="b">
        <f ca="1"/>
        <v>0</v>
      </c>
      <c r="BW42">
        <f ca="1"/>
        <v>0</v>
      </c>
      <c r="BX42">
        <f ca="1"/>
        <v>0</v>
      </c>
      <c r="BY42">
        <f ca="1"/>
        <v>0</v>
      </c>
      <c r="BZ42">
        <f ca="1"/>
        <v>0</v>
      </c>
      <c r="CA42">
        <f ca="1"/>
        <v>1</v>
      </c>
      <c r="CB42">
        <f ca="1"/>
        <v>1</v>
      </c>
      <c r="CC42" t="b">
        <f ca="1"/>
        <v>1</v>
      </c>
      <c r="CD42" t="b">
        <f ca="1"/>
        <v>1</v>
      </c>
      <c r="CE42">
        <f ca="1"/>
        <v>0</v>
      </c>
      <c r="CF42">
        <f ca="1"/>
        <v>0</v>
      </c>
      <c r="CG42">
        <f ca="1"/>
        <v>0</v>
      </c>
      <c r="CH42">
        <f ca="1"/>
        <v>7</v>
      </c>
      <c r="CI42">
        <f ca="1"/>
        <v>173</v>
      </c>
      <c r="CJ42">
        <f ca="1"/>
        <v>0</v>
      </c>
      <c r="CK42">
        <f ca="1"/>
        <v>0</v>
      </c>
      <c r="CL42">
        <f ca="1"/>
        <v>0</v>
      </c>
      <c r="CM42">
        <f ca="1"/>
        <v>0</v>
      </c>
      <c r="CN42">
        <f ca="1"/>
        <v>0</v>
      </c>
      <c r="CO42">
        <f ca="1"/>
        <v>0</v>
      </c>
      <c r="CP42">
        <f ca="1"/>
        <v>0</v>
      </c>
      <c r="CQ42">
        <f ca="1"/>
        <v>0</v>
      </c>
      <c r="CR42">
        <f ca="1"/>
        <v>0</v>
      </c>
      <c r="CS42">
        <f ca="1"/>
        <v>0</v>
      </c>
      <c r="CT42">
        <f ca="1"/>
        <v>0</v>
      </c>
      <c r="CU42" t="b">
        <f ca="1"/>
        <v>1</v>
      </c>
      <c r="CV42" t="b">
        <f ca="1"/>
        <v>1</v>
      </c>
      <c r="CW42" t="b">
        <f ca="1"/>
        <v>0</v>
      </c>
      <c r="CX42">
        <f ca="1"/>
        <v>173</v>
      </c>
      <c r="CY42">
        <f ca="1"/>
        <v>1</v>
      </c>
      <c r="CZ42">
        <f ca="1"/>
        <v>1</v>
      </c>
      <c r="DA42">
        <f ca="1"/>
        <v>0</v>
      </c>
      <c r="DB42" t="b">
        <f ca="1"/>
        <v>0</v>
      </c>
      <c r="DC42" t="b">
        <f ca="1"/>
        <v>0</v>
      </c>
      <c r="DD42">
        <f ca="1"/>
        <v>0</v>
      </c>
      <c r="DE42" t="b">
        <f ca="1"/>
        <v>0</v>
      </c>
      <c r="DF42">
        <f ca="1"/>
        <v>0</v>
      </c>
    </row>
    <row r="43" spans="1:110" x14ac:dyDescent="0.2">
      <c r="A43" t="str">
        <f ca="1"/>
        <v>5_31 Chalet</v>
      </c>
      <c r="B43">
        <f ca="1"/>
        <v>7</v>
      </c>
      <c r="C43">
        <f ca="1"/>
        <v>0</v>
      </c>
      <c r="D43">
        <f ca="1"/>
        <v>0</v>
      </c>
      <c r="E43">
        <f ca="1"/>
        <v>0</v>
      </c>
      <c r="F43">
        <f ca="1"/>
        <v>0</v>
      </c>
      <c r="G43">
        <f ca="1"/>
        <v>0</v>
      </c>
      <c r="H43">
        <f ca="1"/>
        <v>0</v>
      </c>
      <c r="I43">
        <f ca="1"/>
        <v>0</v>
      </c>
      <c r="J43" t="str">
        <f ca="1"/>
        <v>2:04</v>
      </c>
      <c r="K43" t="b">
        <f ca="1"/>
        <v>0</v>
      </c>
      <c r="L43" t="b">
        <f ca="1"/>
        <v>0</v>
      </c>
      <c r="M43" t="b">
        <f ca="1"/>
        <v>0</v>
      </c>
      <c r="N43" t="str">
        <f ca="1"/>
        <v>Finka</v>
      </c>
      <c r="O43" t="b">
        <f ca="1"/>
        <v>0</v>
      </c>
      <c r="P43">
        <f ca="1"/>
        <v>0</v>
      </c>
      <c r="Q43">
        <f ca="1"/>
        <v>0</v>
      </c>
      <c r="R43">
        <f ca="1"/>
        <v>0</v>
      </c>
      <c r="S43">
        <f ca="1"/>
        <v>0</v>
      </c>
      <c r="T43">
        <f ca="1"/>
        <v>0</v>
      </c>
      <c r="U43">
        <f ca="1"/>
        <v>0</v>
      </c>
      <c r="V43">
        <f ca="1"/>
        <v>0</v>
      </c>
      <c r="W43">
        <f ca="1"/>
        <v>0</v>
      </c>
      <c r="X43">
        <f ca="1"/>
        <v>0</v>
      </c>
      <c r="Y43">
        <f ca="1"/>
        <v>0</v>
      </c>
      <c r="Z43">
        <f ca="1"/>
        <v>7</v>
      </c>
      <c r="AA43">
        <f ca="1"/>
        <v>0</v>
      </c>
      <c r="AB43">
        <f ca="1"/>
        <v>0</v>
      </c>
      <c r="AC43">
        <f ca="1"/>
        <v>0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  <c r="AI43">
        <f ca="1"/>
        <v>0</v>
      </c>
      <c r="AJ43">
        <f ca="1"/>
        <v>0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>
        <f ca="1"/>
        <v>0</v>
      </c>
      <c r="AP43">
        <f ca="1"/>
        <v>0</v>
      </c>
      <c r="AQ43">
        <f ca="1"/>
        <v>0</v>
      </c>
      <c r="AR43">
        <f ca="1"/>
        <v>0</v>
      </c>
      <c r="AS43">
        <f ca="1"/>
        <v>0</v>
      </c>
      <c r="AT43">
        <f ca="1"/>
        <v>0</v>
      </c>
      <c r="AU43">
        <f ca="1"/>
        <v>0</v>
      </c>
      <c r="AV43">
        <f ca="1"/>
        <v>0</v>
      </c>
      <c r="AW43">
        <f ca="1"/>
        <v>0</v>
      </c>
      <c r="AX43">
        <f ca="1"/>
        <v>0</v>
      </c>
      <c r="AY43">
        <f ca="1"/>
        <v>0</v>
      </c>
      <c r="AZ43">
        <f ca="1"/>
        <v>0</v>
      </c>
      <c r="BA43">
        <f ca="1"/>
        <v>0</v>
      </c>
      <c r="BB43">
        <f ca="1"/>
        <v>0</v>
      </c>
      <c r="BC43">
        <f ca="1"/>
        <v>0</v>
      </c>
      <c r="BD43">
        <f ca="1"/>
        <v>0</v>
      </c>
      <c r="BE43">
        <f ca="1"/>
        <v>0</v>
      </c>
      <c r="BF43">
        <f ca="1"/>
        <v>0</v>
      </c>
      <c r="BG43">
        <f ca="1"/>
        <v>0</v>
      </c>
      <c r="BH43">
        <f ca="1"/>
        <v>0</v>
      </c>
      <c r="BI43">
        <f ca="1"/>
        <v>0</v>
      </c>
      <c r="BJ43">
        <f ca="1"/>
        <v>0</v>
      </c>
      <c r="BK43">
        <f ca="1"/>
        <v>0</v>
      </c>
      <c r="BL43">
        <f ca="1"/>
        <v>0</v>
      </c>
      <c r="BM43">
        <f ca="1"/>
        <v>0</v>
      </c>
      <c r="BN43">
        <f ca="1"/>
        <v>0</v>
      </c>
      <c r="BO43">
        <f ca="1"/>
        <v>0</v>
      </c>
      <c r="BP43">
        <f ca="1"/>
        <v>0</v>
      </c>
      <c r="BQ43">
        <f ca="1"/>
        <v>0</v>
      </c>
      <c r="BR43" t="str">
        <f ca="1"/>
        <v/>
      </c>
      <c r="BS43">
        <f ca="1"/>
        <v>0</v>
      </c>
      <c r="BT43">
        <f ca="1"/>
        <v>0</v>
      </c>
      <c r="BU43" t="b">
        <f ca="1"/>
        <v>0</v>
      </c>
      <c r="BV43" t="b">
        <f ca="1"/>
        <v>0</v>
      </c>
      <c r="BW43">
        <f ca="1"/>
        <v>0</v>
      </c>
      <c r="BX43">
        <f ca="1"/>
        <v>0</v>
      </c>
      <c r="BY43">
        <f ca="1"/>
        <v>0</v>
      </c>
      <c r="BZ43">
        <f ca="1"/>
        <v>0</v>
      </c>
      <c r="CA43">
        <f ca="1"/>
        <v>0</v>
      </c>
      <c r="CB43">
        <f ca="1"/>
        <v>0</v>
      </c>
      <c r="CC43" t="b">
        <f ca="1"/>
        <v>0</v>
      </c>
      <c r="CD43" t="b">
        <f ca="1"/>
        <v>0</v>
      </c>
      <c r="CE43">
        <f ca="1"/>
        <v>0</v>
      </c>
      <c r="CF43">
        <f ca="1"/>
        <v>0</v>
      </c>
      <c r="CG43">
        <f ca="1"/>
        <v>0</v>
      </c>
      <c r="CH43">
        <f ca="1"/>
        <v>124</v>
      </c>
      <c r="CI43">
        <f ca="1"/>
        <v>56</v>
      </c>
      <c r="CJ43">
        <f ca="1"/>
        <v>0</v>
      </c>
      <c r="CK43">
        <f ca="1"/>
        <v>0</v>
      </c>
      <c r="CL43">
        <f ca="1"/>
        <v>0</v>
      </c>
      <c r="CM43">
        <f ca="1"/>
        <v>0</v>
      </c>
      <c r="CN43">
        <f ca="1"/>
        <v>0</v>
      </c>
      <c r="CO43">
        <f ca="1"/>
        <v>0</v>
      </c>
      <c r="CP43">
        <f ca="1"/>
        <v>0</v>
      </c>
      <c r="CQ43">
        <f ca="1"/>
        <v>0</v>
      </c>
      <c r="CR43">
        <f ca="1"/>
        <v>0</v>
      </c>
      <c r="CS43">
        <f ca="1"/>
        <v>0</v>
      </c>
      <c r="CT43">
        <f ca="1"/>
        <v>0</v>
      </c>
      <c r="CU43">
        <f ca="1"/>
        <v>0</v>
      </c>
      <c r="CV43">
        <f ca="1"/>
        <v>0</v>
      </c>
      <c r="CW43">
        <f ca="1"/>
        <v>0</v>
      </c>
      <c r="CX43">
        <f ca="1"/>
        <v>0</v>
      </c>
      <c r="CY43">
        <f ca="1"/>
        <v>0</v>
      </c>
      <c r="CZ43">
        <f ca="1"/>
        <v>0</v>
      </c>
      <c r="DA43">
        <f ca="1"/>
        <v>0</v>
      </c>
      <c r="DB43" t="b">
        <f ca="1"/>
        <v>0</v>
      </c>
      <c r="DC43" t="b">
        <f ca="1"/>
        <v>0</v>
      </c>
      <c r="DD43">
        <f ca="1"/>
        <v>0</v>
      </c>
      <c r="DE43" t="b">
        <f ca="1"/>
        <v>0</v>
      </c>
      <c r="DF43">
        <f ca="1"/>
        <v>0</v>
      </c>
    </row>
    <row r="44" spans="1:110" x14ac:dyDescent="0.2">
      <c r="A44" t="str">
        <f ca="1"/>
        <v>5_31 Chalet</v>
      </c>
      <c r="B44">
        <f ca="1"/>
        <v>8</v>
      </c>
      <c r="C44">
        <f ca="1"/>
        <v>0</v>
      </c>
      <c r="D44">
        <f ca="1"/>
        <v>0</v>
      </c>
      <c r="E44">
        <f ca="1"/>
        <v>0</v>
      </c>
      <c r="F44">
        <f ca="1"/>
        <v>0</v>
      </c>
      <c r="G44">
        <f ca="1"/>
        <v>0</v>
      </c>
      <c r="H44">
        <f ca="1"/>
        <v>0</v>
      </c>
      <c r="I44">
        <f ca="1"/>
        <v>0</v>
      </c>
      <c r="J44">
        <f ca="1"/>
        <v>0</v>
      </c>
      <c r="K44" t="b">
        <f ca="1"/>
        <v>0</v>
      </c>
      <c r="L44" t="b">
        <f ca="1"/>
        <v>0</v>
      </c>
      <c r="M44" t="b">
        <f ca="1"/>
        <v>0</v>
      </c>
      <c r="N44" t="str">
        <f ca="1"/>
        <v>Finka</v>
      </c>
      <c r="O44" t="b">
        <f ca="1"/>
        <v>0</v>
      </c>
      <c r="P44">
        <f ca="1"/>
        <v>0</v>
      </c>
      <c r="Q44">
        <f ca="1"/>
        <v>0</v>
      </c>
      <c r="R44">
        <f ca="1"/>
        <v>0</v>
      </c>
      <c r="S44">
        <f ca="1"/>
        <v>0</v>
      </c>
      <c r="T44">
        <f ca="1"/>
        <v>0</v>
      </c>
      <c r="U44">
        <f ca="1"/>
        <v>0</v>
      </c>
      <c r="V44">
        <f ca="1"/>
        <v>0</v>
      </c>
      <c r="W44">
        <f ca="1"/>
        <v>0</v>
      </c>
      <c r="X44">
        <f ca="1"/>
        <v>0</v>
      </c>
      <c r="Y44">
        <f ca="1"/>
        <v>0</v>
      </c>
      <c r="Z44">
        <f ca="1"/>
        <v>8</v>
      </c>
      <c r="AA44">
        <f ca="1"/>
        <v>0</v>
      </c>
      <c r="AB44">
        <f ca="1"/>
        <v>0</v>
      </c>
      <c r="AC44">
        <f ca="1"/>
        <v>0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  <c r="AI44">
        <f ca="1"/>
        <v>0</v>
      </c>
      <c r="AJ44">
        <f ca="1"/>
        <v>0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  <c r="AQ44">
        <f ca="1"/>
        <v>0</v>
      </c>
      <c r="AR44">
        <f ca="1"/>
        <v>0</v>
      </c>
      <c r="AS44">
        <f ca="1"/>
        <v>0</v>
      </c>
      <c r="AT44">
        <f ca="1"/>
        <v>0</v>
      </c>
      <c r="AU44">
        <f ca="1"/>
        <v>0</v>
      </c>
      <c r="AV44">
        <f ca="1"/>
        <v>0</v>
      </c>
      <c r="AW44">
        <f ca="1"/>
        <v>0</v>
      </c>
      <c r="AX44">
        <f ca="1"/>
        <v>0</v>
      </c>
      <c r="AY44">
        <f ca="1"/>
        <v>0</v>
      </c>
      <c r="AZ44">
        <f ca="1"/>
        <v>0</v>
      </c>
      <c r="BA44">
        <f ca="1"/>
        <v>0</v>
      </c>
      <c r="BB44">
        <f ca="1"/>
        <v>0</v>
      </c>
      <c r="BC44">
        <f ca="1"/>
        <v>0</v>
      </c>
      <c r="BD44">
        <f ca="1"/>
        <v>0</v>
      </c>
      <c r="BE44">
        <f ca="1"/>
        <v>0</v>
      </c>
      <c r="BF44">
        <f ca="1"/>
        <v>0</v>
      </c>
      <c r="BG44">
        <f ca="1"/>
        <v>0</v>
      </c>
      <c r="BH44">
        <f ca="1"/>
        <v>0</v>
      </c>
      <c r="BI44">
        <f ca="1"/>
        <v>0</v>
      </c>
      <c r="BJ44">
        <f ca="1"/>
        <v>0</v>
      </c>
      <c r="BK44">
        <f ca="1"/>
        <v>0</v>
      </c>
      <c r="BL44">
        <f ca="1"/>
        <v>0</v>
      </c>
      <c r="BM44">
        <f ca="1"/>
        <v>0</v>
      </c>
      <c r="BN44">
        <f ca="1"/>
        <v>0</v>
      </c>
      <c r="BO44">
        <f ca="1"/>
        <v>0</v>
      </c>
      <c r="BP44">
        <f ca="1"/>
        <v>0</v>
      </c>
      <c r="BQ44">
        <f ca="1"/>
        <v>0</v>
      </c>
      <c r="BR44" t="str">
        <f ca="1"/>
        <v/>
      </c>
      <c r="BS44">
        <f ca="1"/>
        <v>0</v>
      </c>
      <c r="BT44">
        <f ca="1"/>
        <v>0</v>
      </c>
      <c r="BU44" t="b">
        <f ca="1"/>
        <v>0</v>
      </c>
      <c r="BV44" t="b">
        <f ca="1"/>
        <v>0</v>
      </c>
      <c r="BW44">
        <f ca="1"/>
        <v>0</v>
      </c>
      <c r="BX44">
        <f ca="1"/>
        <v>0</v>
      </c>
      <c r="BY44">
        <f ca="1"/>
        <v>0</v>
      </c>
      <c r="BZ44" t="str">
        <f ca="1"/>
        <v xml:space="preserve"> </v>
      </c>
      <c r="CA44">
        <f ca="1"/>
        <v>0</v>
      </c>
      <c r="CB44">
        <f ca="1"/>
        <v>0</v>
      </c>
      <c r="CC44" t="b">
        <f ca="1"/>
        <v>0</v>
      </c>
      <c r="CD44" t="b">
        <f ca="1"/>
        <v>1</v>
      </c>
      <c r="CE44">
        <f ca="1"/>
        <v>0</v>
      </c>
      <c r="CF44">
        <f ca="1"/>
        <v>0</v>
      </c>
      <c r="CG44">
        <f ca="1"/>
        <v>0</v>
      </c>
      <c r="CH44">
        <f ca="1"/>
        <v>0</v>
      </c>
      <c r="CI44" t="b">
        <f ca="1"/>
        <v>0</v>
      </c>
      <c r="CJ44">
        <f ca="1"/>
        <v>0</v>
      </c>
      <c r="CK44">
        <f ca="1"/>
        <v>0</v>
      </c>
      <c r="CL44">
        <f ca="1"/>
        <v>0</v>
      </c>
      <c r="CM44">
        <f ca="1"/>
        <v>0</v>
      </c>
      <c r="CN44">
        <f ca="1"/>
        <v>0</v>
      </c>
      <c r="CO44">
        <f ca="1"/>
        <v>0</v>
      </c>
      <c r="CP44">
        <f ca="1"/>
        <v>0</v>
      </c>
      <c r="CQ44">
        <f ca="1"/>
        <v>0</v>
      </c>
      <c r="CR44">
        <f ca="1"/>
        <v>0</v>
      </c>
      <c r="CS44">
        <f ca="1"/>
        <v>0</v>
      </c>
      <c r="CT44">
        <f ca="1"/>
        <v>0</v>
      </c>
      <c r="CU44">
        <f ca="1"/>
        <v>0</v>
      </c>
      <c r="CV44">
        <f ca="1"/>
        <v>0</v>
      </c>
      <c r="CW44">
        <f ca="1"/>
        <v>0</v>
      </c>
      <c r="CX44">
        <f ca="1"/>
        <v>0</v>
      </c>
      <c r="CY44">
        <f ca="1"/>
        <v>0</v>
      </c>
      <c r="CZ44">
        <f ca="1"/>
        <v>0</v>
      </c>
      <c r="DA44">
        <f ca="1"/>
        <v>0</v>
      </c>
      <c r="DB44" t="b">
        <f ca="1"/>
        <v>0</v>
      </c>
      <c r="DC44" t="b">
        <f ca="1"/>
        <v>0</v>
      </c>
      <c r="DD44">
        <f ca="1"/>
        <v>0</v>
      </c>
      <c r="DE44" t="b">
        <f ca="1"/>
        <v>0</v>
      </c>
      <c r="DF44">
        <f ca="1"/>
        <v>0</v>
      </c>
    </row>
    <row r="45" spans="1:110" x14ac:dyDescent="0.2">
      <c r="A45" t="str">
        <f ca="1"/>
        <v>5_31 Chalet</v>
      </c>
      <c r="B45">
        <f ca="1"/>
        <v>9</v>
      </c>
      <c r="C45">
        <f ca="1"/>
        <v>0</v>
      </c>
      <c r="D45">
        <f ca="1"/>
        <v>0</v>
      </c>
      <c r="E45">
        <f ca="1"/>
        <v>0</v>
      </c>
      <c r="F45">
        <f ca="1"/>
        <v>0</v>
      </c>
      <c r="G45">
        <f ca="1"/>
        <v>0</v>
      </c>
      <c r="H45">
        <f ca="1"/>
        <v>0</v>
      </c>
      <c r="I45">
        <f ca="1"/>
        <v>0</v>
      </c>
      <c r="J45" t="str">
        <f ca="1"/>
        <v>1:21</v>
      </c>
      <c r="K45" t="b">
        <f ca="1"/>
        <v>0</v>
      </c>
      <c r="L45" t="b">
        <f ca="1"/>
        <v>0</v>
      </c>
      <c r="M45" t="b">
        <f ca="1"/>
        <v>0</v>
      </c>
      <c r="N45" t="str">
        <f ca="1"/>
        <v>Finka</v>
      </c>
      <c r="O45" t="b">
        <f ca="1"/>
        <v>0</v>
      </c>
      <c r="P45">
        <f ca="1"/>
        <v>0</v>
      </c>
      <c r="Q45">
        <f ca="1"/>
        <v>0</v>
      </c>
      <c r="R45">
        <f ca="1"/>
        <v>0</v>
      </c>
      <c r="S45">
        <f ca="1"/>
        <v>0</v>
      </c>
      <c r="T45">
        <f ca="1"/>
        <v>0</v>
      </c>
      <c r="U45">
        <f ca="1"/>
        <v>0</v>
      </c>
      <c r="V45">
        <f ca="1"/>
        <v>0</v>
      </c>
      <c r="W45">
        <f ca="1"/>
        <v>0</v>
      </c>
      <c r="X45">
        <f ca="1"/>
        <v>0</v>
      </c>
      <c r="Y45">
        <f ca="1"/>
        <v>0</v>
      </c>
      <c r="Z45">
        <f ca="1"/>
        <v>9</v>
      </c>
      <c r="AA45">
        <f ca="1"/>
        <v>0</v>
      </c>
      <c r="AB45">
        <f ca="1"/>
        <v>0</v>
      </c>
      <c r="AC45">
        <f ca="1"/>
        <v>0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  <c r="AI45">
        <f ca="1"/>
        <v>0</v>
      </c>
      <c r="AJ45">
        <f ca="1"/>
        <v>0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  <c r="AQ45">
        <f ca="1"/>
        <v>0</v>
      </c>
      <c r="AR45">
        <f ca="1"/>
        <v>0</v>
      </c>
      <c r="AS45">
        <f ca="1"/>
        <v>0</v>
      </c>
      <c r="AT45">
        <f ca="1"/>
        <v>0</v>
      </c>
      <c r="AU45">
        <f ca="1"/>
        <v>0</v>
      </c>
      <c r="AV45">
        <f ca="1"/>
        <v>0</v>
      </c>
      <c r="AW45">
        <f ca="1"/>
        <v>0</v>
      </c>
      <c r="AX45">
        <f ca="1"/>
        <v>0</v>
      </c>
      <c r="AY45">
        <f ca="1"/>
        <v>0</v>
      </c>
      <c r="AZ45">
        <f ca="1"/>
        <v>0</v>
      </c>
      <c r="BA45">
        <f ca="1"/>
        <v>0</v>
      </c>
      <c r="BB45">
        <f ca="1"/>
        <v>0</v>
      </c>
      <c r="BC45">
        <f ca="1"/>
        <v>0</v>
      </c>
      <c r="BD45">
        <f ca="1"/>
        <v>0</v>
      </c>
      <c r="BE45">
        <f ca="1"/>
        <v>0</v>
      </c>
      <c r="BF45">
        <f ca="1"/>
        <v>0</v>
      </c>
      <c r="BG45">
        <f ca="1"/>
        <v>0</v>
      </c>
      <c r="BH45">
        <f ca="1"/>
        <v>0</v>
      </c>
      <c r="BI45">
        <f ca="1"/>
        <v>0</v>
      </c>
      <c r="BJ45">
        <f ca="1"/>
        <v>0</v>
      </c>
      <c r="BK45">
        <f ca="1"/>
        <v>0</v>
      </c>
      <c r="BL45">
        <f ca="1"/>
        <v>0</v>
      </c>
      <c r="BM45">
        <f ca="1"/>
        <v>0</v>
      </c>
      <c r="BN45">
        <f ca="1"/>
        <v>0</v>
      </c>
      <c r="BO45">
        <f ca="1"/>
        <v>0</v>
      </c>
      <c r="BP45">
        <f ca="1"/>
        <v>0</v>
      </c>
      <c r="BQ45">
        <f ca="1"/>
        <v>0</v>
      </c>
      <c r="BR45" t="str">
        <f ca="1"/>
        <v/>
      </c>
      <c r="BS45">
        <f ca="1"/>
        <v>0</v>
      </c>
      <c r="BT45">
        <f ca="1"/>
        <v>0</v>
      </c>
      <c r="BU45" t="b">
        <f ca="1"/>
        <v>0</v>
      </c>
      <c r="BV45" t="b">
        <f ca="1"/>
        <v>0</v>
      </c>
      <c r="BW45">
        <f ca="1"/>
        <v>0</v>
      </c>
      <c r="BX45">
        <f ca="1"/>
        <v>0</v>
      </c>
      <c r="BY45">
        <f ca="1"/>
        <v>0</v>
      </c>
      <c r="BZ45">
        <f ca="1"/>
        <v>0</v>
      </c>
      <c r="CA45">
        <f ca="1"/>
        <v>0</v>
      </c>
      <c r="CB45">
        <f ca="1"/>
        <v>0</v>
      </c>
      <c r="CC45" t="b">
        <f ca="1"/>
        <v>0</v>
      </c>
      <c r="CD45" t="b">
        <f ca="1"/>
        <v>0</v>
      </c>
      <c r="CE45">
        <f ca="1"/>
        <v>0</v>
      </c>
      <c r="CF45">
        <f ca="1"/>
        <v>0</v>
      </c>
      <c r="CG45">
        <f ca="1"/>
        <v>0</v>
      </c>
      <c r="CH45">
        <f ca="1"/>
        <v>81</v>
      </c>
      <c r="CI45">
        <f ca="1"/>
        <v>99</v>
      </c>
      <c r="CJ45">
        <f ca="1"/>
        <v>0</v>
      </c>
      <c r="CK45">
        <f ca="1"/>
        <v>0</v>
      </c>
      <c r="CL45">
        <f ca="1"/>
        <v>0</v>
      </c>
      <c r="CM45">
        <f ca="1"/>
        <v>0</v>
      </c>
      <c r="CN45">
        <f ca="1"/>
        <v>0</v>
      </c>
      <c r="CO45">
        <f ca="1"/>
        <v>0</v>
      </c>
      <c r="CP45">
        <f ca="1"/>
        <v>0</v>
      </c>
      <c r="CQ45">
        <f ca="1"/>
        <v>0</v>
      </c>
      <c r="CR45">
        <f ca="1"/>
        <v>0</v>
      </c>
      <c r="CS45">
        <f ca="1"/>
        <v>0</v>
      </c>
      <c r="CT45">
        <f ca="1"/>
        <v>0</v>
      </c>
      <c r="CU45">
        <f ca="1"/>
        <v>0</v>
      </c>
      <c r="CV45">
        <f ca="1"/>
        <v>0</v>
      </c>
      <c r="CW45">
        <f ca="1"/>
        <v>0</v>
      </c>
      <c r="CX45">
        <f ca="1"/>
        <v>0</v>
      </c>
      <c r="CY45">
        <f ca="1"/>
        <v>0</v>
      </c>
      <c r="CZ45">
        <f ca="1"/>
        <v>0</v>
      </c>
      <c r="DA45">
        <f ca="1"/>
        <v>0</v>
      </c>
      <c r="DB45" t="b">
        <f ca="1"/>
        <v>0</v>
      </c>
      <c r="DC45" t="b">
        <f ca="1"/>
        <v>0</v>
      </c>
      <c r="DD45">
        <f ca="1"/>
        <v>0</v>
      </c>
      <c r="DE45" t="b">
        <f ca="1"/>
        <v>0</v>
      </c>
      <c r="DF45">
        <f ca="1"/>
        <v>0</v>
      </c>
    </row>
    <row r="46" spans="1:110" x14ac:dyDescent="0.2">
      <c r="A46" t="str">
        <f ca="1"/>
        <v>5_31 Chalet</v>
      </c>
      <c r="B46">
        <f ca="1"/>
        <v>10</v>
      </c>
      <c r="C46">
        <f ca="1"/>
        <v>0</v>
      </c>
      <c r="D46">
        <f ca="1"/>
        <v>0</v>
      </c>
      <c r="E46">
        <f ca="1"/>
        <v>0</v>
      </c>
      <c r="F46">
        <f ca="1"/>
        <v>0</v>
      </c>
      <c r="G46">
        <f ca="1"/>
        <v>0</v>
      </c>
      <c r="H46">
        <f ca="1"/>
        <v>0</v>
      </c>
      <c r="I46">
        <f ca="1"/>
        <v>0</v>
      </c>
      <c r="J46" t="str">
        <f ca="1"/>
        <v>0:39</v>
      </c>
      <c r="K46" t="b">
        <f ca="1"/>
        <v>0</v>
      </c>
      <c r="L46" t="b">
        <f ca="1"/>
        <v>0</v>
      </c>
      <c r="M46" t="b">
        <f ca="1"/>
        <v>0</v>
      </c>
      <c r="N46" t="str">
        <f ca="1"/>
        <v>Finka</v>
      </c>
      <c r="O46" t="b">
        <f ca="1"/>
        <v>0</v>
      </c>
      <c r="P46">
        <f ca="1"/>
        <v>0</v>
      </c>
      <c r="Q46">
        <f ca="1"/>
        <v>0</v>
      </c>
      <c r="R46">
        <f ca="1"/>
        <v>0</v>
      </c>
      <c r="S46">
        <f ca="1"/>
        <v>0</v>
      </c>
      <c r="T46">
        <f ca="1"/>
        <v>0</v>
      </c>
      <c r="U46">
        <f ca="1"/>
        <v>0</v>
      </c>
      <c r="V46">
        <f ca="1"/>
        <v>0</v>
      </c>
      <c r="W46">
        <f ca="1"/>
        <v>0</v>
      </c>
      <c r="X46">
        <f ca="1"/>
        <v>0</v>
      </c>
      <c r="Y46">
        <f ca="1"/>
        <v>0</v>
      </c>
      <c r="Z46">
        <f ca="1"/>
        <v>10</v>
      </c>
      <c r="AA46">
        <f ca="1"/>
        <v>0</v>
      </c>
      <c r="AB46">
        <f ca="1"/>
        <v>0</v>
      </c>
      <c r="AC46">
        <f ca="1"/>
        <v>0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  <c r="AI46">
        <f ca="1"/>
        <v>0</v>
      </c>
      <c r="AJ46">
        <f ca="1"/>
        <v>0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  <c r="AQ46">
        <f ca="1"/>
        <v>0</v>
      </c>
      <c r="AR46">
        <f ca="1"/>
        <v>0</v>
      </c>
      <c r="AS46">
        <f ca="1"/>
        <v>0</v>
      </c>
      <c r="AT46">
        <f ca="1"/>
        <v>0</v>
      </c>
      <c r="AU46">
        <f ca="1"/>
        <v>0</v>
      </c>
      <c r="AV46">
        <f ca="1"/>
        <v>0</v>
      </c>
      <c r="AW46">
        <f ca="1"/>
        <v>0</v>
      </c>
      <c r="AX46">
        <f ca="1"/>
        <v>0</v>
      </c>
      <c r="AY46">
        <f ca="1"/>
        <v>0</v>
      </c>
      <c r="AZ46">
        <f ca="1"/>
        <v>0</v>
      </c>
      <c r="BA46">
        <f ca="1"/>
        <v>0</v>
      </c>
      <c r="BB46">
        <f ca="1"/>
        <v>0</v>
      </c>
      <c r="BC46">
        <f ca="1"/>
        <v>0</v>
      </c>
      <c r="BD46">
        <f ca="1"/>
        <v>0</v>
      </c>
      <c r="BE46">
        <f ca="1"/>
        <v>0</v>
      </c>
      <c r="BF46">
        <f ca="1"/>
        <v>0</v>
      </c>
      <c r="BG46">
        <f ca="1"/>
        <v>0</v>
      </c>
      <c r="BH46">
        <f ca="1"/>
        <v>0</v>
      </c>
      <c r="BI46">
        <f ca="1"/>
        <v>0</v>
      </c>
      <c r="BJ46">
        <f ca="1"/>
        <v>0</v>
      </c>
      <c r="BK46">
        <f ca="1"/>
        <v>0</v>
      </c>
      <c r="BL46">
        <f ca="1"/>
        <v>0</v>
      </c>
      <c r="BM46">
        <f ca="1"/>
        <v>0</v>
      </c>
      <c r="BN46">
        <f ca="1"/>
        <v>0</v>
      </c>
      <c r="BO46">
        <f ca="1"/>
        <v>0</v>
      </c>
      <c r="BP46">
        <f ca="1"/>
        <v>0</v>
      </c>
      <c r="BQ46">
        <f ca="1"/>
        <v>0</v>
      </c>
      <c r="BR46" t="str">
        <f ca="1"/>
        <v/>
      </c>
      <c r="BS46">
        <f ca="1"/>
        <v>0</v>
      </c>
      <c r="BT46">
        <f ca="1"/>
        <v>0</v>
      </c>
      <c r="BU46" t="b">
        <f ca="1"/>
        <v>0</v>
      </c>
      <c r="BV46" t="b">
        <f ca="1"/>
        <v>0</v>
      </c>
      <c r="BW46">
        <f ca="1"/>
        <v>0</v>
      </c>
      <c r="BX46">
        <f ca="1"/>
        <v>0</v>
      </c>
      <c r="BY46">
        <f ca="1"/>
        <v>0</v>
      </c>
      <c r="BZ46">
        <f ca="1"/>
        <v>0</v>
      </c>
      <c r="CA46">
        <f ca="1"/>
        <v>0</v>
      </c>
      <c r="CB46">
        <f ca="1"/>
        <v>0</v>
      </c>
      <c r="CC46" t="b">
        <f ca="1"/>
        <v>0</v>
      </c>
      <c r="CD46" t="b">
        <f ca="1"/>
        <v>0</v>
      </c>
      <c r="CE46">
        <f ca="1"/>
        <v>0</v>
      </c>
      <c r="CF46">
        <f ca="1"/>
        <v>0</v>
      </c>
      <c r="CG46">
        <f ca="1"/>
        <v>0</v>
      </c>
      <c r="CH46">
        <f ca="1"/>
        <v>39</v>
      </c>
      <c r="CI46">
        <f ca="1"/>
        <v>141</v>
      </c>
      <c r="CJ46">
        <f ca="1"/>
        <v>0</v>
      </c>
      <c r="CK46">
        <f ca="1"/>
        <v>0</v>
      </c>
      <c r="CL46">
        <f ca="1"/>
        <v>0</v>
      </c>
      <c r="CM46">
        <f ca="1"/>
        <v>0</v>
      </c>
      <c r="CN46">
        <f ca="1"/>
        <v>0</v>
      </c>
      <c r="CO46">
        <f ca="1"/>
        <v>0</v>
      </c>
      <c r="CP46">
        <f ca="1"/>
        <v>0</v>
      </c>
      <c r="CQ46">
        <f ca="1"/>
        <v>0</v>
      </c>
      <c r="CR46">
        <f ca="1"/>
        <v>0</v>
      </c>
      <c r="CS46">
        <f ca="1"/>
        <v>0</v>
      </c>
      <c r="CT46">
        <f ca="1"/>
        <v>0</v>
      </c>
      <c r="CU46">
        <f ca="1"/>
        <v>0</v>
      </c>
      <c r="CV46">
        <f ca="1"/>
        <v>0</v>
      </c>
      <c r="CW46">
        <f ca="1"/>
        <v>0</v>
      </c>
      <c r="CX46">
        <f ca="1"/>
        <v>0</v>
      </c>
      <c r="CY46">
        <f ca="1"/>
        <v>0</v>
      </c>
      <c r="CZ46">
        <f ca="1"/>
        <v>0</v>
      </c>
      <c r="DA46">
        <f ca="1"/>
        <v>0</v>
      </c>
      <c r="DB46" t="b">
        <f ca="1"/>
        <v>0</v>
      </c>
      <c r="DC46" t="b">
        <f ca="1"/>
        <v>0</v>
      </c>
      <c r="DD46">
        <f ca="1"/>
        <v>0</v>
      </c>
      <c r="DE46" t="b">
        <f ca="1"/>
        <v>0</v>
      </c>
      <c r="DF46">
        <f ca="1"/>
        <v>0</v>
      </c>
    </row>
    <row r="47" spans="1:110" x14ac:dyDescent="0.2">
      <c r="A47" t="str">
        <f ca="1"/>
        <v>5_31 Chalet</v>
      </c>
      <c r="B47">
        <f ca="1"/>
        <v>11</v>
      </c>
      <c r="C47">
        <f ca="1"/>
        <v>0</v>
      </c>
      <c r="D47">
        <f ca="1"/>
        <v>0</v>
      </c>
      <c r="E47">
        <f ca="1"/>
        <v>0</v>
      </c>
      <c r="F47">
        <f ca="1"/>
        <v>0</v>
      </c>
      <c r="G47">
        <f ca="1"/>
        <v>0</v>
      </c>
      <c r="H47">
        <f ca="1"/>
        <v>0</v>
      </c>
      <c r="I47">
        <f ca="1"/>
        <v>0</v>
      </c>
      <c r="J47" t="str">
        <f ca="1"/>
        <v>1:22</v>
      </c>
      <c r="K47" t="b">
        <f ca="1"/>
        <v>0</v>
      </c>
      <c r="L47" t="b">
        <f ca="1"/>
        <v>0</v>
      </c>
      <c r="M47" t="b">
        <f ca="1"/>
        <v>0</v>
      </c>
      <c r="N47" t="str">
        <f ca="1"/>
        <v>Finka</v>
      </c>
      <c r="O47" t="b">
        <f ca="1"/>
        <v>0</v>
      </c>
      <c r="P47">
        <f ca="1"/>
        <v>0</v>
      </c>
      <c r="Q47">
        <f ca="1"/>
        <v>0</v>
      </c>
      <c r="R47">
        <f ca="1"/>
        <v>0</v>
      </c>
      <c r="S47">
        <f ca="1"/>
        <v>0</v>
      </c>
      <c r="T47">
        <f ca="1"/>
        <v>0</v>
      </c>
      <c r="U47">
        <f ca="1"/>
        <v>0</v>
      </c>
      <c r="V47">
        <f ca="1"/>
        <v>0</v>
      </c>
      <c r="W47">
        <f ca="1"/>
        <v>0</v>
      </c>
      <c r="X47">
        <f ca="1"/>
        <v>0</v>
      </c>
      <c r="Y47">
        <f ca="1"/>
        <v>0</v>
      </c>
      <c r="Z47">
        <f ca="1"/>
        <v>11</v>
      </c>
      <c r="AA47">
        <f ca="1"/>
        <v>0</v>
      </c>
      <c r="AB47">
        <f ca="1"/>
        <v>0</v>
      </c>
      <c r="AC47">
        <f ca="1"/>
        <v>0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  <c r="AI47">
        <f ca="1"/>
        <v>0</v>
      </c>
      <c r="AJ47">
        <f ca="1"/>
        <v>0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  <c r="AQ47">
        <f ca="1"/>
        <v>0</v>
      </c>
      <c r="AR47">
        <f ca="1"/>
        <v>0</v>
      </c>
      <c r="AS47">
        <f ca="1"/>
        <v>0</v>
      </c>
      <c r="AT47">
        <f ca="1"/>
        <v>0</v>
      </c>
      <c r="AU47">
        <f ca="1"/>
        <v>0</v>
      </c>
      <c r="AV47">
        <f ca="1"/>
        <v>0</v>
      </c>
      <c r="AW47">
        <f ca="1"/>
        <v>0</v>
      </c>
      <c r="AX47">
        <f ca="1"/>
        <v>0</v>
      </c>
      <c r="AY47">
        <f ca="1"/>
        <v>0</v>
      </c>
      <c r="AZ47">
        <f ca="1"/>
        <v>0</v>
      </c>
      <c r="BA47">
        <f ca="1"/>
        <v>0</v>
      </c>
      <c r="BB47">
        <f ca="1"/>
        <v>0</v>
      </c>
      <c r="BC47">
        <f ca="1"/>
        <v>0</v>
      </c>
      <c r="BD47">
        <f ca="1"/>
        <v>0</v>
      </c>
      <c r="BE47">
        <f ca="1"/>
        <v>0</v>
      </c>
      <c r="BF47">
        <f ca="1"/>
        <v>0</v>
      </c>
      <c r="BG47">
        <f ca="1"/>
        <v>0</v>
      </c>
      <c r="BH47">
        <f ca="1"/>
        <v>0</v>
      </c>
      <c r="BI47">
        <f ca="1"/>
        <v>0</v>
      </c>
      <c r="BJ47">
        <f ca="1"/>
        <v>0</v>
      </c>
      <c r="BK47">
        <f ca="1"/>
        <v>0</v>
      </c>
      <c r="BL47">
        <f ca="1"/>
        <v>0</v>
      </c>
      <c r="BM47">
        <f ca="1"/>
        <v>0</v>
      </c>
      <c r="BN47">
        <f ca="1"/>
        <v>0</v>
      </c>
      <c r="BO47">
        <f ca="1"/>
        <v>0</v>
      </c>
      <c r="BP47">
        <f ca="1"/>
        <v>0</v>
      </c>
      <c r="BQ47">
        <f ca="1"/>
        <v>0</v>
      </c>
      <c r="BR47" t="str">
        <f ca="1"/>
        <v/>
      </c>
      <c r="BS47">
        <f ca="1"/>
        <v>0</v>
      </c>
      <c r="BT47">
        <f ca="1"/>
        <v>0</v>
      </c>
      <c r="BU47" t="b">
        <f ca="1"/>
        <v>0</v>
      </c>
      <c r="BV47" t="b">
        <f ca="1"/>
        <v>0</v>
      </c>
      <c r="BW47">
        <f ca="1"/>
        <v>0</v>
      </c>
      <c r="BX47">
        <f ca="1"/>
        <v>0</v>
      </c>
      <c r="BY47">
        <f ca="1"/>
        <v>0</v>
      </c>
      <c r="BZ47">
        <f ca="1"/>
        <v>0</v>
      </c>
      <c r="CA47">
        <f ca="1"/>
        <v>2</v>
      </c>
      <c r="CB47">
        <f ca="1"/>
        <v>1</v>
      </c>
      <c r="CC47" t="b">
        <f ca="1"/>
        <v>1</v>
      </c>
      <c r="CD47" t="b">
        <f ca="1"/>
        <v>1</v>
      </c>
      <c r="CE47">
        <f ca="1"/>
        <v>0</v>
      </c>
      <c r="CF47">
        <f ca="1"/>
        <v>0</v>
      </c>
      <c r="CG47">
        <f ca="1"/>
        <v>0</v>
      </c>
      <c r="CH47">
        <f ca="1"/>
        <v>82</v>
      </c>
      <c r="CI47">
        <f ca="1"/>
        <v>98</v>
      </c>
      <c r="CJ47">
        <f ca="1"/>
        <v>0</v>
      </c>
      <c r="CK47">
        <f ca="1"/>
        <v>0</v>
      </c>
      <c r="CL47">
        <f ca="1"/>
        <v>0</v>
      </c>
      <c r="CM47">
        <f ca="1"/>
        <v>0</v>
      </c>
      <c r="CN47">
        <f ca="1"/>
        <v>0</v>
      </c>
      <c r="CO47">
        <f ca="1"/>
        <v>0</v>
      </c>
      <c r="CP47">
        <f ca="1"/>
        <v>0</v>
      </c>
      <c r="CQ47">
        <f ca="1"/>
        <v>0</v>
      </c>
      <c r="CR47">
        <f ca="1"/>
        <v>0</v>
      </c>
      <c r="CS47">
        <f ca="1"/>
        <v>0</v>
      </c>
      <c r="CT47">
        <f ca="1"/>
        <v>0</v>
      </c>
      <c r="CU47">
        <f ca="1"/>
        <v>0</v>
      </c>
      <c r="CV47">
        <f ca="1"/>
        <v>0</v>
      </c>
      <c r="CW47">
        <f ca="1"/>
        <v>0</v>
      </c>
      <c r="CX47">
        <f ca="1"/>
        <v>0</v>
      </c>
      <c r="CY47">
        <f ca="1"/>
        <v>0</v>
      </c>
      <c r="CZ47">
        <f ca="1"/>
        <v>0</v>
      </c>
      <c r="DA47">
        <f ca="1"/>
        <v>0</v>
      </c>
      <c r="DB47" t="b">
        <f ca="1"/>
        <v>0</v>
      </c>
      <c r="DC47" t="b">
        <f ca="1"/>
        <v>0</v>
      </c>
      <c r="DD47">
        <f ca="1"/>
        <v>0</v>
      </c>
      <c r="DE47" t="b">
        <f ca="1"/>
        <v>0</v>
      </c>
      <c r="DF47">
        <f ca="1"/>
        <v>0</v>
      </c>
    </row>
    <row r="48" spans="1:110" x14ac:dyDescent="0.2">
      <c r="A48" t="str">
        <f ca="1"/>
        <v>5_31 Chalet</v>
      </c>
      <c r="B48">
        <f ca="1"/>
        <v>12</v>
      </c>
      <c r="C48">
        <f ca="1"/>
        <v>0</v>
      </c>
      <c r="D48">
        <f ca="1"/>
        <v>0</v>
      </c>
      <c r="E48">
        <f ca="1"/>
        <v>0</v>
      </c>
      <c r="F48">
        <f ca="1"/>
        <v>0</v>
      </c>
      <c r="G48">
        <f ca="1"/>
        <v>0</v>
      </c>
      <c r="H48">
        <f ca="1"/>
        <v>0</v>
      </c>
      <c r="I48">
        <f ca="1"/>
        <v>0</v>
      </c>
      <c r="J48">
        <f ca="1"/>
        <v>0</v>
      </c>
      <c r="K48" t="b">
        <f ca="1"/>
        <v>0</v>
      </c>
      <c r="L48" t="b">
        <f ca="1"/>
        <v>0</v>
      </c>
      <c r="M48" t="b">
        <f ca="1"/>
        <v>0</v>
      </c>
      <c r="N48" t="str">
        <f ca="1"/>
        <v>Finka</v>
      </c>
      <c r="O48" t="b">
        <f ca="1"/>
        <v>0</v>
      </c>
      <c r="P48">
        <f ca="1"/>
        <v>0</v>
      </c>
      <c r="Q48">
        <f ca="1"/>
        <v>0</v>
      </c>
      <c r="R48">
        <f ca="1"/>
        <v>0</v>
      </c>
      <c r="S48">
        <f ca="1"/>
        <v>0</v>
      </c>
      <c r="T48">
        <f ca="1"/>
        <v>0</v>
      </c>
      <c r="U48">
        <f ca="1"/>
        <v>0</v>
      </c>
      <c r="V48">
        <f ca="1"/>
        <v>0</v>
      </c>
      <c r="W48">
        <f ca="1"/>
        <v>0</v>
      </c>
      <c r="X48">
        <f ca="1"/>
        <v>0</v>
      </c>
      <c r="Y48">
        <f ca="1"/>
        <v>0</v>
      </c>
      <c r="Z48">
        <f ca="1"/>
        <v>12</v>
      </c>
      <c r="AA48">
        <f ca="1"/>
        <v>0</v>
      </c>
      <c r="AB48">
        <f ca="1"/>
        <v>0</v>
      </c>
      <c r="AC48">
        <f ca="1"/>
        <v>0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  <c r="AI48">
        <f ca="1"/>
        <v>0</v>
      </c>
      <c r="AJ48">
        <f ca="1"/>
        <v>0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  <c r="AQ48">
        <f ca="1"/>
        <v>0</v>
      </c>
      <c r="AR48">
        <f ca="1"/>
        <v>0</v>
      </c>
      <c r="AS48">
        <f ca="1"/>
        <v>0</v>
      </c>
      <c r="AT48">
        <f ca="1"/>
        <v>0</v>
      </c>
      <c r="AU48">
        <f ca="1"/>
        <v>0</v>
      </c>
      <c r="AV48">
        <f ca="1"/>
        <v>0</v>
      </c>
      <c r="AW48">
        <f ca="1"/>
        <v>0</v>
      </c>
      <c r="AX48">
        <f ca="1"/>
        <v>0</v>
      </c>
      <c r="AY48">
        <f ca="1"/>
        <v>0</v>
      </c>
      <c r="AZ48">
        <f ca="1"/>
        <v>0</v>
      </c>
      <c r="BA48">
        <f ca="1"/>
        <v>0</v>
      </c>
      <c r="BB48">
        <f ca="1"/>
        <v>0</v>
      </c>
      <c r="BC48">
        <f ca="1"/>
        <v>0</v>
      </c>
      <c r="BD48">
        <f ca="1"/>
        <v>0</v>
      </c>
      <c r="BE48">
        <f ca="1"/>
        <v>0</v>
      </c>
      <c r="BF48">
        <f ca="1"/>
        <v>0</v>
      </c>
      <c r="BG48">
        <f ca="1"/>
        <v>0</v>
      </c>
      <c r="BH48">
        <f ca="1"/>
        <v>0</v>
      </c>
      <c r="BI48">
        <f ca="1"/>
        <v>0</v>
      </c>
      <c r="BJ48">
        <f ca="1"/>
        <v>0</v>
      </c>
      <c r="BK48">
        <f ca="1"/>
        <v>0</v>
      </c>
      <c r="BL48">
        <f ca="1"/>
        <v>0</v>
      </c>
      <c r="BM48">
        <f ca="1"/>
        <v>0</v>
      </c>
      <c r="BN48">
        <f ca="1"/>
        <v>0</v>
      </c>
      <c r="BO48">
        <f ca="1"/>
        <v>0</v>
      </c>
      <c r="BP48">
        <f ca="1"/>
        <v>0</v>
      </c>
      <c r="BQ48">
        <f ca="1"/>
        <v>0</v>
      </c>
      <c r="BR48" t="str">
        <f ca="1"/>
        <v/>
      </c>
      <c r="BS48">
        <f ca="1"/>
        <v>0</v>
      </c>
      <c r="BT48">
        <f ca="1"/>
        <v>0</v>
      </c>
      <c r="BU48" t="b">
        <f ca="1"/>
        <v>0</v>
      </c>
      <c r="BV48" t="b">
        <f ca="1"/>
        <v>0</v>
      </c>
      <c r="BW48">
        <f ca="1"/>
        <v>0</v>
      </c>
      <c r="BX48">
        <f ca="1"/>
        <v>0</v>
      </c>
      <c r="BY48">
        <f ca="1"/>
        <v>0</v>
      </c>
      <c r="BZ48">
        <f ca="1"/>
        <v>0</v>
      </c>
      <c r="CA48">
        <f ca="1"/>
        <v>1</v>
      </c>
      <c r="CB48">
        <f ca="1"/>
        <v>0</v>
      </c>
      <c r="CC48" t="b">
        <f ca="1"/>
        <v>0</v>
      </c>
      <c r="CD48" t="b">
        <f ca="1"/>
        <v>1</v>
      </c>
      <c r="CE48">
        <f ca="1"/>
        <v>0</v>
      </c>
      <c r="CF48">
        <f ca="1"/>
        <v>0</v>
      </c>
      <c r="CG48">
        <f ca="1"/>
        <v>0</v>
      </c>
      <c r="CH48">
        <f ca="1"/>
        <v>0</v>
      </c>
      <c r="CI48" t="b">
        <f ca="1"/>
        <v>0</v>
      </c>
      <c r="CJ48">
        <f ca="1"/>
        <v>0</v>
      </c>
      <c r="CK48">
        <f ca="1"/>
        <v>0</v>
      </c>
      <c r="CL48">
        <f ca="1"/>
        <v>0</v>
      </c>
      <c r="CM48">
        <f ca="1"/>
        <v>0</v>
      </c>
      <c r="CN48">
        <f ca="1"/>
        <v>0</v>
      </c>
      <c r="CO48">
        <f ca="1"/>
        <v>0</v>
      </c>
      <c r="CP48">
        <f ca="1"/>
        <v>0</v>
      </c>
      <c r="CQ48">
        <f ca="1"/>
        <v>0</v>
      </c>
      <c r="CR48">
        <f ca="1"/>
        <v>0</v>
      </c>
      <c r="CS48">
        <f ca="1"/>
        <v>0</v>
      </c>
      <c r="CT48">
        <f ca="1"/>
        <v>0</v>
      </c>
      <c r="CU48">
        <f ca="1"/>
        <v>0</v>
      </c>
      <c r="CV48">
        <f ca="1"/>
        <v>0</v>
      </c>
      <c r="CW48">
        <f ca="1"/>
        <v>0</v>
      </c>
      <c r="CX48">
        <f ca="1"/>
        <v>0</v>
      </c>
      <c r="CY48">
        <f ca="1"/>
        <v>0</v>
      </c>
      <c r="CZ48">
        <f ca="1"/>
        <v>0</v>
      </c>
      <c r="DA48">
        <f ca="1"/>
        <v>0</v>
      </c>
      <c r="DB48" t="b">
        <f ca="1"/>
        <v>0</v>
      </c>
      <c r="DC48" t="b">
        <f ca="1"/>
        <v>0</v>
      </c>
      <c r="DD48">
        <f ca="1"/>
        <v>0</v>
      </c>
      <c r="DE48" t="b">
        <f ca="1"/>
        <v>0</v>
      </c>
      <c r="DF48">
        <f ca="1"/>
        <v>0</v>
      </c>
    </row>
    <row r="49" spans="1:110" x14ac:dyDescent="0.2">
      <c r="A49" t="str">
        <f ca="1"/>
        <v>5_31 Oregon</v>
      </c>
      <c r="B49">
        <f ca="1"/>
        <v>1</v>
      </c>
      <c r="C49">
        <f ca="1"/>
        <v>0</v>
      </c>
      <c r="D49">
        <f ca="1"/>
        <v>0</v>
      </c>
      <c r="E49">
        <f ca="1"/>
        <v>0</v>
      </c>
      <c r="F49">
        <f ca="1"/>
        <v>0</v>
      </c>
      <c r="G49">
        <f ca="1"/>
        <v>0</v>
      </c>
      <c r="H49">
        <f ca="1"/>
        <v>0</v>
      </c>
      <c r="I49">
        <f ca="1"/>
        <v>0</v>
      </c>
      <c r="J49" t="str">
        <f ca="1"/>
        <v>1:39</v>
      </c>
      <c r="K49" t="b">
        <f ca="1"/>
        <v>0</v>
      </c>
      <c r="L49" t="b">
        <f ca="1"/>
        <v>0</v>
      </c>
      <c r="M49" t="b">
        <f ca="1"/>
        <v>0</v>
      </c>
      <c r="N49" t="str">
        <f ca="1"/>
        <v>Melusi</v>
      </c>
      <c r="O49" t="b">
        <f ca="1"/>
        <v>0</v>
      </c>
      <c r="P49">
        <f ca="1"/>
        <v>0</v>
      </c>
      <c r="Q49">
        <f ca="1"/>
        <v>0</v>
      </c>
      <c r="R49">
        <f ca="1"/>
        <v>0</v>
      </c>
      <c r="S49">
        <f ca="1"/>
        <v>0</v>
      </c>
      <c r="T49">
        <f ca="1"/>
        <v>0</v>
      </c>
      <c r="U49">
        <f ca="1"/>
        <v>0</v>
      </c>
      <c r="V49">
        <f ca="1"/>
        <v>0</v>
      </c>
      <c r="W49">
        <f ca="1"/>
        <v>0</v>
      </c>
      <c r="X49">
        <f ca="1"/>
        <v>0</v>
      </c>
      <c r="Y49">
        <f ca="1"/>
        <v>0</v>
      </c>
      <c r="Z49">
        <f ca="1"/>
        <v>1</v>
      </c>
      <c r="AA49">
        <f ca="1"/>
        <v>0</v>
      </c>
      <c r="AB49">
        <f ca="1"/>
        <v>0</v>
      </c>
      <c r="AC49">
        <f ca="1"/>
        <v>0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  <c r="AI49">
        <f ca="1"/>
        <v>0</v>
      </c>
      <c r="AJ49">
        <f ca="1"/>
        <v>0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  <c r="AQ49">
        <f ca="1"/>
        <v>0</v>
      </c>
      <c r="AR49">
        <f ca="1"/>
        <v>0</v>
      </c>
      <c r="AS49">
        <f ca="1"/>
        <v>0</v>
      </c>
      <c r="AT49">
        <f ca="1"/>
        <v>0</v>
      </c>
      <c r="AU49">
        <f ca="1"/>
        <v>0</v>
      </c>
      <c r="AV49">
        <f ca="1"/>
        <v>0</v>
      </c>
      <c r="AW49">
        <f ca="1"/>
        <v>0</v>
      </c>
      <c r="AX49">
        <f ca="1"/>
        <v>0</v>
      </c>
      <c r="AY49">
        <f ca="1"/>
        <v>0</v>
      </c>
      <c r="AZ49">
        <f ca="1"/>
        <v>0</v>
      </c>
      <c r="BA49">
        <f ca="1"/>
        <v>0</v>
      </c>
      <c r="BB49">
        <f ca="1"/>
        <v>0</v>
      </c>
      <c r="BC49">
        <f ca="1"/>
        <v>0</v>
      </c>
      <c r="BD49">
        <f ca="1"/>
        <v>0</v>
      </c>
      <c r="BE49">
        <f ca="1"/>
        <v>0</v>
      </c>
      <c r="BF49">
        <f ca="1"/>
        <v>0</v>
      </c>
      <c r="BG49">
        <f ca="1"/>
        <v>0</v>
      </c>
      <c r="BH49">
        <f ca="1"/>
        <v>0</v>
      </c>
      <c r="BI49">
        <f ca="1"/>
        <v>0</v>
      </c>
      <c r="BJ49">
        <f ca="1"/>
        <v>0</v>
      </c>
      <c r="BK49">
        <f ca="1"/>
        <v>0</v>
      </c>
      <c r="BL49">
        <f ca="1"/>
        <v>0</v>
      </c>
      <c r="BM49">
        <f ca="1"/>
        <v>0</v>
      </c>
      <c r="BN49">
        <f ca="1"/>
        <v>0</v>
      </c>
      <c r="BO49">
        <f ca="1"/>
        <v>0</v>
      </c>
      <c r="BP49">
        <f ca="1"/>
        <v>0</v>
      </c>
      <c r="BQ49">
        <f ca="1"/>
        <v>0</v>
      </c>
      <c r="BR49" t="str">
        <f ca="1"/>
        <v/>
      </c>
      <c r="BS49">
        <f ca="1"/>
        <v>0</v>
      </c>
      <c r="BT49">
        <f ca="1"/>
        <v>0</v>
      </c>
      <c r="BU49" t="b">
        <f ca="1"/>
        <v>0</v>
      </c>
      <c r="BV49" t="b">
        <f ca="1"/>
        <v>0</v>
      </c>
      <c r="BW49">
        <f ca="1"/>
        <v>0</v>
      </c>
      <c r="BX49">
        <f ca="1"/>
        <v>0</v>
      </c>
      <c r="BY49">
        <f ca="1"/>
        <v>0</v>
      </c>
      <c r="BZ49">
        <f ca="1"/>
        <v>0</v>
      </c>
      <c r="CA49">
        <f ca="1"/>
        <v>0</v>
      </c>
      <c r="CB49">
        <f ca="1"/>
        <v>0</v>
      </c>
      <c r="CC49" t="b">
        <f ca="1"/>
        <v>0</v>
      </c>
      <c r="CD49" t="b">
        <f ca="1"/>
        <v>0</v>
      </c>
      <c r="CE49">
        <f ca="1"/>
        <v>0</v>
      </c>
      <c r="CF49">
        <f ca="1"/>
        <v>0</v>
      </c>
      <c r="CG49">
        <f ca="1"/>
        <v>0</v>
      </c>
      <c r="CH49">
        <f ca="1"/>
        <v>99</v>
      </c>
      <c r="CI49">
        <f ca="1"/>
        <v>81</v>
      </c>
      <c r="CJ49">
        <f ca="1"/>
        <v>0</v>
      </c>
      <c r="CK49" t="str">
        <f ca="1"/>
        <v>DOES NOT SUPPORT SUBS</v>
      </c>
      <c r="CL49">
        <f ca="1"/>
        <v>0</v>
      </c>
      <c r="CM49">
        <f ca="1"/>
        <v>0</v>
      </c>
      <c r="CN49">
        <f ca="1"/>
        <v>0</v>
      </c>
      <c r="CO49">
        <f ca="1"/>
        <v>0</v>
      </c>
      <c r="CP49">
        <f ca="1"/>
        <v>0</v>
      </c>
      <c r="CQ49">
        <f ca="1"/>
        <v>0</v>
      </c>
      <c r="CR49">
        <f ca="1"/>
        <v>0</v>
      </c>
      <c r="CS49">
        <f ca="1"/>
        <v>0</v>
      </c>
      <c r="CT49">
        <f ca="1"/>
        <v>0</v>
      </c>
      <c r="CU49" t="b">
        <f ca="1"/>
        <v>1</v>
      </c>
      <c r="CV49" t="b">
        <f ca="1"/>
        <v>0</v>
      </c>
      <c r="CW49" t="b">
        <f ca="1"/>
        <v>0</v>
      </c>
      <c r="CX49">
        <f ca="1"/>
        <v>81</v>
      </c>
      <c r="CY49">
        <f ca="1"/>
        <v>2</v>
      </c>
      <c r="CZ49">
        <f ca="1"/>
        <v>0</v>
      </c>
      <c r="DA49">
        <f ca="1"/>
        <v>0</v>
      </c>
      <c r="DB49" t="b">
        <f ca="1"/>
        <v>0</v>
      </c>
      <c r="DC49" t="b">
        <f ca="1"/>
        <v>0</v>
      </c>
      <c r="DD49">
        <f ca="1"/>
        <v>0</v>
      </c>
      <c r="DE49" t="b">
        <f ca="1"/>
        <v>0</v>
      </c>
      <c r="DF49">
        <f ca="1"/>
        <v>0</v>
      </c>
    </row>
    <row r="50" spans="1:110" x14ac:dyDescent="0.2">
      <c r="A50" t="str">
        <f ca="1"/>
        <v>5_31 Oregon</v>
      </c>
      <c r="B50">
        <f ca="1"/>
        <v>2</v>
      </c>
      <c r="C50">
        <f ca="1"/>
        <v>0</v>
      </c>
      <c r="D50">
        <f ca="1"/>
        <v>0</v>
      </c>
      <c r="E50">
        <f ca="1"/>
        <v>0</v>
      </c>
      <c r="F50">
        <f ca="1"/>
        <v>0</v>
      </c>
      <c r="G50">
        <f ca="1"/>
        <v>0</v>
      </c>
      <c r="H50">
        <f ca="1"/>
        <v>0</v>
      </c>
      <c r="I50">
        <f ca="1"/>
        <v>0</v>
      </c>
      <c r="J50" t="str">
        <f ca="1"/>
        <v>0:24</v>
      </c>
      <c r="K50" t="b">
        <f ca="1"/>
        <v>0</v>
      </c>
      <c r="L50" t="b">
        <f ca="1"/>
        <v>0</v>
      </c>
      <c r="M50" t="b">
        <f ca="1"/>
        <v>0</v>
      </c>
      <c r="N50" t="str">
        <f ca="1"/>
        <v>Melusi</v>
      </c>
      <c r="O50" t="b">
        <f ca="1"/>
        <v>0</v>
      </c>
      <c r="P50">
        <f ca="1"/>
        <v>0</v>
      </c>
      <c r="Q50">
        <f ca="1"/>
        <v>0</v>
      </c>
      <c r="R50">
        <f ca="1"/>
        <v>0</v>
      </c>
      <c r="S50">
        <f ca="1"/>
        <v>0</v>
      </c>
      <c r="T50">
        <f ca="1"/>
        <v>0</v>
      </c>
      <c r="U50">
        <f ca="1"/>
        <v>0</v>
      </c>
      <c r="V50">
        <f ca="1"/>
        <v>0</v>
      </c>
      <c r="W50">
        <f ca="1"/>
        <v>0</v>
      </c>
      <c r="X50">
        <f ca="1"/>
        <v>0</v>
      </c>
      <c r="Y50">
        <f ca="1"/>
        <v>0</v>
      </c>
      <c r="Z50">
        <f ca="1"/>
        <v>2</v>
      </c>
      <c r="AA50">
        <f ca="1"/>
        <v>0</v>
      </c>
      <c r="AB50">
        <f ca="1"/>
        <v>0</v>
      </c>
      <c r="AC50">
        <f ca="1"/>
        <v>0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  <c r="AI50">
        <f ca="1"/>
        <v>0</v>
      </c>
      <c r="AJ50">
        <f ca="1"/>
        <v>0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  <c r="AQ50">
        <f ca="1"/>
        <v>0</v>
      </c>
      <c r="AR50">
        <f ca="1"/>
        <v>0</v>
      </c>
      <c r="AS50">
        <f ca="1"/>
        <v>0</v>
      </c>
      <c r="AT50">
        <f ca="1"/>
        <v>0</v>
      </c>
      <c r="AU50">
        <f ca="1"/>
        <v>0</v>
      </c>
      <c r="AV50">
        <f ca="1"/>
        <v>0</v>
      </c>
      <c r="AW50">
        <f ca="1"/>
        <v>0</v>
      </c>
      <c r="AX50">
        <f ca="1"/>
        <v>0</v>
      </c>
      <c r="AY50">
        <f ca="1"/>
        <v>0</v>
      </c>
      <c r="AZ50">
        <f ca="1"/>
        <v>0</v>
      </c>
      <c r="BA50">
        <f ca="1"/>
        <v>0</v>
      </c>
      <c r="BB50">
        <f ca="1"/>
        <v>0</v>
      </c>
      <c r="BC50">
        <f ca="1"/>
        <v>0</v>
      </c>
      <c r="BD50">
        <f ca="1"/>
        <v>0</v>
      </c>
      <c r="BE50">
        <f ca="1"/>
        <v>0</v>
      </c>
      <c r="BF50">
        <f ca="1"/>
        <v>0</v>
      </c>
      <c r="BG50">
        <f ca="1"/>
        <v>0</v>
      </c>
      <c r="BH50">
        <f ca="1"/>
        <v>0</v>
      </c>
      <c r="BI50">
        <f ca="1"/>
        <v>0</v>
      </c>
      <c r="BJ50">
        <f ca="1"/>
        <v>0</v>
      </c>
      <c r="BK50">
        <f ca="1"/>
        <v>0</v>
      </c>
      <c r="BL50">
        <f ca="1"/>
        <v>0</v>
      </c>
      <c r="BM50">
        <f ca="1"/>
        <v>0</v>
      </c>
      <c r="BN50">
        <f ca="1"/>
        <v>0</v>
      </c>
      <c r="BO50">
        <f ca="1"/>
        <v>0</v>
      </c>
      <c r="BP50">
        <f ca="1"/>
        <v>0</v>
      </c>
      <c r="BQ50">
        <f ca="1"/>
        <v>0</v>
      </c>
      <c r="BR50" t="str">
        <f ca="1"/>
        <v/>
      </c>
      <c r="BS50">
        <f ca="1"/>
        <v>0</v>
      </c>
      <c r="BT50">
        <f ca="1"/>
        <v>0</v>
      </c>
      <c r="BU50" t="b">
        <f ca="1"/>
        <v>0</v>
      </c>
      <c r="BV50" t="b">
        <f ca="1"/>
        <v>0</v>
      </c>
      <c r="BW50">
        <f ca="1"/>
        <v>0</v>
      </c>
      <c r="BX50">
        <f ca="1"/>
        <v>0</v>
      </c>
      <c r="BY50">
        <f ca="1"/>
        <v>0</v>
      </c>
      <c r="BZ50">
        <f ca="1"/>
        <v>0</v>
      </c>
      <c r="CA50">
        <f ca="1"/>
        <v>0</v>
      </c>
      <c r="CB50">
        <f ca="1"/>
        <v>0</v>
      </c>
      <c r="CC50" t="b">
        <f ca="1"/>
        <v>0</v>
      </c>
      <c r="CD50" t="b">
        <f ca="1"/>
        <v>0</v>
      </c>
      <c r="CE50">
        <f ca="1"/>
        <v>0</v>
      </c>
      <c r="CF50">
        <f ca="1"/>
        <v>0</v>
      </c>
      <c r="CG50">
        <f ca="1"/>
        <v>0</v>
      </c>
      <c r="CH50">
        <f ca="1"/>
        <v>24</v>
      </c>
      <c r="CI50">
        <f ca="1"/>
        <v>156</v>
      </c>
      <c r="CJ50">
        <f ca="1"/>
        <v>0</v>
      </c>
      <c r="CK50">
        <f ca="1"/>
        <v>0</v>
      </c>
      <c r="CL50">
        <f ca="1"/>
        <v>0</v>
      </c>
      <c r="CM50">
        <f ca="1"/>
        <v>0</v>
      </c>
      <c r="CN50">
        <f ca="1"/>
        <v>0</v>
      </c>
      <c r="CO50">
        <f ca="1"/>
        <v>0</v>
      </c>
      <c r="CP50">
        <f ca="1"/>
        <v>0</v>
      </c>
      <c r="CQ50">
        <f ca="1"/>
        <v>0</v>
      </c>
      <c r="CR50">
        <f ca="1"/>
        <v>0</v>
      </c>
      <c r="CS50">
        <f ca="1"/>
        <v>0</v>
      </c>
      <c r="CT50">
        <f ca="1"/>
        <v>0</v>
      </c>
      <c r="CU50" t="b">
        <f ca="1"/>
        <v>1</v>
      </c>
      <c r="CV50" t="b">
        <f ca="1"/>
        <v>0</v>
      </c>
      <c r="CW50">
        <f ca="1"/>
        <v>85</v>
      </c>
      <c r="CX50">
        <f ca="1"/>
        <v>156</v>
      </c>
      <c r="CY50">
        <f ca="1"/>
        <v>1</v>
      </c>
      <c r="CZ50">
        <f ca="1"/>
        <v>0</v>
      </c>
      <c r="DA50">
        <f ca="1"/>
        <v>0</v>
      </c>
      <c r="DB50" t="b">
        <f ca="1"/>
        <v>0</v>
      </c>
      <c r="DC50" t="b">
        <f ca="1"/>
        <v>0</v>
      </c>
      <c r="DD50">
        <f ca="1"/>
        <v>0</v>
      </c>
      <c r="DE50" t="b">
        <f ca="1"/>
        <v>0</v>
      </c>
      <c r="DF50">
        <f ca="1"/>
        <v>0</v>
      </c>
    </row>
    <row r="51" spans="1:110" x14ac:dyDescent="0.2">
      <c r="A51" t="str">
        <f ca="1"/>
        <v>5_31 Oregon</v>
      </c>
      <c r="B51">
        <f ca="1"/>
        <v>3</v>
      </c>
      <c r="C51">
        <f ca="1"/>
        <v>0</v>
      </c>
      <c r="D51">
        <f ca="1"/>
        <v>0</v>
      </c>
      <c r="E51">
        <f ca="1"/>
        <v>0</v>
      </c>
      <c r="F51">
        <f ca="1"/>
        <v>0</v>
      </c>
      <c r="G51">
        <f ca="1"/>
        <v>0</v>
      </c>
      <c r="H51">
        <f ca="1"/>
        <v>0</v>
      </c>
      <c r="I51">
        <f ca="1"/>
        <v>0</v>
      </c>
      <c r="J51" t="str">
        <f ca="1"/>
        <v>0:25</v>
      </c>
      <c r="K51" t="b">
        <f ca="1"/>
        <v>0</v>
      </c>
      <c r="L51" t="b">
        <f ca="1"/>
        <v>1</v>
      </c>
      <c r="M51" t="b">
        <f ca="1"/>
        <v>0</v>
      </c>
      <c r="N51" t="str">
        <f ca="1"/>
        <v>Goyo</v>
      </c>
      <c r="O51" t="b">
        <f ca="1"/>
        <v>0</v>
      </c>
      <c r="P51">
        <f ca="1"/>
        <v>0</v>
      </c>
      <c r="Q51">
        <f ca="1"/>
        <v>0</v>
      </c>
      <c r="R51">
        <f ca="1"/>
        <v>0</v>
      </c>
      <c r="S51">
        <f ca="1"/>
        <v>0</v>
      </c>
      <c r="T51">
        <f ca="1"/>
        <v>0</v>
      </c>
      <c r="U51">
        <f ca="1"/>
        <v>0</v>
      </c>
      <c r="V51">
        <f ca="1"/>
        <v>0</v>
      </c>
      <c r="W51">
        <f ca="1"/>
        <v>0</v>
      </c>
      <c r="X51">
        <f ca="1"/>
        <v>0</v>
      </c>
      <c r="Y51">
        <f ca="1"/>
        <v>0</v>
      </c>
      <c r="Z51">
        <f ca="1"/>
        <v>3</v>
      </c>
      <c r="AA51">
        <f ca="1"/>
        <v>0</v>
      </c>
      <c r="AB51">
        <f ca="1"/>
        <v>0</v>
      </c>
      <c r="AC51">
        <f ca="1"/>
        <v>0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  <c r="AI51">
        <f ca="1"/>
        <v>0</v>
      </c>
      <c r="AJ51">
        <f ca="1"/>
        <v>0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  <c r="AQ51">
        <f ca="1"/>
        <v>0</v>
      </c>
      <c r="AR51">
        <f ca="1"/>
        <v>0</v>
      </c>
      <c r="AS51">
        <f ca="1"/>
        <v>0</v>
      </c>
      <c r="AT51">
        <f ca="1"/>
        <v>0</v>
      </c>
      <c r="AU51">
        <f ca="1"/>
        <v>0</v>
      </c>
      <c r="AV51">
        <f ca="1"/>
        <v>0</v>
      </c>
      <c r="AW51">
        <f ca="1"/>
        <v>0</v>
      </c>
      <c r="AX51">
        <f ca="1"/>
        <v>0</v>
      </c>
      <c r="AY51">
        <f ca="1"/>
        <v>0</v>
      </c>
      <c r="AZ51">
        <f ca="1"/>
        <v>0</v>
      </c>
      <c r="BA51">
        <f ca="1"/>
        <v>0</v>
      </c>
      <c r="BB51">
        <f ca="1"/>
        <v>0</v>
      </c>
      <c r="BC51">
        <f ca="1"/>
        <v>0</v>
      </c>
      <c r="BD51">
        <f ca="1"/>
        <v>0</v>
      </c>
      <c r="BE51">
        <f ca="1"/>
        <v>0</v>
      </c>
      <c r="BF51">
        <f ca="1"/>
        <v>0</v>
      </c>
      <c r="BG51">
        <f ca="1"/>
        <v>0</v>
      </c>
      <c r="BH51">
        <f ca="1"/>
        <v>0</v>
      </c>
      <c r="BI51">
        <f ca="1"/>
        <v>0</v>
      </c>
      <c r="BJ51">
        <f ca="1"/>
        <v>0</v>
      </c>
      <c r="BK51">
        <f ca="1"/>
        <v>0</v>
      </c>
      <c r="BL51">
        <f ca="1"/>
        <v>0</v>
      </c>
      <c r="BM51">
        <f ca="1"/>
        <v>0</v>
      </c>
      <c r="BN51">
        <f ca="1"/>
        <v>0</v>
      </c>
      <c r="BO51">
        <f ca="1"/>
        <v>0</v>
      </c>
      <c r="BP51">
        <f ca="1"/>
        <v>0</v>
      </c>
      <c r="BQ51">
        <f ca="1"/>
        <v>0</v>
      </c>
      <c r="BR51" t="str">
        <f ca="1"/>
        <v/>
      </c>
      <c r="BS51">
        <f ca="1"/>
        <v>0</v>
      </c>
      <c r="BT51">
        <f ca="1"/>
        <v>0</v>
      </c>
      <c r="BU51" t="b">
        <f ca="1"/>
        <v>0</v>
      </c>
      <c r="BV51" t="b">
        <f ca="1"/>
        <v>0</v>
      </c>
      <c r="BW51">
        <f ca="1"/>
        <v>0</v>
      </c>
      <c r="BX51">
        <f ca="1"/>
        <v>0</v>
      </c>
      <c r="BY51">
        <f ca="1"/>
        <v>0</v>
      </c>
      <c r="BZ51">
        <f ca="1"/>
        <v>0</v>
      </c>
      <c r="CA51">
        <f ca="1"/>
        <v>1</v>
      </c>
      <c r="CB51">
        <f ca="1"/>
        <v>1</v>
      </c>
      <c r="CC51" t="b">
        <f ca="1"/>
        <v>1</v>
      </c>
      <c r="CD51" t="b">
        <f ca="1"/>
        <v>1</v>
      </c>
      <c r="CE51">
        <f ca="1"/>
        <v>0</v>
      </c>
      <c r="CF51">
        <f ca="1"/>
        <v>0</v>
      </c>
      <c r="CG51">
        <f ca="1"/>
        <v>0</v>
      </c>
      <c r="CH51">
        <f ca="1"/>
        <v>25</v>
      </c>
      <c r="CI51">
        <f ca="1"/>
        <v>155</v>
      </c>
      <c r="CJ51">
        <f ca="1"/>
        <v>0</v>
      </c>
      <c r="CK51">
        <f ca="1"/>
        <v>0</v>
      </c>
      <c r="CL51">
        <f ca="1"/>
        <v>0</v>
      </c>
      <c r="CM51">
        <f ca="1"/>
        <v>0</v>
      </c>
      <c r="CN51">
        <f ca="1"/>
        <v>0</v>
      </c>
      <c r="CO51">
        <f ca="1"/>
        <v>0</v>
      </c>
      <c r="CP51">
        <f ca="1"/>
        <v>0</v>
      </c>
      <c r="CQ51">
        <f ca="1"/>
        <v>0</v>
      </c>
      <c r="CR51">
        <f ca="1"/>
        <v>0</v>
      </c>
      <c r="CS51">
        <f ca="1"/>
        <v>0</v>
      </c>
      <c r="CT51">
        <f ca="1"/>
        <v>0</v>
      </c>
      <c r="CU51" t="b">
        <f ca="1"/>
        <v>0</v>
      </c>
      <c r="CV51" t="b">
        <f ca="1"/>
        <v>1</v>
      </c>
      <c r="CW51">
        <f ca="1"/>
        <v>93</v>
      </c>
      <c r="CX51">
        <f ca="1"/>
        <v>155</v>
      </c>
      <c r="CY51">
        <f ca="1"/>
        <v>0</v>
      </c>
      <c r="CZ51">
        <f ca="1"/>
        <v>1</v>
      </c>
      <c r="DA51">
        <f ca="1"/>
        <v>0</v>
      </c>
      <c r="DB51" t="b">
        <f ca="1"/>
        <v>1</v>
      </c>
      <c r="DC51" t="b">
        <f ca="1"/>
        <v>1</v>
      </c>
      <c r="DD51">
        <f ca="1"/>
        <v>0</v>
      </c>
      <c r="DE51" t="b">
        <f ca="1"/>
        <v>0</v>
      </c>
      <c r="DF51">
        <f ca="1"/>
        <v>0</v>
      </c>
    </row>
    <row r="52" spans="1:110" x14ac:dyDescent="0.2">
      <c r="A52" t="str">
        <f ca="1"/>
        <v>5_31 Oregon</v>
      </c>
      <c r="B52">
        <f ca="1"/>
        <v>4</v>
      </c>
      <c r="C52">
        <f ca="1"/>
        <v>0</v>
      </c>
      <c r="D52">
        <f ca="1"/>
        <v>0</v>
      </c>
      <c r="E52">
        <f ca="1"/>
        <v>0</v>
      </c>
      <c r="F52">
        <f ca="1"/>
        <v>0</v>
      </c>
      <c r="G52">
        <f ca="1"/>
        <v>0</v>
      </c>
      <c r="H52">
        <f ca="1"/>
        <v>0</v>
      </c>
      <c r="I52">
        <f ca="1"/>
        <v>0</v>
      </c>
      <c r="J52" t="str">
        <f ca="1"/>
        <v>1:59</v>
      </c>
      <c r="K52" t="b">
        <f ca="1"/>
        <v>0</v>
      </c>
      <c r="L52" t="b">
        <f ca="1"/>
        <v>0</v>
      </c>
      <c r="M52" t="b">
        <f ca="1"/>
        <v>1</v>
      </c>
      <c r="N52" t="str">
        <f ca="1"/>
        <v>Goyo</v>
      </c>
      <c r="O52" t="b">
        <f ca="1"/>
        <v>0</v>
      </c>
      <c r="P52">
        <f ca="1"/>
        <v>0</v>
      </c>
      <c r="Q52">
        <f ca="1"/>
        <v>0</v>
      </c>
      <c r="R52">
        <f ca="1"/>
        <v>0</v>
      </c>
      <c r="S52">
        <f ca="1"/>
        <v>0</v>
      </c>
      <c r="T52">
        <f ca="1"/>
        <v>0</v>
      </c>
      <c r="U52">
        <f ca="1"/>
        <v>0</v>
      </c>
      <c r="V52">
        <f ca="1"/>
        <v>0</v>
      </c>
      <c r="W52">
        <f ca="1"/>
        <v>0</v>
      </c>
      <c r="X52">
        <f ca="1"/>
        <v>0</v>
      </c>
      <c r="Y52">
        <f ca="1"/>
        <v>0</v>
      </c>
      <c r="Z52">
        <f ca="1"/>
        <v>4</v>
      </c>
      <c r="AA52">
        <f ca="1"/>
        <v>0</v>
      </c>
      <c r="AB52">
        <f ca="1"/>
        <v>0</v>
      </c>
      <c r="AC52">
        <f ca="1"/>
        <v>0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  <c r="AI52">
        <f ca="1"/>
        <v>0</v>
      </c>
      <c r="AJ52">
        <f ca="1"/>
        <v>0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  <c r="AQ52">
        <f ca="1"/>
        <v>0</v>
      </c>
      <c r="AR52">
        <f ca="1"/>
        <v>0</v>
      </c>
      <c r="AS52">
        <f ca="1"/>
        <v>0</v>
      </c>
      <c r="AT52">
        <f ca="1"/>
        <v>0</v>
      </c>
      <c r="AU52">
        <f ca="1"/>
        <v>0</v>
      </c>
      <c r="AV52">
        <f ca="1"/>
        <v>0</v>
      </c>
      <c r="AW52">
        <f ca="1"/>
        <v>0</v>
      </c>
      <c r="AX52">
        <f ca="1"/>
        <v>0</v>
      </c>
      <c r="AY52">
        <f ca="1"/>
        <v>0</v>
      </c>
      <c r="AZ52">
        <f ca="1"/>
        <v>0</v>
      </c>
      <c r="BA52">
        <f ca="1"/>
        <v>0</v>
      </c>
      <c r="BB52">
        <f ca="1"/>
        <v>0</v>
      </c>
      <c r="BC52">
        <f ca="1"/>
        <v>0</v>
      </c>
      <c r="BD52">
        <f ca="1"/>
        <v>0</v>
      </c>
      <c r="BE52">
        <f ca="1"/>
        <v>0</v>
      </c>
      <c r="BF52">
        <f ca="1"/>
        <v>0</v>
      </c>
      <c r="BG52">
        <f ca="1"/>
        <v>0</v>
      </c>
      <c r="BH52">
        <f ca="1"/>
        <v>0</v>
      </c>
      <c r="BI52">
        <f ca="1"/>
        <v>0</v>
      </c>
      <c r="BJ52">
        <f ca="1"/>
        <v>0</v>
      </c>
      <c r="BK52">
        <f ca="1"/>
        <v>0</v>
      </c>
      <c r="BL52">
        <f ca="1"/>
        <v>0</v>
      </c>
      <c r="BM52">
        <f ca="1"/>
        <v>0</v>
      </c>
      <c r="BN52">
        <f ca="1"/>
        <v>0</v>
      </c>
      <c r="BO52">
        <f ca="1"/>
        <v>0</v>
      </c>
      <c r="BP52">
        <f ca="1"/>
        <v>0</v>
      </c>
      <c r="BQ52">
        <f ca="1"/>
        <v>0</v>
      </c>
      <c r="BR52" t="str">
        <f ca="1"/>
        <v/>
      </c>
      <c r="BS52">
        <f ca="1"/>
        <v>0</v>
      </c>
      <c r="BT52">
        <f ca="1"/>
        <v>0</v>
      </c>
      <c r="BU52" t="b">
        <f ca="1"/>
        <v>0</v>
      </c>
      <c r="BV52" t="b">
        <f ca="1"/>
        <v>0</v>
      </c>
      <c r="BW52">
        <f ca="1"/>
        <v>0</v>
      </c>
      <c r="BX52">
        <f ca="1"/>
        <v>0</v>
      </c>
      <c r="BY52">
        <f ca="1"/>
        <v>0</v>
      </c>
      <c r="BZ52">
        <f ca="1"/>
        <v>0</v>
      </c>
      <c r="CA52">
        <f ca="1"/>
        <v>0</v>
      </c>
      <c r="CB52">
        <f ca="1"/>
        <v>0</v>
      </c>
      <c r="CC52" t="b">
        <f ca="1"/>
        <v>0</v>
      </c>
      <c r="CD52" t="b">
        <f ca="1"/>
        <v>0</v>
      </c>
      <c r="CE52">
        <f ca="1"/>
        <v>0</v>
      </c>
      <c r="CF52">
        <f ca="1"/>
        <v>0</v>
      </c>
      <c r="CG52">
        <f ca="1"/>
        <v>0</v>
      </c>
      <c r="CH52">
        <f ca="1"/>
        <v>119</v>
      </c>
      <c r="CI52">
        <f ca="1"/>
        <v>61</v>
      </c>
      <c r="CJ52">
        <f ca="1"/>
        <v>0</v>
      </c>
      <c r="CK52">
        <f ca="1"/>
        <v>0</v>
      </c>
      <c r="CL52">
        <f ca="1"/>
        <v>0</v>
      </c>
      <c r="CM52">
        <f ca="1"/>
        <v>0</v>
      </c>
      <c r="CN52">
        <f ca="1"/>
        <v>0</v>
      </c>
      <c r="CO52">
        <f ca="1"/>
        <v>0</v>
      </c>
      <c r="CP52">
        <f ca="1"/>
        <v>0</v>
      </c>
      <c r="CQ52">
        <f ca="1"/>
        <v>0</v>
      </c>
      <c r="CR52">
        <f ca="1"/>
        <v>0</v>
      </c>
      <c r="CS52">
        <f ca="1"/>
        <v>0</v>
      </c>
      <c r="CT52">
        <f ca="1"/>
        <v>0</v>
      </c>
      <c r="CU52" t="b">
        <f ca="1"/>
        <v>1</v>
      </c>
      <c r="CV52" t="b">
        <f ca="1"/>
        <v>0</v>
      </c>
      <c r="CW52">
        <f ca="1"/>
        <v>175</v>
      </c>
      <c r="CX52">
        <f ca="1"/>
        <v>61</v>
      </c>
      <c r="CY52">
        <f ca="1"/>
        <v>1</v>
      </c>
      <c r="CZ52">
        <f ca="1"/>
        <v>0</v>
      </c>
      <c r="DA52">
        <f ca="1"/>
        <v>0</v>
      </c>
      <c r="DB52" t="b">
        <f ca="1"/>
        <v>0</v>
      </c>
      <c r="DC52" t="b">
        <f ca="1"/>
        <v>0</v>
      </c>
      <c r="DD52">
        <f ca="1"/>
        <v>0</v>
      </c>
      <c r="DE52" t="b">
        <f ca="1"/>
        <v>0</v>
      </c>
      <c r="DF52">
        <f ca="1"/>
        <v>0</v>
      </c>
    </row>
    <row r="53" spans="1:110" x14ac:dyDescent="0.2">
      <c r="A53" t="str">
        <f ca="1"/>
        <v>5_31 Oregon</v>
      </c>
      <c r="B53">
        <f ca="1"/>
        <v>5</v>
      </c>
      <c r="C53">
        <f ca="1"/>
        <v>0</v>
      </c>
      <c r="D53">
        <f ca="1"/>
        <v>0</v>
      </c>
      <c r="E53">
        <f ca="1"/>
        <v>0</v>
      </c>
      <c r="F53">
        <f ca="1"/>
        <v>0</v>
      </c>
      <c r="G53">
        <f ca="1"/>
        <v>0</v>
      </c>
      <c r="H53">
        <f ca="1"/>
        <v>0</v>
      </c>
      <c r="I53">
        <f ca="1"/>
        <v>0</v>
      </c>
      <c r="J53" t="str">
        <f ca="1"/>
        <v>0:43</v>
      </c>
      <c r="K53" t="b">
        <f ca="1"/>
        <v>0</v>
      </c>
      <c r="L53" t="b">
        <f ca="1"/>
        <v>0</v>
      </c>
      <c r="M53" t="b">
        <f ca="1"/>
        <v>0</v>
      </c>
      <c r="N53" t="str">
        <f ca="1"/>
        <v>Jager</v>
      </c>
      <c r="O53" t="b">
        <f ca="1"/>
        <v>0</v>
      </c>
      <c r="P53">
        <f ca="1"/>
        <v>0</v>
      </c>
      <c r="Q53">
        <f ca="1"/>
        <v>0</v>
      </c>
      <c r="R53">
        <f ca="1"/>
        <v>0</v>
      </c>
      <c r="S53">
        <f ca="1"/>
        <v>0</v>
      </c>
      <c r="T53">
        <f ca="1"/>
        <v>0</v>
      </c>
      <c r="U53">
        <f ca="1"/>
        <v>0</v>
      </c>
      <c r="V53">
        <f ca="1"/>
        <v>0</v>
      </c>
      <c r="W53">
        <f ca="1"/>
        <v>0</v>
      </c>
      <c r="X53">
        <f ca="1"/>
        <v>0</v>
      </c>
      <c r="Y53">
        <f ca="1"/>
        <v>0</v>
      </c>
      <c r="Z53">
        <f ca="1"/>
        <v>5</v>
      </c>
      <c r="AA53">
        <f ca="1"/>
        <v>0</v>
      </c>
      <c r="AB53">
        <f ca="1"/>
        <v>0</v>
      </c>
      <c r="AC53">
        <f ca="1"/>
        <v>0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  <c r="AI53">
        <f ca="1"/>
        <v>0</v>
      </c>
      <c r="AJ53">
        <f ca="1"/>
        <v>0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  <c r="AQ53">
        <f ca="1"/>
        <v>0</v>
      </c>
      <c r="AR53">
        <f ca="1"/>
        <v>0</v>
      </c>
      <c r="AS53">
        <f ca="1"/>
        <v>0</v>
      </c>
      <c r="AT53">
        <f ca="1"/>
        <v>0</v>
      </c>
      <c r="AU53">
        <f ca="1"/>
        <v>0</v>
      </c>
      <c r="AV53">
        <f ca="1"/>
        <v>0</v>
      </c>
      <c r="AW53">
        <f ca="1"/>
        <v>0</v>
      </c>
      <c r="AX53">
        <f ca="1"/>
        <v>0</v>
      </c>
      <c r="AY53">
        <f ca="1"/>
        <v>0</v>
      </c>
      <c r="AZ53">
        <f ca="1"/>
        <v>0</v>
      </c>
      <c r="BA53">
        <f ca="1"/>
        <v>0</v>
      </c>
      <c r="BB53">
        <f ca="1"/>
        <v>0</v>
      </c>
      <c r="BC53">
        <f ca="1"/>
        <v>0</v>
      </c>
      <c r="BD53">
        <f ca="1"/>
        <v>0</v>
      </c>
      <c r="BE53">
        <f ca="1"/>
        <v>0</v>
      </c>
      <c r="BF53">
        <f ca="1"/>
        <v>0</v>
      </c>
      <c r="BG53">
        <f ca="1"/>
        <v>0</v>
      </c>
      <c r="BH53">
        <f ca="1"/>
        <v>0</v>
      </c>
      <c r="BI53">
        <f ca="1"/>
        <v>0</v>
      </c>
      <c r="BJ53">
        <f ca="1"/>
        <v>0</v>
      </c>
      <c r="BK53">
        <f ca="1"/>
        <v>0</v>
      </c>
      <c r="BL53">
        <f ca="1"/>
        <v>0</v>
      </c>
      <c r="BM53">
        <f ca="1"/>
        <v>0</v>
      </c>
      <c r="BN53">
        <f ca="1"/>
        <v>0</v>
      </c>
      <c r="BO53">
        <f ca="1"/>
        <v>0</v>
      </c>
      <c r="BP53">
        <f ca="1"/>
        <v>0</v>
      </c>
      <c r="BQ53">
        <f ca="1"/>
        <v>0</v>
      </c>
      <c r="BR53" t="str">
        <f ca="1"/>
        <v/>
      </c>
      <c r="BS53">
        <f ca="1"/>
        <v>0</v>
      </c>
      <c r="BT53">
        <f ca="1"/>
        <v>0</v>
      </c>
      <c r="BU53" t="b">
        <f ca="1"/>
        <v>0</v>
      </c>
      <c r="BV53" t="b">
        <f ca="1"/>
        <v>0</v>
      </c>
      <c r="BW53">
        <f ca="1"/>
        <v>0</v>
      </c>
      <c r="BX53">
        <f ca="1"/>
        <v>0</v>
      </c>
      <c r="BY53">
        <f ca="1"/>
        <v>0</v>
      </c>
      <c r="BZ53">
        <f ca="1"/>
        <v>0</v>
      </c>
      <c r="CA53">
        <f ca="1"/>
        <v>0</v>
      </c>
      <c r="CB53">
        <f ca="1"/>
        <v>0</v>
      </c>
      <c r="CC53" t="b">
        <f ca="1"/>
        <v>0</v>
      </c>
      <c r="CD53" t="b">
        <f ca="1"/>
        <v>0</v>
      </c>
      <c r="CE53">
        <f ca="1"/>
        <v>0</v>
      </c>
      <c r="CF53">
        <f ca="1"/>
        <v>0</v>
      </c>
      <c r="CG53">
        <f ca="1"/>
        <v>0</v>
      </c>
      <c r="CH53">
        <f ca="1"/>
        <v>43</v>
      </c>
      <c r="CI53">
        <f ca="1"/>
        <v>137</v>
      </c>
      <c r="CJ53">
        <f ca="1"/>
        <v>0</v>
      </c>
      <c r="CK53">
        <f ca="1"/>
        <v>0</v>
      </c>
      <c r="CL53">
        <f ca="1"/>
        <v>0</v>
      </c>
      <c r="CM53">
        <f ca="1"/>
        <v>0</v>
      </c>
      <c r="CN53">
        <f ca="1"/>
        <v>0</v>
      </c>
      <c r="CO53">
        <f ca="1"/>
        <v>0</v>
      </c>
      <c r="CP53">
        <f ca="1"/>
        <v>0</v>
      </c>
      <c r="CQ53">
        <f ca="1"/>
        <v>0</v>
      </c>
      <c r="CR53">
        <f ca="1"/>
        <v>0</v>
      </c>
      <c r="CS53">
        <f ca="1"/>
        <v>0</v>
      </c>
      <c r="CT53">
        <f ca="1"/>
        <v>0</v>
      </c>
      <c r="CU53" t="b">
        <f ca="1"/>
        <v>0</v>
      </c>
      <c r="CV53" t="b">
        <f ca="1"/>
        <v>0</v>
      </c>
      <c r="CW53">
        <f ca="1"/>
        <v>49</v>
      </c>
      <c r="CX53">
        <f ca="1"/>
        <v>137</v>
      </c>
      <c r="CY53">
        <f ca="1"/>
        <v>0</v>
      </c>
      <c r="CZ53">
        <f ca="1"/>
        <v>0</v>
      </c>
      <c r="DA53">
        <f ca="1"/>
        <v>0</v>
      </c>
      <c r="DB53" t="b">
        <f ca="1"/>
        <v>0</v>
      </c>
      <c r="DC53" t="b">
        <f ca="1"/>
        <v>0</v>
      </c>
      <c r="DD53">
        <f ca="1"/>
        <v>0</v>
      </c>
      <c r="DE53" t="b">
        <f ca="1"/>
        <v>0</v>
      </c>
      <c r="DF53">
        <f ca="1"/>
        <v>0</v>
      </c>
    </row>
    <row r="54" spans="1:110" x14ac:dyDescent="0.2">
      <c r="A54" t="str">
        <f ca="1"/>
        <v>5_31 Oregon</v>
      </c>
      <c r="B54">
        <f ca="1"/>
        <v>6</v>
      </c>
      <c r="C54">
        <f ca="1"/>
        <v>0</v>
      </c>
      <c r="D54">
        <f ca="1"/>
        <v>0</v>
      </c>
      <c r="E54">
        <f ca="1"/>
        <v>0</v>
      </c>
      <c r="F54">
        <f ca="1"/>
        <v>0</v>
      </c>
      <c r="G54">
        <f ca="1"/>
        <v>0</v>
      </c>
      <c r="H54">
        <f ca="1"/>
        <v>0</v>
      </c>
      <c r="I54">
        <f ca="1"/>
        <v>0</v>
      </c>
      <c r="J54" t="str">
        <f ca="1"/>
        <v>0:18</v>
      </c>
      <c r="K54" t="b">
        <f ca="1"/>
        <v>0</v>
      </c>
      <c r="L54" t="b">
        <f ca="1"/>
        <v>1</v>
      </c>
      <c r="M54" t="b">
        <f ca="1"/>
        <v>0</v>
      </c>
      <c r="N54" t="str">
        <f ca="1"/>
        <v>Melusi</v>
      </c>
      <c r="O54" t="b">
        <f ca="1"/>
        <v>0</v>
      </c>
      <c r="P54">
        <f ca="1"/>
        <v>0</v>
      </c>
      <c r="Q54">
        <f ca="1"/>
        <v>0</v>
      </c>
      <c r="R54">
        <f ca="1"/>
        <v>0</v>
      </c>
      <c r="S54">
        <f ca="1"/>
        <v>0</v>
      </c>
      <c r="T54">
        <f ca="1"/>
        <v>0</v>
      </c>
      <c r="U54">
        <f ca="1"/>
        <v>0</v>
      </c>
      <c r="V54">
        <f ca="1"/>
        <v>0</v>
      </c>
      <c r="W54">
        <f ca="1"/>
        <v>0</v>
      </c>
      <c r="X54">
        <f ca="1"/>
        <v>0</v>
      </c>
      <c r="Y54">
        <f ca="1"/>
        <v>0</v>
      </c>
      <c r="Z54">
        <f ca="1"/>
        <v>6</v>
      </c>
      <c r="AA54">
        <f ca="1"/>
        <v>0</v>
      </c>
      <c r="AB54">
        <f ca="1"/>
        <v>0</v>
      </c>
      <c r="AC54">
        <f ca="1"/>
        <v>0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  <c r="AI54">
        <f ca="1"/>
        <v>0</v>
      </c>
      <c r="AJ54">
        <f ca="1"/>
        <v>0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  <c r="AQ54">
        <f ca="1"/>
        <v>0</v>
      </c>
      <c r="AR54">
        <f ca="1"/>
        <v>0</v>
      </c>
      <c r="AS54">
        <f ca="1"/>
        <v>0</v>
      </c>
      <c r="AT54">
        <f ca="1"/>
        <v>0</v>
      </c>
      <c r="AU54">
        <f ca="1"/>
        <v>0</v>
      </c>
      <c r="AV54">
        <f ca="1"/>
        <v>0</v>
      </c>
      <c r="AW54">
        <f ca="1"/>
        <v>0</v>
      </c>
      <c r="AX54">
        <f ca="1"/>
        <v>0</v>
      </c>
      <c r="AY54">
        <f ca="1"/>
        <v>0</v>
      </c>
      <c r="AZ54">
        <f ca="1"/>
        <v>0</v>
      </c>
      <c r="BA54">
        <f ca="1"/>
        <v>0</v>
      </c>
      <c r="BB54">
        <f ca="1"/>
        <v>0</v>
      </c>
      <c r="BC54">
        <f ca="1"/>
        <v>0</v>
      </c>
      <c r="BD54">
        <f ca="1"/>
        <v>0</v>
      </c>
      <c r="BE54">
        <f ca="1"/>
        <v>0</v>
      </c>
      <c r="BF54">
        <f ca="1"/>
        <v>0</v>
      </c>
      <c r="BG54">
        <f ca="1"/>
        <v>0</v>
      </c>
      <c r="BH54">
        <f ca="1"/>
        <v>0</v>
      </c>
      <c r="BI54">
        <f ca="1"/>
        <v>0</v>
      </c>
      <c r="BJ54">
        <f ca="1"/>
        <v>0</v>
      </c>
      <c r="BK54">
        <f ca="1"/>
        <v>0</v>
      </c>
      <c r="BL54">
        <f ca="1"/>
        <v>0</v>
      </c>
      <c r="BM54">
        <f ca="1"/>
        <v>0</v>
      </c>
      <c r="BN54">
        <f ca="1"/>
        <v>0</v>
      </c>
      <c r="BO54">
        <f ca="1"/>
        <v>0</v>
      </c>
      <c r="BP54">
        <f ca="1"/>
        <v>0</v>
      </c>
      <c r="BQ54">
        <f ca="1"/>
        <v>0</v>
      </c>
      <c r="BR54" t="str">
        <f ca="1"/>
        <v/>
      </c>
      <c r="BS54">
        <f ca="1"/>
        <v>0</v>
      </c>
      <c r="BT54">
        <f ca="1"/>
        <v>0</v>
      </c>
      <c r="BU54" t="b">
        <f ca="1"/>
        <v>0</v>
      </c>
      <c r="BV54" t="b">
        <f ca="1"/>
        <v>0</v>
      </c>
      <c r="BW54">
        <f ca="1"/>
        <v>0</v>
      </c>
      <c r="BX54">
        <f ca="1"/>
        <v>0</v>
      </c>
      <c r="BY54">
        <f ca="1"/>
        <v>0</v>
      </c>
      <c r="BZ54">
        <f ca="1"/>
        <v>0</v>
      </c>
      <c r="CA54">
        <f ca="1"/>
        <v>1</v>
      </c>
      <c r="CB54">
        <f ca="1"/>
        <v>1</v>
      </c>
      <c r="CC54" t="b">
        <f ca="1"/>
        <v>1</v>
      </c>
      <c r="CD54" t="b">
        <f ca="1"/>
        <v>1</v>
      </c>
      <c r="CE54">
        <f ca="1"/>
        <v>0</v>
      </c>
      <c r="CF54">
        <f ca="1"/>
        <v>0</v>
      </c>
      <c r="CG54">
        <f ca="1"/>
        <v>0</v>
      </c>
      <c r="CH54">
        <f ca="1"/>
        <v>18</v>
      </c>
      <c r="CI54">
        <f ca="1"/>
        <v>162</v>
      </c>
      <c r="CJ54">
        <f ca="1"/>
        <v>0</v>
      </c>
      <c r="CK54">
        <f ca="1"/>
        <v>0</v>
      </c>
      <c r="CL54">
        <f ca="1"/>
        <v>0</v>
      </c>
      <c r="CM54">
        <f ca="1"/>
        <v>0</v>
      </c>
      <c r="CN54">
        <f ca="1"/>
        <v>0</v>
      </c>
      <c r="CO54">
        <f ca="1"/>
        <v>0</v>
      </c>
      <c r="CP54">
        <f ca="1"/>
        <v>0</v>
      </c>
      <c r="CQ54">
        <f ca="1"/>
        <v>0</v>
      </c>
      <c r="CR54">
        <f ca="1"/>
        <v>0</v>
      </c>
      <c r="CS54">
        <f ca="1"/>
        <v>0</v>
      </c>
      <c r="CT54">
        <f ca="1"/>
        <v>0</v>
      </c>
      <c r="CU54" t="b">
        <f ca="1"/>
        <v>1</v>
      </c>
      <c r="CV54" t="b">
        <f ca="1"/>
        <v>1</v>
      </c>
      <c r="CW54">
        <f ca="1"/>
        <v>47</v>
      </c>
      <c r="CX54">
        <f ca="1"/>
        <v>162</v>
      </c>
      <c r="CY54">
        <f ca="1"/>
        <v>0</v>
      </c>
      <c r="CZ54">
        <f ca="1"/>
        <v>1</v>
      </c>
      <c r="DA54">
        <f ca="1"/>
        <v>0</v>
      </c>
      <c r="DB54" t="b">
        <f ca="1"/>
        <v>1</v>
      </c>
      <c r="DC54" t="b">
        <f ca="1"/>
        <v>1</v>
      </c>
      <c r="DD54">
        <f ca="1"/>
        <v>0</v>
      </c>
      <c r="DE54" t="b">
        <f ca="1"/>
        <v>0</v>
      </c>
      <c r="DF54">
        <f ca="1"/>
        <v>0</v>
      </c>
    </row>
    <row r="55" spans="1:110" x14ac:dyDescent="0.2">
      <c r="A55" t="str">
        <f ca="1"/>
        <v>5_31 Oregon</v>
      </c>
      <c r="B55">
        <f ca="1"/>
        <v>7</v>
      </c>
      <c r="C55">
        <f ca="1"/>
        <v>0</v>
      </c>
      <c r="D55">
        <f ca="1"/>
        <v>0</v>
      </c>
      <c r="E55">
        <f ca="1"/>
        <v>0</v>
      </c>
      <c r="F55">
        <f ca="1"/>
        <v>0</v>
      </c>
      <c r="G55">
        <f ca="1"/>
        <v>0</v>
      </c>
      <c r="H55">
        <f ca="1"/>
        <v>0</v>
      </c>
      <c r="I55">
        <f ca="1"/>
        <v>0</v>
      </c>
      <c r="J55">
        <f ca="1"/>
        <v>0</v>
      </c>
      <c r="K55" t="b">
        <f ca="1"/>
        <v>0</v>
      </c>
      <c r="L55" t="b">
        <f ca="1"/>
        <v>0</v>
      </c>
      <c r="M55" t="b">
        <f ca="1"/>
        <v>0</v>
      </c>
      <c r="N55" t="str">
        <f ca="1"/>
        <v>Finka</v>
      </c>
      <c r="O55" t="b">
        <f ca="1"/>
        <v>0</v>
      </c>
      <c r="P55">
        <f ca="1"/>
        <v>0</v>
      </c>
      <c r="Q55">
        <f ca="1"/>
        <v>0</v>
      </c>
      <c r="R55">
        <f ca="1"/>
        <v>0</v>
      </c>
      <c r="S55">
        <f ca="1"/>
        <v>0</v>
      </c>
      <c r="T55">
        <f ca="1"/>
        <v>0</v>
      </c>
      <c r="U55">
        <f ca="1"/>
        <v>0</v>
      </c>
      <c r="V55">
        <f ca="1"/>
        <v>0</v>
      </c>
      <c r="W55">
        <f ca="1"/>
        <v>0</v>
      </c>
      <c r="X55">
        <f ca="1"/>
        <v>0</v>
      </c>
      <c r="Y55">
        <f ca="1"/>
        <v>0</v>
      </c>
      <c r="Z55">
        <f ca="1"/>
        <v>7</v>
      </c>
      <c r="AA55">
        <f ca="1"/>
        <v>0</v>
      </c>
      <c r="AB55">
        <f ca="1"/>
        <v>0</v>
      </c>
      <c r="AC55">
        <f ca="1"/>
        <v>0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  <c r="AI55">
        <f ca="1"/>
        <v>0</v>
      </c>
      <c r="AJ55">
        <f ca="1"/>
        <v>0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  <c r="AQ55">
        <f ca="1"/>
        <v>0</v>
      </c>
      <c r="AR55">
        <f ca="1"/>
        <v>0</v>
      </c>
      <c r="AS55">
        <f ca="1"/>
        <v>0</v>
      </c>
      <c r="AT55">
        <f ca="1"/>
        <v>0</v>
      </c>
      <c r="AU55">
        <f ca="1"/>
        <v>0</v>
      </c>
      <c r="AV55">
        <f ca="1"/>
        <v>0</v>
      </c>
      <c r="AW55">
        <f ca="1"/>
        <v>0</v>
      </c>
      <c r="AX55">
        <f ca="1"/>
        <v>0</v>
      </c>
      <c r="AY55">
        <f ca="1"/>
        <v>0</v>
      </c>
      <c r="AZ55">
        <f ca="1"/>
        <v>0</v>
      </c>
      <c r="BA55">
        <f ca="1"/>
        <v>0</v>
      </c>
      <c r="BB55">
        <f ca="1"/>
        <v>0</v>
      </c>
      <c r="BC55">
        <f ca="1"/>
        <v>0</v>
      </c>
      <c r="BD55">
        <f ca="1"/>
        <v>0</v>
      </c>
      <c r="BE55">
        <f ca="1"/>
        <v>0</v>
      </c>
      <c r="BF55">
        <f ca="1"/>
        <v>0</v>
      </c>
      <c r="BG55">
        <f ca="1"/>
        <v>0</v>
      </c>
      <c r="BH55">
        <f ca="1"/>
        <v>0</v>
      </c>
      <c r="BI55">
        <f ca="1"/>
        <v>0</v>
      </c>
      <c r="BJ55">
        <f ca="1"/>
        <v>0</v>
      </c>
      <c r="BK55">
        <f ca="1"/>
        <v>0</v>
      </c>
      <c r="BL55">
        <f ca="1"/>
        <v>0</v>
      </c>
      <c r="BM55">
        <f ca="1"/>
        <v>0</v>
      </c>
      <c r="BN55">
        <f ca="1"/>
        <v>0</v>
      </c>
      <c r="BO55">
        <f ca="1"/>
        <v>0</v>
      </c>
      <c r="BP55">
        <f ca="1"/>
        <v>0</v>
      </c>
      <c r="BQ55">
        <f ca="1"/>
        <v>0</v>
      </c>
      <c r="BR55" t="str">
        <f ca="1"/>
        <v/>
      </c>
      <c r="BS55">
        <f ca="1"/>
        <v>0</v>
      </c>
      <c r="BT55">
        <f ca="1"/>
        <v>0</v>
      </c>
      <c r="BU55" t="b">
        <f ca="1"/>
        <v>0</v>
      </c>
      <c r="BV55" t="b">
        <f ca="1"/>
        <v>0</v>
      </c>
      <c r="BW55">
        <f ca="1"/>
        <v>0</v>
      </c>
      <c r="BX55">
        <f ca="1"/>
        <v>0</v>
      </c>
      <c r="BY55">
        <f ca="1"/>
        <v>0</v>
      </c>
      <c r="BZ55">
        <f ca="1"/>
        <v>0</v>
      </c>
      <c r="CA55">
        <f ca="1"/>
        <v>2</v>
      </c>
      <c r="CB55">
        <f ca="1"/>
        <v>0</v>
      </c>
      <c r="CC55" t="b">
        <f ca="1"/>
        <v>0</v>
      </c>
      <c r="CD55" t="b">
        <f ca="1"/>
        <v>1</v>
      </c>
      <c r="CE55">
        <f ca="1"/>
        <v>0</v>
      </c>
      <c r="CF55">
        <f ca="1"/>
        <v>0</v>
      </c>
      <c r="CG55">
        <f ca="1"/>
        <v>0</v>
      </c>
      <c r="CH55">
        <f ca="1"/>
        <v>0</v>
      </c>
      <c r="CI55" t="b">
        <f ca="1"/>
        <v>0</v>
      </c>
      <c r="CJ55">
        <f ca="1"/>
        <v>0</v>
      </c>
      <c r="CK55">
        <f ca="1"/>
        <v>0</v>
      </c>
      <c r="CL55">
        <f ca="1"/>
        <v>0</v>
      </c>
      <c r="CM55">
        <f ca="1"/>
        <v>0</v>
      </c>
      <c r="CN55">
        <f ca="1"/>
        <v>0</v>
      </c>
      <c r="CO55">
        <f ca="1"/>
        <v>0</v>
      </c>
      <c r="CP55">
        <f ca="1"/>
        <v>0</v>
      </c>
      <c r="CQ55">
        <f ca="1"/>
        <v>0</v>
      </c>
      <c r="CR55">
        <f ca="1"/>
        <v>0</v>
      </c>
      <c r="CS55">
        <f ca="1"/>
        <v>0</v>
      </c>
      <c r="CT55">
        <f ca="1"/>
        <v>0</v>
      </c>
      <c r="CU55">
        <f ca="1"/>
        <v>0</v>
      </c>
      <c r="CV55">
        <f ca="1"/>
        <v>0</v>
      </c>
      <c r="CW55">
        <f ca="1"/>
        <v>0</v>
      </c>
      <c r="CX55">
        <f ca="1"/>
        <v>0</v>
      </c>
      <c r="CY55">
        <f ca="1"/>
        <v>0</v>
      </c>
      <c r="CZ55">
        <f ca="1"/>
        <v>0</v>
      </c>
      <c r="DA55">
        <f ca="1"/>
        <v>0</v>
      </c>
      <c r="DB55" t="b">
        <f ca="1"/>
        <v>0</v>
      </c>
      <c r="DC55" t="b">
        <f ca="1"/>
        <v>0</v>
      </c>
      <c r="DD55">
        <f ca="1"/>
        <v>0</v>
      </c>
      <c r="DE55" t="b">
        <f ca="1"/>
        <v>0</v>
      </c>
      <c r="DF55">
        <f ca="1"/>
        <v>0</v>
      </c>
    </row>
    <row r="56" spans="1:110" x14ac:dyDescent="0.2">
      <c r="A56" t="str">
        <f ca="1"/>
        <v>5_31 Oregon</v>
      </c>
      <c r="B56">
        <f ca="1"/>
        <v>8</v>
      </c>
      <c r="C56">
        <f ca="1"/>
        <v>0</v>
      </c>
      <c r="D56">
        <f ca="1"/>
        <v>0</v>
      </c>
      <c r="E56">
        <f ca="1"/>
        <v>0</v>
      </c>
      <c r="F56">
        <f ca="1"/>
        <v>0</v>
      </c>
      <c r="G56">
        <f ca="1"/>
        <v>0</v>
      </c>
      <c r="H56">
        <f ca="1"/>
        <v>0</v>
      </c>
      <c r="I56">
        <f ca="1"/>
        <v>0</v>
      </c>
      <c r="J56" t="str">
        <f ca="1"/>
        <v>1:35</v>
      </c>
      <c r="K56" t="b">
        <f ca="1"/>
        <v>0</v>
      </c>
      <c r="L56" t="b">
        <f ca="1"/>
        <v>0</v>
      </c>
      <c r="M56" t="b">
        <f ca="1"/>
        <v>0</v>
      </c>
      <c r="N56" t="str">
        <f ca="1"/>
        <v>Finka</v>
      </c>
      <c r="O56" t="b">
        <f ca="1"/>
        <v>0</v>
      </c>
      <c r="P56">
        <f ca="1"/>
        <v>0</v>
      </c>
      <c r="Q56">
        <f ca="1"/>
        <v>0</v>
      </c>
      <c r="R56">
        <f ca="1"/>
        <v>0</v>
      </c>
      <c r="S56">
        <f ca="1"/>
        <v>0</v>
      </c>
      <c r="T56">
        <f ca="1"/>
        <v>0</v>
      </c>
      <c r="U56">
        <f ca="1"/>
        <v>0</v>
      </c>
      <c r="V56">
        <f ca="1"/>
        <v>0</v>
      </c>
      <c r="W56">
        <f ca="1"/>
        <v>0</v>
      </c>
      <c r="X56">
        <f ca="1"/>
        <v>0</v>
      </c>
      <c r="Y56">
        <f ca="1"/>
        <v>0</v>
      </c>
      <c r="Z56">
        <f ca="1"/>
        <v>8</v>
      </c>
      <c r="AA56">
        <f ca="1"/>
        <v>0</v>
      </c>
      <c r="AB56">
        <f ca="1"/>
        <v>0</v>
      </c>
      <c r="AC56">
        <f ca="1"/>
        <v>0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  <c r="AI56">
        <f ca="1"/>
        <v>0</v>
      </c>
      <c r="AJ56">
        <f ca="1"/>
        <v>0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  <c r="AQ56">
        <f ca="1"/>
        <v>0</v>
      </c>
      <c r="AR56">
        <f ca="1"/>
        <v>0</v>
      </c>
      <c r="AS56">
        <f ca="1"/>
        <v>0</v>
      </c>
      <c r="AT56">
        <f ca="1"/>
        <v>0</v>
      </c>
      <c r="AU56">
        <f ca="1"/>
        <v>0</v>
      </c>
      <c r="AV56">
        <f ca="1"/>
        <v>0</v>
      </c>
      <c r="AW56">
        <f ca="1"/>
        <v>0</v>
      </c>
      <c r="AX56">
        <f ca="1"/>
        <v>0</v>
      </c>
      <c r="AY56">
        <f ca="1"/>
        <v>0</v>
      </c>
      <c r="AZ56">
        <f ca="1"/>
        <v>0</v>
      </c>
      <c r="BA56">
        <f ca="1"/>
        <v>0</v>
      </c>
      <c r="BB56">
        <f ca="1"/>
        <v>0</v>
      </c>
      <c r="BC56">
        <f ca="1"/>
        <v>0</v>
      </c>
      <c r="BD56">
        <f ca="1"/>
        <v>0</v>
      </c>
      <c r="BE56">
        <f ca="1"/>
        <v>0</v>
      </c>
      <c r="BF56">
        <f ca="1"/>
        <v>0</v>
      </c>
      <c r="BG56">
        <f ca="1"/>
        <v>0</v>
      </c>
      <c r="BH56">
        <f ca="1"/>
        <v>0</v>
      </c>
      <c r="BI56">
        <f ca="1"/>
        <v>0</v>
      </c>
      <c r="BJ56">
        <f ca="1"/>
        <v>0</v>
      </c>
      <c r="BK56">
        <f ca="1"/>
        <v>0</v>
      </c>
      <c r="BL56">
        <f ca="1"/>
        <v>0</v>
      </c>
      <c r="BM56">
        <f ca="1"/>
        <v>0</v>
      </c>
      <c r="BN56">
        <f ca="1"/>
        <v>0</v>
      </c>
      <c r="BO56">
        <f ca="1"/>
        <v>0</v>
      </c>
      <c r="BP56">
        <f ca="1"/>
        <v>0</v>
      </c>
      <c r="BQ56">
        <f ca="1"/>
        <v>0</v>
      </c>
      <c r="BR56" t="str">
        <f ca="1"/>
        <v/>
      </c>
      <c r="BS56">
        <f ca="1"/>
        <v>0</v>
      </c>
      <c r="BT56">
        <f ca="1"/>
        <v>0</v>
      </c>
      <c r="BU56" t="b">
        <f ca="1"/>
        <v>0</v>
      </c>
      <c r="BV56" t="b">
        <f ca="1"/>
        <v>0</v>
      </c>
      <c r="BW56">
        <f ca="1"/>
        <v>0</v>
      </c>
      <c r="BX56">
        <f ca="1"/>
        <v>0</v>
      </c>
      <c r="BY56">
        <f ca="1"/>
        <v>0</v>
      </c>
      <c r="BZ56" t="str">
        <f ca="1"/>
        <v xml:space="preserve"> </v>
      </c>
      <c r="CA56">
        <f ca="1"/>
        <v>1</v>
      </c>
      <c r="CB56">
        <f ca="1"/>
        <v>0</v>
      </c>
      <c r="CC56" t="b">
        <f ca="1"/>
        <v>1</v>
      </c>
      <c r="CD56" t="b">
        <f ca="1"/>
        <v>1</v>
      </c>
      <c r="CE56">
        <f ca="1"/>
        <v>0</v>
      </c>
      <c r="CF56">
        <f ca="1"/>
        <v>0</v>
      </c>
      <c r="CG56">
        <f ca="1"/>
        <v>0</v>
      </c>
      <c r="CH56">
        <f ca="1"/>
        <v>95</v>
      </c>
      <c r="CI56">
        <f ca="1"/>
        <v>85</v>
      </c>
      <c r="CJ56">
        <f ca="1"/>
        <v>0</v>
      </c>
      <c r="CK56">
        <f ca="1"/>
        <v>0</v>
      </c>
      <c r="CL56">
        <f ca="1"/>
        <v>0</v>
      </c>
      <c r="CM56">
        <f ca="1"/>
        <v>0</v>
      </c>
      <c r="CN56">
        <f ca="1"/>
        <v>0</v>
      </c>
      <c r="CO56">
        <f ca="1"/>
        <v>0</v>
      </c>
      <c r="CP56">
        <f ca="1"/>
        <v>0</v>
      </c>
      <c r="CQ56">
        <f ca="1"/>
        <v>0</v>
      </c>
      <c r="CR56">
        <f ca="1"/>
        <v>0</v>
      </c>
      <c r="CS56">
        <f ca="1"/>
        <v>0</v>
      </c>
      <c r="CT56">
        <f ca="1"/>
        <v>0</v>
      </c>
      <c r="CU56">
        <f ca="1"/>
        <v>0</v>
      </c>
      <c r="CV56">
        <f ca="1"/>
        <v>0</v>
      </c>
      <c r="CW56">
        <f ca="1"/>
        <v>0</v>
      </c>
      <c r="CX56">
        <f ca="1"/>
        <v>0</v>
      </c>
      <c r="CY56">
        <f ca="1"/>
        <v>0</v>
      </c>
      <c r="CZ56">
        <f ca="1"/>
        <v>0</v>
      </c>
      <c r="DA56">
        <f ca="1"/>
        <v>0</v>
      </c>
      <c r="DB56" t="b">
        <f ca="1"/>
        <v>0</v>
      </c>
      <c r="DC56" t="b">
        <f ca="1"/>
        <v>0</v>
      </c>
      <c r="DD56">
        <f ca="1"/>
        <v>0</v>
      </c>
      <c r="DE56" t="b">
        <f ca="1"/>
        <v>0</v>
      </c>
      <c r="DF56">
        <f ca="1"/>
        <v>0</v>
      </c>
    </row>
    <row r="57" spans="1:110" x14ac:dyDescent="0.2">
      <c r="A57" t="str">
        <f ca="1"/>
        <v>5_31 Oregon</v>
      </c>
      <c r="B57">
        <f ca="1"/>
        <v>9</v>
      </c>
      <c r="C57">
        <f ca="1"/>
        <v>0</v>
      </c>
      <c r="D57">
        <f ca="1"/>
        <v>0</v>
      </c>
      <c r="E57">
        <f ca="1"/>
        <v>0</v>
      </c>
      <c r="F57">
        <f ca="1"/>
        <v>0</v>
      </c>
      <c r="G57">
        <f ca="1"/>
        <v>0</v>
      </c>
      <c r="H57">
        <f ca="1"/>
        <v>0</v>
      </c>
      <c r="I57">
        <f ca="1"/>
        <v>0</v>
      </c>
      <c r="J57" t="str">
        <f ca="1"/>
        <v>1:27</v>
      </c>
      <c r="K57" t="b">
        <f ca="1"/>
        <v>0</v>
      </c>
      <c r="L57" t="b">
        <f ca="1"/>
        <v>0</v>
      </c>
      <c r="M57" t="b">
        <f ca="1"/>
        <v>0</v>
      </c>
      <c r="N57" t="str">
        <f ca="1"/>
        <v>Finka</v>
      </c>
      <c r="O57" t="b">
        <f ca="1"/>
        <v>0</v>
      </c>
      <c r="P57">
        <f ca="1"/>
        <v>0</v>
      </c>
      <c r="Q57">
        <f ca="1"/>
        <v>0</v>
      </c>
      <c r="R57">
        <f ca="1"/>
        <v>0</v>
      </c>
      <c r="S57">
        <f ca="1"/>
        <v>0</v>
      </c>
      <c r="T57">
        <f ca="1"/>
        <v>0</v>
      </c>
      <c r="U57">
        <f ca="1"/>
        <v>0</v>
      </c>
      <c r="V57">
        <f ca="1"/>
        <v>0</v>
      </c>
      <c r="W57">
        <f ca="1"/>
        <v>0</v>
      </c>
      <c r="X57">
        <f ca="1"/>
        <v>0</v>
      </c>
      <c r="Y57">
        <f ca="1"/>
        <v>0</v>
      </c>
      <c r="Z57">
        <f ca="1"/>
        <v>9</v>
      </c>
      <c r="AA57">
        <f ca="1"/>
        <v>0</v>
      </c>
      <c r="AB57">
        <f ca="1"/>
        <v>0</v>
      </c>
      <c r="AC57">
        <f ca="1"/>
        <v>0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  <c r="AI57">
        <f ca="1"/>
        <v>0</v>
      </c>
      <c r="AJ57">
        <f ca="1"/>
        <v>0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>
        <f ca="1"/>
        <v>0</v>
      </c>
      <c r="AP57">
        <f ca="1"/>
        <v>0</v>
      </c>
      <c r="AQ57">
        <f ca="1"/>
        <v>0</v>
      </c>
      <c r="AR57">
        <f ca="1"/>
        <v>0</v>
      </c>
      <c r="AS57">
        <f ca="1"/>
        <v>0</v>
      </c>
      <c r="AT57">
        <f ca="1"/>
        <v>0</v>
      </c>
      <c r="AU57">
        <f ca="1"/>
        <v>0</v>
      </c>
      <c r="AV57">
        <f ca="1"/>
        <v>0</v>
      </c>
      <c r="AW57">
        <f ca="1"/>
        <v>0</v>
      </c>
      <c r="AX57">
        <f ca="1"/>
        <v>0</v>
      </c>
      <c r="AY57">
        <f ca="1"/>
        <v>0</v>
      </c>
      <c r="AZ57">
        <f ca="1"/>
        <v>0</v>
      </c>
      <c r="BA57">
        <f ca="1"/>
        <v>0</v>
      </c>
      <c r="BB57">
        <f ca="1"/>
        <v>0</v>
      </c>
      <c r="BC57">
        <f ca="1"/>
        <v>0</v>
      </c>
      <c r="BD57">
        <f ca="1"/>
        <v>0</v>
      </c>
      <c r="BE57">
        <f ca="1"/>
        <v>0</v>
      </c>
      <c r="BF57">
        <f ca="1"/>
        <v>0</v>
      </c>
      <c r="BG57">
        <f ca="1"/>
        <v>0</v>
      </c>
      <c r="BH57">
        <f ca="1"/>
        <v>0</v>
      </c>
      <c r="BI57">
        <f ca="1"/>
        <v>0</v>
      </c>
      <c r="BJ57">
        <f ca="1"/>
        <v>0</v>
      </c>
      <c r="BK57">
        <f ca="1"/>
        <v>0</v>
      </c>
      <c r="BL57">
        <f ca="1"/>
        <v>0</v>
      </c>
      <c r="BM57">
        <f ca="1"/>
        <v>0</v>
      </c>
      <c r="BN57">
        <f ca="1"/>
        <v>0</v>
      </c>
      <c r="BO57">
        <f ca="1"/>
        <v>0</v>
      </c>
      <c r="BP57">
        <f ca="1"/>
        <v>0</v>
      </c>
      <c r="BQ57">
        <f ca="1"/>
        <v>0</v>
      </c>
      <c r="BR57" t="str">
        <f ca="1"/>
        <v/>
      </c>
      <c r="BS57">
        <f ca="1"/>
        <v>0</v>
      </c>
      <c r="BT57">
        <f ca="1"/>
        <v>0</v>
      </c>
      <c r="BU57" t="b">
        <f ca="1"/>
        <v>0</v>
      </c>
      <c r="BV57" t="b">
        <f ca="1"/>
        <v>0</v>
      </c>
      <c r="BW57">
        <f ca="1"/>
        <v>0</v>
      </c>
      <c r="BX57">
        <f ca="1"/>
        <v>0</v>
      </c>
      <c r="BY57">
        <f ca="1"/>
        <v>0</v>
      </c>
      <c r="BZ57">
        <f ca="1"/>
        <v>0</v>
      </c>
      <c r="CA57">
        <f ca="1"/>
        <v>0</v>
      </c>
      <c r="CB57">
        <f ca="1"/>
        <v>0</v>
      </c>
      <c r="CC57" t="b">
        <f ca="1"/>
        <v>0</v>
      </c>
      <c r="CD57" t="b">
        <f ca="1"/>
        <v>0</v>
      </c>
      <c r="CE57">
        <f ca="1"/>
        <v>0</v>
      </c>
      <c r="CF57">
        <f ca="1"/>
        <v>0</v>
      </c>
      <c r="CG57">
        <f ca="1"/>
        <v>0</v>
      </c>
      <c r="CH57">
        <f ca="1"/>
        <v>87</v>
      </c>
      <c r="CI57">
        <f ca="1"/>
        <v>93</v>
      </c>
      <c r="CJ57">
        <f ca="1"/>
        <v>0</v>
      </c>
      <c r="CK57">
        <f ca="1"/>
        <v>0</v>
      </c>
      <c r="CL57">
        <f ca="1"/>
        <v>0</v>
      </c>
      <c r="CM57">
        <f ca="1"/>
        <v>0</v>
      </c>
      <c r="CN57">
        <f ca="1"/>
        <v>0</v>
      </c>
      <c r="CO57">
        <f ca="1"/>
        <v>0</v>
      </c>
      <c r="CP57">
        <f ca="1"/>
        <v>0</v>
      </c>
      <c r="CQ57">
        <f ca="1"/>
        <v>0</v>
      </c>
      <c r="CR57">
        <f ca="1"/>
        <v>0</v>
      </c>
      <c r="CS57">
        <f ca="1"/>
        <v>0</v>
      </c>
      <c r="CT57">
        <f ca="1"/>
        <v>0</v>
      </c>
      <c r="CU57">
        <f ca="1"/>
        <v>0</v>
      </c>
      <c r="CV57">
        <f ca="1"/>
        <v>0</v>
      </c>
      <c r="CW57">
        <f ca="1"/>
        <v>0</v>
      </c>
      <c r="CX57">
        <f ca="1"/>
        <v>0</v>
      </c>
      <c r="CY57">
        <f ca="1"/>
        <v>0</v>
      </c>
      <c r="CZ57">
        <f ca="1"/>
        <v>0</v>
      </c>
      <c r="DA57">
        <f ca="1"/>
        <v>0</v>
      </c>
      <c r="DB57" t="b">
        <f ca="1"/>
        <v>0</v>
      </c>
      <c r="DC57" t="b">
        <f ca="1"/>
        <v>0</v>
      </c>
      <c r="DD57">
        <f ca="1"/>
        <v>0</v>
      </c>
      <c r="DE57" t="b">
        <f ca="1"/>
        <v>0</v>
      </c>
      <c r="DF57">
        <f ca="1"/>
        <v>0</v>
      </c>
    </row>
    <row r="58" spans="1:110" x14ac:dyDescent="0.2">
      <c r="A58" t="str">
        <f ca="1"/>
        <v>5_31 Oregon</v>
      </c>
      <c r="B58">
        <f ca="1"/>
        <v>10</v>
      </c>
      <c r="C58">
        <f ca="1"/>
        <v>0</v>
      </c>
      <c r="D58">
        <f ca="1"/>
        <v>0</v>
      </c>
      <c r="E58">
        <f ca="1"/>
        <v>0</v>
      </c>
      <c r="F58">
        <f ca="1"/>
        <v>0</v>
      </c>
      <c r="G58">
        <f ca="1"/>
        <v>0</v>
      </c>
      <c r="H58">
        <f ca="1"/>
        <v>0</v>
      </c>
      <c r="I58">
        <f ca="1"/>
        <v>0</v>
      </c>
      <c r="J58" t="str">
        <f ca="1"/>
        <v>0:05</v>
      </c>
      <c r="K58" t="b">
        <f ca="1"/>
        <v>0</v>
      </c>
      <c r="L58" t="b">
        <f ca="1"/>
        <v>1</v>
      </c>
      <c r="M58" t="b">
        <f ca="1"/>
        <v>0</v>
      </c>
      <c r="N58" t="str">
        <f ca="1"/>
        <v>Finka</v>
      </c>
      <c r="O58" t="b">
        <f ca="1"/>
        <v>0</v>
      </c>
      <c r="P58">
        <f ca="1"/>
        <v>0</v>
      </c>
      <c r="Q58">
        <f ca="1"/>
        <v>0</v>
      </c>
      <c r="R58">
        <f ca="1"/>
        <v>0</v>
      </c>
      <c r="S58">
        <f ca="1"/>
        <v>0</v>
      </c>
      <c r="T58">
        <f ca="1"/>
        <v>0</v>
      </c>
      <c r="U58">
        <f ca="1"/>
        <v>0</v>
      </c>
      <c r="V58">
        <f ca="1"/>
        <v>0</v>
      </c>
      <c r="W58">
        <f ca="1"/>
        <v>0</v>
      </c>
      <c r="X58">
        <f ca="1"/>
        <v>0</v>
      </c>
      <c r="Y58">
        <f ca="1"/>
        <v>0</v>
      </c>
      <c r="Z58">
        <f ca="1"/>
        <v>10</v>
      </c>
      <c r="AA58">
        <f ca="1"/>
        <v>0</v>
      </c>
      <c r="AB58">
        <f ca="1"/>
        <v>0</v>
      </c>
      <c r="AC58">
        <f ca="1"/>
        <v>0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  <c r="AI58">
        <f ca="1"/>
        <v>0</v>
      </c>
      <c r="AJ58">
        <f ca="1"/>
        <v>0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  <c r="AQ58">
        <f ca="1"/>
        <v>0</v>
      </c>
      <c r="AR58">
        <f ca="1"/>
        <v>0</v>
      </c>
      <c r="AS58">
        <f ca="1"/>
        <v>0</v>
      </c>
      <c r="AT58">
        <f ca="1"/>
        <v>0</v>
      </c>
      <c r="AU58">
        <f ca="1"/>
        <v>0</v>
      </c>
      <c r="AV58">
        <f ca="1"/>
        <v>0</v>
      </c>
      <c r="AW58">
        <f ca="1"/>
        <v>0</v>
      </c>
      <c r="AX58">
        <f ca="1"/>
        <v>0</v>
      </c>
      <c r="AY58">
        <f ca="1"/>
        <v>0</v>
      </c>
      <c r="AZ58">
        <f ca="1"/>
        <v>0</v>
      </c>
      <c r="BA58">
        <f ca="1"/>
        <v>0</v>
      </c>
      <c r="BB58">
        <f ca="1"/>
        <v>0</v>
      </c>
      <c r="BC58">
        <f ca="1"/>
        <v>0</v>
      </c>
      <c r="BD58">
        <f ca="1"/>
        <v>0</v>
      </c>
      <c r="BE58">
        <f ca="1"/>
        <v>0</v>
      </c>
      <c r="BF58">
        <f ca="1"/>
        <v>0</v>
      </c>
      <c r="BG58">
        <f ca="1"/>
        <v>0</v>
      </c>
      <c r="BH58">
        <f ca="1"/>
        <v>0</v>
      </c>
      <c r="BI58">
        <f ca="1"/>
        <v>0</v>
      </c>
      <c r="BJ58">
        <f ca="1"/>
        <v>0</v>
      </c>
      <c r="BK58">
        <f ca="1"/>
        <v>0</v>
      </c>
      <c r="BL58">
        <f ca="1"/>
        <v>0</v>
      </c>
      <c r="BM58">
        <f ca="1"/>
        <v>0</v>
      </c>
      <c r="BN58">
        <f ca="1"/>
        <v>0</v>
      </c>
      <c r="BO58">
        <f ca="1"/>
        <v>0</v>
      </c>
      <c r="BP58">
        <f ca="1"/>
        <v>0</v>
      </c>
      <c r="BQ58">
        <f ca="1"/>
        <v>0</v>
      </c>
      <c r="BR58" t="str">
        <f ca="1"/>
        <v/>
      </c>
      <c r="BS58">
        <f ca="1"/>
        <v>0</v>
      </c>
      <c r="BT58">
        <f ca="1"/>
        <v>0</v>
      </c>
      <c r="BU58" t="b">
        <f ca="1"/>
        <v>0</v>
      </c>
      <c r="BV58" t="b">
        <f ca="1"/>
        <v>0</v>
      </c>
      <c r="BW58">
        <f ca="1"/>
        <v>0</v>
      </c>
      <c r="BX58">
        <f ca="1"/>
        <v>0</v>
      </c>
      <c r="BY58">
        <f ca="1"/>
        <v>0</v>
      </c>
      <c r="BZ58">
        <f ca="1"/>
        <v>0</v>
      </c>
      <c r="CA58">
        <f ca="1"/>
        <v>1</v>
      </c>
      <c r="CB58">
        <f ca="1"/>
        <v>0</v>
      </c>
      <c r="CC58" t="b">
        <f ca="1"/>
        <v>1</v>
      </c>
      <c r="CD58" t="b">
        <f ca="1"/>
        <v>1</v>
      </c>
      <c r="CE58">
        <f ca="1"/>
        <v>0</v>
      </c>
      <c r="CF58">
        <f ca="1"/>
        <v>0</v>
      </c>
      <c r="CG58">
        <f ca="1"/>
        <v>0</v>
      </c>
      <c r="CH58">
        <f ca="1"/>
        <v>5</v>
      </c>
      <c r="CI58">
        <f ca="1"/>
        <v>175</v>
      </c>
      <c r="CJ58">
        <f ca="1"/>
        <v>0</v>
      </c>
      <c r="CK58">
        <f ca="1"/>
        <v>0</v>
      </c>
      <c r="CL58">
        <f ca="1"/>
        <v>0</v>
      </c>
      <c r="CM58">
        <f ca="1"/>
        <v>0</v>
      </c>
      <c r="CN58">
        <f ca="1"/>
        <v>0</v>
      </c>
      <c r="CO58">
        <f ca="1"/>
        <v>0</v>
      </c>
      <c r="CP58">
        <f ca="1"/>
        <v>0</v>
      </c>
      <c r="CQ58">
        <f ca="1"/>
        <v>0</v>
      </c>
      <c r="CR58">
        <f ca="1"/>
        <v>0</v>
      </c>
      <c r="CS58">
        <f ca="1"/>
        <v>0</v>
      </c>
      <c r="CT58">
        <f ca="1"/>
        <v>0</v>
      </c>
      <c r="CU58">
        <f ca="1"/>
        <v>0</v>
      </c>
      <c r="CV58">
        <f ca="1"/>
        <v>0</v>
      </c>
      <c r="CW58">
        <f ca="1"/>
        <v>0</v>
      </c>
      <c r="CX58">
        <f ca="1"/>
        <v>0</v>
      </c>
      <c r="CY58">
        <f ca="1"/>
        <v>0</v>
      </c>
      <c r="CZ58">
        <f ca="1"/>
        <v>0</v>
      </c>
      <c r="DA58">
        <f ca="1"/>
        <v>0</v>
      </c>
      <c r="DB58" t="b">
        <f ca="1"/>
        <v>1</v>
      </c>
      <c r="DC58" t="b">
        <f ca="1"/>
        <v>0</v>
      </c>
      <c r="DD58">
        <f ca="1"/>
        <v>0</v>
      </c>
      <c r="DE58" t="b">
        <f ca="1"/>
        <v>0</v>
      </c>
      <c r="DF58">
        <f ca="1"/>
        <v>0</v>
      </c>
    </row>
    <row r="59" spans="1:110" x14ac:dyDescent="0.2">
      <c r="A59" t="str">
        <f ca="1"/>
        <v>5_31 Oregon</v>
      </c>
      <c r="B59">
        <f ca="1"/>
        <v>11</v>
      </c>
      <c r="C59">
        <f ca="1"/>
        <v>0</v>
      </c>
      <c r="D59">
        <f ca="1"/>
        <v>0</v>
      </c>
      <c r="E59">
        <f ca="1"/>
        <v>0</v>
      </c>
      <c r="F59">
        <f ca="1"/>
        <v>0</v>
      </c>
      <c r="G59">
        <f ca="1"/>
        <v>0</v>
      </c>
      <c r="H59">
        <f ca="1"/>
        <v>0</v>
      </c>
      <c r="I59">
        <f ca="1"/>
        <v>0</v>
      </c>
      <c r="J59" t="str">
        <f ca="1"/>
        <v>2:11</v>
      </c>
      <c r="K59" t="b">
        <f ca="1"/>
        <v>0</v>
      </c>
      <c r="L59" t="b">
        <f ca="1"/>
        <v>0</v>
      </c>
      <c r="M59" t="b">
        <f ca="1"/>
        <v>1</v>
      </c>
      <c r="N59" t="str">
        <f ca="1"/>
        <v>Finka</v>
      </c>
      <c r="O59" t="b">
        <f ca="1"/>
        <v>0</v>
      </c>
      <c r="P59">
        <f ca="1"/>
        <v>0</v>
      </c>
      <c r="Q59">
        <f ca="1"/>
        <v>0</v>
      </c>
      <c r="R59">
        <f ca="1"/>
        <v>0</v>
      </c>
      <c r="S59">
        <f ca="1"/>
        <v>0</v>
      </c>
      <c r="T59">
        <f ca="1"/>
        <v>0</v>
      </c>
      <c r="U59">
        <f ca="1"/>
        <v>0</v>
      </c>
      <c r="V59">
        <f ca="1"/>
        <v>0</v>
      </c>
      <c r="W59">
        <f ca="1"/>
        <v>0</v>
      </c>
      <c r="X59">
        <f ca="1"/>
        <v>0</v>
      </c>
      <c r="Y59">
        <f ca="1"/>
        <v>0</v>
      </c>
      <c r="Z59">
        <f ca="1"/>
        <v>11</v>
      </c>
      <c r="AA59">
        <f ca="1"/>
        <v>0</v>
      </c>
      <c r="AB59">
        <f ca="1"/>
        <v>0</v>
      </c>
      <c r="AC59">
        <f ca="1"/>
        <v>0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  <c r="AN59">
        <f ca="1"/>
        <v>0</v>
      </c>
      <c r="AO59">
        <f ca="1"/>
        <v>0</v>
      </c>
      <c r="AP59">
        <f ca="1"/>
        <v>0</v>
      </c>
      <c r="AQ59">
        <f ca="1"/>
        <v>0</v>
      </c>
      <c r="AR59">
        <f ca="1"/>
        <v>0</v>
      </c>
      <c r="AS59">
        <f ca="1"/>
        <v>0</v>
      </c>
      <c r="AT59">
        <f ca="1"/>
        <v>0</v>
      </c>
      <c r="AU59">
        <f ca="1"/>
        <v>0</v>
      </c>
      <c r="AV59">
        <f ca="1"/>
        <v>0</v>
      </c>
      <c r="AW59">
        <f ca="1"/>
        <v>0</v>
      </c>
      <c r="AX59">
        <f ca="1"/>
        <v>0</v>
      </c>
      <c r="AY59">
        <f ca="1"/>
        <v>0</v>
      </c>
      <c r="AZ59">
        <f ca="1"/>
        <v>0</v>
      </c>
      <c r="BA59">
        <f ca="1"/>
        <v>0</v>
      </c>
      <c r="BB59">
        <f ca="1"/>
        <v>0</v>
      </c>
      <c r="BC59">
        <f ca="1"/>
        <v>0</v>
      </c>
      <c r="BD59">
        <f ca="1"/>
        <v>0</v>
      </c>
      <c r="BE59">
        <f ca="1"/>
        <v>0</v>
      </c>
      <c r="BF59">
        <f ca="1"/>
        <v>0</v>
      </c>
      <c r="BG59">
        <f ca="1"/>
        <v>0</v>
      </c>
      <c r="BH59">
        <f ca="1"/>
        <v>0</v>
      </c>
      <c r="BI59">
        <f ca="1"/>
        <v>0</v>
      </c>
      <c r="BJ59">
        <f ca="1"/>
        <v>0</v>
      </c>
      <c r="BK59">
        <f ca="1"/>
        <v>0</v>
      </c>
      <c r="BL59">
        <f ca="1"/>
        <v>0</v>
      </c>
      <c r="BM59">
        <f ca="1"/>
        <v>0</v>
      </c>
      <c r="BN59">
        <f ca="1"/>
        <v>0</v>
      </c>
      <c r="BO59">
        <f ca="1"/>
        <v>0</v>
      </c>
      <c r="BP59">
        <f ca="1"/>
        <v>0</v>
      </c>
      <c r="BQ59">
        <f ca="1"/>
        <v>0</v>
      </c>
      <c r="BR59" t="str">
        <f ca="1"/>
        <v/>
      </c>
      <c r="BS59">
        <f ca="1"/>
        <v>0</v>
      </c>
      <c r="BT59">
        <f ca="1"/>
        <v>0</v>
      </c>
      <c r="BU59" t="b">
        <f ca="1"/>
        <v>0</v>
      </c>
      <c r="BV59" t="b">
        <f ca="1"/>
        <v>0</v>
      </c>
      <c r="BW59">
        <f ca="1"/>
        <v>0</v>
      </c>
      <c r="BX59">
        <f ca="1"/>
        <v>0</v>
      </c>
      <c r="BY59">
        <f ca="1"/>
        <v>0</v>
      </c>
      <c r="BZ59">
        <f ca="1"/>
        <v>0</v>
      </c>
      <c r="CA59">
        <f ca="1"/>
        <v>0</v>
      </c>
      <c r="CB59">
        <f ca="1"/>
        <v>0</v>
      </c>
      <c r="CC59" t="b">
        <f ca="1"/>
        <v>0</v>
      </c>
      <c r="CD59" t="b">
        <f ca="1"/>
        <v>0</v>
      </c>
      <c r="CE59">
        <f ca="1"/>
        <v>0</v>
      </c>
      <c r="CF59">
        <f ca="1"/>
        <v>0</v>
      </c>
      <c r="CG59">
        <f ca="1"/>
        <v>0</v>
      </c>
      <c r="CH59">
        <f ca="1"/>
        <v>131</v>
      </c>
      <c r="CI59">
        <f ca="1"/>
        <v>49</v>
      </c>
      <c r="CJ59">
        <f ca="1"/>
        <v>0</v>
      </c>
      <c r="CK59">
        <f ca="1"/>
        <v>0</v>
      </c>
      <c r="CL59">
        <f ca="1"/>
        <v>0</v>
      </c>
      <c r="CM59">
        <f ca="1"/>
        <v>0</v>
      </c>
      <c r="CN59">
        <f ca="1"/>
        <v>0</v>
      </c>
      <c r="CO59">
        <f ca="1"/>
        <v>0</v>
      </c>
      <c r="CP59">
        <f ca="1"/>
        <v>0</v>
      </c>
      <c r="CQ59">
        <f ca="1"/>
        <v>0</v>
      </c>
      <c r="CR59">
        <f ca="1"/>
        <v>0</v>
      </c>
      <c r="CS59">
        <f ca="1"/>
        <v>0</v>
      </c>
      <c r="CT59">
        <f ca="1"/>
        <v>0</v>
      </c>
      <c r="CU59">
        <f ca="1"/>
        <v>0</v>
      </c>
      <c r="CV59">
        <f ca="1"/>
        <v>0</v>
      </c>
      <c r="CW59">
        <f ca="1"/>
        <v>0</v>
      </c>
      <c r="CX59">
        <f ca="1"/>
        <v>0</v>
      </c>
      <c r="CY59">
        <f ca="1"/>
        <v>0</v>
      </c>
      <c r="CZ59">
        <f ca="1"/>
        <v>0</v>
      </c>
      <c r="DA59">
        <f ca="1"/>
        <v>0</v>
      </c>
      <c r="DB59" t="b">
        <f ca="1"/>
        <v>0</v>
      </c>
      <c r="DC59" t="b">
        <f ca="1"/>
        <v>0</v>
      </c>
      <c r="DD59">
        <f ca="1"/>
        <v>0</v>
      </c>
      <c r="DE59" t="b">
        <f ca="1"/>
        <v>0</v>
      </c>
      <c r="DF59">
        <f ca="1"/>
        <v>0</v>
      </c>
    </row>
    <row r="60" spans="1:110" x14ac:dyDescent="0.2">
      <c r="A60" t="str">
        <f ca="1"/>
        <v>5_31 Oregon</v>
      </c>
      <c r="B60">
        <f ca="1"/>
        <v>12</v>
      </c>
      <c r="C60">
        <f ca="1"/>
        <v>0</v>
      </c>
      <c r="D60">
        <f ca="1"/>
        <v>0</v>
      </c>
      <c r="E60">
        <f ca="1"/>
        <v>0</v>
      </c>
      <c r="F60">
        <f ca="1"/>
        <v>0</v>
      </c>
      <c r="G60">
        <f ca="1"/>
        <v>0</v>
      </c>
      <c r="H60">
        <f ca="1"/>
        <v>0</v>
      </c>
      <c r="I60">
        <f ca="1"/>
        <v>0</v>
      </c>
      <c r="J60" t="str">
        <f ca="1"/>
        <v>2:13</v>
      </c>
      <c r="K60" t="b">
        <f ca="1"/>
        <v>0</v>
      </c>
      <c r="L60" t="b">
        <f ca="1"/>
        <v>1</v>
      </c>
      <c r="M60" t="b">
        <f ca="1"/>
        <v>0</v>
      </c>
      <c r="N60" t="str">
        <f ca="1"/>
        <v>Finka</v>
      </c>
      <c r="O60" t="b">
        <f ca="1"/>
        <v>0</v>
      </c>
      <c r="P60">
        <f ca="1"/>
        <v>0</v>
      </c>
      <c r="Q60">
        <f ca="1"/>
        <v>0</v>
      </c>
      <c r="R60">
        <f ca="1"/>
        <v>0</v>
      </c>
      <c r="S60">
        <f ca="1"/>
        <v>0</v>
      </c>
      <c r="T60">
        <f ca="1"/>
        <v>0</v>
      </c>
      <c r="U60">
        <f ca="1"/>
        <v>0</v>
      </c>
      <c r="V60">
        <f ca="1"/>
        <v>0</v>
      </c>
      <c r="W60">
        <f ca="1"/>
        <v>0</v>
      </c>
      <c r="X60">
        <f ca="1"/>
        <v>0</v>
      </c>
      <c r="Y60">
        <f ca="1"/>
        <v>0</v>
      </c>
      <c r="Z60">
        <f ca="1"/>
        <v>12</v>
      </c>
      <c r="AA60">
        <f ca="1"/>
        <v>0</v>
      </c>
      <c r="AB60">
        <f ca="1"/>
        <v>0</v>
      </c>
      <c r="AC60">
        <f ca="1"/>
        <v>0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  <c r="AI60">
        <f ca="1"/>
        <v>0</v>
      </c>
      <c r="AJ60">
        <f ca="1"/>
        <v>0</v>
      </c>
      <c r="AK60">
        <f ca="1"/>
        <v>0</v>
      </c>
      <c r="AL60">
        <f ca="1"/>
        <v>0</v>
      </c>
      <c r="AM60">
        <f ca="1"/>
        <v>0</v>
      </c>
      <c r="AN60">
        <f ca="1"/>
        <v>0</v>
      </c>
      <c r="AO60">
        <f ca="1"/>
        <v>0</v>
      </c>
      <c r="AP60">
        <f ca="1"/>
        <v>0</v>
      </c>
      <c r="AQ60">
        <f ca="1"/>
        <v>0</v>
      </c>
      <c r="AR60">
        <f ca="1"/>
        <v>0</v>
      </c>
      <c r="AS60">
        <f ca="1"/>
        <v>0</v>
      </c>
      <c r="AT60">
        <f ca="1"/>
        <v>0</v>
      </c>
      <c r="AU60">
        <f ca="1"/>
        <v>0</v>
      </c>
      <c r="AV60">
        <f ca="1"/>
        <v>0</v>
      </c>
      <c r="AW60">
        <f ca="1"/>
        <v>0</v>
      </c>
      <c r="AX60">
        <f ca="1"/>
        <v>0</v>
      </c>
      <c r="AY60">
        <f ca="1"/>
        <v>0</v>
      </c>
      <c r="AZ60">
        <f ca="1"/>
        <v>0</v>
      </c>
      <c r="BA60">
        <f ca="1"/>
        <v>0</v>
      </c>
      <c r="BB60">
        <f ca="1"/>
        <v>0</v>
      </c>
      <c r="BC60">
        <f ca="1"/>
        <v>0</v>
      </c>
      <c r="BD60">
        <f ca="1"/>
        <v>0</v>
      </c>
      <c r="BE60">
        <f ca="1"/>
        <v>0</v>
      </c>
      <c r="BF60">
        <f ca="1"/>
        <v>0</v>
      </c>
      <c r="BG60">
        <f ca="1"/>
        <v>0</v>
      </c>
      <c r="BH60">
        <f ca="1"/>
        <v>0</v>
      </c>
      <c r="BI60">
        <f ca="1"/>
        <v>0</v>
      </c>
      <c r="BJ60">
        <f ca="1"/>
        <v>0</v>
      </c>
      <c r="BK60">
        <f ca="1"/>
        <v>0</v>
      </c>
      <c r="BL60">
        <f ca="1"/>
        <v>0</v>
      </c>
      <c r="BM60">
        <f ca="1"/>
        <v>0</v>
      </c>
      <c r="BN60">
        <f ca="1"/>
        <v>0</v>
      </c>
      <c r="BO60">
        <f ca="1"/>
        <v>0</v>
      </c>
      <c r="BP60">
        <f ca="1"/>
        <v>0</v>
      </c>
      <c r="BQ60">
        <f ca="1"/>
        <v>0</v>
      </c>
      <c r="BR60" t="str">
        <f ca="1"/>
        <v/>
      </c>
      <c r="BS60">
        <f ca="1"/>
        <v>0</v>
      </c>
      <c r="BT60">
        <f ca="1"/>
        <v>0</v>
      </c>
      <c r="BU60" t="b">
        <f ca="1"/>
        <v>0</v>
      </c>
      <c r="BV60" t="b">
        <f ca="1"/>
        <v>0</v>
      </c>
      <c r="BW60">
        <f ca="1"/>
        <v>0</v>
      </c>
      <c r="BX60">
        <f ca="1"/>
        <v>0</v>
      </c>
      <c r="BY60">
        <f ca="1"/>
        <v>0</v>
      </c>
      <c r="BZ60">
        <f ca="1"/>
        <v>0</v>
      </c>
      <c r="CA60">
        <f ca="1"/>
        <v>0</v>
      </c>
      <c r="CB60">
        <f ca="1"/>
        <v>0</v>
      </c>
      <c r="CC60" t="b">
        <f ca="1"/>
        <v>0</v>
      </c>
      <c r="CD60" t="b">
        <f ca="1"/>
        <v>1</v>
      </c>
      <c r="CE60">
        <f ca="1"/>
        <v>0</v>
      </c>
      <c r="CF60">
        <f ca="1"/>
        <v>0</v>
      </c>
      <c r="CG60">
        <f ca="1"/>
        <v>0</v>
      </c>
      <c r="CH60">
        <f ca="1"/>
        <v>133</v>
      </c>
      <c r="CI60">
        <f ca="1"/>
        <v>47</v>
      </c>
      <c r="CJ60">
        <f ca="1"/>
        <v>0</v>
      </c>
      <c r="CK60">
        <f ca="1"/>
        <v>0</v>
      </c>
      <c r="CL60">
        <f ca="1"/>
        <v>0</v>
      </c>
      <c r="CM60">
        <f ca="1"/>
        <v>0</v>
      </c>
      <c r="CN60">
        <f ca="1"/>
        <v>0</v>
      </c>
      <c r="CO60">
        <f ca="1"/>
        <v>0</v>
      </c>
      <c r="CP60">
        <f ca="1"/>
        <v>0</v>
      </c>
      <c r="CQ60">
        <f ca="1"/>
        <v>0</v>
      </c>
      <c r="CR60">
        <f ca="1"/>
        <v>0</v>
      </c>
      <c r="CS60">
        <f ca="1"/>
        <v>0</v>
      </c>
      <c r="CT60">
        <f ca="1"/>
        <v>0</v>
      </c>
      <c r="CU60">
        <f ca="1"/>
        <v>0</v>
      </c>
      <c r="CV60">
        <f ca="1"/>
        <v>0</v>
      </c>
      <c r="CW60">
        <f ca="1"/>
        <v>0</v>
      </c>
      <c r="CX60">
        <f ca="1"/>
        <v>0</v>
      </c>
      <c r="CY60">
        <f ca="1"/>
        <v>0</v>
      </c>
      <c r="CZ60">
        <f ca="1"/>
        <v>0</v>
      </c>
      <c r="DA60">
        <f ca="1"/>
        <v>0</v>
      </c>
      <c r="DB60" t="b">
        <f ca="1"/>
        <v>1</v>
      </c>
      <c r="DC60" t="b">
        <f ca="1"/>
        <v>0</v>
      </c>
      <c r="DD60">
        <f ca="1"/>
        <v>0</v>
      </c>
      <c r="DE60" t="b">
        <f ca="1"/>
        <v>0</v>
      </c>
      <c r="DF60">
        <f ca="1"/>
        <v>0</v>
      </c>
    </row>
    <row r="61" spans="1:110" x14ac:dyDescent="0.2">
      <c r="A61" t="str">
        <f ca="1"/>
        <v>6_1 Oregon</v>
      </c>
      <c r="B61">
        <f ca="1"/>
        <v>1</v>
      </c>
      <c r="C61">
        <f ca="1"/>
        <v>0</v>
      </c>
      <c r="D61">
        <f ca="1"/>
        <v>0</v>
      </c>
      <c r="E61">
        <f ca="1"/>
        <v>0</v>
      </c>
      <c r="F61">
        <f ca="1"/>
        <v>0</v>
      </c>
      <c r="G61">
        <f ca="1"/>
        <v>0</v>
      </c>
      <c r="H61">
        <f ca="1"/>
        <v>0</v>
      </c>
      <c r="I61">
        <f ca="1"/>
        <v>0</v>
      </c>
      <c r="J61" t="str">
        <f ca="1"/>
        <v>1:17</v>
      </c>
      <c r="K61" t="b">
        <f ca="1"/>
        <v>0</v>
      </c>
      <c r="L61" t="b">
        <f ca="1"/>
        <v>1</v>
      </c>
      <c r="M61" t="b">
        <f ca="1"/>
        <v>1</v>
      </c>
      <c r="N61" t="str">
        <f ca="1"/>
        <v>Melusi</v>
      </c>
      <c r="O61" t="b">
        <f ca="1"/>
        <v>0</v>
      </c>
      <c r="P61">
        <f ca="1"/>
        <v>0</v>
      </c>
      <c r="Q61">
        <f ca="1"/>
        <v>0</v>
      </c>
      <c r="R61">
        <f ca="1"/>
        <v>0</v>
      </c>
      <c r="S61">
        <f ca="1"/>
        <v>0</v>
      </c>
      <c r="T61">
        <f ca="1"/>
        <v>0</v>
      </c>
      <c r="U61">
        <f ca="1"/>
        <v>0</v>
      </c>
      <c r="V61">
        <f ca="1"/>
        <v>0</v>
      </c>
      <c r="W61">
        <f ca="1"/>
        <v>0</v>
      </c>
      <c r="X61">
        <f ca="1"/>
        <v>0</v>
      </c>
      <c r="Y61">
        <f ca="1"/>
        <v>0</v>
      </c>
      <c r="Z61">
        <f ca="1"/>
        <v>1</v>
      </c>
      <c r="AA61">
        <f ca="1"/>
        <v>0</v>
      </c>
      <c r="AB61">
        <f ca="1"/>
        <v>0</v>
      </c>
      <c r="AC61">
        <f ca="1"/>
        <v>0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  <c r="AI61">
        <f ca="1"/>
        <v>0</v>
      </c>
      <c r="AJ61">
        <f ca="1"/>
        <v>0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  <c r="AQ61">
        <f ca="1"/>
        <v>0</v>
      </c>
      <c r="AR61">
        <f ca="1"/>
        <v>0</v>
      </c>
      <c r="AS61">
        <f ca="1"/>
        <v>0</v>
      </c>
      <c r="AT61">
        <f ca="1"/>
        <v>0</v>
      </c>
      <c r="AU61">
        <f ca="1"/>
        <v>0</v>
      </c>
      <c r="AV61">
        <f ca="1"/>
        <v>0</v>
      </c>
      <c r="AW61">
        <f ca="1"/>
        <v>0</v>
      </c>
      <c r="AX61">
        <f ca="1"/>
        <v>0</v>
      </c>
      <c r="AY61">
        <f ca="1"/>
        <v>0</v>
      </c>
      <c r="AZ61">
        <f ca="1"/>
        <v>0</v>
      </c>
      <c r="BA61">
        <f ca="1"/>
        <v>0</v>
      </c>
      <c r="BB61">
        <f ca="1"/>
        <v>0</v>
      </c>
      <c r="BC61">
        <f ca="1"/>
        <v>0</v>
      </c>
      <c r="BD61">
        <f ca="1"/>
        <v>0</v>
      </c>
      <c r="BE61">
        <f ca="1"/>
        <v>0</v>
      </c>
      <c r="BF61">
        <f ca="1"/>
        <v>0</v>
      </c>
      <c r="BG61">
        <f ca="1"/>
        <v>0</v>
      </c>
      <c r="BH61">
        <f ca="1"/>
        <v>0</v>
      </c>
      <c r="BI61">
        <f ca="1"/>
        <v>0</v>
      </c>
      <c r="BJ61">
        <f ca="1"/>
        <v>0</v>
      </c>
      <c r="BK61">
        <f ca="1"/>
        <v>0</v>
      </c>
      <c r="BL61">
        <f ca="1"/>
        <v>0</v>
      </c>
      <c r="BM61">
        <f ca="1"/>
        <v>0</v>
      </c>
      <c r="BN61">
        <f ca="1"/>
        <v>0</v>
      </c>
      <c r="BO61">
        <f ca="1"/>
        <v>0</v>
      </c>
      <c r="BP61">
        <f ca="1"/>
        <v>0</v>
      </c>
      <c r="BQ61">
        <f ca="1"/>
        <v>0</v>
      </c>
      <c r="BR61" t="str">
        <f ca="1"/>
        <v/>
      </c>
      <c r="BS61">
        <f ca="1"/>
        <v>0</v>
      </c>
      <c r="BT61">
        <f ca="1"/>
        <v>0</v>
      </c>
      <c r="BU61" t="b">
        <f ca="1"/>
        <v>0</v>
      </c>
      <c r="BV61" t="b">
        <f ca="1"/>
        <v>0</v>
      </c>
      <c r="BW61">
        <f ca="1"/>
        <v>0</v>
      </c>
      <c r="BX61">
        <f ca="1"/>
        <v>0</v>
      </c>
      <c r="BY61">
        <f ca="1"/>
        <v>0</v>
      </c>
      <c r="BZ61">
        <f ca="1"/>
        <v>0</v>
      </c>
      <c r="CA61">
        <f ca="1"/>
        <v>1</v>
      </c>
      <c r="CB61">
        <f ca="1"/>
        <v>1</v>
      </c>
      <c r="CC61" t="b">
        <f ca="1"/>
        <v>1</v>
      </c>
      <c r="CD61" t="b">
        <f ca="1"/>
        <v>1</v>
      </c>
      <c r="CE61">
        <f ca="1"/>
        <v>0</v>
      </c>
      <c r="CF61">
        <f ca="1"/>
        <v>0</v>
      </c>
      <c r="CG61">
        <f ca="1"/>
        <v>0</v>
      </c>
      <c r="CH61">
        <f ca="1"/>
        <v>77</v>
      </c>
      <c r="CI61">
        <f ca="1"/>
        <v>103</v>
      </c>
      <c r="CJ61">
        <f ca="1"/>
        <v>0</v>
      </c>
      <c r="CK61" t="str">
        <f ca="1"/>
        <v>DOES NOT SUPPORT SUBS</v>
      </c>
      <c r="CL61">
        <f ca="1"/>
        <v>0</v>
      </c>
      <c r="CM61">
        <f ca="1"/>
        <v>0</v>
      </c>
      <c r="CN61">
        <f ca="1"/>
        <v>0</v>
      </c>
      <c r="CO61">
        <f ca="1"/>
        <v>0</v>
      </c>
      <c r="CP61">
        <f ca="1"/>
        <v>0</v>
      </c>
      <c r="CQ61">
        <f ca="1"/>
        <v>0</v>
      </c>
      <c r="CR61">
        <f ca="1"/>
        <v>0</v>
      </c>
      <c r="CS61">
        <f ca="1"/>
        <v>0</v>
      </c>
      <c r="CT61">
        <f ca="1"/>
        <v>0</v>
      </c>
      <c r="CU61" t="b">
        <f ca="1"/>
        <v>1</v>
      </c>
      <c r="CV61" t="b">
        <f ca="1"/>
        <v>1</v>
      </c>
      <c r="CW61">
        <f ca="1"/>
        <v>171</v>
      </c>
      <c r="CX61">
        <f ca="1"/>
        <v>103</v>
      </c>
      <c r="CY61">
        <f ca="1"/>
        <v>1</v>
      </c>
      <c r="CZ61">
        <f ca="1"/>
        <v>1</v>
      </c>
      <c r="DA61">
        <f ca="1"/>
        <v>0</v>
      </c>
      <c r="DB61" t="b">
        <f ca="1"/>
        <v>1</v>
      </c>
      <c r="DC61" t="b">
        <f ca="1"/>
        <v>0</v>
      </c>
      <c r="DD61">
        <f ca="1"/>
        <v>0</v>
      </c>
      <c r="DE61" t="b">
        <f ca="1"/>
        <v>0</v>
      </c>
      <c r="DF61">
        <f ca="1"/>
        <v>0</v>
      </c>
    </row>
    <row r="62" spans="1:110" x14ac:dyDescent="0.2">
      <c r="A62" t="str">
        <f ca="1"/>
        <v>6_1 Oregon</v>
      </c>
      <c r="B62">
        <f ca="1"/>
        <v>2</v>
      </c>
      <c r="C62">
        <f ca="1"/>
        <v>0</v>
      </c>
      <c r="D62">
        <f ca="1"/>
        <v>0</v>
      </c>
      <c r="E62">
        <f ca="1"/>
        <v>0</v>
      </c>
      <c r="F62">
        <f ca="1"/>
        <v>0</v>
      </c>
      <c r="G62">
        <f ca="1"/>
        <v>0</v>
      </c>
      <c r="H62">
        <f ca="1"/>
        <v>0</v>
      </c>
      <c r="I62">
        <f ca="1"/>
        <v>0</v>
      </c>
      <c r="J62" t="str">
        <f ca="1"/>
        <v>2:00</v>
      </c>
      <c r="K62" t="b">
        <f ca="1"/>
        <v>0</v>
      </c>
      <c r="L62" t="b">
        <f ca="1"/>
        <v>1</v>
      </c>
      <c r="M62" t="b">
        <f ca="1"/>
        <v>0</v>
      </c>
      <c r="N62" t="str">
        <f ca="1"/>
        <v>Goyo</v>
      </c>
      <c r="O62" t="b">
        <f ca="1"/>
        <v>0</v>
      </c>
      <c r="P62">
        <f ca="1"/>
        <v>0</v>
      </c>
      <c r="Q62">
        <f ca="1"/>
        <v>0</v>
      </c>
      <c r="R62">
        <f ca="1"/>
        <v>0</v>
      </c>
      <c r="S62">
        <f ca="1"/>
        <v>0</v>
      </c>
      <c r="T62">
        <f ca="1"/>
        <v>0</v>
      </c>
      <c r="U62">
        <f ca="1"/>
        <v>0</v>
      </c>
      <c r="V62">
        <f ca="1"/>
        <v>0</v>
      </c>
      <c r="W62">
        <f ca="1"/>
        <v>0</v>
      </c>
      <c r="X62">
        <f ca="1"/>
        <v>0</v>
      </c>
      <c r="Y62">
        <f ca="1"/>
        <v>0</v>
      </c>
      <c r="Z62">
        <f ca="1"/>
        <v>2</v>
      </c>
      <c r="AA62">
        <f ca="1"/>
        <v>0</v>
      </c>
      <c r="AB62">
        <f ca="1"/>
        <v>0</v>
      </c>
      <c r="AC62">
        <f ca="1"/>
        <v>0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  <c r="AI62">
        <f ca="1"/>
        <v>0</v>
      </c>
      <c r="AJ62">
        <f ca="1"/>
        <v>0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  <c r="AQ62">
        <f ca="1"/>
        <v>0</v>
      </c>
      <c r="AR62">
        <f ca="1"/>
        <v>0</v>
      </c>
      <c r="AS62">
        <f ca="1"/>
        <v>0</v>
      </c>
      <c r="AT62">
        <f ca="1"/>
        <v>0</v>
      </c>
      <c r="AU62">
        <f ca="1"/>
        <v>0</v>
      </c>
      <c r="AV62">
        <f ca="1"/>
        <v>0</v>
      </c>
      <c r="AW62">
        <f ca="1"/>
        <v>0</v>
      </c>
      <c r="AX62">
        <f ca="1"/>
        <v>0</v>
      </c>
      <c r="AY62">
        <f ca="1"/>
        <v>0</v>
      </c>
      <c r="AZ62">
        <f ca="1"/>
        <v>0</v>
      </c>
      <c r="BA62">
        <f ca="1"/>
        <v>0</v>
      </c>
      <c r="BB62">
        <f ca="1"/>
        <v>0</v>
      </c>
      <c r="BC62">
        <f ca="1"/>
        <v>0</v>
      </c>
      <c r="BD62">
        <f ca="1"/>
        <v>0</v>
      </c>
      <c r="BE62">
        <f ca="1"/>
        <v>0</v>
      </c>
      <c r="BF62">
        <f ca="1"/>
        <v>0</v>
      </c>
      <c r="BG62">
        <f ca="1"/>
        <v>0</v>
      </c>
      <c r="BH62">
        <f ca="1"/>
        <v>0</v>
      </c>
      <c r="BI62">
        <f ca="1"/>
        <v>0</v>
      </c>
      <c r="BJ62">
        <f ca="1"/>
        <v>0</v>
      </c>
      <c r="BK62">
        <f ca="1"/>
        <v>0</v>
      </c>
      <c r="BL62">
        <f ca="1"/>
        <v>0</v>
      </c>
      <c r="BM62">
        <f ca="1"/>
        <v>0</v>
      </c>
      <c r="BN62">
        <f ca="1"/>
        <v>0</v>
      </c>
      <c r="BO62">
        <f ca="1"/>
        <v>0</v>
      </c>
      <c r="BP62">
        <f ca="1"/>
        <v>0</v>
      </c>
      <c r="BQ62">
        <f ca="1"/>
        <v>0</v>
      </c>
      <c r="BR62" t="str">
        <f ca="1"/>
        <v/>
      </c>
      <c r="BS62">
        <f ca="1"/>
        <v>0</v>
      </c>
      <c r="BT62">
        <f ca="1"/>
        <v>0</v>
      </c>
      <c r="BU62" t="b">
        <f ca="1"/>
        <v>0</v>
      </c>
      <c r="BV62" t="b">
        <f ca="1"/>
        <v>0</v>
      </c>
      <c r="BW62">
        <f ca="1"/>
        <v>0</v>
      </c>
      <c r="BX62">
        <f ca="1"/>
        <v>0</v>
      </c>
      <c r="BY62">
        <f ca="1"/>
        <v>0</v>
      </c>
      <c r="BZ62">
        <f ca="1"/>
        <v>0</v>
      </c>
      <c r="CA62">
        <f ca="1"/>
        <v>2</v>
      </c>
      <c r="CB62">
        <f ca="1"/>
        <v>2</v>
      </c>
      <c r="CC62" t="b">
        <f ca="1"/>
        <v>1</v>
      </c>
      <c r="CD62" t="b">
        <f ca="1"/>
        <v>1</v>
      </c>
      <c r="CE62">
        <f ca="1"/>
        <v>0</v>
      </c>
      <c r="CF62">
        <f ca="1"/>
        <v>0</v>
      </c>
      <c r="CG62">
        <f ca="1"/>
        <v>0</v>
      </c>
      <c r="CH62">
        <f ca="1"/>
        <v>120</v>
      </c>
      <c r="CI62">
        <f ca="1"/>
        <v>60</v>
      </c>
      <c r="CJ62">
        <f ca="1"/>
        <v>0</v>
      </c>
      <c r="CK62">
        <f ca="1"/>
        <v>0</v>
      </c>
      <c r="CL62">
        <f ca="1"/>
        <v>0</v>
      </c>
      <c r="CM62">
        <f ca="1"/>
        <v>0</v>
      </c>
      <c r="CN62">
        <f ca="1"/>
        <v>0</v>
      </c>
      <c r="CO62">
        <f ca="1"/>
        <v>0</v>
      </c>
      <c r="CP62">
        <f ca="1"/>
        <v>0</v>
      </c>
      <c r="CQ62">
        <f ca="1"/>
        <v>0</v>
      </c>
      <c r="CR62">
        <f ca="1"/>
        <v>0</v>
      </c>
      <c r="CS62">
        <f ca="1"/>
        <v>0</v>
      </c>
      <c r="CT62">
        <f ca="1"/>
        <v>0</v>
      </c>
      <c r="CU62" t="b">
        <f ca="1"/>
        <v>1</v>
      </c>
      <c r="CV62" t="b">
        <f ca="1"/>
        <v>1</v>
      </c>
      <c r="CW62">
        <f ca="1"/>
        <v>41</v>
      </c>
      <c r="CX62">
        <f ca="1"/>
        <v>60</v>
      </c>
      <c r="CY62">
        <f ca="1"/>
        <v>0</v>
      </c>
      <c r="CZ62">
        <f ca="1"/>
        <v>2</v>
      </c>
      <c r="DA62">
        <f ca="1"/>
        <v>0</v>
      </c>
      <c r="DB62" t="b">
        <f ca="1"/>
        <v>1</v>
      </c>
      <c r="DC62" t="b">
        <f ca="1"/>
        <v>1</v>
      </c>
      <c r="DD62">
        <f ca="1"/>
        <v>0</v>
      </c>
      <c r="DE62" t="b">
        <f ca="1"/>
        <v>0</v>
      </c>
      <c r="DF62">
        <f ca="1"/>
        <v>0</v>
      </c>
    </row>
    <row r="63" spans="1:110" x14ac:dyDescent="0.2">
      <c r="A63" t="str">
        <f ca="1"/>
        <v>6_1 Oregon</v>
      </c>
      <c r="B63">
        <f ca="1"/>
        <v>3</v>
      </c>
      <c r="C63">
        <f ca="1"/>
        <v>0</v>
      </c>
      <c r="D63">
        <f ca="1"/>
        <v>0</v>
      </c>
      <c r="E63">
        <f ca="1"/>
        <v>0</v>
      </c>
      <c r="F63">
        <f ca="1"/>
        <v>0</v>
      </c>
      <c r="G63">
        <f ca="1"/>
        <v>0</v>
      </c>
      <c r="H63">
        <f ca="1"/>
        <v>0</v>
      </c>
      <c r="I63">
        <f ca="1"/>
        <v>0</v>
      </c>
      <c r="J63" t="str">
        <f ca="1"/>
        <v>2:05</v>
      </c>
      <c r="K63" t="b">
        <f ca="1"/>
        <v>0</v>
      </c>
      <c r="L63" t="b">
        <f ca="1"/>
        <v>0</v>
      </c>
      <c r="M63" t="b">
        <f ca="1"/>
        <v>0</v>
      </c>
      <c r="N63" t="str">
        <f ca="1"/>
        <v>Jager</v>
      </c>
      <c r="O63" t="b">
        <f ca="1"/>
        <v>0</v>
      </c>
      <c r="P63">
        <f ca="1"/>
        <v>0</v>
      </c>
      <c r="Q63">
        <f ca="1"/>
        <v>0</v>
      </c>
      <c r="R63">
        <f ca="1"/>
        <v>0</v>
      </c>
      <c r="S63">
        <f ca="1"/>
        <v>0</v>
      </c>
      <c r="T63">
        <f ca="1"/>
        <v>0</v>
      </c>
      <c r="U63">
        <f ca="1"/>
        <v>0</v>
      </c>
      <c r="V63">
        <f ca="1"/>
        <v>0</v>
      </c>
      <c r="W63">
        <f ca="1"/>
        <v>0</v>
      </c>
      <c r="X63">
        <f ca="1"/>
        <v>0</v>
      </c>
      <c r="Y63">
        <f ca="1"/>
        <v>0</v>
      </c>
      <c r="Z63">
        <f ca="1"/>
        <v>3</v>
      </c>
      <c r="AA63">
        <f ca="1"/>
        <v>0</v>
      </c>
      <c r="AB63">
        <f ca="1"/>
        <v>0</v>
      </c>
      <c r="AC63">
        <f ca="1"/>
        <v>0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  <c r="AI63">
        <f ca="1"/>
        <v>0</v>
      </c>
      <c r="AJ63">
        <f ca="1"/>
        <v>0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  <c r="AQ63">
        <f ca="1"/>
        <v>0</v>
      </c>
      <c r="AR63">
        <f ca="1"/>
        <v>0</v>
      </c>
      <c r="AS63">
        <f ca="1"/>
        <v>0</v>
      </c>
      <c r="AT63">
        <f ca="1"/>
        <v>0</v>
      </c>
      <c r="AU63">
        <f ca="1"/>
        <v>0</v>
      </c>
      <c r="AV63">
        <f ca="1"/>
        <v>0</v>
      </c>
      <c r="AW63">
        <f ca="1"/>
        <v>0</v>
      </c>
      <c r="AX63">
        <f ca="1"/>
        <v>0</v>
      </c>
      <c r="AY63">
        <f ca="1"/>
        <v>0</v>
      </c>
      <c r="AZ63">
        <f ca="1"/>
        <v>0</v>
      </c>
      <c r="BA63">
        <f ca="1"/>
        <v>0</v>
      </c>
      <c r="BB63">
        <f ca="1"/>
        <v>0</v>
      </c>
      <c r="BC63">
        <f ca="1"/>
        <v>0</v>
      </c>
      <c r="BD63">
        <f ca="1"/>
        <v>0</v>
      </c>
      <c r="BE63">
        <f ca="1"/>
        <v>0</v>
      </c>
      <c r="BF63">
        <f ca="1"/>
        <v>0</v>
      </c>
      <c r="BG63">
        <f ca="1"/>
        <v>0</v>
      </c>
      <c r="BH63">
        <f ca="1"/>
        <v>0</v>
      </c>
      <c r="BI63">
        <f ca="1"/>
        <v>0</v>
      </c>
      <c r="BJ63">
        <f ca="1"/>
        <v>0</v>
      </c>
      <c r="BK63">
        <f ca="1"/>
        <v>0</v>
      </c>
      <c r="BL63">
        <f ca="1"/>
        <v>0</v>
      </c>
      <c r="BM63">
        <f ca="1"/>
        <v>0</v>
      </c>
      <c r="BN63">
        <f ca="1"/>
        <v>0</v>
      </c>
      <c r="BO63">
        <f ca="1"/>
        <v>0</v>
      </c>
      <c r="BP63">
        <f ca="1"/>
        <v>0</v>
      </c>
      <c r="BQ63">
        <f ca="1"/>
        <v>0</v>
      </c>
      <c r="BR63" t="str">
        <f ca="1"/>
        <v/>
      </c>
      <c r="BS63">
        <f ca="1"/>
        <v>0</v>
      </c>
      <c r="BT63">
        <f ca="1"/>
        <v>0</v>
      </c>
      <c r="BU63" t="b">
        <f ca="1"/>
        <v>0</v>
      </c>
      <c r="BV63" t="b">
        <f ca="1"/>
        <v>0</v>
      </c>
      <c r="BW63">
        <f ca="1"/>
        <v>0</v>
      </c>
      <c r="BX63">
        <f ca="1"/>
        <v>0</v>
      </c>
      <c r="BY63">
        <f ca="1"/>
        <v>0</v>
      </c>
      <c r="BZ63">
        <f ca="1"/>
        <v>0</v>
      </c>
      <c r="CA63">
        <f ca="1"/>
        <v>0</v>
      </c>
      <c r="CB63">
        <f ca="1"/>
        <v>0</v>
      </c>
      <c r="CC63" t="b">
        <f ca="1"/>
        <v>0</v>
      </c>
      <c r="CD63" t="b">
        <f ca="1"/>
        <v>0</v>
      </c>
      <c r="CE63">
        <f ca="1"/>
        <v>0</v>
      </c>
      <c r="CF63">
        <f ca="1"/>
        <v>0</v>
      </c>
      <c r="CG63">
        <f ca="1"/>
        <v>0</v>
      </c>
      <c r="CH63">
        <f ca="1"/>
        <v>125</v>
      </c>
      <c r="CI63">
        <f ca="1"/>
        <v>55</v>
      </c>
      <c r="CJ63">
        <f ca="1"/>
        <v>0</v>
      </c>
      <c r="CK63">
        <f ca="1"/>
        <v>0</v>
      </c>
      <c r="CL63">
        <f ca="1"/>
        <v>0</v>
      </c>
      <c r="CM63">
        <f ca="1"/>
        <v>0</v>
      </c>
      <c r="CN63">
        <f ca="1"/>
        <v>0</v>
      </c>
      <c r="CO63">
        <f ca="1"/>
        <v>0</v>
      </c>
      <c r="CP63">
        <f ca="1"/>
        <v>0</v>
      </c>
      <c r="CQ63">
        <f ca="1"/>
        <v>0</v>
      </c>
      <c r="CR63">
        <f ca="1"/>
        <v>0</v>
      </c>
      <c r="CS63">
        <f ca="1"/>
        <v>0</v>
      </c>
      <c r="CT63">
        <f ca="1"/>
        <v>0</v>
      </c>
      <c r="CU63" t="b">
        <f ca="1"/>
        <v>1</v>
      </c>
      <c r="CV63" t="b">
        <f ca="1"/>
        <v>0</v>
      </c>
      <c r="CW63" t="b">
        <f ca="1"/>
        <v>0</v>
      </c>
      <c r="CX63">
        <f ca="1"/>
        <v>55</v>
      </c>
      <c r="CY63">
        <f ca="1"/>
        <v>1</v>
      </c>
      <c r="CZ63">
        <f ca="1"/>
        <v>0</v>
      </c>
      <c r="DA63">
        <f ca="1"/>
        <v>0</v>
      </c>
      <c r="DB63" t="b">
        <f ca="1"/>
        <v>0</v>
      </c>
      <c r="DC63" t="b">
        <f ca="1"/>
        <v>0</v>
      </c>
      <c r="DD63">
        <f ca="1"/>
        <v>0</v>
      </c>
      <c r="DE63" t="b">
        <f ca="1"/>
        <v>0</v>
      </c>
      <c r="DF63">
        <f ca="1"/>
        <v>0</v>
      </c>
    </row>
    <row r="64" spans="1:110" x14ac:dyDescent="0.2">
      <c r="A64" t="str">
        <f ca="1"/>
        <v>6_1 Oregon</v>
      </c>
      <c r="B64">
        <f ca="1"/>
        <v>4</v>
      </c>
      <c r="C64">
        <f ca="1"/>
        <v>0</v>
      </c>
      <c r="D64">
        <f ca="1"/>
        <v>0</v>
      </c>
      <c r="E64">
        <f ca="1"/>
        <v>0</v>
      </c>
      <c r="F64">
        <f ca="1"/>
        <v>0</v>
      </c>
      <c r="G64">
        <f ca="1"/>
        <v>0</v>
      </c>
      <c r="H64">
        <f ca="1"/>
        <v>0</v>
      </c>
      <c r="I64">
        <f ca="1"/>
        <v>0</v>
      </c>
      <c r="J64" t="str">
        <f ca="1"/>
        <v>0:50</v>
      </c>
      <c r="K64" t="b">
        <f ca="1"/>
        <v>0</v>
      </c>
      <c r="L64" t="b">
        <f ca="1"/>
        <v>1</v>
      </c>
      <c r="M64" t="b">
        <f ca="1"/>
        <v>0</v>
      </c>
      <c r="N64" t="str">
        <f ca="1"/>
        <v>Melusi</v>
      </c>
      <c r="O64" t="b">
        <f ca="1"/>
        <v>0</v>
      </c>
      <c r="P64">
        <f ca="1"/>
        <v>0</v>
      </c>
      <c r="Q64">
        <f ca="1"/>
        <v>0</v>
      </c>
      <c r="R64">
        <f ca="1"/>
        <v>0</v>
      </c>
      <c r="S64">
        <f ca="1"/>
        <v>0</v>
      </c>
      <c r="T64">
        <f ca="1"/>
        <v>0</v>
      </c>
      <c r="U64">
        <f ca="1"/>
        <v>0</v>
      </c>
      <c r="V64">
        <f ca="1"/>
        <v>0</v>
      </c>
      <c r="W64">
        <f ca="1"/>
        <v>0</v>
      </c>
      <c r="X64">
        <f ca="1"/>
        <v>0</v>
      </c>
      <c r="Y64">
        <f ca="1"/>
        <v>0</v>
      </c>
      <c r="Z64">
        <f ca="1"/>
        <v>4</v>
      </c>
      <c r="AA64">
        <f ca="1"/>
        <v>0</v>
      </c>
      <c r="AB64">
        <f ca="1"/>
        <v>0</v>
      </c>
      <c r="AC64">
        <f ca="1"/>
        <v>0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  <c r="AI64">
        <f ca="1"/>
        <v>0</v>
      </c>
      <c r="AJ64">
        <f ca="1"/>
        <v>0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  <c r="AQ64">
        <f ca="1"/>
        <v>0</v>
      </c>
      <c r="AR64">
        <f ca="1"/>
        <v>0</v>
      </c>
      <c r="AS64">
        <f ca="1"/>
        <v>0</v>
      </c>
      <c r="AT64">
        <f ca="1"/>
        <v>0</v>
      </c>
      <c r="AU64">
        <f ca="1"/>
        <v>0</v>
      </c>
      <c r="AV64">
        <f ca="1"/>
        <v>0</v>
      </c>
      <c r="AW64">
        <f ca="1"/>
        <v>0</v>
      </c>
      <c r="AX64">
        <f ca="1"/>
        <v>0</v>
      </c>
      <c r="AY64">
        <f ca="1"/>
        <v>0</v>
      </c>
      <c r="AZ64">
        <f ca="1"/>
        <v>0</v>
      </c>
      <c r="BA64">
        <f ca="1"/>
        <v>0</v>
      </c>
      <c r="BB64">
        <f ca="1"/>
        <v>0</v>
      </c>
      <c r="BC64">
        <f ca="1"/>
        <v>0</v>
      </c>
      <c r="BD64">
        <f ca="1"/>
        <v>0</v>
      </c>
      <c r="BE64">
        <f ca="1"/>
        <v>0</v>
      </c>
      <c r="BF64">
        <f ca="1"/>
        <v>0</v>
      </c>
      <c r="BG64">
        <f ca="1"/>
        <v>0</v>
      </c>
      <c r="BH64">
        <f ca="1"/>
        <v>0</v>
      </c>
      <c r="BI64">
        <f ca="1"/>
        <v>0</v>
      </c>
      <c r="BJ64">
        <f ca="1"/>
        <v>0</v>
      </c>
      <c r="BK64">
        <f ca="1"/>
        <v>0</v>
      </c>
      <c r="BL64">
        <f ca="1"/>
        <v>0</v>
      </c>
      <c r="BM64">
        <f ca="1"/>
        <v>0</v>
      </c>
      <c r="BN64">
        <f ca="1"/>
        <v>0</v>
      </c>
      <c r="BO64">
        <f ca="1"/>
        <v>0</v>
      </c>
      <c r="BP64">
        <f ca="1"/>
        <v>0</v>
      </c>
      <c r="BQ64">
        <f ca="1"/>
        <v>0</v>
      </c>
      <c r="BR64" t="str">
        <f ca="1"/>
        <v/>
      </c>
      <c r="BS64">
        <f ca="1"/>
        <v>0</v>
      </c>
      <c r="BT64">
        <f ca="1"/>
        <v>0</v>
      </c>
      <c r="BU64" t="b">
        <f ca="1"/>
        <v>0</v>
      </c>
      <c r="BV64" t="b">
        <f ca="1"/>
        <v>0</v>
      </c>
      <c r="BW64">
        <f ca="1"/>
        <v>0</v>
      </c>
      <c r="BX64">
        <f ca="1"/>
        <v>0</v>
      </c>
      <c r="BY64">
        <f ca="1"/>
        <v>0</v>
      </c>
      <c r="BZ64">
        <f ca="1"/>
        <v>0</v>
      </c>
      <c r="CA64">
        <f ca="1"/>
        <v>0</v>
      </c>
      <c r="CB64">
        <f ca="1"/>
        <v>0</v>
      </c>
      <c r="CC64" t="b">
        <f ca="1"/>
        <v>0</v>
      </c>
      <c r="CD64" t="b">
        <f ca="1"/>
        <v>1</v>
      </c>
      <c r="CE64">
        <f ca="1"/>
        <v>0</v>
      </c>
      <c r="CF64">
        <f ca="1"/>
        <v>0</v>
      </c>
      <c r="CG64">
        <f ca="1"/>
        <v>0</v>
      </c>
      <c r="CH64">
        <f ca="1"/>
        <v>50</v>
      </c>
      <c r="CI64">
        <f ca="1"/>
        <v>130</v>
      </c>
      <c r="CJ64">
        <f ca="1"/>
        <v>0</v>
      </c>
      <c r="CK64">
        <f ca="1"/>
        <v>0</v>
      </c>
      <c r="CL64">
        <f ca="1"/>
        <v>0</v>
      </c>
      <c r="CM64">
        <f ca="1"/>
        <v>0</v>
      </c>
      <c r="CN64">
        <f ca="1"/>
        <v>0</v>
      </c>
      <c r="CO64">
        <f ca="1"/>
        <v>0</v>
      </c>
      <c r="CP64">
        <f ca="1"/>
        <v>0</v>
      </c>
      <c r="CQ64">
        <f ca="1"/>
        <v>0</v>
      </c>
      <c r="CR64">
        <f ca="1"/>
        <v>0</v>
      </c>
      <c r="CS64">
        <f ca="1"/>
        <v>0</v>
      </c>
      <c r="CT64">
        <f ca="1"/>
        <v>0</v>
      </c>
      <c r="CU64" t="b">
        <f ca="1"/>
        <v>0</v>
      </c>
      <c r="CV64" t="b">
        <f ca="1"/>
        <v>1</v>
      </c>
      <c r="CW64">
        <f ca="1"/>
        <v>57</v>
      </c>
      <c r="CX64">
        <f ca="1"/>
        <v>130</v>
      </c>
      <c r="CY64">
        <f ca="1"/>
        <v>0</v>
      </c>
      <c r="CZ64">
        <f ca="1"/>
        <v>0</v>
      </c>
      <c r="DA64">
        <f ca="1"/>
        <v>0</v>
      </c>
      <c r="DB64" t="b">
        <f ca="1"/>
        <v>1</v>
      </c>
      <c r="DC64" t="b">
        <f ca="1"/>
        <v>0</v>
      </c>
      <c r="DD64">
        <f ca="1"/>
        <v>0</v>
      </c>
      <c r="DE64" t="b">
        <f ca="1"/>
        <v>0</v>
      </c>
      <c r="DF64">
        <f ca="1"/>
        <v>0</v>
      </c>
    </row>
    <row r="65" spans="1:110" x14ac:dyDescent="0.2">
      <c r="A65" t="str">
        <f ca="1"/>
        <v>6_1 Oregon</v>
      </c>
      <c r="B65">
        <f ca="1"/>
        <v>5</v>
      </c>
      <c r="C65">
        <f ca="1"/>
        <v>0</v>
      </c>
      <c r="D65">
        <f ca="1"/>
        <v>0</v>
      </c>
      <c r="E65">
        <f ca="1"/>
        <v>0</v>
      </c>
      <c r="F65">
        <f ca="1"/>
        <v>0</v>
      </c>
      <c r="G65">
        <f ca="1"/>
        <v>0</v>
      </c>
      <c r="H65">
        <f ca="1"/>
        <v>0</v>
      </c>
      <c r="I65">
        <f ca="1"/>
        <v>0</v>
      </c>
      <c r="J65">
        <f ca="1"/>
        <v>0</v>
      </c>
      <c r="K65" t="b">
        <f ca="1"/>
        <v>0</v>
      </c>
      <c r="L65" t="b">
        <f ca="1"/>
        <v>0</v>
      </c>
      <c r="M65" t="b">
        <f ca="1"/>
        <v>0</v>
      </c>
      <c r="N65" t="str">
        <f ca="1"/>
        <v>Goyo</v>
      </c>
      <c r="O65" t="b">
        <f ca="1"/>
        <v>0</v>
      </c>
      <c r="P65">
        <f ca="1"/>
        <v>0</v>
      </c>
      <c r="Q65">
        <f ca="1"/>
        <v>0</v>
      </c>
      <c r="R65">
        <f ca="1"/>
        <v>0</v>
      </c>
      <c r="S65">
        <f ca="1"/>
        <v>0</v>
      </c>
      <c r="T65">
        <f ca="1"/>
        <v>0</v>
      </c>
      <c r="U65">
        <f ca="1"/>
        <v>0</v>
      </c>
      <c r="V65">
        <f ca="1"/>
        <v>0</v>
      </c>
      <c r="W65">
        <f ca="1"/>
        <v>0</v>
      </c>
      <c r="X65">
        <f ca="1"/>
        <v>0</v>
      </c>
      <c r="Y65">
        <f ca="1"/>
        <v>0</v>
      </c>
      <c r="Z65">
        <f ca="1"/>
        <v>5</v>
      </c>
      <c r="AA65">
        <f ca="1"/>
        <v>0</v>
      </c>
      <c r="AB65">
        <f ca="1"/>
        <v>0</v>
      </c>
      <c r="AC65">
        <f ca="1"/>
        <v>0</v>
      </c>
      <c r="AD65">
        <f ca="1"/>
        <v>0</v>
      </c>
      <c r="AE65">
        <f ca="1"/>
        <v>0</v>
      </c>
      <c r="AF65">
        <f ca="1"/>
        <v>0</v>
      </c>
      <c r="AG65">
        <f ca="1"/>
        <v>0</v>
      </c>
      <c r="AH65">
        <f ca="1"/>
        <v>0</v>
      </c>
      <c r="AI65">
        <f ca="1"/>
        <v>0</v>
      </c>
      <c r="AJ65">
        <f ca="1"/>
        <v>0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  <c r="AQ65">
        <f ca="1"/>
        <v>0</v>
      </c>
      <c r="AR65">
        <f ca="1"/>
        <v>0</v>
      </c>
      <c r="AS65">
        <f ca="1"/>
        <v>0</v>
      </c>
      <c r="AT65">
        <f ca="1"/>
        <v>0</v>
      </c>
      <c r="AU65">
        <f ca="1"/>
        <v>0</v>
      </c>
      <c r="AV65">
        <f ca="1"/>
        <v>0</v>
      </c>
      <c r="AW65">
        <f ca="1"/>
        <v>0</v>
      </c>
      <c r="AX65">
        <f ca="1"/>
        <v>0</v>
      </c>
      <c r="AY65">
        <f ca="1"/>
        <v>0</v>
      </c>
      <c r="AZ65">
        <f ca="1"/>
        <v>0</v>
      </c>
      <c r="BA65">
        <f ca="1"/>
        <v>0</v>
      </c>
      <c r="BB65">
        <f ca="1"/>
        <v>0</v>
      </c>
      <c r="BC65">
        <f ca="1"/>
        <v>0</v>
      </c>
      <c r="BD65">
        <f ca="1"/>
        <v>0</v>
      </c>
      <c r="BE65">
        <f ca="1"/>
        <v>0</v>
      </c>
      <c r="BF65">
        <f ca="1"/>
        <v>0</v>
      </c>
      <c r="BG65">
        <f ca="1"/>
        <v>0</v>
      </c>
      <c r="BH65">
        <f ca="1"/>
        <v>0</v>
      </c>
      <c r="BI65">
        <f ca="1"/>
        <v>0</v>
      </c>
      <c r="BJ65">
        <f ca="1"/>
        <v>0</v>
      </c>
      <c r="BK65">
        <f ca="1"/>
        <v>0</v>
      </c>
      <c r="BL65">
        <f ca="1"/>
        <v>0</v>
      </c>
      <c r="BM65">
        <f ca="1"/>
        <v>0</v>
      </c>
      <c r="BN65">
        <f ca="1"/>
        <v>0</v>
      </c>
      <c r="BO65">
        <f ca="1"/>
        <v>0</v>
      </c>
      <c r="BP65">
        <f ca="1"/>
        <v>0</v>
      </c>
      <c r="BQ65">
        <f ca="1"/>
        <v>0</v>
      </c>
      <c r="BR65" t="str">
        <f ca="1"/>
        <v/>
      </c>
      <c r="BS65">
        <f ca="1"/>
        <v>0</v>
      </c>
      <c r="BT65">
        <f ca="1"/>
        <v>0</v>
      </c>
      <c r="BU65" t="b">
        <f ca="1"/>
        <v>0</v>
      </c>
      <c r="BV65" t="b">
        <f ca="1"/>
        <v>0</v>
      </c>
      <c r="BW65">
        <f ca="1"/>
        <v>0</v>
      </c>
      <c r="BX65">
        <f ca="1"/>
        <v>0</v>
      </c>
      <c r="BY65">
        <f ca="1"/>
        <v>0</v>
      </c>
      <c r="BZ65">
        <f ca="1"/>
        <v>0</v>
      </c>
      <c r="CA65">
        <f ca="1"/>
        <v>2</v>
      </c>
      <c r="CB65">
        <f ca="1"/>
        <v>1</v>
      </c>
      <c r="CC65" t="b">
        <f ca="1"/>
        <v>1</v>
      </c>
      <c r="CD65" t="b">
        <f ca="1"/>
        <v>1</v>
      </c>
      <c r="CE65">
        <f ca="1"/>
        <v>0</v>
      </c>
      <c r="CF65">
        <f ca="1"/>
        <v>0</v>
      </c>
      <c r="CG65">
        <f ca="1"/>
        <v>0</v>
      </c>
      <c r="CH65">
        <f ca="1"/>
        <v>0</v>
      </c>
      <c r="CI65" t="b">
        <f ca="1"/>
        <v>0</v>
      </c>
      <c r="CJ65">
        <f ca="1"/>
        <v>0</v>
      </c>
      <c r="CK65">
        <f ca="1"/>
        <v>0</v>
      </c>
      <c r="CL65">
        <f ca="1"/>
        <v>0</v>
      </c>
      <c r="CM65">
        <f ca="1"/>
        <v>0</v>
      </c>
      <c r="CN65">
        <f ca="1"/>
        <v>0</v>
      </c>
      <c r="CO65">
        <f ca="1"/>
        <v>0</v>
      </c>
      <c r="CP65">
        <f ca="1"/>
        <v>0</v>
      </c>
      <c r="CQ65">
        <f ca="1"/>
        <v>0</v>
      </c>
      <c r="CR65">
        <f ca="1"/>
        <v>0</v>
      </c>
      <c r="CS65">
        <f ca="1"/>
        <v>0</v>
      </c>
      <c r="CT65">
        <f ca="1"/>
        <v>0</v>
      </c>
      <c r="CU65" t="b">
        <f ca="1"/>
        <v>1</v>
      </c>
      <c r="CV65" t="b">
        <f ca="1"/>
        <v>1</v>
      </c>
      <c r="CW65" t="b">
        <f ca="1"/>
        <v>0</v>
      </c>
      <c r="CX65" t="b">
        <f ca="1"/>
        <v>0</v>
      </c>
      <c r="CY65">
        <f ca="1"/>
        <v>0</v>
      </c>
      <c r="CZ65">
        <f ca="1"/>
        <v>2</v>
      </c>
      <c r="DA65">
        <f ca="1"/>
        <v>0</v>
      </c>
      <c r="DB65" t="b">
        <f ca="1"/>
        <v>0</v>
      </c>
      <c r="DC65" t="b">
        <f ca="1"/>
        <v>1</v>
      </c>
      <c r="DD65">
        <f ca="1"/>
        <v>0</v>
      </c>
      <c r="DE65" t="b">
        <f ca="1"/>
        <v>0</v>
      </c>
      <c r="DF65">
        <f ca="1"/>
        <v>0</v>
      </c>
    </row>
    <row r="66" spans="1:110" x14ac:dyDescent="0.2">
      <c r="A66" t="str">
        <f ca="1"/>
        <v>6_1 Oregon</v>
      </c>
      <c r="B66">
        <f ca="1"/>
        <v>6</v>
      </c>
      <c r="C66">
        <f ca="1"/>
        <v>0</v>
      </c>
      <c r="D66">
        <f ca="1"/>
        <v>0</v>
      </c>
      <c r="E66">
        <f ca="1"/>
        <v>0</v>
      </c>
      <c r="F66">
        <f ca="1"/>
        <v>0</v>
      </c>
      <c r="G66">
        <f ca="1"/>
        <v>0</v>
      </c>
      <c r="H66">
        <f ca="1"/>
        <v>0</v>
      </c>
      <c r="I66">
        <f ca="1"/>
        <v>0</v>
      </c>
      <c r="J66" t="str">
        <f ca="1"/>
        <v>1:37</v>
      </c>
      <c r="K66" t="b">
        <f ca="1"/>
        <v>0</v>
      </c>
      <c r="L66" t="b">
        <f ca="1"/>
        <v>0</v>
      </c>
      <c r="M66" t="b">
        <f ca="1"/>
        <v>0</v>
      </c>
      <c r="N66" t="str">
        <f ca="1"/>
        <v>Melusi</v>
      </c>
      <c r="O66" t="b">
        <f ca="1"/>
        <v>0</v>
      </c>
      <c r="P66">
        <f ca="1"/>
        <v>0</v>
      </c>
      <c r="Q66">
        <f ca="1"/>
        <v>0</v>
      </c>
      <c r="R66">
        <f ca="1"/>
        <v>0</v>
      </c>
      <c r="S66">
        <f ca="1"/>
        <v>0</v>
      </c>
      <c r="T66">
        <f ca="1"/>
        <v>0</v>
      </c>
      <c r="U66">
        <f ca="1"/>
        <v>0</v>
      </c>
      <c r="V66">
        <f ca="1"/>
        <v>0</v>
      </c>
      <c r="W66">
        <f ca="1"/>
        <v>0</v>
      </c>
      <c r="X66">
        <f ca="1"/>
        <v>0</v>
      </c>
      <c r="Y66">
        <f ca="1"/>
        <v>0</v>
      </c>
      <c r="Z66">
        <f ca="1"/>
        <v>6</v>
      </c>
      <c r="AA66">
        <f ca="1"/>
        <v>0</v>
      </c>
      <c r="AB66">
        <f ca="1"/>
        <v>0</v>
      </c>
      <c r="AC66">
        <f ca="1"/>
        <v>0</v>
      </c>
      <c r="AD66">
        <f ca="1"/>
        <v>0</v>
      </c>
      <c r="AE66">
        <f ca="1"/>
        <v>0</v>
      </c>
      <c r="AF66">
        <f ca="1"/>
        <v>0</v>
      </c>
      <c r="AG66">
        <f ca="1"/>
        <v>0</v>
      </c>
      <c r="AH66">
        <f ca="1"/>
        <v>0</v>
      </c>
      <c r="AI66">
        <f ca="1"/>
        <v>0</v>
      </c>
      <c r="AJ66">
        <f ca="1"/>
        <v>0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  <c r="AQ66">
        <f ca="1"/>
        <v>0</v>
      </c>
      <c r="AR66">
        <f ca="1"/>
        <v>0</v>
      </c>
      <c r="AS66">
        <f ca="1"/>
        <v>0</v>
      </c>
      <c r="AT66">
        <f ca="1"/>
        <v>0</v>
      </c>
      <c r="AU66">
        <f ca="1"/>
        <v>0</v>
      </c>
      <c r="AV66">
        <f ca="1"/>
        <v>0</v>
      </c>
      <c r="AW66">
        <f ca="1"/>
        <v>0</v>
      </c>
      <c r="AX66">
        <f ca="1"/>
        <v>0</v>
      </c>
      <c r="AY66">
        <f ca="1"/>
        <v>0</v>
      </c>
      <c r="AZ66">
        <f ca="1"/>
        <v>0</v>
      </c>
      <c r="BA66">
        <f ca="1"/>
        <v>0</v>
      </c>
      <c r="BB66">
        <f ca="1"/>
        <v>0</v>
      </c>
      <c r="BC66">
        <f ca="1"/>
        <v>0</v>
      </c>
      <c r="BD66">
        <f ca="1"/>
        <v>0</v>
      </c>
      <c r="BE66">
        <f ca="1"/>
        <v>0</v>
      </c>
      <c r="BF66">
        <f ca="1"/>
        <v>0</v>
      </c>
      <c r="BG66">
        <f ca="1"/>
        <v>0</v>
      </c>
      <c r="BH66">
        <f ca="1"/>
        <v>0</v>
      </c>
      <c r="BI66">
        <f ca="1"/>
        <v>0</v>
      </c>
      <c r="BJ66">
        <f ca="1"/>
        <v>0</v>
      </c>
      <c r="BK66">
        <f ca="1"/>
        <v>0</v>
      </c>
      <c r="BL66">
        <f ca="1"/>
        <v>0</v>
      </c>
      <c r="BM66">
        <f ca="1"/>
        <v>0</v>
      </c>
      <c r="BN66">
        <f ca="1"/>
        <v>0</v>
      </c>
      <c r="BO66">
        <f ca="1"/>
        <v>0</v>
      </c>
      <c r="BP66">
        <f ca="1"/>
        <v>0</v>
      </c>
      <c r="BQ66">
        <f ca="1"/>
        <v>0</v>
      </c>
      <c r="BR66" t="str">
        <f ca="1"/>
        <v/>
      </c>
      <c r="BS66">
        <f ca="1"/>
        <v>0</v>
      </c>
      <c r="BT66">
        <f ca="1"/>
        <v>0</v>
      </c>
      <c r="BU66" t="b">
        <f ca="1"/>
        <v>0</v>
      </c>
      <c r="BV66" t="b">
        <f ca="1"/>
        <v>0</v>
      </c>
      <c r="BW66">
        <f ca="1"/>
        <v>0</v>
      </c>
      <c r="BX66">
        <f ca="1"/>
        <v>0</v>
      </c>
      <c r="BY66">
        <f ca="1"/>
        <v>0</v>
      </c>
      <c r="BZ66">
        <f ca="1"/>
        <v>0</v>
      </c>
      <c r="CA66">
        <f ca="1"/>
        <v>0</v>
      </c>
      <c r="CB66">
        <f ca="1"/>
        <v>0</v>
      </c>
      <c r="CC66" t="b">
        <f ca="1"/>
        <v>0</v>
      </c>
      <c r="CD66" t="b">
        <f ca="1"/>
        <v>0</v>
      </c>
      <c r="CE66">
        <f ca="1"/>
        <v>0</v>
      </c>
      <c r="CF66">
        <f ca="1"/>
        <v>0</v>
      </c>
      <c r="CG66">
        <f ca="1"/>
        <v>0</v>
      </c>
      <c r="CH66">
        <f ca="1"/>
        <v>97</v>
      </c>
      <c r="CI66">
        <f ca="1"/>
        <v>83</v>
      </c>
      <c r="CJ66">
        <f ca="1"/>
        <v>0</v>
      </c>
      <c r="CK66">
        <f ca="1"/>
        <v>0</v>
      </c>
      <c r="CL66">
        <f ca="1"/>
        <v>0</v>
      </c>
      <c r="CM66">
        <f ca="1"/>
        <v>0</v>
      </c>
      <c r="CN66">
        <f ca="1"/>
        <v>0</v>
      </c>
      <c r="CO66">
        <f ca="1"/>
        <v>0</v>
      </c>
      <c r="CP66">
        <f ca="1"/>
        <v>0</v>
      </c>
      <c r="CQ66">
        <f ca="1"/>
        <v>0</v>
      </c>
      <c r="CR66">
        <f ca="1"/>
        <v>0</v>
      </c>
      <c r="CS66">
        <f ca="1"/>
        <v>0</v>
      </c>
      <c r="CT66">
        <f ca="1"/>
        <v>0</v>
      </c>
      <c r="CU66" t="b">
        <f ca="1"/>
        <v>0</v>
      </c>
      <c r="CV66" t="b">
        <f ca="1"/>
        <v>0</v>
      </c>
      <c r="CW66">
        <f ca="1"/>
        <v>93</v>
      </c>
      <c r="CX66">
        <f ca="1"/>
        <v>83</v>
      </c>
      <c r="CY66">
        <f ca="1"/>
        <v>0</v>
      </c>
      <c r="CZ66">
        <f ca="1"/>
        <v>0</v>
      </c>
      <c r="DA66">
        <f ca="1"/>
        <v>0</v>
      </c>
      <c r="DB66" t="b">
        <f ca="1"/>
        <v>0</v>
      </c>
      <c r="DC66" t="b">
        <f ca="1"/>
        <v>0</v>
      </c>
      <c r="DD66">
        <f ca="1"/>
        <v>0</v>
      </c>
      <c r="DE66" t="b">
        <f ca="1"/>
        <v>0</v>
      </c>
      <c r="DF66">
        <f ca="1"/>
        <v>0</v>
      </c>
    </row>
    <row r="67" spans="1:110" x14ac:dyDescent="0.2">
      <c r="A67" t="str">
        <f ca="1"/>
        <v>6_1 Oregon</v>
      </c>
      <c r="B67">
        <f ca="1"/>
        <v>7</v>
      </c>
      <c r="C67">
        <f ca="1"/>
        <v>0</v>
      </c>
      <c r="D67">
        <f ca="1"/>
        <v>0</v>
      </c>
      <c r="E67">
        <f ca="1"/>
        <v>0</v>
      </c>
      <c r="F67">
        <f ca="1"/>
        <v>0</v>
      </c>
      <c r="G67">
        <f ca="1"/>
        <v>0</v>
      </c>
      <c r="H67">
        <f ca="1"/>
        <v>0</v>
      </c>
      <c r="I67">
        <f ca="1"/>
        <v>0</v>
      </c>
      <c r="J67" t="str">
        <f ca="1"/>
        <v>0:09</v>
      </c>
      <c r="K67" t="b">
        <f ca="1"/>
        <v>0</v>
      </c>
      <c r="L67" t="b">
        <f ca="1"/>
        <v>1</v>
      </c>
      <c r="M67" t="b">
        <f ca="1"/>
        <v>0</v>
      </c>
      <c r="N67" t="str">
        <f ca="1"/>
        <v>Iana</v>
      </c>
      <c r="O67" t="b">
        <f ca="1"/>
        <v>0</v>
      </c>
      <c r="P67">
        <f ca="1"/>
        <v>0</v>
      </c>
      <c r="Q67">
        <f ca="1"/>
        <v>0</v>
      </c>
      <c r="R67">
        <f ca="1"/>
        <v>0</v>
      </c>
      <c r="S67">
        <f ca="1"/>
        <v>0</v>
      </c>
      <c r="T67">
        <f ca="1"/>
        <v>0</v>
      </c>
      <c r="U67">
        <f ca="1"/>
        <v>0</v>
      </c>
      <c r="V67">
        <f ca="1"/>
        <v>0</v>
      </c>
      <c r="W67">
        <f ca="1"/>
        <v>0</v>
      </c>
      <c r="X67">
        <f ca="1"/>
        <v>0</v>
      </c>
      <c r="Y67">
        <f ca="1"/>
        <v>0</v>
      </c>
      <c r="Z67">
        <f ca="1"/>
        <v>7</v>
      </c>
      <c r="AA67">
        <f ca="1"/>
        <v>0</v>
      </c>
      <c r="AB67">
        <f ca="1"/>
        <v>0</v>
      </c>
      <c r="AC67">
        <f ca="1"/>
        <v>0</v>
      </c>
      <c r="AD67">
        <f ca="1"/>
        <v>0</v>
      </c>
      <c r="AE67">
        <f ca="1"/>
        <v>0</v>
      </c>
      <c r="AF67">
        <f ca="1"/>
        <v>0</v>
      </c>
      <c r="AG67">
        <f ca="1"/>
        <v>0</v>
      </c>
      <c r="AH67">
        <f ca="1"/>
        <v>0</v>
      </c>
      <c r="AI67">
        <f ca="1"/>
        <v>0</v>
      </c>
      <c r="AJ67">
        <f ca="1"/>
        <v>0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  <c r="AQ67">
        <f ca="1"/>
        <v>0</v>
      </c>
      <c r="AR67">
        <f ca="1"/>
        <v>0</v>
      </c>
      <c r="AS67">
        <f ca="1"/>
        <v>0</v>
      </c>
      <c r="AT67">
        <f ca="1"/>
        <v>0</v>
      </c>
      <c r="AU67">
        <f ca="1"/>
        <v>0</v>
      </c>
      <c r="AV67">
        <f ca="1"/>
        <v>0</v>
      </c>
      <c r="AW67">
        <f ca="1"/>
        <v>0</v>
      </c>
      <c r="AX67">
        <f ca="1"/>
        <v>0</v>
      </c>
      <c r="AY67">
        <f ca="1"/>
        <v>0</v>
      </c>
      <c r="AZ67">
        <f ca="1"/>
        <v>0</v>
      </c>
      <c r="BA67">
        <f ca="1"/>
        <v>0</v>
      </c>
      <c r="BB67">
        <f ca="1"/>
        <v>0</v>
      </c>
      <c r="BC67">
        <f ca="1"/>
        <v>0</v>
      </c>
      <c r="BD67">
        <f ca="1"/>
        <v>0</v>
      </c>
      <c r="BE67">
        <f ca="1"/>
        <v>0</v>
      </c>
      <c r="BF67">
        <f ca="1"/>
        <v>0</v>
      </c>
      <c r="BG67">
        <f ca="1"/>
        <v>0</v>
      </c>
      <c r="BH67">
        <f ca="1"/>
        <v>0</v>
      </c>
      <c r="BI67">
        <f ca="1"/>
        <v>0</v>
      </c>
      <c r="BJ67">
        <f ca="1"/>
        <v>0</v>
      </c>
      <c r="BK67">
        <f ca="1"/>
        <v>0</v>
      </c>
      <c r="BL67">
        <f ca="1"/>
        <v>0</v>
      </c>
      <c r="BM67">
        <f ca="1"/>
        <v>0</v>
      </c>
      <c r="BN67">
        <f ca="1"/>
        <v>0</v>
      </c>
      <c r="BO67">
        <f ca="1"/>
        <v>0</v>
      </c>
      <c r="BP67">
        <f ca="1"/>
        <v>0</v>
      </c>
      <c r="BQ67">
        <f ca="1"/>
        <v>0</v>
      </c>
      <c r="BR67" t="str">
        <f ca="1"/>
        <v/>
      </c>
      <c r="BS67">
        <f ca="1"/>
        <v>0</v>
      </c>
      <c r="BT67">
        <f ca="1"/>
        <v>0</v>
      </c>
      <c r="BU67" t="b">
        <f ca="1"/>
        <v>0</v>
      </c>
      <c r="BV67" t="b">
        <f ca="1"/>
        <v>0</v>
      </c>
      <c r="BW67">
        <f ca="1"/>
        <v>0</v>
      </c>
      <c r="BX67">
        <f ca="1"/>
        <v>0</v>
      </c>
      <c r="BY67">
        <f ca="1"/>
        <v>0</v>
      </c>
      <c r="BZ67">
        <f ca="1"/>
        <v>0</v>
      </c>
      <c r="CA67">
        <f ca="1"/>
        <v>1</v>
      </c>
      <c r="CB67">
        <f ca="1"/>
        <v>1</v>
      </c>
      <c r="CC67" t="b">
        <f ca="1"/>
        <v>0</v>
      </c>
      <c r="CD67" t="b">
        <f ca="1"/>
        <v>1</v>
      </c>
      <c r="CE67">
        <f ca="1"/>
        <v>0</v>
      </c>
      <c r="CF67">
        <f ca="1"/>
        <v>0</v>
      </c>
      <c r="CG67">
        <f ca="1"/>
        <v>0</v>
      </c>
      <c r="CH67">
        <f ca="1"/>
        <v>9</v>
      </c>
      <c r="CI67">
        <f ca="1"/>
        <v>171</v>
      </c>
      <c r="CJ67">
        <f ca="1"/>
        <v>0</v>
      </c>
      <c r="CK67">
        <f ca="1"/>
        <v>0</v>
      </c>
      <c r="CL67">
        <f ca="1"/>
        <v>0</v>
      </c>
      <c r="CM67">
        <f ca="1"/>
        <v>0</v>
      </c>
      <c r="CN67">
        <f ca="1"/>
        <v>0</v>
      </c>
      <c r="CO67">
        <f ca="1"/>
        <v>0</v>
      </c>
      <c r="CP67">
        <f ca="1"/>
        <v>0</v>
      </c>
      <c r="CQ67">
        <f ca="1"/>
        <v>0</v>
      </c>
      <c r="CR67">
        <f ca="1"/>
        <v>0</v>
      </c>
      <c r="CS67">
        <f ca="1"/>
        <v>0</v>
      </c>
      <c r="CT67">
        <f ca="1"/>
        <v>0</v>
      </c>
      <c r="CU67">
        <f ca="1"/>
        <v>0</v>
      </c>
      <c r="CV67">
        <f ca="1"/>
        <v>0</v>
      </c>
      <c r="CW67">
        <f ca="1"/>
        <v>0</v>
      </c>
      <c r="CX67">
        <f ca="1"/>
        <v>0</v>
      </c>
      <c r="CY67">
        <f ca="1"/>
        <v>0</v>
      </c>
      <c r="CZ67">
        <f ca="1"/>
        <v>0</v>
      </c>
      <c r="DA67">
        <f ca="1"/>
        <v>0</v>
      </c>
      <c r="DB67" t="b">
        <f ca="1"/>
        <v>1</v>
      </c>
      <c r="DC67" t="b">
        <f ca="1"/>
        <v>0</v>
      </c>
      <c r="DD67">
        <f ca="1"/>
        <v>0</v>
      </c>
      <c r="DE67" t="b">
        <f ca="1"/>
        <v>0</v>
      </c>
      <c r="DF67">
        <f ca="1"/>
        <v>0</v>
      </c>
    </row>
    <row r="68" spans="1:110" x14ac:dyDescent="0.2">
      <c r="A68" t="str">
        <f ca="1"/>
        <v>6_1 Oregon</v>
      </c>
      <c r="B68">
        <f ca="1"/>
        <v>8</v>
      </c>
      <c r="C68">
        <f ca="1"/>
        <v>0</v>
      </c>
      <c r="D68">
        <f ca="1"/>
        <v>0</v>
      </c>
      <c r="E68">
        <f ca="1"/>
        <v>0</v>
      </c>
      <c r="F68">
        <f ca="1"/>
        <v>0</v>
      </c>
      <c r="G68">
        <f ca="1"/>
        <v>0</v>
      </c>
      <c r="H68">
        <f ca="1"/>
        <v>0</v>
      </c>
      <c r="I68">
        <f ca="1"/>
        <v>0</v>
      </c>
      <c r="J68" t="str">
        <f ca="1"/>
        <v>2:19</v>
      </c>
      <c r="K68" t="b">
        <f ca="1"/>
        <v>0</v>
      </c>
      <c r="L68" t="b">
        <f ca="1"/>
        <v>1</v>
      </c>
      <c r="M68" t="b">
        <f ca="1"/>
        <v>0</v>
      </c>
      <c r="N68" t="str">
        <f ca="1"/>
        <v>Iana</v>
      </c>
      <c r="O68" t="b">
        <f ca="1"/>
        <v>0</v>
      </c>
      <c r="P68">
        <f ca="1"/>
        <v>0</v>
      </c>
      <c r="Q68">
        <f ca="1"/>
        <v>0</v>
      </c>
      <c r="R68">
        <f ca="1"/>
        <v>0</v>
      </c>
      <c r="S68">
        <f ca="1"/>
        <v>0</v>
      </c>
      <c r="T68">
        <f ca="1"/>
        <v>0</v>
      </c>
      <c r="U68">
        <f ca="1"/>
        <v>0</v>
      </c>
      <c r="V68">
        <f ca="1"/>
        <v>0</v>
      </c>
      <c r="W68">
        <f ca="1"/>
        <v>0</v>
      </c>
      <c r="X68">
        <f ca="1"/>
        <v>0</v>
      </c>
      <c r="Y68">
        <f ca="1"/>
        <v>0</v>
      </c>
      <c r="Z68">
        <f ca="1"/>
        <v>8</v>
      </c>
      <c r="AA68">
        <f ca="1"/>
        <v>0</v>
      </c>
      <c r="AB68">
        <f ca="1"/>
        <v>0</v>
      </c>
      <c r="AC68">
        <f ca="1"/>
        <v>0</v>
      </c>
      <c r="AD68">
        <f ca="1"/>
        <v>0</v>
      </c>
      <c r="AE68">
        <f ca="1"/>
        <v>0</v>
      </c>
      <c r="AF68">
        <f ca="1"/>
        <v>0</v>
      </c>
      <c r="AG68">
        <f ca="1"/>
        <v>0</v>
      </c>
      <c r="AH68">
        <f ca="1"/>
        <v>0</v>
      </c>
      <c r="AI68">
        <f ca="1"/>
        <v>0</v>
      </c>
      <c r="AJ68">
        <f ca="1"/>
        <v>0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  <c r="AQ68">
        <f ca="1"/>
        <v>0</v>
      </c>
      <c r="AR68">
        <f ca="1"/>
        <v>0</v>
      </c>
      <c r="AS68">
        <f ca="1"/>
        <v>0</v>
      </c>
      <c r="AT68">
        <f ca="1"/>
        <v>0</v>
      </c>
      <c r="AU68">
        <f ca="1"/>
        <v>0</v>
      </c>
      <c r="AV68">
        <f ca="1"/>
        <v>0</v>
      </c>
      <c r="AW68">
        <f ca="1"/>
        <v>0</v>
      </c>
      <c r="AX68">
        <f ca="1"/>
        <v>0</v>
      </c>
      <c r="AY68">
        <f ca="1"/>
        <v>0</v>
      </c>
      <c r="AZ68">
        <f ca="1"/>
        <v>0</v>
      </c>
      <c r="BA68">
        <f ca="1"/>
        <v>0</v>
      </c>
      <c r="BB68">
        <f ca="1"/>
        <v>0</v>
      </c>
      <c r="BC68">
        <f ca="1"/>
        <v>0</v>
      </c>
      <c r="BD68">
        <f ca="1"/>
        <v>0</v>
      </c>
      <c r="BE68">
        <f ca="1"/>
        <v>0</v>
      </c>
      <c r="BF68">
        <f ca="1"/>
        <v>0</v>
      </c>
      <c r="BG68">
        <f ca="1"/>
        <v>0</v>
      </c>
      <c r="BH68">
        <f ca="1"/>
        <v>0</v>
      </c>
      <c r="BI68">
        <f ca="1"/>
        <v>0</v>
      </c>
      <c r="BJ68">
        <f ca="1"/>
        <v>0</v>
      </c>
      <c r="BK68">
        <f ca="1"/>
        <v>0</v>
      </c>
      <c r="BL68">
        <f ca="1"/>
        <v>0</v>
      </c>
      <c r="BM68">
        <f ca="1"/>
        <v>0</v>
      </c>
      <c r="BN68">
        <f ca="1"/>
        <v>0</v>
      </c>
      <c r="BO68">
        <f ca="1"/>
        <v>0</v>
      </c>
      <c r="BP68">
        <f ca="1"/>
        <v>0</v>
      </c>
      <c r="BQ68">
        <f ca="1"/>
        <v>0</v>
      </c>
      <c r="BR68" t="str">
        <f ca="1"/>
        <v/>
      </c>
      <c r="BS68">
        <f ca="1"/>
        <v>0</v>
      </c>
      <c r="BT68">
        <f ca="1"/>
        <v>0</v>
      </c>
      <c r="BU68" t="b">
        <f ca="1"/>
        <v>0</v>
      </c>
      <c r="BV68" t="b">
        <f ca="1"/>
        <v>0</v>
      </c>
      <c r="BW68">
        <f ca="1"/>
        <v>0</v>
      </c>
      <c r="BX68">
        <f ca="1"/>
        <v>0</v>
      </c>
      <c r="BY68">
        <f ca="1"/>
        <v>0</v>
      </c>
      <c r="BZ68" t="str">
        <f ca="1"/>
        <v xml:space="preserve"> </v>
      </c>
      <c r="CA68">
        <f ca="1"/>
        <v>0</v>
      </c>
      <c r="CB68">
        <f ca="1"/>
        <v>0</v>
      </c>
      <c r="CC68" t="b">
        <f ca="1"/>
        <v>0</v>
      </c>
      <c r="CD68" t="b">
        <f ca="1"/>
        <v>1</v>
      </c>
      <c r="CE68">
        <f ca="1"/>
        <v>0</v>
      </c>
      <c r="CF68">
        <f ca="1"/>
        <v>0</v>
      </c>
      <c r="CG68">
        <f ca="1"/>
        <v>0</v>
      </c>
      <c r="CH68">
        <f ca="1"/>
        <v>139</v>
      </c>
      <c r="CI68">
        <f ca="1"/>
        <v>41</v>
      </c>
      <c r="CJ68">
        <f ca="1"/>
        <v>0</v>
      </c>
      <c r="CK68">
        <f ca="1"/>
        <v>0</v>
      </c>
      <c r="CL68">
        <f ca="1"/>
        <v>0</v>
      </c>
      <c r="CM68">
        <f ca="1"/>
        <v>0</v>
      </c>
      <c r="CN68">
        <f ca="1"/>
        <v>0</v>
      </c>
      <c r="CO68">
        <f ca="1"/>
        <v>0</v>
      </c>
      <c r="CP68">
        <f ca="1"/>
        <v>0</v>
      </c>
      <c r="CQ68">
        <f ca="1"/>
        <v>0</v>
      </c>
      <c r="CR68">
        <f ca="1"/>
        <v>0</v>
      </c>
      <c r="CS68">
        <f ca="1"/>
        <v>0</v>
      </c>
      <c r="CT68">
        <f ca="1"/>
        <v>0</v>
      </c>
      <c r="CU68">
        <f ca="1"/>
        <v>0</v>
      </c>
      <c r="CV68">
        <f ca="1"/>
        <v>0</v>
      </c>
      <c r="CW68">
        <f ca="1"/>
        <v>0</v>
      </c>
      <c r="CX68">
        <f ca="1"/>
        <v>0</v>
      </c>
      <c r="CY68">
        <f ca="1"/>
        <v>0</v>
      </c>
      <c r="CZ68">
        <f ca="1"/>
        <v>0</v>
      </c>
      <c r="DA68">
        <f ca="1"/>
        <v>0</v>
      </c>
      <c r="DB68" t="b">
        <f ca="1"/>
        <v>1</v>
      </c>
      <c r="DC68" t="b">
        <f ca="1"/>
        <v>0</v>
      </c>
      <c r="DD68">
        <f ca="1"/>
        <v>0</v>
      </c>
      <c r="DE68" t="b">
        <f ca="1"/>
        <v>0</v>
      </c>
      <c r="DF68">
        <f ca="1"/>
        <v>0</v>
      </c>
    </row>
    <row r="69" spans="1:110" x14ac:dyDescent="0.2">
      <c r="A69" t="str">
        <f ca="1"/>
        <v>6_1 Oregon</v>
      </c>
      <c r="B69">
        <f ca="1"/>
        <v>9</v>
      </c>
      <c r="C69">
        <f ca="1"/>
        <v>0</v>
      </c>
      <c r="D69">
        <f ca="1"/>
        <v>0</v>
      </c>
      <c r="E69">
        <f ca="1"/>
        <v>0</v>
      </c>
      <c r="F69">
        <f ca="1"/>
        <v>0</v>
      </c>
      <c r="G69">
        <f ca="1"/>
        <v>0</v>
      </c>
      <c r="H69">
        <f ca="1"/>
        <v>0</v>
      </c>
      <c r="I69">
        <f ca="1"/>
        <v>0</v>
      </c>
      <c r="J69">
        <f ca="1"/>
        <v>0</v>
      </c>
      <c r="K69" t="b">
        <f ca="1"/>
        <v>0</v>
      </c>
      <c r="L69" t="b">
        <f ca="1"/>
        <v>0</v>
      </c>
      <c r="M69" t="b">
        <f ca="1"/>
        <v>0</v>
      </c>
      <c r="N69" t="str">
        <f ca="1"/>
        <v>Iana</v>
      </c>
      <c r="O69" t="b">
        <f ca="1"/>
        <v>0</v>
      </c>
      <c r="P69">
        <f ca="1"/>
        <v>0</v>
      </c>
      <c r="Q69">
        <f ca="1"/>
        <v>0</v>
      </c>
      <c r="R69">
        <f ca="1"/>
        <v>0</v>
      </c>
      <c r="S69">
        <f ca="1"/>
        <v>0</v>
      </c>
      <c r="T69">
        <f ca="1"/>
        <v>0</v>
      </c>
      <c r="U69">
        <f ca="1"/>
        <v>0</v>
      </c>
      <c r="V69">
        <f ca="1"/>
        <v>0</v>
      </c>
      <c r="W69">
        <f ca="1"/>
        <v>0</v>
      </c>
      <c r="X69">
        <f ca="1"/>
        <v>0</v>
      </c>
      <c r="Y69">
        <f ca="1"/>
        <v>0</v>
      </c>
      <c r="Z69">
        <f ca="1"/>
        <v>9</v>
      </c>
      <c r="AA69">
        <f ca="1"/>
        <v>0</v>
      </c>
      <c r="AB69">
        <f ca="1"/>
        <v>0</v>
      </c>
      <c r="AC69">
        <f ca="1"/>
        <v>0</v>
      </c>
      <c r="AD69">
        <f ca="1"/>
        <v>0</v>
      </c>
      <c r="AE69">
        <f ca="1"/>
        <v>0</v>
      </c>
      <c r="AF69">
        <f ca="1"/>
        <v>0</v>
      </c>
      <c r="AG69">
        <f ca="1"/>
        <v>0</v>
      </c>
      <c r="AH69">
        <f ca="1"/>
        <v>0</v>
      </c>
      <c r="AI69">
        <f ca="1"/>
        <v>0</v>
      </c>
      <c r="AJ69">
        <f ca="1"/>
        <v>0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  <c r="AQ69">
        <f ca="1"/>
        <v>0</v>
      </c>
      <c r="AR69">
        <f ca="1"/>
        <v>0</v>
      </c>
      <c r="AS69">
        <f ca="1"/>
        <v>0</v>
      </c>
      <c r="AT69">
        <f ca="1"/>
        <v>0</v>
      </c>
      <c r="AU69">
        <f ca="1"/>
        <v>0</v>
      </c>
      <c r="AV69">
        <f ca="1"/>
        <v>0</v>
      </c>
      <c r="AW69">
        <f ca="1"/>
        <v>0</v>
      </c>
      <c r="AX69">
        <f ca="1"/>
        <v>0</v>
      </c>
      <c r="AY69">
        <f ca="1"/>
        <v>0</v>
      </c>
      <c r="AZ69">
        <f ca="1"/>
        <v>0</v>
      </c>
      <c r="BA69">
        <f ca="1"/>
        <v>0</v>
      </c>
      <c r="BB69">
        <f ca="1"/>
        <v>0</v>
      </c>
      <c r="BC69">
        <f ca="1"/>
        <v>0</v>
      </c>
      <c r="BD69">
        <f ca="1"/>
        <v>0</v>
      </c>
      <c r="BE69">
        <f ca="1"/>
        <v>0</v>
      </c>
      <c r="BF69">
        <f ca="1"/>
        <v>0</v>
      </c>
      <c r="BG69">
        <f ca="1"/>
        <v>0</v>
      </c>
      <c r="BH69">
        <f ca="1"/>
        <v>0</v>
      </c>
      <c r="BI69">
        <f ca="1"/>
        <v>0</v>
      </c>
      <c r="BJ69">
        <f ca="1"/>
        <v>0</v>
      </c>
      <c r="BK69">
        <f ca="1"/>
        <v>0</v>
      </c>
      <c r="BL69">
        <f ca="1"/>
        <v>0</v>
      </c>
      <c r="BM69">
        <f ca="1"/>
        <v>0</v>
      </c>
      <c r="BN69">
        <f ca="1"/>
        <v>0</v>
      </c>
      <c r="BO69">
        <f ca="1"/>
        <v>0</v>
      </c>
      <c r="BP69">
        <f ca="1"/>
        <v>0</v>
      </c>
      <c r="BQ69">
        <f ca="1"/>
        <v>0</v>
      </c>
      <c r="BR69" t="str">
        <f ca="1"/>
        <v/>
      </c>
      <c r="BS69">
        <f ca="1"/>
        <v>0</v>
      </c>
      <c r="BT69">
        <f ca="1"/>
        <v>0</v>
      </c>
      <c r="BU69" t="b">
        <f ca="1"/>
        <v>0</v>
      </c>
      <c r="BV69" t="b">
        <f ca="1"/>
        <v>0</v>
      </c>
      <c r="BW69">
        <f ca="1"/>
        <v>0</v>
      </c>
      <c r="BX69">
        <f ca="1"/>
        <v>0</v>
      </c>
      <c r="BY69">
        <f ca="1"/>
        <v>0</v>
      </c>
      <c r="BZ69">
        <f ca="1"/>
        <v>0</v>
      </c>
      <c r="CA69">
        <f ca="1"/>
        <v>1</v>
      </c>
      <c r="CB69">
        <f ca="1"/>
        <v>1</v>
      </c>
      <c r="CC69" t="b">
        <f ca="1"/>
        <v>0</v>
      </c>
      <c r="CD69" t="b">
        <f ca="1"/>
        <v>1</v>
      </c>
      <c r="CE69">
        <f ca="1"/>
        <v>0</v>
      </c>
      <c r="CF69">
        <f ca="1"/>
        <v>0</v>
      </c>
      <c r="CG69">
        <f ca="1"/>
        <v>0</v>
      </c>
      <c r="CH69">
        <f ca="1"/>
        <v>0</v>
      </c>
      <c r="CI69" t="b">
        <f ca="1"/>
        <v>0</v>
      </c>
      <c r="CJ69">
        <f ca="1"/>
        <v>0</v>
      </c>
      <c r="CK69">
        <f ca="1"/>
        <v>0</v>
      </c>
      <c r="CL69">
        <f ca="1"/>
        <v>0</v>
      </c>
      <c r="CM69">
        <f ca="1"/>
        <v>0</v>
      </c>
      <c r="CN69">
        <f ca="1"/>
        <v>0</v>
      </c>
      <c r="CO69">
        <f ca="1"/>
        <v>0</v>
      </c>
      <c r="CP69">
        <f ca="1"/>
        <v>0</v>
      </c>
      <c r="CQ69">
        <f ca="1"/>
        <v>0</v>
      </c>
      <c r="CR69">
        <f ca="1"/>
        <v>0</v>
      </c>
      <c r="CS69">
        <f ca="1"/>
        <v>0</v>
      </c>
      <c r="CT69">
        <f ca="1"/>
        <v>0</v>
      </c>
      <c r="CU69">
        <f ca="1"/>
        <v>0</v>
      </c>
      <c r="CV69">
        <f ca="1"/>
        <v>0</v>
      </c>
      <c r="CW69">
        <f ca="1"/>
        <v>0</v>
      </c>
      <c r="CX69">
        <f ca="1"/>
        <v>0</v>
      </c>
      <c r="CY69">
        <f ca="1"/>
        <v>0</v>
      </c>
      <c r="CZ69">
        <f ca="1"/>
        <v>0</v>
      </c>
      <c r="DA69">
        <f ca="1"/>
        <v>0</v>
      </c>
      <c r="DB69" t="b">
        <f ca="1"/>
        <v>0</v>
      </c>
      <c r="DC69" t="b">
        <f ca="1"/>
        <v>0</v>
      </c>
      <c r="DD69">
        <f ca="1"/>
        <v>0</v>
      </c>
      <c r="DE69" t="b">
        <f ca="1"/>
        <v>0</v>
      </c>
      <c r="DF69">
        <f ca="1"/>
        <v>0</v>
      </c>
    </row>
    <row r="70" spans="1:110" x14ac:dyDescent="0.2">
      <c r="A70" t="str">
        <f ca="1"/>
        <v>6_1 Oregon</v>
      </c>
      <c r="B70">
        <f ca="1"/>
        <v>10</v>
      </c>
      <c r="C70">
        <f ca="1"/>
        <v>0</v>
      </c>
      <c r="D70">
        <f ca="1"/>
        <v>0</v>
      </c>
      <c r="E70">
        <f ca="1"/>
        <v>0</v>
      </c>
      <c r="F70">
        <f ca="1"/>
        <v>0</v>
      </c>
      <c r="G70">
        <f ca="1"/>
        <v>0</v>
      </c>
      <c r="H70">
        <f ca="1"/>
        <v>0</v>
      </c>
      <c r="I70">
        <f ca="1"/>
        <v>0</v>
      </c>
      <c r="J70" t="str">
        <f ca="1"/>
        <v>2:03</v>
      </c>
      <c r="K70" t="b">
        <f ca="1"/>
        <v>0</v>
      </c>
      <c r="L70" t="b">
        <f ca="1"/>
        <v>0</v>
      </c>
      <c r="M70" t="b">
        <f ca="1"/>
        <v>0</v>
      </c>
      <c r="N70" t="str">
        <f ca="1"/>
        <v>Jackel</v>
      </c>
      <c r="O70" t="b">
        <f ca="1"/>
        <v>0</v>
      </c>
      <c r="P70">
        <f ca="1"/>
        <v>0</v>
      </c>
      <c r="Q70">
        <f ca="1"/>
        <v>0</v>
      </c>
      <c r="R70">
        <f ca="1"/>
        <v>0</v>
      </c>
      <c r="S70">
        <f ca="1"/>
        <v>0</v>
      </c>
      <c r="T70">
        <f ca="1"/>
        <v>0</v>
      </c>
      <c r="U70">
        <f ca="1"/>
        <v>0</v>
      </c>
      <c r="V70">
        <f ca="1"/>
        <v>0</v>
      </c>
      <c r="W70">
        <f ca="1"/>
        <v>0</v>
      </c>
      <c r="X70">
        <f ca="1"/>
        <v>0</v>
      </c>
      <c r="Y70">
        <f ca="1"/>
        <v>0</v>
      </c>
      <c r="Z70">
        <f ca="1"/>
        <v>10</v>
      </c>
      <c r="AA70">
        <f ca="1"/>
        <v>0</v>
      </c>
      <c r="AB70">
        <f ca="1"/>
        <v>0</v>
      </c>
      <c r="AC70">
        <f ca="1"/>
        <v>0</v>
      </c>
      <c r="AD70">
        <f ca="1"/>
        <v>0</v>
      </c>
      <c r="AE70">
        <f ca="1"/>
        <v>0</v>
      </c>
      <c r="AF70">
        <f ca="1"/>
        <v>0</v>
      </c>
      <c r="AG70">
        <f ca="1"/>
        <v>0</v>
      </c>
      <c r="AH70">
        <f ca="1"/>
        <v>0</v>
      </c>
      <c r="AI70">
        <f ca="1"/>
        <v>0</v>
      </c>
      <c r="AJ70">
        <f ca="1"/>
        <v>0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  <c r="AQ70">
        <f ca="1"/>
        <v>0</v>
      </c>
      <c r="AR70">
        <f ca="1"/>
        <v>0</v>
      </c>
      <c r="AS70">
        <f ca="1"/>
        <v>0</v>
      </c>
      <c r="AT70">
        <f ca="1"/>
        <v>0</v>
      </c>
      <c r="AU70">
        <f ca="1"/>
        <v>0</v>
      </c>
      <c r="AV70">
        <f ca="1"/>
        <v>0</v>
      </c>
      <c r="AW70">
        <f ca="1"/>
        <v>0</v>
      </c>
      <c r="AX70">
        <f ca="1"/>
        <v>0</v>
      </c>
      <c r="AY70">
        <f ca="1"/>
        <v>0</v>
      </c>
      <c r="AZ70">
        <f ca="1"/>
        <v>0</v>
      </c>
      <c r="BA70">
        <f ca="1"/>
        <v>0</v>
      </c>
      <c r="BB70">
        <f ca="1"/>
        <v>0</v>
      </c>
      <c r="BC70">
        <f ca="1"/>
        <v>0</v>
      </c>
      <c r="BD70">
        <f ca="1"/>
        <v>0</v>
      </c>
      <c r="BE70">
        <f ca="1"/>
        <v>0</v>
      </c>
      <c r="BF70">
        <f ca="1"/>
        <v>0</v>
      </c>
      <c r="BG70">
        <f ca="1"/>
        <v>0</v>
      </c>
      <c r="BH70">
        <f ca="1"/>
        <v>0</v>
      </c>
      <c r="BI70">
        <f ca="1"/>
        <v>0</v>
      </c>
      <c r="BJ70">
        <f ca="1"/>
        <v>0</v>
      </c>
      <c r="BK70">
        <f ca="1"/>
        <v>0</v>
      </c>
      <c r="BL70">
        <f ca="1"/>
        <v>0</v>
      </c>
      <c r="BM70">
        <f ca="1"/>
        <v>0</v>
      </c>
      <c r="BN70">
        <f ca="1"/>
        <v>0</v>
      </c>
      <c r="BO70">
        <f ca="1"/>
        <v>0</v>
      </c>
      <c r="BP70">
        <f ca="1"/>
        <v>0</v>
      </c>
      <c r="BQ70">
        <f ca="1"/>
        <v>0</v>
      </c>
      <c r="BR70" t="str">
        <f ca="1"/>
        <v/>
      </c>
      <c r="BS70">
        <f ca="1"/>
        <v>0</v>
      </c>
      <c r="BT70">
        <f ca="1"/>
        <v>0</v>
      </c>
      <c r="BU70" t="b">
        <f ca="1"/>
        <v>0</v>
      </c>
      <c r="BV70" t="b">
        <f ca="1"/>
        <v>0</v>
      </c>
      <c r="BW70">
        <f ca="1"/>
        <v>0</v>
      </c>
      <c r="BX70">
        <f ca="1"/>
        <v>0</v>
      </c>
      <c r="BY70">
        <f ca="1"/>
        <v>0</v>
      </c>
      <c r="BZ70">
        <f ca="1"/>
        <v>0</v>
      </c>
      <c r="CA70">
        <f ca="1"/>
        <v>0</v>
      </c>
      <c r="CB70">
        <f ca="1"/>
        <v>0</v>
      </c>
      <c r="CC70" t="b">
        <f ca="1"/>
        <v>0</v>
      </c>
      <c r="CD70" t="b">
        <f ca="1"/>
        <v>0</v>
      </c>
      <c r="CE70">
        <f ca="1"/>
        <v>0</v>
      </c>
      <c r="CF70">
        <f ca="1"/>
        <v>0</v>
      </c>
      <c r="CG70">
        <f ca="1"/>
        <v>0</v>
      </c>
      <c r="CH70">
        <f ca="1"/>
        <v>123</v>
      </c>
      <c r="CI70">
        <f ca="1"/>
        <v>57</v>
      </c>
      <c r="CJ70">
        <f ca="1"/>
        <v>0</v>
      </c>
      <c r="CK70">
        <f ca="1"/>
        <v>0</v>
      </c>
      <c r="CL70">
        <f ca="1"/>
        <v>0</v>
      </c>
      <c r="CM70">
        <f ca="1"/>
        <v>0</v>
      </c>
      <c r="CN70">
        <f ca="1"/>
        <v>0</v>
      </c>
      <c r="CO70">
        <f ca="1"/>
        <v>0</v>
      </c>
      <c r="CP70">
        <f ca="1"/>
        <v>0</v>
      </c>
      <c r="CQ70">
        <f ca="1"/>
        <v>0</v>
      </c>
      <c r="CR70">
        <f ca="1"/>
        <v>0</v>
      </c>
      <c r="CS70">
        <f ca="1"/>
        <v>0</v>
      </c>
      <c r="CT70">
        <f ca="1"/>
        <v>0</v>
      </c>
      <c r="CU70">
        <f ca="1"/>
        <v>0</v>
      </c>
      <c r="CV70">
        <f ca="1"/>
        <v>0</v>
      </c>
      <c r="CW70">
        <f ca="1"/>
        <v>0</v>
      </c>
      <c r="CX70">
        <f ca="1"/>
        <v>0</v>
      </c>
      <c r="CY70">
        <f ca="1"/>
        <v>0</v>
      </c>
      <c r="CZ70">
        <f ca="1"/>
        <v>0</v>
      </c>
      <c r="DA70">
        <f ca="1"/>
        <v>0</v>
      </c>
      <c r="DB70" t="b">
        <f ca="1"/>
        <v>0</v>
      </c>
      <c r="DC70" t="b">
        <f ca="1"/>
        <v>0</v>
      </c>
      <c r="DD70">
        <f ca="1"/>
        <v>0</v>
      </c>
      <c r="DE70" t="b">
        <f ca="1"/>
        <v>0</v>
      </c>
      <c r="DF70">
        <f ca="1"/>
        <v>0</v>
      </c>
    </row>
    <row r="71" spans="1:110" x14ac:dyDescent="0.2">
      <c r="A71" t="str">
        <f ca="1"/>
        <v>6_1 Oregon</v>
      </c>
      <c r="B71">
        <f ca="1"/>
        <v>11</v>
      </c>
      <c r="C71">
        <f ca="1"/>
        <v>0</v>
      </c>
      <c r="D71">
        <f ca="1"/>
        <v>0</v>
      </c>
      <c r="E71">
        <f ca="1"/>
        <v>0</v>
      </c>
      <c r="F71">
        <f ca="1"/>
        <v>0</v>
      </c>
      <c r="G71">
        <f ca="1"/>
        <v>0</v>
      </c>
      <c r="H71">
        <f ca="1"/>
        <v>0</v>
      </c>
      <c r="I71">
        <f ca="1"/>
        <v>0</v>
      </c>
      <c r="J71">
        <f ca="1"/>
        <v>0</v>
      </c>
      <c r="K71" t="b">
        <f ca="1"/>
        <v>0</v>
      </c>
      <c r="L71" t="b">
        <f ca="1"/>
        <v>0</v>
      </c>
      <c r="M71" t="b">
        <f ca="1"/>
        <v>0</v>
      </c>
      <c r="N71" t="str">
        <f ca="1"/>
        <v>Sledge</v>
      </c>
      <c r="O71" t="b">
        <f ca="1"/>
        <v>0</v>
      </c>
      <c r="P71">
        <f ca="1"/>
        <v>0</v>
      </c>
      <c r="Q71">
        <f ca="1"/>
        <v>0</v>
      </c>
      <c r="R71">
        <f ca="1"/>
        <v>0</v>
      </c>
      <c r="S71">
        <f ca="1"/>
        <v>0</v>
      </c>
      <c r="T71">
        <f ca="1"/>
        <v>0</v>
      </c>
      <c r="U71">
        <f ca="1"/>
        <v>0</v>
      </c>
      <c r="V71">
        <f ca="1"/>
        <v>0</v>
      </c>
      <c r="W71">
        <f ca="1"/>
        <v>0</v>
      </c>
      <c r="X71">
        <f ca="1"/>
        <v>0</v>
      </c>
      <c r="Y71">
        <f ca="1"/>
        <v>0</v>
      </c>
      <c r="Z71">
        <f ca="1"/>
        <v>11</v>
      </c>
      <c r="AA71">
        <f ca="1"/>
        <v>0</v>
      </c>
      <c r="AB71">
        <f ca="1"/>
        <v>0</v>
      </c>
      <c r="AC71">
        <f ca="1"/>
        <v>0</v>
      </c>
      <c r="AD71">
        <f ca="1"/>
        <v>0</v>
      </c>
      <c r="AE71">
        <f ca="1"/>
        <v>0</v>
      </c>
      <c r="AF71">
        <f ca="1"/>
        <v>0</v>
      </c>
      <c r="AG71">
        <f ca="1"/>
        <v>0</v>
      </c>
      <c r="AH71">
        <f ca="1"/>
        <v>0</v>
      </c>
      <c r="AI71">
        <f ca="1"/>
        <v>0</v>
      </c>
      <c r="AJ71">
        <f ca="1"/>
        <v>0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  <c r="AQ71">
        <f ca="1"/>
        <v>0</v>
      </c>
      <c r="AR71">
        <f ca="1"/>
        <v>0</v>
      </c>
      <c r="AS71">
        <f ca="1"/>
        <v>0</v>
      </c>
      <c r="AT71">
        <f ca="1"/>
        <v>0</v>
      </c>
      <c r="AU71">
        <f ca="1"/>
        <v>0</v>
      </c>
      <c r="AV71">
        <f ca="1"/>
        <v>0</v>
      </c>
      <c r="AW71">
        <f ca="1"/>
        <v>0</v>
      </c>
      <c r="AX71">
        <f ca="1"/>
        <v>0</v>
      </c>
      <c r="AY71">
        <f ca="1"/>
        <v>0</v>
      </c>
      <c r="AZ71">
        <f ca="1"/>
        <v>0</v>
      </c>
      <c r="BA71">
        <f ca="1"/>
        <v>0</v>
      </c>
      <c r="BB71">
        <f ca="1"/>
        <v>0</v>
      </c>
      <c r="BC71">
        <f ca="1"/>
        <v>0</v>
      </c>
      <c r="BD71">
        <f ca="1"/>
        <v>0</v>
      </c>
      <c r="BE71">
        <f ca="1"/>
        <v>0</v>
      </c>
      <c r="BF71">
        <f ca="1"/>
        <v>0</v>
      </c>
      <c r="BG71">
        <f ca="1"/>
        <v>0</v>
      </c>
      <c r="BH71">
        <f ca="1"/>
        <v>0</v>
      </c>
      <c r="BI71">
        <f ca="1"/>
        <v>0</v>
      </c>
      <c r="BJ71">
        <f ca="1"/>
        <v>0</v>
      </c>
      <c r="BK71">
        <f ca="1"/>
        <v>0</v>
      </c>
      <c r="BL71">
        <f ca="1"/>
        <v>0</v>
      </c>
      <c r="BM71">
        <f ca="1"/>
        <v>0</v>
      </c>
      <c r="BN71">
        <f ca="1"/>
        <v>0</v>
      </c>
      <c r="BO71">
        <f ca="1"/>
        <v>0</v>
      </c>
      <c r="BP71">
        <f ca="1"/>
        <v>0</v>
      </c>
      <c r="BQ71">
        <f ca="1"/>
        <v>0</v>
      </c>
      <c r="BR71" t="str">
        <f ca="1"/>
        <v/>
      </c>
      <c r="BS71">
        <f ca="1"/>
        <v>0</v>
      </c>
      <c r="BT71">
        <f ca="1"/>
        <v>0</v>
      </c>
      <c r="BU71" t="b">
        <f ca="1"/>
        <v>0</v>
      </c>
      <c r="BV71" t="b">
        <f ca="1"/>
        <v>0</v>
      </c>
      <c r="BW71">
        <f ca="1"/>
        <v>0</v>
      </c>
      <c r="BX71">
        <f ca="1"/>
        <v>0</v>
      </c>
      <c r="BY71">
        <f ca="1"/>
        <v>0</v>
      </c>
      <c r="BZ71">
        <f ca="1"/>
        <v>0</v>
      </c>
      <c r="CA71">
        <f ca="1"/>
        <v>0</v>
      </c>
      <c r="CB71">
        <f ca="1"/>
        <v>0</v>
      </c>
      <c r="CC71" t="b">
        <f ca="1"/>
        <v>0</v>
      </c>
      <c r="CD71" t="b">
        <f ca="1"/>
        <v>1</v>
      </c>
      <c r="CE71">
        <f ca="1"/>
        <v>0</v>
      </c>
      <c r="CF71">
        <f ca="1"/>
        <v>0</v>
      </c>
      <c r="CG71">
        <f ca="1"/>
        <v>0</v>
      </c>
      <c r="CH71">
        <f ca="1"/>
        <v>0</v>
      </c>
      <c r="CI71" t="b">
        <f ca="1"/>
        <v>0</v>
      </c>
      <c r="CJ71">
        <f ca="1"/>
        <v>0</v>
      </c>
      <c r="CK71">
        <f ca="1"/>
        <v>0</v>
      </c>
      <c r="CL71">
        <f ca="1"/>
        <v>0</v>
      </c>
      <c r="CM71">
        <f ca="1"/>
        <v>0</v>
      </c>
      <c r="CN71">
        <f ca="1"/>
        <v>0</v>
      </c>
      <c r="CO71">
        <f ca="1"/>
        <v>0</v>
      </c>
      <c r="CP71">
        <f ca="1"/>
        <v>0</v>
      </c>
      <c r="CQ71">
        <f ca="1"/>
        <v>0</v>
      </c>
      <c r="CR71">
        <f ca="1"/>
        <v>0</v>
      </c>
      <c r="CS71">
        <f ca="1"/>
        <v>0</v>
      </c>
      <c r="CT71">
        <f ca="1"/>
        <v>0</v>
      </c>
      <c r="CU71">
        <f ca="1"/>
        <v>0</v>
      </c>
      <c r="CV71">
        <f ca="1"/>
        <v>0</v>
      </c>
      <c r="CW71">
        <f ca="1"/>
        <v>0</v>
      </c>
      <c r="CX71">
        <f ca="1"/>
        <v>0</v>
      </c>
      <c r="CY71">
        <f ca="1"/>
        <v>0</v>
      </c>
      <c r="CZ71">
        <f ca="1"/>
        <v>0</v>
      </c>
      <c r="DA71">
        <f ca="1"/>
        <v>0</v>
      </c>
      <c r="DB71" t="b">
        <f ca="1"/>
        <v>0</v>
      </c>
      <c r="DC71" t="b">
        <f ca="1"/>
        <v>0</v>
      </c>
      <c r="DD71">
        <f ca="1"/>
        <v>0</v>
      </c>
      <c r="DE71" t="b">
        <f ca="1"/>
        <v>0</v>
      </c>
      <c r="DF71">
        <f ca="1"/>
        <v>0</v>
      </c>
    </row>
    <row r="72" spans="1:110" x14ac:dyDescent="0.2">
      <c r="A72" t="str">
        <f ca="1"/>
        <v>6_1 Oregon</v>
      </c>
      <c r="B72">
        <f ca="1"/>
        <v>12</v>
      </c>
      <c r="C72">
        <f ca="1"/>
        <v>0</v>
      </c>
      <c r="D72">
        <f ca="1"/>
        <v>0</v>
      </c>
      <c r="E72">
        <f ca="1"/>
        <v>0</v>
      </c>
      <c r="F72">
        <f ca="1"/>
        <v>0</v>
      </c>
      <c r="G72">
        <f ca="1"/>
        <v>0</v>
      </c>
      <c r="H72">
        <f ca="1"/>
        <v>0</v>
      </c>
      <c r="I72">
        <f ca="1"/>
        <v>0</v>
      </c>
      <c r="J72" t="str">
        <f ca="1"/>
        <v>1:27</v>
      </c>
      <c r="K72" t="b">
        <f ca="1"/>
        <v>0</v>
      </c>
      <c r="L72" t="b">
        <f ca="1"/>
        <v>0</v>
      </c>
      <c r="M72" t="b">
        <f ca="1"/>
        <v>0</v>
      </c>
      <c r="N72" t="str">
        <f ca="1"/>
        <v>Sledge</v>
      </c>
      <c r="O72" t="b">
        <f ca="1"/>
        <v>0</v>
      </c>
      <c r="P72">
        <f ca="1"/>
        <v>0</v>
      </c>
      <c r="Q72">
        <f ca="1"/>
        <v>0</v>
      </c>
      <c r="R72">
        <f ca="1"/>
        <v>0</v>
      </c>
      <c r="S72">
        <f ca="1"/>
        <v>0</v>
      </c>
      <c r="T72">
        <f ca="1"/>
        <v>0</v>
      </c>
      <c r="U72">
        <f ca="1"/>
        <v>0</v>
      </c>
      <c r="V72">
        <f ca="1"/>
        <v>0</v>
      </c>
      <c r="W72">
        <f ca="1"/>
        <v>0</v>
      </c>
      <c r="X72">
        <f ca="1"/>
        <v>0</v>
      </c>
      <c r="Y72">
        <f ca="1"/>
        <v>0</v>
      </c>
      <c r="Z72">
        <f ca="1"/>
        <v>12</v>
      </c>
      <c r="AA72">
        <f ca="1"/>
        <v>0</v>
      </c>
      <c r="AB72">
        <f ca="1"/>
        <v>0</v>
      </c>
      <c r="AC72">
        <f ca="1"/>
        <v>0</v>
      </c>
      <c r="AD72">
        <f ca="1"/>
        <v>0</v>
      </c>
      <c r="AE72">
        <f ca="1"/>
        <v>0</v>
      </c>
      <c r="AF72">
        <f ca="1"/>
        <v>0</v>
      </c>
      <c r="AG72">
        <f ca="1"/>
        <v>0</v>
      </c>
      <c r="AH72">
        <f ca="1"/>
        <v>0</v>
      </c>
      <c r="AI72">
        <f ca="1"/>
        <v>0</v>
      </c>
      <c r="AJ72">
        <f ca="1"/>
        <v>0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  <c r="AQ72">
        <f ca="1"/>
        <v>0</v>
      </c>
      <c r="AR72">
        <f ca="1"/>
        <v>0</v>
      </c>
      <c r="AS72">
        <f ca="1"/>
        <v>0</v>
      </c>
      <c r="AT72">
        <f ca="1"/>
        <v>0</v>
      </c>
      <c r="AU72">
        <f ca="1"/>
        <v>0</v>
      </c>
      <c r="AV72">
        <f ca="1"/>
        <v>0</v>
      </c>
      <c r="AW72">
        <f ca="1"/>
        <v>0</v>
      </c>
      <c r="AX72">
        <f ca="1"/>
        <v>0</v>
      </c>
      <c r="AY72">
        <f ca="1"/>
        <v>0</v>
      </c>
      <c r="AZ72">
        <f ca="1"/>
        <v>0</v>
      </c>
      <c r="BA72">
        <f ca="1"/>
        <v>0</v>
      </c>
      <c r="BB72">
        <f ca="1"/>
        <v>0</v>
      </c>
      <c r="BC72">
        <f ca="1"/>
        <v>0</v>
      </c>
      <c r="BD72">
        <f ca="1"/>
        <v>0</v>
      </c>
      <c r="BE72">
        <f ca="1"/>
        <v>0</v>
      </c>
      <c r="BF72">
        <f ca="1"/>
        <v>0</v>
      </c>
      <c r="BG72">
        <f ca="1"/>
        <v>0</v>
      </c>
      <c r="BH72">
        <f ca="1"/>
        <v>0</v>
      </c>
      <c r="BI72">
        <f ca="1"/>
        <v>0</v>
      </c>
      <c r="BJ72">
        <f ca="1"/>
        <v>0</v>
      </c>
      <c r="BK72">
        <f ca="1"/>
        <v>0</v>
      </c>
      <c r="BL72">
        <f ca="1"/>
        <v>0</v>
      </c>
      <c r="BM72">
        <f ca="1"/>
        <v>0</v>
      </c>
      <c r="BN72">
        <f ca="1"/>
        <v>0</v>
      </c>
      <c r="BO72">
        <f ca="1"/>
        <v>0</v>
      </c>
      <c r="BP72">
        <f ca="1"/>
        <v>0</v>
      </c>
      <c r="BQ72">
        <f ca="1"/>
        <v>0</v>
      </c>
      <c r="BR72" t="str">
        <f ca="1"/>
        <v/>
      </c>
      <c r="BS72">
        <f ca="1"/>
        <v>0</v>
      </c>
      <c r="BT72">
        <f ca="1"/>
        <v>0</v>
      </c>
      <c r="BU72" t="b">
        <f ca="1"/>
        <v>0</v>
      </c>
      <c r="BV72" t="b">
        <f ca="1"/>
        <v>0</v>
      </c>
      <c r="BW72">
        <f ca="1"/>
        <v>0</v>
      </c>
      <c r="BX72">
        <f ca="1"/>
        <v>0</v>
      </c>
      <c r="BY72">
        <f ca="1"/>
        <v>0</v>
      </c>
      <c r="BZ72">
        <f ca="1"/>
        <v>0</v>
      </c>
      <c r="CA72">
        <f ca="1"/>
        <v>0</v>
      </c>
      <c r="CB72">
        <f ca="1"/>
        <v>0</v>
      </c>
      <c r="CC72" t="b">
        <f ca="1"/>
        <v>0</v>
      </c>
      <c r="CD72" t="b">
        <f ca="1"/>
        <v>0</v>
      </c>
      <c r="CE72">
        <f ca="1"/>
        <v>0</v>
      </c>
      <c r="CF72">
        <f ca="1"/>
        <v>0</v>
      </c>
      <c r="CG72">
        <f ca="1"/>
        <v>0</v>
      </c>
      <c r="CH72">
        <f ca="1"/>
        <v>87</v>
      </c>
      <c r="CI72">
        <f ca="1"/>
        <v>93</v>
      </c>
      <c r="CJ72">
        <f ca="1"/>
        <v>0</v>
      </c>
      <c r="CK72">
        <f ca="1"/>
        <v>0</v>
      </c>
      <c r="CL72">
        <f ca="1"/>
        <v>0</v>
      </c>
      <c r="CM72">
        <f ca="1"/>
        <v>0</v>
      </c>
      <c r="CN72">
        <f ca="1"/>
        <v>0</v>
      </c>
      <c r="CO72">
        <f ca="1"/>
        <v>0</v>
      </c>
      <c r="CP72">
        <f ca="1"/>
        <v>0</v>
      </c>
      <c r="CQ72">
        <f ca="1"/>
        <v>0</v>
      </c>
      <c r="CR72">
        <f ca="1"/>
        <v>0</v>
      </c>
      <c r="CS72">
        <f ca="1"/>
        <v>0</v>
      </c>
      <c r="CT72">
        <f ca="1"/>
        <v>0</v>
      </c>
      <c r="CU72">
        <f ca="1"/>
        <v>0</v>
      </c>
      <c r="CV72">
        <f ca="1"/>
        <v>0</v>
      </c>
      <c r="CW72">
        <f ca="1"/>
        <v>0</v>
      </c>
      <c r="CX72">
        <f ca="1"/>
        <v>0</v>
      </c>
      <c r="CY72">
        <f ca="1"/>
        <v>0</v>
      </c>
      <c r="CZ72">
        <f ca="1"/>
        <v>0</v>
      </c>
      <c r="DA72">
        <f ca="1"/>
        <v>0</v>
      </c>
      <c r="DB72" t="b">
        <f ca="1"/>
        <v>0</v>
      </c>
      <c r="DC72" t="b">
        <f ca="1"/>
        <v>0</v>
      </c>
      <c r="DD72">
        <f ca="1"/>
        <v>0</v>
      </c>
      <c r="DE72" t="b">
        <f ca="1"/>
        <v>0</v>
      </c>
      <c r="DF72">
        <f ca="1"/>
        <v>0</v>
      </c>
    </row>
    <row r="73" spans="1:110" x14ac:dyDescent="0.2">
      <c r="A73" t="str">
        <f ca="1"/>
        <v>6_1 Chalet</v>
      </c>
      <c r="B73">
        <f ca="1"/>
        <v>1</v>
      </c>
      <c r="C73">
        <f ca="1"/>
        <v>0</v>
      </c>
      <c r="D73">
        <f ca="1"/>
        <v>0</v>
      </c>
      <c r="E73">
        <f ca="1"/>
        <v>0</v>
      </c>
      <c r="F73">
        <f ca="1"/>
        <v>0</v>
      </c>
      <c r="G73">
        <f ca="1"/>
        <v>0</v>
      </c>
      <c r="H73">
        <f ca="1"/>
        <v>0</v>
      </c>
      <c r="I73">
        <f ca="1"/>
        <v>0</v>
      </c>
      <c r="J73" t="str">
        <f ca="1"/>
        <v>0:59</v>
      </c>
      <c r="K73" t="b">
        <f ca="1"/>
        <v>0</v>
      </c>
      <c r="L73" t="b">
        <f ca="1"/>
        <v>0</v>
      </c>
      <c r="M73" t="b">
        <f ca="1"/>
        <v>0</v>
      </c>
      <c r="N73" t="str">
        <f ca="1"/>
        <v>Melusi</v>
      </c>
      <c r="O73" t="b">
        <f ca="1"/>
        <v>0</v>
      </c>
      <c r="P73">
        <f ca="1"/>
        <v>0</v>
      </c>
      <c r="Q73">
        <f ca="1"/>
        <v>0</v>
      </c>
      <c r="R73">
        <f ca="1"/>
        <v>0</v>
      </c>
      <c r="S73">
        <f ca="1"/>
        <v>0</v>
      </c>
      <c r="T73">
        <f ca="1"/>
        <v>0</v>
      </c>
      <c r="U73">
        <f ca="1"/>
        <v>0</v>
      </c>
      <c r="V73">
        <f ca="1"/>
        <v>0</v>
      </c>
      <c r="W73">
        <f ca="1"/>
        <v>0</v>
      </c>
      <c r="X73">
        <f ca="1"/>
        <v>0</v>
      </c>
      <c r="Y73">
        <f ca="1"/>
        <v>0</v>
      </c>
      <c r="Z73">
        <f ca="1"/>
        <v>1</v>
      </c>
      <c r="AA73">
        <f ca="1"/>
        <v>0</v>
      </c>
      <c r="AB73">
        <f ca="1"/>
        <v>0</v>
      </c>
      <c r="AC73">
        <f ca="1"/>
        <v>0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H73">
        <f ca="1"/>
        <v>0</v>
      </c>
      <c r="AI73">
        <f ca="1"/>
        <v>0</v>
      </c>
      <c r="AJ73">
        <f ca="1"/>
        <v>0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  <c r="AQ73">
        <f ca="1"/>
        <v>0</v>
      </c>
      <c r="AR73">
        <f ca="1"/>
        <v>0</v>
      </c>
      <c r="AS73">
        <f ca="1"/>
        <v>0</v>
      </c>
      <c r="AT73">
        <f ca="1"/>
        <v>0</v>
      </c>
      <c r="AU73">
        <f ca="1"/>
        <v>0</v>
      </c>
      <c r="AV73">
        <f ca="1"/>
        <v>0</v>
      </c>
      <c r="AW73">
        <f ca="1"/>
        <v>0</v>
      </c>
      <c r="AX73">
        <f ca="1"/>
        <v>0</v>
      </c>
      <c r="AY73">
        <f ca="1"/>
        <v>0</v>
      </c>
      <c r="AZ73">
        <f ca="1"/>
        <v>0</v>
      </c>
      <c r="BA73">
        <f ca="1"/>
        <v>0</v>
      </c>
      <c r="BB73">
        <f ca="1"/>
        <v>0</v>
      </c>
      <c r="BC73">
        <f ca="1"/>
        <v>0</v>
      </c>
      <c r="BD73">
        <f ca="1"/>
        <v>0</v>
      </c>
      <c r="BE73">
        <f ca="1"/>
        <v>0</v>
      </c>
      <c r="BF73">
        <f ca="1"/>
        <v>0</v>
      </c>
      <c r="BG73">
        <f ca="1"/>
        <v>0</v>
      </c>
      <c r="BH73">
        <f ca="1"/>
        <v>0</v>
      </c>
      <c r="BI73">
        <f ca="1"/>
        <v>0</v>
      </c>
      <c r="BJ73">
        <f ca="1"/>
        <v>0</v>
      </c>
      <c r="BK73">
        <f ca="1"/>
        <v>0</v>
      </c>
      <c r="BL73">
        <f ca="1"/>
        <v>0</v>
      </c>
      <c r="BM73">
        <f ca="1"/>
        <v>0</v>
      </c>
      <c r="BN73">
        <f ca="1"/>
        <v>0</v>
      </c>
      <c r="BO73">
        <f ca="1"/>
        <v>0</v>
      </c>
      <c r="BP73">
        <f ca="1"/>
        <v>0</v>
      </c>
      <c r="BQ73">
        <f ca="1"/>
        <v>0</v>
      </c>
      <c r="BR73" t="str">
        <f ca="1"/>
        <v/>
      </c>
      <c r="BS73">
        <f ca="1"/>
        <v>0</v>
      </c>
      <c r="BT73">
        <f ca="1"/>
        <v>0</v>
      </c>
      <c r="BU73" t="b">
        <f ca="1"/>
        <v>0</v>
      </c>
      <c r="BV73" t="b">
        <f ca="1"/>
        <v>0</v>
      </c>
      <c r="BW73">
        <f ca="1"/>
        <v>0</v>
      </c>
      <c r="BX73">
        <f ca="1"/>
        <v>0</v>
      </c>
      <c r="BY73">
        <f ca="1"/>
        <v>0</v>
      </c>
      <c r="BZ73">
        <f ca="1"/>
        <v>0</v>
      </c>
      <c r="CA73">
        <f ca="1"/>
        <v>0</v>
      </c>
      <c r="CB73">
        <f ca="1"/>
        <v>0</v>
      </c>
      <c r="CC73" t="b">
        <f ca="1"/>
        <v>0</v>
      </c>
      <c r="CD73" t="b">
        <f ca="1"/>
        <v>0</v>
      </c>
      <c r="CE73">
        <f ca="1"/>
        <v>0</v>
      </c>
      <c r="CF73">
        <f ca="1"/>
        <v>0</v>
      </c>
      <c r="CG73">
        <f ca="1"/>
        <v>0</v>
      </c>
      <c r="CH73">
        <f ca="1"/>
        <v>59</v>
      </c>
      <c r="CI73">
        <f ca="1"/>
        <v>121</v>
      </c>
      <c r="CJ73">
        <f ca="1"/>
        <v>0</v>
      </c>
      <c r="CK73" t="str">
        <f ca="1"/>
        <v>DOES NOT SUPPORT SUBS</v>
      </c>
      <c r="CL73">
        <f ca="1"/>
        <v>0</v>
      </c>
      <c r="CM73">
        <f ca="1"/>
        <v>0</v>
      </c>
      <c r="CN73">
        <f ca="1"/>
        <v>0</v>
      </c>
      <c r="CO73">
        <f ca="1"/>
        <v>0</v>
      </c>
      <c r="CP73">
        <f ca="1"/>
        <v>0</v>
      </c>
      <c r="CQ73">
        <f ca="1"/>
        <v>0</v>
      </c>
      <c r="CR73">
        <f ca="1"/>
        <v>0</v>
      </c>
      <c r="CS73">
        <f ca="1"/>
        <v>0</v>
      </c>
      <c r="CT73">
        <f ca="1"/>
        <v>0</v>
      </c>
      <c r="CU73" t="b">
        <f ca="1"/>
        <v>1</v>
      </c>
      <c r="CV73" t="b">
        <f ca="1"/>
        <v>0</v>
      </c>
      <c r="CW73">
        <f ca="1"/>
        <v>94</v>
      </c>
      <c r="CX73">
        <f ca="1"/>
        <v>121</v>
      </c>
      <c r="CY73">
        <f ca="1"/>
        <v>1</v>
      </c>
      <c r="CZ73">
        <f ca="1"/>
        <v>0</v>
      </c>
      <c r="DA73">
        <f ca="1"/>
        <v>0</v>
      </c>
      <c r="DB73" t="b">
        <f ca="1"/>
        <v>0</v>
      </c>
      <c r="DC73" t="b">
        <f ca="1"/>
        <v>0</v>
      </c>
      <c r="DD73">
        <f ca="1"/>
        <v>0</v>
      </c>
      <c r="DE73" t="b">
        <f ca="1"/>
        <v>0</v>
      </c>
      <c r="DF73">
        <f ca="1"/>
        <v>0</v>
      </c>
    </row>
    <row r="74" spans="1:110" x14ac:dyDescent="0.2">
      <c r="A74" t="str">
        <f ca="1"/>
        <v>6_1 Chalet</v>
      </c>
      <c r="B74">
        <f ca="1"/>
        <v>2</v>
      </c>
      <c r="C74">
        <f ca="1"/>
        <v>0</v>
      </c>
      <c r="D74">
        <f ca="1"/>
        <v>0</v>
      </c>
      <c r="E74">
        <f ca="1"/>
        <v>0</v>
      </c>
      <c r="F74">
        <f ca="1"/>
        <v>0</v>
      </c>
      <c r="G74">
        <f ca="1"/>
        <v>0</v>
      </c>
      <c r="H74">
        <f ca="1"/>
        <v>0</v>
      </c>
      <c r="I74">
        <f ca="1"/>
        <v>0</v>
      </c>
      <c r="J74" t="str">
        <f ca="1"/>
        <v>1:20</v>
      </c>
      <c r="K74" t="b">
        <f ca="1"/>
        <v>0</v>
      </c>
      <c r="L74" t="b">
        <f ca="1"/>
        <v>0</v>
      </c>
      <c r="M74" t="b">
        <f ca="1"/>
        <v>0</v>
      </c>
      <c r="N74" t="str">
        <f ca="1"/>
        <v>Jager</v>
      </c>
      <c r="O74" t="b">
        <f ca="1"/>
        <v>0</v>
      </c>
      <c r="P74">
        <f ca="1"/>
        <v>0</v>
      </c>
      <c r="Q74">
        <f ca="1"/>
        <v>0</v>
      </c>
      <c r="R74">
        <f ca="1"/>
        <v>0</v>
      </c>
      <c r="S74">
        <f ca="1"/>
        <v>0</v>
      </c>
      <c r="T74">
        <f ca="1"/>
        <v>0</v>
      </c>
      <c r="U74">
        <f ca="1"/>
        <v>0</v>
      </c>
      <c r="V74">
        <f ca="1"/>
        <v>0</v>
      </c>
      <c r="W74">
        <f ca="1"/>
        <v>0</v>
      </c>
      <c r="X74">
        <f ca="1"/>
        <v>0</v>
      </c>
      <c r="Y74">
        <f ca="1"/>
        <v>0</v>
      </c>
      <c r="Z74">
        <f ca="1"/>
        <v>2</v>
      </c>
      <c r="AA74">
        <f ca="1"/>
        <v>0</v>
      </c>
      <c r="AB74">
        <f ca="1"/>
        <v>0</v>
      </c>
      <c r="AC74">
        <f ca="1"/>
        <v>0</v>
      </c>
      <c r="AD74">
        <f ca="1"/>
        <v>0</v>
      </c>
      <c r="AE74">
        <f ca="1"/>
        <v>0</v>
      </c>
      <c r="AF74">
        <f ca="1"/>
        <v>0</v>
      </c>
      <c r="AG74">
        <f ca="1"/>
        <v>0</v>
      </c>
      <c r="AH74">
        <f ca="1"/>
        <v>0</v>
      </c>
      <c r="AI74">
        <f ca="1"/>
        <v>0</v>
      </c>
      <c r="AJ74">
        <f ca="1"/>
        <v>0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  <c r="AQ74">
        <f ca="1"/>
        <v>0</v>
      </c>
      <c r="AR74">
        <f ca="1"/>
        <v>0</v>
      </c>
      <c r="AS74">
        <f ca="1"/>
        <v>0</v>
      </c>
      <c r="AT74">
        <f ca="1"/>
        <v>0</v>
      </c>
      <c r="AU74">
        <f ca="1"/>
        <v>0</v>
      </c>
      <c r="AV74">
        <f ca="1"/>
        <v>0</v>
      </c>
      <c r="AW74">
        <f ca="1"/>
        <v>0</v>
      </c>
      <c r="AX74">
        <f ca="1"/>
        <v>0</v>
      </c>
      <c r="AY74">
        <f ca="1"/>
        <v>0</v>
      </c>
      <c r="AZ74">
        <f ca="1"/>
        <v>0</v>
      </c>
      <c r="BA74">
        <f ca="1"/>
        <v>0</v>
      </c>
      <c r="BB74">
        <f ca="1"/>
        <v>0</v>
      </c>
      <c r="BC74">
        <f ca="1"/>
        <v>0</v>
      </c>
      <c r="BD74">
        <f ca="1"/>
        <v>0</v>
      </c>
      <c r="BE74">
        <f ca="1"/>
        <v>0</v>
      </c>
      <c r="BF74">
        <f ca="1"/>
        <v>0</v>
      </c>
      <c r="BG74">
        <f ca="1"/>
        <v>0</v>
      </c>
      <c r="BH74">
        <f ca="1"/>
        <v>0</v>
      </c>
      <c r="BI74">
        <f ca="1"/>
        <v>0</v>
      </c>
      <c r="BJ74">
        <f ca="1"/>
        <v>0</v>
      </c>
      <c r="BK74">
        <f ca="1"/>
        <v>0</v>
      </c>
      <c r="BL74">
        <f ca="1"/>
        <v>0</v>
      </c>
      <c r="BM74">
        <f ca="1"/>
        <v>0</v>
      </c>
      <c r="BN74">
        <f ca="1"/>
        <v>0</v>
      </c>
      <c r="BO74">
        <f ca="1"/>
        <v>0</v>
      </c>
      <c r="BP74">
        <f ca="1"/>
        <v>0</v>
      </c>
      <c r="BQ74">
        <f ca="1"/>
        <v>0</v>
      </c>
      <c r="BR74" t="str">
        <f ca="1"/>
        <v/>
      </c>
      <c r="BS74">
        <f ca="1"/>
        <v>0</v>
      </c>
      <c r="BT74">
        <f ca="1"/>
        <v>0</v>
      </c>
      <c r="BU74" t="b">
        <f ca="1"/>
        <v>0</v>
      </c>
      <c r="BV74" t="b">
        <f ca="1"/>
        <v>0</v>
      </c>
      <c r="BW74">
        <f ca="1"/>
        <v>0</v>
      </c>
      <c r="BX74">
        <f ca="1"/>
        <v>0</v>
      </c>
      <c r="BY74">
        <f ca="1"/>
        <v>0</v>
      </c>
      <c r="BZ74">
        <f ca="1"/>
        <v>0</v>
      </c>
      <c r="CA74">
        <f ca="1"/>
        <v>0</v>
      </c>
      <c r="CB74">
        <f ca="1"/>
        <v>0</v>
      </c>
      <c r="CC74" t="b">
        <f ca="1"/>
        <v>0</v>
      </c>
      <c r="CD74" t="b">
        <f ca="1"/>
        <v>0</v>
      </c>
      <c r="CE74">
        <f ca="1"/>
        <v>0</v>
      </c>
      <c r="CF74">
        <f ca="1"/>
        <v>0</v>
      </c>
      <c r="CG74">
        <f ca="1"/>
        <v>0</v>
      </c>
      <c r="CH74">
        <f ca="1"/>
        <v>80</v>
      </c>
      <c r="CI74">
        <f ca="1"/>
        <v>100</v>
      </c>
      <c r="CJ74">
        <f ca="1"/>
        <v>0</v>
      </c>
      <c r="CK74">
        <f ca="1"/>
        <v>0</v>
      </c>
      <c r="CL74">
        <f ca="1"/>
        <v>0</v>
      </c>
      <c r="CM74">
        <f ca="1"/>
        <v>0</v>
      </c>
      <c r="CN74">
        <f ca="1"/>
        <v>0</v>
      </c>
      <c r="CO74">
        <f ca="1"/>
        <v>0</v>
      </c>
      <c r="CP74">
        <f ca="1"/>
        <v>0</v>
      </c>
      <c r="CQ74">
        <f ca="1"/>
        <v>0</v>
      </c>
      <c r="CR74">
        <f ca="1"/>
        <v>0</v>
      </c>
      <c r="CS74">
        <f ca="1"/>
        <v>0</v>
      </c>
      <c r="CT74">
        <f ca="1"/>
        <v>0</v>
      </c>
      <c r="CU74" t="b">
        <f ca="1"/>
        <v>0</v>
      </c>
      <c r="CV74" t="b">
        <f ca="1"/>
        <v>0</v>
      </c>
      <c r="CW74">
        <f ca="1"/>
        <v>80</v>
      </c>
      <c r="CX74">
        <f ca="1"/>
        <v>100</v>
      </c>
      <c r="CY74">
        <f ca="1"/>
        <v>0</v>
      </c>
      <c r="CZ74">
        <f ca="1"/>
        <v>0</v>
      </c>
      <c r="DA74">
        <f ca="1"/>
        <v>0</v>
      </c>
      <c r="DB74" t="b">
        <f ca="1"/>
        <v>0</v>
      </c>
      <c r="DC74" t="b">
        <f ca="1"/>
        <v>0</v>
      </c>
      <c r="DD74">
        <f ca="1"/>
        <v>0</v>
      </c>
      <c r="DE74" t="b">
        <f ca="1"/>
        <v>0</v>
      </c>
      <c r="DF74">
        <f ca="1"/>
        <v>0</v>
      </c>
    </row>
    <row r="75" spans="1:110" x14ac:dyDescent="0.2">
      <c r="A75" t="str">
        <f ca="1"/>
        <v>6_1 Chalet</v>
      </c>
      <c r="B75">
        <f ca="1"/>
        <v>3</v>
      </c>
      <c r="C75">
        <f ca="1"/>
        <v>0</v>
      </c>
      <c r="D75">
        <f ca="1"/>
        <v>0</v>
      </c>
      <c r="E75">
        <f ca="1"/>
        <v>0</v>
      </c>
      <c r="F75">
        <f ca="1"/>
        <v>0</v>
      </c>
      <c r="G75">
        <f ca="1"/>
        <v>0</v>
      </c>
      <c r="H75">
        <f ca="1"/>
        <v>0</v>
      </c>
      <c r="I75">
        <f ca="1"/>
        <v>0</v>
      </c>
      <c r="J75" t="str">
        <f ca="1"/>
        <v>1:18</v>
      </c>
      <c r="K75" t="b">
        <f ca="1"/>
        <v>0</v>
      </c>
      <c r="L75" t="b">
        <f ca="1"/>
        <v>0</v>
      </c>
      <c r="M75" t="b">
        <f ca="1"/>
        <v>0</v>
      </c>
      <c r="N75" t="str">
        <f ca="1"/>
        <v>Jager</v>
      </c>
      <c r="O75" t="b">
        <f ca="1"/>
        <v>0</v>
      </c>
      <c r="P75">
        <f ca="1"/>
        <v>0</v>
      </c>
      <c r="Q75">
        <f ca="1"/>
        <v>0</v>
      </c>
      <c r="R75">
        <f ca="1"/>
        <v>0</v>
      </c>
      <c r="S75">
        <f ca="1"/>
        <v>0</v>
      </c>
      <c r="T75">
        <f ca="1"/>
        <v>0</v>
      </c>
      <c r="U75">
        <f ca="1"/>
        <v>0</v>
      </c>
      <c r="V75">
        <f ca="1"/>
        <v>0</v>
      </c>
      <c r="W75">
        <f ca="1"/>
        <v>0</v>
      </c>
      <c r="X75">
        <f ca="1"/>
        <v>0</v>
      </c>
      <c r="Y75">
        <f ca="1"/>
        <v>0</v>
      </c>
      <c r="Z75">
        <f ca="1"/>
        <v>3</v>
      </c>
      <c r="AA75">
        <f ca="1"/>
        <v>0</v>
      </c>
      <c r="AB75">
        <f ca="1"/>
        <v>0</v>
      </c>
      <c r="AC75">
        <f ca="1"/>
        <v>0</v>
      </c>
      <c r="AD75">
        <f ca="1"/>
        <v>0</v>
      </c>
      <c r="AE75">
        <f ca="1"/>
        <v>0</v>
      </c>
      <c r="AF75">
        <f ca="1"/>
        <v>0</v>
      </c>
      <c r="AG75">
        <f ca="1"/>
        <v>0</v>
      </c>
      <c r="AH75">
        <f ca="1"/>
        <v>0</v>
      </c>
      <c r="AI75">
        <f ca="1"/>
        <v>0</v>
      </c>
      <c r="AJ75">
        <f ca="1"/>
        <v>0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  <c r="AQ75">
        <f ca="1"/>
        <v>0</v>
      </c>
      <c r="AR75">
        <f ca="1"/>
        <v>0</v>
      </c>
      <c r="AS75">
        <f ca="1"/>
        <v>0</v>
      </c>
      <c r="AT75">
        <f ca="1"/>
        <v>0</v>
      </c>
      <c r="AU75">
        <f ca="1"/>
        <v>0</v>
      </c>
      <c r="AV75">
        <f ca="1"/>
        <v>0</v>
      </c>
      <c r="AW75">
        <f ca="1"/>
        <v>0</v>
      </c>
      <c r="AX75">
        <f ca="1"/>
        <v>0</v>
      </c>
      <c r="AY75">
        <f ca="1"/>
        <v>0</v>
      </c>
      <c r="AZ75">
        <f ca="1"/>
        <v>0</v>
      </c>
      <c r="BA75">
        <f ca="1"/>
        <v>0</v>
      </c>
      <c r="BB75">
        <f ca="1"/>
        <v>0</v>
      </c>
      <c r="BC75">
        <f ca="1"/>
        <v>0</v>
      </c>
      <c r="BD75">
        <f ca="1"/>
        <v>0</v>
      </c>
      <c r="BE75">
        <f ca="1"/>
        <v>0</v>
      </c>
      <c r="BF75">
        <f ca="1"/>
        <v>0</v>
      </c>
      <c r="BG75">
        <f ca="1"/>
        <v>0</v>
      </c>
      <c r="BH75">
        <f ca="1"/>
        <v>0</v>
      </c>
      <c r="BI75">
        <f ca="1"/>
        <v>0</v>
      </c>
      <c r="BJ75">
        <f ca="1"/>
        <v>0</v>
      </c>
      <c r="BK75">
        <f ca="1"/>
        <v>0</v>
      </c>
      <c r="BL75">
        <f ca="1"/>
        <v>0</v>
      </c>
      <c r="BM75">
        <f ca="1"/>
        <v>0</v>
      </c>
      <c r="BN75">
        <f ca="1"/>
        <v>0</v>
      </c>
      <c r="BO75">
        <f ca="1"/>
        <v>0</v>
      </c>
      <c r="BP75">
        <f ca="1"/>
        <v>0</v>
      </c>
      <c r="BQ75">
        <f ca="1"/>
        <v>0</v>
      </c>
      <c r="BR75" t="str">
        <f ca="1"/>
        <v/>
      </c>
      <c r="BS75">
        <f ca="1"/>
        <v>0</v>
      </c>
      <c r="BT75">
        <f ca="1"/>
        <v>0</v>
      </c>
      <c r="BU75" t="b">
        <f ca="1"/>
        <v>0</v>
      </c>
      <c r="BV75" t="b">
        <f ca="1"/>
        <v>0</v>
      </c>
      <c r="BW75">
        <f ca="1"/>
        <v>0</v>
      </c>
      <c r="BX75">
        <f ca="1"/>
        <v>0</v>
      </c>
      <c r="BY75">
        <f ca="1"/>
        <v>0</v>
      </c>
      <c r="BZ75">
        <f ca="1"/>
        <v>0</v>
      </c>
      <c r="CA75">
        <f ca="1"/>
        <v>0</v>
      </c>
      <c r="CB75">
        <f ca="1"/>
        <v>0</v>
      </c>
      <c r="CC75" t="b">
        <f ca="1"/>
        <v>0</v>
      </c>
      <c r="CD75" t="b">
        <f ca="1"/>
        <v>0</v>
      </c>
      <c r="CE75">
        <f ca="1"/>
        <v>0</v>
      </c>
      <c r="CF75">
        <f ca="1"/>
        <v>0</v>
      </c>
      <c r="CG75">
        <f ca="1"/>
        <v>0</v>
      </c>
      <c r="CH75">
        <f ca="1"/>
        <v>78</v>
      </c>
      <c r="CI75">
        <f ca="1"/>
        <v>102</v>
      </c>
      <c r="CJ75">
        <f ca="1"/>
        <v>0</v>
      </c>
      <c r="CK75">
        <f ca="1"/>
        <v>0</v>
      </c>
      <c r="CL75">
        <f ca="1"/>
        <v>0</v>
      </c>
      <c r="CM75">
        <f ca="1"/>
        <v>0</v>
      </c>
      <c r="CN75">
        <f ca="1"/>
        <v>0</v>
      </c>
      <c r="CO75">
        <f ca="1"/>
        <v>0</v>
      </c>
      <c r="CP75">
        <f ca="1"/>
        <v>0</v>
      </c>
      <c r="CQ75">
        <f ca="1"/>
        <v>0</v>
      </c>
      <c r="CR75">
        <f ca="1"/>
        <v>0</v>
      </c>
      <c r="CS75">
        <f ca="1"/>
        <v>0</v>
      </c>
      <c r="CT75">
        <f ca="1"/>
        <v>0</v>
      </c>
      <c r="CU75" t="b">
        <f ca="1"/>
        <v>1</v>
      </c>
      <c r="CV75" t="b">
        <f ca="1"/>
        <v>0</v>
      </c>
      <c r="CW75">
        <f ca="1"/>
        <v>77</v>
      </c>
      <c r="CX75">
        <f ca="1"/>
        <v>102</v>
      </c>
      <c r="CY75">
        <f ca="1"/>
        <v>1</v>
      </c>
      <c r="CZ75">
        <f ca="1"/>
        <v>0</v>
      </c>
      <c r="DA75">
        <f ca="1"/>
        <v>0</v>
      </c>
      <c r="DB75" t="b">
        <f ca="1"/>
        <v>0</v>
      </c>
      <c r="DC75" t="b">
        <f ca="1"/>
        <v>0</v>
      </c>
      <c r="DD75">
        <f ca="1"/>
        <v>0</v>
      </c>
      <c r="DE75" t="b">
        <f ca="1"/>
        <v>0</v>
      </c>
      <c r="DF75">
        <f ca="1"/>
        <v>0</v>
      </c>
    </row>
    <row r="76" spans="1:110" x14ac:dyDescent="0.2">
      <c r="A76" t="str">
        <f ca="1"/>
        <v>6_1 Chalet</v>
      </c>
      <c r="B76">
        <f ca="1"/>
        <v>4</v>
      </c>
      <c r="C76">
        <f ca="1"/>
        <v>0</v>
      </c>
      <c r="D76">
        <f ca="1"/>
        <v>0</v>
      </c>
      <c r="E76">
        <f ca="1"/>
        <v>0</v>
      </c>
      <c r="F76">
        <f ca="1"/>
        <v>0</v>
      </c>
      <c r="G76">
        <f ca="1"/>
        <v>0</v>
      </c>
      <c r="H76">
        <f ca="1"/>
        <v>0</v>
      </c>
      <c r="I76">
        <f ca="1"/>
        <v>0</v>
      </c>
      <c r="J76" t="str">
        <f ca="1"/>
        <v>0:45</v>
      </c>
      <c r="K76" t="b">
        <f ca="1"/>
        <v>0</v>
      </c>
      <c r="L76" t="b">
        <f ca="1"/>
        <v>0</v>
      </c>
      <c r="M76" t="b">
        <f ca="1"/>
        <v>0</v>
      </c>
      <c r="N76" t="str">
        <f ca="1"/>
        <v>Melusi</v>
      </c>
      <c r="O76" t="b">
        <f ca="1"/>
        <v>0</v>
      </c>
      <c r="P76">
        <f ca="1"/>
        <v>0</v>
      </c>
      <c r="Q76">
        <f ca="1"/>
        <v>0</v>
      </c>
      <c r="R76">
        <f ca="1"/>
        <v>0</v>
      </c>
      <c r="S76">
        <f ca="1"/>
        <v>0</v>
      </c>
      <c r="T76">
        <f ca="1"/>
        <v>0</v>
      </c>
      <c r="U76">
        <f ca="1"/>
        <v>0</v>
      </c>
      <c r="V76">
        <f ca="1"/>
        <v>0</v>
      </c>
      <c r="W76">
        <f ca="1"/>
        <v>0</v>
      </c>
      <c r="X76">
        <f ca="1"/>
        <v>0</v>
      </c>
      <c r="Y76">
        <f ca="1"/>
        <v>0</v>
      </c>
      <c r="Z76">
        <f ca="1"/>
        <v>4</v>
      </c>
      <c r="AA76">
        <f ca="1"/>
        <v>0</v>
      </c>
      <c r="AB76">
        <f ca="1"/>
        <v>0</v>
      </c>
      <c r="AC76">
        <f ca="1"/>
        <v>0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H76">
        <f ca="1"/>
        <v>0</v>
      </c>
      <c r="AI76">
        <f ca="1"/>
        <v>0</v>
      </c>
      <c r="AJ76">
        <f ca="1"/>
        <v>0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  <c r="AQ76">
        <f ca="1"/>
        <v>0</v>
      </c>
      <c r="AR76">
        <f ca="1"/>
        <v>0</v>
      </c>
      <c r="AS76">
        <f ca="1"/>
        <v>0</v>
      </c>
      <c r="AT76">
        <f ca="1"/>
        <v>0</v>
      </c>
      <c r="AU76">
        <f ca="1"/>
        <v>0</v>
      </c>
      <c r="AV76">
        <f ca="1"/>
        <v>0</v>
      </c>
      <c r="AW76">
        <f ca="1"/>
        <v>0</v>
      </c>
      <c r="AX76">
        <f ca="1"/>
        <v>0</v>
      </c>
      <c r="AY76">
        <f ca="1"/>
        <v>0</v>
      </c>
      <c r="AZ76">
        <f ca="1"/>
        <v>0</v>
      </c>
      <c r="BA76">
        <f ca="1"/>
        <v>0</v>
      </c>
      <c r="BB76">
        <f ca="1"/>
        <v>0</v>
      </c>
      <c r="BC76">
        <f ca="1"/>
        <v>0</v>
      </c>
      <c r="BD76">
        <f ca="1"/>
        <v>0</v>
      </c>
      <c r="BE76">
        <f ca="1"/>
        <v>0</v>
      </c>
      <c r="BF76">
        <f ca="1"/>
        <v>0</v>
      </c>
      <c r="BG76">
        <f ca="1"/>
        <v>0</v>
      </c>
      <c r="BH76">
        <f ca="1"/>
        <v>0</v>
      </c>
      <c r="BI76">
        <f ca="1"/>
        <v>0</v>
      </c>
      <c r="BJ76">
        <f ca="1"/>
        <v>0</v>
      </c>
      <c r="BK76">
        <f ca="1"/>
        <v>0</v>
      </c>
      <c r="BL76">
        <f ca="1"/>
        <v>0</v>
      </c>
      <c r="BM76">
        <f ca="1"/>
        <v>0</v>
      </c>
      <c r="BN76">
        <f ca="1"/>
        <v>0</v>
      </c>
      <c r="BO76">
        <f ca="1"/>
        <v>0</v>
      </c>
      <c r="BP76">
        <f ca="1"/>
        <v>0</v>
      </c>
      <c r="BQ76">
        <f ca="1"/>
        <v>0</v>
      </c>
      <c r="BR76" t="str">
        <f ca="1"/>
        <v/>
      </c>
      <c r="BS76">
        <f ca="1"/>
        <v>0</v>
      </c>
      <c r="BT76">
        <f ca="1"/>
        <v>0</v>
      </c>
      <c r="BU76" t="b">
        <f ca="1"/>
        <v>0</v>
      </c>
      <c r="BV76" t="b">
        <f ca="1"/>
        <v>0</v>
      </c>
      <c r="BW76">
        <f ca="1"/>
        <v>0</v>
      </c>
      <c r="BX76">
        <f ca="1"/>
        <v>0</v>
      </c>
      <c r="BY76">
        <f ca="1"/>
        <v>0</v>
      </c>
      <c r="BZ76">
        <f ca="1"/>
        <v>0</v>
      </c>
      <c r="CA76">
        <f ca="1"/>
        <v>0</v>
      </c>
      <c r="CB76">
        <f ca="1"/>
        <v>0</v>
      </c>
      <c r="CC76" t="b">
        <f ca="1"/>
        <v>0</v>
      </c>
      <c r="CD76" t="b">
        <f ca="1"/>
        <v>0</v>
      </c>
      <c r="CE76">
        <f ca="1"/>
        <v>0</v>
      </c>
      <c r="CF76">
        <f ca="1"/>
        <v>0</v>
      </c>
      <c r="CG76">
        <f ca="1"/>
        <v>0</v>
      </c>
      <c r="CH76">
        <f ca="1"/>
        <v>45</v>
      </c>
      <c r="CI76">
        <f ca="1"/>
        <v>135</v>
      </c>
      <c r="CJ76">
        <f ca="1"/>
        <v>0</v>
      </c>
      <c r="CK76">
        <f ca="1"/>
        <v>0</v>
      </c>
      <c r="CL76">
        <f ca="1"/>
        <v>0</v>
      </c>
      <c r="CM76">
        <f ca="1"/>
        <v>0</v>
      </c>
      <c r="CN76">
        <f ca="1"/>
        <v>0</v>
      </c>
      <c r="CO76">
        <f ca="1"/>
        <v>0</v>
      </c>
      <c r="CP76">
        <f ca="1"/>
        <v>0</v>
      </c>
      <c r="CQ76">
        <f ca="1"/>
        <v>0</v>
      </c>
      <c r="CR76">
        <f ca="1"/>
        <v>0</v>
      </c>
      <c r="CS76">
        <f ca="1"/>
        <v>0</v>
      </c>
      <c r="CT76">
        <f ca="1"/>
        <v>0</v>
      </c>
      <c r="CU76">
        <f ca="1"/>
        <v>0</v>
      </c>
      <c r="CV76" t="b">
        <f ca="1"/>
        <v>0</v>
      </c>
      <c r="CW76">
        <f ca="1"/>
        <v>0</v>
      </c>
      <c r="CX76">
        <f ca="1"/>
        <v>135</v>
      </c>
      <c r="CY76">
        <f ca="1"/>
        <v>0</v>
      </c>
      <c r="CZ76">
        <f ca="1"/>
        <v>0</v>
      </c>
      <c r="DA76">
        <f ca="1"/>
        <v>0</v>
      </c>
      <c r="DB76" t="b">
        <f ca="1"/>
        <v>0</v>
      </c>
      <c r="DC76" t="b">
        <f ca="1"/>
        <v>0</v>
      </c>
      <c r="DD76">
        <f ca="1"/>
        <v>0</v>
      </c>
      <c r="DE76" t="b">
        <f ca="1"/>
        <v>0</v>
      </c>
      <c r="DF76">
        <f ca="1"/>
        <v>0</v>
      </c>
    </row>
    <row r="77" spans="1:110" x14ac:dyDescent="0.2">
      <c r="A77" t="str">
        <f ca="1"/>
        <v>6_1 Chalet</v>
      </c>
      <c r="B77">
        <f ca="1"/>
        <v>5</v>
      </c>
      <c r="C77">
        <f ca="1"/>
        <v>0</v>
      </c>
      <c r="D77">
        <f ca="1"/>
        <v>0</v>
      </c>
      <c r="E77">
        <f ca="1"/>
        <v>0</v>
      </c>
      <c r="F77">
        <f ca="1"/>
        <v>0</v>
      </c>
      <c r="G77">
        <f ca="1"/>
        <v>0</v>
      </c>
      <c r="H77">
        <f ca="1"/>
        <v>0</v>
      </c>
      <c r="I77">
        <f ca="1"/>
        <v>0</v>
      </c>
      <c r="J77" t="str">
        <f ca="1"/>
        <v>1:53</v>
      </c>
      <c r="K77" t="b">
        <f ca="1"/>
        <v>0</v>
      </c>
      <c r="L77" t="b">
        <f ca="1"/>
        <v>0</v>
      </c>
      <c r="M77" t="b">
        <f ca="1"/>
        <v>0</v>
      </c>
      <c r="N77" t="str">
        <f ca="1"/>
        <v>Jager</v>
      </c>
      <c r="O77" t="b">
        <f ca="1"/>
        <v>0</v>
      </c>
      <c r="P77">
        <f ca="1"/>
        <v>0</v>
      </c>
      <c r="Q77">
        <f ca="1"/>
        <v>0</v>
      </c>
      <c r="R77">
        <f ca="1"/>
        <v>0</v>
      </c>
      <c r="S77">
        <f ca="1"/>
        <v>0</v>
      </c>
      <c r="T77">
        <f ca="1"/>
        <v>0</v>
      </c>
      <c r="U77">
        <f ca="1"/>
        <v>0</v>
      </c>
      <c r="V77">
        <f ca="1"/>
        <v>0</v>
      </c>
      <c r="W77">
        <f ca="1"/>
        <v>0</v>
      </c>
      <c r="X77">
        <f ca="1"/>
        <v>0</v>
      </c>
      <c r="Y77">
        <f ca="1"/>
        <v>0</v>
      </c>
      <c r="Z77">
        <f ca="1"/>
        <v>5</v>
      </c>
      <c r="AA77">
        <f ca="1"/>
        <v>0</v>
      </c>
      <c r="AB77">
        <f ca="1"/>
        <v>0</v>
      </c>
      <c r="AC77">
        <f ca="1"/>
        <v>0</v>
      </c>
      <c r="AD77">
        <f ca="1"/>
        <v>0</v>
      </c>
      <c r="AE77">
        <f ca="1"/>
        <v>0</v>
      </c>
      <c r="AF77">
        <f ca="1"/>
        <v>0</v>
      </c>
      <c r="AG77">
        <f ca="1"/>
        <v>0</v>
      </c>
      <c r="AH77">
        <f ca="1"/>
        <v>0</v>
      </c>
      <c r="AI77">
        <f ca="1"/>
        <v>0</v>
      </c>
      <c r="AJ77">
        <f ca="1"/>
        <v>0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  <c r="AQ77">
        <f ca="1"/>
        <v>0</v>
      </c>
      <c r="AR77">
        <f ca="1"/>
        <v>0</v>
      </c>
      <c r="AS77">
        <f ca="1"/>
        <v>0</v>
      </c>
      <c r="AT77">
        <f ca="1"/>
        <v>0</v>
      </c>
      <c r="AU77">
        <f ca="1"/>
        <v>0</v>
      </c>
      <c r="AV77">
        <f ca="1"/>
        <v>0</v>
      </c>
      <c r="AW77">
        <f ca="1"/>
        <v>0</v>
      </c>
      <c r="AX77">
        <f ca="1"/>
        <v>0</v>
      </c>
      <c r="AY77">
        <f ca="1"/>
        <v>0</v>
      </c>
      <c r="AZ77">
        <f ca="1"/>
        <v>0</v>
      </c>
      <c r="BA77">
        <f ca="1"/>
        <v>0</v>
      </c>
      <c r="BB77">
        <f ca="1"/>
        <v>0</v>
      </c>
      <c r="BC77">
        <f ca="1"/>
        <v>0</v>
      </c>
      <c r="BD77">
        <f ca="1"/>
        <v>0</v>
      </c>
      <c r="BE77">
        <f ca="1"/>
        <v>0</v>
      </c>
      <c r="BF77">
        <f ca="1"/>
        <v>0</v>
      </c>
      <c r="BG77">
        <f ca="1"/>
        <v>0</v>
      </c>
      <c r="BH77">
        <f ca="1"/>
        <v>0</v>
      </c>
      <c r="BI77">
        <f ca="1"/>
        <v>0</v>
      </c>
      <c r="BJ77">
        <f ca="1"/>
        <v>0</v>
      </c>
      <c r="BK77">
        <f ca="1"/>
        <v>0</v>
      </c>
      <c r="BL77">
        <f ca="1"/>
        <v>0</v>
      </c>
      <c r="BM77">
        <f ca="1"/>
        <v>0</v>
      </c>
      <c r="BN77">
        <f ca="1"/>
        <v>0</v>
      </c>
      <c r="BO77">
        <f ca="1"/>
        <v>0</v>
      </c>
      <c r="BP77">
        <f ca="1"/>
        <v>0</v>
      </c>
      <c r="BQ77">
        <f ca="1"/>
        <v>0</v>
      </c>
      <c r="BR77" t="str">
        <f ca="1"/>
        <v/>
      </c>
      <c r="BS77">
        <f ca="1"/>
        <v>0</v>
      </c>
      <c r="BT77">
        <f ca="1"/>
        <v>0</v>
      </c>
      <c r="BU77" t="b">
        <f ca="1"/>
        <v>0</v>
      </c>
      <c r="BV77" t="b">
        <f ca="1"/>
        <v>0</v>
      </c>
      <c r="BW77">
        <f ca="1"/>
        <v>0</v>
      </c>
      <c r="BX77">
        <f ca="1"/>
        <v>0</v>
      </c>
      <c r="BY77">
        <f ca="1"/>
        <v>0</v>
      </c>
      <c r="BZ77">
        <f ca="1"/>
        <v>0</v>
      </c>
      <c r="CA77">
        <f ca="1"/>
        <v>0</v>
      </c>
      <c r="CB77">
        <f ca="1"/>
        <v>0</v>
      </c>
      <c r="CC77" t="b">
        <f ca="1"/>
        <v>0</v>
      </c>
      <c r="CD77" t="b">
        <f ca="1"/>
        <v>0</v>
      </c>
      <c r="CE77">
        <f ca="1"/>
        <v>0</v>
      </c>
      <c r="CF77">
        <f ca="1"/>
        <v>0</v>
      </c>
      <c r="CG77">
        <f ca="1"/>
        <v>0</v>
      </c>
      <c r="CH77">
        <f ca="1"/>
        <v>113</v>
      </c>
      <c r="CI77">
        <f ca="1"/>
        <v>67</v>
      </c>
      <c r="CJ77">
        <f ca="1"/>
        <v>0</v>
      </c>
      <c r="CK77">
        <f ca="1"/>
        <v>0</v>
      </c>
      <c r="CL77">
        <f ca="1"/>
        <v>0</v>
      </c>
      <c r="CM77">
        <f ca="1"/>
        <v>0</v>
      </c>
      <c r="CN77">
        <f ca="1"/>
        <v>0</v>
      </c>
      <c r="CO77">
        <f ca="1"/>
        <v>0</v>
      </c>
      <c r="CP77">
        <f ca="1"/>
        <v>0</v>
      </c>
      <c r="CQ77">
        <f ca="1"/>
        <v>0</v>
      </c>
      <c r="CR77">
        <f ca="1"/>
        <v>0</v>
      </c>
      <c r="CS77">
        <f ca="1"/>
        <v>0</v>
      </c>
      <c r="CT77">
        <f ca="1"/>
        <v>0</v>
      </c>
      <c r="CU77">
        <f ca="1"/>
        <v>0</v>
      </c>
      <c r="CV77" t="b">
        <f ca="1"/>
        <v>0</v>
      </c>
      <c r="CW77">
        <f ca="1"/>
        <v>0</v>
      </c>
      <c r="CX77">
        <f ca="1"/>
        <v>67</v>
      </c>
      <c r="CY77">
        <f ca="1"/>
        <v>0</v>
      </c>
      <c r="CZ77">
        <f ca="1"/>
        <v>0</v>
      </c>
      <c r="DA77">
        <f ca="1"/>
        <v>0</v>
      </c>
      <c r="DB77" t="b">
        <f ca="1"/>
        <v>0</v>
      </c>
      <c r="DC77" t="b">
        <f ca="1"/>
        <v>0</v>
      </c>
      <c r="DD77">
        <f ca="1"/>
        <v>0</v>
      </c>
      <c r="DE77" t="b">
        <f ca="1"/>
        <v>0</v>
      </c>
      <c r="DF77">
        <f ca="1"/>
        <v>0</v>
      </c>
    </row>
    <row r="78" spans="1:110" x14ac:dyDescent="0.2">
      <c r="A78" t="str">
        <f ca="1"/>
        <v>6_1 Chalet</v>
      </c>
      <c r="B78">
        <f ca="1"/>
        <v>6</v>
      </c>
      <c r="C78">
        <f ca="1"/>
        <v>0</v>
      </c>
      <c r="D78">
        <f ca="1"/>
        <v>0</v>
      </c>
      <c r="E78">
        <f ca="1"/>
        <v>0</v>
      </c>
      <c r="F78">
        <f ca="1"/>
        <v>0</v>
      </c>
      <c r="G78">
        <f ca="1"/>
        <v>0</v>
      </c>
      <c r="H78">
        <f ca="1"/>
        <v>0</v>
      </c>
      <c r="I78">
        <f ca="1"/>
        <v>0</v>
      </c>
      <c r="J78" t="str">
        <f ca="1"/>
        <v>1:53</v>
      </c>
      <c r="K78" t="b">
        <f ca="1"/>
        <v>0</v>
      </c>
      <c r="L78" t="b">
        <f ca="1"/>
        <v>1</v>
      </c>
      <c r="M78" t="b">
        <f ca="1"/>
        <v>0</v>
      </c>
      <c r="N78" t="str">
        <f ca="1"/>
        <v>Jager</v>
      </c>
      <c r="O78" t="b">
        <f ca="1"/>
        <v>0</v>
      </c>
      <c r="P78">
        <f ca="1"/>
        <v>0</v>
      </c>
      <c r="Q78">
        <f ca="1"/>
        <v>0</v>
      </c>
      <c r="R78">
        <f ca="1"/>
        <v>0</v>
      </c>
      <c r="S78">
        <f ca="1"/>
        <v>0</v>
      </c>
      <c r="T78">
        <f ca="1"/>
        <v>0</v>
      </c>
      <c r="U78">
        <f ca="1"/>
        <v>0</v>
      </c>
      <c r="V78">
        <f ca="1"/>
        <v>0</v>
      </c>
      <c r="W78">
        <f ca="1"/>
        <v>0</v>
      </c>
      <c r="X78">
        <f ca="1"/>
        <v>0</v>
      </c>
      <c r="Y78">
        <f ca="1"/>
        <v>0</v>
      </c>
      <c r="Z78">
        <f ca="1"/>
        <v>6</v>
      </c>
      <c r="AA78">
        <f ca="1"/>
        <v>0</v>
      </c>
      <c r="AB78">
        <f ca="1"/>
        <v>0</v>
      </c>
      <c r="AC78">
        <f ca="1"/>
        <v>0</v>
      </c>
      <c r="AD78">
        <f ca="1"/>
        <v>0</v>
      </c>
      <c r="AE78">
        <f ca="1"/>
        <v>0</v>
      </c>
      <c r="AF78">
        <f ca="1"/>
        <v>0</v>
      </c>
      <c r="AG78">
        <f ca="1"/>
        <v>0</v>
      </c>
      <c r="AH78">
        <f ca="1"/>
        <v>0</v>
      </c>
      <c r="AI78">
        <f ca="1"/>
        <v>0</v>
      </c>
      <c r="AJ78">
        <f ca="1"/>
        <v>0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  <c r="AQ78">
        <f ca="1"/>
        <v>0</v>
      </c>
      <c r="AR78">
        <f ca="1"/>
        <v>0</v>
      </c>
      <c r="AS78">
        <f ca="1"/>
        <v>0</v>
      </c>
      <c r="AT78">
        <f ca="1"/>
        <v>0</v>
      </c>
      <c r="AU78">
        <f ca="1"/>
        <v>0</v>
      </c>
      <c r="AV78">
        <f ca="1"/>
        <v>0</v>
      </c>
      <c r="AW78">
        <f ca="1"/>
        <v>0</v>
      </c>
      <c r="AX78">
        <f ca="1"/>
        <v>0</v>
      </c>
      <c r="AY78">
        <f ca="1"/>
        <v>0</v>
      </c>
      <c r="AZ78">
        <f ca="1"/>
        <v>0</v>
      </c>
      <c r="BA78">
        <f ca="1"/>
        <v>0</v>
      </c>
      <c r="BB78">
        <f ca="1"/>
        <v>0</v>
      </c>
      <c r="BC78">
        <f ca="1"/>
        <v>0</v>
      </c>
      <c r="BD78">
        <f ca="1"/>
        <v>0</v>
      </c>
      <c r="BE78">
        <f ca="1"/>
        <v>0</v>
      </c>
      <c r="BF78">
        <f ca="1"/>
        <v>0</v>
      </c>
      <c r="BG78">
        <f ca="1"/>
        <v>0</v>
      </c>
      <c r="BH78">
        <f ca="1"/>
        <v>0</v>
      </c>
      <c r="BI78">
        <f ca="1"/>
        <v>0</v>
      </c>
      <c r="BJ78">
        <f ca="1"/>
        <v>0</v>
      </c>
      <c r="BK78">
        <f ca="1"/>
        <v>0</v>
      </c>
      <c r="BL78">
        <f ca="1"/>
        <v>0</v>
      </c>
      <c r="BM78">
        <f ca="1"/>
        <v>0</v>
      </c>
      <c r="BN78">
        <f ca="1"/>
        <v>0</v>
      </c>
      <c r="BO78">
        <f ca="1"/>
        <v>0</v>
      </c>
      <c r="BP78">
        <f ca="1"/>
        <v>0</v>
      </c>
      <c r="BQ78">
        <f ca="1"/>
        <v>0</v>
      </c>
      <c r="BR78" t="str">
        <f ca="1"/>
        <v/>
      </c>
      <c r="BS78">
        <f ca="1"/>
        <v>0</v>
      </c>
      <c r="BT78">
        <f ca="1"/>
        <v>0</v>
      </c>
      <c r="BU78" t="b">
        <f ca="1"/>
        <v>0</v>
      </c>
      <c r="BV78" t="b">
        <f ca="1"/>
        <v>0</v>
      </c>
      <c r="BW78">
        <f ca="1"/>
        <v>0</v>
      </c>
      <c r="BX78">
        <f ca="1"/>
        <v>0</v>
      </c>
      <c r="BY78">
        <f ca="1"/>
        <v>0</v>
      </c>
      <c r="BZ78">
        <f ca="1"/>
        <v>0</v>
      </c>
      <c r="CA78">
        <f ca="1"/>
        <v>3</v>
      </c>
      <c r="CB78">
        <f ca="1"/>
        <v>1</v>
      </c>
      <c r="CC78" t="b">
        <f ca="1"/>
        <v>1</v>
      </c>
      <c r="CD78" t="b">
        <f ca="1"/>
        <v>1</v>
      </c>
      <c r="CE78">
        <f ca="1"/>
        <v>0</v>
      </c>
      <c r="CF78">
        <f ca="1"/>
        <v>0</v>
      </c>
      <c r="CG78">
        <f ca="1"/>
        <v>0</v>
      </c>
      <c r="CH78">
        <f ca="1"/>
        <v>113</v>
      </c>
      <c r="CI78">
        <f ca="1"/>
        <v>67</v>
      </c>
      <c r="CJ78">
        <f ca="1"/>
        <v>0</v>
      </c>
      <c r="CK78">
        <f ca="1"/>
        <v>0</v>
      </c>
      <c r="CL78">
        <f ca="1"/>
        <v>0</v>
      </c>
      <c r="CM78">
        <f ca="1"/>
        <v>0</v>
      </c>
      <c r="CN78">
        <f ca="1"/>
        <v>0</v>
      </c>
      <c r="CO78">
        <f ca="1"/>
        <v>0</v>
      </c>
      <c r="CP78">
        <f ca="1"/>
        <v>0</v>
      </c>
      <c r="CQ78">
        <f ca="1"/>
        <v>0</v>
      </c>
      <c r="CR78">
        <f ca="1"/>
        <v>0</v>
      </c>
      <c r="CS78">
        <f ca="1"/>
        <v>0</v>
      </c>
      <c r="CT78">
        <f ca="1"/>
        <v>0</v>
      </c>
      <c r="CU78">
        <f ca="1"/>
        <v>0</v>
      </c>
      <c r="CV78" t="b">
        <f ca="1"/>
        <v>1</v>
      </c>
      <c r="CW78">
        <f ca="1"/>
        <v>0</v>
      </c>
      <c r="CX78">
        <f ca="1"/>
        <v>67</v>
      </c>
      <c r="CY78">
        <f ca="1"/>
        <v>0</v>
      </c>
      <c r="CZ78">
        <f ca="1"/>
        <v>3</v>
      </c>
      <c r="DA78">
        <f ca="1"/>
        <v>0</v>
      </c>
      <c r="DB78" t="b">
        <f ca="1"/>
        <v>1</v>
      </c>
      <c r="DC78" t="b">
        <f ca="1"/>
        <v>1</v>
      </c>
      <c r="DD78">
        <f ca="1"/>
        <v>0</v>
      </c>
      <c r="DE78" t="b">
        <f ca="1"/>
        <v>0</v>
      </c>
      <c r="DF78">
        <f ca="1"/>
        <v>0</v>
      </c>
    </row>
    <row r="79" spans="1:110" x14ac:dyDescent="0.2">
      <c r="A79" t="str">
        <f ca="1"/>
        <v>6_1 Chalet</v>
      </c>
      <c r="B79">
        <f ca="1"/>
        <v>7</v>
      </c>
      <c r="C79">
        <f ca="1"/>
        <v>0</v>
      </c>
      <c r="D79">
        <f ca="1"/>
        <v>0</v>
      </c>
      <c r="E79">
        <f ca="1"/>
        <v>0</v>
      </c>
      <c r="F79">
        <f ca="1"/>
        <v>0</v>
      </c>
      <c r="G79">
        <f ca="1"/>
        <v>0</v>
      </c>
      <c r="H79">
        <f ca="1"/>
        <v>0</v>
      </c>
      <c r="I79">
        <f ca="1"/>
        <v>0</v>
      </c>
      <c r="J79" t="str">
        <f ca="1"/>
        <v>1:26</v>
      </c>
      <c r="K79" t="b">
        <f ca="1"/>
        <v>0</v>
      </c>
      <c r="L79" t="b">
        <f ca="1"/>
        <v>0</v>
      </c>
      <c r="M79" t="b">
        <f ca="1"/>
        <v>0</v>
      </c>
      <c r="N79" t="str">
        <f ca="1"/>
        <v>Iana</v>
      </c>
      <c r="O79" t="b">
        <f ca="1"/>
        <v>0</v>
      </c>
      <c r="P79">
        <f ca="1"/>
        <v>0</v>
      </c>
      <c r="Q79">
        <f ca="1"/>
        <v>0</v>
      </c>
      <c r="R79">
        <f ca="1"/>
        <v>0</v>
      </c>
      <c r="S79">
        <f ca="1"/>
        <v>0</v>
      </c>
      <c r="T79">
        <f ca="1"/>
        <v>0</v>
      </c>
      <c r="U79">
        <f ca="1"/>
        <v>0</v>
      </c>
      <c r="V79">
        <f ca="1"/>
        <v>0</v>
      </c>
      <c r="W79">
        <f ca="1"/>
        <v>0</v>
      </c>
      <c r="X79">
        <f ca="1"/>
        <v>0</v>
      </c>
      <c r="Y79">
        <f ca="1"/>
        <v>0</v>
      </c>
      <c r="Z79">
        <f ca="1"/>
        <v>7</v>
      </c>
      <c r="AA79">
        <f ca="1"/>
        <v>0</v>
      </c>
      <c r="AB79">
        <f ca="1"/>
        <v>0</v>
      </c>
      <c r="AC79">
        <f ca="1"/>
        <v>0</v>
      </c>
      <c r="AD79">
        <f ca="1"/>
        <v>0</v>
      </c>
      <c r="AE79">
        <f ca="1"/>
        <v>0</v>
      </c>
      <c r="AF79">
        <f ca="1"/>
        <v>0</v>
      </c>
      <c r="AG79">
        <f ca="1"/>
        <v>0</v>
      </c>
      <c r="AH79">
        <f ca="1"/>
        <v>0</v>
      </c>
      <c r="AI79">
        <f ca="1"/>
        <v>0</v>
      </c>
      <c r="AJ79">
        <f ca="1"/>
        <v>0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  <c r="AQ79">
        <f ca="1"/>
        <v>0</v>
      </c>
      <c r="AR79">
        <f ca="1"/>
        <v>0</v>
      </c>
      <c r="AS79">
        <f ca="1"/>
        <v>0</v>
      </c>
      <c r="AT79">
        <f ca="1"/>
        <v>0</v>
      </c>
      <c r="AU79">
        <f ca="1"/>
        <v>0</v>
      </c>
      <c r="AV79">
        <f ca="1"/>
        <v>0</v>
      </c>
      <c r="AW79">
        <f ca="1"/>
        <v>0</v>
      </c>
      <c r="AX79">
        <f ca="1"/>
        <v>0</v>
      </c>
      <c r="AY79">
        <f ca="1"/>
        <v>0</v>
      </c>
      <c r="AZ79">
        <f ca="1"/>
        <v>0</v>
      </c>
      <c r="BA79">
        <f ca="1"/>
        <v>0</v>
      </c>
      <c r="BB79">
        <f ca="1"/>
        <v>0</v>
      </c>
      <c r="BC79">
        <f ca="1"/>
        <v>0</v>
      </c>
      <c r="BD79">
        <f ca="1"/>
        <v>0</v>
      </c>
      <c r="BE79">
        <f ca="1"/>
        <v>0</v>
      </c>
      <c r="BF79">
        <f ca="1"/>
        <v>0</v>
      </c>
      <c r="BG79">
        <f ca="1"/>
        <v>0</v>
      </c>
      <c r="BH79">
        <f ca="1"/>
        <v>0</v>
      </c>
      <c r="BI79">
        <f ca="1"/>
        <v>0</v>
      </c>
      <c r="BJ79">
        <f ca="1"/>
        <v>0</v>
      </c>
      <c r="BK79">
        <f ca="1"/>
        <v>0</v>
      </c>
      <c r="BL79">
        <f ca="1"/>
        <v>0</v>
      </c>
      <c r="BM79">
        <f ca="1"/>
        <v>0</v>
      </c>
      <c r="BN79">
        <f ca="1"/>
        <v>0</v>
      </c>
      <c r="BO79">
        <f ca="1"/>
        <v>0</v>
      </c>
      <c r="BP79">
        <f ca="1"/>
        <v>0</v>
      </c>
      <c r="BQ79">
        <f ca="1"/>
        <v>0</v>
      </c>
      <c r="BR79" t="str">
        <f ca="1"/>
        <v/>
      </c>
      <c r="BS79">
        <f ca="1"/>
        <v>0</v>
      </c>
      <c r="BT79">
        <f ca="1"/>
        <v>0</v>
      </c>
      <c r="BU79" t="b">
        <f ca="1"/>
        <v>0</v>
      </c>
      <c r="BV79" t="b">
        <f ca="1"/>
        <v>0</v>
      </c>
      <c r="BW79">
        <f ca="1"/>
        <v>0</v>
      </c>
      <c r="BX79">
        <f ca="1"/>
        <v>0</v>
      </c>
      <c r="BY79">
        <f ca="1"/>
        <v>0</v>
      </c>
      <c r="BZ79">
        <f ca="1"/>
        <v>0</v>
      </c>
      <c r="CA79">
        <f ca="1"/>
        <v>1</v>
      </c>
      <c r="CB79">
        <f ca="1"/>
        <v>1</v>
      </c>
      <c r="CC79" t="b">
        <f ca="1"/>
        <v>0</v>
      </c>
      <c r="CD79" t="b">
        <f ca="1"/>
        <v>1</v>
      </c>
      <c r="CE79">
        <f ca="1"/>
        <v>0</v>
      </c>
      <c r="CF79">
        <f ca="1"/>
        <v>0</v>
      </c>
      <c r="CG79">
        <f ca="1"/>
        <v>0</v>
      </c>
      <c r="CH79">
        <f ca="1"/>
        <v>86</v>
      </c>
      <c r="CI79">
        <f ca="1"/>
        <v>94</v>
      </c>
      <c r="CJ79">
        <f ca="1"/>
        <v>0</v>
      </c>
      <c r="CK79">
        <f ca="1"/>
        <v>0</v>
      </c>
      <c r="CL79">
        <f ca="1"/>
        <v>0</v>
      </c>
      <c r="CM79">
        <f ca="1"/>
        <v>0</v>
      </c>
      <c r="CN79">
        <f ca="1"/>
        <v>0</v>
      </c>
      <c r="CO79">
        <f ca="1"/>
        <v>0</v>
      </c>
      <c r="CP79">
        <f ca="1"/>
        <v>0</v>
      </c>
      <c r="CQ79">
        <f ca="1"/>
        <v>0</v>
      </c>
      <c r="CR79">
        <f ca="1"/>
        <v>0</v>
      </c>
      <c r="CS79">
        <f ca="1"/>
        <v>0</v>
      </c>
      <c r="CT79">
        <f ca="1"/>
        <v>0</v>
      </c>
      <c r="CU79">
        <f ca="1"/>
        <v>0</v>
      </c>
      <c r="CV79">
        <f ca="1"/>
        <v>0</v>
      </c>
      <c r="CW79">
        <f ca="1"/>
        <v>0</v>
      </c>
      <c r="CX79">
        <f ca="1"/>
        <v>0</v>
      </c>
      <c r="CY79">
        <f ca="1"/>
        <v>0</v>
      </c>
      <c r="CZ79">
        <f ca="1"/>
        <v>0</v>
      </c>
      <c r="DA79">
        <f ca="1"/>
        <v>0</v>
      </c>
      <c r="DB79" t="b">
        <f ca="1"/>
        <v>0</v>
      </c>
      <c r="DC79" t="b">
        <f ca="1"/>
        <v>0</v>
      </c>
      <c r="DD79">
        <f ca="1"/>
        <v>0</v>
      </c>
      <c r="DE79" t="b">
        <f ca="1"/>
        <v>0</v>
      </c>
      <c r="DF79">
        <f ca="1"/>
        <v>0</v>
      </c>
    </row>
    <row r="80" spans="1:110" x14ac:dyDescent="0.2">
      <c r="A80" t="str">
        <f ca="1"/>
        <v>6_1 Chalet</v>
      </c>
      <c r="B80">
        <f ca="1"/>
        <v>8</v>
      </c>
      <c r="C80">
        <f ca="1"/>
        <v>0</v>
      </c>
      <c r="D80">
        <f ca="1"/>
        <v>0</v>
      </c>
      <c r="E80">
        <f ca="1"/>
        <v>0</v>
      </c>
      <c r="F80">
        <f ca="1"/>
        <v>0</v>
      </c>
      <c r="G80">
        <f ca="1"/>
        <v>0</v>
      </c>
      <c r="H80">
        <f ca="1"/>
        <v>0</v>
      </c>
      <c r="I80">
        <f ca="1"/>
        <v>0</v>
      </c>
      <c r="J80" t="str">
        <f ca="1"/>
        <v>1:40</v>
      </c>
      <c r="K80" t="b">
        <f ca="1"/>
        <v>0</v>
      </c>
      <c r="L80" t="b">
        <f ca="1"/>
        <v>0</v>
      </c>
      <c r="M80" t="b">
        <f ca="1"/>
        <v>1</v>
      </c>
      <c r="N80" t="str">
        <f ca="1"/>
        <v>Iana</v>
      </c>
      <c r="O80" t="b">
        <f ca="1"/>
        <v>0</v>
      </c>
      <c r="P80">
        <f ca="1"/>
        <v>0</v>
      </c>
      <c r="Q80">
        <f ca="1"/>
        <v>0</v>
      </c>
      <c r="R80">
        <f ca="1"/>
        <v>0</v>
      </c>
      <c r="S80">
        <f ca="1"/>
        <v>0</v>
      </c>
      <c r="T80">
        <f ca="1"/>
        <v>0</v>
      </c>
      <c r="U80">
        <f ca="1"/>
        <v>0</v>
      </c>
      <c r="V80">
        <f ca="1"/>
        <v>0</v>
      </c>
      <c r="W80">
        <f ca="1"/>
        <v>0</v>
      </c>
      <c r="X80">
        <f ca="1"/>
        <v>0</v>
      </c>
      <c r="Y80">
        <f ca="1"/>
        <v>0</v>
      </c>
      <c r="Z80">
        <f ca="1"/>
        <v>8</v>
      </c>
      <c r="AA80">
        <f ca="1"/>
        <v>0</v>
      </c>
      <c r="AB80">
        <f ca="1"/>
        <v>0</v>
      </c>
      <c r="AC80">
        <f ca="1"/>
        <v>0</v>
      </c>
      <c r="AD80">
        <f ca="1"/>
        <v>0</v>
      </c>
      <c r="AE80">
        <f ca="1"/>
        <v>0</v>
      </c>
      <c r="AF80">
        <f ca="1"/>
        <v>0</v>
      </c>
      <c r="AG80">
        <f ca="1"/>
        <v>0</v>
      </c>
      <c r="AH80">
        <f ca="1"/>
        <v>0</v>
      </c>
      <c r="AI80">
        <f ca="1"/>
        <v>0</v>
      </c>
      <c r="AJ80">
        <f ca="1"/>
        <v>0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  <c r="AQ80">
        <f ca="1"/>
        <v>0</v>
      </c>
      <c r="AR80">
        <f ca="1"/>
        <v>0</v>
      </c>
      <c r="AS80">
        <f ca="1"/>
        <v>0</v>
      </c>
      <c r="AT80">
        <f ca="1"/>
        <v>0</v>
      </c>
      <c r="AU80">
        <f ca="1"/>
        <v>0</v>
      </c>
      <c r="AV80">
        <f ca="1"/>
        <v>0</v>
      </c>
      <c r="AW80">
        <f ca="1"/>
        <v>0</v>
      </c>
      <c r="AX80">
        <f ca="1"/>
        <v>0</v>
      </c>
      <c r="AY80">
        <f ca="1"/>
        <v>0</v>
      </c>
      <c r="AZ80">
        <f ca="1"/>
        <v>0</v>
      </c>
      <c r="BA80">
        <f ca="1"/>
        <v>0</v>
      </c>
      <c r="BB80">
        <f ca="1"/>
        <v>0</v>
      </c>
      <c r="BC80">
        <f ca="1"/>
        <v>0</v>
      </c>
      <c r="BD80">
        <f ca="1"/>
        <v>0</v>
      </c>
      <c r="BE80">
        <f ca="1"/>
        <v>0</v>
      </c>
      <c r="BF80">
        <f ca="1"/>
        <v>0</v>
      </c>
      <c r="BG80">
        <f ca="1"/>
        <v>0</v>
      </c>
      <c r="BH80">
        <f ca="1"/>
        <v>0</v>
      </c>
      <c r="BI80">
        <f ca="1"/>
        <v>0</v>
      </c>
      <c r="BJ80">
        <f ca="1"/>
        <v>0</v>
      </c>
      <c r="BK80">
        <f ca="1"/>
        <v>0</v>
      </c>
      <c r="BL80">
        <f ca="1"/>
        <v>0</v>
      </c>
      <c r="BM80">
        <f ca="1"/>
        <v>0</v>
      </c>
      <c r="BN80">
        <f ca="1"/>
        <v>0</v>
      </c>
      <c r="BO80">
        <f ca="1"/>
        <v>0</v>
      </c>
      <c r="BP80">
        <f ca="1"/>
        <v>0</v>
      </c>
      <c r="BQ80">
        <f ca="1"/>
        <v>0</v>
      </c>
      <c r="BR80" t="str">
        <f ca="1"/>
        <v/>
      </c>
      <c r="BS80">
        <f ca="1"/>
        <v>0</v>
      </c>
      <c r="BT80">
        <f ca="1"/>
        <v>0</v>
      </c>
      <c r="BU80" t="b">
        <f ca="1"/>
        <v>0</v>
      </c>
      <c r="BV80" t="b">
        <f ca="1"/>
        <v>0</v>
      </c>
      <c r="BW80">
        <f ca="1"/>
        <v>0</v>
      </c>
      <c r="BX80">
        <f ca="1"/>
        <v>0</v>
      </c>
      <c r="BY80">
        <f ca="1"/>
        <v>0</v>
      </c>
      <c r="BZ80" t="str">
        <f ca="1"/>
        <v xml:space="preserve"> </v>
      </c>
      <c r="CA80">
        <f ca="1"/>
        <v>0</v>
      </c>
      <c r="CB80">
        <f ca="1"/>
        <v>0</v>
      </c>
      <c r="CC80" t="b">
        <f ca="1"/>
        <v>0</v>
      </c>
      <c r="CD80" t="b">
        <f ca="1"/>
        <v>0</v>
      </c>
      <c r="CE80">
        <f ca="1"/>
        <v>0</v>
      </c>
      <c r="CF80">
        <f ca="1"/>
        <v>0</v>
      </c>
      <c r="CG80">
        <f ca="1"/>
        <v>0</v>
      </c>
      <c r="CH80">
        <f ca="1"/>
        <v>100</v>
      </c>
      <c r="CI80">
        <f ca="1"/>
        <v>80</v>
      </c>
      <c r="CJ80">
        <f ca="1"/>
        <v>0</v>
      </c>
      <c r="CK80">
        <f ca="1"/>
        <v>0</v>
      </c>
      <c r="CL80">
        <f ca="1"/>
        <v>0</v>
      </c>
      <c r="CM80">
        <f ca="1"/>
        <v>0</v>
      </c>
      <c r="CN80">
        <f ca="1"/>
        <v>0</v>
      </c>
      <c r="CO80">
        <f ca="1"/>
        <v>0</v>
      </c>
      <c r="CP80">
        <f ca="1"/>
        <v>0</v>
      </c>
      <c r="CQ80">
        <f ca="1"/>
        <v>0</v>
      </c>
      <c r="CR80">
        <f ca="1"/>
        <v>0</v>
      </c>
      <c r="CS80">
        <f ca="1"/>
        <v>0</v>
      </c>
      <c r="CT80">
        <f ca="1"/>
        <v>0</v>
      </c>
      <c r="CU80">
        <f ca="1"/>
        <v>0</v>
      </c>
      <c r="CV80">
        <f ca="1"/>
        <v>0</v>
      </c>
      <c r="CW80">
        <f ca="1"/>
        <v>0</v>
      </c>
      <c r="CX80">
        <f ca="1"/>
        <v>0</v>
      </c>
      <c r="CY80">
        <f ca="1"/>
        <v>0</v>
      </c>
      <c r="CZ80">
        <f ca="1"/>
        <v>0</v>
      </c>
      <c r="DA80">
        <f ca="1"/>
        <v>0</v>
      </c>
      <c r="DB80" t="b">
        <f ca="1"/>
        <v>0</v>
      </c>
      <c r="DC80" t="b">
        <f ca="1"/>
        <v>0</v>
      </c>
      <c r="DD80">
        <f ca="1"/>
        <v>0</v>
      </c>
      <c r="DE80" t="b">
        <f ca="1"/>
        <v>0</v>
      </c>
      <c r="DF80">
        <f ca="1"/>
        <v>0</v>
      </c>
    </row>
    <row r="81" spans="1:110" x14ac:dyDescent="0.2">
      <c r="A81" t="str">
        <f ca="1"/>
        <v>6_1 Chalet</v>
      </c>
      <c r="B81">
        <f ca="1"/>
        <v>9</v>
      </c>
      <c r="C81">
        <f ca="1"/>
        <v>0</v>
      </c>
      <c r="D81">
        <f ca="1"/>
        <v>0</v>
      </c>
      <c r="E81">
        <f ca="1"/>
        <v>0</v>
      </c>
      <c r="F81">
        <f ca="1"/>
        <v>0</v>
      </c>
      <c r="G81">
        <f ca="1"/>
        <v>0</v>
      </c>
      <c r="H81">
        <f ca="1"/>
        <v>0</v>
      </c>
      <c r="I81">
        <f ca="1"/>
        <v>0</v>
      </c>
      <c r="J81" t="str">
        <f ca="1"/>
        <v>1:43</v>
      </c>
      <c r="K81" t="b">
        <f ca="1"/>
        <v>0</v>
      </c>
      <c r="L81" t="b">
        <f ca="1"/>
        <v>0</v>
      </c>
      <c r="M81" t="b">
        <f ca="1"/>
        <v>0</v>
      </c>
      <c r="N81" t="str">
        <f ca="1"/>
        <v>Iana</v>
      </c>
      <c r="O81" t="b">
        <f ca="1"/>
        <v>0</v>
      </c>
      <c r="P81">
        <f ca="1"/>
        <v>0</v>
      </c>
      <c r="Q81">
        <f ca="1"/>
        <v>0</v>
      </c>
      <c r="R81">
        <f ca="1"/>
        <v>0</v>
      </c>
      <c r="S81">
        <f ca="1"/>
        <v>0</v>
      </c>
      <c r="T81">
        <f ca="1"/>
        <v>0</v>
      </c>
      <c r="U81">
        <f ca="1"/>
        <v>0</v>
      </c>
      <c r="V81">
        <f ca="1"/>
        <v>0</v>
      </c>
      <c r="W81">
        <f ca="1"/>
        <v>0</v>
      </c>
      <c r="X81">
        <f ca="1"/>
        <v>0</v>
      </c>
      <c r="Y81">
        <f ca="1"/>
        <v>0</v>
      </c>
      <c r="Z81">
        <f ca="1"/>
        <v>9</v>
      </c>
      <c r="AA81">
        <f ca="1"/>
        <v>0</v>
      </c>
      <c r="AB81">
        <f ca="1"/>
        <v>0</v>
      </c>
      <c r="AC81">
        <f ca="1"/>
        <v>0</v>
      </c>
      <c r="AD81">
        <f ca="1"/>
        <v>0</v>
      </c>
      <c r="AE81">
        <f ca="1"/>
        <v>0</v>
      </c>
      <c r="AF81">
        <f ca="1"/>
        <v>0</v>
      </c>
      <c r="AG81">
        <f ca="1"/>
        <v>0</v>
      </c>
      <c r="AH81">
        <f ca="1"/>
        <v>0</v>
      </c>
      <c r="AI81">
        <f ca="1"/>
        <v>0</v>
      </c>
      <c r="AJ81">
        <f ca="1"/>
        <v>0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  <c r="AQ81">
        <f ca="1"/>
        <v>0</v>
      </c>
      <c r="AR81">
        <f ca="1"/>
        <v>0</v>
      </c>
      <c r="AS81">
        <f ca="1"/>
        <v>0</v>
      </c>
      <c r="AT81">
        <f ca="1"/>
        <v>0</v>
      </c>
      <c r="AU81">
        <f ca="1"/>
        <v>0</v>
      </c>
      <c r="AV81">
        <f ca="1"/>
        <v>0</v>
      </c>
      <c r="AW81">
        <f ca="1"/>
        <v>0</v>
      </c>
      <c r="AX81">
        <f ca="1"/>
        <v>0</v>
      </c>
      <c r="AY81">
        <f ca="1"/>
        <v>0</v>
      </c>
      <c r="AZ81">
        <f ca="1"/>
        <v>0</v>
      </c>
      <c r="BA81">
        <f ca="1"/>
        <v>0</v>
      </c>
      <c r="BB81">
        <f ca="1"/>
        <v>0</v>
      </c>
      <c r="BC81">
        <f ca="1"/>
        <v>0</v>
      </c>
      <c r="BD81">
        <f ca="1"/>
        <v>0</v>
      </c>
      <c r="BE81">
        <f ca="1"/>
        <v>0</v>
      </c>
      <c r="BF81">
        <f ca="1"/>
        <v>0</v>
      </c>
      <c r="BG81">
        <f ca="1"/>
        <v>0</v>
      </c>
      <c r="BH81">
        <f ca="1"/>
        <v>0</v>
      </c>
      <c r="BI81">
        <f ca="1"/>
        <v>0</v>
      </c>
      <c r="BJ81">
        <f ca="1"/>
        <v>0</v>
      </c>
      <c r="BK81">
        <f ca="1"/>
        <v>0</v>
      </c>
      <c r="BL81">
        <f ca="1"/>
        <v>0</v>
      </c>
      <c r="BM81">
        <f ca="1"/>
        <v>0</v>
      </c>
      <c r="BN81">
        <f ca="1"/>
        <v>0</v>
      </c>
      <c r="BO81">
        <f ca="1"/>
        <v>0</v>
      </c>
      <c r="BP81">
        <f ca="1"/>
        <v>0</v>
      </c>
      <c r="BQ81">
        <f ca="1"/>
        <v>0</v>
      </c>
      <c r="BR81" t="str">
        <f ca="1"/>
        <v/>
      </c>
      <c r="BS81">
        <f ca="1"/>
        <v>0</v>
      </c>
      <c r="BT81">
        <f ca="1"/>
        <v>0</v>
      </c>
      <c r="BU81" t="b">
        <f ca="1"/>
        <v>0</v>
      </c>
      <c r="BV81" t="b">
        <f ca="1"/>
        <v>0</v>
      </c>
      <c r="BW81">
        <f ca="1"/>
        <v>0</v>
      </c>
      <c r="BX81">
        <f ca="1"/>
        <v>0</v>
      </c>
      <c r="BY81">
        <f ca="1"/>
        <v>0</v>
      </c>
      <c r="BZ81">
        <f ca="1"/>
        <v>0</v>
      </c>
      <c r="CA81">
        <f ca="1"/>
        <v>1</v>
      </c>
      <c r="CB81">
        <f ca="1"/>
        <v>1</v>
      </c>
      <c r="CC81" t="b">
        <f ca="1"/>
        <v>1</v>
      </c>
      <c r="CD81" t="b">
        <f ca="1"/>
        <v>1</v>
      </c>
      <c r="CE81">
        <f ca="1"/>
        <v>0</v>
      </c>
      <c r="CF81">
        <f ca="1"/>
        <v>1</v>
      </c>
      <c r="CG81">
        <f ca="1"/>
        <v>0</v>
      </c>
      <c r="CH81">
        <f ca="1"/>
        <v>103</v>
      </c>
      <c r="CI81">
        <f ca="1"/>
        <v>77</v>
      </c>
      <c r="CJ81">
        <f ca="1"/>
        <v>0</v>
      </c>
      <c r="CK81">
        <f ca="1"/>
        <v>0</v>
      </c>
      <c r="CL81">
        <f ca="1"/>
        <v>0</v>
      </c>
      <c r="CM81">
        <f ca="1"/>
        <v>0</v>
      </c>
      <c r="CN81">
        <f ca="1"/>
        <v>0</v>
      </c>
      <c r="CO81">
        <f ca="1"/>
        <v>0</v>
      </c>
      <c r="CP81">
        <f ca="1"/>
        <v>0</v>
      </c>
      <c r="CQ81">
        <f ca="1"/>
        <v>0</v>
      </c>
      <c r="CR81">
        <f ca="1"/>
        <v>0</v>
      </c>
      <c r="CS81">
        <f ca="1"/>
        <v>0</v>
      </c>
      <c r="CT81">
        <f ca="1"/>
        <v>0</v>
      </c>
      <c r="CU81">
        <f ca="1"/>
        <v>0</v>
      </c>
      <c r="CV81">
        <f ca="1"/>
        <v>0</v>
      </c>
      <c r="CW81">
        <f ca="1"/>
        <v>0</v>
      </c>
      <c r="CX81">
        <f ca="1"/>
        <v>0</v>
      </c>
      <c r="CY81">
        <f ca="1"/>
        <v>0</v>
      </c>
      <c r="CZ81">
        <f ca="1"/>
        <v>0</v>
      </c>
      <c r="DA81">
        <f ca="1"/>
        <v>0</v>
      </c>
      <c r="DB81" t="b">
        <f ca="1"/>
        <v>0</v>
      </c>
      <c r="DC81" t="b">
        <f ca="1"/>
        <v>0</v>
      </c>
      <c r="DD81">
        <f ca="1"/>
        <v>0</v>
      </c>
      <c r="DE81" t="b">
        <f ca="1"/>
        <v>0</v>
      </c>
      <c r="DF81">
        <f ca="1"/>
        <v>0</v>
      </c>
    </row>
    <row r="82" spans="1:110" x14ac:dyDescent="0.2">
      <c r="A82" t="str">
        <f ca="1"/>
        <v>6_3 Chalet</v>
      </c>
      <c r="B82">
        <f ca="1"/>
        <v>1</v>
      </c>
      <c r="C82">
        <f ca="1"/>
        <v>0</v>
      </c>
      <c r="D82">
        <f ca="1"/>
        <v>0</v>
      </c>
      <c r="E82">
        <f ca="1"/>
        <v>0</v>
      </c>
      <c r="F82">
        <f ca="1"/>
        <v>0</v>
      </c>
      <c r="G82">
        <f ca="1"/>
        <v>0</v>
      </c>
      <c r="H82">
        <f ca="1"/>
        <v>0</v>
      </c>
      <c r="I82">
        <f ca="1"/>
        <v>0</v>
      </c>
      <c r="J82" t="str">
        <f ca="1"/>
        <v>1:21</v>
      </c>
      <c r="K82" t="b">
        <f ca="1"/>
        <v>0</v>
      </c>
      <c r="L82" t="b">
        <f ca="1"/>
        <v>0</v>
      </c>
      <c r="M82" t="b">
        <f ca="1"/>
        <v>0</v>
      </c>
      <c r="N82" t="str">
        <f ca="1"/>
        <v>Finka</v>
      </c>
      <c r="O82" t="b">
        <f ca="1"/>
        <v>0</v>
      </c>
      <c r="P82">
        <f ca="1"/>
        <v>0</v>
      </c>
      <c r="Q82">
        <f ca="1"/>
        <v>0</v>
      </c>
      <c r="R82">
        <f ca="1"/>
        <v>0</v>
      </c>
      <c r="S82">
        <f ca="1"/>
        <v>0</v>
      </c>
      <c r="T82">
        <f ca="1"/>
        <v>0</v>
      </c>
      <c r="U82">
        <f ca="1"/>
        <v>0</v>
      </c>
      <c r="V82">
        <f ca="1"/>
        <v>0</v>
      </c>
      <c r="W82">
        <f ca="1"/>
        <v>0</v>
      </c>
      <c r="X82">
        <f ca="1"/>
        <v>0</v>
      </c>
      <c r="Y82">
        <f ca="1"/>
        <v>0</v>
      </c>
      <c r="Z82">
        <f ca="1"/>
        <v>1</v>
      </c>
      <c r="AA82">
        <f ca="1"/>
        <v>0</v>
      </c>
      <c r="AB82">
        <f ca="1"/>
        <v>0</v>
      </c>
      <c r="AC82">
        <f ca="1"/>
        <v>0</v>
      </c>
      <c r="AD82">
        <f ca="1"/>
        <v>0</v>
      </c>
      <c r="AE82">
        <f ca="1"/>
        <v>0</v>
      </c>
      <c r="AF82">
        <f ca="1"/>
        <v>0</v>
      </c>
      <c r="AG82">
        <f ca="1"/>
        <v>0</v>
      </c>
      <c r="AH82">
        <f ca="1"/>
        <v>0</v>
      </c>
      <c r="AI82">
        <f ca="1"/>
        <v>0</v>
      </c>
      <c r="AJ82">
        <f ca="1"/>
        <v>0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  <c r="AQ82">
        <f ca="1"/>
        <v>0</v>
      </c>
      <c r="AR82">
        <f ca="1"/>
        <v>0</v>
      </c>
      <c r="AS82">
        <f ca="1"/>
        <v>0</v>
      </c>
      <c r="AT82">
        <f ca="1"/>
        <v>0</v>
      </c>
      <c r="AU82">
        <f ca="1"/>
        <v>0</v>
      </c>
      <c r="AV82">
        <f ca="1"/>
        <v>0</v>
      </c>
      <c r="AW82">
        <f ca="1"/>
        <v>0</v>
      </c>
      <c r="AX82">
        <f ca="1"/>
        <v>0</v>
      </c>
      <c r="AY82">
        <f ca="1"/>
        <v>0</v>
      </c>
      <c r="AZ82">
        <f ca="1"/>
        <v>0</v>
      </c>
      <c r="BA82">
        <f ca="1"/>
        <v>0</v>
      </c>
      <c r="BB82">
        <f ca="1"/>
        <v>0</v>
      </c>
      <c r="BC82">
        <f ca="1"/>
        <v>0</v>
      </c>
      <c r="BD82">
        <f ca="1"/>
        <v>0</v>
      </c>
      <c r="BE82">
        <f ca="1"/>
        <v>0</v>
      </c>
      <c r="BF82">
        <f ca="1"/>
        <v>0</v>
      </c>
      <c r="BG82">
        <f ca="1"/>
        <v>0</v>
      </c>
      <c r="BH82">
        <f ca="1"/>
        <v>0</v>
      </c>
      <c r="BI82">
        <f ca="1"/>
        <v>0</v>
      </c>
      <c r="BJ82">
        <f ca="1"/>
        <v>0</v>
      </c>
      <c r="BK82">
        <f ca="1"/>
        <v>0</v>
      </c>
      <c r="BL82">
        <f ca="1"/>
        <v>0</v>
      </c>
      <c r="BM82">
        <f ca="1"/>
        <v>0</v>
      </c>
      <c r="BN82">
        <f ca="1"/>
        <v>0</v>
      </c>
      <c r="BO82">
        <f ca="1"/>
        <v>0</v>
      </c>
      <c r="BP82">
        <f ca="1"/>
        <v>0</v>
      </c>
      <c r="BQ82">
        <f ca="1"/>
        <v>0</v>
      </c>
      <c r="BR82" t="str">
        <f ca="1"/>
        <v/>
      </c>
      <c r="BS82">
        <f ca="1"/>
        <v>0</v>
      </c>
      <c r="BT82">
        <f ca="1"/>
        <v>0</v>
      </c>
      <c r="BU82" t="b">
        <f ca="1"/>
        <v>0</v>
      </c>
      <c r="BV82" t="b">
        <f ca="1"/>
        <v>0</v>
      </c>
      <c r="BW82">
        <f ca="1"/>
        <v>0</v>
      </c>
      <c r="BX82">
        <f ca="1"/>
        <v>0</v>
      </c>
      <c r="BY82">
        <f ca="1"/>
        <v>0</v>
      </c>
      <c r="BZ82">
        <f ca="1"/>
        <v>0</v>
      </c>
      <c r="CA82">
        <f ca="1"/>
        <v>0</v>
      </c>
      <c r="CB82">
        <f ca="1"/>
        <v>0</v>
      </c>
      <c r="CC82" t="b">
        <f ca="1"/>
        <v>0</v>
      </c>
      <c r="CD82" t="b">
        <f ca="1"/>
        <v>0</v>
      </c>
      <c r="CE82">
        <f ca="1"/>
        <v>0</v>
      </c>
      <c r="CF82">
        <f ca="1"/>
        <v>0</v>
      </c>
      <c r="CG82">
        <f ca="1"/>
        <v>0</v>
      </c>
      <c r="CH82">
        <f ca="1"/>
        <v>81</v>
      </c>
      <c r="CI82">
        <f ca="1"/>
        <v>99</v>
      </c>
      <c r="CJ82">
        <f ca="1"/>
        <v>0</v>
      </c>
      <c r="CK82" t="str">
        <f ca="1"/>
        <v>DOES NOT SUPPORT SUBS</v>
      </c>
      <c r="CL82">
        <f ca="1"/>
        <v>0</v>
      </c>
      <c r="CM82">
        <f ca="1"/>
        <v>0</v>
      </c>
      <c r="CN82">
        <f ca="1"/>
        <v>0</v>
      </c>
      <c r="CO82">
        <f ca="1"/>
        <v>0</v>
      </c>
      <c r="CP82">
        <f ca="1"/>
        <v>0</v>
      </c>
      <c r="CQ82">
        <f ca="1"/>
        <v>0</v>
      </c>
      <c r="CR82">
        <f ca="1"/>
        <v>0</v>
      </c>
      <c r="CS82">
        <f ca="1"/>
        <v>0</v>
      </c>
      <c r="CT82">
        <f ca="1"/>
        <v>0</v>
      </c>
      <c r="CU82" t="b">
        <f ca="1"/>
        <v>0</v>
      </c>
      <c r="CV82" t="b">
        <f ca="1"/>
        <v>1</v>
      </c>
      <c r="CW82">
        <f ca="1"/>
        <v>99</v>
      </c>
      <c r="CX82">
        <f ca="1"/>
        <v>98</v>
      </c>
      <c r="CY82">
        <f ca="1"/>
        <v>0</v>
      </c>
      <c r="CZ82">
        <f ca="1"/>
        <v>1</v>
      </c>
      <c r="DA82">
        <f ca="1"/>
        <v>0</v>
      </c>
      <c r="DB82" t="b">
        <f ca="1"/>
        <v>0</v>
      </c>
      <c r="DC82" t="b">
        <f ca="1"/>
        <v>0</v>
      </c>
      <c r="DD82">
        <f ca="1"/>
        <v>0</v>
      </c>
      <c r="DE82" t="b">
        <f ca="1"/>
        <v>0</v>
      </c>
      <c r="DF82">
        <f ca="1"/>
        <v>0</v>
      </c>
    </row>
    <row r="83" spans="1:110" x14ac:dyDescent="0.2">
      <c r="A83" t="str">
        <f ca="1"/>
        <v>6_3 Chalet</v>
      </c>
      <c r="B83">
        <f ca="1"/>
        <v>2</v>
      </c>
      <c r="C83">
        <f ca="1"/>
        <v>0</v>
      </c>
      <c r="D83">
        <f ca="1"/>
        <v>0</v>
      </c>
      <c r="E83">
        <f ca="1"/>
        <v>0</v>
      </c>
      <c r="F83">
        <f ca="1"/>
        <v>0</v>
      </c>
      <c r="G83">
        <f ca="1"/>
        <v>0</v>
      </c>
      <c r="H83">
        <f ca="1"/>
        <v>0</v>
      </c>
      <c r="I83">
        <f ca="1"/>
        <v>0</v>
      </c>
      <c r="J83">
        <f ca="1"/>
        <v>0</v>
      </c>
      <c r="K83" t="b">
        <f ca="1"/>
        <v>0</v>
      </c>
      <c r="L83" t="b">
        <f ca="1"/>
        <v>0</v>
      </c>
      <c r="M83" t="b">
        <f ca="1"/>
        <v>0</v>
      </c>
      <c r="N83" t="str">
        <f ca="1"/>
        <v>Finka</v>
      </c>
      <c r="O83" t="b">
        <f ca="1"/>
        <v>0</v>
      </c>
      <c r="P83">
        <f ca="1"/>
        <v>0</v>
      </c>
      <c r="Q83">
        <f ca="1"/>
        <v>0</v>
      </c>
      <c r="R83">
        <f ca="1"/>
        <v>0</v>
      </c>
      <c r="S83">
        <f ca="1"/>
        <v>0</v>
      </c>
      <c r="T83">
        <f ca="1"/>
        <v>0</v>
      </c>
      <c r="U83">
        <f ca="1"/>
        <v>0</v>
      </c>
      <c r="V83">
        <f ca="1"/>
        <v>0</v>
      </c>
      <c r="W83">
        <f ca="1"/>
        <v>0</v>
      </c>
      <c r="X83">
        <f ca="1"/>
        <v>0</v>
      </c>
      <c r="Y83">
        <f ca="1"/>
        <v>0</v>
      </c>
      <c r="Z83">
        <f ca="1"/>
        <v>2</v>
      </c>
      <c r="AA83">
        <f ca="1"/>
        <v>0</v>
      </c>
      <c r="AB83">
        <f ca="1"/>
        <v>0</v>
      </c>
      <c r="AC83">
        <f ca="1"/>
        <v>0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H83">
        <f ca="1"/>
        <v>0</v>
      </c>
      <c r="AI83">
        <f ca="1"/>
        <v>0</v>
      </c>
      <c r="AJ83">
        <f ca="1"/>
        <v>0</v>
      </c>
      <c r="AK83">
        <f ca="1"/>
        <v>0</v>
      </c>
      <c r="AL83">
        <f ca="1"/>
        <v>0</v>
      </c>
      <c r="AM83">
        <f ca="1"/>
        <v>0</v>
      </c>
      <c r="AN83">
        <f ca="1"/>
        <v>0</v>
      </c>
      <c r="AO83">
        <f ca="1"/>
        <v>0</v>
      </c>
      <c r="AP83">
        <f ca="1"/>
        <v>0</v>
      </c>
      <c r="AQ83">
        <f ca="1"/>
        <v>0</v>
      </c>
      <c r="AR83">
        <f ca="1"/>
        <v>0</v>
      </c>
      <c r="AS83">
        <f ca="1"/>
        <v>0</v>
      </c>
      <c r="AT83">
        <f ca="1"/>
        <v>0</v>
      </c>
      <c r="AU83">
        <f ca="1"/>
        <v>0</v>
      </c>
      <c r="AV83">
        <f ca="1"/>
        <v>0</v>
      </c>
      <c r="AW83">
        <f ca="1"/>
        <v>0</v>
      </c>
      <c r="AX83">
        <f ca="1"/>
        <v>0</v>
      </c>
      <c r="AY83">
        <f ca="1"/>
        <v>0</v>
      </c>
      <c r="AZ83">
        <f ca="1"/>
        <v>0</v>
      </c>
      <c r="BA83">
        <f ca="1"/>
        <v>0</v>
      </c>
      <c r="BB83">
        <f ca="1"/>
        <v>0</v>
      </c>
      <c r="BC83">
        <f ca="1"/>
        <v>0</v>
      </c>
      <c r="BD83">
        <f ca="1"/>
        <v>0</v>
      </c>
      <c r="BE83">
        <f ca="1"/>
        <v>0</v>
      </c>
      <c r="BF83">
        <f ca="1"/>
        <v>0</v>
      </c>
      <c r="BG83">
        <f ca="1"/>
        <v>0</v>
      </c>
      <c r="BH83">
        <f ca="1"/>
        <v>0</v>
      </c>
      <c r="BI83">
        <f ca="1"/>
        <v>0</v>
      </c>
      <c r="BJ83">
        <f ca="1"/>
        <v>0</v>
      </c>
      <c r="BK83">
        <f ca="1"/>
        <v>0</v>
      </c>
      <c r="BL83">
        <f ca="1"/>
        <v>0</v>
      </c>
      <c r="BM83">
        <f ca="1"/>
        <v>0</v>
      </c>
      <c r="BN83">
        <f ca="1"/>
        <v>0</v>
      </c>
      <c r="BO83">
        <f ca="1"/>
        <v>0</v>
      </c>
      <c r="BP83">
        <f ca="1"/>
        <v>0</v>
      </c>
      <c r="BQ83">
        <f ca="1"/>
        <v>0</v>
      </c>
      <c r="BR83" t="str">
        <f ca="1"/>
        <v/>
      </c>
      <c r="BS83">
        <f ca="1"/>
        <v>0</v>
      </c>
      <c r="BT83">
        <f ca="1"/>
        <v>0</v>
      </c>
      <c r="BU83" t="b">
        <f ca="1"/>
        <v>0</v>
      </c>
      <c r="BV83" t="b">
        <f ca="1"/>
        <v>0</v>
      </c>
      <c r="BW83">
        <f ca="1"/>
        <v>0</v>
      </c>
      <c r="BX83">
        <f ca="1"/>
        <v>0</v>
      </c>
      <c r="BY83">
        <f ca="1"/>
        <v>0</v>
      </c>
      <c r="BZ83">
        <f ca="1"/>
        <v>0</v>
      </c>
      <c r="CA83">
        <f ca="1"/>
        <v>2</v>
      </c>
      <c r="CB83">
        <f ca="1"/>
        <v>2</v>
      </c>
      <c r="CC83" t="b">
        <f ca="1"/>
        <v>0</v>
      </c>
      <c r="CD83" t="b">
        <f ca="1"/>
        <v>1</v>
      </c>
      <c r="CE83">
        <f ca="1"/>
        <v>0</v>
      </c>
      <c r="CF83">
        <f ca="1"/>
        <v>0</v>
      </c>
      <c r="CG83">
        <f ca="1"/>
        <v>0</v>
      </c>
      <c r="CH83">
        <f ca="1"/>
        <v>0</v>
      </c>
      <c r="CI83" t="b">
        <f ca="1"/>
        <v>0</v>
      </c>
      <c r="CJ83">
        <f ca="1"/>
        <v>0</v>
      </c>
      <c r="CK83">
        <f ca="1"/>
        <v>0</v>
      </c>
      <c r="CL83">
        <f ca="1"/>
        <v>0</v>
      </c>
      <c r="CM83">
        <f ca="1"/>
        <v>0</v>
      </c>
      <c r="CN83">
        <f ca="1"/>
        <v>0</v>
      </c>
      <c r="CO83">
        <f ca="1"/>
        <v>0</v>
      </c>
      <c r="CP83">
        <f ca="1"/>
        <v>0</v>
      </c>
      <c r="CQ83">
        <f ca="1"/>
        <v>0</v>
      </c>
      <c r="CR83">
        <f ca="1"/>
        <v>0</v>
      </c>
      <c r="CS83">
        <f ca="1"/>
        <v>0</v>
      </c>
      <c r="CT83">
        <f ca="1"/>
        <v>0</v>
      </c>
      <c r="CU83" t="b">
        <f ca="1"/>
        <v>1</v>
      </c>
      <c r="CV83" t="b">
        <f ca="1"/>
        <v>1</v>
      </c>
      <c r="CW83" t="b">
        <f ca="1"/>
        <v>0</v>
      </c>
      <c r="CX83">
        <f ca="1"/>
        <v>84</v>
      </c>
      <c r="CY83">
        <f ca="1"/>
        <v>2</v>
      </c>
      <c r="CZ83">
        <f ca="1"/>
        <v>2</v>
      </c>
      <c r="DA83">
        <f ca="1"/>
        <v>0</v>
      </c>
      <c r="DB83" t="b">
        <f ca="1"/>
        <v>0</v>
      </c>
      <c r="DC83" t="b">
        <f ca="1"/>
        <v>0</v>
      </c>
      <c r="DD83">
        <f ca="1"/>
        <v>0</v>
      </c>
      <c r="DE83" t="b">
        <f ca="1"/>
        <v>0</v>
      </c>
      <c r="DF83">
        <f ca="1"/>
        <v>0</v>
      </c>
    </row>
    <row r="84" spans="1:110" x14ac:dyDescent="0.2">
      <c r="A84" t="str">
        <f ca="1"/>
        <v>6_3 Chalet</v>
      </c>
      <c r="B84">
        <f ca="1"/>
        <v>3</v>
      </c>
      <c r="C84">
        <f ca="1"/>
        <v>0</v>
      </c>
      <c r="D84">
        <f ca="1"/>
        <v>0</v>
      </c>
      <c r="E84">
        <f ca="1"/>
        <v>0</v>
      </c>
      <c r="F84">
        <f ca="1"/>
        <v>0</v>
      </c>
      <c r="G84">
        <f ca="1"/>
        <v>0</v>
      </c>
      <c r="H84">
        <f ca="1"/>
        <v>0</v>
      </c>
      <c r="I84">
        <f ca="1"/>
        <v>0</v>
      </c>
      <c r="J84" t="str">
        <f ca="1"/>
        <v>1:26</v>
      </c>
      <c r="K84" t="b">
        <f ca="1"/>
        <v>0</v>
      </c>
      <c r="L84" t="b">
        <f ca="1"/>
        <v>0</v>
      </c>
      <c r="M84" t="b">
        <f ca="1"/>
        <v>0</v>
      </c>
      <c r="N84" t="str">
        <f ca="1"/>
        <v>Finka</v>
      </c>
      <c r="O84" t="b">
        <f ca="1"/>
        <v>0</v>
      </c>
      <c r="P84">
        <f ca="1"/>
        <v>0</v>
      </c>
      <c r="Q84">
        <f ca="1"/>
        <v>0</v>
      </c>
      <c r="R84">
        <f ca="1"/>
        <v>0</v>
      </c>
      <c r="S84">
        <f ca="1"/>
        <v>0</v>
      </c>
      <c r="T84">
        <f ca="1"/>
        <v>0</v>
      </c>
      <c r="U84">
        <f ca="1"/>
        <v>0</v>
      </c>
      <c r="V84">
        <f ca="1"/>
        <v>0</v>
      </c>
      <c r="W84">
        <f ca="1"/>
        <v>0</v>
      </c>
      <c r="X84">
        <f ca="1"/>
        <v>0</v>
      </c>
      <c r="Y84">
        <f ca="1"/>
        <v>0</v>
      </c>
      <c r="Z84">
        <f ca="1"/>
        <v>3</v>
      </c>
      <c r="AA84">
        <f ca="1"/>
        <v>0</v>
      </c>
      <c r="AB84">
        <f ca="1"/>
        <v>0</v>
      </c>
      <c r="AC84">
        <f ca="1"/>
        <v>0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H84">
        <f ca="1"/>
        <v>0</v>
      </c>
      <c r="AI84">
        <f ca="1"/>
        <v>0</v>
      </c>
      <c r="AJ84">
        <f ca="1"/>
        <v>0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  <c r="AQ84">
        <f ca="1"/>
        <v>0</v>
      </c>
      <c r="AR84">
        <f ca="1"/>
        <v>0</v>
      </c>
      <c r="AS84">
        <f ca="1"/>
        <v>0</v>
      </c>
      <c r="AT84">
        <f ca="1"/>
        <v>0</v>
      </c>
      <c r="AU84">
        <f ca="1"/>
        <v>0</v>
      </c>
      <c r="AV84">
        <f ca="1"/>
        <v>0</v>
      </c>
      <c r="AW84">
        <f ca="1"/>
        <v>0</v>
      </c>
      <c r="AX84">
        <f ca="1"/>
        <v>0</v>
      </c>
      <c r="AY84">
        <f ca="1"/>
        <v>0</v>
      </c>
      <c r="AZ84">
        <f ca="1"/>
        <v>0</v>
      </c>
      <c r="BA84">
        <f ca="1"/>
        <v>0</v>
      </c>
      <c r="BB84">
        <f ca="1"/>
        <v>0</v>
      </c>
      <c r="BC84">
        <f ca="1"/>
        <v>0</v>
      </c>
      <c r="BD84">
        <f ca="1"/>
        <v>0</v>
      </c>
      <c r="BE84">
        <f ca="1"/>
        <v>0</v>
      </c>
      <c r="BF84">
        <f ca="1"/>
        <v>0</v>
      </c>
      <c r="BG84">
        <f ca="1"/>
        <v>0</v>
      </c>
      <c r="BH84">
        <f ca="1"/>
        <v>0</v>
      </c>
      <c r="BI84">
        <f ca="1"/>
        <v>0</v>
      </c>
      <c r="BJ84">
        <f ca="1"/>
        <v>0</v>
      </c>
      <c r="BK84">
        <f ca="1"/>
        <v>0</v>
      </c>
      <c r="BL84">
        <f ca="1"/>
        <v>0</v>
      </c>
      <c r="BM84">
        <f ca="1"/>
        <v>0</v>
      </c>
      <c r="BN84">
        <f ca="1"/>
        <v>0</v>
      </c>
      <c r="BO84">
        <f ca="1"/>
        <v>0</v>
      </c>
      <c r="BP84">
        <f ca="1"/>
        <v>0</v>
      </c>
      <c r="BQ84">
        <f ca="1"/>
        <v>0</v>
      </c>
      <c r="BR84" t="str">
        <f ca="1"/>
        <v/>
      </c>
      <c r="BS84">
        <f ca="1"/>
        <v>0</v>
      </c>
      <c r="BT84">
        <f ca="1"/>
        <v>0</v>
      </c>
      <c r="BU84" t="b">
        <f ca="1"/>
        <v>0</v>
      </c>
      <c r="BV84" t="b">
        <f ca="1"/>
        <v>0</v>
      </c>
      <c r="BW84">
        <f ca="1"/>
        <v>0</v>
      </c>
      <c r="BX84">
        <f ca="1"/>
        <v>0</v>
      </c>
      <c r="BY84">
        <f ca="1"/>
        <v>0</v>
      </c>
      <c r="BZ84">
        <f ca="1"/>
        <v>0</v>
      </c>
      <c r="CA84">
        <f ca="1"/>
        <v>1</v>
      </c>
      <c r="CB84">
        <f ca="1"/>
        <v>1</v>
      </c>
      <c r="CC84" t="b">
        <f ca="1"/>
        <v>1</v>
      </c>
      <c r="CD84" t="b">
        <f ca="1"/>
        <v>1</v>
      </c>
      <c r="CE84">
        <f ca="1"/>
        <v>0</v>
      </c>
      <c r="CF84">
        <f ca="1"/>
        <v>0</v>
      </c>
      <c r="CG84">
        <f ca="1"/>
        <v>0</v>
      </c>
      <c r="CH84">
        <f ca="1"/>
        <v>86</v>
      </c>
      <c r="CI84">
        <f ca="1"/>
        <v>94</v>
      </c>
      <c r="CJ84">
        <f ca="1"/>
        <v>0</v>
      </c>
      <c r="CK84">
        <f ca="1"/>
        <v>0</v>
      </c>
      <c r="CL84">
        <f ca="1"/>
        <v>0</v>
      </c>
      <c r="CM84">
        <f ca="1"/>
        <v>0</v>
      </c>
      <c r="CN84">
        <f ca="1"/>
        <v>0</v>
      </c>
      <c r="CO84">
        <f ca="1"/>
        <v>0</v>
      </c>
      <c r="CP84">
        <f ca="1"/>
        <v>0</v>
      </c>
      <c r="CQ84">
        <f ca="1"/>
        <v>0</v>
      </c>
      <c r="CR84">
        <f ca="1"/>
        <v>0</v>
      </c>
      <c r="CS84">
        <f ca="1"/>
        <v>0</v>
      </c>
      <c r="CT84">
        <f ca="1"/>
        <v>0</v>
      </c>
      <c r="CU84" t="b">
        <f ca="1"/>
        <v>1</v>
      </c>
      <c r="CV84" t="b">
        <f ca="1"/>
        <v>0</v>
      </c>
      <c r="CW84">
        <f ca="1"/>
        <v>94</v>
      </c>
      <c r="CX84">
        <f ca="1"/>
        <v>133</v>
      </c>
      <c r="CY84">
        <f ca="1"/>
        <v>1</v>
      </c>
      <c r="CZ84">
        <f ca="1"/>
        <v>0</v>
      </c>
      <c r="DA84">
        <f ca="1"/>
        <v>0</v>
      </c>
      <c r="DB84" t="b">
        <f ca="1"/>
        <v>0</v>
      </c>
      <c r="DC84" t="b">
        <f ca="1"/>
        <v>0</v>
      </c>
      <c r="DD84">
        <f ca="1"/>
        <v>0</v>
      </c>
      <c r="DE84" t="b">
        <f ca="1"/>
        <v>0</v>
      </c>
      <c r="DF84">
        <f ca="1"/>
        <v>0</v>
      </c>
    </row>
    <row r="85" spans="1:110" x14ac:dyDescent="0.2">
      <c r="A85" t="str">
        <f ca="1"/>
        <v>6_3 Chalet</v>
      </c>
      <c r="B85">
        <f ca="1"/>
        <v>4</v>
      </c>
      <c r="C85">
        <f ca="1"/>
        <v>0</v>
      </c>
      <c r="D85">
        <f ca="1"/>
        <v>0</v>
      </c>
      <c r="E85">
        <f ca="1"/>
        <v>0</v>
      </c>
      <c r="F85">
        <f ca="1"/>
        <v>0</v>
      </c>
      <c r="G85">
        <f ca="1"/>
        <v>0</v>
      </c>
      <c r="H85">
        <f ca="1"/>
        <v>0</v>
      </c>
      <c r="I85">
        <f ca="1"/>
        <v>0</v>
      </c>
      <c r="J85" t="str">
        <f ca="1"/>
        <v>1:26</v>
      </c>
      <c r="K85" t="b">
        <f ca="1"/>
        <v>0</v>
      </c>
      <c r="L85" t="b">
        <f ca="1"/>
        <v>0</v>
      </c>
      <c r="M85" t="b">
        <f ca="1"/>
        <v>0</v>
      </c>
      <c r="N85" t="str">
        <f ca="1"/>
        <v>Finka</v>
      </c>
      <c r="O85" t="b">
        <f ca="1"/>
        <v>0</v>
      </c>
      <c r="P85">
        <f ca="1"/>
        <v>0</v>
      </c>
      <c r="Q85">
        <f ca="1"/>
        <v>0</v>
      </c>
      <c r="R85">
        <f ca="1"/>
        <v>0</v>
      </c>
      <c r="S85">
        <f ca="1"/>
        <v>0</v>
      </c>
      <c r="T85">
        <f ca="1"/>
        <v>0</v>
      </c>
      <c r="U85">
        <f ca="1"/>
        <v>0</v>
      </c>
      <c r="V85">
        <f ca="1"/>
        <v>0</v>
      </c>
      <c r="W85">
        <f ca="1"/>
        <v>0</v>
      </c>
      <c r="X85">
        <f ca="1"/>
        <v>0</v>
      </c>
      <c r="Y85">
        <f ca="1"/>
        <v>0</v>
      </c>
      <c r="Z85">
        <f ca="1"/>
        <v>4</v>
      </c>
      <c r="AA85">
        <f ca="1"/>
        <v>0</v>
      </c>
      <c r="AB85">
        <f ca="1"/>
        <v>0</v>
      </c>
      <c r="AC85">
        <f ca="1"/>
        <v>0</v>
      </c>
      <c r="AD85">
        <f ca="1"/>
        <v>0</v>
      </c>
      <c r="AE85">
        <f ca="1"/>
        <v>0</v>
      </c>
      <c r="AF85">
        <f ca="1"/>
        <v>0</v>
      </c>
      <c r="AG85">
        <f ca="1"/>
        <v>0</v>
      </c>
      <c r="AH85">
        <f ca="1"/>
        <v>0</v>
      </c>
      <c r="AI85">
        <f ca="1"/>
        <v>0</v>
      </c>
      <c r="AJ85">
        <f ca="1"/>
        <v>0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  <c r="AQ85">
        <f ca="1"/>
        <v>0</v>
      </c>
      <c r="AR85">
        <f ca="1"/>
        <v>0</v>
      </c>
      <c r="AS85">
        <f ca="1"/>
        <v>0</v>
      </c>
      <c r="AT85">
        <f ca="1"/>
        <v>0</v>
      </c>
      <c r="AU85">
        <f ca="1"/>
        <v>0</v>
      </c>
      <c r="AV85">
        <f ca="1"/>
        <v>0</v>
      </c>
      <c r="AW85">
        <f ca="1"/>
        <v>0</v>
      </c>
      <c r="AX85">
        <f ca="1"/>
        <v>0</v>
      </c>
      <c r="AY85">
        <f ca="1"/>
        <v>0</v>
      </c>
      <c r="AZ85">
        <f ca="1"/>
        <v>0</v>
      </c>
      <c r="BA85">
        <f ca="1"/>
        <v>0</v>
      </c>
      <c r="BB85">
        <f ca="1"/>
        <v>0</v>
      </c>
      <c r="BC85">
        <f ca="1"/>
        <v>0</v>
      </c>
      <c r="BD85">
        <f ca="1"/>
        <v>0</v>
      </c>
      <c r="BE85">
        <f ca="1"/>
        <v>0</v>
      </c>
      <c r="BF85">
        <f ca="1"/>
        <v>0</v>
      </c>
      <c r="BG85">
        <f ca="1"/>
        <v>0</v>
      </c>
      <c r="BH85">
        <f ca="1"/>
        <v>0</v>
      </c>
      <c r="BI85">
        <f ca="1"/>
        <v>0</v>
      </c>
      <c r="BJ85">
        <f ca="1"/>
        <v>0</v>
      </c>
      <c r="BK85">
        <f ca="1"/>
        <v>0</v>
      </c>
      <c r="BL85">
        <f ca="1"/>
        <v>0</v>
      </c>
      <c r="BM85">
        <f ca="1"/>
        <v>0</v>
      </c>
      <c r="BN85">
        <f ca="1"/>
        <v>0</v>
      </c>
      <c r="BO85">
        <f ca="1"/>
        <v>0</v>
      </c>
      <c r="BP85">
        <f ca="1"/>
        <v>0</v>
      </c>
      <c r="BQ85">
        <f ca="1"/>
        <v>0</v>
      </c>
      <c r="BR85" t="str">
        <f ca="1"/>
        <v/>
      </c>
      <c r="BS85">
        <f ca="1"/>
        <v>0</v>
      </c>
      <c r="BT85">
        <f ca="1"/>
        <v>0</v>
      </c>
      <c r="BU85" t="b">
        <f ca="1"/>
        <v>0</v>
      </c>
      <c r="BV85" t="b">
        <f ca="1"/>
        <v>0</v>
      </c>
      <c r="BW85">
        <f ca="1"/>
        <v>0</v>
      </c>
      <c r="BX85">
        <f ca="1"/>
        <v>0</v>
      </c>
      <c r="BY85">
        <f ca="1"/>
        <v>0</v>
      </c>
      <c r="BZ85">
        <f ca="1"/>
        <v>0</v>
      </c>
      <c r="CA85">
        <f ca="1"/>
        <v>0</v>
      </c>
      <c r="CB85">
        <f ca="1"/>
        <v>0</v>
      </c>
      <c r="CC85" t="b">
        <f ca="1"/>
        <v>0</v>
      </c>
      <c r="CD85" t="b">
        <f ca="1"/>
        <v>0</v>
      </c>
      <c r="CE85">
        <f ca="1"/>
        <v>0</v>
      </c>
      <c r="CF85">
        <f ca="1"/>
        <v>0</v>
      </c>
      <c r="CG85">
        <f ca="1"/>
        <v>0</v>
      </c>
      <c r="CH85">
        <f ca="1"/>
        <v>86</v>
      </c>
      <c r="CI85">
        <f ca="1"/>
        <v>94</v>
      </c>
      <c r="CJ85">
        <f ca="1"/>
        <v>0</v>
      </c>
      <c r="CK85">
        <f ca="1"/>
        <v>0</v>
      </c>
      <c r="CL85">
        <f ca="1"/>
        <v>0</v>
      </c>
      <c r="CM85">
        <f ca="1"/>
        <v>0</v>
      </c>
      <c r="CN85">
        <f ca="1"/>
        <v>0</v>
      </c>
      <c r="CO85">
        <f ca="1"/>
        <v>0</v>
      </c>
      <c r="CP85">
        <f ca="1"/>
        <v>0</v>
      </c>
      <c r="CQ85">
        <f ca="1"/>
        <v>0</v>
      </c>
      <c r="CR85">
        <f ca="1"/>
        <v>0</v>
      </c>
      <c r="CS85">
        <f ca="1"/>
        <v>0</v>
      </c>
      <c r="CT85">
        <f ca="1"/>
        <v>0</v>
      </c>
      <c r="CU85" t="b">
        <f ca="1"/>
        <v>0</v>
      </c>
      <c r="CV85" t="b">
        <f ca="1"/>
        <v>1</v>
      </c>
      <c r="CW85">
        <f ca="1"/>
        <v>94</v>
      </c>
      <c r="CX85">
        <f ca="1"/>
        <v>156</v>
      </c>
      <c r="CY85">
        <f ca="1"/>
        <v>0</v>
      </c>
      <c r="CZ85">
        <f ca="1"/>
        <v>0</v>
      </c>
      <c r="DA85">
        <f ca="1"/>
        <v>0</v>
      </c>
      <c r="DB85" t="b">
        <f ca="1"/>
        <v>0</v>
      </c>
      <c r="DC85" t="b">
        <f ca="1"/>
        <v>0</v>
      </c>
      <c r="DD85">
        <f ca="1"/>
        <v>0</v>
      </c>
      <c r="DE85" t="b">
        <f ca="1"/>
        <v>0</v>
      </c>
      <c r="DF85">
        <f ca="1"/>
        <v>0</v>
      </c>
    </row>
    <row r="86" spans="1:110" x14ac:dyDescent="0.2">
      <c r="A86" t="str">
        <f ca="1"/>
        <v>6_3 Chalet</v>
      </c>
      <c r="B86">
        <f ca="1"/>
        <v>5</v>
      </c>
      <c r="C86">
        <f ca="1"/>
        <v>0</v>
      </c>
      <c r="D86">
        <f ca="1"/>
        <v>0</v>
      </c>
      <c r="E86">
        <f ca="1"/>
        <v>0</v>
      </c>
      <c r="F86">
        <f ca="1"/>
        <v>0</v>
      </c>
      <c r="G86">
        <f ca="1"/>
        <v>0</v>
      </c>
      <c r="H86">
        <f ca="1"/>
        <v>0</v>
      </c>
      <c r="I86">
        <f ca="1"/>
        <v>0</v>
      </c>
      <c r="J86" t="str">
        <f ca="1"/>
        <v>1:15</v>
      </c>
      <c r="K86" t="b">
        <f ca="1"/>
        <v>0</v>
      </c>
      <c r="L86" t="b">
        <f ca="1"/>
        <v>0</v>
      </c>
      <c r="M86" t="b">
        <f ca="1"/>
        <v>0</v>
      </c>
      <c r="N86" t="str">
        <f ca="1"/>
        <v>Finka</v>
      </c>
      <c r="O86" t="b">
        <f ca="1"/>
        <v>0</v>
      </c>
      <c r="P86">
        <f ca="1"/>
        <v>0</v>
      </c>
      <c r="Q86">
        <f ca="1"/>
        <v>0</v>
      </c>
      <c r="R86">
        <f ca="1"/>
        <v>0</v>
      </c>
      <c r="S86">
        <f ca="1"/>
        <v>0</v>
      </c>
      <c r="T86">
        <f ca="1"/>
        <v>0</v>
      </c>
      <c r="U86">
        <f ca="1"/>
        <v>0</v>
      </c>
      <c r="V86">
        <f ca="1"/>
        <v>0</v>
      </c>
      <c r="W86">
        <f ca="1"/>
        <v>0</v>
      </c>
      <c r="X86">
        <f ca="1"/>
        <v>0</v>
      </c>
      <c r="Y86">
        <f ca="1"/>
        <v>0</v>
      </c>
      <c r="Z86">
        <f ca="1"/>
        <v>5</v>
      </c>
      <c r="AA86">
        <f ca="1"/>
        <v>0</v>
      </c>
      <c r="AB86">
        <f ca="1"/>
        <v>0</v>
      </c>
      <c r="AC86">
        <f ca="1"/>
        <v>0</v>
      </c>
      <c r="AD86">
        <f ca="1"/>
        <v>0</v>
      </c>
      <c r="AE86">
        <f ca="1"/>
        <v>0</v>
      </c>
      <c r="AF86">
        <f ca="1"/>
        <v>0</v>
      </c>
      <c r="AG86">
        <f ca="1"/>
        <v>0</v>
      </c>
      <c r="AH86">
        <f ca="1"/>
        <v>0</v>
      </c>
      <c r="AI86">
        <f ca="1"/>
        <v>0</v>
      </c>
      <c r="AJ86">
        <f ca="1"/>
        <v>0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  <c r="AQ86">
        <f ca="1"/>
        <v>0</v>
      </c>
      <c r="AR86">
        <f ca="1"/>
        <v>0</v>
      </c>
      <c r="AS86">
        <f ca="1"/>
        <v>0</v>
      </c>
      <c r="AT86">
        <f ca="1"/>
        <v>0</v>
      </c>
      <c r="AU86">
        <f ca="1"/>
        <v>0</v>
      </c>
      <c r="AV86">
        <f ca="1"/>
        <v>0</v>
      </c>
      <c r="AW86">
        <f ca="1"/>
        <v>0</v>
      </c>
      <c r="AX86">
        <f ca="1"/>
        <v>0</v>
      </c>
      <c r="AY86">
        <f ca="1"/>
        <v>0</v>
      </c>
      <c r="AZ86">
        <f ca="1"/>
        <v>0</v>
      </c>
      <c r="BA86">
        <f ca="1"/>
        <v>0</v>
      </c>
      <c r="BB86">
        <f ca="1"/>
        <v>0</v>
      </c>
      <c r="BC86">
        <f ca="1"/>
        <v>0</v>
      </c>
      <c r="BD86">
        <f ca="1"/>
        <v>0</v>
      </c>
      <c r="BE86">
        <f ca="1"/>
        <v>0</v>
      </c>
      <c r="BF86">
        <f ca="1"/>
        <v>0</v>
      </c>
      <c r="BG86">
        <f ca="1"/>
        <v>0</v>
      </c>
      <c r="BH86">
        <f ca="1"/>
        <v>0</v>
      </c>
      <c r="BI86">
        <f ca="1"/>
        <v>0</v>
      </c>
      <c r="BJ86">
        <f ca="1"/>
        <v>0</v>
      </c>
      <c r="BK86">
        <f ca="1"/>
        <v>0</v>
      </c>
      <c r="BL86">
        <f ca="1"/>
        <v>0</v>
      </c>
      <c r="BM86">
        <f ca="1"/>
        <v>0</v>
      </c>
      <c r="BN86">
        <f ca="1"/>
        <v>0</v>
      </c>
      <c r="BO86">
        <f ca="1"/>
        <v>0</v>
      </c>
      <c r="BP86">
        <f ca="1"/>
        <v>0</v>
      </c>
      <c r="BQ86">
        <f ca="1"/>
        <v>0</v>
      </c>
      <c r="BR86" t="str">
        <f ca="1"/>
        <v/>
      </c>
      <c r="BS86">
        <f ca="1"/>
        <v>0</v>
      </c>
      <c r="BT86">
        <f ca="1"/>
        <v>0</v>
      </c>
      <c r="BU86" t="b">
        <f ca="1"/>
        <v>0</v>
      </c>
      <c r="BV86" t="b">
        <f ca="1"/>
        <v>0</v>
      </c>
      <c r="BW86">
        <f ca="1"/>
        <v>0</v>
      </c>
      <c r="BX86">
        <f ca="1"/>
        <v>0</v>
      </c>
      <c r="BY86">
        <f ca="1"/>
        <v>0</v>
      </c>
      <c r="BZ86">
        <f ca="1"/>
        <v>0</v>
      </c>
      <c r="CA86">
        <f ca="1"/>
        <v>0</v>
      </c>
      <c r="CB86">
        <f ca="1"/>
        <v>0</v>
      </c>
      <c r="CC86" t="b">
        <f ca="1"/>
        <v>0</v>
      </c>
      <c r="CD86" t="b">
        <f ca="1"/>
        <v>0</v>
      </c>
      <c r="CE86">
        <f ca="1"/>
        <v>0</v>
      </c>
      <c r="CF86">
        <f ca="1"/>
        <v>0</v>
      </c>
      <c r="CG86">
        <f ca="1"/>
        <v>0</v>
      </c>
      <c r="CH86">
        <f ca="1"/>
        <v>75</v>
      </c>
      <c r="CI86">
        <f ca="1"/>
        <v>105</v>
      </c>
      <c r="CJ86">
        <f ca="1"/>
        <v>0</v>
      </c>
      <c r="CK86">
        <f ca="1"/>
        <v>0</v>
      </c>
      <c r="CL86">
        <f ca="1"/>
        <v>0</v>
      </c>
      <c r="CM86">
        <f ca="1"/>
        <v>0</v>
      </c>
      <c r="CN86">
        <f ca="1"/>
        <v>0</v>
      </c>
      <c r="CO86">
        <f ca="1"/>
        <v>0</v>
      </c>
      <c r="CP86">
        <f ca="1"/>
        <v>0</v>
      </c>
      <c r="CQ86">
        <f ca="1"/>
        <v>0</v>
      </c>
      <c r="CR86">
        <f ca="1"/>
        <v>0</v>
      </c>
      <c r="CS86">
        <f ca="1"/>
        <v>0</v>
      </c>
      <c r="CT86">
        <f ca="1"/>
        <v>0</v>
      </c>
      <c r="CU86" t="b">
        <f ca="1"/>
        <v>0</v>
      </c>
      <c r="CV86" t="b">
        <f ca="1"/>
        <v>1</v>
      </c>
      <c r="CW86">
        <f ca="1"/>
        <v>105</v>
      </c>
      <c r="CX86">
        <f ca="1"/>
        <v>179</v>
      </c>
      <c r="CY86">
        <f ca="1"/>
        <v>0</v>
      </c>
      <c r="CZ86">
        <f ca="1"/>
        <v>1</v>
      </c>
      <c r="DA86">
        <f ca="1"/>
        <v>0</v>
      </c>
      <c r="DB86" t="b">
        <f ca="1"/>
        <v>0</v>
      </c>
      <c r="DC86" t="b">
        <f ca="1"/>
        <v>0</v>
      </c>
      <c r="DD86">
        <f ca="1"/>
        <v>0</v>
      </c>
      <c r="DE86" t="b">
        <f ca="1"/>
        <v>0</v>
      </c>
      <c r="DF86">
        <f ca="1"/>
        <v>0</v>
      </c>
    </row>
    <row r="87" spans="1:110" x14ac:dyDescent="0.2">
      <c r="A87" t="str">
        <f ca="1"/>
        <v>6_3 Chalet</v>
      </c>
      <c r="B87">
        <f ca="1"/>
        <v>6</v>
      </c>
      <c r="C87">
        <f ca="1"/>
        <v>0</v>
      </c>
      <c r="D87">
        <f ca="1"/>
        <v>0</v>
      </c>
      <c r="E87">
        <f ca="1"/>
        <v>0</v>
      </c>
      <c r="F87">
        <f ca="1"/>
        <v>0</v>
      </c>
      <c r="G87">
        <f ca="1"/>
        <v>0</v>
      </c>
      <c r="H87">
        <f ca="1"/>
        <v>0</v>
      </c>
      <c r="I87">
        <f ca="1"/>
        <v>0</v>
      </c>
      <c r="J87" t="str">
        <f ca="1"/>
        <v>0:36</v>
      </c>
      <c r="K87" t="b">
        <f ca="1"/>
        <v>0</v>
      </c>
      <c r="L87" t="b">
        <f ca="1"/>
        <v>0</v>
      </c>
      <c r="M87" t="b">
        <f ca="1"/>
        <v>0</v>
      </c>
      <c r="N87" t="str">
        <f ca="1"/>
        <v>Finka</v>
      </c>
      <c r="O87" t="b">
        <f ca="1"/>
        <v>0</v>
      </c>
      <c r="P87">
        <f ca="1"/>
        <v>0</v>
      </c>
      <c r="Q87">
        <f ca="1"/>
        <v>0</v>
      </c>
      <c r="R87">
        <f ca="1"/>
        <v>0</v>
      </c>
      <c r="S87">
        <f ca="1"/>
        <v>0</v>
      </c>
      <c r="T87">
        <f ca="1"/>
        <v>0</v>
      </c>
      <c r="U87">
        <f ca="1"/>
        <v>0</v>
      </c>
      <c r="V87">
        <f ca="1"/>
        <v>0</v>
      </c>
      <c r="W87">
        <f ca="1"/>
        <v>0</v>
      </c>
      <c r="X87">
        <f ca="1"/>
        <v>0</v>
      </c>
      <c r="Y87">
        <f ca="1"/>
        <v>0</v>
      </c>
      <c r="Z87">
        <f ca="1"/>
        <v>6</v>
      </c>
      <c r="AA87">
        <f ca="1"/>
        <v>0</v>
      </c>
      <c r="AB87">
        <f ca="1"/>
        <v>0</v>
      </c>
      <c r="AC87">
        <f ca="1"/>
        <v>0</v>
      </c>
      <c r="AD87">
        <f ca="1"/>
        <v>0</v>
      </c>
      <c r="AE87">
        <f ca="1"/>
        <v>0</v>
      </c>
      <c r="AF87">
        <f ca="1"/>
        <v>0</v>
      </c>
      <c r="AG87">
        <f ca="1"/>
        <v>0</v>
      </c>
      <c r="AH87">
        <f ca="1"/>
        <v>0</v>
      </c>
      <c r="AI87">
        <f ca="1"/>
        <v>0</v>
      </c>
      <c r="AJ87">
        <f ca="1"/>
        <v>0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>
        <f ca="1"/>
        <v>0</v>
      </c>
      <c r="AP87">
        <f ca="1"/>
        <v>0</v>
      </c>
      <c r="AQ87">
        <f ca="1"/>
        <v>0</v>
      </c>
      <c r="AR87">
        <f ca="1"/>
        <v>0</v>
      </c>
      <c r="AS87">
        <f ca="1"/>
        <v>0</v>
      </c>
      <c r="AT87">
        <f ca="1"/>
        <v>0</v>
      </c>
      <c r="AU87">
        <f ca="1"/>
        <v>0</v>
      </c>
      <c r="AV87">
        <f ca="1"/>
        <v>0</v>
      </c>
      <c r="AW87">
        <f ca="1"/>
        <v>0</v>
      </c>
      <c r="AX87">
        <f ca="1"/>
        <v>0</v>
      </c>
      <c r="AY87">
        <f ca="1"/>
        <v>0</v>
      </c>
      <c r="AZ87">
        <f ca="1"/>
        <v>0</v>
      </c>
      <c r="BA87">
        <f ca="1"/>
        <v>0</v>
      </c>
      <c r="BB87">
        <f ca="1"/>
        <v>0</v>
      </c>
      <c r="BC87">
        <f ca="1"/>
        <v>0</v>
      </c>
      <c r="BD87">
        <f ca="1"/>
        <v>0</v>
      </c>
      <c r="BE87">
        <f ca="1"/>
        <v>0</v>
      </c>
      <c r="BF87">
        <f ca="1"/>
        <v>0</v>
      </c>
      <c r="BG87">
        <f ca="1"/>
        <v>0</v>
      </c>
      <c r="BH87">
        <f ca="1"/>
        <v>0</v>
      </c>
      <c r="BI87">
        <f ca="1"/>
        <v>0</v>
      </c>
      <c r="BJ87">
        <f ca="1"/>
        <v>0</v>
      </c>
      <c r="BK87">
        <f ca="1"/>
        <v>0</v>
      </c>
      <c r="BL87">
        <f ca="1"/>
        <v>0</v>
      </c>
      <c r="BM87">
        <f ca="1"/>
        <v>0</v>
      </c>
      <c r="BN87">
        <f ca="1"/>
        <v>0</v>
      </c>
      <c r="BO87">
        <f ca="1"/>
        <v>0</v>
      </c>
      <c r="BP87">
        <f ca="1"/>
        <v>0</v>
      </c>
      <c r="BQ87">
        <f ca="1"/>
        <v>0</v>
      </c>
      <c r="BR87" t="str">
        <f ca="1"/>
        <v/>
      </c>
      <c r="BS87">
        <f ca="1"/>
        <v>0</v>
      </c>
      <c r="BT87">
        <f ca="1"/>
        <v>0</v>
      </c>
      <c r="BU87" t="b">
        <f ca="1"/>
        <v>0</v>
      </c>
      <c r="BV87" t="b">
        <f ca="1"/>
        <v>0</v>
      </c>
      <c r="BW87">
        <f ca="1"/>
        <v>0</v>
      </c>
      <c r="BX87">
        <f ca="1"/>
        <v>0</v>
      </c>
      <c r="BY87">
        <f ca="1"/>
        <v>0</v>
      </c>
      <c r="BZ87">
        <f ca="1"/>
        <v>0</v>
      </c>
      <c r="CA87">
        <f ca="1"/>
        <v>0</v>
      </c>
      <c r="CB87">
        <f ca="1"/>
        <v>0</v>
      </c>
      <c r="CC87" t="b">
        <f ca="1"/>
        <v>0</v>
      </c>
      <c r="CD87" t="b">
        <f ca="1"/>
        <v>0</v>
      </c>
      <c r="CE87">
        <f ca="1"/>
        <v>0</v>
      </c>
      <c r="CF87">
        <f ca="1"/>
        <v>0</v>
      </c>
      <c r="CG87">
        <f ca="1"/>
        <v>0</v>
      </c>
      <c r="CH87">
        <f ca="1"/>
        <v>36</v>
      </c>
      <c r="CI87">
        <f ca="1"/>
        <v>144</v>
      </c>
      <c r="CJ87">
        <f ca="1"/>
        <v>0</v>
      </c>
      <c r="CK87">
        <f ca="1"/>
        <v>0</v>
      </c>
      <c r="CL87">
        <f ca="1"/>
        <v>0</v>
      </c>
      <c r="CM87">
        <f ca="1"/>
        <v>0</v>
      </c>
      <c r="CN87">
        <f ca="1"/>
        <v>0</v>
      </c>
      <c r="CO87">
        <f ca="1"/>
        <v>0</v>
      </c>
      <c r="CP87">
        <f ca="1"/>
        <v>0</v>
      </c>
      <c r="CQ87">
        <f ca="1"/>
        <v>0</v>
      </c>
      <c r="CR87">
        <f ca="1"/>
        <v>0</v>
      </c>
      <c r="CS87">
        <f ca="1"/>
        <v>0</v>
      </c>
      <c r="CT87">
        <f ca="1"/>
        <v>0</v>
      </c>
      <c r="CU87" t="b">
        <f ca="1"/>
        <v>0</v>
      </c>
      <c r="CV87" t="b">
        <f ca="1"/>
        <v>1</v>
      </c>
      <c r="CW87">
        <f ca="1"/>
        <v>144</v>
      </c>
      <c r="CX87">
        <f ca="1"/>
        <v>80</v>
      </c>
      <c r="CY87">
        <f ca="1"/>
        <v>0</v>
      </c>
      <c r="CZ87">
        <f ca="1"/>
        <v>2</v>
      </c>
      <c r="DA87">
        <f ca="1"/>
        <v>0</v>
      </c>
      <c r="DB87" t="b">
        <f ca="1"/>
        <v>0</v>
      </c>
      <c r="DC87" t="b">
        <f ca="1"/>
        <v>0</v>
      </c>
      <c r="DD87">
        <f ca="1"/>
        <v>0</v>
      </c>
      <c r="DE87" t="b">
        <f ca="1"/>
        <v>0</v>
      </c>
      <c r="DF87">
        <f ca="1"/>
        <v>0</v>
      </c>
    </row>
    <row r="88" spans="1:110" x14ac:dyDescent="0.2">
      <c r="A88" t="str">
        <f ca="1"/>
        <v>6_3 Chalet</v>
      </c>
      <c r="B88">
        <f ca="1"/>
        <v>7</v>
      </c>
      <c r="C88">
        <f ca="1"/>
        <v>0</v>
      </c>
      <c r="D88">
        <f ca="1"/>
        <v>0</v>
      </c>
      <c r="E88">
        <f ca="1"/>
        <v>0</v>
      </c>
      <c r="F88">
        <f ca="1"/>
        <v>0</v>
      </c>
      <c r="G88">
        <f ca="1"/>
        <v>0</v>
      </c>
      <c r="H88">
        <f ca="1"/>
        <v>0</v>
      </c>
      <c r="I88">
        <f ca="1"/>
        <v>0</v>
      </c>
      <c r="J88" t="str">
        <f ca="1"/>
        <v>0:28</v>
      </c>
      <c r="K88" t="b">
        <f ca="1"/>
        <v>1</v>
      </c>
      <c r="L88" t="b">
        <f ca="1"/>
        <v>0</v>
      </c>
      <c r="M88" t="b">
        <f ca="1"/>
        <v>0</v>
      </c>
      <c r="N88" t="str">
        <f ca="1"/>
        <v>Melusi</v>
      </c>
      <c r="O88" t="b">
        <f ca="1"/>
        <v>0</v>
      </c>
      <c r="P88">
        <f ca="1"/>
        <v>0</v>
      </c>
      <c r="Q88">
        <f ca="1"/>
        <v>0</v>
      </c>
      <c r="R88">
        <f ca="1"/>
        <v>0</v>
      </c>
      <c r="S88">
        <f ca="1"/>
        <v>0</v>
      </c>
      <c r="T88">
        <f ca="1"/>
        <v>0</v>
      </c>
      <c r="U88">
        <f ca="1"/>
        <v>0</v>
      </c>
      <c r="V88">
        <f ca="1"/>
        <v>0</v>
      </c>
      <c r="W88">
        <f ca="1"/>
        <v>0</v>
      </c>
      <c r="X88">
        <f ca="1"/>
        <v>0</v>
      </c>
      <c r="Y88">
        <f ca="1"/>
        <v>0</v>
      </c>
      <c r="Z88">
        <f ca="1"/>
        <v>7</v>
      </c>
      <c r="AA88">
        <f ca="1"/>
        <v>0</v>
      </c>
      <c r="AB88">
        <f ca="1"/>
        <v>0</v>
      </c>
      <c r="AC88">
        <f ca="1"/>
        <v>0</v>
      </c>
      <c r="AD88">
        <f ca="1"/>
        <v>0</v>
      </c>
      <c r="AE88">
        <f ca="1"/>
        <v>0</v>
      </c>
      <c r="AF88">
        <f ca="1"/>
        <v>0</v>
      </c>
      <c r="AG88">
        <f ca="1"/>
        <v>0</v>
      </c>
      <c r="AH88">
        <f ca="1"/>
        <v>0</v>
      </c>
      <c r="AI88">
        <f ca="1"/>
        <v>0</v>
      </c>
      <c r="AJ88">
        <f ca="1"/>
        <v>0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  <c r="AQ88">
        <f ca="1"/>
        <v>0</v>
      </c>
      <c r="AR88">
        <f ca="1"/>
        <v>0</v>
      </c>
      <c r="AS88">
        <f ca="1"/>
        <v>0</v>
      </c>
      <c r="AT88">
        <f ca="1"/>
        <v>0</v>
      </c>
      <c r="AU88">
        <f ca="1"/>
        <v>0</v>
      </c>
      <c r="AV88">
        <f ca="1"/>
        <v>0</v>
      </c>
      <c r="AW88">
        <f ca="1"/>
        <v>0</v>
      </c>
      <c r="AX88">
        <f ca="1"/>
        <v>0</v>
      </c>
      <c r="AY88">
        <f ca="1"/>
        <v>0</v>
      </c>
      <c r="AZ88">
        <f ca="1"/>
        <v>0</v>
      </c>
      <c r="BA88">
        <f ca="1"/>
        <v>0</v>
      </c>
      <c r="BB88">
        <f ca="1"/>
        <v>0</v>
      </c>
      <c r="BC88">
        <f ca="1"/>
        <v>0</v>
      </c>
      <c r="BD88">
        <f ca="1"/>
        <v>0</v>
      </c>
      <c r="BE88">
        <f ca="1"/>
        <v>0</v>
      </c>
      <c r="BF88">
        <f ca="1"/>
        <v>0</v>
      </c>
      <c r="BG88">
        <f ca="1"/>
        <v>0</v>
      </c>
      <c r="BH88">
        <f ca="1"/>
        <v>0</v>
      </c>
      <c r="BI88">
        <f ca="1"/>
        <v>0</v>
      </c>
      <c r="BJ88">
        <f ca="1"/>
        <v>0</v>
      </c>
      <c r="BK88">
        <f ca="1"/>
        <v>0</v>
      </c>
      <c r="BL88">
        <f ca="1"/>
        <v>0</v>
      </c>
      <c r="BM88">
        <f ca="1"/>
        <v>0</v>
      </c>
      <c r="BN88">
        <f ca="1"/>
        <v>0</v>
      </c>
      <c r="BO88">
        <f ca="1"/>
        <v>0</v>
      </c>
      <c r="BP88">
        <f ca="1"/>
        <v>0</v>
      </c>
      <c r="BQ88">
        <f ca="1"/>
        <v>0</v>
      </c>
      <c r="BR88" t="str">
        <f ca="1"/>
        <v/>
      </c>
      <c r="BS88">
        <f ca="1"/>
        <v>0</v>
      </c>
      <c r="BT88">
        <f ca="1"/>
        <v>-54</v>
      </c>
      <c r="BU88" t="b">
        <f ca="1"/>
        <v>0</v>
      </c>
      <c r="BV88" t="b">
        <f ca="1"/>
        <v>0</v>
      </c>
      <c r="BW88">
        <f ca="1"/>
        <v>0</v>
      </c>
      <c r="BX88">
        <f ca="1"/>
        <v>0</v>
      </c>
      <c r="BY88">
        <f ca="1"/>
        <v>0</v>
      </c>
      <c r="BZ88">
        <f ca="1"/>
        <v>0</v>
      </c>
      <c r="CA88">
        <f ca="1"/>
        <v>1</v>
      </c>
      <c r="CB88">
        <f ca="1"/>
        <v>0</v>
      </c>
      <c r="CC88" t="b">
        <f ca="1"/>
        <v>1</v>
      </c>
      <c r="CD88" t="b">
        <f ca="1"/>
        <v>1</v>
      </c>
      <c r="CE88">
        <f ca="1"/>
        <v>0</v>
      </c>
      <c r="CF88">
        <f ca="1"/>
        <v>0</v>
      </c>
      <c r="CG88">
        <f ca="1"/>
        <v>0</v>
      </c>
      <c r="CH88">
        <f ca="1"/>
        <v>28</v>
      </c>
      <c r="CI88">
        <f ca="1"/>
        <v>98</v>
      </c>
      <c r="CJ88">
        <f ca="1"/>
        <v>0</v>
      </c>
      <c r="CK88">
        <f ca="1"/>
        <v>0</v>
      </c>
      <c r="CL88">
        <f ca="1"/>
        <v>0</v>
      </c>
      <c r="CM88">
        <f ca="1"/>
        <v>0</v>
      </c>
      <c r="CN88">
        <f ca="1"/>
        <v>0</v>
      </c>
      <c r="CO88">
        <f ca="1"/>
        <v>0</v>
      </c>
      <c r="CP88">
        <f ca="1"/>
        <v>0</v>
      </c>
      <c r="CQ88">
        <f ca="1"/>
        <v>0</v>
      </c>
      <c r="CR88">
        <f ca="1"/>
        <v>0</v>
      </c>
      <c r="CS88">
        <f ca="1"/>
        <v>0</v>
      </c>
      <c r="CT88">
        <f ca="1"/>
        <v>0</v>
      </c>
      <c r="CU88">
        <f ca="1"/>
        <v>0</v>
      </c>
      <c r="CV88">
        <f ca="1"/>
        <v>0</v>
      </c>
      <c r="CW88">
        <f ca="1"/>
        <v>0</v>
      </c>
      <c r="CX88">
        <f ca="1"/>
        <v>0</v>
      </c>
      <c r="CY88">
        <f ca="1"/>
        <v>0</v>
      </c>
      <c r="CZ88">
        <f ca="1"/>
        <v>0</v>
      </c>
      <c r="DA88">
        <f ca="1"/>
        <v>0</v>
      </c>
      <c r="DB88" t="b">
        <f ca="1"/>
        <v>0</v>
      </c>
      <c r="DC88" t="b">
        <f ca="1"/>
        <v>0</v>
      </c>
      <c r="DD88">
        <f ca="1"/>
        <v>0</v>
      </c>
      <c r="DE88" t="b">
        <f ca="1"/>
        <v>0</v>
      </c>
      <c r="DF88">
        <f ca="1"/>
        <v>0</v>
      </c>
    </row>
    <row r="89" spans="1:110" x14ac:dyDescent="0.2">
      <c r="A89" t="str">
        <f ca="1"/>
        <v>6_3 Chalet</v>
      </c>
      <c r="B89">
        <f ca="1"/>
        <v>8</v>
      </c>
      <c r="C89">
        <f ca="1"/>
        <v>0</v>
      </c>
      <c r="D89">
        <f ca="1"/>
        <v>0</v>
      </c>
      <c r="E89">
        <f ca="1"/>
        <v>0</v>
      </c>
      <c r="F89">
        <f ca="1"/>
        <v>0</v>
      </c>
      <c r="G89">
        <f ca="1"/>
        <v>0</v>
      </c>
      <c r="H89">
        <f ca="1"/>
        <v>0</v>
      </c>
      <c r="I89">
        <f ca="1"/>
        <v>0</v>
      </c>
      <c r="J89" t="str">
        <f ca="1"/>
        <v>1:36</v>
      </c>
      <c r="K89" t="b">
        <f ca="1"/>
        <v>0</v>
      </c>
      <c r="L89" t="b">
        <f ca="1"/>
        <v>0</v>
      </c>
      <c r="M89" t="b">
        <f ca="1"/>
        <v>0</v>
      </c>
      <c r="N89" t="str">
        <f ca="1"/>
        <v>Jager</v>
      </c>
      <c r="O89" t="b">
        <f ca="1"/>
        <v>0</v>
      </c>
      <c r="P89">
        <f ca="1"/>
        <v>0</v>
      </c>
      <c r="Q89">
        <f ca="1"/>
        <v>0</v>
      </c>
      <c r="R89">
        <f ca="1"/>
        <v>0</v>
      </c>
      <c r="S89">
        <f ca="1"/>
        <v>0</v>
      </c>
      <c r="T89">
        <f ca="1"/>
        <v>0</v>
      </c>
      <c r="U89">
        <f ca="1"/>
        <v>0</v>
      </c>
      <c r="V89">
        <f ca="1"/>
        <v>0</v>
      </c>
      <c r="W89">
        <f ca="1"/>
        <v>0</v>
      </c>
      <c r="X89">
        <f ca="1"/>
        <v>0</v>
      </c>
      <c r="Y89">
        <f ca="1"/>
        <v>0</v>
      </c>
      <c r="Z89">
        <f ca="1"/>
        <v>8</v>
      </c>
      <c r="AA89">
        <f ca="1"/>
        <v>0</v>
      </c>
      <c r="AB89">
        <f ca="1"/>
        <v>0</v>
      </c>
      <c r="AC89">
        <f ca="1"/>
        <v>0</v>
      </c>
      <c r="AD89">
        <f ca="1"/>
        <v>0</v>
      </c>
      <c r="AE89">
        <f ca="1"/>
        <v>0</v>
      </c>
      <c r="AF89">
        <f ca="1"/>
        <v>0</v>
      </c>
      <c r="AG89">
        <f ca="1"/>
        <v>0</v>
      </c>
      <c r="AH89">
        <f ca="1"/>
        <v>0</v>
      </c>
      <c r="AI89">
        <f ca="1"/>
        <v>0</v>
      </c>
      <c r="AJ89">
        <f ca="1"/>
        <v>0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  <c r="AQ89">
        <f ca="1"/>
        <v>0</v>
      </c>
      <c r="AR89">
        <f ca="1"/>
        <v>0</v>
      </c>
      <c r="AS89">
        <f ca="1"/>
        <v>0</v>
      </c>
      <c r="AT89">
        <f ca="1"/>
        <v>0</v>
      </c>
      <c r="AU89">
        <f ca="1"/>
        <v>0</v>
      </c>
      <c r="AV89">
        <f ca="1"/>
        <v>0</v>
      </c>
      <c r="AW89">
        <f ca="1"/>
        <v>0</v>
      </c>
      <c r="AX89">
        <f ca="1"/>
        <v>0</v>
      </c>
      <c r="AY89">
        <f ca="1"/>
        <v>0</v>
      </c>
      <c r="AZ89">
        <f ca="1"/>
        <v>0</v>
      </c>
      <c r="BA89">
        <f ca="1"/>
        <v>0</v>
      </c>
      <c r="BB89">
        <f ca="1"/>
        <v>0</v>
      </c>
      <c r="BC89">
        <f ca="1"/>
        <v>0</v>
      </c>
      <c r="BD89">
        <f ca="1"/>
        <v>0</v>
      </c>
      <c r="BE89">
        <f ca="1"/>
        <v>0</v>
      </c>
      <c r="BF89">
        <f ca="1"/>
        <v>0</v>
      </c>
      <c r="BG89">
        <f ca="1"/>
        <v>0</v>
      </c>
      <c r="BH89">
        <f ca="1"/>
        <v>0</v>
      </c>
      <c r="BI89">
        <f ca="1"/>
        <v>0</v>
      </c>
      <c r="BJ89">
        <f ca="1"/>
        <v>0</v>
      </c>
      <c r="BK89">
        <f ca="1"/>
        <v>0</v>
      </c>
      <c r="BL89">
        <f ca="1"/>
        <v>0</v>
      </c>
      <c r="BM89">
        <f ca="1"/>
        <v>0</v>
      </c>
      <c r="BN89">
        <f ca="1"/>
        <v>0</v>
      </c>
      <c r="BO89">
        <f ca="1"/>
        <v>0</v>
      </c>
      <c r="BP89">
        <f ca="1"/>
        <v>0</v>
      </c>
      <c r="BQ89">
        <f ca="1"/>
        <v>0</v>
      </c>
      <c r="BR89" t="str">
        <f ca="1"/>
        <v/>
      </c>
      <c r="BS89">
        <f ca="1"/>
        <v>0</v>
      </c>
      <c r="BT89">
        <f ca="1"/>
        <v>0</v>
      </c>
      <c r="BU89" t="b">
        <f ca="1"/>
        <v>0</v>
      </c>
      <c r="BV89" t="b">
        <f ca="1"/>
        <v>0</v>
      </c>
      <c r="BW89">
        <f ca="1"/>
        <v>0</v>
      </c>
      <c r="BX89">
        <f ca="1"/>
        <v>0</v>
      </c>
      <c r="BY89">
        <f ca="1"/>
        <v>0</v>
      </c>
      <c r="BZ89" t="str">
        <f ca="1"/>
        <v xml:space="preserve"> </v>
      </c>
      <c r="CA89">
        <f ca="1"/>
        <v>2</v>
      </c>
      <c r="CB89">
        <f ca="1"/>
        <v>1</v>
      </c>
      <c r="CC89" t="b">
        <f ca="1"/>
        <v>1</v>
      </c>
      <c r="CD89" t="b">
        <f ca="1"/>
        <v>1</v>
      </c>
      <c r="CE89">
        <f ca="1"/>
        <v>0</v>
      </c>
      <c r="CF89">
        <f ca="1"/>
        <v>0</v>
      </c>
      <c r="CG89">
        <f ca="1"/>
        <v>0</v>
      </c>
      <c r="CH89">
        <f ca="1"/>
        <v>96</v>
      </c>
      <c r="CI89">
        <f ca="1"/>
        <v>84</v>
      </c>
      <c r="CJ89">
        <f ca="1"/>
        <v>0</v>
      </c>
      <c r="CK89">
        <f ca="1"/>
        <v>0</v>
      </c>
      <c r="CL89">
        <f ca="1"/>
        <v>0</v>
      </c>
      <c r="CM89">
        <f ca="1"/>
        <v>0</v>
      </c>
      <c r="CN89">
        <f ca="1"/>
        <v>0</v>
      </c>
      <c r="CO89">
        <f ca="1"/>
        <v>0</v>
      </c>
      <c r="CP89">
        <f ca="1"/>
        <v>0</v>
      </c>
      <c r="CQ89">
        <f ca="1"/>
        <v>0</v>
      </c>
      <c r="CR89">
        <f ca="1"/>
        <v>0</v>
      </c>
      <c r="CS89">
        <f ca="1"/>
        <v>0</v>
      </c>
      <c r="CT89">
        <f ca="1"/>
        <v>0</v>
      </c>
      <c r="CU89">
        <f ca="1"/>
        <v>0</v>
      </c>
      <c r="CV89">
        <f ca="1"/>
        <v>0</v>
      </c>
      <c r="CW89">
        <f ca="1"/>
        <v>0</v>
      </c>
      <c r="CX89">
        <f ca="1"/>
        <v>0</v>
      </c>
      <c r="CY89">
        <f ca="1"/>
        <v>0</v>
      </c>
      <c r="CZ89">
        <f ca="1"/>
        <v>0</v>
      </c>
      <c r="DA89">
        <f ca="1"/>
        <v>0</v>
      </c>
      <c r="DB89" t="b">
        <f ca="1"/>
        <v>0</v>
      </c>
      <c r="DC89" t="b">
        <f ca="1"/>
        <v>0</v>
      </c>
      <c r="DD89">
        <f ca="1"/>
        <v>0</v>
      </c>
      <c r="DE89" t="b">
        <f ca="1"/>
        <v>0</v>
      </c>
      <c r="DF89">
        <f ca="1"/>
        <v>0</v>
      </c>
    </row>
    <row r="90" spans="1:110" x14ac:dyDescent="0.2">
      <c r="A90" t="str">
        <f ca="1"/>
        <v>6_3 Chalet</v>
      </c>
      <c r="B90">
        <f ca="1"/>
        <v>9</v>
      </c>
      <c r="C90">
        <f ca="1"/>
        <v>0</v>
      </c>
      <c r="D90">
        <f ca="1"/>
        <v>0</v>
      </c>
      <c r="E90">
        <f ca="1"/>
        <v>0</v>
      </c>
      <c r="F90">
        <f ca="1"/>
        <v>0</v>
      </c>
      <c r="G90">
        <f ca="1"/>
        <v>0</v>
      </c>
      <c r="H90">
        <f ca="1"/>
        <v>0</v>
      </c>
      <c r="I90">
        <f ca="1"/>
        <v>0</v>
      </c>
      <c r="J90" t="str">
        <f ca="1"/>
        <v>0:47</v>
      </c>
      <c r="K90" t="b">
        <f ca="1"/>
        <v>0</v>
      </c>
      <c r="L90" t="b">
        <f ca="1"/>
        <v>0</v>
      </c>
      <c r="M90" t="b">
        <f ca="1"/>
        <v>0</v>
      </c>
      <c r="N90" t="str">
        <f ca="1"/>
        <v>Jager</v>
      </c>
      <c r="O90" t="b">
        <f ca="1"/>
        <v>0</v>
      </c>
      <c r="P90">
        <f ca="1"/>
        <v>0</v>
      </c>
      <c r="Q90">
        <f ca="1"/>
        <v>0</v>
      </c>
      <c r="R90">
        <f ca="1"/>
        <v>0</v>
      </c>
      <c r="S90">
        <f ca="1"/>
        <v>0</v>
      </c>
      <c r="T90">
        <f ca="1"/>
        <v>0</v>
      </c>
      <c r="U90">
        <f ca="1"/>
        <v>0</v>
      </c>
      <c r="V90">
        <f ca="1"/>
        <v>0</v>
      </c>
      <c r="W90">
        <f ca="1"/>
        <v>0</v>
      </c>
      <c r="X90">
        <f ca="1"/>
        <v>0</v>
      </c>
      <c r="Y90">
        <f ca="1"/>
        <v>0</v>
      </c>
      <c r="Z90">
        <f ca="1"/>
        <v>9</v>
      </c>
      <c r="AA90">
        <f ca="1"/>
        <v>0</v>
      </c>
      <c r="AB90">
        <f ca="1"/>
        <v>0</v>
      </c>
      <c r="AC90">
        <f ca="1"/>
        <v>0</v>
      </c>
      <c r="AD90">
        <f ca="1"/>
        <v>0</v>
      </c>
      <c r="AE90">
        <f ca="1"/>
        <v>0</v>
      </c>
      <c r="AF90">
        <f ca="1"/>
        <v>0</v>
      </c>
      <c r="AG90">
        <f ca="1"/>
        <v>0</v>
      </c>
      <c r="AH90">
        <f ca="1"/>
        <v>0</v>
      </c>
      <c r="AI90">
        <f ca="1"/>
        <v>0</v>
      </c>
      <c r="AJ90">
        <f ca="1"/>
        <v>0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  <c r="AQ90">
        <f ca="1"/>
        <v>0</v>
      </c>
      <c r="AR90">
        <f ca="1"/>
        <v>0</v>
      </c>
      <c r="AS90">
        <f ca="1"/>
        <v>0</v>
      </c>
      <c r="AT90">
        <f ca="1"/>
        <v>0</v>
      </c>
      <c r="AU90">
        <f ca="1"/>
        <v>0</v>
      </c>
      <c r="AV90">
        <f ca="1"/>
        <v>0</v>
      </c>
      <c r="AW90">
        <f ca="1"/>
        <v>0</v>
      </c>
      <c r="AX90">
        <f ca="1"/>
        <v>0</v>
      </c>
      <c r="AY90">
        <f ca="1"/>
        <v>0</v>
      </c>
      <c r="AZ90">
        <f ca="1"/>
        <v>0</v>
      </c>
      <c r="BA90">
        <f ca="1"/>
        <v>0</v>
      </c>
      <c r="BB90">
        <f ca="1"/>
        <v>0</v>
      </c>
      <c r="BC90">
        <f ca="1"/>
        <v>0</v>
      </c>
      <c r="BD90">
        <f ca="1"/>
        <v>0</v>
      </c>
      <c r="BE90">
        <f ca="1"/>
        <v>0</v>
      </c>
      <c r="BF90">
        <f ca="1"/>
        <v>0</v>
      </c>
      <c r="BG90">
        <f ca="1"/>
        <v>0</v>
      </c>
      <c r="BH90">
        <f ca="1"/>
        <v>0</v>
      </c>
      <c r="BI90">
        <f ca="1"/>
        <v>0</v>
      </c>
      <c r="BJ90">
        <f ca="1"/>
        <v>0</v>
      </c>
      <c r="BK90">
        <f ca="1"/>
        <v>0</v>
      </c>
      <c r="BL90">
        <f ca="1"/>
        <v>0</v>
      </c>
      <c r="BM90">
        <f ca="1"/>
        <v>0</v>
      </c>
      <c r="BN90">
        <f ca="1"/>
        <v>0</v>
      </c>
      <c r="BO90">
        <f ca="1"/>
        <v>0</v>
      </c>
      <c r="BP90">
        <f ca="1"/>
        <v>0</v>
      </c>
      <c r="BQ90">
        <f ca="1"/>
        <v>0</v>
      </c>
      <c r="BR90" t="str">
        <f ca="1"/>
        <v/>
      </c>
      <c r="BS90">
        <f ca="1"/>
        <v>0</v>
      </c>
      <c r="BT90">
        <f ca="1"/>
        <v>0</v>
      </c>
      <c r="BU90" t="b">
        <f ca="1"/>
        <v>0</v>
      </c>
      <c r="BV90" t="b">
        <f ca="1"/>
        <v>0</v>
      </c>
      <c r="BW90">
        <f ca="1"/>
        <v>0</v>
      </c>
      <c r="BX90">
        <f ca="1"/>
        <v>0</v>
      </c>
      <c r="BY90">
        <f ca="1"/>
        <v>0</v>
      </c>
      <c r="BZ90">
        <f ca="1"/>
        <v>0</v>
      </c>
      <c r="CA90">
        <f ca="1"/>
        <v>0</v>
      </c>
      <c r="CB90">
        <f ca="1"/>
        <v>0</v>
      </c>
      <c r="CC90" t="b">
        <f ca="1"/>
        <v>0</v>
      </c>
      <c r="CD90" t="b">
        <f ca="1"/>
        <v>0</v>
      </c>
      <c r="CE90">
        <f ca="1"/>
        <v>0</v>
      </c>
      <c r="CF90">
        <f ca="1"/>
        <v>0</v>
      </c>
      <c r="CG90">
        <f ca="1"/>
        <v>0</v>
      </c>
      <c r="CH90">
        <f ca="1"/>
        <v>47</v>
      </c>
      <c r="CI90">
        <f ca="1"/>
        <v>133</v>
      </c>
      <c r="CJ90">
        <f ca="1"/>
        <v>0</v>
      </c>
      <c r="CK90">
        <f ca="1"/>
        <v>0</v>
      </c>
      <c r="CL90">
        <f ca="1"/>
        <v>0</v>
      </c>
      <c r="CM90">
        <f ca="1"/>
        <v>0</v>
      </c>
      <c r="CN90">
        <f ca="1"/>
        <v>0</v>
      </c>
      <c r="CO90">
        <f ca="1"/>
        <v>0</v>
      </c>
      <c r="CP90">
        <f ca="1"/>
        <v>0</v>
      </c>
      <c r="CQ90">
        <f ca="1"/>
        <v>0</v>
      </c>
      <c r="CR90">
        <f ca="1"/>
        <v>0</v>
      </c>
      <c r="CS90">
        <f ca="1"/>
        <v>0</v>
      </c>
      <c r="CT90">
        <f ca="1"/>
        <v>0</v>
      </c>
      <c r="CU90">
        <f ca="1"/>
        <v>0</v>
      </c>
      <c r="CV90">
        <f ca="1"/>
        <v>0</v>
      </c>
      <c r="CW90">
        <f ca="1"/>
        <v>0</v>
      </c>
      <c r="CX90">
        <f ca="1"/>
        <v>0</v>
      </c>
      <c r="CY90">
        <f ca="1"/>
        <v>0</v>
      </c>
      <c r="CZ90">
        <f ca="1"/>
        <v>0</v>
      </c>
      <c r="DA90">
        <f ca="1"/>
        <v>0</v>
      </c>
      <c r="DB90" t="b">
        <f ca="1"/>
        <v>0</v>
      </c>
      <c r="DC90" t="b">
        <f ca="1"/>
        <v>0</v>
      </c>
      <c r="DD90">
        <f ca="1"/>
        <v>0</v>
      </c>
      <c r="DE90" t="b">
        <f ca="1"/>
        <v>0</v>
      </c>
      <c r="DF90">
        <f ca="1"/>
        <v>0</v>
      </c>
    </row>
    <row r="91" spans="1:110" x14ac:dyDescent="0.2">
      <c r="A91" t="str">
        <f ca="1"/>
        <v>6_3 Chalet</v>
      </c>
      <c r="B91">
        <f ca="1"/>
        <v>10</v>
      </c>
      <c r="C91">
        <f ca="1"/>
        <v>0</v>
      </c>
      <c r="D91">
        <f ca="1"/>
        <v>0</v>
      </c>
      <c r="E91">
        <f ca="1"/>
        <v>0</v>
      </c>
      <c r="F91">
        <f ca="1"/>
        <v>0</v>
      </c>
      <c r="G91">
        <f ca="1"/>
        <v>0</v>
      </c>
      <c r="H91">
        <f ca="1"/>
        <v>0</v>
      </c>
      <c r="I91">
        <f ca="1"/>
        <v>0</v>
      </c>
      <c r="J91" t="str">
        <f ca="1"/>
        <v>0:24</v>
      </c>
      <c r="K91" t="b">
        <f ca="1"/>
        <v>0</v>
      </c>
      <c r="L91" t="b">
        <f ca="1"/>
        <v>1</v>
      </c>
      <c r="M91" t="b">
        <f ca="1"/>
        <v>0</v>
      </c>
      <c r="N91" t="str">
        <f ca="1"/>
        <v>Jager</v>
      </c>
      <c r="O91" t="b">
        <f ca="1"/>
        <v>0</v>
      </c>
      <c r="P91">
        <f ca="1"/>
        <v>0</v>
      </c>
      <c r="Q91">
        <f ca="1"/>
        <v>0</v>
      </c>
      <c r="R91">
        <f ca="1"/>
        <v>0</v>
      </c>
      <c r="S91">
        <f ca="1"/>
        <v>0</v>
      </c>
      <c r="T91">
        <f ca="1"/>
        <v>0</v>
      </c>
      <c r="U91">
        <f ca="1"/>
        <v>0</v>
      </c>
      <c r="V91">
        <f ca="1"/>
        <v>0</v>
      </c>
      <c r="W91">
        <f ca="1"/>
        <v>0</v>
      </c>
      <c r="X91">
        <f ca="1"/>
        <v>0</v>
      </c>
      <c r="Y91">
        <f ca="1"/>
        <v>0</v>
      </c>
      <c r="Z91">
        <f ca="1"/>
        <v>10</v>
      </c>
      <c r="AA91">
        <f ca="1"/>
        <v>0</v>
      </c>
      <c r="AB91">
        <f ca="1"/>
        <v>0</v>
      </c>
      <c r="AC91">
        <f ca="1"/>
        <v>0</v>
      </c>
      <c r="AD91">
        <f ca="1"/>
        <v>0</v>
      </c>
      <c r="AE91">
        <f ca="1"/>
        <v>0</v>
      </c>
      <c r="AF91">
        <f ca="1"/>
        <v>0</v>
      </c>
      <c r="AG91">
        <f ca="1"/>
        <v>0</v>
      </c>
      <c r="AH91">
        <f ca="1"/>
        <v>0</v>
      </c>
      <c r="AI91">
        <f ca="1"/>
        <v>0</v>
      </c>
      <c r="AJ91">
        <f ca="1"/>
        <v>0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  <c r="AQ91">
        <f ca="1"/>
        <v>0</v>
      </c>
      <c r="AR91">
        <f ca="1"/>
        <v>0</v>
      </c>
      <c r="AS91">
        <f ca="1"/>
        <v>0</v>
      </c>
      <c r="AT91">
        <f ca="1"/>
        <v>0</v>
      </c>
      <c r="AU91">
        <f ca="1"/>
        <v>0</v>
      </c>
      <c r="AV91">
        <f ca="1"/>
        <v>0</v>
      </c>
      <c r="AW91">
        <f ca="1"/>
        <v>0</v>
      </c>
      <c r="AX91">
        <f ca="1"/>
        <v>0</v>
      </c>
      <c r="AY91">
        <f ca="1"/>
        <v>0</v>
      </c>
      <c r="AZ91">
        <f ca="1"/>
        <v>0</v>
      </c>
      <c r="BA91">
        <f ca="1"/>
        <v>0</v>
      </c>
      <c r="BB91">
        <f ca="1"/>
        <v>0</v>
      </c>
      <c r="BC91">
        <f ca="1"/>
        <v>0</v>
      </c>
      <c r="BD91">
        <f ca="1"/>
        <v>0</v>
      </c>
      <c r="BE91">
        <f ca="1"/>
        <v>0</v>
      </c>
      <c r="BF91">
        <f ca="1"/>
        <v>0</v>
      </c>
      <c r="BG91">
        <f ca="1"/>
        <v>0</v>
      </c>
      <c r="BH91">
        <f ca="1"/>
        <v>0</v>
      </c>
      <c r="BI91">
        <f ca="1"/>
        <v>0</v>
      </c>
      <c r="BJ91">
        <f ca="1"/>
        <v>0</v>
      </c>
      <c r="BK91">
        <f ca="1"/>
        <v>0</v>
      </c>
      <c r="BL91">
        <f ca="1"/>
        <v>0</v>
      </c>
      <c r="BM91">
        <f ca="1"/>
        <v>0</v>
      </c>
      <c r="BN91">
        <f ca="1"/>
        <v>0</v>
      </c>
      <c r="BO91">
        <f ca="1"/>
        <v>0</v>
      </c>
      <c r="BP91">
        <f ca="1"/>
        <v>0</v>
      </c>
      <c r="BQ91">
        <f ca="1"/>
        <v>0</v>
      </c>
      <c r="BR91" t="str">
        <f ca="1"/>
        <v/>
      </c>
      <c r="BS91">
        <f ca="1"/>
        <v>0</v>
      </c>
      <c r="BT91">
        <f ca="1"/>
        <v>0</v>
      </c>
      <c r="BU91" t="b">
        <f ca="1"/>
        <v>0</v>
      </c>
      <c r="BV91" t="b">
        <f ca="1"/>
        <v>0</v>
      </c>
      <c r="BW91">
        <f ca="1"/>
        <v>0</v>
      </c>
      <c r="BX91">
        <f ca="1"/>
        <v>0</v>
      </c>
      <c r="BY91">
        <f ca="1"/>
        <v>0</v>
      </c>
      <c r="BZ91">
        <f ca="1"/>
        <v>0</v>
      </c>
      <c r="CA91">
        <f ca="1"/>
        <v>0</v>
      </c>
      <c r="CB91">
        <f ca="1"/>
        <v>0</v>
      </c>
      <c r="CC91" t="b">
        <f ca="1"/>
        <v>0</v>
      </c>
      <c r="CD91" t="b">
        <f ca="1"/>
        <v>1</v>
      </c>
      <c r="CE91">
        <f ca="1"/>
        <v>0</v>
      </c>
      <c r="CF91">
        <f ca="1"/>
        <v>0</v>
      </c>
      <c r="CG91">
        <f ca="1"/>
        <v>0</v>
      </c>
      <c r="CH91">
        <f ca="1"/>
        <v>24</v>
      </c>
      <c r="CI91">
        <f ca="1"/>
        <v>156</v>
      </c>
      <c r="CJ91">
        <f ca="1"/>
        <v>0</v>
      </c>
      <c r="CK91">
        <f ca="1"/>
        <v>0</v>
      </c>
      <c r="CL91">
        <f ca="1"/>
        <v>0</v>
      </c>
      <c r="CM91">
        <f ca="1"/>
        <v>0</v>
      </c>
      <c r="CN91">
        <f ca="1"/>
        <v>0</v>
      </c>
      <c r="CO91">
        <f ca="1"/>
        <v>0</v>
      </c>
      <c r="CP91">
        <f ca="1"/>
        <v>0</v>
      </c>
      <c r="CQ91">
        <f ca="1"/>
        <v>0</v>
      </c>
      <c r="CR91">
        <f ca="1"/>
        <v>0</v>
      </c>
      <c r="CS91">
        <f ca="1"/>
        <v>0</v>
      </c>
      <c r="CT91">
        <f ca="1"/>
        <v>0</v>
      </c>
      <c r="CU91">
        <f ca="1"/>
        <v>0</v>
      </c>
      <c r="CV91">
        <f ca="1"/>
        <v>0</v>
      </c>
      <c r="CW91">
        <f ca="1"/>
        <v>0</v>
      </c>
      <c r="CX91">
        <f ca="1"/>
        <v>0</v>
      </c>
      <c r="CY91">
        <f ca="1"/>
        <v>0</v>
      </c>
      <c r="CZ91">
        <f ca="1"/>
        <v>0</v>
      </c>
      <c r="DA91">
        <f ca="1"/>
        <v>0</v>
      </c>
      <c r="DB91" t="b">
        <f ca="1"/>
        <v>1</v>
      </c>
      <c r="DC91" t="b">
        <f ca="1"/>
        <v>0</v>
      </c>
      <c r="DD91">
        <f ca="1"/>
        <v>0</v>
      </c>
      <c r="DE91" t="b">
        <f ca="1"/>
        <v>0</v>
      </c>
      <c r="DF91">
        <f ca="1"/>
        <v>0</v>
      </c>
    </row>
    <row r="92" spans="1:110" x14ac:dyDescent="0.2">
      <c r="A92" t="str">
        <f ca="1"/>
        <v>6_3 Chalet</v>
      </c>
      <c r="B92">
        <f ca="1"/>
        <v>11</v>
      </c>
      <c r="C92">
        <f ca="1"/>
        <v>0</v>
      </c>
      <c r="D92">
        <f ca="1"/>
        <v>0</v>
      </c>
      <c r="E92">
        <f ca="1"/>
        <v>0</v>
      </c>
      <c r="F92">
        <f ca="1"/>
        <v>0</v>
      </c>
      <c r="G92">
        <f ca="1"/>
        <v>0</v>
      </c>
      <c r="H92">
        <f ca="1"/>
        <v>0</v>
      </c>
      <c r="I92">
        <f ca="1"/>
        <v>0</v>
      </c>
      <c r="J92" t="str">
        <f ca="1"/>
        <v>0:01</v>
      </c>
      <c r="K92" t="b">
        <f ca="1"/>
        <v>0</v>
      </c>
      <c r="L92" t="b">
        <f ca="1"/>
        <v>0</v>
      </c>
      <c r="M92" t="b">
        <f ca="1"/>
        <v>0</v>
      </c>
      <c r="N92" t="str">
        <f ca="1"/>
        <v>Melusi</v>
      </c>
      <c r="O92" t="b">
        <f ca="1"/>
        <v>0</v>
      </c>
      <c r="P92">
        <f ca="1"/>
        <v>0</v>
      </c>
      <c r="Q92">
        <f ca="1"/>
        <v>0</v>
      </c>
      <c r="R92">
        <f ca="1"/>
        <v>0</v>
      </c>
      <c r="S92">
        <f ca="1"/>
        <v>0</v>
      </c>
      <c r="T92">
        <f ca="1"/>
        <v>0</v>
      </c>
      <c r="U92">
        <f ca="1"/>
        <v>0</v>
      </c>
      <c r="V92">
        <f ca="1"/>
        <v>0</v>
      </c>
      <c r="W92">
        <f ca="1"/>
        <v>0</v>
      </c>
      <c r="X92">
        <f ca="1"/>
        <v>0</v>
      </c>
      <c r="Y92">
        <f ca="1"/>
        <v>0</v>
      </c>
      <c r="Z92">
        <f ca="1"/>
        <v>11</v>
      </c>
      <c r="AA92">
        <f ca="1"/>
        <v>0</v>
      </c>
      <c r="AB92">
        <f ca="1"/>
        <v>0</v>
      </c>
      <c r="AC92">
        <f ca="1"/>
        <v>0</v>
      </c>
      <c r="AD92">
        <f ca="1"/>
        <v>0</v>
      </c>
      <c r="AE92">
        <f ca="1"/>
        <v>0</v>
      </c>
      <c r="AF92">
        <f ca="1"/>
        <v>0</v>
      </c>
      <c r="AG92">
        <f ca="1"/>
        <v>0</v>
      </c>
      <c r="AH92">
        <f ca="1"/>
        <v>0</v>
      </c>
      <c r="AI92">
        <f ca="1"/>
        <v>0</v>
      </c>
      <c r="AJ92">
        <f ca="1"/>
        <v>0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  <c r="AQ92">
        <f ca="1"/>
        <v>0</v>
      </c>
      <c r="AR92">
        <f ca="1"/>
        <v>0</v>
      </c>
      <c r="AS92">
        <f ca="1"/>
        <v>0</v>
      </c>
      <c r="AT92">
        <f ca="1"/>
        <v>0</v>
      </c>
      <c r="AU92">
        <f ca="1"/>
        <v>0</v>
      </c>
      <c r="AV92">
        <f ca="1"/>
        <v>0</v>
      </c>
      <c r="AW92">
        <f ca="1"/>
        <v>0</v>
      </c>
      <c r="AX92">
        <f ca="1"/>
        <v>0</v>
      </c>
      <c r="AY92">
        <f ca="1"/>
        <v>0</v>
      </c>
      <c r="AZ92">
        <f ca="1"/>
        <v>0</v>
      </c>
      <c r="BA92">
        <f ca="1"/>
        <v>0</v>
      </c>
      <c r="BB92">
        <f ca="1"/>
        <v>0</v>
      </c>
      <c r="BC92">
        <f ca="1"/>
        <v>0</v>
      </c>
      <c r="BD92">
        <f ca="1"/>
        <v>0</v>
      </c>
      <c r="BE92">
        <f ca="1"/>
        <v>0</v>
      </c>
      <c r="BF92">
        <f ca="1"/>
        <v>0</v>
      </c>
      <c r="BG92">
        <f ca="1"/>
        <v>0</v>
      </c>
      <c r="BH92">
        <f ca="1"/>
        <v>0</v>
      </c>
      <c r="BI92">
        <f ca="1"/>
        <v>0</v>
      </c>
      <c r="BJ92">
        <f ca="1"/>
        <v>0</v>
      </c>
      <c r="BK92">
        <f ca="1"/>
        <v>0</v>
      </c>
      <c r="BL92">
        <f ca="1"/>
        <v>0</v>
      </c>
      <c r="BM92">
        <f ca="1"/>
        <v>0</v>
      </c>
      <c r="BN92">
        <f ca="1"/>
        <v>0</v>
      </c>
      <c r="BO92">
        <f ca="1"/>
        <v>0</v>
      </c>
      <c r="BP92">
        <f ca="1"/>
        <v>0</v>
      </c>
      <c r="BQ92">
        <f ca="1"/>
        <v>0</v>
      </c>
      <c r="BR92" t="str">
        <f ca="1"/>
        <v/>
      </c>
      <c r="BS92">
        <f ca="1"/>
        <v>0</v>
      </c>
      <c r="BT92">
        <f ca="1"/>
        <v>0</v>
      </c>
      <c r="BU92" t="b">
        <f ca="1"/>
        <v>0</v>
      </c>
      <c r="BV92" t="b">
        <f ca="1"/>
        <v>0</v>
      </c>
      <c r="BW92">
        <f ca="1"/>
        <v>0</v>
      </c>
      <c r="BX92">
        <f ca="1"/>
        <v>0</v>
      </c>
      <c r="BY92">
        <f ca="1"/>
        <v>0</v>
      </c>
      <c r="BZ92">
        <f ca="1"/>
        <v>0</v>
      </c>
      <c r="CA92">
        <f ca="1"/>
        <v>1</v>
      </c>
      <c r="CB92">
        <f ca="1"/>
        <v>1</v>
      </c>
      <c r="CC92" t="b">
        <f ca="1"/>
        <v>1</v>
      </c>
      <c r="CD92" t="b">
        <f ca="1"/>
        <v>1</v>
      </c>
      <c r="CE92">
        <f ca="1"/>
        <v>0</v>
      </c>
      <c r="CF92">
        <f ca="1"/>
        <v>0</v>
      </c>
      <c r="CG92">
        <f ca="1"/>
        <v>0</v>
      </c>
      <c r="CH92">
        <f ca="1"/>
        <v>1</v>
      </c>
      <c r="CI92">
        <f ca="1"/>
        <v>179</v>
      </c>
      <c r="CJ92">
        <f ca="1"/>
        <v>0</v>
      </c>
      <c r="CK92">
        <f ca="1"/>
        <v>0</v>
      </c>
      <c r="CL92">
        <f ca="1"/>
        <v>0</v>
      </c>
      <c r="CM92">
        <f ca="1"/>
        <v>0</v>
      </c>
      <c r="CN92">
        <f ca="1"/>
        <v>0</v>
      </c>
      <c r="CO92">
        <f ca="1"/>
        <v>0</v>
      </c>
      <c r="CP92">
        <f ca="1"/>
        <v>0</v>
      </c>
      <c r="CQ92">
        <f ca="1"/>
        <v>0</v>
      </c>
      <c r="CR92">
        <f ca="1"/>
        <v>0</v>
      </c>
      <c r="CS92">
        <f ca="1"/>
        <v>0</v>
      </c>
      <c r="CT92">
        <f ca="1"/>
        <v>0</v>
      </c>
      <c r="CU92">
        <f ca="1"/>
        <v>0</v>
      </c>
      <c r="CV92">
        <f ca="1"/>
        <v>0</v>
      </c>
      <c r="CW92">
        <f ca="1"/>
        <v>0</v>
      </c>
      <c r="CX92">
        <f ca="1"/>
        <v>0</v>
      </c>
      <c r="CY92">
        <f ca="1"/>
        <v>0</v>
      </c>
      <c r="CZ92">
        <f ca="1"/>
        <v>0</v>
      </c>
      <c r="DA92">
        <f ca="1"/>
        <v>0</v>
      </c>
      <c r="DB92" t="b">
        <f ca="1"/>
        <v>0</v>
      </c>
      <c r="DC92" t="b">
        <f ca="1"/>
        <v>1</v>
      </c>
      <c r="DD92">
        <f ca="1"/>
        <v>0</v>
      </c>
      <c r="DE92" t="b">
        <f ca="1"/>
        <v>0</v>
      </c>
      <c r="DF92">
        <f ca="1"/>
        <v>0</v>
      </c>
    </row>
    <row r="93" spans="1:110" x14ac:dyDescent="0.2">
      <c r="A93" t="str">
        <f ca="1"/>
        <v>6_3 Chalet</v>
      </c>
      <c r="B93">
        <f ca="1"/>
        <v>12</v>
      </c>
      <c r="C93">
        <f ca="1"/>
        <v>0</v>
      </c>
      <c r="D93">
        <f ca="1"/>
        <v>0</v>
      </c>
      <c r="E93">
        <f ca="1"/>
        <v>0</v>
      </c>
      <c r="F93">
        <f ca="1"/>
        <v>0</v>
      </c>
      <c r="G93">
        <f ca="1"/>
        <v>0</v>
      </c>
      <c r="H93">
        <f ca="1"/>
        <v>0</v>
      </c>
      <c r="I93">
        <f ca="1"/>
        <v>0</v>
      </c>
      <c r="J93" t="str">
        <f ca="1"/>
        <v>1:40</v>
      </c>
      <c r="K93" t="b">
        <f ca="1"/>
        <v>0</v>
      </c>
      <c r="L93" t="b">
        <f ca="1"/>
        <v>1</v>
      </c>
      <c r="M93" t="b">
        <f ca="1"/>
        <v>0</v>
      </c>
      <c r="N93" t="str">
        <f ca="1"/>
        <v>Jager</v>
      </c>
      <c r="O93" t="b">
        <f ca="1"/>
        <v>0</v>
      </c>
      <c r="P93">
        <f ca="1"/>
        <v>0</v>
      </c>
      <c r="Q93">
        <f ca="1"/>
        <v>0</v>
      </c>
      <c r="R93">
        <f ca="1"/>
        <v>0</v>
      </c>
      <c r="S93">
        <f ca="1"/>
        <v>0</v>
      </c>
      <c r="T93">
        <f ca="1"/>
        <v>0</v>
      </c>
      <c r="U93">
        <f ca="1"/>
        <v>0</v>
      </c>
      <c r="V93">
        <f ca="1"/>
        <v>0</v>
      </c>
      <c r="W93">
        <f ca="1"/>
        <v>0</v>
      </c>
      <c r="X93">
        <f ca="1"/>
        <v>0</v>
      </c>
      <c r="Y93">
        <f ca="1"/>
        <v>0</v>
      </c>
      <c r="Z93">
        <f ca="1"/>
        <v>12</v>
      </c>
      <c r="AA93">
        <f ca="1"/>
        <v>0</v>
      </c>
      <c r="AB93">
        <f ca="1"/>
        <v>0</v>
      </c>
      <c r="AC93">
        <f ca="1"/>
        <v>0</v>
      </c>
      <c r="AD93">
        <f ca="1"/>
        <v>0</v>
      </c>
      <c r="AE93">
        <f ca="1"/>
        <v>0</v>
      </c>
      <c r="AF93">
        <f ca="1"/>
        <v>0</v>
      </c>
      <c r="AG93">
        <f ca="1"/>
        <v>0</v>
      </c>
      <c r="AH93">
        <f ca="1"/>
        <v>0</v>
      </c>
      <c r="AI93">
        <f ca="1"/>
        <v>0</v>
      </c>
      <c r="AJ93">
        <f ca="1"/>
        <v>0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  <c r="AQ93">
        <f ca="1"/>
        <v>0</v>
      </c>
      <c r="AR93">
        <f ca="1"/>
        <v>0</v>
      </c>
      <c r="AS93">
        <f ca="1"/>
        <v>0</v>
      </c>
      <c r="AT93">
        <f ca="1"/>
        <v>0</v>
      </c>
      <c r="AU93">
        <f ca="1"/>
        <v>0</v>
      </c>
      <c r="AV93">
        <f ca="1"/>
        <v>0</v>
      </c>
      <c r="AW93">
        <f ca="1"/>
        <v>0</v>
      </c>
      <c r="AX93">
        <f ca="1"/>
        <v>0</v>
      </c>
      <c r="AY93">
        <f ca="1"/>
        <v>0</v>
      </c>
      <c r="AZ93">
        <f ca="1"/>
        <v>0</v>
      </c>
      <c r="BA93">
        <f ca="1"/>
        <v>0</v>
      </c>
      <c r="BB93">
        <f ca="1"/>
        <v>0</v>
      </c>
      <c r="BC93">
        <f ca="1"/>
        <v>0</v>
      </c>
      <c r="BD93">
        <f ca="1"/>
        <v>0</v>
      </c>
      <c r="BE93">
        <f ca="1"/>
        <v>0</v>
      </c>
      <c r="BF93">
        <f ca="1"/>
        <v>0</v>
      </c>
      <c r="BG93">
        <f ca="1"/>
        <v>0</v>
      </c>
      <c r="BH93">
        <f ca="1"/>
        <v>0</v>
      </c>
      <c r="BI93">
        <f ca="1"/>
        <v>0</v>
      </c>
      <c r="BJ93">
        <f ca="1"/>
        <v>0</v>
      </c>
      <c r="BK93">
        <f ca="1"/>
        <v>0</v>
      </c>
      <c r="BL93">
        <f ca="1"/>
        <v>0</v>
      </c>
      <c r="BM93">
        <f ca="1"/>
        <v>0</v>
      </c>
      <c r="BN93">
        <f ca="1"/>
        <v>0</v>
      </c>
      <c r="BO93">
        <f ca="1"/>
        <v>0</v>
      </c>
      <c r="BP93">
        <f ca="1"/>
        <v>0</v>
      </c>
      <c r="BQ93">
        <f ca="1"/>
        <v>0</v>
      </c>
      <c r="BR93" t="str">
        <f ca="1"/>
        <v/>
      </c>
      <c r="BS93">
        <f ca="1"/>
        <v>0</v>
      </c>
      <c r="BT93">
        <f ca="1"/>
        <v>0</v>
      </c>
      <c r="BU93" t="b">
        <f ca="1"/>
        <v>0</v>
      </c>
      <c r="BV93" t="b">
        <f ca="1"/>
        <v>0</v>
      </c>
      <c r="BW93">
        <f ca="1"/>
        <v>0</v>
      </c>
      <c r="BX93">
        <f ca="1"/>
        <v>0</v>
      </c>
      <c r="BY93">
        <f ca="1"/>
        <v>0</v>
      </c>
      <c r="BZ93">
        <f ca="1"/>
        <v>0</v>
      </c>
      <c r="CA93">
        <f ca="1"/>
        <v>2</v>
      </c>
      <c r="CB93">
        <f ca="1"/>
        <v>1</v>
      </c>
      <c r="CC93" t="b">
        <f ca="1"/>
        <v>1</v>
      </c>
      <c r="CD93" t="b">
        <f ca="1"/>
        <v>1</v>
      </c>
      <c r="CE93">
        <f ca="1"/>
        <v>0</v>
      </c>
      <c r="CF93">
        <f ca="1"/>
        <v>0</v>
      </c>
      <c r="CG93">
        <f ca="1"/>
        <v>0</v>
      </c>
      <c r="CH93">
        <f ca="1"/>
        <v>100</v>
      </c>
      <c r="CI93">
        <f ca="1"/>
        <v>80</v>
      </c>
      <c r="CJ93">
        <f ca="1"/>
        <v>0</v>
      </c>
      <c r="CK93">
        <f ca="1"/>
        <v>0</v>
      </c>
      <c r="CL93">
        <f ca="1"/>
        <v>0</v>
      </c>
      <c r="CM93">
        <f ca="1"/>
        <v>0</v>
      </c>
      <c r="CN93">
        <f ca="1"/>
        <v>0</v>
      </c>
      <c r="CO93">
        <f ca="1"/>
        <v>0</v>
      </c>
      <c r="CP93">
        <f ca="1"/>
        <v>0</v>
      </c>
      <c r="CQ93">
        <f ca="1"/>
        <v>0</v>
      </c>
      <c r="CR93">
        <f ca="1"/>
        <v>0</v>
      </c>
      <c r="CS93">
        <f ca="1"/>
        <v>0</v>
      </c>
      <c r="CT93">
        <f ca="1"/>
        <v>0</v>
      </c>
      <c r="CU93">
        <f ca="1"/>
        <v>0</v>
      </c>
      <c r="CV93">
        <f ca="1"/>
        <v>0</v>
      </c>
      <c r="CW93">
        <f ca="1"/>
        <v>0</v>
      </c>
      <c r="CX93">
        <f ca="1"/>
        <v>0</v>
      </c>
      <c r="CY93">
        <f ca="1"/>
        <v>0</v>
      </c>
      <c r="CZ93">
        <f ca="1"/>
        <v>0</v>
      </c>
      <c r="DA93">
        <f ca="1"/>
        <v>0</v>
      </c>
      <c r="DB93" t="b">
        <f ca="1"/>
        <v>1</v>
      </c>
      <c r="DC93" t="b">
        <f ca="1"/>
        <v>1</v>
      </c>
      <c r="DD93">
        <f ca="1"/>
        <v>0</v>
      </c>
      <c r="DE93" t="b">
        <f ca="1"/>
        <v>0</v>
      </c>
      <c r="DF93">
        <f ca="1"/>
        <v>0</v>
      </c>
    </row>
    <row r="94" spans="1:110" x14ac:dyDescent="0.2">
      <c r="A94" t="str">
        <f ca="1"/>
        <v>6_3 Border</v>
      </c>
      <c r="B94">
        <f ca="1"/>
        <v>1</v>
      </c>
      <c r="C94">
        <f ca="1"/>
        <v>0</v>
      </c>
      <c r="D94">
        <f ca="1"/>
        <v>0</v>
      </c>
      <c r="E94">
        <f ca="1"/>
        <v>0</v>
      </c>
      <c r="F94">
        <f ca="1"/>
        <v>0</v>
      </c>
      <c r="G94">
        <f ca="1"/>
        <v>0</v>
      </c>
      <c r="H94">
        <f ca="1"/>
        <v>0</v>
      </c>
      <c r="I94">
        <f ca="1"/>
        <v>0</v>
      </c>
      <c r="J94" t="str">
        <f ca="1"/>
        <v>2:28</v>
      </c>
      <c r="K94" t="b">
        <f ca="1"/>
        <v>0</v>
      </c>
      <c r="L94" t="b">
        <f ca="1"/>
        <v>0</v>
      </c>
      <c r="M94" t="b">
        <f ca="1"/>
        <v>1</v>
      </c>
      <c r="N94" t="str">
        <f ca="1"/>
        <v>Jager</v>
      </c>
      <c r="O94" t="b">
        <f ca="1"/>
        <v>0</v>
      </c>
      <c r="P94">
        <f ca="1"/>
        <v>0</v>
      </c>
      <c r="Q94">
        <f ca="1"/>
        <v>0</v>
      </c>
      <c r="R94">
        <f ca="1"/>
        <v>0</v>
      </c>
      <c r="S94">
        <f ca="1"/>
        <v>0</v>
      </c>
      <c r="T94">
        <f ca="1"/>
        <v>0</v>
      </c>
      <c r="U94">
        <f ca="1"/>
        <v>0</v>
      </c>
      <c r="V94">
        <f ca="1"/>
        <v>0</v>
      </c>
      <c r="W94">
        <f ca="1"/>
        <v>0</v>
      </c>
      <c r="X94">
        <f ca="1"/>
        <v>0</v>
      </c>
      <c r="Y94">
        <f ca="1"/>
        <v>0</v>
      </c>
      <c r="Z94">
        <f ca="1"/>
        <v>1</v>
      </c>
      <c r="AA94">
        <f ca="1"/>
        <v>0</v>
      </c>
      <c r="AB94">
        <f ca="1"/>
        <v>0</v>
      </c>
      <c r="AC94">
        <f ca="1"/>
        <v>0</v>
      </c>
      <c r="AD94">
        <f ca="1"/>
        <v>0</v>
      </c>
      <c r="AE94">
        <f ca="1"/>
        <v>0</v>
      </c>
      <c r="AF94">
        <f ca="1"/>
        <v>0</v>
      </c>
      <c r="AG94">
        <f ca="1"/>
        <v>0</v>
      </c>
      <c r="AH94">
        <f ca="1"/>
        <v>0</v>
      </c>
      <c r="AI94">
        <f ca="1"/>
        <v>0</v>
      </c>
      <c r="AJ94">
        <f ca="1"/>
        <v>0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  <c r="AQ94">
        <f ca="1"/>
        <v>0</v>
      </c>
      <c r="AR94">
        <f ca="1"/>
        <v>0</v>
      </c>
      <c r="AS94">
        <f ca="1"/>
        <v>0</v>
      </c>
      <c r="AT94">
        <f ca="1"/>
        <v>0</v>
      </c>
      <c r="AU94">
        <f ca="1"/>
        <v>0</v>
      </c>
      <c r="AV94">
        <f ca="1"/>
        <v>0</v>
      </c>
      <c r="AW94">
        <f ca="1"/>
        <v>0</v>
      </c>
      <c r="AX94">
        <f ca="1"/>
        <v>0</v>
      </c>
      <c r="AY94">
        <f ca="1"/>
        <v>0</v>
      </c>
      <c r="AZ94">
        <f ca="1"/>
        <v>0</v>
      </c>
      <c r="BA94">
        <f ca="1"/>
        <v>0</v>
      </c>
      <c r="BB94">
        <f ca="1"/>
        <v>0</v>
      </c>
      <c r="BC94">
        <f ca="1"/>
        <v>0</v>
      </c>
      <c r="BD94">
        <f ca="1"/>
        <v>0</v>
      </c>
      <c r="BE94">
        <f ca="1"/>
        <v>0</v>
      </c>
      <c r="BF94">
        <f ca="1"/>
        <v>0</v>
      </c>
      <c r="BG94">
        <f ca="1"/>
        <v>0</v>
      </c>
      <c r="BH94">
        <f ca="1"/>
        <v>0</v>
      </c>
      <c r="BI94">
        <f ca="1"/>
        <v>0</v>
      </c>
      <c r="BJ94">
        <f ca="1"/>
        <v>0</v>
      </c>
      <c r="BK94">
        <f ca="1"/>
        <v>0</v>
      </c>
      <c r="BL94">
        <f ca="1"/>
        <v>0</v>
      </c>
      <c r="BM94">
        <f ca="1"/>
        <v>0</v>
      </c>
      <c r="BN94">
        <f ca="1"/>
        <v>0</v>
      </c>
      <c r="BO94">
        <f ca="1"/>
        <v>0</v>
      </c>
      <c r="BP94">
        <f ca="1"/>
        <v>0</v>
      </c>
      <c r="BQ94">
        <f ca="1"/>
        <v>0</v>
      </c>
      <c r="BR94" t="str">
        <f ca="1"/>
        <v/>
      </c>
      <c r="BS94">
        <f ca="1"/>
        <v>0</v>
      </c>
      <c r="BT94">
        <f ca="1"/>
        <v>0</v>
      </c>
      <c r="BU94" t="b">
        <f ca="1"/>
        <v>0</v>
      </c>
      <c r="BV94" t="b">
        <f ca="1"/>
        <v>0</v>
      </c>
      <c r="BW94">
        <f ca="1"/>
        <v>0</v>
      </c>
      <c r="BX94">
        <f ca="1"/>
        <v>0</v>
      </c>
      <c r="BY94">
        <f ca="1"/>
        <v>0</v>
      </c>
      <c r="BZ94">
        <f ca="1"/>
        <v>0</v>
      </c>
      <c r="CA94">
        <f ca="1"/>
        <v>0</v>
      </c>
      <c r="CB94">
        <f ca="1"/>
        <v>0</v>
      </c>
      <c r="CC94" t="b">
        <f ca="1"/>
        <v>0</v>
      </c>
      <c r="CD94" t="b">
        <f ca="1"/>
        <v>0</v>
      </c>
      <c r="CE94">
        <f ca="1"/>
        <v>0</v>
      </c>
      <c r="CF94">
        <f ca="1"/>
        <v>0</v>
      </c>
      <c r="CG94">
        <f ca="1"/>
        <v>0</v>
      </c>
      <c r="CH94">
        <f ca="1"/>
        <v>148</v>
      </c>
      <c r="CI94">
        <f ca="1"/>
        <v>32</v>
      </c>
      <c r="CJ94">
        <f ca="1"/>
        <v>0</v>
      </c>
      <c r="CK94" t="str">
        <f ca="1"/>
        <v>DOES NOT SUPPORT SUBS</v>
      </c>
      <c r="CL94">
        <f ca="1"/>
        <v>0</v>
      </c>
      <c r="CM94">
        <f ca="1"/>
        <v>0</v>
      </c>
      <c r="CN94">
        <f ca="1"/>
        <v>0</v>
      </c>
      <c r="CO94">
        <f ca="1"/>
        <v>0</v>
      </c>
      <c r="CP94">
        <f ca="1"/>
        <v>0</v>
      </c>
      <c r="CQ94">
        <f ca="1"/>
        <v>0</v>
      </c>
      <c r="CR94">
        <f ca="1"/>
        <v>0</v>
      </c>
      <c r="CS94">
        <f ca="1"/>
        <v>0</v>
      </c>
      <c r="CT94">
        <f ca="1"/>
        <v>0</v>
      </c>
      <c r="CU94" t="b">
        <f ca="1"/>
        <v>0</v>
      </c>
      <c r="CV94" t="b">
        <f ca="1"/>
        <v>0</v>
      </c>
      <c r="CW94">
        <f ca="1"/>
        <v>56</v>
      </c>
      <c r="CX94">
        <f ca="1"/>
        <v>32</v>
      </c>
      <c r="CY94">
        <f ca="1"/>
        <v>0</v>
      </c>
      <c r="CZ94">
        <f ca="1"/>
        <v>0</v>
      </c>
      <c r="DA94">
        <f ca="1"/>
        <v>0</v>
      </c>
      <c r="DB94" t="b">
        <f ca="1"/>
        <v>0</v>
      </c>
      <c r="DC94" t="b">
        <f ca="1"/>
        <v>0</v>
      </c>
      <c r="DD94">
        <f ca="1"/>
        <v>0</v>
      </c>
      <c r="DE94" t="b">
        <f ca="1"/>
        <v>0</v>
      </c>
      <c r="DF94">
        <f ca="1"/>
        <v>0</v>
      </c>
    </row>
    <row r="95" spans="1:110" x14ac:dyDescent="0.2">
      <c r="A95" t="str">
        <f ca="1"/>
        <v>6_3 Border</v>
      </c>
      <c r="B95">
        <f ca="1"/>
        <v>2</v>
      </c>
      <c r="C95">
        <f ca="1"/>
        <v>0</v>
      </c>
      <c r="D95">
        <f ca="1"/>
        <v>0</v>
      </c>
      <c r="E95">
        <f ca="1"/>
        <v>0</v>
      </c>
      <c r="F95">
        <f ca="1"/>
        <v>0</v>
      </c>
      <c r="G95">
        <f ca="1"/>
        <v>0</v>
      </c>
      <c r="H95">
        <f ca="1"/>
        <v>0</v>
      </c>
      <c r="I95">
        <f ca="1"/>
        <v>0</v>
      </c>
      <c r="J95" t="str">
        <f ca="1"/>
        <v>1:45</v>
      </c>
      <c r="K95" t="b">
        <f ca="1"/>
        <v>0</v>
      </c>
      <c r="L95" t="b">
        <f ca="1"/>
        <v>1</v>
      </c>
      <c r="M95" t="b">
        <f ca="1"/>
        <v>0</v>
      </c>
      <c r="N95" t="str">
        <f ca="1"/>
        <v>Wamai</v>
      </c>
      <c r="O95" t="b">
        <f ca="1"/>
        <v>0</v>
      </c>
      <c r="P95">
        <f ca="1"/>
        <v>0</v>
      </c>
      <c r="Q95">
        <f ca="1"/>
        <v>0</v>
      </c>
      <c r="R95">
        <f ca="1"/>
        <v>0</v>
      </c>
      <c r="S95">
        <f ca="1"/>
        <v>0</v>
      </c>
      <c r="T95">
        <f ca="1"/>
        <v>0</v>
      </c>
      <c r="U95">
        <f ca="1"/>
        <v>0</v>
      </c>
      <c r="V95">
        <f ca="1"/>
        <v>0</v>
      </c>
      <c r="W95">
        <f ca="1"/>
        <v>0</v>
      </c>
      <c r="X95">
        <f ca="1"/>
        <v>0</v>
      </c>
      <c r="Y95">
        <f ca="1"/>
        <v>0</v>
      </c>
      <c r="Z95">
        <f ca="1"/>
        <v>2</v>
      </c>
      <c r="AA95">
        <f ca="1"/>
        <v>0</v>
      </c>
      <c r="AB95">
        <f ca="1"/>
        <v>0</v>
      </c>
      <c r="AC95">
        <f ca="1"/>
        <v>0</v>
      </c>
      <c r="AD95">
        <f ca="1"/>
        <v>0</v>
      </c>
      <c r="AE95">
        <f ca="1"/>
        <v>0</v>
      </c>
      <c r="AF95">
        <f ca="1"/>
        <v>0</v>
      </c>
      <c r="AG95">
        <f ca="1"/>
        <v>0</v>
      </c>
      <c r="AH95">
        <f ca="1"/>
        <v>0</v>
      </c>
      <c r="AI95">
        <f ca="1"/>
        <v>0</v>
      </c>
      <c r="AJ95">
        <f ca="1"/>
        <v>0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  <c r="AQ95">
        <f ca="1"/>
        <v>0</v>
      </c>
      <c r="AR95">
        <f ca="1"/>
        <v>0</v>
      </c>
      <c r="AS95">
        <f ca="1"/>
        <v>0</v>
      </c>
      <c r="AT95">
        <f ca="1"/>
        <v>0</v>
      </c>
      <c r="AU95">
        <f ca="1"/>
        <v>0</v>
      </c>
      <c r="AV95">
        <f ca="1"/>
        <v>0</v>
      </c>
      <c r="AW95">
        <f ca="1"/>
        <v>0</v>
      </c>
      <c r="AX95">
        <f ca="1"/>
        <v>0</v>
      </c>
      <c r="AY95">
        <f ca="1"/>
        <v>0</v>
      </c>
      <c r="AZ95">
        <f ca="1"/>
        <v>0</v>
      </c>
      <c r="BA95">
        <f ca="1"/>
        <v>0</v>
      </c>
      <c r="BB95">
        <f ca="1"/>
        <v>0</v>
      </c>
      <c r="BC95">
        <f ca="1"/>
        <v>0</v>
      </c>
      <c r="BD95">
        <f ca="1"/>
        <v>0</v>
      </c>
      <c r="BE95">
        <f ca="1"/>
        <v>0</v>
      </c>
      <c r="BF95">
        <f ca="1"/>
        <v>0</v>
      </c>
      <c r="BG95">
        <f ca="1"/>
        <v>0</v>
      </c>
      <c r="BH95">
        <f ca="1"/>
        <v>0</v>
      </c>
      <c r="BI95">
        <f ca="1"/>
        <v>0</v>
      </c>
      <c r="BJ95">
        <f ca="1"/>
        <v>0</v>
      </c>
      <c r="BK95">
        <f ca="1"/>
        <v>0</v>
      </c>
      <c r="BL95">
        <f ca="1"/>
        <v>0</v>
      </c>
      <c r="BM95">
        <f ca="1"/>
        <v>0</v>
      </c>
      <c r="BN95">
        <f ca="1"/>
        <v>0</v>
      </c>
      <c r="BO95">
        <f ca="1"/>
        <v>0</v>
      </c>
      <c r="BP95">
        <f ca="1"/>
        <v>0</v>
      </c>
      <c r="BQ95">
        <f ca="1"/>
        <v>0</v>
      </c>
      <c r="BR95" t="str">
        <f ca="1"/>
        <v/>
      </c>
      <c r="BS95">
        <f ca="1"/>
        <v>0</v>
      </c>
      <c r="BT95">
        <f ca="1"/>
        <v>0</v>
      </c>
      <c r="BU95" t="b">
        <f ca="1"/>
        <v>0</v>
      </c>
      <c r="BV95" t="b">
        <f ca="1"/>
        <v>0</v>
      </c>
      <c r="BW95">
        <f ca="1"/>
        <v>0</v>
      </c>
      <c r="BX95">
        <f ca="1"/>
        <v>0</v>
      </c>
      <c r="BY95">
        <f ca="1"/>
        <v>0</v>
      </c>
      <c r="BZ95">
        <f ca="1"/>
        <v>0</v>
      </c>
      <c r="CA95">
        <f ca="1"/>
        <v>0</v>
      </c>
      <c r="CB95">
        <f ca="1"/>
        <v>0</v>
      </c>
      <c r="CC95" t="b">
        <f ca="1"/>
        <v>0</v>
      </c>
      <c r="CD95" t="b">
        <f ca="1"/>
        <v>1</v>
      </c>
      <c r="CE95">
        <f ca="1"/>
        <v>0</v>
      </c>
      <c r="CF95">
        <f ca="1"/>
        <v>0</v>
      </c>
      <c r="CG95">
        <f ca="1"/>
        <v>0</v>
      </c>
      <c r="CH95">
        <f ca="1"/>
        <v>105</v>
      </c>
      <c r="CI95">
        <f ca="1"/>
        <v>75</v>
      </c>
      <c r="CJ95">
        <f ca="1"/>
        <v>0</v>
      </c>
      <c r="CK95">
        <f ca="1"/>
        <v>0</v>
      </c>
      <c r="CL95">
        <f ca="1"/>
        <v>0</v>
      </c>
      <c r="CM95">
        <f ca="1"/>
        <v>0</v>
      </c>
      <c r="CN95">
        <f ca="1"/>
        <v>0</v>
      </c>
      <c r="CO95">
        <f ca="1"/>
        <v>0</v>
      </c>
      <c r="CP95">
        <f ca="1"/>
        <v>0</v>
      </c>
      <c r="CQ95">
        <f ca="1"/>
        <v>0</v>
      </c>
      <c r="CR95">
        <f ca="1"/>
        <v>0</v>
      </c>
      <c r="CS95">
        <f ca="1"/>
        <v>0</v>
      </c>
      <c r="CT95">
        <f ca="1"/>
        <v>0</v>
      </c>
      <c r="CU95" t="b">
        <f ca="1"/>
        <v>1</v>
      </c>
      <c r="CV95" t="b">
        <f ca="1"/>
        <v>1</v>
      </c>
      <c r="CW95" t="b">
        <f ca="1"/>
        <v>0</v>
      </c>
      <c r="CX95">
        <f ca="1"/>
        <v>75</v>
      </c>
      <c r="CY95">
        <f ca="1"/>
        <v>3</v>
      </c>
      <c r="CZ95">
        <f ca="1"/>
        <v>0</v>
      </c>
      <c r="DA95">
        <f ca="1"/>
        <v>0</v>
      </c>
      <c r="DB95" t="b">
        <f ca="1"/>
        <v>1</v>
      </c>
      <c r="DC95" t="b">
        <f ca="1"/>
        <v>0</v>
      </c>
      <c r="DD95">
        <f ca="1"/>
        <v>0</v>
      </c>
      <c r="DE95" t="b">
        <f ca="1"/>
        <v>0</v>
      </c>
      <c r="DF95">
        <f ca="1"/>
        <v>0</v>
      </c>
    </row>
    <row r="96" spans="1:110" x14ac:dyDescent="0.2">
      <c r="A96" t="str">
        <f ca="1"/>
        <v>6_3 Border</v>
      </c>
      <c r="B96">
        <f ca="1"/>
        <v>3</v>
      </c>
      <c r="C96">
        <f ca="1"/>
        <v>0</v>
      </c>
      <c r="D96">
        <f ca="1"/>
        <v>0</v>
      </c>
      <c r="E96">
        <f ca="1"/>
        <v>0</v>
      </c>
      <c r="F96">
        <f ca="1"/>
        <v>0</v>
      </c>
      <c r="G96">
        <f ca="1"/>
        <v>0</v>
      </c>
      <c r="H96">
        <f ca="1"/>
        <v>0</v>
      </c>
      <c r="I96">
        <f ca="1"/>
        <v>0</v>
      </c>
      <c r="J96" t="str">
        <f ca="1"/>
        <v>2:14</v>
      </c>
      <c r="K96" t="b">
        <f ca="1"/>
        <v>0</v>
      </c>
      <c r="L96" t="b">
        <f ca="1"/>
        <v>0</v>
      </c>
      <c r="M96" t="b">
        <f ca="1"/>
        <v>0</v>
      </c>
      <c r="N96" t="str">
        <f ca="1"/>
        <v>Melusi</v>
      </c>
      <c r="O96" t="b">
        <f ca="1"/>
        <v>0</v>
      </c>
      <c r="P96">
        <f ca="1"/>
        <v>0</v>
      </c>
      <c r="Q96">
        <f ca="1"/>
        <v>0</v>
      </c>
      <c r="R96">
        <f ca="1"/>
        <v>0</v>
      </c>
      <c r="S96">
        <f ca="1"/>
        <v>0</v>
      </c>
      <c r="T96">
        <f ca="1"/>
        <v>0</v>
      </c>
      <c r="U96">
        <f ca="1"/>
        <v>0</v>
      </c>
      <c r="V96">
        <f ca="1"/>
        <v>0</v>
      </c>
      <c r="W96">
        <f ca="1"/>
        <v>0</v>
      </c>
      <c r="X96">
        <f ca="1"/>
        <v>0</v>
      </c>
      <c r="Y96">
        <f ca="1"/>
        <v>0</v>
      </c>
      <c r="Z96">
        <f ca="1"/>
        <v>3</v>
      </c>
      <c r="AA96">
        <f ca="1"/>
        <v>0</v>
      </c>
      <c r="AB96">
        <f ca="1"/>
        <v>0</v>
      </c>
      <c r="AC96">
        <f ca="1"/>
        <v>0</v>
      </c>
      <c r="AD96">
        <f ca="1"/>
        <v>0</v>
      </c>
      <c r="AE96">
        <f ca="1"/>
        <v>0</v>
      </c>
      <c r="AF96">
        <f ca="1"/>
        <v>0</v>
      </c>
      <c r="AG96">
        <f ca="1"/>
        <v>0</v>
      </c>
      <c r="AH96">
        <f ca="1"/>
        <v>0</v>
      </c>
      <c r="AI96">
        <f ca="1"/>
        <v>0</v>
      </c>
      <c r="AJ96">
        <f ca="1"/>
        <v>0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  <c r="AQ96">
        <f ca="1"/>
        <v>0</v>
      </c>
      <c r="AR96">
        <f ca="1"/>
        <v>0</v>
      </c>
      <c r="AS96">
        <f ca="1"/>
        <v>0</v>
      </c>
      <c r="AT96">
        <f ca="1"/>
        <v>0</v>
      </c>
      <c r="AU96">
        <f ca="1"/>
        <v>0</v>
      </c>
      <c r="AV96">
        <f ca="1"/>
        <v>0</v>
      </c>
      <c r="AW96">
        <f ca="1"/>
        <v>0</v>
      </c>
      <c r="AX96">
        <f ca="1"/>
        <v>0</v>
      </c>
      <c r="AY96">
        <f ca="1"/>
        <v>0</v>
      </c>
      <c r="AZ96">
        <f ca="1"/>
        <v>0</v>
      </c>
      <c r="BA96">
        <f ca="1"/>
        <v>0</v>
      </c>
      <c r="BB96">
        <f ca="1"/>
        <v>0</v>
      </c>
      <c r="BC96">
        <f ca="1"/>
        <v>0</v>
      </c>
      <c r="BD96">
        <f ca="1"/>
        <v>0</v>
      </c>
      <c r="BE96">
        <f ca="1"/>
        <v>0</v>
      </c>
      <c r="BF96">
        <f ca="1"/>
        <v>0</v>
      </c>
      <c r="BG96">
        <f ca="1"/>
        <v>0</v>
      </c>
      <c r="BH96">
        <f ca="1"/>
        <v>0</v>
      </c>
      <c r="BI96">
        <f ca="1"/>
        <v>0</v>
      </c>
      <c r="BJ96">
        <f ca="1"/>
        <v>0</v>
      </c>
      <c r="BK96">
        <f ca="1"/>
        <v>0</v>
      </c>
      <c r="BL96">
        <f ca="1"/>
        <v>0</v>
      </c>
      <c r="BM96">
        <f ca="1"/>
        <v>0</v>
      </c>
      <c r="BN96">
        <f ca="1"/>
        <v>0</v>
      </c>
      <c r="BO96">
        <f ca="1"/>
        <v>0</v>
      </c>
      <c r="BP96">
        <f ca="1"/>
        <v>0</v>
      </c>
      <c r="BQ96">
        <f ca="1"/>
        <v>0</v>
      </c>
      <c r="BR96" t="str">
        <f ca="1"/>
        <v/>
      </c>
      <c r="BS96">
        <f ca="1"/>
        <v>0</v>
      </c>
      <c r="BT96">
        <f ca="1"/>
        <v>0</v>
      </c>
      <c r="BU96" t="b">
        <f ca="1"/>
        <v>0</v>
      </c>
      <c r="BV96" t="b">
        <f ca="1"/>
        <v>0</v>
      </c>
      <c r="BW96">
        <f ca="1"/>
        <v>0</v>
      </c>
      <c r="BX96">
        <f ca="1"/>
        <v>0</v>
      </c>
      <c r="BY96">
        <f ca="1"/>
        <v>0</v>
      </c>
      <c r="BZ96">
        <f ca="1"/>
        <v>0</v>
      </c>
      <c r="CA96">
        <f ca="1"/>
        <v>0</v>
      </c>
      <c r="CB96">
        <f ca="1"/>
        <v>0</v>
      </c>
      <c r="CC96" t="b">
        <f ca="1"/>
        <v>0</v>
      </c>
      <c r="CD96" t="b">
        <f ca="1"/>
        <v>0</v>
      </c>
      <c r="CE96">
        <f ca="1"/>
        <v>0</v>
      </c>
      <c r="CF96">
        <f ca="1"/>
        <v>0</v>
      </c>
      <c r="CG96">
        <f ca="1"/>
        <v>0</v>
      </c>
      <c r="CH96">
        <f ca="1"/>
        <v>134</v>
      </c>
      <c r="CI96">
        <f ca="1"/>
        <v>46</v>
      </c>
      <c r="CJ96">
        <f ca="1"/>
        <v>0</v>
      </c>
      <c r="CK96">
        <f ca="1"/>
        <v>0</v>
      </c>
      <c r="CL96">
        <f ca="1"/>
        <v>0</v>
      </c>
      <c r="CM96">
        <f ca="1"/>
        <v>0</v>
      </c>
      <c r="CN96">
        <f ca="1"/>
        <v>0</v>
      </c>
      <c r="CO96">
        <f ca="1"/>
        <v>0</v>
      </c>
      <c r="CP96">
        <f ca="1"/>
        <v>0</v>
      </c>
      <c r="CQ96">
        <f ca="1"/>
        <v>0</v>
      </c>
      <c r="CR96">
        <f ca="1"/>
        <v>0</v>
      </c>
      <c r="CS96">
        <f ca="1"/>
        <v>0</v>
      </c>
      <c r="CT96">
        <f ca="1"/>
        <v>0</v>
      </c>
      <c r="CU96" t="b">
        <f ca="1"/>
        <v>1</v>
      </c>
      <c r="CV96" t="b">
        <f ca="1"/>
        <v>0</v>
      </c>
      <c r="CW96">
        <f ca="1"/>
        <v>67</v>
      </c>
      <c r="CX96">
        <f ca="1"/>
        <v>46</v>
      </c>
      <c r="CY96">
        <f ca="1"/>
        <v>1</v>
      </c>
      <c r="CZ96">
        <f ca="1"/>
        <v>0</v>
      </c>
      <c r="DA96">
        <f ca="1"/>
        <v>0</v>
      </c>
      <c r="DB96" t="b">
        <f ca="1"/>
        <v>0</v>
      </c>
      <c r="DC96" t="b">
        <f ca="1"/>
        <v>0</v>
      </c>
      <c r="DD96">
        <f ca="1"/>
        <v>0</v>
      </c>
      <c r="DE96" t="b">
        <f ca="1"/>
        <v>0</v>
      </c>
      <c r="DF96">
        <f ca="1"/>
        <v>0</v>
      </c>
    </row>
    <row r="97" spans="1:110" x14ac:dyDescent="0.2">
      <c r="A97" t="str">
        <f ca="1"/>
        <v>6_3 Border</v>
      </c>
      <c r="B97">
        <f ca="1"/>
        <v>4</v>
      </c>
      <c r="C97">
        <f ca="1"/>
        <v>0</v>
      </c>
      <c r="D97">
        <f ca="1"/>
        <v>0</v>
      </c>
      <c r="E97">
        <f ca="1"/>
        <v>0</v>
      </c>
      <c r="F97">
        <f ca="1"/>
        <v>0</v>
      </c>
      <c r="G97">
        <f ca="1"/>
        <v>0</v>
      </c>
      <c r="H97">
        <f ca="1"/>
        <v>0</v>
      </c>
      <c r="I97">
        <f ca="1"/>
        <v>0</v>
      </c>
      <c r="J97">
        <f ca="1"/>
        <v>0</v>
      </c>
      <c r="K97" t="b">
        <f ca="1"/>
        <v>0</v>
      </c>
      <c r="L97" t="b">
        <f ca="1"/>
        <v>0</v>
      </c>
      <c r="M97" t="b">
        <f ca="1"/>
        <v>0</v>
      </c>
      <c r="N97" t="str">
        <f ca="1"/>
        <v>Melusi</v>
      </c>
      <c r="O97" t="b">
        <f ca="1"/>
        <v>0</v>
      </c>
      <c r="P97">
        <f ca="1"/>
        <v>0</v>
      </c>
      <c r="Q97">
        <f ca="1"/>
        <v>0</v>
      </c>
      <c r="R97">
        <f ca="1"/>
        <v>0</v>
      </c>
      <c r="S97">
        <f ca="1"/>
        <v>0</v>
      </c>
      <c r="T97">
        <f ca="1"/>
        <v>0</v>
      </c>
      <c r="U97">
        <f ca="1"/>
        <v>0</v>
      </c>
      <c r="V97">
        <f ca="1"/>
        <v>0</v>
      </c>
      <c r="W97">
        <f ca="1"/>
        <v>0</v>
      </c>
      <c r="X97">
        <f ca="1"/>
        <v>0</v>
      </c>
      <c r="Y97">
        <f ca="1"/>
        <v>0</v>
      </c>
      <c r="Z97">
        <f ca="1"/>
        <v>4</v>
      </c>
      <c r="AA97">
        <f ca="1"/>
        <v>0</v>
      </c>
      <c r="AB97">
        <f ca="1"/>
        <v>0</v>
      </c>
      <c r="AC97">
        <f ca="1"/>
        <v>0</v>
      </c>
      <c r="AD97">
        <f ca="1"/>
        <v>0</v>
      </c>
      <c r="AE97">
        <f ca="1"/>
        <v>0</v>
      </c>
      <c r="AF97">
        <f ca="1"/>
        <v>0</v>
      </c>
      <c r="AG97">
        <f ca="1"/>
        <v>0</v>
      </c>
      <c r="AH97">
        <f ca="1"/>
        <v>0</v>
      </c>
      <c r="AI97">
        <f ca="1"/>
        <v>0</v>
      </c>
      <c r="AJ97">
        <f ca="1"/>
        <v>0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  <c r="AQ97">
        <f ca="1"/>
        <v>0</v>
      </c>
      <c r="AR97">
        <f ca="1"/>
        <v>0</v>
      </c>
      <c r="AS97">
        <f ca="1"/>
        <v>0</v>
      </c>
      <c r="AT97">
        <f ca="1"/>
        <v>0</v>
      </c>
      <c r="AU97">
        <f ca="1"/>
        <v>0</v>
      </c>
      <c r="AV97">
        <f ca="1"/>
        <v>0</v>
      </c>
      <c r="AW97">
        <f ca="1"/>
        <v>0</v>
      </c>
      <c r="AX97">
        <f ca="1"/>
        <v>0</v>
      </c>
      <c r="AY97">
        <f ca="1"/>
        <v>0</v>
      </c>
      <c r="AZ97">
        <f ca="1"/>
        <v>0</v>
      </c>
      <c r="BA97">
        <f ca="1"/>
        <v>0</v>
      </c>
      <c r="BB97">
        <f ca="1"/>
        <v>0</v>
      </c>
      <c r="BC97">
        <f ca="1"/>
        <v>0</v>
      </c>
      <c r="BD97">
        <f ca="1"/>
        <v>0</v>
      </c>
      <c r="BE97">
        <f ca="1"/>
        <v>0</v>
      </c>
      <c r="BF97">
        <f ca="1"/>
        <v>0</v>
      </c>
      <c r="BG97">
        <f ca="1"/>
        <v>0</v>
      </c>
      <c r="BH97">
        <f ca="1"/>
        <v>0</v>
      </c>
      <c r="BI97">
        <f ca="1"/>
        <v>0</v>
      </c>
      <c r="BJ97">
        <f ca="1"/>
        <v>0</v>
      </c>
      <c r="BK97">
        <f ca="1"/>
        <v>0</v>
      </c>
      <c r="BL97">
        <f ca="1"/>
        <v>0</v>
      </c>
      <c r="BM97">
        <f ca="1"/>
        <v>0</v>
      </c>
      <c r="BN97">
        <f ca="1"/>
        <v>0</v>
      </c>
      <c r="BO97">
        <f ca="1"/>
        <v>0</v>
      </c>
      <c r="BP97">
        <f ca="1"/>
        <v>0</v>
      </c>
      <c r="BQ97">
        <f ca="1"/>
        <v>0</v>
      </c>
      <c r="BR97" t="str">
        <f ca="1"/>
        <v/>
      </c>
      <c r="BS97">
        <f ca="1"/>
        <v>0</v>
      </c>
      <c r="BT97">
        <f ca="1"/>
        <v>0</v>
      </c>
      <c r="BU97" t="b">
        <f ca="1"/>
        <v>0</v>
      </c>
      <c r="BV97" t="b">
        <f ca="1"/>
        <v>0</v>
      </c>
      <c r="BW97">
        <f ca="1"/>
        <v>0</v>
      </c>
      <c r="BX97">
        <f ca="1"/>
        <v>0</v>
      </c>
      <c r="BY97">
        <f ca="1"/>
        <v>0</v>
      </c>
      <c r="BZ97">
        <f ca="1"/>
        <v>0</v>
      </c>
      <c r="CA97">
        <f ca="1"/>
        <v>0</v>
      </c>
      <c r="CB97">
        <f ca="1"/>
        <v>0</v>
      </c>
      <c r="CC97" t="b">
        <f ca="1"/>
        <v>0</v>
      </c>
      <c r="CD97" t="b">
        <f ca="1"/>
        <v>1</v>
      </c>
      <c r="CE97">
        <f ca="1"/>
        <v>0</v>
      </c>
      <c r="CF97">
        <f ca="1"/>
        <v>0</v>
      </c>
      <c r="CG97">
        <f ca="1"/>
        <v>0</v>
      </c>
      <c r="CH97">
        <f ca="1"/>
        <v>0</v>
      </c>
      <c r="CI97" t="b">
        <f ca="1"/>
        <v>0</v>
      </c>
      <c r="CJ97">
        <f ca="1"/>
        <v>0</v>
      </c>
      <c r="CK97">
        <f ca="1"/>
        <v>0</v>
      </c>
      <c r="CL97">
        <f ca="1"/>
        <v>0</v>
      </c>
      <c r="CM97">
        <f ca="1"/>
        <v>0</v>
      </c>
      <c r="CN97">
        <f ca="1"/>
        <v>0</v>
      </c>
      <c r="CO97">
        <f ca="1"/>
        <v>0</v>
      </c>
      <c r="CP97">
        <f ca="1"/>
        <v>0</v>
      </c>
      <c r="CQ97">
        <f ca="1"/>
        <v>0</v>
      </c>
      <c r="CR97">
        <f ca="1"/>
        <v>0</v>
      </c>
      <c r="CS97">
        <f ca="1"/>
        <v>0</v>
      </c>
      <c r="CT97">
        <f ca="1"/>
        <v>0</v>
      </c>
      <c r="CU97" t="b">
        <f ca="1"/>
        <v>1</v>
      </c>
      <c r="CV97" t="b">
        <f ca="1"/>
        <v>1</v>
      </c>
      <c r="CW97" t="b">
        <f ca="1"/>
        <v>0</v>
      </c>
      <c r="CX97" t="b">
        <f ca="1"/>
        <v>0</v>
      </c>
      <c r="CY97">
        <f ca="1"/>
        <v>1</v>
      </c>
      <c r="CZ97">
        <f ca="1"/>
        <v>0</v>
      </c>
      <c r="DA97">
        <f ca="1"/>
        <v>0</v>
      </c>
      <c r="DB97" t="b">
        <f ca="1"/>
        <v>0</v>
      </c>
      <c r="DC97" t="b">
        <f ca="1"/>
        <v>0</v>
      </c>
      <c r="DD97">
        <f ca="1"/>
        <v>0</v>
      </c>
      <c r="DE97" t="b">
        <f ca="1"/>
        <v>0</v>
      </c>
      <c r="DF97">
        <f ca="1"/>
        <v>0</v>
      </c>
    </row>
    <row r="98" spans="1:110" x14ac:dyDescent="0.2">
      <c r="A98" t="str">
        <f ca="1"/>
        <v>6_3 Border</v>
      </c>
      <c r="B98">
        <f ca="1"/>
        <v>5</v>
      </c>
      <c r="C98">
        <f ca="1"/>
        <v>0</v>
      </c>
      <c r="D98">
        <f ca="1"/>
        <v>0</v>
      </c>
      <c r="E98">
        <f ca="1"/>
        <v>0</v>
      </c>
      <c r="F98">
        <f ca="1"/>
        <v>0</v>
      </c>
      <c r="G98">
        <f ca="1"/>
        <v>0</v>
      </c>
      <c r="H98">
        <f ca="1"/>
        <v>0</v>
      </c>
      <c r="I98">
        <f ca="1"/>
        <v>0</v>
      </c>
      <c r="J98" t="str">
        <f ca="1"/>
        <v>0:35</v>
      </c>
      <c r="K98" t="b">
        <f ca="1"/>
        <v>1</v>
      </c>
      <c r="L98" t="b">
        <f ca="1"/>
        <v>0</v>
      </c>
      <c r="M98" t="b">
        <f ca="1"/>
        <v>0</v>
      </c>
      <c r="N98" t="str">
        <f ca="1"/>
        <v>Jager</v>
      </c>
      <c r="O98" t="b">
        <f ca="1"/>
        <v>0</v>
      </c>
      <c r="P98">
        <f ca="1"/>
        <v>0</v>
      </c>
      <c r="Q98">
        <f ca="1"/>
        <v>0</v>
      </c>
      <c r="R98">
        <f ca="1"/>
        <v>0</v>
      </c>
      <c r="S98">
        <f ca="1"/>
        <v>0</v>
      </c>
      <c r="T98">
        <f ca="1"/>
        <v>0</v>
      </c>
      <c r="U98">
        <f ca="1"/>
        <v>0</v>
      </c>
      <c r="V98">
        <f ca="1"/>
        <v>0</v>
      </c>
      <c r="W98">
        <f ca="1"/>
        <v>0</v>
      </c>
      <c r="X98">
        <f ca="1"/>
        <v>0</v>
      </c>
      <c r="Y98">
        <f ca="1"/>
        <v>0</v>
      </c>
      <c r="Z98">
        <f ca="1"/>
        <v>5</v>
      </c>
      <c r="AA98">
        <f ca="1"/>
        <v>0</v>
      </c>
      <c r="AB98">
        <f ca="1"/>
        <v>0</v>
      </c>
      <c r="AC98">
        <f ca="1"/>
        <v>0</v>
      </c>
      <c r="AD98">
        <f ca="1"/>
        <v>0</v>
      </c>
      <c r="AE98">
        <f ca="1"/>
        <v>0</v>
      </c>
      <c r="AF98">
        <f ca="1"/>
        <v>0</v>
      </c>
      <c r="AG98">
        <f ca="1"/>
        <v>0</v>
      </c>
      <c r="AH98">
        <f ca="1"/>
        <v>0</v>
      </c>
      <c r="AI98">
        <f ca="1"/>
        <v>0</v>
      </c>
      <c r="AJ98">
        <f ca="1"/>
        <v>0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  <c r="AQ98">
        <f ca="1"/>
        <v>0</v>
      </c>
      <c r="AR98">
        <f ca="1"/>
        <v>0</v>
      </c>
      <c r="AS98">
        <f ca="1"/>
        <v>0</v>
      </c>
      <c r="AT98">
        <f ca="1"/>
        <v>0</v>
      </c>
      <c r="AU98">
        <f ca="1"/>
        <v>0</v>
      </c>
      <c r="AV98">
        <f ca="1"/>
        <v>0</v>
      </c>
      <c r="AW98">
        <f ca="1"/>
        <v>0</v>
      </c>
      <c r="AX98">
        <f ca="1"/>
        <v>0</v>
      </c>
      <c r="AY98">
        <f ca="1"/>
        <v>0</v>
      </c>
      <c r="AZ98">
        <f ca="1"/>
        <v>0</v>
      </c>
      <c r="BA98">
        <f ca="1"/>
        <v>0</v>
      </c>
      <c r="BB98">
        <f ca="1"/>
        <v>0</v>
      </c>
      <c r="BC98">
        <f ca="1"/>
        <v>0</v>
      </c>
      <c r="BD98">
        <f ca="1"/>
        <v>0</v>
      </c>
      <c r="BE98">
        <f ca="1"/>
        <v>0</v>
      </c>
      <c r="BF98">
        <f ca="1"/>
        <v>0</v>
      </c>
      <c r="BG98">
        <f ca="1"/>
        <v>0</v>
      </c>
      <c r="BH98">
        <f ca="1"/>
        <v>0</v>
      </c>
      <c r="BI98">
        <f ca="1"/>
        <v>0</v>
      </c>
      <c r="BJ98">
        <f ca="1"/>
        <v>0</v>
      </c>
      <c r="BK98">
        <f ca="1"/>
        <v>0</v>
      </c>
      <c r="BL98">
        <f ca="1"/>
        <v>0</v>
      </c>
      <c r="BM98">
        <f ca="1"/>
        <v>0</v>
      </c>
      <c r="BN98">
        <f ca="1"/>
        <v>0</v>
      </c>
      <c r="BO98">
        <f ca="1"/>
        <v>0</v>
      </c>
      <c r="BP98">
        <f ca="1"/>
        <v>0</v>
      </c>
      <c r="BQ98">
        <f ca="1"/>
        <v>0</v>
      </c>
      <c r="BR98" t="str">
        <f ca="1"/>
        <v/>
      </c>
      <c r="BS98">
        <f ca="1"/>
        <v>0</v>
      </c>
      <c r="BT98">
        <f ca="1"/>
        <v>-80</v>
      </c>
      <c r="BU98" t="b">
        <f ca="1"/>
        <v>0</v>
      </c>
      <c r="BV98" t="b">
        <f ca="1"/>
        <v>0</v>
      </c>
      <c r="BW98">
        <f ca="1"/>
        <v>0</v>
      </c>
      <c r="BX98">
        <f ca="1"/>
        <v>0</v>
      </c>
      <c r="BY98">
        <f ca="1"/>
        <v>0</v>
      </c>
      <c r="BZ98">
        <f ca="1"/>
        <v>0</v>
      </c>
      <c r="CA98">
        <f ca="1"/>
        <v>1</v>
      </c>
      <c r="CB98">
        <f ca="1"/>
        <v>1</v>
      </c>
      <c r="CC98" t="b">
        <f ca="1"/>
        <v>0</v>
      </c>
      <c r="CD98" t="b">
        <f ca="1"/>
        <v>1</v>
      </c>
      <c r="CE98">
        <f ca="1"/>
        <v>0</v>
      </c>
      <c r="CF98">
        <f ca="1"/>
        <v>0</v>
      </c>
      <c r="CG98">
        <f ca="1"/>
        <v>0</v>
      </c>
      <c r="CH98">
        <f ca="1"/>
        <v>35</v>
      </c>
      <c r="CI98">
        <f ca="1"/>
        <v>65</v>
      </c>
      <c r="CJ98">
        <f ca="1"/>
        <v>0</v>
      </c>
      <c r="CK98">
        <f ca="1"/>
        <v>0</v>
      </c>
      <c r="CL98">
        <f ca="1"/>
        <v>0</v>
      </c>
      <c r="CM98">
        <f ca="1"/>
        <v>0</v>
      </c>
      <c r="CN98">
        <f ca="1"/>
        <v>0</v>
      </c>
      <c r="CO98">
        <f ca="1"/>
        <v>0</v>
      </c>
      <c r="CP98">
        <f ca="1"/>
        <v>0</v>
      </c>
      <c r="CQ98">
        <f ca="1"/>
        <v>0</v>
      </c>
      <c r="CR98">
        <f ca="1"/>
        <v>0</v>
      </c>
      <c r="CS98">
        <f ca="1"/>
        <v>0</v>
      </c>
      <c r="CT98">
        <f ca="1"/>
        <v>0</v>
      </c>
      <c r="CU98" t="b">
        <f ca="1"/>
        <v>0</v>
      </c>
      <c r="CV98" t="b">
        <f ca="1"/>
        <v>1</v>
      </c>
      <c r="CW98">
        <f ca="1"/>
        <v>51</v>
      </c>
      <c r="CX98">
        <f ca="1"/>
        <v>65</v>
      </c>
      <c r="CY98">
        <f ca="1"/>
        <v>0</v>
      </c>
      <c r="CZ98">
        <f ca="1"/>
        <v>1</v>
      </c>
      <c r="DA98">
        <f ca="1"/>
        <v>0</v>
      </c>
      <c r="DB98" t="b">
        <f ca="1"/>
        <v>0</v>
      </c>
      <c r="DC98" t="b">
        <f ca="1"/>
        <v>0</v>
      </c>
      <c r="DD98">
        <f ca="1"/>
        <v>0</v>
      </c>
      <c r="DE98" t="b">
        <f ca="1"/>
        <v>0</v>
      </c>
      <c r="DF98">
        <f ca="1"/>
        <v>0</v>
      </c>
    </row>
    <row r="99" spans="1:110" x14ac:dyDescent="0.2">
      <c r="A99" t="str">
        <f ca="1"/>
        <v>6_3 Border</v>
      </c>
      <c r="B99">
        <f ca="1"/>
        <v>6</v>
      </c>
      <c r="C99">
        <f ca="1"/>
        <v>0</v>
      </c>
      <c r="D99">
        <f ca="1"/>
        <v>0</v>
      </c>
      <c r="E99">
        <f ca="1"/>
        <v>0</v>
      </c>
      <c r="F99">
        <f ca="1"/>
        <v>0</v>
      </c>
      <c r="G99">
        <f ca="1"/>
        <v>0</v>
      </c>
      <c r="H99">
        <f ca="1"/>
        <v>0</v>
      </c>
      <c r="I99">
        <f ca="1"/>
        <v>0</v>
      </c>
      <c r="J99" t="str">
        <f ca="1"/>
        <v>0:59</v>
      </c>
      <c r="K99" t="b">
        <f ca="1"/>
        <v>0</v>
      </c>
      <c r="L99" t="b">
        <f ca="1"/>
        <v>0</v>
      </c>
      <c r="M99" t="b">
        <f ca="1"/>
        <v>0</v>
      </c>
      <c r="N99" t="str">
        <f ca="1"/>
        <v>Jager</v>
      </c>
      <c r="O99" t="b">
        <f ca="1"/>
        <v>0</v>
      </c>
      <c r="P99">
        <f ca="1"/>
        <v>0</v>
      </c>
      <c r="Q99">
        <f ca="1"/>
        <v>0</v>
      </c>
      <c r="R99">
        <f ca="1"/>
        <v>0</v>
      </c>
      <c r="S99">
        <f ca="1"/>
        <v>0</v>
      </c>
      <c r="T99">
        <f ca="1"/>
        <v>0</v>
      </c>
      <c r="U99">
        <f ca="1"/>
        <v>0</v>
      </c>
      <c r="V99">
        <f ca="1"/>
        <v>0</v>
      </c>
      <c r="W99">
        <f ca="1"/>
        <v>0</v>
      </c>
      <c r="X99">
        <f ca="1"/>
        <v>0</v>
      </c>
      <c r="Y99">
        <f ca="1"/>
        <v>0</v>
      </c>
      <c r="Z99">
        <f ca="1"/>
        <v>6</v>
      </c>
      <c r="AA99">
        <f ca="1"/>
        <v>0</v>
      </c>
      <c r="AB99">
        <f ca="1"/>
        <v>0</v>
      </c>
      <c r="AC99">
        <f ca="1"/>
        <v>0</v>
      </c>
      <c r="AD99">
        <f ca="1"/>
        <v>0</v>
      </c>
      <c r="AE99">
        <f ca="1"/>
        <v>0</v>
      </c>
      <c r="AF99">
        <f ca="1"/>
        <v>0</v>
      </c>
      <c r="AG99">
        <f ca="1"/>
        <v>0</v>
      </c>
      <c r="AH99">
        <f ca="1"/>
        <v>0</v>
      </c>
      <c r="AI99">
        <f ca="1"/>
        <v>0</v>
      </c>
      <c r="AJ99">
        <f ca="1"/>
        <v>0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  <c r="AQ99">
        <f ca="1"/>
        <v>0</v>
      </c>
      <c r="AR99">
        <f ca="1"/>
        <v>0</v>
      </c>
      <c r="AS99">
        <f ca="1"/>
        <v>0</v>
      </c>
      <c r="AT99">
        <f ca="1"/>
        <v>0</v>
      </c>
      <c r="AU99">
        <f ca="1"/>
        <v>0</v>
      </c>
      <c r="AV99">
        <f ca="1"/>
        <v>0</v>
      </c>
      <c r="AW99">
        <f ca="1"/>
        <v>0</v>
      </c>
      <c r="AX99">
        <f ca="1"/>
        <v>0</v>
      </c>
      <c r="AY99">
        <f ca="1"/>
        <v>0</v>
      </c>
      <c r="AZ99">
        <f ca="1"/>
        <v>0</v>
      </c>
      <c r="BA99">
        <f ca="1"/>
        <v>0</v>
      </c>
      <c r="BB99">
        <f ca="1"/>
        <v>0</v>
      </c>
      <c r="BC99">
        <f ca="1"/>
        <v>0</v>
      </c>
      <c r="BD99">
        <f ca="1"/>
        <v>0</v>
      </c>
      <c r="BE99">
        <f ca="1"/>
        <v>0</v>
      </c>
      <c r="BF99">
        <f ca="1"/>
        <v>0</v>
      </c>
      <c r="BG99">
        <f ca="1"/>
        <v>0</v>
      </c>
      <c r="BH99">
        <f ca="1"/>
        <v>0</v>
      </c>
      <c r="BI99">
        <f ca="1"/>
        <v>0</v>
      </c>
      <c r="BJ99">
        <f ca="1"/>
        <v>0</v>
      </c>
      <c r="BK99">
        <f ca="1"/>
        <v>0</v>
      </c>
      <c r="BL99">
        <f ca="1"/>
        <v>0</v>
      </c>
      <c r="BM99">
        <f ca="1"/>
        <v>0</v>
      </c>
      <c r="BN99">
        <f ca="1"/>
        <v>0</v>
      </c>
      <c r="BO99">
        <f ca="1"/>
        <v>0</v>
      </c>
      <c r="BP99">
        <f ca="1"/>
        <v>0</v>
      </c>
      <c r="BQ99">
        <f ca="1"/>
        <v>0</v>
      </c>
      <c r="BR99" t="str">
        <f ca="1"/>
        <v/>
      </c>
      <c r="BS99">
        <f ca="1"/>
        <v>0</v>
      </c>
      <c r="BT99">
        <f ca="1"/>
        <v>0</v>
      </c>
      <c r="BU99" t="b">
        <f ca="1"/>
        <v>0</v>
      </c>
      <c r="BV99" t="b">
        <f ca="1"/>
        <v>0</v>
      </c>
      <c r="BW99">
        <f ca="1"/>
        <v>0</v>
      </c>
      <c r="BX99">
        <f ca="1"/>
        <v>0</v>
      </c>
      <c r="BY99">
        <f ca="1"/>
        <v>0</v>
      </c>
      <c r="BZ99">
        <f ca="1"/>
        <v>0</v>
      </c>
      <c r="CA99">
        <f ca="1"/>
        <v>1</v>
      </c>
      <c r="CB99">
        <f ca="1"/>
        <v>1</v>
      </c>
      <c r="CC99" t="b">
        <f ca="1"/>
        <v>0</v>
      </c>
      <c r="CD99" t="b">
        <f ca="1"/>
        <v>1</v>
      </c>
      <c r="CE99">
        <f ca="1"/>
        <v>0</v>
      </c>
      <c r="CF99">
        <f ca="1"/>
        <v>1</v>
      </c>
      <c r="CG99">
        <f ca="1"/>
        <v>0</v>
      </c>
      <c r="CH99">
        <f ca="1"/>
        <v>59</v>
      </c>
      <c r="CI99">
        <f ca="1"/>
        <v>121</v>
      </c>
      <c r="CJ99">
        <f ca="1"/>
        <v>0</v>
      </c>
      <c r="CK99">
        <f ca="1"/>
        <v>0</v>
      </c>
      <c r="CL99">
        <f ca="1"/>
        <v>0</v>
      </c>
      <c r="CM99">
        <f ca="1"/>
        <v>0</v>
      </c>
      <c r="CN99">
        <f ca="1"/>
        <v>0</v>
      </c>
      <c r="CO99">
        <f ca="1"/>
        <v>0</v>
      </c>
      <c r="CP99">
        <f ca="1"/>
        <v>0</v>
      </c>
      <c r="CQ99">
        <f ca="1"/>
        <v>0</v>
      </c>
      <c r="CR99">
        <f ca="1"/>
        <v>0</v>
      </c>
      <c r="CS99">
        <f ca="1"/>
        <v>0</v>
      </c>
      <c r="CT99">
        <f ca="1"/>
        <v>0</v>
      </c>
      <c r="CU99" t="b">
        <f ca="1"/>
        <v>1</v>
      </c>
      <c r="CV99" t="b">
        <f ca="1"/>
        <v>1</v>
      </c>
      <c r="CW99" t="b">
        <f ca="1"/>
        <v>0</v>
      </c>
      <c r="CX99">
        <f ca="1"/>
        <v>121</v>
      </c>
      <c r="CY99">
        <f ca="1"/>
        <v>0</v>
      </c>
      <c r="CZ99">
        <f ca="1"/>
        <v>1</v>
      </c>
      <c r="DA99">
        <f ca="1"/>
        <v>0</v>
      </c>
      <c r="DB99" t="b">
        <f ca="1"/>
        <v>0</v>
      </c>
      <c r="DC99" t="b">
        <f ca="1"/>
        <v>0</v>
      </c>
      <c r="DD99">
        <f ca="1"/>
        <v>0</v>
      </c>
      <c r="DE99" t="b">
        <f ca="1"/>
        <v>0</v>
      </c>
      <c r="DF99">
        <f ca="1"/>
        <v>0</v>
      </c>
    </row>
    <row r="100" spans="1:110" x14ac:dyDescent="0.2">
      <c r="A100" t="str">
        <f ca="1"/>
        <v>6_3 Border</v>
      </c>
      <c r="B100">
        <f ca="1"/>
        <v>7</v>
      </c>
      <c r="C100">
        <f ca="1"/>
        <v>0</v>
      </c>
      <c r="D100">
        <f ca="1"/>
        <v>0</v>
      </c>
      <c r="E100">
        <f ca="1"/>
        <v>0</v>
      </c>
      <c r="F100">
        <f ca="1"/>
        <v>0</v>
      </c>
      <c r="G100">
        <f ca="1"/>
        <v>0</v>
      </c>
      <c r="H100">
        <f ca="1"/>
        <v>0</v>
      </c>
      <c r="I100">
        <f ca="1"/>
        <v>0</v>
      </c>
      <c r="J100" t="str">
        <f ca="1"/>
        <v>2:04</v>
      </c>
      <c r="K100" t="b">
        <f ca="1"/>
        <v>0</v>
      </c>
      <c r="L100" t="b">
        <f ca="1"/>
        <v>0</v>
      </c>
      <c r="M100" t="b">
        <f ca="1"/>
        <v>0</v>
      </c>
      <c r="N100" t="str">
        <f ca="1"/>
        <v>Finka</v>
      </c>
      <c r="O100" t="b">
        <f ca="1"/>
        <v>0</v>
      </c>
      <c r="P100">
        <f ca="1"/>
        <v>0</v>
      </c>
      <c r="Q100">
        <f ca="1"/>
        <v>0</v>
      </c>
      <c r="R100">
        <f ca="1"/>
        <v>0</v>
      </c>
      <c r="S100">
        <f ca="1"/>
        <v>0</v>
      </c>
      <c r="T100">
        <f ca="1"/>
        <v>0</v>
      </c>
      <c r="U100">
        <f ca="1"/>
        <v>0</v>
      </c>
      <c r="V100">
        <f ca="1"/>
        <v>0</v>
      </c>
      <c r="W100">
        <f ca="1"/>
        <v>0</v>
      </c>
      <c r="X100">
        <f ca="1"/>
        <v>0</v>
      </c>
      <c r="Y100">
        <f ca="1"/>
        <v>0</v>
      </c>
      <c r="Z100">
        <f ca="1"/>
        <v>7</v>
      </c>
      <c r="AA100">
        <f ca="1"/>
        <v>0</v>
      </c>
      <c r="AB100">
        <f ca="1"/>
        <v>0</v>
      </c>
      <c r="AC100">
        <f ca="1"/>
        <v>0</v>
      </c>
      <c r="AD100">
        <f ca="1"/>
        <v>0</v>
      </c>
      <c r="AE100">
        <f ca="1"/>
        <v>0</v>
      </c>
      <c r="AF100">
        <f ca="1"/>
        <v>0</v>
      </c>
      <c r="AG100">
        <f ca="1"/>
        <v>0</v>
      </c>
      <c r="AH100">
        <f ca="1"/>
        <v>0</v>
      </c>
      <c r="AI100">
        <f ca="1"/>
        <v>0</v>
      </c>
      <c r="AJ100">
        <f ca="1"/>
        <v>0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  <c r="AQ100">
        <f ca="1"/>
        <v>0</v>
      </c>
      <c r="AR100">
        <f ca="1"/>
        <v>0</v>
      </c>
      <c r="AS100">
        <f ca="1"/>
        <v>0</v>
      </c>
      <c r="AT100">
        <f ca="1"/>
        <v>0</v>
      </c>
      <c r="AU100">
        <f ca="1"/>
        <v>0</v>
      </c>
      <c r="AV100">
        <f ca="1"/>
        <v>0</v>
      </c>
      <c r="AW100">
        <f ca="1"/>
        <v>0</v>
      </c>
      <c r="AX100">
        <f ca="1"/>
        <v>0</v>
      </c>
      <c r="AY100">
        <f ca="1"/>
        <v>0</v>
      </c>
      <c r="AZ100">
        <f ca="1"/>
        <v>0</v>
      </c>
      <c r="BA100">
        <f ca="1"/>
        <v>0</v>
      </c>
      <c r="BB100">
        <f ca="1"/>
        <v>0</v>
      </c>
      <c r="BC100">
        <f ca="1"/>
        <v>0</v>
      </c>
      <c r="BD100">
        <f ca="1"/>
        <v>0</v>
      </c>
      <c r="BE100">
        <f ca="1"/>
        <v>0</v>
      </c>
      <c r="BF100">
        <f ca="1"/>
        <v>0</v>
      </c>
      <c r="BG100">
        <f ca="1"/>
        <v>0</v>
      </c>
      <c r="BH100">
        <f ca="1"/>
        <v>0</v>
      </c>
      <c r="BI100">
        <f ca="1"/>
        <v>0</v>
      </c>
      <c r="BJ100">
        <f ca="1"/>
        <v>0</v>
      </c>
      <c r="BK100">
        <f ca="1"/>
        <v>0</v>
      </c>
      <c r="BL100">
        <f ca="1"/>
        <v>0</v>
      </c>
      <c r="BM100">
        <f ca="1"/>
        <v>0</v>
      </c>
      <c r="BN100">
        <f ca="1"/>
        <v>0</v>
      </c>
      <c r="BO100">
        <f ca="1"/>
        <v>0</v>
      </c>
      <c r="BP100">
        <f ca="1"/>
        <v>0</v>
      </c>
      <c r="BQ100">
        <f ca="1"/>
        <v>0</v>
      </c>
      <c r="BR100" t="str">
        <f ca="1"/>
        <v/>
      </c>
      <c r="BS100">
        <f ca="1"/>
        <v>0</v>
      </c>
      <c r="BT100">
        <f ca="1"/>
        <v>0</v>
      </c>
      <c r="BU100" t="b">
        <f ca="1"/>
        <v>0</v>
      </c>
      <c r="BV100" t="b">
        <f ca="1"/>
        <v>0</v>
      </c>
      <c r="BW100">
        <f ca="1"/>
        <v>0</v>
      </c>
      <c r="BX100">
        <f ca="1"/>
        <v>0</v>
      </c>
      <c r="BY100">
        <f ca="1"/>
        <v>0</v>
      </c>
      <c r="BZ100">
        <f ca="1"/>
        <v>0</v>
      </c>
      <c r="CA100">
        <f ca="1"/>
        <v>0</v>
      </c>
      <c r="CB100">
        <f ca="1"/>
        <v>0</v>
      </c>
      <c r="CC100" t="b">
        <f ca="1"/>
        <v>0</v>
      </c>
      <c r="CD100" t="b">
        <f ca="1"/>
        <v>0</v>
      </c>
      <c r="CE100">
        <f ca="1"/>
        <v>0</v>
      </c>
      <c r="CF100">
        <f ca="1"/>
        <v>0</v>
      </c>
      <c r="CG100">
        <f ca="1"/>
        <v>0</v>
      </c>
      <c r="CH100">
        <f ca="1"/>
        <v>124</v>
      </c>
      <c r="CI100">
        <f ca="1"/>
        <v>56</v>
      </c>
      <c r="CJ100">
        <f ca="1"/>
        <v>0</v>
      </c>
      <c r="CK100">
        <f ca="1"/>
        <v>0</v>
      </c>
      <c r="CL100">
        <f ca="1"/>
        <v>0</v>
      </c>
      <c r="CM100">
        <f ca="1"/>
        <v>0</v>
      </c>
      <c r="CN100">
        <f ca="1"/>
        <v>0</v>
      </c>
      <c r="CO100">
        <f ca="1"/>
        <v>0</v>
      </c>
      <c r="CP100">
        <f ca="1"/>
        <v>0</v>
      </c>
      <c r="CQ100">
        <f ca="1"/>
        <v>0</v>
      </c>
      <c r="CR100">
        <f ca="1"/>
        <v>0</v>
      </c>
      <c r="CS100">
        <f ca="1"/>
        <v>0</v>
      </c>
      <c r="CT100">
        <f ca="1"/>
        <v>0</v>
      </c>
      <c r="CU100">
        <f ca="1"/>
        <v>0</v>
      </c>
      <c r="CV100">
        <f ca="1"/>
        <v>0</v>
      </c>
      <c r="CW100">
        <f ca="1"/>
        <v>0</v>
      </c>
      <c r="CX100">
        <f ca="1"/>
        <v>0</v>
      </c>
      <c r="CY100">
        <f ca="1"/>
        <v>0</v>
      </c>
      <c r="CZ100">
        <f ca="1"/>
        <v>0</v>
      </c>
      <c r="DA100">
        <f ca="1"/>
        <v>0</v>
      </c>
      <c r="DB100" t="b">
        <f ca="1"/>
        <v>0</v>
      </c>
      <c r="DC100" t="b">
        <f ca="1"/>
        <v>0</v>
      </c>
      <c r="DD100">
        <f ca="1"/>
        <v>0</v>
      </c>
      <c r="DE100" t="b">
        <f ca="1"/>
        <v>0</v>
      </c>
      <c r="DF100">
        <f ca="1"/>
        <v>0</v>
      </c>
    </row>
    <row r="101" spans="1:110" x14ac:dyDescent="0.2">
      <c r="A101" t="str">
        <f ca="1"/>
        <v>6_3 Border</v>
      </c>
      <c r="B101">
        <f ca="1"/>
        <v>8</v>
      </c>
      <c r="C101">
        <f ca="1"/>
        <v>0</v>
      </c>
      <c r="D101">
        <f ca="1"/>
        <v>0</v>
      </c>
      <c r="E101">
        <f ca="1"/>
        <v>0</v>
      </c>
      <c r="F101">
        <f ca="1"/>
        <v>0</v>
      </c>
      <c r="G101">
        <f ca="1"/>
        <v>0</v>
      </c>
      <c r="H101">
        <f ca="1"/>
        <v>0</v>
      </c>
      <c r="I101">
        <f ca="1"/>
        <v>0</v>
      </c>
      <c r="J101">
        <f ca="1"/>
        <v>0</v>
      </c>
      <c r="K101" t="b">
        <f ca="1"/>
        <v>0</v>
      </c>
      <c r="L101" t="b">
        <f ca="1"/>
        <v>0</v>
      </c>
      <c r="M101" t="b">
        <f ca="1"/>
        <v>0</v>
      </c>
      <c r="N101" t="str">
        <f ca="1"/>
        <v>Finka</v>
      </c>
      <c r="O101" t="b">
        <f ca="1"/>
        <v>0</v>
      </c>
      <c r="P101">
        <f ca="1"/>
        <v>0</v>
      </c>
      <c r="Q101">
        <f ca="1"/>
        <v>0</v>
      </c>
      <c r="R101">
        <f ca="1"/>
        <v>0</v>
      </c>
      <c r="S101">
        <f ca="1"/>
        <v>0</v>
      </c>
      <c r="T101">
        <f ca="1"/>
        <v>0</v>
      </c>
      <c r="U101">
        <f ca="1"/>
        <v>0</v>
      </c>
      <c r="V101">
        <f ca="1"/>
        <v>0</v>
      </c>
      <c r="W101">
        <f ca="1"/>
        <v>0</v>
      </c>
      <c r="X101">
        <f ca="1"/>
        <v>0</v>
      </c>
      <c r="Y101">
        <f ca="1"/>
        <v>0</v>
      </c>
      <c r="Z101">
        <f ca="1"/>
        <v>8</v>
      </c>
      <c r="AA101">
        <f ca="1"/>
        <v>0</v>
      </c>
      <c r="AB101">
        <f ca="1"/>
        <v>0</v>
      </c>
      <c r="AC101">
        <f ca="1"/>
        <v>0</v>
      </c>
      <c r="AD101">
        <f ca="1"/>
        <v>0</v>
      </c>
      <c r="AE101">
        <f ca="1"/>
        <v>0</v>
      </c>
      <c r="AF101">
        <f ca="1"/>
        <v>0</v>
      </c>
      <c r="AG101">
        <f ca="1"/>
        <v>0</v>
      </c>
      <c r="AH101">
        <f ca="1"/>
        <v>0</v>
      </c>
      <c r="AI101">
        <f ca="1"/>
        <v>0</v>
      </c>
      <c r="AJ101">
        <f ca="1"/>
        <v>0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  <c r="AQ101">
        <f ca="1"/>
        <v>0</v>
      </c>
      <c r="AR101">
        <f ca="1"/>
        <v>0</v>
      </c>
      <c r="AS101">
        <f ca="1"/>
        <v>0</v>
      </c>
      <c r="AT101">
        <f ca="1"/>
        <v>0</v>
      </c>
      <c r="AU101">
        <f ca="1"/>
        <v>0</v>
      </c>
      <c r="AV101">
        <f ca="1"/>
        <v>0</v>
      </c>
      <c r="AW101">
        <f ca="1"/>
        <v>0</v>
      </c>
      <c r="AX101">
        <f ca="1"/>
        <v>0</v>
      </c>
      <c r="AY101">
        <f ca="1"/>
        <v>0</v>
      </c>
      <c r="AZ101">
        <f ca="1"/>
        <v>0</v>
      </c>
      <c r="BA101">
        <f ca="1"/>
        <v>0</v>
      </c>
      <c r="BB101">
        <f ca="1"/>
        <v>0</v>
      </c>
      <c r="BC101">
        <f ca="1"/>
        <v>0</v>
      </c>
      <c r="BD101">
        <f ca="1"/>
        <v>0</v>
      </c>
      <c r="BE101">
        <f ca="1"/>
        <v>0</v>
      </c>
      <c r="BF101">
        <f ca="1"/>
        <v>0</v>
      </c>
      <c r="BG101">
        <f ca="1"/>
        <v>0</v>
      </c>
      <c r="BH101">
        <f ca="1"/>
        <v>0</v>
      </c>
      <c r="BI101">
        <f ca="1"/>
        <v>0</v>
      </c>
      <c r="BJ101">
        <f ca="1"/>
        <v>0</v>
      </c>
      <c r="BK101">
        <f ca="1"/>
        <v>0</v>
      </c>
      <c r="BL101">
        <f ca="1"/>
        <v>0</v>
      </c>
      <c r="BM101">
        <f ca="1"/>
        <v>0</v>
      </c>
      <c r="BN101">
        <f ca="1"/>
        <v>0</v>
      </c>
      <c r="BO101">
        <f ca="1"/>
        <v>0</v>
      </c>
      <c r="BP101">
        <f ca="1"/>
        <v>0</v>
      </c>
      <c r="BQ101">
        <f ca="1"/>
        <v>0</v>
      </c>
      <c r="BR101" t="str">
        <f ca="1"/>
        <v/>
      </c>
      <c r="BS101">
        <f ca="1"/>
        <v>0</v>
      </c>
      <c r="BT101">
        <f ca="1"/>
        <v>0</v>
      </c>
      <c r="BU101" t="b">
        <f ca="1"/>
        <v>0</v>
      </c>
      <c r="BV101" t="b">
        <f ca="1"/>
        <v>0</v>
      </c>
      <c r="BW101">
        <f ca="1"/>
        <v>0</v>
      </c>
      <c r="BX101">
        <f ca="1"/>
        <v>0</v>
      </c>
      <c r="BY101">
        <f ca="1"/>
        <v>0</v>
      </c>
      <c r="BZ101" t="str">
        <f ca="1"/>
        <v xml:space="preserve"> </v>
      </c>
      <c r="CA101">
        <f ca="1"/>
        <v>3</v>
      </c>
      <c r="CB101">
        <f ca="1"/>
        <v>1</v>
      </c>
      <c r="CC101" t="b">
        <f ca="1"/>
        <v>1</v>
      </c>
      <c r="CD101" t="b">
        <f ca="1"/>
        <v>1</v>
      </c>
      <c r="CE101">
        <f ca="1"/>
        <v>0</v>
      </c>
      <c r="CF101">
        <f ca="1"/>
        <v>0</v>
      </c>
      <c r="CG101">
        <f ca="1"/>
        <v>0</v>
      </c>
      <c r="CH101">
        <f ca="1"/>
        <v>0</v>
      </c>
      <c r="CI101" t="b">
        <f ca="1"/>
        <v>0</v>
      </c>
      <c r="CJ101">
        <f ca="1"/>
        <v>0</v>
      </c>
      <c r="CK101">
        <f ca="1"/>
        <v>0</v>
      </c>
      <c r="CL101">
        <f ca="1"/>
        <v>0</v>
      </c>
      <c r="CM101">
        <f ca="1"/>
        <v>0</v>
      </c>
      <c r="CN101">
        <f ca="1"/>
        <v>0</v>
      </c>
      <c r="CO101">
        <f ca="1"/>
        <v>0</v>
      </c>
      <c r="CP101">
        <f ca="1"/>
        <v>0</v>
      </c>
      <c r="CQ101">
        <f ca="1"/>
        <v>0</v>
      </c>
      <c r="CR101">
        <f ca="1"/>
        <v>0</v>
      </c>
      <c r="CS101">
        <f ca="1"/>
        <v>0</v>
      </c>
      <c r="CT101">
        <f ca="1"/>
        <v>0</v>
      </c>
      <c r="CU101">
        <f ca="1"/>
        <v>0</v>
      </c>
      <c r="CV101">
        <f ca="1"/>
        <v>0</v>
      </c>
      <c r="CW101">
        <f ca="1"/>
        <v>0</v>
      </c>
      <c r="CX101">
        <f ca="1"/>
        <v>0</v>
      </c>
      <c r="CY101">
        <f ca="1"/>
        <v>0</v>
      </c>
      <c r="CZ101">
        <f ca="1"/>
        <v>0</v>
      </c>
      <c r="DA101">
        <f ca="1"/>
        <v>0</v>
      </c>
      <c r="DB101" t="b">
        <f ca="1"/>
        <v>0</v>
      </c>
      <c r="DC101" t="b">
        <f ca="1"/>
        <v>1</v>
      </c>
      <c r="DD101">
        <f ca="1"/>
        <v>0</v>
      </c>
      <c r="DE101" t="b">
        <f ca="1"/>
        <v>0</v>
      </c>
      <c r="DF101">
        <f ca="1"/>
        <v>0</v>
      </c>
    </row>
    <row r="102" spans="1:110" x14ac:dyDescent="0.2">
      <c r="A102" t="str">
        <f ca="1"/>
        <v>6_3 Border</v>
      </c>
      <c r="B102">
        <f ca="1"/>
        <v>9</v>
      </c>
      <c r="C102">
        <f ca="1"/>
        <v>0</v>
      </c>
      <c r="D102">
        <f ca="1"/>
        <v>0</v>
      </c>
      <c r="E102">
        <f ca="1"/>
        <v>0</v>
      </c>
      <c r="F102">
        <f ca="1"/>
        <v>0</v>
      </c>
      <c r="G102">
        <f ca="1"/>
        <v>0</v>
      </c>
      <c r="H102">
        <f ca="1"/>
        <v>0</v>
      </c>
      <c r="I102">
        <f ca="1"/>
        <v>0</v>
      </c>
      <c r="J102" t="str">
        <f ca="1"/>
        <v>1:53</v>
      </c>
      <c r="K102" t="b">
        <f ca="1"/>
        <v>0</v>
      </c>
      <c r="L102" t="b">
        <f ca="1"/>
        <v>1</v>
      </c>
      <c r="M102" t="b">
        <f ca="1"/>
        <v>0</v>
      </c>
      <c r="N102" t="str">
        <f ca="1"/>
        <v>Finka</v>
      </c>
      <c r="O102" t="b">
        <f ca="1"/>
        <v>0</v>
      </c>
      <c r="P102">
        <f ca="1"/>
        <v>0</v>
      </c>
      <c r="Q102">
        <f ca="1"/>
        <v>0</v>
      </c>
      <c r="R102">
        <f ca="1"/>
        <v>0</v>
      </c>
      <c r="S102">
        <f ca="1"/>
        <v>0</v>
      </c>
      <c r="T102">
        <f ca="1"/>
        <v>0</v>
      </c>
      <c r="U102">
        <f ca="1"/>
        <v>0</v>
      </c>
      <c r="V102">
        <f ca="1"/>
        <v>0</v>
      </c>
      <c r="W102">
        <f ca="1"/>
        <v>0</v>
      </c>
      <c r="X102">
        <f ca="1"/>
        <v>0</v>
      </c>
      <c r="Y102">
        <f ca="1"/>
        <v>0</v>
      </c>
      <c r="Z102">
        <f ca="1"/>
        <v>9</v>
      </c>
      <c r="AA102">
        <f ca="1"/>
        <v>0</v>
      </c>
      <c r="AB102">
        <f ca="1"/>
        <v>0</v>
      </c>
      <c r="AC102">
        <f ca="1"/>
        <v>0</v>
      </c>
      <c r="AD102">
        <f ca="1"/>
        <v>0</v>
      </c>
      <c r="AE102">
        <f ca="1"/>
        <v>0</v>
      </c>
      <c r="AF102">
        <f ca="1"/>
        <v>0</v>
      </c>
      <c r="AG102">
        <f ca="1"/>
        <v>0</v>
      </c>
      <c r="AH102">
        <f ca="1"/>
        <v>0</v>
      </c>
      <c r="AI102">
        <f ca="1"/>
        <v>0</v>
      </c>
      <c r="AJ102">
        <f ca="1"/>
        <v>0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  <c r="AQ102">
        <f ca="1"/>
        <v>0</v>
      </c>
      <c r="AR102">
        <f ca="1"/>
        <v>0</v>
      </c>
      <c r="AS102">
        <f ca="1"/>
        <v>0</v>
      </c>
      <c r="AT102">
        <f ca="1"/>
        <v>0</v>
      </c>
      <c r="AU102">
        <f ca="1"/>
        <v>0</v>
      </c>
      <c r="AV102">
        <f ca="1"/>
        <v>0</v>
      </c>
      <c r="AW102">
        <f ca="1"/>
        <v>0</v>
      </c>
      <c r="AX102">
        <f ca="1"/>
        <v>0</v>
      </c>
      <c r="AY102">
        <f ca="1"/>
        <v>0</v>
      </c>
      <c r="AZ102">
        <f ca="1"/>
        <v>0</v>
      </c>
      <c r="BA102">
        <f ca="1"/>
        <v>0</v>
      </c>
      <c r="BB102">
        <f ca="1"/>
        <v>0</v>
      </c>
      <c r="BC102">
        <f ca="1"/>
        <v>0</v>
      </c>
      <c r="BD102">
        <f ca="1"/>
        <v>0</v>
      </c>
      <c r="BE102">
        <f ca="1"/>
        <v>0</v>
      </c>
      <c r="BF102">
        <f ca="1"/>
        <v>0</v>
      </c>
      <c r="BG102">
        <f ca="1"/>
        <v>0</v>
      </c>
      <c r="BH102">
        <f ca="1"/>
        <v>0</v>
      </c>
      <c r="BI102">
        <f ca="1"/>
        <v>0</v>
      </c>
      <c r="BJ102">
        <f ca="1"/>
        <v>0</v>
      </c>
      <c r="BK102">
        <f ca="1"/>
        <v>0</v>
      </c>
      <c r="BL102">
        <f ca="1"/>
        <v>0</v>
      </c>
      <c r="BM102">
        <f ca="1"/>
        <v>0</v>
      </c>
      <c r="BN102">
        <f ca="1"/>
        <v>0</v>
      </c>
      <c r="BO102">
        <f ca="1"/>
        <v>0</v>
      </c>
      <c r="BP102">
        <f ca="1"/>
        <v>0</v>
      </c>
      <c r="BQ102">
        <f ca="1"/>
        <v>0</v>
      </c>
      <c r="BR102" t="str">
        <f ca="1"/>
        <v/>
      </c>
      <c r="BS102">
        <f ca="1"/>
        <v>0</v>
      </c>
      <c r="BT102">
        <f ca="1"/>
        <v>0</v>
      </c>
      <c r="BU102" t="b">
        <f ca="1"/>
        <v>0</v>
      </c>
      <c r="BV102" t="b">
        <f ca="1"/>
        <v>0</v>
      </c>
      <c r="BW102">
        <f ca="1"/>
        <v>0</v>
      </c>
      <c r="BX102">
        <f ca="1"/>
        <v>0</v>
      </c>
      <c r="BY102">
        <f ca="1"/>
        <v>0</v>
      </c>
      <c r="BZ102">
        <f ca="1"/>
        <v>0</v>
      </c>
      <c r="CA102">
        <f ca="1"/>
        <v>1</v>
      </c>
      <c r="CB102">
        <f ca="1"/>
        <v>0</v>
      </c>
      <c r="CC102" t="b">
        <f ca="1"/>
        <v>1</v>
      </c>
      <c r="CD102" t="b">
        <f ca="1"/>
        <v>1</v>
      </c>
      <c r="CE102">
        <f ca="1"/>
        <v>0</v>
      </c>
      <c r="CF102">
        <f ca="1"/>
        <v>0</v>
      </c>
      <c r="CG102">
        <f ca="1"/>
        <v>0</v>
      </c>
      <c r="CH102">
        <f ca="1"/>
        <v>113</v>
      </c>
      <c r="CI102">
        <f ca="1"/>
        <v>67</v>
      </c>
      <c r="CJ102">
        <f ca="1"/>
        <v>0</v>
      </c>
      <c r="CK102">
        <f ca="1"/>
        <v>0</v>
      </c>
      <c r="CL102">
        <f ca="1"/>
        <v>0</v>
      </c>
      <c r="CM102">
        <f ca="1"/>
        <v>0</v>
      </c>
      <c r="CN102">
        <f ca="1"/>
        <v>0</v>
      </c>
      <c r="CO102">
        <f ca="1"/>
        <v>0</v>
      </c>
      <c r="CP102">
        <f ca="1"/>
        <v>0</v>
      </c>
      <c r="CQ102">
        <f ca="1"/>
        <v>0</v>
      </c>
      <c r="CR102">
        <f ca="1"/>
        <v>0</v>
      </c>
      <c r="CS102">
        <f ca="1"/>
        <v>0</v>
      </c>
      <c r="CT102">
        <f ca="1"/>
        <v>0</v>
      </c>
      <c r="CU102">
        <f ca="1"/>
        <v>0</v>
      </c>
      <c r="CV102">
        <f ca="1"/>
        <v>0</v>
      </c>
      <c r="CW102">
        <f ca="1"/>
        <v>0</v>
      </c>
      <c r="CX102">
        <f ca="1"/>
        <v>0</v>
      </c>
      <c r="CY102">
        <f ca="1"/>
        <v>0</v>
      </c>
      <c r="CZ102">
        <f ca="1"/>
        <v>0</v>
      </c>
      <c r="DA102">
        <f ca="1"/>
        <v>0</v>
      </c>
      <c r="DB102" t="b">
        <f ca="1"/>
        <v>1</v>
      </c>
      <c r="DC102" t="b">
        <f ca="1"/>
        <v>0</v>
      </c>
      <c r="DD102">
        <f ca="1"/>
        <v>0</v>
      </c>
      <c r="DE102" t="b">
        <f ca="1"/>
        <v>0</v>
      </c>
      <c r="DF102">
        <f ca="1"/>
        <v>0</v>
      </c>
    </row>
    <row r="103" spans="1:110" x14ac:dyDescent="0.2">
      <c r="A103" t="str">
        <f ca="1"/>
        <v>6_3 Border</v>
      </c>
      <c r="B103">
        <f ca="1"/>
        <v>10</v>
      </c>
      <c r="C103">
        <f ca="1"/>
        <v>0</v>
      </c>
      <c r="D103">
        <f ca="1"/>
        <v>0</v>
      </c>
      <c r="E103">
        <f ca="1"/>
        <v>0</v>
      </c>
      <c r="F103">
        <f ca="1"/>
        <v>0</v>
      </c>
      <c r="G103">
        <f ca="1"/>
        <v>0</v>
      </c>
      <c r="H103">
        <f ca="1"/>
        <v>0</v>
      </c>
      <c r="I103">
        <f ca="1"/>
        <v>0</v>
      </c>
      <c r="J103">
        <f ca="1"/>
        <v>0</v>
      </c>
      <c r="K103" t="b">
        <f ca="1"/>
        <v>0</v>
      </c>
      <c r="L103" t="b">
        <f ca="1"/>
        <v>0</v>
      </c>
      <c r="M103" t="b">
        <f ca="1"/>
        <v>0</v>
      </c>
      <c r="N103" t="str">
        <f ca="1"/>
        <v>Finka</v>
      </c>
      <c r="O103" t="b">
        <f ca="1"/>
        <v>0</v>
      </c>
      <c r="P103">
        <f ca="1"/>
        <v>0</v>
      </c>
      <c r="Q103">
        <f ca="1"/>
        <v>0</v>
      </c>
      <c r="R103">
        <f ca="1"/>
        <v>0</v>
      </c>
      <c r="S103">
        <f ca="1"/>
        <v>0</v>
      </c>
      <c r="T103">
        <f ca="1"/>
        <v>0</v>
      </c>
      <c r="U103">
        <f ca="1"/>
        <v>0</v>
      </c>
      <c r="V103">
        <f ca="1"/>
        <v>0</v>
      </c>
      <c r="W103">
        <f ca="1"/>
        <v>0</v>
      </c>
      <c r="X103">
        <f ca="1"/>
        <v>0</v>
      </c>
      <c r="Y103">
        <f ca="1"/>
        <v>0</v>
      </c>
      <c r="Z103">
        <f ca="1"/>
        <v>10</v>
      </c>
      <c r="AA103">
        <f ca="1"/>
        <v>0</v>
      </c>
      <c r="AB103">
        <f ca="1"/>
        <v>0</v>
      </c>
      <c r="AC103">
        <f ca="1"/>
        <v>0</v>
      </c>
      <c r="AD103">
        <f ca="1"/>
        <v>0</v>
      </c>
      <c r="AE103">
        <f ca="1"/>
        <v>0</v>
      </c>
      <c r="AF103">
        <f ca="1"/>
        <v>0</v>
      </c>
      <c r="AG103">
        <f ca="1"/>
        <v>0</v>
      </c>
      <c r="AH103">
        <f ca="1"/>
        <v>0</v>
      </c>
      <c r="AI103">
        <f ca="1"/>
        <v>0</v>
      </c>
      <c r="AJ103">
        <f ca="1"/>
        <v>0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  <c r="AQ103">
        <f ca="1"/>
        <v>0</v>
      </c>
      <c r="AR103">
        <f ca="1"/>
        <v>0</v>
      </c>
      <c r="AS103">
        <f ca="1"/>
        <v>0</v>
      </c>
      <c r="AT103">
        <f ca="1"/>
        <v>0</v>
      </c>
      <c r="AU103">
        <f ca="1"/>
        <v>0</v>
      </c>
      <c r="AV103">
        <f ca="1"/>
        <v>0</v>
      </c>
      <c r="AW103">
        <f ca="1"/>
        <v>0</v>
      </c>
      <c r="AX103">
        <f ca="1"/>
        <v>0</v>
      </c>
      <c r="AY103">
        <f ca="1"/>
        <v>0</v>
      </c>
      <c r="AZ103">
        <f ca="1"/>
        <v>0</v>
      </c>
      <c r="BA103">
        <f ca="1"/>
        <v>0</v>
      </c>
      <c r="BB103">
        <f ca="1"/>
        <v>0</v>
      </c>
      <c r="BC103">
        <f ca="1"/>
        <v>0</v>
      </c>
      <c r="BD103">
        <f ca="1"/>
        <v>0</v>
      </c>
      <c r="BE103">
        <f ca="1"/>
        <v>0</v>
      </c>
      <c r="BF103">
        <f ca="1"/>
        <v>0</v>
      </c>
      <c r="BG103">
        <f ca="1"/>
        <v>0</v>
      </c>
      <c r="BH103">
        <f ca="1"/>
        <v>0</v>
      </c>
      <c r="BI103">
        <f ca="1"/>
        <v>0</v>
      </c>
      <c r="BJ103">
        <f ca="1"/>
        <v>0</v>
      </c>
      <c r="BK103">
        <f ca="1"/>
        <v>0</v>
      </c>
      <c r="BL103">
        <f ca="1"/>
        <v>0</v>
      </c>
      <c r="BM103">
        <f ca="1"/>
        <v>0</v>
      </c>
      <c r="BN103">
        <f ca="1"/>
        <v>0</v>
      </c>
      <c r="BO103">
        <f ca="1"/>
        <v>0</v>
      </c>
      <c r="BP103">
        <f ca="1"/>
        <v>0</v>
      </c>
      <c r="BQ103">
        <f ca="1"/>
        <v>0</v>
      </c>
      <c r="BR103" t="str">
        <f ca="1"/>
        <v/>
      </c>
      <c r="BS103">
        <f ca="1"/>
        <v>0</v>
      </c>
      <c r="BT103">
        <f ca="1"/>
        <v>0</v>
      </c>
      <c r="BU103" t="b">
        <f ca="1"/>
        <v>0</v>
      </c>
      <c r="BV103" t="b">
        <f ca="1"/>
        <v>0</v>
      </c>
      <c r="BW103">
        <f ca="1"/>
        <v>0</v>
      </c>
      <c r="BX103">
        <f ca="1"/>
        <v>0</v>
      </c>
      <c r="BY103">
        <f ca="1"/>
        <v>0</v>
      </c>
      <c r="BZ103">
        <f ca="1"/>
        <v>0</v>
      </c>
      <c r="CA103">
        <f ca="1"/>
        <v>1</v>
      </c>
      <c r="CB103">
        <f ca="1"/>
        <v>1</v>
      </c>
      <c r="CC103" t="b">
        <f ca="1"/>
        <v>1</v>
      </c>
      <c r="CD103" t="b">
        <f ca="1"/>
        <v>1</v>
      </c>
      <c r="CE103">
        <f ca="1"/>
        <v>0</v>
      </c>
      <c r="CF103">
        <f ca="1"/>
        <v>0</v>
      </c>
      <c r="CG103">
        <f ca="1"/>
        <v>0</v>
      </c>
      <c r="CH103">
        <f ca="1"/>
        <v>0</v>
      </c>
      <c r="CI103" t="b">
        <f ca="1"/>
        <v>0</v>
      </c>
      <c r="CJ103">
        <f ca="1"/>
        <v>0</v>
      </c>
      <c r="CK103">
        <f ca="1"/>
        <v>0</v>
      </c>
      <c r="CL103">
        <f ca="1"/>
        <v>0</v>
      </c>
      <c r="CM103">
        <f ca="1"/>
        <v>0</v>
      </c>
      <c r="CN103">
        <f ca="1"/>
        <v>0</v>
      </c>
      <c r="CO103">
        <f ca="1"/>
        <v>0</v>
      </c>
      <c r="CP103">
        <f ca="1"/>
        <v>0</v>
      </c>
      <c r="CQ103">
        <f ca="1"/>
        <v>0</v>
      </c>
      <c r="CR103">
        <f ca="1"/>
        <v>0</v>
      </c>
      <c r="CS103">
        <f ca="1"/>
        <v>0</v>
      </c>
      <c r="CT103">
        <f ca="1"/>
        <v>0</v>
      </c>
      <c r="CU103">
        <f ca="1"/>
        <v>0</v>
      </c>
      <c r="CV103">
        <f ca="1"/>
        <v>0</v>
      </c>
      <c r="CW103">
        <f ca="1"/>
        <v>0</v>
      </c>
      <c r="CX103">
        <f ca="1"/>
        <v>0</v>
      </c>
      <c r="CY103">
        <f ca="1"/>
        <v>0</v>
      </c>
      <c r="CZ103">
        <f ca="1"/>
        <v>0</v>
      </c>
      <c r="DA103">
        <f ca="1"/>
        <v>0</v>
      </c>
      <c r="DB103" t="b">
        <f ca="1"/>
        <v>0</v>
      </c>
      <c r="DC103" t="b">
        <f ca="1"/>
        <v>1</v>
      </c>
      <c r="DD103">
        <f ca="1"/>
        <v>0</v>
      </c>
      <c r="DE103" t="b">
        <f ca="1"/>
        <v>0</v>
      </c>
      <c r="DF103">
        <f ca="1"/>
        <v>0</v>
      </c>
    </row>
    <row r="104" spans="1:110" x14ac:dyDescent="0.2">
      <c r="A104" t="str">
        <f ca="1"/>
        <v>6_3 Border</v>
      </c>
      <c r="B104">
        <f ca="1"/>
        <v>11</v>
      </c>
      <c r="C104">
        <f ca="1"/>
        <v>0</v>
      </c>
      <c r="D104">
        <f ca="1"/>
        <v>0</v>
      </c>
      <c r="E104">
        <f ca="1"/>
        <v>0</v>
      </c>
      <c r="F104">
        <f ca="1"/>
        <v>0</v>
      </c>
      <c r="G104">
        <f ca="1"/>
        <v>0</v>
      </c>
      <c r="H104">
        <f ca="1"/>
        <v>0</v>
      </c>
      <c r="I104">
        <f ca="1"/>
        <v>0</v>
      </c>
      <c r="J104" t="str">
        <f ca="1"/>
        <v>2:09</v>
      </c>
      <c r="K104" t="b">
        <f ca="1"/>
        <v>0</v>
      </c>
      <c r="L104" t="b">
        <f ca="1"/>
        <v>0</v>
      </c>
      <c r="M104" t="b">
        <f ca="1"/>
        <v>0</v>
      </c>
      <c r="N104" t="str">
        <f ca="1"/>
        <v>Finka</v>
      </c>
      <c r="O104" t="b">
        <f ca="1"/>
        <v>0</v>
      </c>
      <c r="P104">
        <f ca="1"/>
        <v>0</v>
      </c>
      <c r="Q104">
        <f ca="1"/>
        <v>0</v>
      </c>
      <c r="R104">
        <f ca="1"/>
        <v>0</v>
      </c>
      <c r="S104">
        <f ca="1"/>
        <v>0</v>
      </c>
      <c r="T104">
        <f ca="1"/>
        <v>0</v>
      </c>
      <c r="U104">
        <f ca="1"/>
        <v>0</v>
      </c>
      <c r="V104">
        <f ca="1"/>
        <v>0</v>
      </c>
      <c r="W104">
        <f ca="1"/>
        <v>0</v>
      </c>
      <c r="X104">
        <f ca="1"/>
        <v>0</v>
      </c>
      <c r="Y104">
        <f ca="1"/>
        <v>0</v>
      </c>
      <c r="Z104">
        <f ca="1"/>
        <v>11</v>
      </c>
      <c r="AA104">
        <f ca="1"/>
        <v>0</v>
      </c>
      <c r="AB104">
        <f ca="1"/>
        <v>0</v>
      </c>
      <c r="AC104">
        <f ca="1"/>
        <v>0</v>
      </c>
      <c r="AD104">
        <f ca="1"/>
        <v>0</v>
      </c>
      <c r="AE104">
        <f ca="1"/>
        <v>0</v>
      </c>
      <c r="AF104">
        <f ca="1"/>
        <v>0</v>
      </c>
      <c r="AG104">
        <f ca="1"/>
        <v>0</v>
      </c>
      <c r="AH104">
        <f ca="1"/>
        <v>0</v>
      </c>
      <c r="AI104">
        <f ca="1"/>
        <v>0</v>
      </c>
      <c r="AJ104">
        <f ca="1"/>
        <v>0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  <c r="AQ104">
        <f ca="1"/>
        <v>0</v>
      </c>
      <c r="AR104">
        <f ca="1"/>
        <v>0</v>
      </c>
      <c r="AS104">
        <f ca="1"/>
        <v>0</v>
      </c>
      <c r="AT104">
        <f ca="1"/>
        <v>0</v>
      </c>
      <c r="AU104">
        <f ca="1"/>
        <v>0</v>
      </c>
      <c r="AV104">
        <f ca="1"/>
        <v>0</v>
      </c>
      <c r="AW104">
        <f ca="1"/>
        <v>0</v>
      </c>
      <c r="AX104">
        <f ca="1"/>
        <v>0</v>
      </c>
      <c r="AY104">
        <f ca="1"/>
        <v>0</v>
      </c>
      <c r="AZ104">
        <f ca="1"/>
        <v>0</v>
      </c>
      <c r="BA104">
        <f ca="1"/>
        <v>0</v>
      </c>
      <c r="BB104">
        <f ca="1"/>
        <v>0</v>
      </c>
      <c r="BC104">
        <f ca="1"/>
        <v>0</v>
      </c>
      <c r="BD104">
        <f ca="1"/>
        <v>0</v>
      </c>
      <c r="BE104">
        <f ca="1"/>
        <v>0</v>
      </c>
      <c r="BF104">
        <f ca="1"/>
        <v>0</v>
      </c>
      <c r="BG104">
        <f ca="1"/>
        <v>0</v>
      </c>
      <c r="BH104">
        <f ca="1"/>
        <v>0</v>
      </c>
      <c r="BI104">
        <f ca="1"/>
        <v>0</v>
      </c>
      <c r="BJ104">
        <f ca="1"/>
        <v>0</v>
      </c>
      <c r="BK104">
        <f ca="1"/>
        <v>0</v>
      </c>
      <c r="BL104">
        <f ca="1"/>
        <v>0</v>
      </c>
      <c r="BM104">
        <f ca="1"/>
        <v>0</v>
      </c>
      <c r="BN104">
        <f ca="1"/>
        <v>0</v>
      </c>
      <c r="BO104">
        <f ca="1"/>
        <v>0</v>
      </c>
      <c r="BP104">
        <f ca="1"/>
        <v>0</v>
      </c>
      <c r="BQ104">
        <f ca="1"/>
        <v>0</v>
      </c>
      <c r="BR104" t="str">
        <f ca="1"/>
        <v/>
      </c>
      <c r="BS104">
        <f ca="1"/>
        <v>0</v>
      </c>
      <c r="BT104">
        <f ca="1"/>
        <v>0</v>
      </c>
      <c r="BU104" t="b">
        <f ca="1"/>
        <v>0</v>
      </c>
      <c r="BV104" t="b">
        <f ca="1"/>
        <v>0</v>
      </c>
      <c r="BW104">
        <f ca="1"/>
        <v>0</v>
      </c>
      <c r="BX104">
        <f ca="1"/>
        <v>0</v>
      </c>
      <c r="BY104">
        <f ca="1"/>
        <v>0</v>
      </c>
      <c r="BZ104">
        <f ca="1"/>
        <v>0</v>
      </c>
      <c r="CA104">
        <f ca="1"/>
        <v>0</v>
      </c>
      <c r="CB104">
        <f ca="1"/>
        <v>0</v>
      </c>
      <c r="CC104" t="b">
        <f ca="1"/>
        <v>0</v>
      </c>
      <c r="CD104" t="b">
        <f ca="1"/>
        <v>0</v>
      </c>
      <c r="CE104">
        <f ca="1"/>
        <v>0</v>
      </c>
      <c r="CF104">
        <f ca="1"/>
        <v>0</v>
      </c>
      <c r="CG104">
        <f ca="1"/>
        <v>0</v>
      </c>
      <c r="CH104">
        <f ca="1"/>
        <v>129</v>
      </c>
      <c r="CI104">
        <f ca="1"/>
        <v>51</v>
      </c>
      <c r="CJ104">
        <f ca="1"/>
        <v>0</v>
      </c>
      <c r="CK104">
        <f ca="1"/>
        <v>0</v>
      </c>
      <c r="CL104">
        <f ca="1"/>
        <v>0</v>
      </c>
      <c r="CM104">
        <f ca="1"/>
        <v>0</v>
      </c>
      <c r="CN104">
        <f ca="1"/>
        <v>0</v>
      </c>
      <c r="CO104">
        <f ca="1"/>
        <v>0</v>
      </c>
      <c r="CP104">
        <f ca="1"/>
        <v>0</v>
      </c>
      <c r="CQ104">
        <f ca="1"/>
        <v>0</v>
      </c>
      <c r="CR104">
        <f ca="1"/>
        <v>0</v>
      </c>
      <c r="CS104">
        <f ca="1"/>
        <v>0</v>
      </c>
      <c r="CT104">
        <f ca="1"/>
        <v>0</v>
      </c>
      <c r="CU104">
        <f ca="1"/>
        <v>0</v>
      </c>
      <c r="CV104">
        <f ca="1"/>
        <v>0</v>
      </c>
      <c r="CW104">
        <f ca="1"/>
        <v>0</v>
      </c>
      <c r="CX104">
        <f ca="1"/>
        <v>0</v>
      </c>
      <c r="CY104">
        <f ca="1"/>
        <v>0</v>
      </c>
      <c r="CZ104">
        <f ca="1"/>
        <v>0</v>
      </c>
      <c r="DA104">
        <f ca="1"/>
        <v>0</v>
      </c>
      <c r="DB104" t="b">
        <f ca="1"/>
        <v>0</v>
      </c>
      <c r="DC104" t="b">
        <f ca="1"/>
        <v>0</v>
      </c>
      <c r="DD104">
        <f ca="1"/>
        <v>0</v>
      </c>
      <c r="DE104" t="b">
        <f ca="1"/>
        <v>0</v>
      </c>
      <c r="DF104">
        <f ca="1"/>
        <v>0</v>
      </c>
    </row>
    <row r="105" spans="1:110" x14ac:dyDescent="0.2">
      <c r="A105" t="str">
        <f ca="1"/>
        <v>6_3 Border</v>
      </c>
      <c r="B105">
        <f ca="1"/>
        <v>12</v>
      </c>
      <c r="C105">
        <f ca="1"/>
        <v>0</v>
      </c>
      <c r="D105">
        <f ca="1"/>
        <v>0</v>
      </c>
      <c r="E105">
        <f ca="1"/>
        <v>0</v>
      </c>
      <c r="F105">
        <f ca="1"/>
        <v>0</v>
      </c>
      <c r="G105">
        <f ca="1"/>
        <v>0</v>
      </c>
      <c r="H105">
        <f ca="1"/>
        <v>0</v>
      </c>
      <c r="I105">
        <f ca="1"/>
        <v>0</v>
      </c>
      <c r="J105">
        <f ca="1"/>
        <v>0</v>
      </c>
      <c r="K105" t="b">
        <f ca="1"/>
        <v>0</v>
      </c>
      <c r="L105" t="b">
        <f ca="1"/>
        <v>0</v>
      </c>
      <c r="M105" t="b">
        <f ca="1"/>
        <v>0</v>
      </c>
      <c r="N105" t="str">
        <f ca="1"/>
        <v>Finka</v>
      </c>
      <c r="O105" t="b">
        <f ca="1"/>
        <v>0</v>
      </c>
      <c r="P105">
        <f ca="1"/>
        <v>0</v>
      </c>
      <c r="Q105">
        <f ca="1"/>
        <v>0</v>
      </c>
      <c r="R105">
        <f ca="1"/>
        <v>0</v>
      </c>
      <c r="S105">
        <f ca="1"/>
        <v>0</v>
      </c>
      <c r="T105">
        <f ca="1"/>
        <v>0</v>
      </c>
      <c r="U105">
        <f ca="1"/>
        <v>0</v>
      </c>
      <c r="V105">
        <f ca="1"/>
        <v>0</v>
      </c>
      <c r="W105">
        <f ca="1"/>
        <v>0</v>
      </c>
      <c r="X105">
        <f ca="1"/>
        <v>0</v>
      </c>
      <c r="Y105">
        <f ca="1"/>
        <v>0</v>
      </c>
      <c r="Z105">
        <f ca="1"/>
        <v>12</v>
      </c>
      <c r="AA105">
        <f ca="1"/>
        <v>0</v>
      </c>
      <c r="AB105">
        <f ca="1"/>
        <v>0</v>
      </c>
      <c r="AC105">
        <f ca="1"/>
        <v>0</v>
      </c>
      <c r="AD105">
        <f ca="1"/>
        <v>0</v>
      </c>
      <c r="AE105">
        <f ca="1"/>
        <v>0</v>
      </c>
      <c r="AF105">
        <f ca="1"/>
        <v>0</v>
      </c>
      <c r="AG105">
        <f ca="1"/>
        <v>0</v>
      </c>
      <c r="AH105">
        <f ca="1"/>
        <v>0</v>
      </c>
      <c r="AI105">
        <f ca="1"/>
        <v>0</v>
      </c>
      <c r="AJ105">
        <f ca="1"/>
        <v>0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  <c r="AQ105">
        <f ca="1"/>
        <v>0</v>
      </c>
      <c r="AR105">
        <f ca="1"/>
        <v>0</v>
      </c>
      <c r="AS105">
        <f ca="1"/>
        <v>0</v>
      </c>
      <c r="AT105">
        <f ca="1"/>
        <v>0</v>
      </c>
      <c r="AU105">
        <f ca="1"/>
        <v>0</v>
      </c>
      <c r="AV105">
        <f ca="1"/>
        <v>0</v>
      </c>
      <c r="AW105">
        <f ca="1"/>
        <v>0</v>
      </c>
      <c r="AX105">
        <f ca="1"/>
        <v>0</v>
      </c>
      <c r="AY105">
        <f ca="1"/>
        <v>0</v>
      </c>
      <c r="AZ105">
        <f ca="1"/>
        <v>0</v>
      </c>
      <c r="BA105">
        <f ca="1"/>
        <v>0</v>
      </c>
      <c r="BB105">
        <f ca="1"/>
        <v>0</v>
      </c>
      <c r="BC105">
        <f ca="1"/>
        <v>0</v>
      </c>
      <c r="BD105">
        <f ca="1"/>
        <v>0</v>
      </c>
      <c r="BE105">
        <f ca="1"/>
        <v>0</v>
      </c>
      <c r="BF105">
        <f ca="1"/>
        <v>0</v>
      </c>
      <c r="BG105">
        <f ca="1"/>
        <v>0</v>
      </c>
      <c r="BH105">
        <f ca="1"/>
        <v>0</v>
      </c>
      <c r="BI105">
        <f ca="1"/>
        <v>0</v>
      </c>
      <c r="BJ105">
        <f ca="1"/>
        <v>0</v>
      </c>
      <c r="BK105">
        <f ca="1"/>
        <v>0</v>
      </c>
      <c r="BL105">
        <f ca="1"/>
        <v>0</v>
      </c>
      <c r="BM105">
        <f ca="1"/>
        <v>0</v>
      </c>
      <c r="BN105">
        <f ca="1"/>
        <v>0</v>
      </c>
      <c r="BO105">
        <f ca="1"/>
        <v>0</v>
      </c>
      <c r="BP105">
        <f ca="1"/>
        <v>0</v>
      </c>
      <c r="BQ105">
        <f ca="1"/>
        <v>0</v>
      </c>
      <c r="BR105" t="str">
        <f ca="1"/>
        <v/>
      </c>
      <c r="BS105">
        <f ca="1"/>
        <v>0</v>
      </c>
      <c r="BT105">
        <f ca="1"/>
        <v>0</v>
      </c>
      <c r="BU105" t="b">
        <f ca="1"/>
        <v>0</v>
      </c>
      <c r="BV105" t="b">
        <f ca="1"/>
        <v>0</v>
      </c>
      <c r="BW105">
        <f ca="1"/>
        <v>0</v>
      </c>
      <c r="BX105">
        <f ca="1"/>
        <v>0</v>
      </c>
      <c r="BY105">
        <f ca="1"/>
        <v>0</v>
      </c>
      <c r="BZ105">
        <f ca="1"/>
        <v>0</v>
      </c>
      <c r="CA105">
        <f ca="1"/>
        <v>0</v>
      </c>
      <c r="CB105">
        <f ca="1"/>
        <v>0</v>
      </c>
      <c r="CC105" t="b">
        <f ca="1"/>
        <v>0</v>
      </c>
      <c r="CD105" t="b">
        <f ca="1"/>
        <v>1</v>
      </c>
      <c r="CE105">
        <f ca="1"/>
        <v>0</v>
      </c>
      <c r="CF105">
        <f ca="1"/>
        <v>0</v>
      </c>
      <c r="CG105">
        <f ca="1"/>
        <v>0</v>
      </c>
      <c r="CH105">
        <f ca="1"/>
        <v>0</v>
      </c>
      <c r="CI105" t="b">
        <f ca="1"/>
        <v>0</v>
      </c>
      <c r="CJ105">
        <f ca="1"/>
        <v>0</v>
      </c>
      <c r="CK105">
        <f ca="1"/>
        <v>0</v>
      </c>
      <c r="CL105">
        <f ca="1"/>
        <v>0</v>
      </c>
      <c r="CM105">
        <f ca="1"/>
        <v>0</v>
      </c>
      <c r="CN105">
        <f ca="1"/>
        <v>0</v>
      </c>
      <c r="CO105">
        <f ca="1"/>
        <v>0</v>
      </c>
      <c r="CP105">
        <f ca="1"/>
        <v>0</v>
      </c>
      <c r="CQ105">
        <f ca="1"/>
        <v>0</v>
      </c>
      <c r="CR105">
        <f ca="1"/>
        <v>0</v>
      </c>
      <c r="CS105">
        <f ca="1"/>
        <v>0</v>
      </c>
      <c r="CT105">
        <f ca="1"/>
        <v>0</v>
      </c>
      <c r="CU105">
        <f ca="1"/>
        <v>0</v>
      </c>
      <c r="CV105">
        <f ca="1"/>
        <v>0</v>
      </c>
      <c r="CW105">
        <f ca="1"/>
        <v>0</v>
      </c>
      <c r="CX105">
        <f ca="1"/>
        <v>0</v>
      </c>
      <c r="CY105">
        <f ca="1"/>
        <v>0</v>
      </c>
      <c r="CZ105">
        <f ca="1"/>
        <v>0</v>
      </c>
      <c r="DA105">
        <f ca="1"/>
        <v>0</v>
      </c>
      <c r="DB105" t="b">
        <f ca="1"/>
        <v>0</v>
      </c>
      <c r="DC105" t="b">
        <f ca="1"/>
        <v>0</v>
      </c>
      <c r="DD105">
        <f ca="1"/>
        <v>0</v>
      </c>
      <c r="DE105" t="b">
        <f ca="1"/>
        <v>0</v>
      </c>
      <c r="DF105">
        <f ca="1"/>
        <v>0</v>
      </c>
    </row>
    <row r="106" spans="1:110" x14ac:dyDescent="0.2">
      <c r="A106" t="str">
        <f ca="1"/>
        <v>6_3 Villa</v>
      </c>
      <c r="B106">
        <f ca="1"/>
        <v>1</v>
      </c>
      <c r="C106">
        <f ca="1"/>
        <v>0</v>
      </c>
      <c r="D106">
        <f ca="1"/>
        <v>0</v>
      </c>
      <c r="E106">
        <f ca="1"/>
        <v>0</v>
      </c>
      <c r="F106">
        <f ca="1"/>
        <v>0</v>
      </c>
      <c r="G106">
        <f ca="1"/>
        <v>0</v>
      </c>
      <c r="H106">
        <f ca="1"/>
        <v>0</v>
      </c>
      <c r="I106">
        <f ca="1"/>
        <v>0</v>
      </c>
      <c r="J106" t="str">
        <f ca="1"/>
        <v>0:09</v>
      </c>
      <c r="K106" t="b">
        <f ca="1"/>
        <v>0</v>
      </c>
      <c r="L106" t="b">
        <f ca="1"/>
        <v>0</v>
      </c>
      <c r="M106" t="b">
        <f ca="1"/>
        <v>0</v>
      </c>
      <c r="N106" t="str">
        <f ca="1"/>
        <v>Finka</v>
      </c>
      <c r="O106" t="b">
        <f ca="1"/>
        <v>0</v>
      </c>
      <c r="P106">
        <f ca="1"/>
        <v>0</v>
      </c>
      <c r="Q106">
        <f ca="1"/>
        <v>0</v>
      </c>
      <c r="R106">
        <f ca="1"/>
        <v>0</v>
      </c>
      <c r="S106">
        <f ca="1"/>
        <v>0</v>
      </c>
      <c r="T106">
        <f ca="1"/>
        <v>0</v>
      </c>
      <c r="U106">
        <f ca="1"/>
        <v>0</v>
      </c>
      <c r="V106">
        <f ca="1"/>
        <v>0</v>
      </c>
      <c r="W106">
        <f ca="1"/>
        <v>0</v>
      </c>
      <c r="X106">
        <f ca="1"/>
        <v>0</v>
      </c>
      <c r="Y106">
        <f ca="1"/>
        <v>0</v>
      </c>
      <c r="Z106">
        <f ca="1"/>
        <v>1</v>
      </c>
      <c r="AA106">
        <f ca="1"/>
        <v>0</v>
      </c>
      <c r="AB106">
        <f ca="1"/>
        <v>0</v>
      </c>
      <c r="AC106">
        <f ca="1"/>
        <v>0</v>
      </c>
      <c r="AD106">
        <f ca="1"/>
        <v>0</v>
      </c>
      <c r="AE106">
        <f ca="1"/>
        <v>0</v>
      </c>
      <c r="AF106">
        <f ca="1"/>
        <v>0</v>
      </c>
      <c r="AG106">
        <f ca="1"/>
        <v>0</v>
      </c>
      <c r="AH106">
        <f ca="1"/>
        <v>0</v>
      </c>
      <c r="AI106">
        <f ca="1"/>
        <v>0</v>
      </c>
      <c r="AJ106">
        <f ca="1"/>
        <v>0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  <c r="AQ106">
        <f ca="1"/>
        <v>0</v>
      </c>
      <c r="AR106">
        <f ca="1"/>
        <v>0</v>
      </c>
      <c r="AS106">
        <f ca="1"/>
        <v>0</v>
      </c>
      <c r="AT106">
        <f ca="1"/>
        <v>0</v>
      </c>
      <c r="AU106">
        <f ca="1"/>
        <v>0</v>
      </c>
      <c r="AV106">
        <f ca="1"/>
        <v>0</v>
      </c>
      <c r="AW106">
        <f ca="1"/>
        <v>0</v>
      </c>
      <c r="AX106">
        <f ca="1"/>
        <v>0</v>
      </c>
      <c r="AY106">
        <f ca="1"/>
        <v>0</v>
      </c>
      <c r="AZ106">
        <f ca="1"/>
        <v>0</v>
      </c>
      <c r="BA106">
        <f ca="1"/>
        <v>0</v>
      </c>
      <c r="BB106">
        <f ca="1"/>
        <v>0</v>
      </c>
      <c r="BC106">
        <f ca="1"/>
        <v>0</v>
      </c>
      <c r="BD106">
        <f ca="1"/>
        <v>0</v>
      </c>
      <c r="BE106">
        <f ca="1"/>
        <v>0</v>
      </c>
      <c r="BF106">
        <f ca="1"/>
        <v>0</v>
      </c>
      <c r="BG106">
        <f ca="1"/>
        <v>0</v>
      </c>
      <c r="BH106">
        <f ca="1"/>
        <v>0</v>
      </c>
      <c r="BI106">
        <f ca="1"/>
        <v>0</v>
      </c>
      <c r="BJ106">
        <f ca="1"/>
        <v>0</v>
      </c>
      <c r="BK106">
        <f ca="1"/>
        <v>0</v>
      </c>
      <c r="BL106">
        <f ca="1"/>
        <v>0</v>
      </c>
      <c r="BM106">
        <f ca="1"/>
        <v>0</v>
      </c>
      <c r="BN106">
        <f ca="1"/>
        <v>0</v>
      </c>
      <c r="BO106">
        <f ca="1"/>
        <v>0</v>
      </c>
      <c r="BP106">
        <f ca="1"/>
        <v>0</v>
      </c>
      <c r="BQ106">
        <f ca="1"/>
        <v>0</v>
      </c>
      <c r="BR106" t="str">
        <f ca="1"/>
        <v/>
      </c>
      <c r="BS106">
        <f ca="1"/>
        <v>0</v>
      </c>
      <c r="BT106">
        <f ca="1"/>
        <v>0</v>
      </c>
      <c r="BU106" t="b">
        <f ca="1"/>
        <v>0</v>
      </c>
      <c r="BV106" t="b">
        <f ca="1"/>
        <v>0</v>
      </c>
      <c r="BW106">
        <f ca="1"/>
        <v>0</v>
      </c>
      <c r="BX106">
        <f ca="1"/>
        <v>0</v>
      </c>
      <c r="BY106">
        <f ca="1"/>
        <v>0</v>
      </c>
      <c r="BZ106">
        <f ca="1"/>
        <v>0</v>
      </c>
      <c r="CA106">
        <f ca="1"/>
        <v>0</v>
      </c>
      <c r="CB106">
        <f ca="1"/>
        <v>0</v>
      </c>
      <c r="CC106" t="b">
        <f ca="1"/>
        <v>0</v>
      </c>
      <c r="CD106" t="b">
        <f ca="1"/>
        <v>0</v>
      </c>
      <c r="CE106">
        <f ca="1"/>
        <v>0</v>
      </c>
      <c r="CF106">
        <f ca="1"/>
        <v>0</v>
      </c>
      <c r="CG106">
        <f ca="1"/>
        <v>0</v>
      </c>
      <c r="CH106">
        <f ca="1"/>
        <v>9</v>
      </c>
      <c r="CI106">
        <f ca="1"/>
        <v>171</v>
      </c>
      <c r="CJ106">
        <f ca="1"/>
        <v>0</v>
      </c>
      <c r="CK106" t="str">
        <f ca="1"/>
        <v>DOES NOT SUPPORT SUBS</v>
      </c>
      <c r="CL106">
        <f ca="1"/>
        <v>0</v>
      </c>
      <c r="CM106">
        <f ca="1"/>
        <v>0</v>
      </c>
      <c r="CN106">
        <f ca="1"/>
        <v>0</v>
      </c>
      <c r="CO106">
        <f ca="1"/>
        <v>0</v>
      </c>
      <c r="CP106">
        <f ca="1"/>
        <v>0</v>
      </c>
      <c r="CQ106">
        <f ca="1"/>
        <v>0</v>
      </c>
      <c r="CR106">
        <f ca="1"/>
        <v>0</v>
      </c>
      <c r="CS106">
        <f ca="1"/>
        <v>0</v>
      </c>
      <c r="CT106">
        <f ca="1"/>
        <v>0</v>
      </c>
      <c r="CU106" t="b">
        <f ca="1"/>
        <v>0</v>
      </c>
      <c r="CV106" t="b">
        <f ca="1"/>
        <v>1</v>
      </c>
      <c r="CW106">
        <f ca="1"/>
        <v>171</v>
      </c>
      <c r="CX106">
        <f ca="1"/>
        <v>104</v>
      </c>
      <c r="CY106">
        <f ca="1"/>
        <v>0</v>
      </c>
      <c r="CZ106">
        <f ca="1"/>
        <v>1</v>
      </c>
      <c r="DA106">
        <f ca="1"/>
        <v>0</v>
      </c>
      <c r="DB106" t="b">
        <f ca="1"/>
        <v>0</v>
      </c>
      <c r="DC106" t="b">
        <f ca="1"/>
        <v>0</v>
      </c>
      <c r="DD106">
        <f ca="1"/>
        <v>0</v>
      </c>
      <c r="DE106" t="b">
        <f ca="1"/>
        <v>0</v>
      </c>
      <c r="DF106">
        <f ca="1"/>
        <v>0</v>
      </c>
    </row>
    <row r="107" spans="1:110" x14ac:dyDescent="0.2">
      <c r="A107" t="str">
        <f ca="1"/>
        <v>6_3 Villa</v>
      </c>
      <c r="B107">
        <f ca="1"/>
        <v>2</v>
      </c>
      <c r="C107">
        <f ca="1"/>
        <v>0</v>
      </c>
      <c r="D107">
        <f ca="1"/>
        <v>0</v>
      </c>
      <c r="E107">
        <f ca="1"/>
        <v>0</v>
      </c>
      <c r="F107">
        <f ca="1"/>
        <v>0</v>
      </c>
      <c r="G107">
        <f ca="1"/>
        <v>0</v>
      </c>
      <c r="H107">
        <f ca="1"/>
        <v>0</v>
      </c>
      <c r="I107">
        <f ca="1"/>
        <v>0</v>
      </c>
      <c r="J107" t="str">
        <f ca="1"/>
        <v>1:51</v>
      </c>
      <c r="K107" t="b">
        <f ca="1"/>
        <v>0</v>
      </c>
      <c r="L107" t="b">
        <f ca="1"/>
        <v>0</v>
      </c>
      <c r="M107" t="b">
        <f ca="1"/>
        <v>0</v>
      </c>
      <c r="N107" t="str">
        <f ca="1"/>
        <v>Finka</v>
      </c>
      <c r="O107" t="b">
        <f ca="1"/>
        <v>0</v>
      </c>
      <c r="P107">
        <f ca="1"/>
        <v>0</v>
      </c>
      <c r="Q107">
        <f ca="1"/>
        <v>0</v>
      </c>
      <c r="R107">
        <f ca="1"/>
        <v>0</v>
      </c>
      <c r="S107">
        <f ca="1"/>
        <v>0</v>
      </c>
      <c r="T107">
        <f ca="1"/>
        <v>0</v>
      </c>
      <c r="U107">
        <f ca="1"/>
        <v>0</v>
      </c>
      <c r="V107">
        <f ca="1"/>
        <v>0</v>
      </c>
      <c r="W107">
        <f ca="1"/>
        <v>0</v>
      </c>
      <c r="X107">
        <f ca="1"/>
        <v>0</v>
      </c>
      <c r="Y107">
        <f ca="1"/>
        <v>0</v>
      </c>
      <c r="Z107">
        <f ca="1"/>
        <v>2</v>
      </c>
      <c r="AA107">
        <f ca="1"/>
        <v>0</v>
      </c>
      <c r="AB107">
        <f ca="1"/>
        <v>0</v>
      </c>
      <c r="AC107">
        <f ca="1"/>
        <v>0</v>
      </c>
      <c r="AD107">
        <f ca="1"/>
        <v>0</v>
      </c>
      <c r="AE107">
        <f ca="1"/>
        <v>0</v>
      </c>
      <c r="AF107">
        <f ca="1"/>
        <v>0</v>
      </c>
      <c r="AG107">
        <f ca="1"/>
        <v>0</v>
      </c>
      <c r="AH107">
        <f ca="1"/>
        <v>0</v>
      </c>
      <c r="AI107">
        <f ca="1"/>
        <v>0</v>
      </c>
      <c r="AJ107">
        <f ca="1"/>
        <v>0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  <c r="AQ107">
        <f ca="1"/>
        <v>0</v>
      </c>
      <c r="AR107">
        <f ca="1"/>
        <v>0</v>
      </c>
      <c r="AS107">
        <f ca="1"/>
        <v>0</v>
      </c>
      <c r="AT107">
        <f ca="1"/>
        <v>0</v>
      </c>
      <c r="AU107">
        <f ca="1"/>
        <v>0</v>
      </c>
      <c r="AV107">
        <f ca="1"/>
        <v>0</v>
      </c>
      <c r="AW107">
        <f ca="1"/>
        <v>0</v>
      </c>
      <c r="AX107">
        <f ca="1"/>
        <v>0</v>
      </c>
      <c r="AY107">
        <f ca="1"/>
        <v>0</v>
      </c>
      <c r="AZ107">
        <f ca="1"/>
        <v>0</v>
      </c>
      <c r="BA107">
        <f ca="1"/>
        <v>0</v>
      </c>
      <c r="BB107">
        <f ca="1"/>
        <v>0</v>
      </c>
      <c r="BC107">
        <f ca="1"/>
        <v>0</v>
      </c>
      <c r="BD107">
        <f ca="1"/>
        <v>0</v>
      </c>
      <c r="BE107">
        <f ca="1"/>
        <v>0</v>
      </c>
      <c r="BF107">
        <f ca="1"/>
        <v>0</v>
      </c>
      <c r="BG107">
        <f ca="1"/>
        <v>0</v>
      </c>
      <c r="BH107">
        <f ca="1"/>
        <v>0</v>
      </c>
      <c r="BI107">
        <f ca="1"/>
        <v>0</v>
      </c>
      <c r="BJ107">
        <f ca="1"/>
        <v>0</v>
      </c>
      <c r="BK107">
        <f ca="1"/>
        <v>0</v>
      </c>
      <c r="BL107">
        <f ca="1"/>
        <v>0</v>
      </c>
      <c r="BM107">
        <f ca="1"/>
        <v>0</v>
      </c>
      <c r="BN107">
        <f ca="1"/>
        <v>0</v>
      </c>
      <c r="BO107">
        <f ca="1"/>
        <v>0</v>
      </c>
      <c r="BP107">
        <f ca="1"/>
        <v>0</v>
      </c>
      <c r="BQ107">
        <f ca="1"/>
        <v>0</v>
      </c>
      <c r="BR107" t="str">
        <f ca="1"/>
        <v/>
      </c>
      <c r="BS107">
        <f ca="1"/>
        <v>0</v>
      </c>
      <c r="BT107">
        <f ca="1"/>
        <v>0</v>
      </c>
      <c r="BU107" t="b">
        <f ca="1"/>
        <v>0</v>
      </c>
      <c r="BV107" t="b">
        <f ca="1"/>
        <v>0</v>
      </c>
      <c r="BW107">
        <f ca="1"/>
        <v>0</v>
      </c>
      <c r="BX107">
        <f ca="1"/>
        <v>0</v>
      </c>
      <c r="BY107">
        <f ca="1"/>
        <v>0</v>
      </c>
      <c r="BZ107">
        <f ca="1"/>
        <v>0</v>
      </c>
      <c r="CA107">
        <f ca="1"/>
        <v>2</v>
      </c>
      <c r="CB107">
        <f ca="1"/>
        <v>1</v>
      </c>
      <c r="CC107" t="b">
        <f ca="1"/>
        <v>0</v>
      </c>
      <c r="CD107" t="b">
        <f ca="1"/>
        <v>1</v>
      </c>
      <c r="CE107">
        <f ca="1"/>
        <v>0</v>
      </c>
      <c r="CF107">
        <f ca="1"/>
        <v>1</v>
      </c>
      <c r="CG107">
        <f ca="1"/>
        <v>0</v>
      </c>
      <c r="CH107">
        <f ca="1"/>
        <v>111</v>
      </c>
      <c r="CI107">
        <f ca="1"/>
        <v>69</v>
      </c>
      <c r="CJ107">
        <f ca="1"/>
        <v>0</v>
      </c>
      <c r="CK107">
        <f ca="1"/>
        <v>0</v>
      </c>
      <c r="CL107">
        <f ca="1"/>
        <v>0</v>
      </c>
      <c r="CM107">
        <f ca="1"/>
        <v>0</v>
      </c>
      <c r="CN107">
        <f ca="1"/>
        <v>0</v>
      </c>
      <c r="CO107">
        <f ca="1"/>
        <v>0</v>
      </c>
      <c r="CP107">
        <f ca="1"/>
        <v>0</v>
      </c>
      <c r="CQ107">
        <f ca="1"/>
        <v>0</v>
      </c>
      <c r="CR107">
        <f ca="1"/>
        <v>0</v>
      </c>
      <c r="CS107">
        <f ca="1"/>
        <v>0</v>
      </c>
      <c r="CT107">
        <f ca="1"/>
        <v>0</v>
      </c>
      <c r="CU107" t="b">
        <f ca="1"/>
        <v>1</v>
      </c>
      <c r="CV107" t="b">
        <f ca="1"/>
        <v>1</v>
      </c>
      <c r="CW107">
        <f ca="1"/>
        <v>69</v>
      </c>
      <c r="CX107">
        <f ca="1"/>
        <v>120</v>
      </c>
      <c r="CY107">
        <f ca="1"/>
        <v>2</v>
      </c>
      <c r="CZ107">
        <f ca="1"/>
        <v>1</v>
      </c>
      <c r="DA107">
        <f ca="1"/>
        <v>0</v>
      </c>
      <c r="DB107" t="b">
        <f ca="1"/>
        <v>0</v>
      </c>
      <c r="DC107" t="b">
        <f ca="1"/>
        <v>0</v>
      </c>
      <c r="DD107">
        <f ca="1"/>
        <v>0</v>
      </c>
      <c r="DE107" t="b">
        <f ca="1"/>
        <v>0</v>
      </c>
      <c r="DF107">
        <f ca="1"/>
        <v>0</v>
      </c>
    </row>
    <row r="108" spans="1:110" x14ac:dyDescent="0.2">
      <c r="A108" t="str">
        <f ca="1"/>
        <v>6_3 Villa</v>
      </c>
      <c r="B108">
        <f ca="1"/>
        <v>3</v>
      </c>
      <c r="C108">
        <f ca="1"/>
        <v>0</v>
      </c>
      <c r="D108">
        <f ca="1"/>
        <v>0</v>
      </c>
      <c r="E108">
        <f ca="1"/>
        <v>0</v>
      </c>
      <c r="F108">
        <f ca="1"/>
        <v>0</v>
      </c>
      <c r="G108">
        <f ca="1"/>
        <v>0</v>
      </c>
      <c r="H108">
        <f ca="1"/>
        <v>0</v>
      </c>
      <c r="I108">
        <f ca="1"/>
        <v>0</v>
      </c>
      <c r="J108" t="str">
        <f ca="1"/>
        <v>1:46</v>
      </c>
      <c r="K108" t="b">
        <f ca="1"/>
        <v>0</v>
      </c>
      <c r="L108" t="b">
        <f ca="1"/>
        <v>0</v>
      </c>
      <c r="M108" t="b">
        <f ca="1"/>
        <v>0</v>
      </c>
      <c r="N108" t="str">
        <f ca="1"/>
        <v>Finka</v>
      </c>
      <c r="O108" t="b">
        <f ca="1"/>
        <v>0</v>
      </c>
      <c r="P108">
        <f ca="1"/>
        <v>0</v>
      </c>
      <c r="Q108">
        <f ca="1"/>
        <v>0</v>
      </c>
      <c r="R108">
        <f ca="1"/>
        <v>0</v>
      </c>
      <c r="S108">
        <f ca="1"/>
        <v>0</v>
      </c>
      <c r="T108">
        <f ca="1"/>
        <v>0</v>
      </c>
      <c r="U108">
        <f ca="1"/>
        <v>0</v>
      </c>
      <c r="V108">
        <f ca="1"/>
        <v>0</v>
      </c>
      <c r="W108">
        <f ca="1"/>
        <v>0</v>
      </c>
      <c r="X108">
        <f ca="1"/>
        <v>0</v>
      </c>
      <c r="Y108">
        <f ca="1"/>
        <v>0</v>
      </c>
      <c r="Z108">
        <f ca="1"/>
        <v>3</v>
      </c>
      <c r="AA108">
        <f ca="1"/>
        <v>0</v>
      </c>
      <c r="AB108">
        <f ca="1"/>
        <v>0</v>
      </c>
      <c r="AC108">
        <f ca="1"/>
        <v>0</v>
      </c>
      <c r="AD108">
        <f ca="1"/>
        <v>0</v>
      </c>
      <c r="AE108">
        <f ca="1"/>
        <v>0</v>
      </c>
      <c r="AF108">
        <f ca="1"/>
        <v>0</v>
      </c>
      <c r="AG108">
        <f ca="1"/>
        <v>0</v>
      </c>
      <c r="AH108">
        <f ca="1"/>
        <v>0</v>
      </c>
      <c r="AI108">
        <f ca="1"/>
        <v>0</v>
      </c>
      <c r="AJ108">
        <f ca="1"/>
        <v>0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  <c r="AQ108">
        <f ca="1"/>
        <v>0</v>
      </c>
      <c r="AR108">
        <f ca="1"/>
        <v>0</v>
      </c>
      <c r="AS108">
        <f ca="1"/>
        <v>0</v>
      </c>
      <c r="AT108">
        <f ca="1"/>
        <v>0</v>
      </c>
      <c r="AU108">
        <f ca="1"/>
        <v>0</v>
      </c>
      <c r="AV108">
        <f ca="1"/>
        <v>0</v>
      </c>
      <c r="AW108">
        <f ca="1"/>
        <v>0</v>
      </c>
      <c r="AX108">
        <f ca="1"/>
        <v>0</v>
      </c>
      <c r="AY108">
        <f ca="1"/>
        <v>0</v>
      </c>
      <c r="AZ108">
        <f ca="1"/>
        <v>0</v>
      </c>
      <c r="BA108">
        <f ca="1"/>
        <v>0</v>
      </c>
      <c r="BB108">
        <f ca="1"/>
        <v>0</v>
      </c>
      <c r="BC108">
        <f ca="1"/>
        <v>0</v>
      </c>
      <c r="BD108">
        <f ca="1"/>
        <v>0</v>
      </c>
      <c r="BE108">
        <f ca="1"/>
        <v>0</v>
      </c>
      <c r="BF108">
        <f ca="1"/>
        <v>0</v>
      </c>
      <c r="BG108">
        <f ca="1"/>
        <v>0</v>
      </c>
      <c r="BH108">
        <f ca="1"/>
        <v>0</v>
      </c>
      <c r="BI108">
        <f ca="1"/>
        <v>0</v>
      </c>
      <c r="BJ108">
        <f ca="1"/>
        <v>0</v>
      </c>
      <c r="BK108">
        <f ca="1"/>
        <v>0</v>
      </c>
      <c r="BL108">
        <f ca="1"/>
        <v>0</v>
      </c>
      <c r="BM108">
        <f ca="1"/>
        <v>0</v>
      </c>
      <c r="BN108">
        <f ca="1"/>
        <v>0</v>
      </c>
      <c r="BO108">
        <f ca="1"/>
        <v>0</v>
      </c>
      <c r="BP108">
        <f ca="1"/>
        <v>0</v>
      </c>
      <c r="BQ108">
        <f ca="1"/>
        <v>0</v>
      </c>
      <c r="BR108" t="str">
        <f ca="1"/>
        <v/>
      </c>
      <c r="BS108">
        <f ca="1"/>
        <v>0</v>
      </c>
      <c r="BT108">
        <f ca="1"/>
        <v>0</v>
      </c>
      <c r="BU108" t="b">
        <f ca="1"/>
        <v>0</v>
      </c>
      <c r="BV108" t="b">
        <f ca="1"/>
        <v>0</v>
      </c>
      <c r="BW108">
        <f ca="1"/>
        <v>0</v>
      </c>
      <c r="BX108">
        <f ca="1"/>
        <v>0</v>
      </c>
      <c r="BY108">
        <f ca="1"/>
        <v>0</v>
      </c>
      <c r="BZ108">
        <f ca="1"/>
        <v>0</v>
      </c>
      <c r="CA108">
        <f ca="1"/>
        <v>1</v>
      </c>
      <c r="CB108">
        <f ca="1"/>
        <v>1</v>
      </c>
      <c r="CC108" t="b">
        <f ca="1"/>
        <v>1</v>
      </c>
      <c r="CD108" t="b">
        <f ca="1"/>
        <v>1</v>
      </c>
      <c r="CE108">
        <f ca="1"/>
        <v>0</v>
      </c>
      <c r="CF108">
        <f ca="1"/>
        <v>0</v>
      </c>
      <c r="CG108">
        <f ca="1"/>
        <v>0</v>
      </c>
      <c r="CH108">
        <f ca="1"/>
        <v>106</v>
      </c>
      <c r="CI108">
        <f ca="1"/>
        <v>74</v>
      </c>
      <c r="CJ108">
        <f ca="1"/>
        <v>0</v>
      </c>
      <c r="CK108">
        <f ca="1"/>
        <v>0</v>
      </c>
      <c r="CL108">
        <f ca="1"/>
        <v>0</v>
      </c>
      <c r="CM108">
        <f ca="1"/>
        <v>0</v>
      </c>
      <c r="CN108">
        <f ca="1"/>
        <v>0</v>
      </c>
      <c r="CO108">
        <f ca="1"/>
        <v>0</v>
      </c>
      <c r="CP108">
        <f ca="1"/>
        <v>0</v>
      </c>
      <c r="CQ108">
        <f ca="1"/>
        <v>0</v>
      </c>
      <c r="CR108">
        <f ca="1"/>
        <v>0</v>
      </c>
      <c r="CS108">
        <f ca="1"/>
        <v>0</v>
      </c>
      <c r="CT108">
        <f ca="1"/>
        <v>0</v>
      </c>
      <c r="CU108" t="b">
        <f ca="1"/>
        <v>1</v>
      </c>
      <c r="CV108" t="b">
        <f ca="1"/>
        <v>1</v>
      </c>
      <c r="CW108">
        <f ca="1"/>
        <v>74</v>
      </c>
      <c r="CX108">
        <f ca="1"/>
        <v>74</v>
      </c>
      <c r="CY108">
        <f ca="1"/>
        <v>1</v>
      </c>
      <c r="CZ108">
        <f ca="1"/>
        <v>1</v>
      </c>
      <c r="DA108">
        <f ca="1"/>
        <v>0</v>
      </c>
      <c r="DB108" t="b">
        <f ca="1"/>
        <v>0</v>
      </c>
      <c r="DC108" t="b">
        <f ca="1"/>
        <v>0</v>
      </c>
      <c r="DD108">
        <f ca="1"/>
        <v>0</v>
      </c>
      <c r="DE108" t="b">
        <f ca="1"/>
        <v>0</v>
      </c>
      <c r="DF108">
        <f ca="1"/>
        <v>0</v>
      </c>
    </row>
    <row r="109" spans="1:110" x14ac:dyDescent="0.2">
      <c r="A109" t="str">
        <f ca="1"/>
        <v>6_3 Villa</v>
      </c>
      <c r="B109">
        <f ca="1"/>
        <v>4</v>
      </c>
      <c r="C109">
        <f ca="1"/>
        <v>0</v>
      </c>
      <c r="D109">
        <f ca="1"/>
        <v>0</v>
      </c>
      <c r="E109">
        <f ca="1"/>
        <v>0</v>
      </c>
      <c r="F109">
        <f ca="1"/>
        <v>0</v>
      </c>
      <c r="G109">
        <f ca="1"/>
        <v>0</v>
      </c>
      <c r="H109">
        <f ca="1"/>
        <v>0</v>
      </c>
      <c r="I109">
        <f ca="1"/>
        <v>0</v>
      </c>
      <c r="J109" t="str">
        <f ca="1"/>
        <v>1:49</v>
      </c>
      <c r="K109" t="b">
        <f ca="1"/>
        <v>0</v>
      </c>
      <c r="L109" t="b">
        <f ca="1"/>
        <v>0</v>
      </c>
      <c r="M109" t="b">
        <f ca="1"/>
        <v>0</v>
      </c>
      <c r="N109" t="str">
        <f ca="1"/>
        <v>Finka</v>
      </c>
      <c r="O109" t="b">
        <f ca="1"/>
        <v>0</v>
      </c>
      <c r="P109">
        <f ca="1"/>
        <v>0</v>
      </c>
      <c r="Q109">
        <f ca="1"/>
        <v>0</v>
      </c>
      <c r="R109">
        <f ca="1"/>
        <v>0</v>
      </c>
      <c r="S109">
        <f ca="1"/>
        <v>0</v>
      </c>
      <c r="T109">
        <f ca="1"/>
        <v>0</v>
      </c>
      <c r="U109">
        <f ca="1"/>
        <v>0</v>
      </c>
      <c r="V109">
        <f ca="1"/>
        <v>0</v>
      </c>
      <c r="W109">
        <f ca="1"/>
        <v>0</v>
      </c>
      <c r="X109">
        <f ca="1"/>
        <v>0</v>
      </c>
      <c r="Y109">
        <f ca="1"/>
        <v>0</v>
      </c>
      <c r="Z109">
        <f ca="1"/>
        <v>4</v>
      </c>
      <c r="AA109">
        <f ca="1"/>
        <v>0</v>
      </c>
      <c r="AB109">
        <f ca="1"/>
        <v>0</v>
      </c>
      <c r="AC109">
        <f ca="1"/>
        <v>0</v>
      </c>
      <c r="AD109">
        <f ca="1"/>
        <v>0</v>
      </c>
      <c r="AE109">
        <f ca="1"/>
        <v>0</v>
      </c>
      <c r="AF109">
        <f ca="1"/>
        <v>0</v>
      </c>
      <c r="AG109">
        <f ca="1"/>
        <v>0</v>
      </c>
      <c r="AH109">
        <f ca="1"/>
        <v>0</v>
      </c>
      <c r="AI109">
        <f ca="1"/>
        <v>0</v>
      </c>
      <c r="AJ109">
        <f ca="1"/>
        <v>0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  <c r="AQ109">
        <f ca="1"/>
        <v>0</v>
      </c>
      <c r="AR109">
        <f ca="1"/>
        <v>0</v>
      </c>
      <c r="AS109">
        <f ca="1"/>
        <v>0</v>
      </c>
      <c r="AT109">
        <f ca="1"/>
        <v>0</v>
      </c>
      <c r="AU109">
        <f ca="1"/>
        <v>0</v>
      </c>
      <c r="AV109">
        <f ca="1"/>
        <v>0</v>
      </c>
      <c r="AW109">
        <f ca="1"/>
        <v>0</v>
      </c>
      <c r="AX109">
        <f ca="1"/>
        <v>0</v>
      </c>
      <c r="AY109">
        <f ca="1"/>
        <v>0</v>
      </c>
      <c r="AZ109">
        <f ca="1"/>
        <v>0</v>
      </c>
      <c r="BA109">
        <f ca="1"/>
        <v>0</v>
      </c>
      <c r="BB109">
        <f ca="1"/>
        <v>0</v>
      </c>
      <c r="BC109">
        <f ca="1"/>
        <v>0</v>
      </c>
      <c r="BD109">
        <f ca="1"/>
        <v>0</v>
      </c>
      <c r="BE109">
        <f ca="1"/>
        <v>0</v>
      </c>
      <c r="BF109">
        <f ca="1"/>
        <v>0</v>
      </c>
      <c r="BG109">
        <f ca="1"/>
        <v>0</v>
      </c>
      <c r="BH109">
        <f ca="1"/>
        <v>0</v>
      </c>
      <c r="BI109">
        <f ca="1"/>
        <v>0</v>
      </c>
      <c r="BJ109">
        <f ca="1"/>
        <v>0</v>
      </c>
      <c r="BK109">
        <f ca="1"/>
        <v>0</v>
      </c>
      <c r="BL109">
        <f ca="1"/>
        <v>0</v>
      </c>
      <c r="BM109">
        <f ca="1"/>
        <v>0</v>
      </c>
      <c r="BN109">
        <f ca="1"/>
        <v>0</v>
      </c>
      <c r="BO109">
        <f ca="1"/>
        <v>0</v>
      </c>
      <c r="BP109">
        <f ca="1"/>
        <v>0</v>
      </c>
      <c r="BQ109">
        <f ca="1"/>
        <v>0</v>
      </c>
      <c r="BR109" t="str">
        <f ca="1"/>
        <v/>
      </c>
      <c r="BS109">
        <f ca="1"/>
        <v>0</v>
      </c>
      <c r="BT109">
        <f ca="1"/>
        <v>0</v>
      </c>
      <c r="BU109" t="b">
        <f ca="1"/>
        <v>0</v>
      </c>
      <c r="BV109" t="b">
        <f ca="1"/>
        <v>0</v>
      </c>
      <c r="BW109">
        <f ca="1"/>
        <v>0</v>
      </c>
      <c r="BX109">
        <f ca="1"/>
        <v>0</v>
      </c>
      <c r="BY109">
        <f ca="1"/>
        <v>0</v>
      </c>
      <c r="BZ109">
        <f ca="1"/>
        <v>0</v>
      </c>
      <c r="CA109">
        <f ca="1"/>
        <v>0</v>
      </c>
      <c r="CB109">
        <f ca="1"/>
        <v>0</v>
      </c>
      <c r="CC109" t="b">
        <f ca="1"/>
        <v>0</v>
      </c>
      <c r="CD109" t="b">
        <f ca="1"/>
        <v>0</v>
      </c>
      <c r="CE109">
        <f ca="1"/>
        <v>0</v>
      </c>
      <c r="CF109">
        <f ca="1"/>
        <v>0</v>
      </c>
      <c r="CG109">
        <f ca="1"/>
        <v>0</v>
      </c>
      <c r="CH109">
        <f ca="1"/>
        <v>109</v>
      </c>
      <c r="CI109">
        <f ca="1"/>
        <v>71</v>
      </c>
      <c r="CJ109">
        <f ca="1"/>
        <v>0</v>
      </c>
      <c r="CK109">
        <f ca="1"/>
        <v>0</v>
      </c>
      <c r="CL109">
        <f ca="1"/>
        <v>0</v>
      </c>
      <c r="CM109">
        <f ca="1"/>
        <v>0</v>
      </c>
      <c r="CN109">
        <f ca="1"/>
        <v>0</v>
      </c>
      <c r="CO109">
        <f ca="1"/>
        <v>0</v>
      </c>
      <c r="CP109">
        <f ca="1"/>
        <v>0</v>
      </c>
      <c r="CQ109">
        <f ca="1"/>
        <v>0</v>
      </c>
      <c r="CR109">
        <f ca="1"/>
        <v>0</v>
      </c>
      <c r="CS109">
        <f ca="1"/>
        <v>0</v>
      </c>
      <c r="CT109">
        <f ca="1"/>
        <v>0</v>
      </c>
      <c r="CU109" t="b">
        <f ca="1"/>
        <v>0</v>
      </c>
      <c r="CV109" t="b">
        <f ca="1"/>
        <v>0</v>
      </c>
      <c r="CW109">
        <f ca="1"/>
        <v>71</v>
      </c>
      <c r="CX109">
        <f ca="1"/>
        <v>95</v>
      </c>
      <c r="CY109">
        <f ca="1"/>
        <v>0</v>
      </c>
      <c r="CZ109">
        <f ca="1"/>
        <v>0</v>
      </c>
      <c r="DA109">
        <f ca="1"/>
        <v>0</v>
      </c>
      <c r="DB109" t="b">
        <f ca="1"/>
        <v>0</v>
      </c>
      <c r="DC109" t="b">
        <f ca="1"/>
        <v>0</v>
      </c>
      <c r="DD109">
        <f ca="1"/>
        <v>0</v>
      </c>
      <c r="DE109" t="b">
        <f ca="1"/>
        <v>0</v>
      </c>
      <c r="DF109">
        <f ca="1"/>
        <v>0</v>
      </c>
    </row>
    <row r="110" spans="1:110" x14ac:dyDescent="0.2">
      <c r="A110" t="str">
        <f ca="1"/>
        <v>6_3 Villa</v>
      </c>
      <c r="B110">
        <f ca="1"/>
        <v>5</v>
      </c>
      <c r="C110">
        <f ca="1"/>
        <v>0</v>
      </c>
      <c r="D110">
        <f ca="1"/>
        <v>0</v>
      </c>
      <c r="E110">
        <f ca="1"/>
        <v>0</v>
      </c>
      <c r="F110">
        <f ca="1"/>
        <v>0</v>
      </c>
      <c r="G110">
        <f ca="1"/>
        <v>0</v>
      </c>
      <c r="H110">
        <f ca="1"/>
        <v>0</v>
      </c>
      <c r="I110">
        <f ca="1"/>
        <v>0</v>
      </c>
      <c r="J110" t="str">
        <f ca="1"/>
        <v>1:13</v>
      </c>
      <c r="K110" t="b">
        <f ca="1"/>
        <v>0</v>
      </c>
      <c r="L110" t="b">
        <f ca="1"/>
        <v>0</v>
      </c>
      <c r="M110" t="b">
        <f ca="1"/>
        <v>0</v>
      </c>
      <c r="N110" t="str">
        <f ca="1"/>
        <v>Finka</v>
      </c>
      <c r="O110" t="b">
        <f ca="1"/>
        <v>0</v>
      </c>
      <c r="P110">
        <f ca="1"/>
        <v>0</v>
      </c>
      <c r="Q110">
        <f ca="1"/>
        <v>0</v>
      </c>
      <c r="R110">
        <f ca="1"/>
        <v>0</v>
      </c>
      <c r="S110">
        <f ca="1"/>
        <v>0</v>
      </c>
      <c r="T110">
        <f ca="1"/>
        <v>0</v>
      </c>
      <c r="U110">
        <f ca="1"/>
        <v>0</v>
      </c>
      <c r="V110">
        <f ca="1"/>
        <v>0</v>
      </c>
      <c r="W110">
        <f ca="1"/>
        <v>0</v>
      </c>
      <c r="X110">
        <f ca="1"/>
        <v>0</v>
      </c>
      <c r="Y110">
        <f ca="1"/>
        <v>0</v>
      </c>
      <c r="Z110">
        <f ca="1"/>
        <v>5</v>
      </c>
      <c r="AA110">
        <f ca="1"/>
        <v>0</v>
      </c>
      <c r="AB110">
        <f ca="1"/>
        <v>0</v>
      </c>
      <c r="AC110">
        <f ca="1"/>
        <v>0</v>
      </c>
      <c r="AD110">
        <f ca="1"/>
        <v>0</v>
      </c>
      <c r="AE110">
        <f ca="1"/>
        <v>0</v>
      </c>
      <c r="AF110">
        <f ca="1"/>
        <v>0</v>
      </c>
      <c r="AG110">
        <f ca="1"/>
        <v>0</v>
      </c>
      <c r="AH110">
        <f ca="1"/>
        <v>0</v>
      </c>
      <c r="AI110">
        <f ca="1"/>
        <v>0</v>
      </c>
      <c r="AJ110">
        <f ca="1"/>
        <v>0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  <c r="AQ110">
        <f ca="1"/>
        <v>0</v>
      </c>
      <c r="AR110">
        <f ca="1"/>
        <v>0</v>
      </c>
      <c r="AS110">
        <f ca="1"/>
        <v>0</v>
      </c>
      <c r="AT110">
        <f ca="1"/>
        <v>0</v>
      </c>
      <c r="AU110">
        <f ca="1"/>
        <v>0</v>
      </c>
      <c r="AV110">
        <f ca="1"/>
        <v>0</v>
      </c>
      <c r="AW110">
        <f ca="1"/>
        <v>0</v>
      </c>
      <c r="AX110">
        <f ca="1"/>
        <v>0</v>
      </c>
      <c r="AY110">
        <f ca="1"/>
        <v>0</v>
      </c>
      <c r="AZ110">
        <f ca="1"/>
        <v>0</v>
      </c>
      <c r="BA110">
        <f ca="1"/>
        <v>0</v>
      </c>
      <c r="BB110">
        <f ca="1"/>
        <v>0</v>
      </c>
      <c r="BC110">
        <f ca="1"/>
        <v>0</v>
      </c>
      <c r="BD110">
        <f ca="1"/>
        <v>0</v>
      </c>
      <c r="BE110">
        <f ca="1"/>
        <v>0</v>
      </c>
      <c r="BF110">
        <f ca="1"/>
        <v>0</v>
      </c>
      <c r="BG110">
        <f ca="1"/>
        <v>0</v>
      </c>
      <c r="BH110">
        <f ca="1"/>
        <v>0</v>
      </c>
      <c r="BI110">
        <f ca="1"/>
        <v>0</v>
      </c>
      <c r="BJ110">
        <f ca="1"/>
        <v>0</v>
      </c>
      <c r="BK110">
        <f ca="1"/>
        <v>0</v>
      </c>
      <c r="BL110">
        <f ca="1"/>
        <v>0</v>
      </c>
      <c r="BM110">
        <f ca="1"/>
        <v>0</v>
      </c>
      <c r="BN110">
        <f ca="1"/>
        <v>0</v>
      </c>
      <c r="BO110">
        <f ca="1"/>
        <v>0</v>
      </c>
      <c r="BP110">
        <f ca="1"/>
        <v>0</v>
      </c>
      <c r="BQ110">
        <f ca="1"/>
        <v>0</v>
      </c>
      <c r="BR110" t="str">
        <f ca="1"/>
        <v/>
      </c>
      <c r="BS110">
        <f ca="1"/>
        <v>0</v>
      </c>
      <c r="BT110">
        <f ca="1"/>
        <v>0</v>
      </c>
      <c r="BU110" t="b">
        <f ca="1"/>
        <v>0</v>
      </c>
      <c r="BV110" t="b">
        <f ca="1"/>
        <v>0</v>
      </c>
      <c r="BW110">
        <f ca="1"/>
        <v>0</v>
      </c>
      <c r="BX110">
        <f ca="1"/>
        <v>0</v>
      </c>
      <c r="BY110">
        <f ca="1"/>
        <v>0</v>
      </c>
      <c r="BZ110">
        <f ca="1"/>
        <v>0</v>
      </c>
      <c r="CA110">
        <f ca="1"/>
        <v>1</v>
      </c>
      <c r="CB110">
        <f ca="1"/>
        <v>1</v>
      </c>
      <c r="CC110" t="b">
        <f ca="1"/>
        <v>0</v>
      </c>
      <c r="CD110" t="b">
        <f ca="1"/>
        <v>1</v>
      </c>
      <c r="CE110">
        <f ca="1"/>
        <v>0</v>
      </c>
      <c r="CF110">
        <f ca="1"/>
        <v>0</v>
      </c>
      <c r="CG110">
        <f ca="1"/>
        <v>0</v>
      </c>
      <c r="CH110">
        <f ca="1"/>
        <v>73</v>
      </c>
      <c r="CI110">
        <f ca="1"/>
        <v>107</v>
      </c>
      <c r="CJ110">
        <f ca="1"/>
        <v>0</v>
      </c>
      <c r="CK110">
        <f ca="1"/>
        <v>0</v>
      </c>
      <c r="CL110">
        <f ca="1"/>
        <v>0</v>
      </c>
      <c r="CM110">
        <f ca="1"/>
        <v>0</v>
      </c>
      <c r="CN110">
        <f ca="1"/>
        <v>0</v>
      </c>
      <c r="CO110">
        <f ca="1"/>
        <v>0</v>
      </c>
      <c r="CP110">
        <f ca="1"/>
        <v>0</v>
      </c>
      <c r="CQ110">
        <f ca="1"/>
        <v>0</v>
      </c>
      <c r="CR110">
        <f ca="1"/>
        <v>0</v>
      </c>
      <c r="CS110">
        <f ca="1"/>
        <v>0</v>
      </c>
      <c r="CT110">
        <f ca="1"/>
        <v>0</v>
      </c>
      <c r="CU110" t="b">
        <f ca="1"/>
        <v>1</v>
      </c>
      <c r="CV110" t="b">
        <f ca="1"/>
        <v>0</v>
      </c>
      <c r="CW110">
        <f ca="1"/>
        <v>107</v>
      </c>
      <c r="CX110">
        <f ca="1"/>
        <v>75</v>
      </c>
      <c r="CY110">
        <f ca="1"/>
        <v>1</v>
      </c>
      <c r="CZ110">
        <f ca="1"/>
        <v>0</v>
      </c>
      <c r="DA110">
        <f ca="1"/>
        <v>0</v>
      </c>
      <c r="DB110" t="b">
        <f ca="1"/>
        <v>0</v>
      </c>
      <c r="DC110" t="b">
        <f ca="1"/>
        <v>0</v>
      </c>
      <c r="DD110">
        <f ca="1"/>
        <v>0</v>
      </c>
      <c r="DE110" t="b">
        <f ca="1"/>
        <v>0</v>
      </c>
      <c r="DF110">
        <f ca="1"/>
        <v>0</v>
      </c>
    </row>
    <row r="111" spans="1:110" x14ac:dyDescent="0.2">
      <c r="A111" t="str">
        <f ca="1"/>
        <v>6_3 Villa</v>
      </c>
      <c r="B111">
        <f ca="1"/>
        <v>6</v>
      </c>
      <c r="C111">
        <f ca="1"/>
        <v>0</v>
      </c>
      <c r="D111">
        <f ca="1"/>
        <v>0</v>
      </c>
      <c r="E111">
        <f ca="1"/>
        <v>0</v>
      </c>
      <c r="F111">
        <f ca="1"/>
        <v>0</v>
      </c>
      <c r="G111">
        <f ca="1"/>
        <v>0</v>
      </c>
      <c r="H111">
        <f ca="1"/>
        <v>0</v>
      </c>
      <c r="I111">
        <f ca="1"/>
        <v>0</v>
      </c>
      <c r="J111" t="str">
        <f ca="1"/>
        <v>1:41</v>
      </c>
      <c r="K111" t="b">
        <f ca="1"/>
        <v>0</v>
      </c>
      <c r="L111" t="b">
        <f ca="1"/>
        <v>0</v>
      </c>
      <c r="M111" t="b">
        <f ca="1"/>
        <v>0</v>
      </c>
      <c r="N111" t="str">
        <f ca="1"/>
        <v>Finka</v>
      </c>
      <c r="O111" t="b">
        <f ca="1"/>
        <v>0</v>
      </c>
      <c r="P111">
        <f ca="1"/>
        <v>0</v>
      </c>
      <c r="Q111">
        <f ca="1"/>
        <v>0</v>
      </c>
      <c r="R111">
        <f ca="1"/>
        <v>0</v>
      </c>
      <c r="S111">
        <f ca="1"/>
        <v>0</v>
      </c>
      <c r="T111">
        <f ca="1"/>
        <v>0</v>
      </c>
      <c r="U111">
        <f ca="1"/>
        <v>0</v>
      </c>
      <c r="V111">
        <f ca="1"/>
        <v>0</v>
      </c>
      <c r="W111">
        <f ca="1"/>
        <v>0</v>
      </c>
      <c r="X111">
        <f ca="1"/>
        <v>0</v>
      </c>
      <c r="Y111">
        <f ca="1"/>
        <v>0</v>
      </c>
      <c r="Z111">
        <f ca="1"/>
        <v>6</v>
      </c>
      <c r="AA111">
        <f ca="1"/>
        <v>0</v>
      </c>
      <c r="AB111">
        <f ca="1"/>
        <v>0</v>
      </c>
      <c r="AC111">
        <f ca="1"/>
        <v>0</v>
      </c>
      <c r="AD111">
        <f ca="1"/>
        <v>0</v>
      </c>
      <c r="AE111">
        <f ca="1"/>
        <v>0</v>
      </c>
      <c r="AF111">
        <f ca="1"/>
        <v>0</v>
      </c>
      <c r="AG111">
        <f ca="1"/>
        <v>0</v>
      </c>
      <c r="AH111">
        <f ca="1"/>
        <v>0</v>
      </c>
      <c r="AI111">
        <f ca="1"/>
        <v>0</v>
      </c>
      <c r="AJ111">
        <f ca="1"/>
        <v>0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  <c r="AQ111">
        <f ca="1"/>
        <v>0</v>
      </c>
      <c r="AR111">
        <f ca="1"/>
        <v>0</v>
      </c>
      <c r="AS111">
        <f ca="1"/>
        <v>0</v>
      </c>
      <c r="AT111">
        <f ca="1"/>
        <v>0</v>
      </c>
      <c r="AU111">
        <f ca="1"/>
        <v>0</v>
      </c>
      <c r="AV111">
        <f ca="1"/>
        <v>0</v>
      </c>
      <c r="AW111">
        <f ca="1"/>
        <v>0</v>
      </c>
      <c r="AX111">
        <f ca="1"/>
        <v>0</v>
      </c>
      <c r="AY111">
        <f ca="1"/>
        <v>0</v>
      </c>
      <c r="AZ111">
        <f ca="1"/>
        <v>0</v>
      </c>
      <c r="BA111">
        <f ca="1"/>
        <v>0</v>
      </c>
      <c r="BB111">
        <f ca="1"/>
        <v>0</v>
      </c>
      <c r="BC111">
        <f ca="1"/>
        <v>0</v>
      </c>
      <c r="BD111">
        <f ca="1"/>
        <v>0</v>
      </c>
      <c r="BE111">
        <f ca="1"/>
        <v>0</v>
      </c>
      <c r="BF111">
        <f ca="1"/>
        <v>0</v>
      </c>
      <c r="BG111">
        <f ca="1"/>
        <v>0</v>
      </c>
      <c r="BH111">
        <f ca="1"/>
        <v>0</v>
      </c>
      <c r="BI111">
        <f ca="1"/>
        <v>0</v>
      </c>
      <c r="BJ111">
        <f ca="1"/>
        <v>0</v>
      </c>
      <c r="BK111">
        <f ca="1"/>
        <v>0</v>
      </c>
      <c r="BL111">
        <f ca="1"/>
        <v>0</v>
      </c>
      <c r="BM111">
        <f ca="1"/>
        <v>0</v>
      </c>
      <c r="BN111">
        <f ca="1"/>
        <v>0</v>
      </c>
      <c r="BO111">
        <f ca="1"/>
        <v>0</v>
      </c>
      <c r="BP111">
        <f ca="1"/>
        <v>0</v>
      </c>
      <c r="BQ111">
        <f ca="1"/>
        <v>0</v>
      </c>
      <c r="BR111" t="str">
        <f ca="1"/>
        <v/>
      </c>
      <c r="BS111">
        <f ca="1"/>
        <v>0</v>
      </c>
      <c r="BT111">
        <f ca="1"/>
        <v>0</v>
      </c>
      <c r="BU111" t="b">
        <f ca="1"/>
        <v>0</v>
      </c>
      <c r="BV111" t="b">
        <f ca="1"/>
        <v>0</v>
      </c>
      <c r="BW111">
        <f ca="1"/>
        <v>0</v>
      </c>
      <c r="BX111">
        <f ca="1"/>
        <v>0</v>
      </c>
      <c r="BY111">
        <f ca="1"/>
        <v>0</v>
      </c>
      <c r="BZ111">
        <f ca="1"/>
        <v>0</v>
      </c>
      <c r="CA111">
        <f ca="1"/>
        <v>0</v>
      </c>
      <c r="CB111">
        <f ca="1"/>
        <v>0</v>
      </c>
      <c r="CC111" t="b">
        <f ca="1"/>
        <v>0</v>
      </c>
      <c r="CD111" t="b">
        <f ca="1"/>
        <v>0</v>
      </c>
      <c r="CE111">
        <f ca="1"/>
        <v>0</v>
      </c>
      <c r="CF111">
        <f ca="1"/>
        <v>0</v>
      </c>
      <c r="CG111">
        <f ca="1"/>
        <v>0</v>
      </c>
      <c r="CH111">
        <f ca="1"/>
        <v>101</v>
      </c>
      <c r="CI111">
        <f ca="1"/>
        <v>79</v>
      </c>
      <c r="CJ111">
        <f ca="1"/>
        <v>0</v>
      </c>
      <c r="CK111">
        <f ca="1"/>
        <v>0</v>
      </c>
      <c r="CL111">
        <f ca="1"/>
        <v>0</v>
      </c>
      <c r="CM111">
        <f ca="1"/>
        <v>0</v>
      </c>
      <c r="CN111">
        <f ca="1"/>
        <v>0</v>
      </c>
      <c r="CO111">
        <f ca="1"/>
        <v>0</v>
      </c>
      <c r="CP111">
        <f ca="1"/>
        <v>0</v>
      </c>
      <c r="CQ111">
        <f ca="1"/>
        <v>0</v>
      </c>
      <c r="CR111">
        <f ca="1"/>
        <v>0</v>
      </c>
      <c r="CS111">
        <f ca="1"/>
        <v>0</v>
      </c>
      <c r="CT111">
        <f ca="1"/>
        <v>0</v>
      </c>
      <c r="CU111" t="b">
        <f ca="1"/>
        <v>0</v>
      </c>
      <c r="CV111">
        <f ca="1"/>
        <v>0</v>
      </c>
      <c r="CW111">
        <f ca="1"/>
        <v>79</v>
      </c>
      <c r="CX111">
        <f ca="1"/>
        <v>0</v>
      </c>
      <c r="CY111">
        <f ca="1"/>
        <v>0</v>
      </c>
      <c r="CZ111">
        <f ca="1"/>
        <v>0</v>
      </c>
      <c r="DA111">
        <f ca="1"/>
        <v>0</v>
      </c>
      <c r="DB111" t="b">
        <f ca="1"/>
        <v>0</v>
      </c>
      <c r="DC111" t="b">
        <f ca="1"/>
        <v>0</v>
      </c>
      <c r="DD111">
        <f ca="1"/>
        <v>0</v>
      </c>
      <c r="DE111" t="b">
        <f ca="1"/>
        <v>0</v>
      </c>
      <c r="DF111">
        <f ca="1"/>
        <v>0</v>
      </c>
    </row>
    <row r="112" spans="1:110" x14ac:dyDescent="0.2">
      <c r="A112" t="str">
        <f ca="1"/>
        <v>6_3 Villa</v>
      </c>
      <c r="B112">
        <f ca="1"/>
        <v>7</v>
      </c>
      <c r="C112">
        <f ca="1"/>
        <v>0</v>
      </c>
      <c r="D112">
        <f ca="1"/>
        <v>0</v>
      </c>
      <c r="E112">
        <f ca="1"/>
        <v>0</v>
      </c>
      <c r="F112">
        <f ca="1"/>
        <v>0</v>
      </c>
      <c r="G112">
        <f ca="1"/>
        <v>0</v>
      </c>
      <c r="H112">
        <f ca="1"/>
        <v>0</v>
      </c>
      <c r="I112">
        <f ca="1"/>
        <v>0</v>
      </c>
      <c r="J112" t="str">
        <f ca="1"/>
        <v>1:16</v>
      </c>
      <c r="K112" t="b">
        <f ca="1"/>
        <v>0</v>
      </c>
      <c r="L112" t="b">
        <f ca="1"/>
        <v>0</v>
      </c>
      <c r="M112" t="b">
        <f ca="1"/>
        <v>0</v>
      </c>
      <c r="N112" t="str">
        <f ca="1"/>
        <v>Jager</v>
      </c>
      <c r="O112" t="b">
        <f ca="1"/>
        <v>0</v>
      </c>
      <c r="P112">
        <f ca="1"/>
        <v>0</v>
      </c>
      <c r="Q112">
        <f ca="1"/>
        <v>0</v>
      </c>
      <c r="R112">
        <f ca="1"/>
        <v>0</v>
      </c>
      <c r="S112">
        <f ca="1"/>
        <v>0</v>
      </c>
      <c r="T112">
        <f ca="1"/>
        <v>0</v>
      </c>
      <c r="U112">
        <f ca="1"/>
        <v>0</v>
      </c>
      <c r="V112">
        <f ca="1"/>
        <v>0</v>
      </c>
      <c r="W112">
        <f ca="1"/>
        <v>0</v>
      </c>
      <c r="X112">
        <f ca="1"/>
        <v>0</v>
      </c>
      <c r="Y112">
        <f ca="1"/>
        <v>0</v>
      </c>
      <c r="Z112">
        <f ca="1"/>
        <v>7</v>
      </c>
      <c r="AA112">
        <f ca="1"/>
        <v>0</v>
      </c>
      <c r="AB112">
        <f ca="1"/>
        <v>0</v>
      </c>
      <c r="AC112">
        <f ca="1"/>
        <v>0</v>
      </c>
      <c r="AD112">
        <f ca="1"/>
        <v>0</v>
      </c>
      <c r="AE112">
        <f ca="1"/>
        <v>0</v>
      </c>
      <c r="AF112">
        <f ca="1"/>
        <v>0</v>
      </c>
      <c r="AG112">
        <f ca="1"/>
        <v>0</v>
      </c>
      <c r="AH112">
        <f ca="1"/>
        <v>0</v>
      </c>
      <c r="AI112">
        <f ca="1"/>
        <v>0</v>
      </c>
      <c r="AJ112">
        <f ca="1"/>
        <v>0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  <c r="AQ112">
        <f ca="1"/>
        <v>0</v>
      </c>
      <c r="AR112">
        <f ca="1"/>
        <v>0</v>
      </c>
      <c r="AS112">
        <f ca="1"/>
        <v>0</v>
      </c>
      <c r="AT112">
        <f ca="1"/>
        <v>0</v>
      </c>
      <c r="AU112">
        <f ca="1"/>
        <v>0</v>
      </c>
      <c r="AV112">
        <f ca="1"/>
        <v>0</v>
      </c>
      <c r="AW112">
        <f ca="1"/>
        <v>0</v>
      </c>
      <c r="AX112">
        <f ca="1"/>
        <v>0</v>
      </c>
      <c r="AY112">
        <f ca="1"/>
        <v>0</v>
      </c>
      <c r="AZ112">
        <f ca="1"/>
        <v>0</v>
      </c>
      <c r="BA112">
        <f ca="1"/>
        <v>0</v>
      </c>
      <c r="BB112">
        <f ca="1"/>
        <v>0</v>
      </c>
      <c r="BC112">
        <f ca="1"/>
        <v>0</v>
      </c>
      <c r="BD112">
        <f ca="1"/>
        <v>0</v>
      </c>
      <c r="BE112">
        <f ca="1"/>
        <v>0</v>
      </c>
      <c r="BF112">
        <f ca="1"/>
        <v>0</v>
      </c>
      <c r="BG112">
        <f ca="1"/>
        <v>0</v>
      </c>
      <c r="BH112">
        <f ca="1"/>
        <v>0</v>
      </c>
      <c r="BI112">
        <f ca="1"/>
        <v>0</v>
      </c>
      <c r="BJ112">
        <f ca="1"/>
        <v>0</v>
      </c>
      <c r="BK112">
        <f ca="1"/>
        <v>0</v>
      </c>
      <c r="BL112">
        <f ca="1"/>
        <v>0</v>
      </c>
      <c r="BM112">
        <f ca="1"/>
        <v>0</v>
      </c>
      <c r="BN112">
        <f ca="1"/>
        <v>0</v>
      </c>
      <c r="BO112">
        <f ca="1"/>
        <v>0</v>
      </c>
      <c r="BP112">
        <f ca="1"/>
        <v>0</v>
      </c>
      <c r="BQ112">
        <f ca="1"/>
        <v>0</v>
      </c>
      <c r="BR112" t="str">
        <f ca="1"/>
        <v/>
      </c>
      <c r="BS112">
        <f ca="1"/>
        <v>0</v>
      </c>
      <c r="BT112">
        <f ca="1"/>
        <v>0</v>
      </c>
      <c r="BU112" t="b">
        <f ca="1"/>
        <v>0</v>
      </c>
      <c r="BV112" t="b">
        <f ca="1"/>
        <v>0</v>
      </c>
      <c r="BW112">
        <f ca="1"/>
        <v>0</v>
      </c>
      <c r="BX112">
        <f ca="1"/>
        <v>0</v>
      </c>
      <c r="BY112">
        <f ca="1"/>
        <v>0</v>
      </c>
      <c r="BZ112">
        <f ca="1"/>
        <v>0</v>
      </c>
      <c r="CA112">
        <f ca="1"/>
        <v>1</v>
      </c>
      <c r="CB112">
        <f ca="1"/>
        <v>1</v>
      </c>
      <c r="CC112" t="b">
        <f ca="1"/>
        <v>1</v>
      </c>
      <c r="CD112" t="b">
        <f ca="1"/>
        <v>1</v>
      </c>
      <c r="CE112">
        <f ca="1"/>
        <v>0</v>
      </c>
      <c r="CF112">
        <f ca="1"/>
        <v>1</v>
      </c>
      <c r="CG112">
        <f ca="1"/>
        <v>0</v>
      </c>
      <c r="CH112">
        <f ca="1"/>
        <v>76</v>
      </c>
      <c r="CI112">
        <f ca="1"/>
        <v>104</v>
      </c>
      <c r="CJ112">
        <f ca="1"/>
        <v>0</v>
      </c>
      <c r="CK112">
        <f ca="1"/>
        <v>0</v>
      </c>
      <c r="CL112">
        <f ca="1"/>
        <v>0</v>
      </c>
      <c r="CM112">
        <f ca="1"/>
        <v>0</v>
      </c>
      <c r="CN112">
        <f ca="1"/>
        <v>0</v>
      </c>
      <c r="CO112">
        <f ca="1"/>
        <v>0</v>
      </c>
      <c r="CP112">
        <f ca="1"/>
        <v>0</v>
      </c>
      <c r="CQ112">
        <f ca="1"/>
        <v>0</v>
      </c>
      <c r="CR112">
        <f ca="1"/>
        <v>0</v>
      </c>
      <c r="CS112">
        <f ca="1"/>
        <v>0</v>
      </c>
      <c r="CT112">
        <f ca="1"/>
        <v>0</v>
      </c>
      <c r="CU112">
        <f ca="1"/>
        <v>0</v>
      </c>
      <c r="CV112">
        <f ca="1"/>
        <v>0</v>
      </c>
      <c r="CW112">
        <f ca="1"/>
        <v>0</v>
      </c>
      <c r="CX112">
        <f ca="1"/>
        <v>0</v>
      </c>
      <c r="CY112">
        <f ca="1"/>
        <v>0</v>
      </c>
      <c r="CZ112">
        <f ca="1"/>
        <v>0</v>
      </c>
      <c r="DA112">
        <f ca="1"/>
        <v>0</v>
      </c>
      <c r="DB112" t="b">
        <f ca="1"/>
        <v>0</v>
      </c>
      <c r="DC112" t="b">
        <f ca="1"/>
        <v>0</v>
      </c>
      <c r="DD112">
        <f ca="1"/>
        <v>0</v>
      </c>
      <c r="DE112" t="b">
        <f ca="1"/>
        <v>0</v>
      </c>
      <c r="DF112">
        <f ca="1"/>
        <v>0</v>
      </c>
    </row>
    <row r="113" spans="1:110" x14ac:dyDescent="0.2">
      <c r="A113" t="str">
        <f ca="1"/>
        <v>6_3 Villa</v>
      </c>
      <c r="B113">
        <f ca="1"/>
        <v>8</v>
      </c>
      <c r="C113">
        <f ca="1"/>
        <v>0</v>
      </c>
      <c r="D113">
        <f ca="1"/>
        <v>0</v>
      </c>
      <c r="E113">
        <f ca="1"/>
        <v>0</v>
      </c>
      <c r="F113">
        <f ca="1"/>
        <v>0</v>
      </c>
      <c r="G113">
        <f ca="1"/>
        <v>0</v>
      </c>
      <c r="H113">
        <f ca="1"/>
        <v>0</v>
      </c>
      <c r="I113">
        <f ca="1"/>
        <v>0</v>
      </c>
      <c r="J113" t="str">
        <f ca="1"/>
        <v>1:00</v>
      </c>
      <c r="K113" t="b">
        <f ca="1"/>
        <v>0</v>
      </c>
      <c r="L113" t="b">
        <f ca="1"/>
        <v>0</v>
      </c>
      <c r="M113" t="b">
        <f ca="1"/>
        <v>0</v>
      </c>
      <c r="N113" t="str">
        <f ca="1"/>
        <v>Jager</v>
      </c>
      <c r="O113" t="b">
        <f ca="1"/>
        <v>0</v>
      </c>
      <c r="P113">
        <f ca="1"/>
        <v>0</v>
      </c>
      <c r="Q113">
        <f ca="1"/>
        <v>0</v>
      </c>
      <c r="R113">
        <f ca="1"/>
        <v>0</v>
      </c>
      <c r="S113">
        <f ca="1"/>
        <v>0</v>
      </c>
      <c r="T113">
        <f ca="1"/>
        <v>0</v>
      </c>
      <c r="U113">
        <f ca="1"/>
        <v>0</v>
      </c>
      <c r="V113">
        <f ca="1"/>
        <v>0</v>
      </c>
      <c r="W113">
        <f ca="1"/>
        <v>0</v>
      </c>
      <c r="X113">
        <f ca="1"/>
        <v>0</v>
      </c>
      <c r="Y113">
        <f ca="1"/>
        <v>0</v>
      </c>
      <c r="Z113">
        <f ca="1"/>
        <v>8</v>
      </c>
      <c r="AA113">
        <f ca="1"/>
        <v>0</v>
      </c>
      <c r="AB113">
        <f ca="1"/>
        <v>0</v>
      </c>
      <c r="AC113">
        <f ca="1"/>
        <v>0</v>
      </c>
      <c r="AD113">
        <f ca="1"/>
        <v>0</v>
      </c>
      <c r="AE113">
        <f ca="1"/>
        <v>0</v>
      </c>
      <c r="AF113">
        <f ca="1"/>
        <v>0</v>
      </c>
      <c r="AG113">
        <f ca="1"/>
        <v>0</v>
      </c>
      <c r="AH113">
        <f ca="1"/>
        <v>0</v>
      </c>
      <c r="AI113">
        <f ca="1"/>
        <v>0</v>
      </c>
      <c r="AJ113">
        <f ca="1"/>
        <v>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  <c r="AQ113">
        <f ca="1"/>
        <v>0</v>
      </c>
      <c r="AR113">
        <f ca="1"/>
        <v>0</v>
      </c>
      <c r="AS113">
        <f ca="1"/>
        <v>0</v>
      </c>
      <c r="AT113">
        <f ca="1"/>
        <v>0</v>
      </c>
      <c r="AU113">
        <f ca="1"/>
        <v>0</v>
      </c>
      <c r="AV113">
        <f ca="1"/>
        <v>0</v>
      </c>
      <c r="AW113">
        <f ca="1"/>
        <v>0</v>
      </c>
      <c r="AX113">
        <f ca="1"/>
        <v>0</v>
      </c>
      <c r="AY113">
        <f ca="1"/>
        <v>0</v>
      </c>
      <c r="AZ113">
        <f ca="1"/>
        <v>0</v>
      </c>
      <c r="BA113">
        <f ca="1"/>
        <v>0</v>
      </c>
      <c r="BB113">
        <f ca="1"/>
        <v>0</v>
      </c>
      <c r="BC113">
        <f ca="1"/>
        <v>0</v>
      </c>
      <c r="BD113">
        <f ca="1"/>
        <v>0</v>
      </c>
      <c r="BE113">
        <f ca="1"/>
        <v>0</v>
      </c>
      <c r="BF113">
        <f ca="1"/>
        <v>0</v>
      </c>
      <c r="BG113">
        <f ca="1"/>
        <v>0</v>
      </c>
      <c r="BH113">
        <f ca="1"/>
        <v>0</v>
      </c>
      <c r="BI113">
        <f ca="1"/>
        <v>0</v>
      </c>
      <c r="BJ113">
        <f ca="1"/>
        <v>0</v>
      </c>
      <c r="BK113">
        <f ca="1"/>
        <v>0</v>
      </c>
      <c r="BL113">
        <f ca="1"/>
        <v>0</v>
      </c>
      <c r="BM113">
        <f ca="1"/>
        <v>0</v>
      </c>
      <c r="BN113">
        <f ca="1"/>
        <v>0</v>
      </c>
      <c r="BO113">
        <f ca="1"/>
        <v>0</v>
      </c>
      <c r="BP113">
        <f ca="1"/>
        <v>0</v>
      </c>
      <c r="BQ113">
        <f ca="1"/>
        <v>0</v>
      </c>
      <c r="BR113" t="str">
        <f ca="1"/>
        <v/>
      </c>
      <c r="BS113">
        <f ca="1"/>
        <v>0</v>
      </c>
      <c r="BT113">
        <f ca="1"/>
        <v>0</v>
      </c>
      <c r="BU113" t="b">
        <f ca="1"/>
        <v>0</v>
      </c>
      <c r="BV113" t="b">
        <f ca="1"/>
        <v>0</v>
      </c>
      <c r="BW113">
        <f ca="1"/>
        <v>0</v>
      </c>
      <c r="BX113">
        <f ca="1"/>
        <v>0</v>
      </c>
      <c r="BY113">
        <f ca="1"/>
        <v>0</v>
      </c>
      <c r="BZ113" t="str">
        <f ca="1"/>
        <v xml:space="preserve"> </v>
      </c>
      <c r="CA113">
        <f ca="1"/>
        <v>1</v>
      </c>
      <c r="CB113">
        <f ca="1"/>
        <v>0</v>
      </c>
      <c r="CC113" t="b">
        <f ca="1"/>
        <v>1</v>
      </c>
      <c r="CD113" t="b">
        <f ca="1"/>
        <v>1</v>
      </c>
      <c r="CE113">
        <f ca="1"/>
        <v>0</v>
      </c>
      <c r="CF113">
        <f ca="1"/>
        <v>0</v>
      </c>
      <c r="CG113">
        <f ca="1"/>
        <v>0</v>
      </c>
      <c r="CH113">
        <f ca="1"/>
        <v>60</v>
      </c>
      <c r="CI113">
        <f ca="1"/>
        <v>120</v>
      </c>
      <c r="CJ113">
        <f ca="1"/>
        <v>0</v>
      </c>
      <c r="CK113">
        <f ca="1"/>
        <v>0</v>
      </c>
      <c r="CL113">
        <f ca="1"/>
        <v>0</v>
      </c>
      <c r="CM113">
        <f ca="1"/>
        <v>0</v>
      </c>
      <c r="CN113">
        <f ca="1"/>
        <v>0</v>
      </c>
      <c r="CO113">
        <f ca="1"/>
        <v>0</v>
      </c>
      <c r="CP113">
        <f ca="1"/>
        <v>0</v>
      </c>
      <c r="CQ113">
        <f ca="1"/>
        <v>0</v>
      </c>
      <c r="CR113">
        <f ca="1"/>
        <v>0</v>
      </c>
      <c r="CS113">
        <f ca="1"/>
        <v>0</v>
      </c>
      <c r="CT113">
        <f ca="1"/>
        <v>0</v>
      </c>
      <c r="CU113">
        <f ca="1"/>
        <v>0</v>
      </c>
      <c r="CV113">
        <f ca="1"/>
        <v>0</v>
      </c>
      <c r="CW113">
        <f ca="1"/>
        <v>0</v>
      </c>
      <c r="CX113">
        <f ca="1"/>
        <v>0</v>
      </c>
      <c r="CY113">
        <f ca="1"/>
        <v>0</v>
      </c>
      <c r="CZ113">
        <f ca="1"/>
        <v>0</v>
      </c>
      <c r="DA113">
        <f ca="1"/>
        <v>0</v>
      </c>
      <c r="DB113" t="b">
        <f ca="1"/>
        <v>0</v>
      </c>
      <c r="DC113" t="b">
        <f ca="1"/>
        <v>0</v>
      </c>
      <c r="DD113">
        <f ca="1"/>
        <v>0</v>
      </c>
      <c r="DE113" t="b">
        <f ca="1"/>
        <v>0</v>
      </c>
      <c r="DF113">
        <f ca="1"/>
        <v>0</v>
      </c>
    </row>
    <row r="114" spans="1:110" x14ac:dyDescent="0.2">
      <c r="A114" t="str">
        <f ca="1"/>
        <v>6_3 Villa</v>
      </c>
      <c r="B114">
        <f ca="1"/>
        <v>9</v>
      </c>
      <c r="C114">
        <f ca="1"/>
        <v>0</v>
      </c>
      <c r="D114">
        <f ca="1"/>
        <v>0</v>
      </c>
      <c r="E114">
        <f ca="1"/>
        <v>0</v>
      </c>
      <c r="F114">
        <f ca="1"/>
        <v>0</v>
      </c>
      <c r="G114">
        <f ca="1"/>
        <v>0</v>
      </c>
      <c r="H114">
        <f ca="1"/>
        <v>0</v>
      </c>
      <c r="I114">
        <f ca="1"/>
        <v>0</v>
      </c>
      <c r="J114" t="str">
        <f ca="1"/>
        <v>1:46</v>
      </c>
      <c r="K114" t="b">
        <f ca="1"/>
        <v>0</v>
      </c>
      <c r="L114" t="b">
        <f ca="1"/>
        <v>0</v>
      </c>
      <c r="M114" t="b">
        <f ca="1"/>
        <v>0</v>
      </c>
      <c r="N114" t="str">
        <f ca="1"/>
        <v>Pulse</v>
      </c>
      <c r="O114" t="b">
        <f ca="1"/>
        <v>0</v>
      </c>
      <c r="P114">
        <f ca="1"/>
        <v>0</v>
      </c>
      <c r="Q114">
        <f ca="1"/>
        <v>0</v>
      </c>
      <c r="R114">
        <f ca="1"/>
        <v>0</v>
      </c>
      <c r="S114">
        <f ca="1"/>
        <v>0</v>
      </c>
      <c r="T114">
        <f ca="1"/>
        <v>0</v>
      </c>
      <c r="U114">
        <f ca="1"/>
        <v>0</v>
      </c>
      <c r="V114">
        <f ca="1"/>
        <v>0</v>
      </c>
      <c r="W114">
        <f ca="1"/>
        <v>0</v>
      </c>
      <c r="X114">
        <f ca="1"/>
        <v>0</v>
      </c>
      <c r="Y114">
        <f ca="1"/>
        <v>0</v>
      </c>
      <c r="Z114">
        <f ca="1"/>
        <v>9</v>
      </c>
      <c r="AA114">
        <f ca="1"/>
        <v>0</v>
      </c>
      <c r="AB114">
        <f ca="1"/>
        <v>0</v>
      </c>
      <c r="AC114">
        <f ca="1"/>
        <v>0</v>
      </c>
      <c r="AD114">
        <f ca="1"/>
        <v>0</v>
      </c>
      <c r="AE114">
        <f ca="1"/>
        <v>0</v>
      </c>
      <c r="AF114">
        <f ca="1"/>
        <v>0</v>
      </c>
      <c r="AG114">
        <f ca="1"/>
        <v>0</v>
      </c>
      <c r="AH114">
        <f ca="1"/>
        <v>0</v>
      </c>
      <c r="AI114">
        <f ca="1"/>
        <v>0</v>
      </c>
      <c r="AJ114">
        <f ca="1"/>
        <v>0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  <c r="AQ114">
        <f ca="1"/>
        <v>0</v>
      </c>
      <c r="AR114">
        <f ca="1"/>
        <v>0</v>
      </c>
      <c r="AS114">
        <f ca="1"/>
        <v>0</v>
      </c>
      <c r="AT114">
        <f ca="1"/>
        <v>0</v>
      </c>
      <c r="AU114">
        <f ca="1"/>
        <v>0</v>
      </c>
      <c r="AV114">
        <f ca="1"/>
        <v>0</v>
      </c>
      <c r="AW114">
        <f ca="1"/>
        <v>0</v>
      </c>
      <c r="AX114">
        <f ca="1"/>
        <v>0</v>
      </c>
      <c r="AY114">
        <f ca="1"/>
        <v>0</v>
      </c>
      <c r="AZ114">
        <f ca="1"/>
        <v>0</v>
      </c>
      <c r="BA114">
        <f ca="1"/>
        <v>0</v>
      </c>
      <c r="BB114">
        <f ca="1"/>
        <v>0</v>
      </c>
      <c r="BC114">
        <f ca="1"/>
        <v>0</v>
      </c>
      <c r="BD114">
        <f ca="1"/>
        <v>0</v>
      </c>
      <c r="BE114">
        <f ca="1"/>
        <v>0</v>
      </c>
      <c r="BF114">
        <f ca="1"/>
        <v>0</v>
      </c>
      <c r="BG114">
        <f ca="1"/>
        <v>0</v>
      </c>
      <c r="BH114">
        <f ca="1"/>
        <v>0</v>
      </c>
      <c r="BI114">
        <f ca="1"/>
        <v>0</v>
      </c>
      <c r="BJ114">
        <f ca="1"/>
        <v>0</v>
      </c>
      <c r="BK114">
        <f ca="1"/>
        <v>0</v>
      </c>
      <c r="BL114">
        <f ca="1"/>
        <v>0</v>
      </c>
      <c r="BM114">
        <f ca="1"/>
        <v>0</v>
      </c>
      <c r="BN114">
        <f ca="1"/>
        <v>0</v>
      </c>
      <c r="BO114">
        <f ca="1"/>
        <v>0</v>
      </c>
      <c r="BP114">
        <f ca="1"/>
        <v>0</v>
      </c>
      <c r="BQ114">
        <f ca="1"/>
        <v>0</v>
      </c>
      <c r="BR114" t="str">
        <f ca="1"/>
        <v/>
      </c>
      <c r="BS114">
        <f ca="1"/>
        <v>0</v>
      </c>
      <c r="BT114">
        <f ca="1"/>
        <v>0</v>
      </c>
      <c r="BU114" t="b">
        <f ca="1"/>
        <v>0</v>
      </c>
      <c r="BV114" t="b">
        <f ca="1"/>
        <v>0</v>
      </c>
      <c r="BW114">
        <f ca="1"/>
        <v>0</v>
      </c>
      <c r="BX114">
        <f ca="1"/>
        <v>0</v>
      </c>
      <c r="BY114">
        <f ca="1"/>
        <v>0</v>
      </c>
      <c r="BZ114">
        <f ca="1"/>
        <v>0</v>
      </c>
      <c r="CA114">
        <f ca="1"/>
        <v>1</v>
      </c>
      <c r="CB114">
        <f ca="1"/>
        <v>0</v>
      </c>
      <c r="CC114" t="b">
        <f ca="1"/>
        <v>0</v>
      </c>
      <c r="CD114" t="b">
        <f ca="1"/>
        <v>1</v>
      </c>
      <c r="CE114">
        <f ca="1"/>
        <v>0</v>
      </c>
      <c r="CF114">
        <f ca="1"/>
        <v>0</v>
      </c>
      <c r="CG114">
        <f ca="1"/>
        <v>0</v>
      </c>
      <c r="CH114">
        <f ca="1"/>
        <v>106</v>
      </c>
      <c r="CI114">
        <f ca="1"/>
        <v>74</v>
      </c>
      <c r="CJ114">
        <f ca="1"/>
        <v>0</v>
      </c>
      <c r="CK114">
        <f ca="1"/>
        <v>0</v>
      </c>
      <c r="CL114">
        <f ca="1"/>
        <v>0</v>
      </c>
      <c r="CM114">
        <f ca="1"/>
        <v>0</v>
      </c>
      <c r="CN114">
        <f ca="1"/>
        <v>0</v>
      </c>
      <c r="CO114">
        <f ca="1"/>
        <v>0</v>
      </c>
      <c r="CP114">
        <f ca="1"/>
        <v>0</v>
      </c>
      <c r="CQ114">
        <f ca="1"/>
        <v>0</v>
      </c>
      <c r="CR114">
        <f ca="1"/>
        <v>0</v>
      </c>
      <c r="CS114">
        <f ca="1"/>
        <v>0</v>
      </c>
      <c r="CT114">
        <f ca="1"/>
        <v>0</v>
      </c>
      <c r="CU114">
        <f ca="1"/>
        <v>0</v>
      </c>
      <c r="CV114">
        <f ca="1"/>
        <v>0</v>
      </c>
      <c r="CW114">
        <f ca="1"/>
        <v>0</v>
      </c>
      <c r="CX114">
        <f ca="1"/>
        <v>0</v>
      </c>
      <c r="CY114">
        <f ca="1"/>
        <v>0</v>
      </c>
      <c r="CZ114">
        <f ca="1"/>
        <v>0</v>
      </c>
      <c r="DA114">
        <f ca="1"/>
        <v>0</v>
      </c>
      <c r="DB114" t="b">
        <f ca="1"/>
        <v>0</v>
      </c>
      <c r="DC114" t="b">
        <f ca="1"/>
        <v>0</v>
      </c>
      <c r="DD114">
        <f ca="1"/>
        <v>0</v>
      </c>
      <c r="DE114" t="b">
        <f ca="1"/>
        <v>0</v>
      </c>
      <c r="DF114">
        <f ca="1"/>
        <v>0</v>
      </c>
    </row>
    <row r="115" spans="1:110" x14ac:dyDescent="0.2">
      <c r="A115" t="str">
        <f ca="1"/>
        <v>6_3 Villa</v>
      </c>
      <c r="B115">
        <f ca="1"/>
        <v>10</v>
      </c>
      <c r="C115">
        <f ca="1"/>
        <v>0</v>
      </c>
      <c r="D115">
        <f ca="1"/>
        <v>0</v>
      </c>
      <c r="E115">
        <f ca="1"/>
        <v>0</v>
      </c>
      <c r="F115">
        <f ca="1"/>
        <v>0</v>
      </c>
      <c r="G115">
        <f ca="1"/>
        <v>0</v>
      </c>
      <c r="H115">
        <f ca="1"/>
        <v>0</v>
      </c>
      <c r="I115">
        <f ca="1"/>
        <v>0</v>
      </c>
      <c r="J115" t="str">
        <f ca="1"/>
        <v>1:25</v>
      </c>
      <c r="K115" t="b">
        <f ca="1"/>
        <v>0</v>
      </c>
      <c r="L115" t="b">
        <f ca="1"/>
        <v>0</v>
      </c>
      <c r="M115" t="b">
        <f ca="1"/>
        <v>0</v>
      </c>
      <c r="N115" t="str">
        <f ca="1"/>
        <v>Pulse</v>
      </c>
      <c r="O115" t="b">
        <f ca="1"/>
        <v>0</v>
      </c>
      <c r="P115">
        <f ca="1"/>
        <v>0</v>
      </c>
      <c r="Q115">
        <f ca="1"/>
        <v>0</v>
      </c>
      <c r="R115">
        <f ca="1"/>
        <v>0</v>
      </c>
      <c r="S115">
        <f ca="1"/>
        <v>0</v>
      </c>
      <c r="T115">
        <f ca="1"/>
        <v>0</v>
      </c>
      <c r="U115">
        <f ca="1"/>
        <v>0</v>
      </c>
      <c r="V115">
        <f ca="1"/>
        <v>0</v>
      </c>
      <c r="W115">
        <f ca="1"/>
        <v>0</v>
      </c>
      <c r="X115">
        <f ca="1"/>
        <v>0</v>
      </c>
      <c r="Y115">
        <f ca="1"/>
        <v>0</v>
      </c>
      <c r="Z115">
        <f ca="1"/>
        <v>10</v>
      </c>
      <c r="AA115">
        <f ca="1"/>
        <v>0</v>
      </c>
      <c r="AB115">
        <f ca="1"/>
        <v>0</v>
      </c>
      <c r="AC115">
        <f ca="1"/>
        <v>0</v>
      </c>
      <c r="AD115">
        <f ca="1"/>
        <v>0</v>
      </c>
      <c r="AE115">
        <f ca="1"/>
        <v>0</v>
      </c>
      <c r="AF115">
        <f ca="1"/>
        <v>0</v>
      </c>
      <c r="AG115">
        <f ca="1"/>
        <v>0</v>
      </c>
      <c r="AH115">
        <f ca="1"/>
        <v>0</v>
      </c>
      <c r="AI115">
        <f ca="1"/>
        <v>0</v>
      </c>
      <c r="AJ115">
        <f ca="1"/>
        <v>0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  <c r="AQ115">
        <f ca="1"/>
        <v>0</v>
      </c>
      <c r="AR115">
        <f ca="1"/>
        <v>0</v>
      </c>
      <c r="AS115">
        <f ca="1"/>
        <v>0</v>
      </c>
      <c r="AT115">
        <f ca="1"/>
        <v>0</v>
      </c>
      <c r="AU115">
        <f ca="1"/>
        <v>0</v>
      </c>
      <c r="AV115">
        <f ca="1"/>
        <v>0</v>
      </c>
      <c r="AW115">
        <f ca="1"/>
        <v>0</v>
      </c>
      <c r="AX115">
        <f ca="1"/>
        <v>0</v>
      </c>
      <c r="AY115">
        <f ca="1"/>
        <v>0</v>
      </c>
      <c r="AZ115">
        <f ca="1"/>
        <v>0</v>
      </c>
      <c r="BA115">
        <f ca="1"/>
        <v>0</v>
      </c>
      <c r="BB115">
        <f ca="1"/>
        <v>0</v>
      </c>
      <c r="BC115">
        <f ca="1"/>
        <v>0</v>
      </c>
      <c r="BD115">
        <f ca="1"/>
        <v>0</v>
      </c>
      <c r="BE115">
        <f ca="1"/>
        <v>0</v>
      </c>
      <c r="BF115">
        <f ca="1"/>
        <v>0</v>
      </c>
      <c r="BG115">
        <f ca="1"/>
        <v>0</v>
      </c>
      <c r="BH115">
        <f ca="1"/>
        <v>0</v>
      </c>
      <c r="BI115">
        <f ca="1"/>
        <v>0</v>
      </c>
      <c r="BJ115">
        <f ca="1"/>
        <v>0</v>
      </c>
      <c r="BK115">
        <f ca="1"/>
        <v>0</v>
      </c>
      <c r="BL115">
        <f ca="1"/>
        <v>0</v>
      </c>
      <c r="BM115">
        <f ca="1"/>
        <v>0</v>
      </c>
      <c r="BN115">
        <f ca="1"/>
        <v>0</v>
      </c>
      <c r="BO115">
        <f ca="1"/>
        <v>0</v>
      </c>
      <c r="BP115">
        <f ca="1"/>
        <v>0</v>
      </c>
      <c r="BQ115">
        <f ca="1"/>
        <v>0</v>
      </c>
      <c r="BR115" t="str">
        <f ca="1"/>
        <v/>
      </c>
      <c r="BS115">
        <f ca="1"/>
        <v>0</v>
      </c>
      <c r="BT115">
        <f ca="1"/>
        <v>0</v>
      </c>
      <c r="BU115" t="b">
        <f ca="1"/>
        <v>0</v>
      </c>
      <c r="BV115" t="b">
        <f ca="1"/>
        <v>0</v>
      </c>
      <c r="BW115">
        <f ca="1"/>
        <v>0</v>
      </c>
      <c r="BX115">
        <f ca="1"/>
        <v>0</v>
      </c>
      <c r="BY115">
        <f ca="1"/>
        <v>0</v>
      </c>
      <c r="BZ115">
        <f ca="1"/>
        <v>0</v>
      </c>
      <c r="CA115">
        <f ca="1"/>
        <v>0</v>
      </c>
      <c r="CB115">
        <f ca="1"/>
        <v>0</v>
      </c>
      <c r="CC115" t="b">
        <f ca="1"/>
        <v>0</v>
      </c>
      <c r="CD115" t="b">
        <f ca="1"/>
        <v>0</v>
      </c>
      <c r="CE115">
        <f ca="1"/>
        <v>0</v>
      </c>
      <c r="CF115">
        <f ca="1"/>
        <v>0</v>
      </c>
      <c r="CG115">
        <f ca="1"/>
        <v>0</v>
      </c>
      <c r="CH115">
        <f ca="1"/>
        <v>85</v>
      </c>
      <c r="CI115">
        <f ca="1"/>
        <v>95</v>
      </c>
      <c r="CJ115">
        <f ca="1"/>
        <v>0</v>
      </c>
      <c r="CK115">
        <f ca="1"/>
        <v>0</v>
      </c>
      <c r="CL115">
        <f ca="1"/>
        <v>0</v>
      </c>
      <c r="CM115">
        <f ca="1"/>
        <v>0</v>
      </c>
      <c r="CN115">
        <f ca="1"/>
        <v>0</v>
      </c>
      <c r="CO115">
        <f ca="1"/>
        <v>0</v>
      </c>
      <c r="CP115">
        <f ca="1"/>
        <v>0</v>
      </c>
      <c r="CQ115">
        <f ca="1"/>
        <v>0</v>
      </c>
      <c r="CR115">
        <f ca="1"/>
        <v>0</v>
      </c>
      <c r="CS115">
        <f ca="1"/>
        <v>0</v>
      </c>
      <c r="CT115">
        <f ca="1"/>
        <v>0</v>
      </c>
      <c r="CU115">
        <f ca="1"/>
        <v>0</v>
      </c>
      <c r="CV115">
        <f ca="1"/>
        <v>0</v>
      </c>
      <c r="CW115">
        <f ca="1"/>
        <v>0</v>
      </c>
      <c r="CX115">
        <f ca="1"/>
        <v>0</v>
      </c>
      <c r="CY115">
        <f ca="1"/>
        <v>0</v>
      </c>
      <c r="CZ115">
        <f ca="1"/>
        <v>0</v>
      </c>
      <c r="DA115">
        <f ca="1"/>
        <v>0</v>
      </c>
      <c r="DB115" t="b">
        <f ca="1"/>
        <v>0</v>
      </c>
      <c r="DC115" t="b">
        <f ca="1"/>
        <v>0</v>
      </c>
      <c r="DD115">
        <f ca="1"/>
        <v>0</v>
      </c>
      <c r="DE115" t="b">
        <f ca="1"/>
        <v>0</v>
      </c>
      <c r="DF115">
        <f ca="1"/>
        <v>0</v>
      </c>
    </row>
    <row r="116" spans="1:110" x14ac:dyDescent="0.2">
      <c r="A116" t="str">
        <f ca="1"/>
        <v>6_3 Villa</v>
      </c>
      <c r="B116">
        <f ca="1"/>
        <v>11</v>
      </c>
      <c r="C116">
        <f ca="1"/>
        <v>0</v>
      </c>
      <c r="D116">
        <f ca="1"/>
        <v>0</v>
      </c>
      <c r="E116">
        <f ca="1"/>
        <v>0</v>
      </c>
      <c r="F116">
        <f ca="1"/>
        <v>0</v>
      </c>
      <c r="G116">
        <f ca="1"/>
        <v>0</v>
      </c>
      <c r="H116">
        <f ca="1"/>
        <v>0</v>
      </c>
      <c r="I116">
        <f ca="1"/>
        <v>0</v>
      </c>
      <c r="J116" t="str">
        <f ca="1"/>
        <v>1:45</v>
      </c>
      <c r="K116" t="b">
        <f ca="1"/>
        <v>0</v>
      </c>
      <c r="L116" t="b">
        <f ca="1"/>
        <v>0</v>
      </c>
      <c r="M116" t="b">
        <f ca="1"/>
        <v>0</v>
      </c>
      <c r="N116" t="str">
        <f ca="1"/>
        <v>Jager</v>
      </c>
      <c r="O116" t="b">
        <f ca="1"/>
        <v>0</v>
      </c>
      <c r="P116">
        <f ca="1"/>
        <v>0</v>
      </c>
      <c r="Q116">
        <f ca="1"/>
        <v>0</v>
      </c>
      <c r="R116">
        <f ca="1"/>
        <v>0</v>
      </c>
      <c r="S116">
        <f ca="1"/>
        <v>0</v>
      </c>
      <c r="T116">
        <f ca="1"/>
        <v>0</v>
      </c>
      <c r="U116">
        <f ca="1"/>
        <v>0</v>
      </c>
      <c r="V116">
        <f ca="1"/>
        <v>0</v>
      </c>
      <c r="W116">
        <f ca="1"/>
        <v>0</v>
      </c>
      <c r="X116">
        <f ca="1"/>
        <v>0</v>
      </c>
      <c r="Y116">
        <f ca="1"/>
        <v>0</v>
      </c>
      <c r="Z116">
        <f ca="1"/>
        <v>11</v>
      </c>
      <c r="AA116">
        <f ca="1"/>
        <v>0</v>
      </c>
      <c r="AB116">
        <f ca="1"/>
        <v>0</v>
      </c>
      <c r="AC116">
        <f ca="1"/>
        <v>0</v>
      </c>
      <c r="AD116">
        <f ca="1"/>
        <v>0</v>
      </c>
      <c r="AE116">
        <f ca="1"/>
        <v>0</v>
      </c>
      <c r="AF116">
        <f ca="1"/>
        <v>0</v>
      </c>
      <c r="AG116">
        <f ca="1"/>
        <v>0</v>
      </c>
      <c r="AH116">
        <f ca="1"/>
        <v>0</v>
      </c>
      <c r="AI116">
        <f ca="1"/>
        <v>0</v>
      </c>
      <c r="AJ116">
        <f ca="1"/>
        <v>0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  <c r="AQ116">
        <f ca="1"/>
        <v>0</v>
      </c>
      <c r="AR116">
        <f ca="1"/>
        <v>0</v>
      </c>
      <c r="AS116">
        <f ca="1"/>
        <v>0</v>
      </c>
      <c r="AT116">
        <f ca="1"/>
        <v>0</v>
      </c>
      <c r="AU116">
        <f ca="1"/>
        <v>0</v>
      </c>
      <c r="AV116">
        <f ca="1"/>
        <v>0</v>
      </c>
      <c r="AW116">
        <f ca="1"/>
        <v>0</v>
      </c>
      <c r="AX116">
        <f ca="1"/>
        <v>0</v>
      </c>
      <c r="AY116">
        <f ca="1"/>
        <v>0</v>
      </c>
      <c r="AZ116">
        <f ca="1"/>
        <v>0</v>
      </c>
      <c r="BA116">
        <f ca="1"/>
        <v>0</v>
      </c>
      <c r="BB116">
        <f ca="1"/>
        <v>0</v>
      </c>
      <c r="BC116">
        <f ca="1"/>
        <v>0</v>
      </c>
      <c r="BD116">
        <f ca="1"/>
        <v>0</v>
      </c>
      <c r="BE116">
        <f ca="1"/>
        <v>0</v>
      </c>
      <c r="BF116">
        <f ca="1"/>
        <v>0</v>
      </c>
      <c r="BG116">
        <f ca="1"/>
        <v>0</v>
      </c>
      <c r="BH116">
        <f ca="1"/>
        <v>0</v>
      </c>
      <c r="BI116">
        <f ca="1"/>
        <v>0</v>
      </c>
      <c r="BJ116">
        <f ca="1"/>
        <v>0</v>
      </c>
      <c r="BK116">
        <f ca="1"/>
        <v>0</v>
      </c>
      <c r="BL116">
        <f ca="1"/>
        <v>0</v>
      </c>
      <c r="BM116">
        <f ca="1"/>
        <v>0</v>
      </c>
      <c r="BN116">
        <f ca="1"/>
        <v>0</v>
      </c>
      <c r="BO116">
        <f ca="1"/>
        <v>0</v>
      </c>
      <c r="BP116">
        <f ca="1"/>
        <v>0</v>
      </c>
      <c r="BQ116">
        <f ca="1"/>
        <v>0</v>
      </c>
      <c r="BR116" t="str">
        <f ca="1"/>
        <v/>
      </c>
      <c r="BS116">
        <f ca="1"/>
        <v>0</v>
      </c>
      <c r="BT116">
        <f ca="1"/>
        <v>0</v>
      </c>
      <c r="BU116" t="b">
        <f ca="1"/>
        <v>0</v>
      </c>
      <c r="BV116" t="b">
        <f ca="1"/>
        <v>0</v>
      </c>
      <c r="BW116">
        <f ca="1"/>
        <v>0</v>
      </c>
      <c r="BX116">
        <f ca="1"/>
        <v>0</v>
      </c>
      <c r="BY116">
        <f ca="1"/>
        <v>0</v>
      </c>
      <c r="BZ116">
        <f ca="1"/>
        <v>0</v>
      </c>
      <c r="CA116">
        <f ca="1"/>
        <v>0</v>
      </c>
      <c r="CB116">
        <f ca="1"/>
        <v>0</v>
      </c>
      <c r="CC116" t="b">
        <f ca="1"/>
        <v>0</v>
      </c>
      <c r="CD116" t="b">
        <f ca="1"/>
        <v>0</v>
      </c>
      <c r="CE116">
        <f ca="1"/>
        <v>0</v>
      </c>
      <c r="CF116">
        <f ca="1"/>
        <v>0</v>
      </c>
      <c r="CG116">
        <f ca="1"/>
        <v>0</v>
      </c>
      <c r="CH116">
        <f ca="1"/>
        <v>105</v>
      </c>
      <c r="CI116">
        <f ca="1"/>
        <v>75</v>
      </c>
      <c r="CJ116">
        <f ca="1"/>
        <v>0</v>
      </c>
      <c r="CK116">
        <f ca="1"/>
        <v>0</v>
      </c>
      <c r="CL116">
        <f ca="1"/>
        <v>0</v>
      </c>
      <c r="CM116">
        <f ca="1"/>
        <v>0</v>
      </c>
      <c r="CN116">
        <f ca="1"/>
        <v>0</v>
      </c>
      <c r="CO116">
        <f ca="1"/>
        <v>0</v>
      </c>
      <c r="CP116">
        <f ca="1"/>
        <v>0</v>
      </c>
      <c r="CQ116">
        <f ca="1"/>
        <v>0</v>
      </c>
      <c r="CR116">
        <f ca="1"/>
        <v>0</v>
      </c>
      <c r="CS116">
        <f ca="1"/>
        <v>0</v>
      </c>
      <c r="CT116">
        <f ca="1"/>
        <v>0</v>
      </c>
      <c r="CU116">
        <f ca="1"/>
        <v>0</v>
      </c>
      <c r="CV116">
        <f ca="1"/>
        <v>0</v>
      </c>
      <c r="CW116">
        <f ca="1"/>
        <v>0</v>
      </c>
      <c r="CX116">
        <f ca="1"/>
        <v>0</v>
      </c>
      <c r="CY116">
        <f ca="1"/>
        <v>0</v>
      </c>
      <c r="CZ116">
        <f ca="1"/>
        <v>0</v>
      </c>
      <c r="DA116">
        <f ca="1"/>
        <v>0</v>
      </c>
      <c r="DB116" t="b">
        <f ca="1"/>
        <v>0</v>
      </c>
      <c r="DC116" t="b">
        <f ca="1"/>
        <v>0</v>
      </c>
      <c r="DD116">
        <f ca="1"/>
        <v>0</v>
      </c>
      <c r="DE116" t="b">
        <f ca="1"/>
        <v>0</v>
      </c>
      <c r="DF116">
        <f ca="1"/>
        <v>0</v>
      </c>
    </row>
    <row r="117" spans="1:110" x14ac:dyDescent="0.2">
      <c r="A117" t="str">
        <f ca="1"/>
        <v>6_7 Oregon</v>
      </c>
      <c r="B117">
        <f ca="1"/>
        <v>1</v>
      </c>
      <c r="C117">
        <f ca="1"/>
        <v>0</v>
      </c>
      <c r="D117">
        <f ca="1"/>
        <v>0</v>
      </c>
      <c r="E117">
        <f ca="1"/>
        <v>0</v>
      </c>
      <c r="F117">
        <f ca="1"/>
        <v>0</v>
      </c>
      <c r="G117">
        <f ca="1"/>
        <v>0</v>
      </c>
      <c r="H117">
        <f ca="1"/>
        <v>0</v>
      </c>
      <c r="I117">
        <f ca="1"/>
        <v>0</v>
      </c>
      <c r="J117" t="str">
        <f ca="1"/>
        <v>0:38</v>
      </c>
      <c r="K117" t="b">
        <f ca="1"/>
        <v>1</v>
      </c>
      <c r="L117" t="b">
        <f ca="1"/>
        <v>0</v>
      </c>
      <c r="M117" t="b">
        <f ca="1"/>
        <v>0</v>
      </c>
      <c r="N117" t="str">
        <f ca="1"/>
        <v>Goyo</v>
      </c>
      <c r="O117" t="b">
        <f ca="1"/>
        <v>0</v>
      </c>
      <c r="P117">
        <f ca="1"/>
        <v>0</v>
      </c>
      <c r="Q117">
        <f ca="1"/>
        <v>0</v>
      </c>
      <c r="R117">
        <f ca="1"/>
        <v>0</v>
      </c>
      <c r="S117">
        <f ca="1"/>
        <v>0</v>
      </c>
      <c r="T117">
        <f ca="1"/>
        <v>0</v>
      </c>
      <c r="U117">
        <f ca="1"/>
        <v>0</v>
      </c>
      <c r="V117">
        <f ca="1"/>
        <v>0</v>
      </c>
      <c r="W117">
        <f ca="1"/>
        <v>0</v>
      </c>
      <c r="X117">
        <f ca="1"/>
        <v>0</v>
      </c>
      <c r="Y117">
        <f ca="1"/>
        <v>0</v>
      </c>
      <c r="Z117">
        <f ca="1"/>
        <v>1</v>
      </c>
      <c r="AA117">
        <f ca="1"/>
        <v>0</v>
      </c>
      <c r="AB117">
        <f ca="1"/>
        <v>0</v>
      </c>
      <c r="AC117">
        <f ca="1"/>
        <v>0</v>
      </c>
      <c r="AD117">
        <f ca="1"/>
        <v>0</v>
      </c>
      <c r="AE117">
        <f ca="1"/>
        <v>0</v>
      </c>
      <c r="AF117">
        <f ca="1"/>
        <v>0</v>
      </c>
      <c r="AG117">
        <f ca="1"/>
        <v>0</v>
      </c>
      <c r="AH117">
        <f ca="1"/>
        <v>0</v>
      </c>
      <c r="AI117">
        <f ca="1"/>
        <v>0</v>
      </c>
      <c r="AJ117">
        <f ca="1"/>
        <v>0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  <c r="AQ117">
        <f ca="1"/>
        <v>0</v>
      </c>
      <c r="AR117">
        <f ca="1"/>
        <v>0</v>
      </c>
      <c r="AS117">
        <f ca="1"/>
        <v>0</v>
      </c>
      <c r="AT117">
        <f ca="1"/>
        <v>0</v>
      </c>
      <c r="AU117">
        <f ca="1"/>
        <v>0</v>
      </c>
      <c r="AV117">
        <f ca="1"/>
        <v>0</v>
      </c>
      <c r="AW117">
        <f ca="1"/>
        <v>0</v>
      </c>
      <c r="AX117">
        <f ca="1"/>
        <v>0</v>
      </c>
      <c r="AY117">
        <f ca="1"/>
        <v>0</v>
      </c>
      <c r="AZ117">
        <f ca="1"/>
        <v>0</v>
      </c>
      <c r="BA117">
        <f ca="1"/>
        <v>0</v>
      </c>
      <c r="BB117">
        <f ca="1"/>
        <v>0</v>
      </c>
      <c r="BC117">
        <f ca="1"/>
        <v>0</v>
      </c>
      <c r="BD117">
        <f ca="1"/>
        <v>0</v>
      </c>
      <c r="BE117">
        <f ca="1"/>
        <v>0</v>
      </c>
      <c r="BF117">
        <f ca="1"/>
        <v>0</v>
      </c>
      <c r="BG117">
        <f ca="1"/>
        <v>0</v>
      </c>
      <c r="BH117">
        <f ca="1"/>
        <v>0</v>
      </c>
      <c r="BI117">
        <f ca="1"/>
        <v>0</v>
      </c>
      <c r="BJ117">
        <f ca="1"/>
        <v>0</v>
      </c>
      <c r="BK117">
        <f ca="1"/>
        <v>0</v>
      </c>
      <c r="BL117">
        <f ca="1"/>
        <v>0</v>
      </c>
      <c r="BM117">
        <f ca="1"/>
        <v>0</v>
      </c>
      <c r="BN117">
        <f ca="1"/>
        <v>0</v>
      </c>
      <c r="BO117">
        <f ca="1"/>
        <v>0</v>
      </c>
      <c r="BP117">
        <f ca="1"/>
        <v>0</v>
      </c>
      <c r="BQ117">
        <f ca="1"/>
        <v>0</v>
      </c>
      <c r="BR117" t="str">
        <f ca="1"/>
        <v/>
      </c>
      <c r="BS117">
        <f ca="1"/>
        <v>0</v>
      </c>
      <c r="BT117">
        <f ca="1"/>
        <v>-22</v>
      </c>
      <c r="BU117" t="b">
        <f ca="1"/>
        <v>0</v>
      </c>
      <c r="BV117" t="b">
        <f ca="1"/>
        <v>0</v>
      </c>
      <c r="BW117">
        <f ca="1"/>
        <v>0</v>
      </c>
      <c r="BX117">
        <f ca="1"/>
        <v>0</v>
      </c>
      <c r="BY117">
        <f ca="1"/>
        <v>0</v>
      </c>
      <c r="BZ117">
        <f ca="1"/>
        <v>0</v>
      </c>
      <c r="CA117">
        <f ca="1"/>
        <v>1</v>
      </c>
      <c r="CB117">
        <f ca="1"/>
        <v>1</v>
      </c>
      <c r="CC117" t="b">
        <f ca="1"/>
        <v>1</v>
      </c>
      <c r="CD117" t="b">
        <f ca="1"/>
        <v>1</v>
      </c>
      <c r="CE117">
        <f ca="1"/>
        <v>0</v>
      </c>
      <c r="CF117">
        <f ca="1"/>
        <v>0</v>
      </c>
      <c r="CG117">
        <f ca="1"/>
        <v>0</v>
      </c>
      <c r="CH117">
        <f ca="1"/>
        <v>38</v>
      </c>
      <c r="CI117">
        <f ca="1"/>
        <v>120</v>
      </c>
      <c r="CJ117">
        <f ca="1"/>
        <v>0</v>
      </c>
      <c r="CK117" t="str">
        <f ca="1"/>
        <v>DOES NOT SUPPORT SUBS</v>
      </c>
      <c r="CL117">
        <f ca="1"/>
        <v>0</v>
      </c>
      <c r="CM117">
        <f ca="1"/>
        <v>0</v>
      </c>
      <c r="CN117">
        <f ca="1"/>
        <v>0</v>
      </c>
      <c r="CO117">
        <f ca="1"/>
        <v>0</v>
      </c>
      <c r="CP117">
        <f ca="1"/>
        <v>0</v>
      </c>
      <c r="CQ117">
        <f ca="1"/>
        <v>0</v>
      </c>
      <c r="CR117">
        <f ca="1"/>
        <v>0</v>
      </c>
      <c r="CS117">
        <f ca="1"/>
        <v>0</v>
      </c>
      <c r="CT117">
        <f ca="1"/>
        <v>0</v>
      </c>
      <c r="CU117" t="b">
        <f ca="1"/>
        <v>1</v>
      </c>
      <c r="CV117" t="b">
        <f ca="1"/>
        <v>1</v>
      </c>
      <c r="CW117">
        <f ca="1"/>
        <v>168</v>
      </c>
      <c r="CX117">
        <f ca="1"/>
        <v>120</v>
      </c>
      <c r="CY117">
        <f ca="1"/>
        <v>2</v>
      </c>
      <c r="CZ117">
        <f ca="1"/>
        <v>1</v>
      </c>
      <c r="DA117">
        <f ca="1"/>
        <v>0</v>
      </c>
      <c r="DB117" t="b">
        <f ca="1"/>
        <v>0</v>
      </c>
      <c r="DC117" t="b">
        <f ca="1"/>
        <v>0</v>
      </c>
      <c r="DD117">
        <f ca="1"/>
        <v>0</v>
      </c>
      <c r="DE117" t="b">
        <f ca="1"/>
        <v>0</v>
      </c>
      <c r="DF117">
        <f ca="1"/>
        <v>0</v>
      </c>
    </row>
    <row r="118" spans="1:110" x14ac:dyDescent="0.2">
      <c r="A118" t="str">
        <f ca="1"/>
        <v>6_7 Oregon</v>
      </c>
      <c r="B118">
        <f ca="1"/>
        <v>2</v>
      </c>
      <c r="C118">
        <f ca="1"/>
        <v>0</v>
      </c>
      <c r="D118">
        <f ca="1"/>
        <v>0</v>
      </c>
      <c r="E118">
        <f ca="1"/>
        <v>0</v>
      </c>
      <c r="F118">
        <f ca="1"/>
        <v>0</v>
      </c>
      <c r="G118">
        <f ca="1"/>
        <v>0</v>
      </c>
      <c r="H118">
        <f ca="1"/>
        <v>0</v>
      </c>
      <c r="I118">
        <f ca="1"/>
        <v>0</v>
      </c>
      <c r="J118">
        <f ca="1"/>
        <v>0</v>
      </c>
      <c r="K118" t="b">
        <f ca="1"/>
        <v>0</v>
      </c>
      <c r="L118" t="b">
        <f ca="1"/>
        <v>0</v>
      </c>
      <c r="M118" t="b">
        <f ca="1"/>
        <v>0</v>
      </c>
      <c r="N118" t="str">
        <f ca="1"/>
        <v>Goyo</v>
      </c>
      <c r="O118" t="b">
        <f ca="1"/>
        <v>0</v>
      </c>
      <c r="P118">
        <f ca="1"/>
        <v>0</v>
      </c>
      <c r="Q118">
        <f ca="1"/>
        <v>0</v>
      </c>
      <c r="R118">
        <f ca="1"/>
        <v>0</v>
      </c>
      <c r="S118">
        <f ca="1"/>
        <v>0</v>
      </c>
      <c r="T118">
        <f ca="1"/>
        <v>0</v>
      </c>
      <c r="U118">
        <f ca="1"/>
        <v>0</v>
      </c>
      <c r="V118">
        <f ca="1"/>
        <v>0</v>
      </c>
      <c r="W118">
        <f ca="1"/>
        <v>0</v>
      </c>
      <c r="X118">
        <f ca="1"/>
        <v>0</v>
      </c>
      <c r="Y118">
        <f ca="1"/>
        <v>0</v>
      </c>
      <c r="Z118">
        <f ca="1"/>
        <v>2</v>
      </c>
      <c r="AA118">
        <f ca="1"/>
        <v>0</v>
      </c>
      <c r="AB118">
        <f ca="1"/>
        <v>0</v>
      </c>
      <c r="AC118">
        <f ca="1"/>
        <v>0</v>
      </c>
      <c r="AD118">
        <f ca="1"/>
        <v>0</v>
      </c>
      <c r="AE118">
        <f ca="1"/>
        <v>0</v>
      </c>
      <c r="AF11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0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  <c r="AQ118">
        <f ca="1"/>
        <v>0</v>
      </c>
      <c r="AR118">
        <f ca="1"/>
        <v>0</v>
      </c>
      <c r="AS118">
        <f ca="1"/>
        <v>0</v>
      </c>
      <c r="AT118">
        <f ca="1"/>
        <v>0</v>
      </c>
      <c r="AU118">
        <f ca="1"/>
        <v>0</v>
      </c>
      <c r="AV118">
        <f ca="1"/>
        <v>0</v>
      </c>
      <c r="AW118">
        <f ca="1"/>
        <v>0</v>
      </c>
      <c r="AX118">
        <f ca="1"/>
        <v>0</v>
      </c>
      <c r="AY118">
        <f ca="1"/>
        <v>0</v>
      </c>
      <c r="AZ118">
        <f ca="1"/>
        <v>0</v>
      </c>
      <c r="BA118">
        <f ca="1"/>
        <v>0</v>
      </c>
      <c r="BB118">
        <f ca="1"/>
        <v>0</v>
      </c>
      <c r="BC118">
        <f ca="1"/>
        <v>0</v>
      </c>
      <c r="BD118">
        <f ca="1"/>
        <v>0</v>
      </c>
      <c r="BE118">
        <f ca="1"/>
        <v>0</v>
      </c>
      <c r="BF118">
        <f ca="1"/>
        <v>0</v>
      </c>
      <c r="BG118">
        <f ca="1"/>
        <v>0</v>
      </c>
      <c r="BH118">
        <f ca="1"/>
        <v>0</v>
      </c>
      <c r="BI118">
        <f ca="1"/>
        <v>0</v>
      </c>
      <c r="BJ118">
        <f ca="1"/>
        <v>0</v>
      </c>
      <c r="BK118">
        <f ca="1"/>
        <v>0</v>
      </c>
      <c r="BL118">
        <f ca="1"/>
        <v>0</v>
      </c>
      <c r="BM118">
        <f ca="1"/>
        <v>0</v>
      </c>
      <c r="BN118">
        <f ca="1"/>
        <v>0</v>
      </c>
      <c r="BO118">
        <f ca="1"/>
        <v>0</v>
      </c>
      <c r="BP118">
        <f ca="1"/>
        <v>0</v>
      </c>
      <c r="BQ118">
        <f ca="1"/>
        <v>0</v>
      </c>
      <c r="BR118" t="str">
        <f ca="1"/>
        <v/>
      </c>
      <c r="BS118">
        <f ca="1"/>
        <v>0</v>
      </c>
      <c r="BT118">
        <f ca="1"/>
        <v>0</v>
      </c>
      <c r="BU118" t="b">
        <f ca="1"/>
        <v>0</v>
      </c>
      <c r="BV118" t="b">
        <f ca="1"/>
        <v>0</v>
      </c>
      <c r="BW118">
        <f ca="1"/>
        <v>0</v>
      </c>
      <c r="BX118">
        <f ca="1"/>
        <v>0</v>
      </c>
      <c r="BY118">
        <f ca="1"/>
        <v>0</v>
      </c>
      <c r="BZ118">
        <f ca="1"/>
        <v>0</v>
      </c>
      <c r="CA118">
        <f ca="1"/>
        <v>3</v>
      </c>
      <c r="CB118">
        <f ca="1"/>
        <v>2</v>
      </c>
      <c r="CC118" t="b">
        <f ca="1"/>
        <v>1</v>
      </c>
      <c r="CD118" t="b">
        <f ca="1"/>
        <v>1</v>
      </c>
      <c r="CE118">
        <f ca="1"/>
        <v>0</v>
      </c>
      <c r="CF118">
        <f ca="1"/>
        <v>0</v>
      </c>
      <c r="CG118">
        <f ca="1"/>
        <v>0</v>
      </c>
      <c r="CH118">
        <f ca="1"/>
        <v>0</v>
      </c>
      <c r="CI118" t="b">
        <f ca="1"/>
        <v>0</v>
      </c>
      <c r="CJ118">
        <f ca="1"/>
        <v>0</v>
      </c>
      <c r="CK118">
        <f ca="1"/>
        <v>0</v>
      </c>
      <c r="CL118">
        <f ca="1"/>
        <v>0</v>
      </c>
      <c r="CM118">
        <f ca="1"/>
        <v>0</v>
      </c>
      <c r="CN118">
        <f ca="1"/>
        <v>0</v>
      </c>
      <c r="CO118">
        <f ca="1"/>
        <v>0</v>
      </c>
      <c r="CP118">
        <f ca="1"/>
        <v>0</v>
      </c>
      <c r="CQ118">
        <f ca="1"/>
        <v>0</v>
      </c>
      <c r="CR118">
        <f ca="1"/>
        <v>0</v>
      </c>
      <c r="CS118">
        <f ca="1"/>
        <v>0</v>
      </c>
      <c r="CT118">
        <f ca="1"/>
        <v>0</v>
      </c>
      <c r="CU118" t="b">
        <f ca="1"/>
        <v>0</v>
      </c>
      <c r="CV118" t="b">
        <f ca="1"/>
        <v>1</v>
      </c>
      <c r="CW118">
        <f ca="1"/>
        <v>82</v>
      </c>
      <c r="CX118" t="b">
        <f ca="1"/>
        <v>0</v>
      </c>
      <c r="CY118">
        <f ca="1"/>
        <v>0</v>
      </c>
      <c r="CZ118">
        <f ca="1"/>
        <v>3</v>
      </c>
      <c r="DA118">
        <f ca="1"/>
        <v>0</v>
      </c>
      <c r="DB118" t="b">
        <f ca="1"/>
        <v>0</v>
      </c>
      <c r="DC118" t="b">
        <f ca="1"/>
        <v>0</v>
      </c>
      <c r="DD118">
        <f ca="1"/>
        <v>0</v>
      </c>
      <c r="DE118" t="b">
        <f ca="1"/>
        <v>0</v>
      </c>
      <c r="DF118">
        <f ca="1"/>
        <v>0</v>
      </c>
    </row>
    <row r="119" spans="1:110" x14ac:dyDescent="0.2">
      <c r="A119" t="str">
        <f ca="1"/>
        <v>6_7 Oregon</v>
      </c>
      <c r="B119">
        <f ca="1"/>
        <v>3</v>
      </c>
      <c r="C119">
        <f ca="1"/>
        <v>0</v>
      </c>
      <c r="D119">
        <f ca="1"/>
        <v>0</v>
      </c>
      <c r="E119">
        <f ca="1"/>
        <v>0</v>
      </c>
      <c r="F119">
        <f ca="1"/>
        <v>0</v>
      </c>
      <c r="G119">
        <f ca="1"/>
        <v>0</v>
      </c>
      <c r="H119">
        <f ca="1"/>
        <v>0</v>
      </c>
      <c r="I119">
        <f ca="1"/>
        <v>0</v>
      </c>
      <c r="J119" t="str">
        <f ca="1"/>
        <v>0:13</v>
      </c>
      <c r="K119" t="b">
        <f ca="1"/>
        <v>0</v>
      </c>
      <c r="L119" t="b">
        <f ca="1"/>
        <v>0</v>
      </c>
      <c r="M119" t="b">
        <f ca="1"/>
        <v>0</v>
      </c>
      <c r="N119" t="str">
        <f ca="1"/>
        <v>Melusi</v>
      </c>
      <c r="O119" t="b">
        <f ca="1"/>
        <v>0</v>
      </c>
      <c r="P119">
        <f ca="1"/>
        <v>0</v>
      </c>
      <c r="Q119">
        <f ca="1"/>
        <v>0</v>
      </c>
      <c r="R119">
        <f ca="1"/>
        <v>0</v>
      </c>
      <c r="S119">
        <f ca="1"/>
        <v>0</v>
      </c>
      <c r="T119">
        <f ca="1"/>
        <v>0</v>
      </c>
      <c r="U119">
        <f ca="1"/>
        <v>0</v>
      </c>
      <c r="V119">
        <f ca="1"/>
        <v>0</v>
      </c>
      <c r="W119">
        <f ca="1"/>
        <v>0</v>
      </c>
      <c r="X119">
        <f ca="1"/>
        <v>0</v>
      </c>
      <c r="Y119">
        <f ca="1"/>
        <v>0</v>
      </c>
      <c r="Z119">
        <f ca="1"/>
        <v>3</v>
      </c>
      <c r="AA119">
        <f ca="1"/>
        <v>0</v>
      </c>
      <c r="AB119">
        <f ca="1"/>
        <v>0</v>
      </c>
      <c r="AC119">
        <f ca="1"/>
        <v>0</v>
      </c>
      <c r="AD119">
        <f ca="1"/>
        <v>0</v>
      </c>
      <c r="AE119">
        <f ca="1"/>
        <v>0</v>
      </c>
      <c r="AF119">
        <f ca="1"/>
        <v>0</v>
      </c>
      <c r="AG119">
        <f ca="1"/>
        <v>0</v>
      </c>
      <c r="AH119">
        <f ca="1"/>
        <v>0</v>
      </c>
      <c r="AI119">
        <f ca="1"/>
        <v>0</v>
      </c>
      <c r="AJ119">
        <f ca="1"/>
        <v>0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  <c r="AQ119">
        <f ca="1"/>
        <v>0</v>
      </c>
      <c r="AR119">
        <f ca="1"/>
        <v>0</v>
      </c>
      <c r="AS119">
        <f ca="1"/>
        <v>0</v>
      </c>
      <c r="AT119">
        <f ca="1"/>
        <v>0</v>
      </c>
      <c r="AU119">
        <f ca="1"/>
        <v>0</v>
      </c>
      <c r="AV119">
        <f ca="1"/>
        <v>0</v>
      </c>
      <c r="AW119">
        <f ca="1"/>
        <v>0</v>
      </c>
      <c r="AX119">
        <f ca="1"/>
        <v>0</v>
      </c>
      <c r="AY119">
        <f ca="1"/>
        <v>0</v>
      </c>
      <c r="AZ119">
        <f ca="1"/>
        <v>0</v>
      </c>
      <c r="BA119">
        <f ca="1"/>
        <v>0</v>
      </c>
      <c r="BB119">
        <f ca="1"/>
        <v>0</v>
      </c>
      <c r="BC119">
        <f ca="1"/>
        <v>0</v>
      </c>
      <c r="BD119">
        <f ca="1"/>
        <v>0</v>
      </c>
      <c r="BE119">
        <f ca="1"/>
        <v>0</v>
      </c>
      <c r="BF119">
        <f ca="1"/>
        <v>0</v>
      </c>
      <c r="BG119">
        <f ca="1"/>
        <v>0</v>
      </c>
      <c r="BH119">
        <f ca="1"/>
        <v>0</v>
      </c>
      <c r="BI119">
        <f ca="1"/>
        <v>0</v>
      </c>
      <c r="BJ119">
        <f ca="1"/>
        <v>0</v>
      </c>
      <c r="BK119">
        <f ca="1"/>
        <v>0</v>
      </c>
      <c r="BL119">
        <f ca="1"/>
        <v>0</v>
      </c>
      <c r="BM119">
        <f ca="1"/>
        <v>0</v>
      </c>
      <c r="BN119">
        <f ca="1"/>
        <v>0</v>
      </c>
      <c r="BO119">
        <f ca="1"/>
        <v>0</v>
      </c>
      <c r="BP119">
        <f ca="1"/>
        <v>0</v>
      </c>
      <c r="BQ119">
        <f ca="1"/>
        <v>0</v>
      </c>
      <c r="BR119" t="str">
        <f ca="1"/>
        <v/>
      </c>
      <c r="BS119">
        <f ca="1"/>
        <v>0</v>
      </c>
      <c r="BT119">
        <f ca="1"/>
        <v>0</v>
      </c>
      <c r="BU119" t="b">
        <f ca="1"/>
        <v>0</v>
      </c>
      <c r="BV119" t="b">
        <f ca="1"/>
        <v>0</v>
      </c>
      <c r="BW119">
        <f ca="1"/>
        <v>0</v>
      </c>
      <c r="BX119">
        <f ca="1"/>
        <v>0</v>
      </c>
      <c r="BY119">
        <f ca="1"/>
        <v>0</v>
      </c>
      <c r="BZ119">
        <f ca="1"/>
        <v>0</v>
      </c>
      <c r="CA119">
        <f ca="1"/>
        <v>0</v>
      </c>
      <c r="CB119">
        <f ca="1"/>
        <v>0</v>
      </c>
      <c r="CC119" t="b">
        <f ca="1"/>
        <v>0</v>
      </c>
      <c r="CD119" t="b">
        <f ca="1"/>
        <v>0</v>
      </c>
      <c r="CE119">
        <f ca="1"/>
        <v>0</v>
      </c>
      <c r="CF119">
        <f ca="1"/>
        <v>0</v>
      </c>
      <c r="CG119">
        <f ca="1"/>
        <v>0</v>
      </c>
      <c r="CH119">
        <f ca="1"/>
        <v>13</v>
      </c>
      <c r="CI119">
        <f ca="1"/>
        <v>167</v>
      </c>
      <c r="CJ119">
        <f ca="1"/>
        <v>0</v>
      </c>
      <c r="CK119">
        <f ca="1"/>
        <v>0</v>
      </c>
      <c r="CL119">
        <f ca="1"/>
        <v>0</v>
      </c>
      <c r="CM119">
        <f ca="1"/>
        <v>0</v>
      </c>
      <c r="CN119">
        <f ca="1"/>
        <v>0</v>
      </c>
      <c r="CO119">
        <f ca="1"/>
        <v>0</v>
      </c>
      <c r="CP119">
        <f ca="1"/>
        <v>0</v>
      </c>
      <c r="CQ119">
        <f ca="1"/>
        <v>0</v>
      </c>
      <c r="CR119">
        <f ca="1"/>
        <v>0</v>
      </c>
      <c r="CS119">
        <f ca="1"/>
        <v>0</v>
      </c>
      <c r="CT119">
        <f ca="1"/>
        <v>0</v>
      </c>
      <c r="CU119" t="b">
        <f ca="1"/>
        <v>1</v>
      </c>
      <c r="CV119" t="b">
        <f ca="1"/>
        <v>0</v>
      </c>
      <c r="CW119">
        <f ca="1"/>
        <v>118</v>
      </c>
      <c r="CX119">
        <f ca="1"/>
        <v>167</v>
      </c>
      <c r="CY119">
        <f ca="1"/>
        <v>0</v>
      </c>
      <c r="CZ119">
        <f ca="1"/>
        <v>0</v>
      </c>
      <c r="DA119">
        <f ca="1"/>
        <v>0</v>
      </c>
      <c r="DB119" t="b">
        <f ca="1"/>
        <v>0</v>
      </c>
      <c r="DC119" t="b">
        <f ca="1"/>
        <v>0</v>
      </c>
      <c r="DD119">
        <f ca="1"/>
        <v>0</v>
      </c>
      <c r="DE119" t="b">
        <f ca="1"/>
        <v>0</v>
      </c>
      <c r="DF119">
        <f ca="1"/>
        <v>0</v>
      </c>
    </row>
    <row r="120" spans="1:110" x14ac:dyDescent="0.2">
      <c r="A120" t="str">
        <f ca="1"/>
        <v>6_7 Oregon</v>
      </c>
      <c r="B120">
        <f ca="1"/>
        <v>4</v>
      </c>
      <c r="C120">
        <f ca="1"/>
        <v>0</v>
      </c>
      <c r="D120">
        <f ca="1"/>
        <v>0</v>
      </c>
      <c r="E120">
        <f ca="1"/>
        <v>0</v>
      </c>
      <c r="F120">
        <f ca="1"/>
        <v>0</v>
      </c>
      <c r="G120">
        <f ca="1"/>
        <v>0</v>
      </c>
      <c r="H120">
        <f ca="1"/>
        <v>0</v>
      </c>
      <c r="I120">
        <f ca="1"/>
        <v>0</v>
      </c>
      <c r="J120">
        <f ca="1"/>
        <v>0</v>
      </c>
      <c r="K120" t="b">
        <f ca="1"/>
        <v>0</v>
      </c>
      <c r="L120" t="b">
        <f ca="1"/>
        <v>0</v>
      </c>
      <c r="M120" t="b">
        <f ca="1"/>
        <v>0</v>
      </c>
      <c r="N120" t="str">
        <f ca="1"/>
        <v>Melusi</v>
      </c>
      <c r="O120" t="b">
        <f ca="1"/>
        <v>0</v>
      </c>
      <c r="P120">
        <f ca="1"/>
        <v>0</v>
      </c>
      <c r="Q120">
        <f ca="1"/>
        <v>0</v>
      </c>
      <c r="R120">
        <f ca="1"/>
        <v>0</v>
      </c>
      <c r="S120">
        <f ca="1"/>
        <v>0</v>
      </c>
      <c r="T120">
        <f ca="1"/>
        <v>0</v>
      </c>
      <c r="U120">
        <f ca="1"/>
        <v>0</v>
      </c>
      <c r="V120">
        <f ca="1"/>
        <v>0</v>
      </c>
      <c r="W120">
        <f ca="1"/>
        <v>0</v>
      </c>
      <c r="X120">
        <f ca="1"/>
        <v>0</v>
      </c>
      <c r="Y120">
        <f ca="1"/>
        <v>0</v>
      </c>
      <c r="Z120">
        <f ca="1"/>
        <v>4</v>
      </c>
      <c r="AA120">
        <f ca="1"/>
        <v>0</v>
      </c>
      <c r="AB120">
        <f ca="1"/>
        <v>0</v>
      </c>
      <c r="AC120">
        <f ca="1"/>
        <v>0</v>
      </c>
      <c r="AD120">
        <f ca="1"/>
        <v>0</v>
      </c>
      <c r="AE120">
        <f ca="1"/>
        <v>0</v>
      </c>
      <c r="AF120">
        <f ca="1"/>
        <v>0</v>
      </c>
      <c r="AG120">
        <f ca="1"/>
        <v>0</v>
      </c>
      <c r="AH120">
        <f ca="1"/>
        <v>0</v>
      </c>
      <c r="AI120">
        <f ca="1"/>
        <v>0</v>
      </c>
      <c r="AJ120">
        <f ca="1"/>
        <v>0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  <c r="AQ120">
        <f ca="1"/>
        <v>0</v>
      </c>
      <c r="AR120">
        <f ca="1"/>
        <v>0</v>
      </c>
      <c r="AS120">
        <f ca="1"/>
        <v>0</v>
      </c>
      <c r="AT120">
        <f ca="1"/>
        <v>0</v>
      </c>
      <c r="AU120">
        <f ca="1"/>
        <v>0</v>
      </c>
      <c r="AV120">
        <f ca="1"/>
        <v>0</v>
      </c>
      <c r="AW120">
        <f ca="1"/>
        <v>0</v>
      </c>
      <c r="AX120">
        <f ca="1"/>
        <v>0</v>
      </c>
      <c r="AY120">
        <f ca="1"/>
        <v>0</v>
      </c>
      <c r="AZ120">
        <f ca="1"/>
        <v>0</v>
      </c>
      <c r="BA120">
        <f ca="1"/>
        <v>0</v>
      </c>
      <c r="BB120">
        <f ca="1"/>
        <v>0</v>
      </c>
      <c r="BC120">
        <f ca="1"/>
        <v>0</v>
      </c>
      <c r="BD120">
        <f ca="1"/>
        <v>0</v>
      </c>
      <c r="BE120">
        <f ca="1"/>
        <v>0</v>
      </c>
      <c r="BF120">
        <f ca="1"/>
        <v>0</v>
      </c>
      <c r="BG120">
        <f ca="1"/>
        <v>0</v>
      </c>
      <c r="BH120">
        <f ca="1"/>
        <v>0</v>
      </c>
      <c r="BI120">
        <f ca="1"/>
        <v>0</v>
      </c>
      <c r="BJ120">
        <f ca="1"/>
        <v>0</v>
      </c>
      <c r="BK120">
        <f ca="1"/>
        <v>0</v>
      </c>
      <c r="BL120">
        <f ca="1"/>
        <v>0</v>
      </c>
      <c r="BM120">
        <f ca="1"/>
        <v>0</v>
      </c>
      <c r="BN120">
        <f ca="1"/>
        <v>0</v>
      </c>
      <c r="BO120">
        <f ca="1"/>
        <v>0</v>
      </c>
      <c r="BP120">
        <f ca="1"/>
        <v>0</v>
      </c>
      <c r="BQ120">
        <f ca="1"/>
        <v>0</v>
      </c>
      <c r="BR120" t="str">
        <f ca="1"/>
        <v/>
      </c>
      <c r="BS120">
        <f ca="1"/>
        <v>0</v>
      </c>
      <c r="BT120">
        <f ca="1"/>
        <v>0</v>
      </c>
      <c r="BU120" t="b">
        <f ca="1"/>
        <v>0</v>
      </c>
      <c r="BV120" t="b">
        <f ca="1"/>
        <v>0</v>
      </c>
      <c r="BW120">
        <f ca="1"/>
        <v>0</v>
      </c>
      <c r="BX120">
        <f ca="1"/>
        <v>0</v>
      </c>
      <c r="BY120">
        <f ca="1"/>
        <v>0</v>
      </c>
      <c r="BZ120">
        <f ca="1"/>
        <v>0</v>
      </c>
      <c r="CA120">
        <f ca="1"/>
        <v>1</v>
      </c>
      <c r="CB120">
        <f ca="1"/>
        <v>1</v>
      </c>
      <c r="CC120" t="b">
        <f ca="1"/>
        <v>1</v>
      </c>
      <c r="CD120" t="b">
        <f ca="1"/>
        <v>1</v>
      </c>
      <c r="CE120">
        <f ca="1"/>
        <v>0</v>
      </c>
      <c r="CF120">
        <f ca="1"/>
        <v>0</v>
      </c>
      <c r="CG120">
        <f ca="1"/>
        <v>0</v>
      </c>
      <c r="CH120">
        <f ca="1"/>
        <v>0</v>
      </c>
      <c r="CI120" t="b">
        <f ca="1"/>
        <v>0</v>
      </c>
      <c r="CJ120">
        <f ca="1"/>
        <v>0</v>
      </c>
      <c r="CK120">
        <f ca="1"/>
        <v>0</v>
      </c>
      <c r="CL120">
        <f ca="1"/>
        <v>0</v>
      </c>
      <c r="CM120">
        <f ca="1"/>
        <v>0</v>
      </c>
      <c r="CN120">
        <f ca="1"/>
        <v>0</v>
      </c>
      <c r="CO120">
        <f ca="1"/>
        <v>0</v>
      </c>
      <c r="CP120">
        <f ca="1"/>
        <v>0</v>
      </c>
      <c r="CQ120">
        <f ca="1"/>
        <v>0</v>
      </c>
      <c r="CR120">
        <f ca="1"/>
        <v>0</v>
      </c>
      <c r="CS120">
        <f ca="1"/>
        <v>0</v>
      </c>
      <c r="CT120">
        <f ca="1"/>
        <v>0</v>
      </c>
      <c r="CU120" t="b">
        <f ca="1"/>
        <v>1</v>
      </c>
      <c r="CV120" t="b">
        <f ca="1"/>
        <v>1</v>
      </c>
      <c r="CW120" t="b">
        <f ca="1"/>
        <v>0</v>
      </c>
      <c r="CX120" t="b">
        <f ca="1"/>
        <v>0</v>
      </c>
      <c r="CY120">
        <f ca="1"/>
        <v>3</v>
      </c>
      <c r="CZ120">
        <f ca="1"/>
        <v>1</v>
      </c>
      <c r="DA120">
        <f ca="1"/>
        <v>0</v>
      </c>
      <c r="DB120" t="b">
        <f ca="1"/>
        <v>0</v>
      </c>
      <c r="DC120" t="b">
        <f ca="1"/>
        <v>1</v>
      </c>
      <c r="DD120">
        <f ca="1"/>
        <v>0</v>
      </c>
      <c r="DE120" t="b">
        <f ca="1"/>
        <v>0</v>
      </c>
      <c r="DF120">
        <f ca="1"/>
        <v>0</v>
      </c>
    </row>
    <row r="121" spans="1:110" x14ac:dyDescent="0.2">
      <c r="A121" t="str">
        <f ca="1"/>
        <v>6_7 Oregon</v>
      </c>
      <c r="B121">
        <f ca="1"/>
        <v>5</v>
      </c>
      <c r="C121">
        <f ca="1"/>
        <v>0</v>
      </c>
      <c r="D121">
        <f ca="1"/>
        <v>0</v>
      </c>
      <c r="E121">
        <f ca="1"/>
        <v>0</v>
      </c>
      <c r="F121">
        <f ca="1"/>
        <v>0</v>
      </c>
      <c r="G121">
        <f ca="1"/>
        <v>0</v>
      </c>
      <c r="H121">
        <f ca="1"/>
        <v>0</v>
      </c>
      <c r="I121">
        <f ca="1"/>
        <v>0</v>
      </c>
      <c r="J121" t="str">
        <f ca="1"/>
        <v>1:09</v>
      </c>
      <c r="K121" t="b">
        <f ca="1"/>
        <v>0</v>
      </c>
      <c r="L121" t="b">
        <f ca="1"/>
        <v>0</v>
      </c>
      <c r="M121" t="b">
        <f ca="1"/>
        <v>0</v>
      </c>
      <c r="N121" t="str">
        <f ca="1"/>
        <v>Goyo</v>
      </c>
      <c r="O121" t="b">
        <f ca="1"/>
        <v>0</v>
      </c>
      <c r="P121">
        <f ca="1"/>
        <v>0</v>
      </c>
      <c r="Q121">
        <f ca="1"/>
        <v>0</v>
      </c>
      <c r="R121">
        <f ca="1"/>
        <v>0</v>
      </c>
      <c r="S121">
        <f ca="1"/>
        <v>0</v>
      </c>
      <c r="T121">
        <f ca="1"/>
        <v>0</v>
      </c>
      <c r="U121">
        <f ca="1"/>
        <v>0</v>
      </c>
      <c r="V121">
        <f ca="1"/>
        <v>0</v>
      </c>
      <c r="W121">
        <f ca="1"/>
        <v>0</v>
      </c>
      <c r="X121">
        <f ca="1"/>
        <v>0</v>
      </c>
      <c r="Y121">
        <f ca="1"/>
        <v>0</v>
      </c>
      <c r="Z121">
        <f ca="1"/>
        <v>5</v>
      </c>
      <c r="AA121">
        <f ca="1"/>
        <v>0</v>
      </c>
      <c r="AB121">
        <f ca="1"/>
        <v>0</v>
      </c>
      <c r="AC121">
        <f ca="1"/>
        <v>0</v>
      </c>
      <c r="AD121">
        <f ca="1"/>
        <v>0</v>
      </c>
      <c r="AE121">
        <f ca="1"/>
        <v>0</v>
      </c>
      <c r="AF121">
        <f ca="1"/>
        <v>0</v>
      </c>
      <c r="AG121">
        <f ca="1"/>
        <v>0</v>
      </c>
      <c r="AH121">
        <f ca="1"/>
        <v>0</v>
      </c>
      <c r="AI121">
        <f ca="1"/>
        <v>0</v>
      </c>
      <c r="AJ121">
        <f ca="1"/>
        <v>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  <c r="AQ121">
        <f ca="1"/>
        <v>0</v>
      </c>
      <c r="AR121">
        <f ca="1"/>
        <v>0</v>
      </c>
      <c r="AS121">
        <f ca="1"/>
        <v>0</v>
      </c>
      <c r="AT121">
        <f ca="1"/>
        <v>0</v>
      </c>
      <c r="AU121">
        <f ca="1"/>
        <v>0</v>
      </c>
      <c r="AV121">
        <f ca="1"/>
        <v>0</v>
      </c>
      <c r="AW121">
        <f ca="1"/>
        <v>0</v>
      </c>
      <c r="AX121">
        <f ca="1"/>
        <v>0</v>
      </c>
      <c r="AY121">
        <f ca="1"/>
        <v>0</v>
      </c>
      <c r="AZ121">
        <f ca="1"/>
        <v>0</v>
      </c>
      <c r="BA121">
        <f ca="1"/>
        <v>0</v>
      </c>
      <c r="BB121">
        <f ca="1"/>
        <v>0</v>
      </c>
      <c r="BC121">
        <f ca="1"/>
        <v>0</v>
      </c>
      <c r="BD121">
        <f ca="1"/>
        <v>0</v>
      </c>
      <c r="BE121">
        <f ca="1"/>
        <v>0</v>
      </c>
      <c r="BF121">
        <f ca="1"/>
        <v>0</v>
      </c>
      <c r="BG121">
        <f ca="1"/>
        <v>0</v>
      </c>
      <c r="BH121">
        <f ca="1"/>
        <v>0</v>
      </c>
      <c r="BI121">
        <f ca="1"/>
        <v>0</v>
      </c>
      <c r="BJ121">
        <f ca="1"/>
        <v>0</v>
      </c>
      <c r="BK121">
        <f ca="1"/>
        <v>0</v>
      </c>
      <c r="BL121">
        <f ca="1"/>
        <v>0</v>
      </c>
      <c r="BM121">
        <f ca="1"/>
        <v>0</v>
      </c>
      <c r="BN121">
        <f ca="1"/>
        <v>0</v>
      </c>
      <c r="BO121">
        <f ca="1"/>
        <v>0</v>
      </c>
      <c r="BP121">
        <f ca="1"/>
        <v>0</v>
      </c>
      <c r="BQ121">
        <f ca="1"/>
        <v>0</v>
      </c>
      <c r="BR121" t="str">
        <f ca="1"/>
        <v/>
      </c>
      <c r="BS121">
        <f ca="1"/>
        <v>0</v>
      </c>
      <c r="BT121">
        <f ca="1"/>
        <v>0</v>
      </c>
      <c r="BU121" t="b">
        <f ca="1"/>
        <v>0</v>
      </c>
      <c r="BV121" t="b">
        <f ca="1"/>
        <v>0</v>
      </c>
      <c r="BW121">
        <f ca="1"/>
        <v>0</v>
      </c>
      <c r="BX121">
        <f ca="1"/>
        <v>0</v>
      </c>
      <c r="BY121">
        <f ca="1"/>
        <v>0</v>
      </c>
      <c r="BZ121">
        <f ca="1"/>
        <v>0</v>
      </c>
      <c r="CA121">
        <f ca="1"/>
        <v>0</v>
      </c>
      <c r="CB121">
        <f ca="1"/>
        <v>0</v>
      </c>
      <c r="CC121" t="b">
        <f ca="1"/>
        <v>0</v>
      </c>
      <c r="CD121" t="b">
        <f ca="1"/>
        <v>0</v>
      </c>
      <c r="CE121">
        <f ca="1"/>
        <v>0</v>
      </c>
      <c r="CF121">
        <f ca="1"/>
        <v>0</v>
      </c>
      <c r="CG121">
        <f ca="1"/>
        <v>0</v>
      </c>
      <c r="CH121">
        <f ca="1"/>
        <v>69</v>
      </c>
      <c r="CI121">
        <f ca="1"/>
        <v>111</v>
      </c>
      <c r="CJ121">
        <f ca="1"/>
        <v>0</v>
      </c>
      <c r="CK121">
        <f ca="1"/>
        <v>0</v>
      </c>
      <c r="CL121">
        <f ca="1"/>
        <v>0</v>
      </c>
      <c r="CM121">
        <f ca="1"/>
        <v>0</v>
      </c>
      <c r="CN121">
        <f ca="1"/>
        <v>0</v>
      </c>
      <c r="CO121">
        <f ca="1"/>
        <v>0</v>
      </c>
      <c r="CP121">
        <f ca="1"/>
        <v>0</v>
      </c>
      <c r="CQ121">
        <f ca="1"/>
        <v>0</v>
      </c>
      <c r="CR121">
        <f ca="1"/>
        <v>0</v>
      </c>
      <c r="CS121">
        <f ca="1"/>
        <v>0</v>
      </c>
      <c r="CT121">
        <f ca="1"/>
        <v>0</v>
      </c>
      <c r="CU121" t="b">
        <f ca="1"/>
        <v>1</v>
      </c>
      <c r="CV121" t="b">
        <f ca="1"/>
        <v>0</v>
      </c>
      <c r="CW121" t="b">
        <f ca="1"/>
        <v>0</v>
      </c>
      <c r="CX121">
        <f ca="1"/>
        <v>111</v>
      </c>
      <c r="CY121">
        <f ca="1"/>
        <v>2</v>
      </c>
      <c r="CZ121">
        <f ca="1"/>
        <v>0</v>
      </c>
      <c r="DA121">
        <f ca="1"/>
        <v>0</v>
      </c>
      <c r="DB121" t="b">
        <f ca="1"/>
        <v>0</v>
      </c>
      <c r="DC121" t="b">
        <f ca="1"/>
        <v>0</v>
      </c>
      <c r="DD121">
        <f ca="1"/>
        <v>0</v>
      </c>
      <c r="DE121" t="b">
        <f ca="1"/>
        <v>0</v>
      </c>
      <c r="DF121">
        <f ca="1"/>
        <v>0</v>
      </c>
    </row>
    <row r="122" spans="1:110" x14ac:dyDescent="0.2">
      <c r="A122" t="str">
        <f ca="1"/>
        <v>6_7 Oregon</v>
      </c>
      <c r="B122">
        <f ca="1"/>
        <v>6</v>
      </c>
      <c r="C122">
        <f ca="1"/>
        <v>0</v>
      </c>
      <c r="D122">
        <f ca="1"/>
        <v>0</v>
      </c>
      <c r="E122">
        <f ca="1"/>
        <v>0</v>
      </c>
      <c r="F122">
        <f ca="1"/>
        <v>0</v>
      </c>
      <c r="G122">
        <f ca="1"/>
        <v>0</v>
      </c>
      <c r="H122">
        <f ca="1"/>
        <v>0</v>
      </c>
      <c r="I122">
        <f ca="1"/>
        <v>0</v>
      </c>
      <c r="J122" t="str">
        <f ca="1"/>
        <v>0:44</v>
      </c>
      <c r="K122" t="b">
        <f ca="1"/>
        <v>0</v>
      </c>
      <c r="L122" t="b">
        <f ca="1"/>
        <v>0</v>
      </c>
      <c r="M122" t="b">
        <f ca="1"/>
        <v>0</v>
      </c>
      <c r="N122" t="str">
        <f ca="1"/>
        <v>Jager</v>
      </c>
      <c r="O122" t="b">
        <f ca="1"/>
        <v>0</v>
      </c>
      <c r="P122">
        <f ca="1"/>
        <v>0</v>
      </c>
      <c r="Q122">
        <f ca="1"/>
        <v>0</v>
      </c>
      <c r="R122">
        <f ca="1"/>
        <v>0</v>
      </c>
      <c r="S122">
        <f ca="1"/>
        <v>0</v>
      </c>
      <c r="T122">
        <f ca="1"/>
        <v>0</v>
      </c>
      <c r="U122">
        <f ca="1"/>
        <v>0</v>
      </c>
      <c r="V122">
        <f ca="1"/>
        <v>0</v>
      </c>
      <c r="W122">
        <f ca="1"/>
        <v>0</v>
      </c>
      <c r="X122">
        <f ca="1"/>
        <v>0</v>
      </c>
      <c r="Y122">
        <f ca="1"/>
        <v>0</v>
      </c>
      <c r="Z122">
        <f ca="1"/>
        <v>6</v>
      </c>
      <c r="AA122">
        <f ca="1"/>
        <v>0</v>
      </c>
      <c r="AB122">
        <f ca="1"/>
        <v>0</v>
      </c>
      <c r="AC122">
        <f ca="1"/>
        <v>0</v>
      </c>
      <c r="AD122">
        <f ca="1"/>
        <v>0</v>
      </c>
      <c r="AE122">
        <f ca="1"/>
        <v>0</v>
      </c>
      <c r="AF122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0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  <c r="AQ122">
        <f ca="1"/>
        <v>0</v>
      </c>
      <c r="AR122">
        <f ca="1"/>
        <v>0</v>
      </c>
      <c r="AS122">
        <f ca="1"/>
        <v>0</v>
      </c>
      <c r="AT122">
        <f ca="1"/>
        <v>0</v>
      </c>
      <c r="AU122">
        <f ca="1"/>
        <v>0</v>
      </c>
      <c r="AV122">
        <f ca="1"/>
        <v>0</v>
      </c>
      <c r="AW122">
        <f ca="1"/>
        <v>0</v>
      </c>
      <c r="AX122">
        <f ca="1"/>
        <v>0</v>
      </c>
      <c r="AY122">
        <f ca="1"/>
        <v>0</v>
      </c>
      <c r="AZ122">
        <f ca="1"/>
        <v>0</v>
      </c>
      <c r="BA122">
        <f ca="1"/>
        <v>0</v>
      </c>
      <c r="BB122">
        <f ca="1"/>
        <v>0</v>
      </c>
      <c r="BC122">
        <f ca="1"/>
        <v>0</v>
      </c>
      <c r="BD122">
        <f ca="1"/>
        <v>0</v>
      </c>
      <c r="BE122">
        <f ca="1"/>
        <v>0</v>
      </c>
      <c r="BF122">
        <f ca="1"/>
        <v>0</v>
      </c>
      <c r="BG122">
        <f ca="1"/>
        <v>0</v>
      </c>
      <c r="BH122">
        <f ca="1"/>
        <v>0</v>
      </c>
      <c r="BI122">
        <f ca="1"/>
        <v>0</v>
      </c>
      <c r="BJ122">
        <f ca="1"/>
        <v>0</v>
      </c>
      <c r="BK122">
        <f ca="1"/>
        <v>0</v>
      </c>
      <c r="BL122">
        <f ca="1"/>
        <v>0</v>
      </c>
      <c r="BM122">
        <f ca="1"/>
        <v>0</v>
      </c>
      <c r="BN122">
        <f ca="1"/>
        <v>0</v>
      </c>
      <c r="BO122">
        <f ca="1"/>
        <v>0</v>
      </c>
      <c r="BP122">
        <f ca="1"/>
        <v>0</v>
      </c>
      <c r="BQ122">
        <f ca="1"/>
        <v>0</v>
      </c>
      <c r="BR122" t="str">
        <f ca="1"/>
        <v/>
      </c>
      <c r="BS122">
        <f ca="1"/>
        <v>0</v>
      </c>
      <c r="BT122">
        <f ca="1"/>
        <v>0</v>
      </c>
      <c r="BU122" t="b">
        <f ca="1"/>
        <v>0</v>
      </c>
      <c r="BV122" t="b">
        <f ca="1"/>
        <v>0</v>
      </c>
      <c r="BW122">
        <f ca="1"/>
        <v>0</v>
      </c>
      <c r="BX122">
        <f ca="1"/>
        <v>0</v>
      </c>
      <c r="BY122">
        <f ca="1"/>
        <v>0</v>
      </c>
      <c r="BZ122">
        <f ca="1"/>
        <v>0</v>
      </c>
      <c r="CA122">
        <f ca="1"/>
        <v>0</v>
      </c>
      <c r="CB122">
        <f ca="1"/>
        <v>0</v>
      </c>
      <c r="CC122" t="b">
        <f ca="1"/>
        <v>0</v>
      </c>
      <c r="CD122" t="b">
        <f ca="1"/>
        <v>0</v>
      </c>
      <c r="CE122">
        <f ca="1"/>
        <v>0</v>
      </c>
      <c r="CF122">
        <f ca="1"/>
        <v>0</v>
      </c>
      <c r="CG122">
        <f ca="1"/>
        <v>0</v>
      </c>
      <c r="CH122">
        <f ca="1"/>
        <v>44</v>
      </c>
      <c r="CI122">
        <f ca="1"/>
        <v>136</v>
      </c>
      <c r="CJ122">
        <f ca="1"/>
        <v>0</v>
      </c>
      <c r="CK122">
        <f ca="1"/>
        <v>0</v>
      </c>
      <c r="CL122">
        <f ca="1"/>
        <v>0</v>
      </c>
      <c r="CM122">
        <f ca="1"/>
        <v>0</v>
      </c>
      <c r="CN122">
        <f ca="1"/>
        <v>0</v>
      </c>
      <c r="CO122">
        <f ca="1"/>
        <v>0</v>
      </c>
      <c r="CP122">
        <f ca="1"/>
        <v>0</v>
      </c>
      <c r="CQ122">
        <f ca="1"/>
        <v>0</v>
      </c>
      <c r="CR122">
        <f ca="1"/>
        <v>0</v>
      </c>
      <c r="CS122">
        <f ca="1"/>
        <v>0</v>
      </c>
      <c r="CT122">
        <f ca="1"/>
        <v>0</v>
      </c>
      <c r="CU122" t="b">
        <f ca="1"/>
        <v>1</v>
      </c>
      <c r="CV122" t="b">
        <f ca="1"/>
        <v>0</v>
      </c>
      <c r="CW122">
        <f ca="1"/>
        <v>140</v>
      </c>
      <c r="CX122">
        <f ca="1"/>
        <v>136</v>
      </c>
      <c r="CY122">
        <f ca="1"/>
        <v>2</v>
      </c>
      <c r="CZ122">
        <f ca="1"/>
        <v>0</v>
      </c>
      <c r="DA122">
        <f ca="1"/>
        <v>0</v>
      </c>
      <c r="DB122" t="b">
        <f ca="1"/>
        <v>0</v>
      </c>
      <c r="DC122" t="b">
        <f ca="1"/>
        <v>0</v>
      </c>
      <c r="DD122">
        <f ca="1"/>
        <v>0</v>
      </c>
      <c r="DE122" t="b">
        <f ca="1"/>
        <v>0</v>
      </c>
      <c r="DF122">
        <f ca="1"/>
        <v>0</v>
      </c>
    </row>
    <row r="123" spans="1:110" x14ac:dyDescent="0.2">
      <c r="A123" t="str">
        <f ca="1"/>
        <v>6_7 Oregon</v>
      </c>
      <c r="B123">
        <f ca="1"/>
        <v>7</v>
      </c>
      <c r="C123">
        <f ca="1"/>
        <v>0</v>
      </c>
      <c r="D123">
        <f ca="1"/>
        <v>0</v>
      </c>
      <c r="E123">
        <f ca="1"/>
        <v>0</v>
      </c>
      <c r="F123">
        <f ca="1"/>
        <v>0</v>
      </c>
      <c r="G123">
        <f ca="1"/>
        <v>0</v>
      </c>
      <c r="H123">
        <f ca="1"/>
        <v>0</v>
      </c>
      <c r="I123">
        <f ca="1"/>
        <v>0</v>
      </c>
      <c r="J123" t="str">
        <f ca="1"/>
        <v>0:12</v>
      </c>
      <c r="K123" t="b">
        <f ca="1"/>
        <v>0</v>
      </c>
      <c r="L123" t="b">
        <f ca="1"/>
        <v>1</v>
      </c>
      <c r="M123" t="b">
        <f ca="1"/>
        <v>0</v>
      </c>
      <c r="N123" t="str">
        <f ca="1"/>
        <v>Finka</v>
      </c>
      <c r="O123" t="b">
        <f ca="1"/>
        <v>0</v>
      </c>
      <c r="P123">
        <f ca="1"/>
        <v>0</v>
      </c>
      <c r="Q123">
        <f ca="1"/>
        <v>0</v>
      </c>
      <c r="R123">
        <f ca="1"/>
        <v>0</v>
      </c>
      <c r="S123">
        <f ca="1"/>
        <v>0</v>
      </c>
      <c r="T123">
        <f ca="1"/>
        <v>0</v>
      </c>
      <c r="U123">
        <f ca="1"/>
        <v>0</v>
      </c>
      <c r="V123">
        <f ca="1"/>
        <v>0</v>
      </c>
      <c r="W123">
        <f ca="1"/>
        <v>0</v>
      </c>
      <c r="X123">
        <f ca="1"/>
        <v>0</v>
      </c>
      <c r="Y123">
        <f ca="1"/>
        <v>0</v>
      </c>
      <c r="Z123">
        <f ca="1"/>
        <v>7</v>
      </c>
      <c r="AA123">
        <f ca="1"/>
        <v>0</v>
      </c>
      <c r="AB123">
        <f ca="1"/>
        <v>0</v>
      </c>
      <c r="AC123">
        <f ca="1"/>
        <v>0</v>
      </c>
      <c r="AD123">
        <f ca="1"/>
        <v>0</v>
      </c>
      <c r="AE123">
        <f ca="1"/>
        <v>0</v>
      </c>
      <c r="AF123">
        <f ca="1"/>
        <v>0</v>
      </c>
      <c r="AG123">
        <f ca="1"/>
        <v>0</v>
      </c>
      <c r="AH123">
        <f ca="1"/>
        <v>0</v>
      </c>
      <c r="AI123">
        <f ca="1"/>
        <v>0</v>
      </c>
      <c r="AJ123">
        <f ca="1"/>
        <v>0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  <c r="AQ123">
        <f ca="1"/>
        <v>0</v>
      </c>
      <c r="AR123">
        <f ca="1"/>
        <v>0</v>
      </c>
      <c r="AS123">
        <f ca="1"/>
        <v>0</v>
      </c>
      <c r="AT123">
        <f ca="1"/>
        <v>0</v>
      </c>
      <c r="AU123">
        <f ca="1"/>
        <v>0</v>
      </c>
      <c r="AV123">
        <f ca="1"/>
        <v>0</v>
      </c>
      <c r="AW123">
        <f ca="1"/>
        <v>0</v>
      </c>
      <c r="AX123">
        <f ca="1"/>
        <v>0</v>
      </c>
      <c r="AY123">
        <f ca="1"/>
        <v>0</v>
      </c>
      <c r="AZ123">
        <f ca="1"/>
        <v>0</v>
      </c>
      <c r="BA123">
        <f ca="1"/>
        <v>0</v>
      </c>
      <c r="BB123">
        <f ca="1"/>
        <v>0</v>
      </c>
      <c r="BC123">
        <f ca="1"/>
        <v>0</v>
      </c>
      <c r="BD123">
        <f ca="1"/>
        <v>0</v>
      </c>
      <c r="BE123">
        <f ca="1"/>
        <v>0</v>
      </c>
      <c r="BF123">
        <f ca="1"/>
        <v>0</v>
      </c>
      <c r="BG123">
        <f ca="1"/>
        <v>0</v>
      </c>
      <c r="BH123">
        <f ca="1"/>
        <v>0</v>
      </c>
      <c r="BI123">
        <f ca="1"/>
        <v>0</v>
      </c>
      <c r="BJ123">
        <f ca="1"/>
        <v>0</v>
      </c>
      <c r="BK123">
        <f ca="1"/>
        <v>0</v>
      </c>
      <c r="BL123">
        <f ca="1"/>
        <v>0</v>
      </c>
      <c r="BM123">
        <f ca="1"/>
        <v>0</v>
      </c>
      <c r="BN123">
        <f ca="1"/>
        <v>0</v>
      </c>
      <c r="BO123">
        <f ca="1"/>
        <v>0</v>
      </c>
      <c r="BP123">
        <f ca="1"/>
        <v>0</v>
      </c>
      <c r="BQ123">
        <f ca="1"/>
        <v>0</v>
      </c>
      <c r="BR123" t="str">
        <f ca="1"/>
        <v/>
      </c>
      <c r="BS123">
        <f ca="1"/>
        <v>0</v>
      </c>
      <c r="BT123">
        <f ca="1"/>
        <v>0</v>
      </c>
      <c r="BU123" t="b">
        <f ca="1"/>
        <v>0</v>
      </c>
      <c r="BV123" t="b">
        <f ca="1"/>
        <v>0</v>
      </c>
      <c r="BW123">
        <f ca="1"/>
        <v>0</v>
      </c>
      <c r="BX123">
        <f ca="1"/>
        <v>0</v>
      </c>
      <c r="BY123">
        <f ca="1"/>
        <v>0</v>
      </c>
      <c r="BZ123">
        <f ca="1"/>
        <v>0</v>
      </c>
      <c r="CA123">
        <f ca="1"/>
        <v>2</v>
      </c>
      <c r="CB123">
        <f ca="1"/>
        <v>0</v>
      </c>
      <c r="CC123" t="b">
        <f ca="1"/>
        <v>1</v>
      </c>
      <c r="CD123" t="b">
        <f ca="1"/>
        <v>1</v>
      </c>
      <c r="CE123">
        <f ca="1"/>
        <v>0</v>
      </c>
      <c r="CF123">
        <f ca="1"/>
        <v>0</v>
      </c>
      <c r="CG123">
        <f ca="1"/>
        <v>0</v>
      </c>
      <c r="CH123">
        <f ca="1"/>
        <v>12</v>
      </c>
      <c r="CI123">
        <f ca="1"/>
        <v>168</v>
      </c>
      <c r="CJ123">
        <f ca="1"/>
        <v>0</v>
      </c>
      <c r="CK123">
        <f ca="1"/>
        <v>0</v>
      </c>
      <c r="CL123">
        <f ca="1"/>
        <v>0</v>
      </c>
      <c r="CM123">
        <f ca="1"/>
        <v>0</v>
      </c>
      <c r="CN123">
        <f ca="1"/>
        <v>0</v>
      </c>
      <c r="CO123">
        <f ca="1"/>
        <v>0</v>
      </c>
      <c r="CP123">
        <f ca="1"/>
        <v>0</v>
      </c>
      <c r="CQ123">
        <f ca="1"/>
        <v>0</v>
      </c>
      <c r="CR123">
        <f ca="1"/>
        <v>0</v>
      </c>
      <c r="CS123">
        <f ca="1"/>
        <v>0</v>
      </c>
      <c r="CT123">
        <f ca="1"/>
        <v>0</v>
      </c>
      <c r="CU123" t="b">
        <f ca="1"/>
        <v>1</v>
      </c>
      <c r="CV123" t="b">
        <f ca="1"/>
        <v>1</v>
      </c>
      <c r="CW123" t="b">
        <f ca="1"/>
        <v>0</v>
      </c>
      <c r="CX123" t="b">
        <f ca="1"/>
        <v>0</v>
      </c>
      <c r="CY123">
        <f ca="1"/>
        <v>1</v>
      </c>
      <c r="CZ123">
        <f ca="1"/>
        <v>1</v>
      </c>
      <c r="DA123">
        <f ca="1"/>
        <v>0</v>
      </c>
      <c r="DB123" t="b">
        <f ca="1"/>
        <v>1</v>
      </c>
      <c r="DC123" t="b">
        <f ca="1"/>
        <v>1</v>
      </c>
      <c r="DD123">
        <f ca="1"/>
        <v>0</v>
      </c>
      <c r="DE123" t="b">
        <f ca="1"/>
        <v>0</v>
      </c>
      <c r="DF123">
        <f ca="1"/>
        <v>0</v>
      </c>
    </row>
    <row r="124" spans="1:110" x14ac:dyDescent="0.2">
      <c r="A124" t="str">
        <f ca="1"/>
        <v>6_7 Oregon</v>
      </c>
      <c r="B124">
        <f ca="1"/>
        <v>8</v>
      </c>
      <c r="C124">
        <f ca="1"/>
        <v>0</v>
      </c>
      <c r="D124">
        <f ca="1"/>
        <v>0</v>
      </c>
      <c r="E124">
        <f ca="1"/>
        <v>0</v>
      </c>
      <c r="F124">
        <f ca="1"/>
        <v>0</v>
      </c>
      <c r="G124">
        <f ca="1"/>
        <v>0</v>
      </c>
      <c r="H124">
        <f ca="1"/>
        <v>0</v>
      </c>
      <c r="I124">
        <f ca="1"/>
        <v>0</v>
      </c>
      <c r="J124" t="str">
        <f ca="1"/>
        <v>1:38</v>
      </c>
      <c r="K124" t="b">
        <f ca="1"/>
        <v>0</v>
      </c>
      <c r="L124" t="b">
        <f ca="1"/>
        <v>0</v>
      </c>
      <c r="M124" t="b">
        <f ca="1"/>
        <v>0</v>
      </c>
      <c r="N124" t="str">
        <f ca="1"/>
        <v>Finka</v>
      </c>
      <c r="O124" t="b">
        <f ca="1"/>
        <v>0</v>
      </c>
      <c r="P124">
        <f ca="1"/>
        <v>0</v>
      </c>
      <c r="Q124">
        <f ca="1"/>
        <v>0</v>
      </c>
      <c r="R124">
        <f ca="1"/>
        <v>0</v>
      </c>
      <c r="S124">
        <f ca="1"/>
        <v>0</v>
      </c>
      <c r="T124">
        <f ca="1"/>
        <v>0</v>
      </c>
      <c r="U124">
        <f ca="1"/>
        <v>0</v>
      </c>
      <c r="V124">
        <f ca="1"/>
        <v>0</v>
      </c>
      <c r="W124">
        <f ca="1"/>
        <v>0</v>
      </c>
      <c r="X124">
        <f ca="1"/>
        <v>0</v>
      </c>
      <c r="Y124">
        <f ca="1"/>
        <v>0</v>
      </c>
      <c r="Z124">
        <f ca="1"/>
        <v>8</v>
      </c>
      <c r="AA124">
        <f ca="1"/>
        <v>0</v>
      </c>
      <c r="AB124">
        <f ca="1"/>
        <v>0</v>
      </c>
      <c r="AC124">
        <f ca="1"/>
        <v>0</v>
      </c>
      <c r="AD124">
        <f ca="1"/>
        <v>0</v>
      </c>
      <c r="AE124">
        <f ca="1"/>
        <v>0</v>
      </c>
      <c r="AF124">
        <f ca="1"/>
        <v>0</v>
      </c>
      <c r="AG124">
        <f ca="1"/>
        <v>0</v>
      </c>
      <c r="AH124">
        <f ca="1"/>
        <v>0</v>
      </c>
      <c r="AI124">
        <f ca="1"/>
        <v>0</v>
      </c>
      <c r="AJ124">
        <f ca="1"/>
        <v>0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  <c r="AQ124">
        <f ca="1"/>
        <v>0</v>
      </c>
      <c r="AR124">
        <f ca="1"/>
        <v>0</v>
      </c>
      <c r="AS124">
        <f ca="1"/>
        <v>0</v>
      </c>
      <c r="AT124">
        <f ca="1"/>
        <v>0</v>
      </c>
      <c r="AU124">
        <f ca="1"/>
        <v>0</v>
      </c>
      <c r="AV124">
        <f ca="1"/>
        <v>0</v>
      </c>
      <c r="AW124">
        <f ca="1"/>
        <v>0</v>
      </c>
      <c r="AX124">
        <f ca="1"/>
        <v>0</v>
      </c>
      <c r="AY124">
        <f ca="1"/>
        <v>0</v>
      </c>
      <c r="AZ124">
        <f ca="1"/>
        <v>0</v>
      </c>
      <c r="BA124">
        <f ca="1"/>
        <v>0</v>
      </c>
      <c r="BB124">
        <f ca="1"/>
        <v>0</v>
      </c>
      <c r="BC124">
        <f ca="1"/>
        <v>0</v>
      </c>
      <c r="BD124">
        <f ca="1"/>
        <v>0</v>
      </c>
      <c r="BE124">
        <f ca="1"/>
        <v>0</v>
      </c>
      <c r="BF124">
        <f ca="1"/>
        <v>0</v>
      </c>
      <c r="BG124">
        <f ca="1"/>
        <v>0</v>
      </c>
      <c r="BH124">
        <f ca="1"/>
        <v>0</v>
      </c>
      <c r="BI124">
        <f ca="1"/>
        <v>0</v>
      </c>
      <c r="BJ124">
        <f ca="1"/>
        <v>0</v>
      </c>
      <c r="BK124">
        <f ca="1"/>
        <v>0</v>
      </c>
      <c r="BL124">
        <f ca="1"/>
        <v>0</v>
      </c>
      <c r="BM124">
        <f ca="1"/>
        <v>0</v>
      </c>
      <c r="BN124">
        <f ca="1"/>
        <v>0</v>
      </c>
      <c r="BO124">
        <f ca="1"/>
        <v>0</v>
      </c>
      <c r="BP124">
        <f ca="1"/>
        <v>0</v>
      </c>
      <c r="BQ124">
        <f ca="1"/>
        <v>0</v>
      </c>
      <c r="BR124" t="str">
        <f ca="1"/>
        <v/>
      </c>
      <c r="BS124">
        <f ca="1"/>
        <v>0</v>
      </c>
      <c r="BT124">
        <f ca="1"/>
        <v>0</v>
      </c>
      <c r="BU124" t="b">
        <f ca="1"/>
        <v>0</v>
      </c>
      <c r="BV124" t="b">
        <f ca="1"/>
        <v>0</v>
      </c>
      <c r="BW124">
        <f ca="1"/>
        <v>0</v>
      </c>
      <c r="BX124">
        <f ca="1"/>
        <v>0</v>
      </c>
      <c r="BY124">
        <f ca="1"/>
        <v>0</v>
      </c>
      <c r="BZ124" t="str">
        <f ca="1"/>
        <v xml:space="preserve"> </v>
      </c>
      <c r="CA124">
        <f ca="1"/>
        <v>0</v>
      </c>
      <c r="CB124">
        <f ca="1"/>
        <v>0</v>
      </c>
      <c r="CC124" t="b">
        <f ca="1"/>
        <v>0</v>
      </c>
      <c r="CD124" t="b">
        <f ca="1"/>
        <v>0</v>
      </c>
      <c r="CE124">
        <f ca="1"/>
        <v>0</v>
      </c>
      <c r="CF124">
        <f ca="1"/>
        <v>0</v>
      </c>
      <c r="CG124">
        <f ca="1"/>
        <v>0</v>
      </c>
      <c r="CH124">
        <f ca="1"/>
        <v>98</v>
      </c>
      <c r="CI124">
        <f ca="1"/>
        <v>82</v>
      </c>
      <c r="CJ124">
        <f ca="1"/>
        <v>0</v>
      </c>
      <c r="CK124">
        <f ca="1"/>
        <v>0</v>
      </c>
      <c r="CL124">
        <f ca="1"/>
        <v>0</v>
      </c>
      <c r="CM124">
        <f ca="1"/>
        <v>0</v>
      </c>
      <c r="CN124">
        <f ca="1"/>
        <v>0</v>
      </c>
      <c r="CO124">
        <f ca="1"/>
        <v>0</v>
      </c>
      <c r="CP124">
        <f ca="1"/>
        <v>0</v>
      </c>
      <c r="CQ124">
        <f ca="1"/>
        <v>0</v>
      </c>
      <c r="CR124">
        <f ca="1"/>
        <v>0</v>
      </c>
      <c r="CS124">
        <f ca="1"/>
        <v>0</v>
      </c>
      <c r="CT124">
        <f ca="1"/>
        <v>0</v>
      </c>
      <c r="CU124">
        <f ca="1"/>
        <v>0</v>
      </c>
      <c r="CV124">
        <f ca="1"/>
        <v>0</v>
      </c>
      <c r="CW124">
        <f ca="1"/>
        <v>0</v>
      </c>
      <c r="CX124">
        <f ca="1"/>
        <v>0</v>
      </c>
      <c r="CY124">
        <f ca="1"/>
        <v>0</v>
      </c>
      <c r="CZ124">
        <f ca="1"/>
        <v>0</v>
      </c>
      <c r="DA124">
        <f ca="1"/>
        <v>0</v>
      </c>
      <c r="DB124" t="b">
        <f ca="1"/>
        <v>0</v>
      </c>
      <c r="DC124" t="b">
        <f ca="1"/>
        <v>0</v>
      </c>
      <c r="DD124">
        <f ca="1"/>
        <v>0</v>
      </c>
      <c r="DE124" t="b">
        <f ca="1"/>
        <v>0</v>
      </c>
      <c r="DF124">
        <f ca="1"/>
        <v>0</v>
      </c>
    </row>
    <row r="125" spans="1:110" x14ac:dyDescent="0.2">
      <c r="A125" t="str">
        <f ca="1"/>
        <v>6_7 Oregon</v>
      </c>
      <c r="B125">
        <f ca="1"/>
        <v>9</v>
      </c>
      <c r="C125">
        <f ca="1"/>
        <v>0</v>
      </c>
      <c r="D125">
        <f ca="1"/>
        <v>0</v>
      </c>
      <c r="E125">
        <f ca="1"/>
        <v>0</v>
      </c>
      <c r="F125">
        <f ca="1"/>
        <v>0</v>
      </c>
      <c r="G125">
        <f ca="1"/>
        <v>0</v>
      </c>
      <c r="H125">
        <f ca="1"/>
        <v>0</v>
      </c>
      <c r="I125">
        <f ca="1"/>
        <v>0</v>
      </c>
      <c r="J125" t="str">
        <f ca="1"/>
        <v>1:02</v>
      </c>
      <c r="K125" t="b">
        <f ca="1"/>
        <v>0</v>
      </c>
      <c r="L125" t="b">
        <f ca="1"/>
        <v>1</v>
      </c>
      <c r="M125" t="b">
        <f ca="1"/>
        <v>0</v>
      </c>
      <c r="N125" t="str">
        <f ca="1"/>
        <v>Finka</v>
      </c>
      <c r="O125" t="b">
        <f ca="1"/>
        <v>0</v>
      </c>
      <c r="P125">
        <f ca="1"/>
        <v>0</v>
      </c>
      <c r="Q125">
        <f ca="1"/>
        <v>0</v>
      </c>
      <c r="R125">
        <f ca="1"/>
        <v>0</v>
      </c>
      <c r="S125">
        <f ca="1"/>
        <v>0</v>
      </c>
      <c r="T125">
        <f ca="1"/>
        <v>0</v>
      </c>
      <c r="U125">
        <f ca="1"/>
        <v>0</v>
      </c>
      <c r="V125">
        <f ca="1"/>
        <v>0</v>
      </c>
      <c r="W125">
        <f ca="1"/>
        <v>0</v>
      </c>
      <c r="X125">
        <f ca="1"/>
        <v>0</v>
      </c>
      <c r="Y125">
        <f ca="1"/>
        <v>0</v>
      </c>
      <c r="Z125">
        <f ca="1"/>
        <v>9</v>
      </c>
      <c r="AA125">
        <f ca="1"/>
        <v>0</v>
      </c>
      <c r="AB125">
        <f ca="1"/>
        <v>0</v>
      </c>
      <c r="AC125">
        <f ca="1"/>
        <v>0</v>
      </c>
      <c r="AD125">
        <f ca="1"/>
        <v>0</v>
      </c>
      <c r="AE125">
        <f ca="1"/>
        <v>0</v>
      </c>
      <c r="AF125">
        <f ca="1"/>
        <v>0</v>
      </c>
      <c r="AG125">
        <f ca="1"/>
        <v>0</v>
      </c>
      <c r="AH125">
        <f ca="1"/>
        <v>0</v>
      </c>
      <c r="AI125">
        <f ca="1"/>
        <v>0</v>
      </c>
      <c r="AJ125">
        <f ca="1"/>
        <v>0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  <c r="AQ125">
        <f ca="1"/>
        <v>0</v>
      </c>
      <c r="AR125">
        <f ca="1"/>
        <v>0</v>
      </c>
      <c r="AS125">
        <f ca="1"/>
        <v>0</v>
      </c>
      <c r="AT125">
        <f ca="1"/>
        <v>0</v>
      </c>
      <c r="AU125">
        <f ca="1"/>
        <v>0</v>
      </c>
      <c r="AV125">
        <f ca="1"/>
        <v>0</v>
      </c>
      <c r="AW125">
        <f ca="1"/>
        <v>0</v>
      </c>
      <c r="AX125">
        <f ca="1"/>
        <v>0</v>
      </c>
      <c r="AY125">
        <f ca="1"/>
        <v>0</v>
      </c>
      <c r="AZ125">
        <f ca="1"/>
        <v>0</v>
      </c>
      <c r="BA125">
        <f ca="1"/>
        <v>0</v>
      </c>
      <c r="BB125">
        <f ca="1"/>
        <v>0</v>
      </c>
      <c r="BC125">
        <f ca="1"/>
        <v>0</v>
      </c>
      <c r="BD125">
        <f ca="1"/>
        <v>0</v>
      </c>
      <c r="BE125">
        <f ca="1"/>
        <v>0</v>
      </c>
      <c r="BF125">
        <f ca="1"/>
        <v>0</v>
      </c>
      <c r="BG125">
        <f ca="1"/>
        <v>0</v>
      </c>
      <c r="BH125">
        <f ca="1"/>
        <v>0</v>
      </c>
      <c r="BI125">
        <f ca="1"/>
        <v>0</v>
      </c>
      <c r="BJ125">
        <f ca="1"/>
        <v>0</v>
      </c>
      <c r="BK125">
        <f ca="1"/>
        <v>0</v>
      </c>
      <c r="BL125">
        <f ca="1"/>
        <v>0</v>
      </c>
      <c r="BM125">
        <f ca="1"/>
        <v>0</v>
      </c>
      <c r="BN125">
        <f ca="1"/>
        <v>0</v>
      </c>
      <c r="BO125">
        <f ca="1"/>
        <v>0</v>
      </c>
      <c r="BP125">
        <f ca="1"/>
        <v>0</v>
      </c>
      <c r="BQ125">
        <f ca="1"/>
        <v>0</v>
      </c>
      <c r="BR125" t="str">
        <f ca="1"/>
        <v/>
      </c>
      <c r="BS125">
        <f ca="1"/>
        <v>0</v>
      </c>
      <c r="BT125">
        <f ca="1"/>
        <v>0</v>
      </c>
      <c r="BU125" t="b">
        <f ca="1"/>
        <v>0</v>
      </c>
      <c r="BV125" t="b">
        <f ca="1"/>
        <v>0</v>
      </c>
      <c r="BW125">
        <f ca="1"/>
        <v>0</v>
      </c>
      <c r="BX125">
        <f ca="1"/>
        <v>0</v>
      </c>
      <c r="BY125">
        <f ca="1"/>
        <v>0</v>
      </c>
      <c r="BZ125">
        <f ca="1"/>
        <v>0</v>
      </c>
      <c r="CA125">
        <f ca="1"/>
        <v>0</v>
      </c>
      <c r="CB125">
        <f ca="1"/>
        <v>0</v>
      </c>
      <c r="CC125" t="b">
        <f ca="1"/>
        <v>0</v>
      </c>
      <c r="CD125" t="b">
        <f ca="1"/>
        <v>1</v>
      </c>
      <c r="CE125">
        <f ca="1"/>
        <v>0</v>
      </c>
      <c r="CF125">
        <f ca="1"/>
        <v>0</v>
      </c>
      <c r="CG125">
        <f ca="1"/>
        <v>0</v>
      </c>
      <c r="CH125">
        <f ca="1"/>
        <v>62</v>
      </c>
      <c r="CI125">
        <f ca="1"/>
        <v>118</v>
      </c>
      <c r="CJ125">
        <f ca="1"/>
        <v>0</v>
      </c>
      <c r="CK125">
        <f ca="1"/>
        <v>0</v>
      </c>
      <c r="CL125">
        <f ca="1"/>
        <v>0</v>
      </c>
      <c r="CM125">
        <f ca="1"/>
        <v>0</v>
      </c>
      <c r="CN125">
        <f ca="1"/>
        <v>0</v>
      </c>
      <c r="CO125">
        <f ca="1"/>
        <v>0</v>
      </c>
      <c r="CP125">
        <f ca="1"/>
        <v>0</v>
      </c>
      <c r="CQ125">
        <f ca="1"/>
        <v>0</v>
      </c>
      <c r="CR125">
        <f ca="1"/>
        <v>0</v>
      </c>
      <c r="CS125">
        <f ca="1"/>
        <v>0</v>
      </c>
      <c r="CT125">
        <f ca="1"/>
        <v>0</v>
      </c>
      <c r="CU125">
        <f ca="1"/>
        <v>0</v>
      </c>
      <c r="CV125">
        <f ca="1"/>
        <v>0</v>
      </c>
      <c r="CW125">
        <f ca="1"/>
        <v>0</v>
      </c>
      <c r="CX125">
        <f ca="1"/>
        <v>0</v>
      </c>
      <c r="CY125">
        <f ca="1"/>
        <v>0</v>
      </c>
      <c r="CZ125">
        <f ca="1"/>
        <v>0</v>
      </c>
      <c r="DA125">
        <f ca="1"/>
        <v>0</v>
      </c>
      <c r="DB125" t="b">
        <f ca="1"/>
        <v>1</v>
      </c>
      <c r="DC125" t="b">
        <f ca="1"/>
        <v>0</v>
      </c>
      <c r="DD125">
        <f ca="1"/>
        <v>0</v>
      </c>
      <c r="DE125" t="b">
        <f ca="1"/>
        <v>0</v>
      </c>
      <c r="DF125">
        <f ca="1"/>
        <v>0</v>
      </c>
    </row>
    <row r="126" spans="1:110" x14ac:dyDescent="0.2">
      <c r="A126" t="str">
        <f ca="1"/>
        <v>6_7 Oregon</v>
      </c>
      <c r="B126">
        <f ca="1"/>
        <v>10</v>
      </c>
      <c r="C126">
        <f ca="1"/>
        <v>0</v>
      </c>
      <c r="D126">
        <f ca="1"/>
        <v>0</v>
      </c>
      <c r="E126">
        <f ca="1"/>
        <v>0</v>
      </c>
      <c r="F126">
        <f ca="1"/>
        <v>0</v>
      </c>
      <c r="G126">
        <f ca="1"/>
        <v>0</v>
      </c>
      <c r="H126">
        <f ca="1"/>
        <v>0</v>
      </c>
      <c r="I126">
        <f ca="1"/>
        <v>0</v>
      </c>
      <c r="J126">
        <f ca="1"/>
        <v>0</v>
      </c>
      <c r="K126" t="b">
        <f ca="1"/>
        <v>0</v>
      </c>
      <c r="L126" t="b">
        <f ca="1"/>
        <v>0</v>
      </c>
      <c r="M126" t="b">
        <f ca="1"/>
        <v>0</v>
      </c>
      <c r="N126" t="str">
        <f ca="1"/>
        <v>Finka</v>
      </c>
      <c r="O126" t="b">
        <f ca="1"/>
        <v>0</v>
      </c>
      <c r="P126">
        <f ca="1"/>
        <v>0</v>
      </c>
      <c r="Q126">
        <f ca="1"/>
        <v>0</v>
      </c>
      <c r="R126">
        <f ca="1"/>
        <v>0</v>
      </c>
      <c r="S126">
        <f ca="1"/>
        <v>0</v>
      </c>
      <c r="T126">
        <f ca="1"/>
        <v>0</v>
      </c>
      <c r="U126">
        <f ca="1"/>
        <v>0</v>
      </c>
      <c r="V126">
        <f ca="1"/>
        <v>0</v>
      </c>
      <c r="W126">
        <f ca="1"/>
        <v>0</v>
      </c>
      <c r="X126">
        <f ca="1"/>
        <v>0</v>
      </c>
      <c r="Y126">
        <f ca="1"/>
        <v>0</v>
      </c>
      <c r="Z126">
        <f ca="1"/>
        <v>10</v>
      </c>
      <c r="AA126">
        <f ca="1"/>
        <v>0</v>
      </c>
      <c r="AB126">
        <f ca="1"/>
        <v>0</v>
      </c>
      <c r="AC126">
        <f ca="1"/>
        <v>0</v>
      </c>
      <c r="AD126">
        <f ca="1"/>
        <v>0</v>
      </c>
      <c r="AE126">
        <f ca="1"/>
        <v>0</v>
      </c>
      <c r="AF126">
        <f ca="1"/>
        <v>0</v>
      </c>
      <c r="AG126">
        <f ca="1"/>
        <v>0</v>
      </c>
      <c r="AH126">
        <f ca="1"/>
        <v>0</v>
      </c>
      <c r="AI126">
        <f ca="1"/>
        <v>0</v>
      </c>
      <c r="AJ126">
        <f ca="1"/>
        <v>0</v>
      </c>
      <c r="AK126">
        <f ca="1"/>
        <v>0</v>
      </c>
      <c r="AL126">
        <f ca="1"/>
        <v>0</v>
      </c>
      <c r="AM126">
        <f ca="1"/>
        <v>0</v>
      </c>
      <c r="AN126">
        <f ca="1"/>
        <v>0</v>
      </c>
      <c r="AO126">
        <f ca="1"/>
        <v>0</v>
      </c>
      <c r="AP126">
        <f ca="1"/>
        <v>0</v>
      </c>
      <c r="AQ126">
        <f ca="1"/>
        <v>0</v>
      </c>
      <c r="AR126">
        <f ca="1"/>
        <v>0</v>
      </c>
      <c r="AS126">
        <f ca="1"/>
        <v>0</v>
      </c>
      <c r="AT126">
        <f ca="1"/>
        <v>0</v>
      </c>
      <c r="AU126">
        <f ca="1"/>
        <v>0</v>
      </c>
      <c r="AV126">
        <f ca="1"/>
        <v>0</v>
      </c>
      <c r="AW126">
        <f ca="1"/>
        <v>0</v>
      </c>
      <c r="AX126">
        <f ca="1"/>
        <v>0</v>
      </c>
      <c r="AY126">
        <f ca="1"/>
        <v>0</v>
      </c>
      <c r="AZ126">
        <f ca="1"/>
        <v>0</v>
      </c>
      <c r="BA126">
        <f ca="1"/>
        <v>0</v>
      </c>
      <c r="BB126">
        <f ca="1"/>
        <v>0</v>
      </c>
      <c r="BC126">
        <f ca="1"/>
        <v>0</v>
      </c>
      <c r="BD126">
        <f ca="1"/>
        <v>0</v>
      </c>
      <c r="BE126">
        <f ca="1"/>
        <v>0</v>
      </c>
      <c r="BF126">
        <f ca="1"/>
        <v>0</v>
      </c>
      <c r="BG126">
        <f ca="1"/>
        <v>0</v>
      </c>
      <c r="BH126">
        <f ca="1"/>
        <v>0</v>
      </c>
      <c r="BI126">
        <f ca="1"/>
        <v>0</v>
      </c>
      <c r="BJ126">
        <f ca="1"/>
        <v>0</v>
      </c>
      <c r="BK126">
        <f ca="1"/>
        <v>0</v>
      </c>
      <c r="BL126">
        <f ca="1"/>
        <v>0</v>
      </c>
      <c r="BM126">
        <f ca="1"/>
        <v>0</v>
      </c>
      <c r="BN126">
        <f ca="1"/>
        <v>0</v>
      </c>
      <c r="BO126">
        <f ca="1"/>
        <v>0</v>
      </c>
      <c r="BP126">
        <f ca="1"/>
        <v>0</v>
      </c>
      <c r="BQ126">
        <f ca="1"/>
        <v>0</v>
      </c>
      <c r="BR126" t="str">
        <f ca="1"/>
        <v/>
      </c>
      <c r="BS126">
        <f ca="1"/>
        <v>0</v>
      </c>
      <c r="BT126">
        <f ca="1"/>
        <v>0</v>
      </c>
      <c r="BU126" t="b">
        <f ca="1"/>
        <v>0</v>
      </c>
      <c r="BV126" t="b">
        <f ca="1"/>
        <v>0</v>
      </c>
      <c r="BW126">
        <f ca="1"/>
        <v>0</v>
      </c>
      <c r="BX126">
        <f ca="1"/>
        <v>0</v>
      </c>
      <c r="BY126">
        <f ca="1"/>
        <v>0</v>
      </c>
      <c r="BZ126">
        <f ca="1"/>
        <v>0</v>
      </c>
      <c r="CA126">
        <f ca="1"/>
        <v>3</v>
      </c>
      <c r="CB126">
        <f ca="1"/>
        <v>2</v>
      </c>
      <c r="CC126" t="b">
        <f ca="1"/>
        <v>1</v>
      </c>
      <c r="CD126" t="b">
        <f ca="1"/>
        <v>1</v>
      </c>
      <c r="CE126">
        <f ca="1"/>
        <v>0</v>
      </c>
      <c r="CF126">
        <f ca="1"/>
        <v>0</v>
      </c>
      <c r="CG126">
        <f ca="1"/>
        <v>0</v>
      </c>
      <c r="CH126">
        <f ca="1"/>
        <v>0</v>
      </c>
      <c r="CI126" t="b">
        <f ca="1"/>
        <v>0</v>
      </c>
      <c r="CJ126">
        <f ca="1"/>
        <v>0</v>
      </c>
      <c r="CK126">
        <f ca="1"/>
        <v>0</v>
      </c>
      <c r="CL126">
        <f ca="1"/>
        <v>0</v>
      </c>
      <c r="CM126">
        <f ca="1"/>
        <v>0</v>
      </c>
      <c r="CN126">
        <f ca="1"/>
        <v>0</v>
      </c>
      <c r="CO126">
        <f ca="1"/>
        <v>0</v>
      </c>
      <c r="CP126">
        <f ca="1"/>
        <v>0</v>
      </c>
      <c r="CQ126">
        <f ca="1"/>
        <v>0</v>
      </c>
      <c r="CR126">
        <f ca="1"/>
        <v>0</v>
      </c>
      <c r="CS126">
        <f ca="1"/>
        <v>0</v>
      </c>
      <c r="CT126">
        <f ca="1"/>
        <v>0</v>
      </c>
      <c r="CU126">
        <f ca="1"/>
        <v>0</v>
      </c>
      <c r="CV126">
        <f ca="1"/>
        <v>0</v>
      </c>
      <c r="CW126">
        <f ca="1"/>
        <v>0</v>
      </c>
      <c r="CX126">
        <f ca="1"/>
        <v>0</v>
      </c>
      <c r="CY126">
        <f ca="1"/>
        <v>0</v>
      </c>
      <c r="CZ126">
        <f ca="1"/>
        <v>0</v>
      </c>
      <c r="DA126">
        <f ca="1"/>
        <v>0</v>
      </c>
      <c r="DB126" t="b">
        <f ca="1"/>
        <v>0</v>
      </c>
      <c r="DC126" t="b">
        <f ca="1"/>
        <v>1</v>
      </c>
      <c r="DD126">
        <f ca="1"/>
        <v>0</v>
      </c>
      <c r="DE126" t="b">
        <f ca="1"/>
        <v>0</v>
      </c>
      <c r="DF126">
        <f ca="1"/>
        <v>0</v>
      </c>
    </row>
    <row r="127" spans="1:110" x14ac:dyDescent="0.2">
      <c r="A127" t="str">
        <f ca="1"/>
        <v>6_7 Oregon</v>
      </c>
      <c r="B127">
        <f ca="1"/>
        <v>11</v>
      </c>
      <c r="C127">
        <f ca="1"/>
        <v>0</v>
      </c>
      <c r="D127">
        <f ca="1"/>
        <v>0</v>
      </c>
      <c r="E127">
        <f ca="1"/>
        <v>0</v>
      </c>
      <c r="F127">
        <f ca="1"/>
        <v>0</v>
      </c>
      <c r="G127">
        <f ca="1"/>
        <v>0</v>
      </c>
      <c r="H127">
        <f ca="1"/>
        <v>0</v>
      </c>
      <c r="I127">
        <f ca="1"/>
        <v>0</v>
      </c>
      <c r="J127">
        <f ca="1"/>
        <v>0</v>
      </c>
      <c r="K127" t="b">
        <f ca="1"/>
        <v>0</v>
      </c>
      <c r="L127" t="b">
        <f ca="1"/>
        <v>0</v>
      </c>
      <c r="M127" t="b">
        <f ca="1"/>
        <v>0</v>
      </c>
      <c r="N127" t="str">
        <f ca="1"/>
        <v>Finka</v>
      </c>
      <c r="O127" t="b">
        <f ca="1"/>
        <v>0</v>
      </c>
      <c r="P127">
        <f ca="1"/>
        <v>0</v>
      </c>
      <c r="Q127">
        <f ca="1"/>
        <v>0</v>
      </c>
      <c r="R127">
        <f ca="1"/>
        <v>0</v>
      </c>
      <c r="S127">
        <f ca="1"/>
        <v>0</v>
      </c>
      <c r="T127">
        <f ca="1"/>
        <v>0</v>
      </c>
      <c r="U127">
        <f ca="1"/>
        <v>0</v>
      </c>
      <c r="V127">
        <f ca="1"/>
        <v>0</v>
      </c>
      <c r="W127">
        <f ca="1"/>
        <v>0</v>
      </c>
      <c r="X127">
        <f ca="1"/>
        <v>0</v>
      </c>
      <c r="Y127">
        <f ca="1"/>
        <v>0</v>
      </c>
      <c r="Z127">
        <f ca="1"/>
        <v>11</v>
      </c>
      <c r="AA127">
        <f ca="1"/>
        <v>0</v>
      </c>
      <c r="AB127">
        <f ca="1"/>
        <v>0</v>
      </c>
      <c r="AC127">
        <f ca="1"/>
        <v>0</v>
      </c>
      <c r="AD127">
        <f ca="1"/>
        <v>0</v>
      </c>
      <c r="AE127">
        <f ca="1"/>
        <v>0</v>
      </c>
      <c r="AF127">
        <f ca="1"/>
        <v>0</v>
      </c>
      <c r="AG127">
        <f ca="1"/>
        <v>0</v>
      </c>
      <c r="AH127">
        <f ca="1"/>
        <v>0</v>
      </c>
      <c r="AI127">
        <f ca="1"/>
        <v>0</v>
      </c>
      <c r="AJ127">
        <f ca="1"/>
        <v>0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  <c r="AQ127">
        <f ca="1"/>
        <v>0</v>
      </c>
      <c r="AR127">
        <f ca="1"/>
        <v>0</v>
      </c>
      <c r="AS127">
        <f ca="1"/>
        <v>0</v>
      </c>
      <c r="AT127">
        <f ca="1"/>
        <v>0</v>
      </c>
      <c r="AU127">
        <f ca="1"/>
        <v>0</v>
      </c>
      <c r="AV127">
        <f ca="1"/>
        <v>0</v>
      </c>
      <c r="AW127">
        <f ca="1"/>
        <v>0</v>
      </c>
      <c r="AX127">
        <f ca="1"/>
        <v>0</v>
      </c>
      <c r="AY127">
        <f ca="1"/>
        <v>0</v>
      </c>
      <c r="AZ127">
        <f ca="1"/>
        <v>0</v>
      </c>
      <c r="BA127">
        <f ca="1"/>
        <v>0</v>
      </c>
      <c r="BB127">
        <f ca="1"/>
        <v>0</v>
      </c>
      <c r="BC127">
        <f ca="1"/>
        <v>0</v>
      </c>
      <c r="BD127">
        <f ca="1"/>
        <v>0</v>
      </c>
      <c r="BE127">
        <f ca="1"/>
        <v>0</v>
      </c>
      <c r="BF127">
        <f ca="1"/>
        <v>0</v>
      </c>
      <c r="BG127">
        <f ca="1"/>
        <v>0</v>
      </c>
      <c r="BH127">
        <f ca="1"/>
        <v>0</v>
      </c>
      <c r="BI127">
        <f ca="1"/>
        <v>0</v>
      </c>
      <c r="BJ127">
        <f ca="1"/>
        <v>0</v>
      </c>
      <c r="BK127">
        <f ca="1"/>
        <v>0</v>
      </c>
      <c r="BL127">
        <f ca="1"/>
        <v>0</v>
      </c>
      <c r="BM127">
        <f ca="1"/>
        <v>0</v>
      </c>
      <c r="BN127">
        <f ca="1"/>
        <v>0</v>
      </c>
      <c r="BO127">
        <f ca="1"/>
        <v>0</v>
      </c>
      <c r="BP127">
        <f ca="1"/>
        <v>0</v>
      </c>
      <c r="BQ127">
        <f ca="1"/>
        <v>0</v>
      </c>
      <c r="BR127" t="str">
        <f ca="1"/>
        <v/>
      </c>
      <c r="BS127">
        <f ca="1"/>
        <v>0</v>
      </c>
      <c r="BT127">
        <f ca="1"/>
        <v>0</v>
      </c>
      <c r="BU127" t="b">
        <f ca="1"/>
        <v>0</v>
      </c>
      <c r="BV127" t="b">
        <f ca="1"/>
        <v>0</v>
      </c>
      <c r="BW127">
        <f ca="1"/>
        <v>0</v>
      </c>
      <c r="BX127">
        <f ca="1"/>
        <v>0</v>
      </c>
      <c r="BY127">
        <f ca="1"/>
        <v>0</v>
      </c>
      <c r="BZ127">
        <f ca="1"/>
        <v>0</v>
      </c>
      <c r="CA127">
        <f ca="1"/>
        <v>2</v>
      </c>
      <c r="CB127">
        <f ca="1"/>
        <v>0</v>
      </c>
      <c r="CC127" t="b">
        <f ca="1"/>
        <v>1</v>
      </c>
      <c r="CD127" t="b">
        <f ca="1"/>
        <v>1</v>
      </c>
      <c r="CE127">
        <f ca="1"/>
        <v>0</v>
      </c>
      <c r="CF127">
        <f ca="1"/>
        <v>0</v>
      </c>
      <c r="CG127">
        <f ca="1"/>
        <v>0</v>
      </c>
      <c r="CH127">
        <f ca="1"/>
        <v>0</v>
      </c>
      <c r="CI127" t="b">
        <f ca="1"/>
        <v>0</v>
      </c>
      <c r="CJ127">
        <f ca="1"/>
        <v>0</v>
      </c>
      <c r="CK127">
        <f ca="1"/>
        <v>0</v>
      </c>
      <c r="CL127">
        <f ca="1"/>
        <v>0</v>
      </c>
      <c r="CM127">
        <f ca="1"/>
        <v>0</v>
      </c>
      <c r="CN127">
        <f ca="1"/>
        <v>0</v>
      </c>
      <c r="CO127">
        <f ca="1"/>
        <v>0</v>
      </c>
      <c r="CP127">
        <f ca="1"/>
        <v>0</v>
      </c>
      <c r="CQ127">
        <f ca="1"/>
        <v>0</v>
      </c>
      <c r="CR127">
        <f ca="1"/>
        <v>0</v>
      </c>
      <c r="CS127">
        <f ca="1"/>
        <v>0</v>
      </c>
      <c r="CT127">
        <f ca="1"/>
        <v>0</v>
      </c>
      <c r="CU127">
        <f ca="1"/>
        <v>0</v>
      </c>
      <c r="CV127">
        <f ca="1"/>
        <v>0</v>
      </c>
      <c r="CW127">
        <f ca="1"/>
        <v>0</v>
      </c>
      <c r="CX127">
        <f ca="1"/>
        <v>0</v>
      </c>
      <c r="CY127">
        <f ca="1"/>
        <v>0</v>
      </c>
      <c r="CZ127">
        <f ca="1"/>
        <v>0</v>
      </c>
      <c r="DA127">
        <f ca="1"/>
        <v>0</v>
      </c>
      <c r="DB127" t="b">
        <f ca="1"/>
        <v>0</v>
      </c>
      <c r="DC127" t="b">
        <f ca="1"/>
        <v>1</v>
      </c>
      <c r="DD127">
        <f ca="1"/>
        <v>0</v>
      </c>
      <c r="DE127" t="b">
        <f ca="1"/>
        <v>0</v>
      </c>
      <c r="DF127">
        <f ca="1"/>
        <v>0</v>
      </c>
    </row>
    <row r="128" spans="1:110" x14ac:dyDescent="0.2">
      <c r="A128" t="str">
        <f ca="1"/>
        <v>6_7 Oregon</v>
      </c>
      <c r="B128">
        <f ca="1"/>
        <v>12</v>
      </c>
      <c r="C128">
        <f ca="1"/>
        <v>0</v>
      </c>
      <c r="D128">
        <f ca="1"/>
        <v>0</v>
      </c>
      <c r="E128">
        <f ca="1"/>
        <v>0</v>
      </c>
      <c r="F128">
        <f ca="1"/>
        <v>0</v>
      </c>
      <c r="G128">
        <f ca="1"/>
        <v>0</v>
      </c>
      <c r="H128">
        <f ca="1"/>
        <v>0</v>
      </c>
      <c r="I128">
        <f ca="1"/>
        <v>0</v>
      </c>
      <c r="J128" t="str">
        <f ca="1"/>
        <v>0:40</v>
      </c>
      <c r="K128" t="b">
        <f ca="1"/>
        <v>0</v>
      </c>
      <c r="L128" t="b">
        <f ca="1"/>
        <v>0</v>
      </c>
      <c r="M128" t="b">
        <f ca="1"/>
        <v>0</v>
      </c>
      <c r="N128" t="str">
        <f ca="1"/>
        <v>Finka</v>
      </c>
      <c r="O128" t="b">
        <f ca="1"/>
        <v>0</v>
      </c>
      <c r="P128">
        <f ca="1"/>
        <v>0</v>
      </c>
      <c r="Q128">
        <f ca="1"/>
        <v>0</v>
      </c>
      <c r="R128">
        <f ca="1"/>
        <v>0</v>
      </c>
      <c r="S128">
        <f ca="1"/>
        <v>0</v>
      </c>
      <c r="T128">
        <f ca="1"/>
        <v>0</v>
      </c>
      <c r="U128">
        <f ca="1"/>
        <v>0</v>
      </c>
      <c r="V128">
        <f ca="1"/>
        <v>0</v>
      </c>
      <c r="W128">
        <f ca="1"/>
        <v>0</v>
      </c>
      <c r="X128">
        <f ca="1"/>
        <v>0</v>
      </c>
      <c r="Y128">
        <f ca="1"/>
        <v>0</v>
      </c>
      <c r="Z128">
        <f ca="1"/>
        <v>12</v>
      </c>
      <c r="AA128">
        <f ca="1"/>
        <v>0</v>
      </c>
      <c r="AB128">
        <f ca="1"/>
        <v>0</v>
      </c>
      <c r="AC128">
        <f ca="1"/>
        <v>0</v>
      </c>
      <c r="AD128">
        <f ca="1"/>
        <v>0</v>
      </c>
      <c r="AE128">
        <f ca="1"/>
        <v>0</v>
      </c>
      <c r="AF128">
        <f ca="1"/>
        <v>0</v>
      </c>
      <c r="AG128">
        <f ca="1"/>
        <v>0</v>
      </c>
      <c r="AH128">
        <f ca="1"/>
        <v>0</v>
      </c>
      <c r="AI128">
        <f ca="1"/>
        <v>0</v>
      </c>
      <c r="AJ128">
        <f ca="1"/>
        <v>0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  <c r="AQ128">
        <f ca="1"/>
        <v>0</v>
      </c>
      <c r="AR128">
        <f ca="1"/>
        <v>0</v>
      </c>
      <c r="AS128">
        <f ca="1"/>
        <v>0</v>
      </c>
      <c r="AT128">
        <f ca="1"/>
        <v>0</v>
      </c>
      <c r="AU128">
        <f ca="1"/>
        <v>0</v>
      </c>
      <c r="AV128">
        <f ca="1"/>
        <v>0</v>
      </c>
      <c r="AW128">
        <f ca="1"/>
        <v>0</v>
      </c>
      <c r="AX128">
        <f ca="1"/>
        <v>0</v>
      </c>
      <c r="AY128">
        <f ca="1"/>
        <v>0</v>
      </c>
      <c r="AZ128">
        <f ca="1"/>
        <v>0</v>
      </c>
      <c r="BA128">
        <f ca="1"/>
        <v>0</v>
      </c>
      <c r="BB128">
        <f ca="1"/>
        <v>0</v>
      </c>
      <c r="BC128">
        <f ca="1"/>
        <v>0</v>
      </c>
      <c r="BD128">
        <f ca="1"/>
        <v>0</v>
      </c>
      <c r="BE128">
        <f ca="1"/>
        <v>0</v>
      </c>
      <c r="BF128">
        <f ca="1"/>
        <v>0</v>
      </c>
      <c r="BG128">
        <f ca="1"/>
        <v>0</v>
      </c>
      <c r="BH128">
        <f ca="1"/>
        <v>0</v>
      </c>
      <c r="BI128">
        <f ca="1"/>
        <v>0</v>
      </c>
      <c r="BJ128">
        <f ca="1"/>
        <v>0</v>
      </c>
      <c r="BK128">
        <f ca="1"/>
        <v>0</v>
      </c>
      <c r="BL128">
        <f ca="1"/>
        <v>0</v>
      </c>
      <c r="BM128">
        <f ca="1"/>
        <v>0</v>
      </c>
      <c r="BN128">
        <f ca="1"/>
        <v>0</v>
      </c>
      <c r="BO128">
        <f ca="1"/>
        <v>0</v>
      </c>
      <c r="BP128">
        <f ca="1"/>
        <v>0</v>
      </c>
      <c r="BQ128">
        <f ca="1"/>
        <v>0</v>
      </c>
      <c r="BR128" t="str">
        <f ca="1"/>
        <v/>
      </c>
      <c r="BS128">
        <f ca="1"/>
        <v>0</v>
      </c>
      <c r="BT128">
        <f ca="1"/>
        <v>0</v>
      </c>
      <c r="BU128" t="b">
        <f ca="1"/>
        <v>0</v>
      </c>
      <c r="BV128" t="b">
        <f ca="1"/>
        <v>0</v>
      </c>
      <c r="BW128">
        <f ca="1"/>
        <v>0</v>
      </c>
      <c r="BX128">
        <f ca="1"/>
        <v>0</v>
      </c>
      <c r="BY128">
        <f ca="1"/>
        <v>0</v>
      </c>
      <c r="BZ128">
        <f ca="1"/>
        <v>0</v>
      </c>
      <c r="CA128">
        <f ca="1"/>
        <v>2</v>
      </c>
      <c r="CB128">
        <f ca="1"/>
        <v>1</v>
      </c>
      <c r="CC128" t="b">
        <f ca="1"/>
        <v>1</v>
      </c>
      <c r="CD128" t="b">
        <f ca="1"/>
        <v>1</v>
      </c>
      <c r="CE128">
        <f ca="1"/>
        <v>0</v>
      </c>
      <c r="CF128">
        <f ca="1"/>
        <v>2</v>
      </c>
      <c r="CG128">
        <f ca="1"/>
        <v>0</v>
      </c>
      <c r="CH128">
        <f ca="1"/>
        <v>40</v>
      </c>
      <c r="CI128">
        <f ca="1"/>
        <v>140</v>
      </c>
      <c r="CJ128">
        <f ca="1"/>
        <v>0</v>
      </c>
      <c r="CK128">
        <f ca="1"/>
        <v>0</v>
      </c>
      <c r="CL128">
        <f ca="1"/>
        <v>0</v>
      </c>
      <c r="CM128">
        <f ca="1"/>
        <v>0</v>
      </c>
      <c r="CN128">
        <f ca="1"/>
        <v>0</v>
      </c>
      <c r="CO128">
        <f ca="1"/>
        <v>0</v>
      </c>
      <c r="CP128">
        <f ca="1"/>
        <v>0</v>
      </c>
      <c r="CQ128">
        <f ca="1"/>
        <v>0</v>
      </c>
      <c r="CR128">
        <f ca="1"/>
        <v>0</v>
      </c>
      <c r="CS128">
        <f ca="1"/>
        <v>0</v>
      </c>
      <c r="CT128">
        <f ca="1"/>
        <v>0</v>
      </c>
      <c r="CU128">
        <f ca="1"/>
        <v>0</v>
      </c>
      <c r="CV128">
        <f ca="1"/>
        <v>0</v>
      </c>
      <c r="CW128">
        <f ca="1"/>
        <v>0</v>
      </c>
      <c r="CX128">
        <f ca="1"/>
        <v>0</v>
      </c>
      <c r="CY128">
        <f ca="1"/>
        <v>0</v>
      </c>
      <c r="CZ128">
        <f ca="1"/>
        <v>0</v>
      </c>
      <c r="DA128">
        <f ca="1"/>
        <v>0</v>
      </c>
      <c r="DB128" t="b">
        <f ca="1"/>
        <v>0</v>
      </c>
      <c r="DC128" t="b">
        <f ca="1"/>
        <v>0</v>
      </c>
      <c r="DD128">
        <f ca="1"/>
        <v>0</v>
      </c>
      <c r="DE128" t="b">
        <f ca="1"/>
        <v>0</v>
      </c>
      <c r="DF128">
        <f ca="1"/>
        <v>0</v>
      </c>
    </row>
    <row r="129" spans="1:110" x14ac:dyDescent="0.2">
      <c r="A129" t="str">
        <f ca="1"/>
        <v>6_7 Oregon</v>
      </c>
      <c r="B129">
        <f ca="1"/>
        <v>13</v>
      </c>
      <c r="C129">
        <f ca="1"/>
        <v>0</v>
      </c>
      <c r="D129">
        <f ca="1"/>
        <v>0</v>
      </c>
      <c r="E129">
        <f ca="1"/>
        <v>0</v>
      </c>
      <c r="F129">
        <f ca="1"/>
        <v>0</v>
      </c>
      <c r="G129">
        <f ca="1"/>
        <v>0</v>
      </c>
      <c r="H129">
        <f ca="1"/>
        <v>0</v>
      </c>
      <c r="I129">
        <f ca="1"/>
        <v>0</v>
      </c>
      <c r="J129">
        <f ca="1"/>
        <v>0</v>
      </c>
      <c r="K129" t="b">
        <f ca="1"/>
        <v>0</v>
      </c>
      <c r="L129" t="b">
        <f ca="1"/>
        <v>0</v>
      </c>
      <c r="M129" t="b">
        <f ca="1"/>
        <v>0</v>
      </c>
      <c r="N129" t="str">
        <f ca="1"/>
        <v>Finka</v>
      </c>
      <c r="O129" t="b">
        <f ca="1"/>
        <v>0</v>
      </c>
      <c r="P129">
        <f ca="1"/>
        <v>0</v>
      </c>
      <c r="Q129">
        <f ca="1"/>
        <v>0</v>
      </c>
      <c r="R129">
        <f ca="1"/>
        <v>0</v>
      </c>
      <c r="S129">
        <f ca="1"/>
        <v>0</v>
      </c>
      <c r="T129">
        <f ca="1"/>
        <v>0</v>
      </c>
      <c r="U129">
        <f ca="1"/>
        <v>0</v>
      </c>
      <c r="V129">
        <f ca="1"/>
        <v>0</v>
      </c>
      <c r="W129">
        <f ca="1"/>
        <v>0</v>
      </c>
      <c r="X129">
        <f ca="1"/>
        <v>0</v>
      </c>
      <c r="Y129">
        <f ca="1"/>
        <v>0</v>
      </c>
      <c r="Z129">
        <f ca="1"/>
        <v>13</v>
      </c>
      <c r="AA129">
        <f ca="1"/>
        <v>0</v>
      </c>
      <c r="AB129">
        <f ca="1"/>
        <v>0</v>
      </c>
      <c r="AC129">
        <f ca="1"/>
        <v>0</v>
      </c>
      <c r="AD129">
        <f ca="1"/>
        <v>0</v>
      </c>
      <c r="AE129">
        <f ca="1"/>
        <v>0</v>
      </c>
      <c r="AF129">
        <f ca="1"/>
        <v>0</v>
      </c>
      <c r="AG129">
        <f ca="1"/>
        <v>0</v>
      </c>
      <c r="AH129">
        <f ca="1"/>
        <v>0</v>
      </c>
      <c r="AI129">
        <f ca="1"/>
        <v>0</v>
      </c>
      <c r="AJ129">
        <f ca="1"/>
        <v>0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  <c r="AQ129">
        <f ca="1"/>
        <v>0</v>
      </c>
      <c r="AR129">
        <f ca="1"/>
        <v>0</v>
      </c>
      <c r="AS129">
        <f ca="1"/>
        <v>0</v>
      </c>
      <c r="AT129">
        <f ca="1"/>
        <v>0</v>
      </c>
      <c r="AU129">
        <f ca="1"/>
        <v>0</v>
      </c>
      <c r="AV129">
        <f ca="1"/>
        <v>0</v>
      </c>
      <c r="AW129">
        <f ca="1"/>
        <v>0</v>
      </c>
      <c r="AX129">
        <f ca="1"/>
        <v>0</v>
      </c>
      <c r="AY129">
        <f ca="1"/>
        <v>0</v>
      </c>
      <c r="AZ129">
        <f ca="1"/>
        <v>0</v>
      </c>
      <c r="BA129">
        <f ca="1"/>
        <v>0</v>
      </c>
      <c r="BB129">
        <f ca="1"/>
        <v>0</v>
      </c>
      <c r="BC129">
        <f ca="1"/>
        <v>0</v>
      </c>
      <c r="BD129">
        <f ca="1"/>
        <v>0</v>
      </c>
      <c r="BE129">
        <f ca="1"/>
        <v>0</v>
      </c>
      <c r="BF129">
        <f ca="1"/>
        <v>0</v>
      </c>
      <c r="BG129">
        <f ca="1"/>
        <v>0</v>
      </c>
      <c r="BH129">
        <f ca="1"/>
        <v>0</v>
      </c>
      <c r="BI129">
        <f ca="1"/>
        <v>0</v>
      </c>
      <c r="BJ129">
        <f ca="1"/>
        <v>0</v>
      </c>
      <c r="BK129">
        <f ca="1"/>
        <v>0</v>
      </c>
      <c r="BL129">
        <f ca="1"/>
        <v>0</v>
      </c>
      <c r="BM129">
        <f ca="1"/>
        <v>0</v>
      </c>
      <c r="BN129">
        <f ca="1"/>
        <v>0</v>
      </c>
      <c r="BO129">
        <f ca="1"/>
        <v>0</v>
      </c>
      <c r="BP129">
        <f ca="1"/>
        <v>0</v>
      </c>
      <c r="BQ129">
        <f ca="1"/>
        <v>0</v>
      </c>
      <c r="BR129" t="str">
        <f ca="1"/>
        <v/>
      </c>
      <c r="BS129">
        <f ca="1"/>
        <v>0</v>
      </c>
      <c r="BT129">
        <f ca="1"/>
        <v>0</v>
      </c>
      <c r="BU129" t="b">
        <f ca="1"/>
        <v>0</v>
      </c>
      <c r="BV129" t="b">
        <f ca="1"/>
        <v>0</v>
      </c>
      <c r="BW129">
        <f ca="1"/>
        <v>0</v>
      </c>
      <c r="BX129">
        <f ca="1"/>
        <v>0</v>
      </c>
      <c r="BY129">
        <f ca="1"/>
        <v>0</v>
      </c>
      <c r="BZ129">
        <f ca="1"/>
        <v>0</v>
      </c>
      <c r="CA129">
        <f ca="1"/>
        <v>1</v>
      </c>
      <c r="CB129">
        <f ca="1"/>
        <v>0</v>
      </c>
      <c r="CC129" t="b">
        <f ca="1"/>
        <v>0</v>
      </c>
      <c r="CD129" t="b">
        <f ca="1"/>
        <v>1</v>
      </c>
      <c r="CE129">
        <f ca="1"/>
        <v>0</v>
      </c>
      <c r="CF129">
        <f ca="1"/>
        <v>0</v>
      </c>
      <c r="CG129">
        <f ca="1"/>
        <v>0</v>
      </c>
      <c r="CH129">
        <f ca="1"/>
        <v>0</v>
      </c>
      <c r="CI129" t="b">
        <f ca="1"/>
        <v>0</v>
      </c>
      <c r="CJ129">
        <f ca="1"/>
        <v>0</v>
      </c>
      <c r="CK129">
        <f ca="1"/>
        <v>0</v>
      </c>
      <c r="CL129">
        <f ca="1"/>
        <v>0</v>
      </c>
      <c r="CM129">
        <f ca="1"/>
        <v>0</v>
      </c>
      <c r="CN129">
        <f ca="1"/>
        <v>0</v>
      </c>
      <c r="CO129">
        <f ca="1"/>
        <v>0</v>
      </c>
      <c r="CP129">
        <f ca="1"/>
        <v>0</v>
      </c>
      <c r="CQ129">
        <f ca="1"/>
        <v>0</v>
      </c>
      <c r="CR129">
        <f ca="1"/>
        <v>0</v>
      </c>
      <c r="CS129">
        <f ca="1"/>
        <v>0</v>
      </c>
      <c r="CT129">
        <f ca="1"/>
        <v>0</v>
      </c>
      <c r="CU129">
        <f ca="1"/>
        <v>0</v>
      </c>
      <c r="CV129">
        <f ca="1"/>
        <v>0</v>
      </c>
      <c r="CW129">
        <f ca="1"/>
        <v>0</v>
      </c>
      <c r="CX129">
        <f ca="1"/>
        <v>0</v>
      </c>
      <c r="CY129">
        <f ca="1"/>
        <v>0</v>
      </c>
      <c r="CZ129">
        <f ca="1"/>
        <v>0</v>
      </c>
      <c r="DA129">
        <f ca="1"/>
        <v>0</v>
      </c>
      <c r="DB129" t="b">
        <f ca="1"/>
        <v>0</v>
      </c>
      <c r="DC129" t="b">
        <f ca="1"/>
        <v>0</v>
      </c>
      <c r="DD129">
        <f ca="1"/>
        <v>0</v>
      </c>
      <c r="DE129" t="b">
        <f ca="1"/>
        <v>0</v>
      </c>
      <c r="DF129">
        <f ca="1"/>
        <v>0</v>
      </c>
    </row>
    <row r="130" spans="1:110" x14ac:dyDescent="0.2">
      <c r="A130" t="str">
        <f ca="1"/>
        <v>6_7 Oregon</v>
      </c>
      <c r="B130">
        <f ca="1"/>
        <v>14</v>
      </c>
      <c r="C130">
        <f ca="1"/>
        <v>0</v>
      </c>
      <c r="D130">
        <f ca="1"/>
        <v>0</v>
      </c>
      <c r="E130">
        <f ca="1"/>
        <v>0</v>
      </c>
      <c r="F130">
        <f ca="1"/>
        <v>0</v>
      </c>
      <c r="G130">
        <f ca="1"/>
        <v>0</v>
      </c>
      <c r="H130">
        <f ca="1"/>
        <v>0</v>
      </c>
      <c r="I130">
        <f ca="1"/>
        <v>0</v>
      </c>
      <c r="J130">
        <f ca="1"/>
        <v>0</v>
      </c>
      <c r="K130" t="b">
        <f ca="1"/>
        <v>0</v>
      </c>
      <c r="L130" t="b">
        <f ca="1"/>
        <v>0</v>
      </c>
      <c r="M130" t="b">
        <f ca="1"/>
        <v>0</v>
      </c>
      <c r="N130" t="str">
        <f ca="1"/>
        <v>Melusi</v>
      </c>
      <c r="O130" t="b">
        <f ca="1"/>
        <v>0</v>
      </c>
      <c r="P130">
        <f ca="1"/>
        <v>0</v>
      </c>
      <c r="Q130">
        <f ca="1"/>
        <v>0</v>
      </c>
      <c r="R130">
        <f ca="1"/>
        <v>0</v>
      </c>
      <c r="S130">
        <f ca="1"/>
        <v>0</v>
      </c>
      <c r="T130">
        <f ca="1"/>
        <v>0</v>
      </c>
      <c r="U130">
        <f ca="1"/>
        <v>0</v>
      </c>
      <c r="V130">
        <f ca="1"/>
        <v>0</v>
      </c>
      <c r="W130">
        <f ca="1"/>
        <v>0</v>
      </c>
      <c r="X130">
        <f ca="1"/>
        <v>0</v>
      </c>
      <c r="Y130">
        <f ca="1"/>
        <v>0</v>
      </c>
      <c r="Z130">
        <f ca="1"/>
        <v>14</v>
      </c>
      <c r="AA130">
        <f ca="1"/>
        <v>0</v>
      </c>
      <c r="AB130">
        <f ca="1"/>
        <v>0</v>
      </c>
      <c r="AC130">
        <f ca="1"/>
        <v>0</v>
      </c>
      <c r="AD130">
        <f ca="1"/>
        <v>0</v>
      </c>
      <c r="AE130">
        <f ca="1"/>
        <v>0</v>
      </c>
      <c r="AF130">
        <f ca="1"/>
        <v>0</v>
      </c>
      <c r="AG130">
        <f ca="1"/>
        <v>0</v>
      </c>
      <c r="AH130">
        <f ca="1"/>
        <v>0</v>
      </c>
      <c r="AI130">
        <f ca="1"/>
        <v>0</v>
      </c>
      <c r="AJ130">
        <f ca="1"/>
        <v>0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  <c r="AQ130">
        <f ca="1"/>
        <v>0</v>
      </c>
      <c r="AR130">
        <f ca="1"/>
        <v>0</v>
      </c>
      <c r="AS130">
        <f ca="1"/>
        <v>0</v>
      </c>
      <c r="AT130">
        <f ca="1"/>
        <v>0</v>
      </c>
      <c r="AU130">
        <f ca="1"/>
        <v>0</v>
      </c>
      <c r="AV130">
        <f ca="1"/>
        <v>0</v>
      </c>
      <c r="AW130">
        <f ca="1"/>
        <v>0</v>
      </c>
      <c r="AX130">
        <f ca="1"/>
        <v>0</v>
      </c>
      <c r="AY130">
        <f ca="1"/>
        <v>0</v>
      </c>
      <c r="AZ130">
        <f ca="1"/>
        <v>0</v>
      </c>
      <c r="BA130">
        <f ca="1"/>
        <v>0</v>
      </c>
      <c r="BB130">
        <f ca="1"/>
        <v>0</v>
      </c>
      <c r="BC130">
        <f ca="1"/>
        <v>0</v>
      </c>
      <c r="BD130">
        <f ca="1"/>
        <v>0</v>
      </c>
      <c r="BE130">
        <f ca="1"/>
        <v>0</v>
      </c>
      <c r="BF130">
        <f ca="1"/>
        <v>0</v>
      </c>
      <c r="BG130">
        <f ca="1"/>
        <v>0</v>
      </c>
      <c r="BH130">
        <f ca="1"/>
        <v>0</v>
      </c>
      <c r="BI130">
        <f ca="1"/>
        <v>0</v>
      </c>
      <c r="BJ130">
        <f ca="1"/>
        <v>0</v>
      </c>
      <c r="BK130">
        <f ca="1"/>
        <v>0</v>
      </c>
      <c r="BL130">
        <f ca="1"/>
        <v>0</v>
      </c>
      <c r="BM130">
        <f ca="1"/>
        <v>0</v>
      </c>
      <c r="BN130">
        <f ca="1"/>
        <v>0</v>
      </c>
      <c r="BO130">
        <f ca="1"/>
        <v>0</v>
      </c>
      <c r="BP130">
        <f ca="1"/>
        <v>0</v>
      </c>
      <c r="BQ130">
        <f ca="1"/>
        <v>0</v>
      </c>
      <c r="BR130" t="str">
        <f ca="1"/>
        <v/>
      </c>
      <c r="BS130">
        <f ca="1"/>
        <v>0</v>
      </c>
      <c r="BT130">
        <f ca="1"/>
        <v>0</v>
      </c>
      <c r="BU130" t="b">
        <f ca="1"/>
        <v>0</v>
      </c>
      <c r="BV130" t="b">
        <f ca="1"/>
        <v>0</v>
      </c>
      <c r="BW130">
        <f ca="1"/>
        <v>0</v>
      </c>
      <c r="BX130">
        <f ca="1"/>
        <v>0</v>
      </c>
      <c r="BY130">
        <f ca="1"/>
        <v>0</v>
      </c>
      <c r="BZ130">
        <f ca="1"/>
        <v>0</v>
      </c>
      <c r="CA130">
        <f ca="1"/>
        <v>1</v>
      </c>
      <c r="CB130">
        <f ca="1"/>
        <v>0</v>
      </c>
      <c r="CC130" t="b">
        <f ca="1"/>
        <v>0</v>
      </c>
      <c r="CD130" t="b">
        <f ca="1"/>
        <v>1</v>
      </c>
      <c r="CE130">
        <f ca="1"/>
        <v>0</v>
      </c>
      <c r="CF130">
        <f ca="1"/>
        <v>0</v>
      </c>
      <c r="CG130">
        <f ca="1"/>
        <v>0</v>
      </c>
      <c r="CH130">
        <f ca="1"/>
        <v>0</v>
      </c>
      <c r="CI130" t="b">
        <f ca="1"/>
        <v>0</v>
      </c>
      <c r="CJ130">
        <f ca="1"/>
        <v>0</v>
      </c>
      <c r="CK130">
        <f ca="1"/>
        <v>0</v>
      </c>
      <c r="CL130">
        <f ca="1"/>
        <v>0</v>
      </c>
      <c r="CM130">
        <f ca="1"/>
        <v>0</v>
      </c>
      <c r="CN130">
        <f ca="1"/>
        <v>0</v>
      </c>
      <c r="CO130">
        <f ca="1"/>
        <v>0</v>
      </c>
      <c r="CP130">
        <f ca="1"/>
        <v>0</v>
      </c>
      <c r="CQ130">
        <f ca="1"/>
        <v>0</v>
      </c>
      <c r="CR130">
        <f ca="1"/>
        <v>0</v>
      </c>
      <c r="CS130">
        <f ca="1"/>
        <v>0</v>
      </c>
      <c r="CT130">
        <f ca="1"/>
        <v>0</v>
      </c>
      <c r="CU130">
        <f ca="1"/>
        <v>0</v>
      </c>
      <c r="CV130">
        <f ca="1"/>
        <v>0</v>
      </c>
      <c r="CW130">
        <f ca="1"/>
        <v>0</v>
      </c>
      <c r="CX130">
        <f ca="1"/>
        <v>0</v>
      </c>
      <c r="CY130">
        <f ca="1"/>
        <v>0</v>
      </c>
      <c r="CZ130">
        <f ca="1"/>
        <v>0</v>
      </c>
      <c r="DA130">
        <f ca="1"/>
        <v>0</v>
      </c>
      <c r="DB130" t="b">
        <f ca="1"/>
        <v>0</v>
      </c>
      <c r="DC130" t="b">
        <f ca="1"/>
        <v>0</v>
      </c>
      <c r="DD130">
        <f ca="1"/>
        <v>0</v>
      </c>
      <c r="DE130" t="b">
        <f ca="1"/>
        <v>0</v>
      </c>
      <c r="DF130">
        <f ca="1"/>
        <v>0</v>
      </c>
    </row>
    <row r="131" spans="1:110" x14ac:dyDescent="0.2">
      <c r="A131" t="str">
        <f ca="1"/>
        <v>6_7 Villa</v>
      </c>
      <c r="B131">
        <f ca="1"/>
        <v>1</v>
      </c>
      <c r="C131">
        <f ca="1"/>
        <v>0</v>
      </c>
      <c r="D131">
        <f ca="1"/>
        <v>0</v>
      </c>
      <c r="E131">
        <f ca="1"/>
        <v>0</v>
      </c>
      <c r="F131">
        <f ca="1"/>
        <v>0</v>
      </c>
      <c r="G131">
        <f ca="1"/>
        <v>0</v>
      </c>
      <c r="H131">
        <f ca="1"/>
        <v>0</v>
      </c>
      <c r="I131">
        <f ca="1"/>
        <v>0</v>
      </c>
      <c r="J131" t="str">
        <f ca="1"/>
        <v>0:46</v>
      </c>
      <c r="K131" t="b">
        <f ca="1"/>
        <v>0</v>
      </c>
      <c r="L131" t="b">
        <f ca="1"/>
        <v>1</v>
      </c>
      <c r="M131" t="b">
        <f ca="1"/>
        <v>0</v>
      </c>
      <c r="N131" t="str">
        <f ca="1"/>
        <v>Jager</v>
      </c>
      <c r="O131" t="b">
        <f ca="1"/>
        <v>0</v>
      </c>
      <c r="P131">
        <f ca="1"/>
        <v>0</v>
      </c>
      <c r="Q131">
        <f ca="1"/>
        <v>0</v>
      </c>
      <c r="R131">
        <f ca="1"/>
        <v>0</v>
      </c>
      <c r="S131">
        <f ca="1"/>
        <v>0</v>
      </c>
      <c r="T131">
        <f ca="1"/>
        <v>0</v>
      </c>
      <c r="U131">
        <f ca="1"/>
        <v>0</v>
      </c>
      <c r="V131">
        <f ca="1"/>
        <v>0</v>
      </c>
      <c r="W131">
        <f ca="1"/>
        <v>0</v>
      </c>
      <c r="X131">
        <f ca="1"/>
        <v>0</v>
      </c>
      <c r="Y131">
        <f ca="1"/>
        <v>0</v>
      </c>
      <c r="Z131">
        <f ca="1"/>
        <v>1</v>
      </c>
      <c r="AA131">
        <f ca="1"/>
        <v>0</v>
      </c>
      <c r="AB131">
        <f ca="1"/>
        <v>0</v>
      </c>
      <c r="AC131">
        <f ca="1"/>
        <v>0</v>
      </c>
      <c r="AD131">
        <f ca="1"/>
        <v>0</v>
      </c>
      <c r="AE131">
        <f ca="1"/>
        <v>0</v>
      </c>
      <c r="AF131">
        <f ca="1"/>
        <v>0</v>
      </c>
      <c r="AG131">
        <f ca="1"/>
        <v>0</v>
      </c>
      <c r="AH131">
        <f ca="1"/>
        <v>0</v>
      </c>
      <c r="AI131">
        <f ca="1"/>
        <v>0</v>
      </c>
      <c r="AJ131">
        <f ca="1"/>
        <v>0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  <c r="AQ131">
        <f ca="1"/>
        <v>0</v>
      </c>
      <c r="AR131">
        <f ca="1"/>
        <v>0</v>
      </c>
      <c r="AS131">
        <f ca="1"/>
        <v>0</v>
      </c>
      <c r="AT131">
        <f ca="1"/>
        <v>0</v>
      </c>
      <c r="AU131">
        <f ca="1"/>
        <v>0</v>
      </c>
      <c r="AV131">
        <f ca="1"/>
        <v>0</v>
      </c>
      <c r="AW131">
        <f ca="1"/>
        <v>0</v>
      </c>
      <c r="AX131">
        <f ca="1"/>
        <v>0</v>
      </c>
      <c r="AY131">
        <f ca="1"/>
        <v>0</v>
      </c>
      <c r="AZ131">
        <f ca="1"/>
        <v>0</v>
      </c>
      <c r="BA131">
        <f ca="1"/>
        <v>0</v>
      </c>
      <c r="BB131">
        <f ca="1"/>
        <v>0</v>
      </c>
      <c r="BC131">
        <f ca="1"/>
        <v>0</v>
      </c>
      <c r="BD131">
        <f ca="1"/>
        <v>0</v>
      </c>
      <c r="BE131">
        <f ca="1"/>
        <v>0</v>
      </c>
      <c r="BF131">
        <f ca="1"/>
        <v>0</v>
      </c>
      <c r="BG131">
        <f ca="1"/>
        <v>0</v>
      </c>
      <c r="BH131">
        <f ca="1"/>
        <v>0</v>
      </c>
      <c r="BI131">
        <f ca="1"/>
        <v>0</v>
      </c>
      <c r="BJ131">
        <f ca="1"/>
        <v>0</v>
      </c>
      <c r="BK131">
        <f ca="1"/>
        <v>0</v>
      </c>
      <c r="BL131">
        <f ca="1"/>
        <v>0</v>
      </c>
      <c r="BM131">
        <f ca="1"/>
        <v>0</v>
      </c>
      <c r="BN131">
        <f ca="1"/>
        <v>0</v>
      </c>
      <c r="BO131">
        <f ca="1"/>
        <v>0</v>
      </c>
      <c r="BP131">
        <f ca="1"/>
        <v>0</v>
      </c>
      <c r="BQ131">
        <f ca="1"/>
        <v>0</v>
      </c>
      <c r="BR131" t="str">
        <f ca="1"/>
        <v/>
      </c>
      <c r="BS131">
        <f ca="1"/>
        <v>0</v>
      </c>
      <c r="BT131">
        <f ca="1"/>
        <v>0</v>
      </c>
      <c r="BU131" t="b">
        <f ca="1"/>
        <v>0</v>
      </c>
      <c r="BV131" t="b">
        <f ca="1"/>
        <v>0</v>
      </c>
      <c r="BW131">
        <f ca="1"/>
        <v>0</v>
      </c>
      <c r="BX131">
        <f ca="1"/>
        <v>0</v>
      </c>
      <c r="BY131">
        <f ca="1"/>
        <v>0</v>
      </c>
      <c r="BZ131">
        <f ca="1"/>
        <v>0</v>
      </c>
      <c r="CA131">
        <f ca="1"/>
        <v>0</v>
      </c>
      <c r="CB131">
        <f ca="1"/>
        <v>0</v>
      </c>
      <c r="CC131" t="b">
        <f ca="1"/>
        <v>0</v>
      </c>
      <c r="CD131" t="b">
        <f ca="1"/>
        <v>1</v>
      </c>
      <c r="CE131">
        <f ca="1"/>
        <v>0</v>
      </c>
      <c r="CF131">
        <f ca="1"/>
        <v>0</v>
      </c>
      <c r="CG131">
        <f ca="1"/>
        <v>0</v>
      </c>
      <c r="CH131">
        <f ca="1"/>
        <v>46</v>
      </c>
      <c r="CI131">
        <f ca="1"/>
        <v>134</v>
      </c>
      <c r="CJ131">
        <f ca="1"/>
        <v>0</v>
      </c>
      <c r="CK131" t="str">
        <f ca="1"/>
        <v>DOES NOT SUPPORT SUBS</v>
      </c>
      <c r="CL131">
        <f ca="1"/>
        <v>0</v>
      </c>
      <c r="CM131">
        <f ca="1"/>
        <v>0</v>
      </c>
      <c r="CN131">
        <f ca="1"/>
        <v>0</v>
      </c>
      <c r="CO131">
        <f ca="1"/>
        <v>0</v>
      </c>
      <c r="CP131">
        <f ca="1"/>
        <v>0</v>
      </c>
      <c r="CQ131">
        <f ca="1"/>
        <v>0</v>
      </c>
      <c r="CR131">
        <f ca="1"/>
        <v>0</v>
      </c>
      <c r="CS131">
        <f ca="1"/>
        <v>0</v>
      </c>
      <c r="CT131">
        <f ca="1"/>
        <v>0</v>
      </c>
      <c r="CU131" t="b">
        <f ca="1"/>
        <v>0</v>
      </c>
      <c r="CV131" t="b">
        <f ca="1"/>
        <v>1</v>
      </c>
      <c r="CW131">
        <f ca="1"/>
        <v>53</v>
      </c>
      <c r="CX131">
        <f ca="1"/>
        <v>134</v>
      </c>
      <c r="CY131">
        <f ca="1"/>
        <v>0</v>
      </c>
      <c r="CZ131">
        <f ca="1"/>
        <v>0</v>
      </c>
      <c r="DA131">
        <f ca="1"/>
        <v>0</v>
      </c>
      <c r="DB131" t="b">
        <f ca="1"/>
        <v>1</v>
      </c>
      <c r="DC131" t="b">
        <f ca="1"/>
        <v>0</v>
      </c>
      <c r="DD131">
        <f ca="1"/>
        <v>0</v>
      </c>
      <c r="DE131" t="b">
        <f ca="1"/>
        <v>0</v>
      </c>
      <c r="DF131">
        <f ca="1"/>
        <v>0</v>
      </c>
    </row>
    <row r="132" spans="1:110" x14ac:dyDescent="0.2">
      <c r="A132" t="str">
        <f ca="1"/>
        <v>6_7 Villa</v>
      </c>
      <c r="B132">
        <f ca="1"/>
        <v>2</v>
      </c>
      <c r="C132">
        <f ca="1"/>
        <v>0</v>
      </c>
      <c r="D132">
        <f ca="1"/>
        <v>0</v>
      </c>
      <c r="E132">
        <f ca="1"/>
        <v>0</v>
      </c>
      <c r="F132">
        <f ca="1"/>
        <v>0</v>
      </c>
      <c r="G132">
        <f ca="1"/>
        <v>0</v>
      </c>
      <c r="H132">
        <f ca="1"/>
        <v>0</v>
      </c>
      <c r="I132">
        <f ca="1"/>
        <v>0</v>
      </c>
      <c r="J132" t="str">
        <f ca="1"/>
        <v>2:12</v>
      </c>
      <c r="K132" t="b">
        <f ca="1"/>
        <v>0</v>
      </c>
      <c r="L132" t="b">
        <f ca="1"/>
        <v>0</v>
      </c>
      <c r="M132" t="b">
        <f ca="1"/>
        <v>1</v>
      </c>
      <c r="N132" t="str">
        <f ca="1"/>
        <v>Pulse</v>
      </c>
      <c r="O132" t="b">
        <f ca="1"/>
        <v>0</v>
      </c>
      <c r="P132">
        <f ca="1"/>
        <v>0</v>
      </c>
      <c r="Q132">
        <f ca="1"/>
        <v>0</v>
      </c>
      <c r="R132">
        <f ca="1"/>
        <v>0</v>
      </c>
      <c r="S132">
        <f ca="1"/>
        <v>0</v>
      </c>
      <c r="T132">
        <f ca="1"/>
        <v>0</v>
      </c>
      <c r="U132">
        <f ca="1"/>
        <v>0</v>
      </c>
      <c r="V132">
        <f ca="1"/>
        <v>0</v>
      </c>
      <c r="W132">
        <f ca="1"/>
        <v>0</v>
      </c>
      <c r="X132">
        <f ca="1"/>
        <v>0</v>
      </c>
      <c r="Y132">
        <f ca="1"/>
        <v>0</v>
      </c>
      <c r="Z132">
        <f ca="1"/>
        <v>2</v>
      </c>
      <c r="AA132">
        <f ca="1"/>
        <v>0</v>
      </c>
      <c r="AB132">
        <f ca="1"/>
        <v>0</v>
      </c>
      <c r="AC132">
        <f ca="1"/>
        <v>0</v>
      </c>
      <c r="AD132">
        <f ca="1"/>
        <v>0</v>
      </c>
      <c r="AE132">
        <f ca="1"/>
        <v>0</v>
      </c>
      <c r="AF132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0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  <c r="AQ132">
        <f ca="1"/>
        <v>0</v>
      </c>
      <c r="AR132">
        <f ca="1"/>
        <v>0</v>
      </c>
      <c r="AS132">
        <f ca="1"/>
        <v>0</v>
      </c>
      <c r="AT132">
        <f ca="1"/>
        <v>0</v>
      </c>
      <c r="AU132">
        <f ca="1"/>
        <v>0</v>
      </c>
      <c r="AV132">
        <f ca="1"/>
        <v>0</v>
      </c>
      <c r="AW132">
        <f ca="1"/>
        <v>0</v>
      </c>
      <c r="AX132">
        <f ca="1"/>
        <v>0</v>
      </c>
      <c r="AY132">
        <f ca="1"/>
        <v>0</v>
      </c>
      <c r="AZ132">
        <f ca="1"/>
        <v>0</v>
      </c>
      <c r="BA132">
        <f ca="1"/>
        <v>0</v>
      </c>
      <c r="BB132">
        <f ca="1"/>
        <v>0</v>
      </c>
      <c r="BC132">
        <f ca="1"/>
        <v>0</v>
      </c>
      <c r="BD132">
        <f ca="1"/>
        <v>0</v>
      </c>
      <c r="BE132">
        <f ca="1"/>
        <v>0</v>
      </c>
      <c r="BF132">
        <f ca="1"/>
        <v>0</v>
      </c>
      <c r="BG132">
        <f ca="1"/>
        <v>0</v>
      </c>
      <c r="BH132">
        <f ca="1"/>
        <v>0</v>
      </c>
      <c r="BI132">
        <f ca="1"/>
        <v>0</v>
      </c>
      <c r="BJ132">
        <f ca="1"/>
        <v>0</v>
      </c>
      <c r="BK132">
        <f ca="1"/>
        <v>0</v>
      </c>
      <c r="BL132">
        <f ca="1"/>
        <v>0</v>
      </c>
      <c r="BM132">
        <f ca="1"/>
        <v>0</v>
      </c>
      <c r="BN132">
        <f ca="1"/>
        <v>0</v>
      </c>
      <c r="BO132">
        <f ca="1"/>
        <v>0</v>
      </c>
      <c r="BP132">
        <f ca="1"/>
        <v>0</v>
      </c>
      <c r="BQ132">
        <f ca="1"/>
        <v>0</v>
      </c>
      <c r="BR132" t="str">
        <f ca="1"/>
        <v/>
      </c>
      <c r="BS132">
        <f ca="1"/>
        <v>0</v>
      </c>
      <c r="BT132">
        <f ca="1"/>
        <v>0</v>
      </c>
      <c r="BU132" t="b">
        <f ca="1"/>
        <v>0</v>
      </c>
      <c r="BV132" t="b">
        <f ca="1"/>
        <v>0</v>
      </c>
      <c r="BW132">
        <f ca="1"/>
        <v>0</v>
      </c>
      <c r="BX132">
        <f ca="1"/>
        <v>0</v>
      </c>
      <c r="BY132">
        <f ca="1"/>
        <v>0</v>
      </c>
      <c r="BZ132">
        <f ca="1"/>
        <v>0</v>
      </c>
      <c r="CA132">
        <f ca="1"/>
        <v>0</v>
      </c>
      <c r="CB132">
        <f ca="1"/>
        <v>0</v>
      </c>
      <c r="CC132" t="b">
        <f ca="1"/>
        <v>0</v>
      </c>
      <c r="CD132" t="b">
        <f ca="1"/>
        <v>0</v>
      </c>
      <c r="CE132">
        <f ca="1"/>
        <v>0</v>
      </c>
      <c r="CF132">
        <f ca="1"/>
        <v>0</v>
      </c>
      <c r="CG132">
        <f ca="1"/>
        <v>0</v>
      </c>
      <c r="CH132">
        <f ca="1"/>
        <v>132</v>
      </c>
      <c r="CI132">
        <f ca="1"/>
        <v>48</v>
      </c>
      <c r="CJ132">
        <f ca="1"/>
        <v>0</v>
      </c>
      <c r="CK132">
        <f ca="1"/>
        <v>0</v>
      </c>
      <c r="CL132">
        <f ca="1"/>
        <v>0</v>
      </c>
      <c r="CM132">
        <f ca="1"/>
        <v>0</v>
      </c>
      <c r="CN132">
        <f ca="1"/>
        <v>0</v>
      </c>
      <c r="CO132">
        <f ca="1"/>
        <v>0</v>
      </c>
      <c r="CP132">
        <f ca="1"/>
        <v>0</v>
      </c>
      <c r="CQ132">
        <f ca="1"/>
        <v>0</v>
      </c>
      <c r="CR132">
        <f ca="1"/>
        <v>0</v>
      </c>
      <c r="CS132">
        <f ca="1"/>
        <v>0</v>
      </c>
      <c r="CT132">
        <f ca="1"/>
        <v>0</v>
      </c>
      <c r="CU132" t="b">
        <f ca="1"/>
        <v>1</v>
      </c>
      <c r="CV132" t="b">
        <f ca="1"/>
        <v>0</v>
      </c>
      <c r="CW132" t="b">
        <f ca="1"/>
        <v>0</v>
      </c>
      <c r="CX132">
        <f ca="1"/>
        <v>48</v>
      </c>
      <c r="CY132">
        <f ca="1"/>
        <v>1</v>
      </c>
      <c r="CZ132">
        <f ca="1"/>
        <v>0</v>
      </c>
      <c r="DA132">
        <f ca="1"/>
        <v>0</v>
      </c>
      <c r="DB132" t="b">
        <f ca="1"/>
        <v>0</v>
      </c>
      <c r="DC132" t="b">
        <f ca="1"/>
        <v>0</v>
      </c>
      <c r="DD132">
        <f ca="1"/>
        <v>0</v>
      </c>
      <c r="DE132" t="b">
        <f ca="1"/>
        <v>0</v>
      </c>
      <c r="DF132">
        <f ca="1"/>
        <v>0</v>
      </c>
    </row>
    <row r="133" spans="1:110" x14ac:dyDescent="0.2">
      <c r="A133" t="str">
        <f ca="1"/>
        <v>6_7 Villa</v>
      </c>
      <c r="B133">
        <f ca="1"/>
        <v>3</v>
      </c>
      <c r="C133">
        <f ca="1"/>
        <v>0</v>
      </c>
      <c r="D133">
        <f ca="1"/>
        <v>0</v>
      </c>
      <c r="E133">
        <f ca="1"/>
        <v>0</v>
      </c>
      <c r="F133">
        <f ca="1"/>
        <v>0</v>
      </c>
      <c r="G133">
        <f ca="1"/>
        <v>0</v>
      </c>
      <c r="H133">
        <f ca="1"/>
        <v>0</v>
      </c>
      <c r="I133">
        <f ca="1"/>
        <v>0</v>
      </c>
      <c r="J133" t="str">
        <f ca="1"/>
        <v>0:26</v>
      </c>
      <c r="K133" t="b">
        <f ca="1"/>
        <v>1</v>
      </c>
      <c r="L133" t="b">
        <f ca="1"/>
        <v>0</v>
      </c>
      <c r="M133" t="b">
        <f ca="1"/>
        <v>0</v>
      </c>
      <c r="N133" t="str">
        <f ca="1"/>
        <v>Pulse</v>
      </c>
      <c r="O133" t="b">
        <f ca="1"/>
        <v>0</v>
      </c>
      <c r="P133">
        <f ca="1"/>
        <v>0</v>
      </c>
      <c r="Q133">
        <f ca="1"/>
        <v>0</v>
      </c>
      <c r="R133">
        <f ca="1"/>
        <v>0</v>
      </c>
      <c r="S133">
        <f ca="1"/>
        <v>0</v>
      </c>
      <c r="T133">
        <f ca="1"/>
        <v>0</v>
      </c>
      <c r="U133">
        <f ca="1"/>
        <v>0</v>
      </c>
      <c r="V133">
        <f ca="1"/>
        <v>0</v>
      </c>
      <c r="W133">
        <f ca="1"/>
        <v>0</v>
      </c>
      <c r="X133">
        <f ca="1"/>
        <v>0</v>
      </c>
      <c r="Y133">
        <f ca="1"/>
        <v>0</v>
      </c>
      <c r="Z133">
        <f ca="1"/>
        <v>3</v>
      </c>
      <c r="AA133">
        <f ca="1"/>
        <v>0</v>
      </c>
      <c r="AB133">
        <f ca="1"/>
        <v>0</v>
      </c>
      <c r="AC133">
        <f ca="1"/>
        <v>0</v>
      </c>
      <c r="AD133">
        <f ca="1"/>
        <v>0</v>
      </c>
      <c r="AE133">
        <f ca="1"/>
        <v>0</v>
      </c>
      <c r="AF133">
        <f ca="1"/>
        <v>0</v>
      </c>
      <c r="AG133">
        <f ca="1"/>
        <v>0</v>
      </c>
      <c r="AH133">
        <f ca="1"/>
        <v>0</v>
      </c>
      <c r="AI133">
        <f ca="1"/>
        <v>0</v>
      </c>
      <c r="AJ133">
        <f ca="1"/>
        <v>0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  <c r="AQ133">
        <f ca="1"/>
        <v>0</v>
      </c>
      <c r="AR133">
        <f ca="1"/>
        <v>0</v>
      </c>
      <c r="AS133">
        <f ca="1"/>
        <v>0</v>
      </c>
      <c r="AT133">
        <f ca="1"/>
        <v>0</v>
      </c>
      <c r="AU133">
        <f ca="1"/>
        <v>0</v>
      </c>
      <c r="AV133">
        <f ca="1"/>
        <v>0</v>
      </c>
      <c r="AW133">
        <f ca="1"/>
        <v>0</v>
      </c>
      <c r="AX133">
        <f ca="1"/>
        <v>0</v>
      </c>
      <c r="AY133">
        <f ca="1"/>
        <v>0</v>
      </c>
      <c r="AZ133">
        <f ca="1"/>
        <v>0</v>
      </c>
      <c r="BA133">
        <f ca="1"/>
        <v>0</v>
      </c>
      <c r="BB133">
        <f ca="1"/>
        <v>0</v>
      </c>
      <c r="BC133">
        <f ca="1"/>
        <v>0</v>
      </c>
      <c r="BD133">
        <f ca="1"/>
        <v>0</v>
      </c>
      <c r="BE133">
        <f ca="1"/>
        <v>0</v>
      </c>
      <c r="BF133">
        <f ca="1"/>
        <v>0</v>
      </c>
      <c r="BG133">
        <f ca="1"/>
        <v>0</v>
      </c>
      <c r="BH133">
        <f ca="1"/>
        <v>0</v>
      </c>
      <c r="BI133">
        <f ca="1"/>
        <v>0</v>
      </c>
      <c r="BJ133">
        <f ca="1"/>
        <v>0</v>
      </c>
      <c r="BK133">
        <f ca="1"/>
        <v>0</v>
      </c>
      <c r="BL133">
        <f ca="1"/>
        <v>0</v>
      </c>
      <c r="BM133">
        <f ca="1"/>
        <v>0</v>
      </c>
      <c r="BN133">
        <f ca="1"/>
        <v>0</v>
      </c>
      <c r="BO133">
        <f ca="1"/>
        <v>0</v>
      </c>
      <c r="BP133">
        <f ca="1"/>
        <v>0</v>
      </c>
      <c r="BQ133">
        <f ca="1"/>
        <v>0</v>
      </c>
      <c r="BR133" t="str">
        <f ca="1"/>
        <v/>
      </c>
      <c r="BS133">
        <f ca="1"/>
        <v>0</v>
      </c>
      <c r="BT133">
        <f ca="1"/>
        <v>-33</v>
      </c>
      <c r="BU133" t="b">
        <f ca="1"/>
        <v>0</v>
      </c>
      <c r="BV133" t="b">
        <f ca="1"/>
        <v>0</v>
      </c>
      <c r="BW133">
        <f ca="1"/>
        <v>0</v>
      </c>
      <c r="BX133">
        <f ca="1"/>
        <v>0</v>
      </c>
      <c r="BY133">
        <f ca="1"/>
        <v>0</v>
      </c>
      <c r="BZ133">
        <f ca="1"/>
        <v>0</v>
      </c>
      <c r="CA133">
        <f ca="1"/>
        <v>1</v>
      </c>
      <c r="CB133">
        <f ca="1"/>
        <v>1</v>
      </c>
      <c r="CC133" t="b">
        <f ca="1"/>
        <v>1</v>
      </c>
      <c r="CD133" t="b">
        <f ca="1"/>
        <v>1</v>
      </c>
      <c r="CE133">
        <f ca="1"/>
        <v>0</v>
      </c>
      <c r="CF133">
        <f ca="1"/>
        <v>0</v>
      </c>
      <c r="CG133">
        <f ca="1"/>
        <v>0</v>
      </c>
      <c r="CH133">
        <f ca="1"/>
        <v>26</v>
      </c>
      <c r="CI133">
        <f ca="1"/>
        <v>121</v>
      </c>
      <c r="CJ133">
        <f ca="1"/>
        <v>0</v>
      </c>
      <c r="CK133">
        <f ca="1"/>
        <v>0</v>
      </c>
      <c r="CL133">
        <f ca="1"/>
        <v>0</v>
      </c>
      <c r="CM133">
        <f ca="1"/>
        <v>0</v>
      </c>
      <c r="CN133">
        <f ca="1"/>
        <v>0</v>
      </c>
      <c r="CO133">
        <f ca="1"/>
        <v>0</v>
      </c>
      <c r="CP133">
        <f ca="1"/>
        <v>0</v>
      </c>
      <c r="CQ133">
        <f ca="1"/>
        <v>0</v>
      </c>
      <c r="CR133">
        <f ca="1"/>
        <v>0</v>
      </c>
      <c r="CS133">
        <f ca="1"/>
        <v>0</v>
      </c>
      <c r="CT133">
        <f ca="1"/>
        <v>0</v>
      </c>
      <c r="CU133" t="b">
        <f ca="1"/>
        <v>1</v>
      </c>
      <c r="CV133" t="b">
        <f ca="1"/>
        <v>1</v>
      </c>
      <c r="CW133" t="b">
        <f ca="1"/>
        <v>0</v>
      </c>
      <c r="CX133">
        <f ca="1"/>
        <v>121</v>
      </c>
      <c r="CY133">
        <f ca="1"/>
        <v>0</v>
      </c>
      <c r="CZ133">
        <f ca="1"/>
        <v>1</v>
      </c>
      <c r="DA133">
        <f ca="1"/>
        <v>0</v>
      </c>
      <c r="DB133" t="b">
        <f ca="1"/>
        <v>0</v>
      </c>
      <c r="DC133" t="b">
        <f ca="1"/>
        <v>0</v>
      </c>
      <c r="DD133">
        <f ca="1"/>
        <v>0</v>
      </c>
      <c r="DE133" t="b">
        <f ca="1"/>
        <v>0</v>
      </c>
      <c r="DF133">
        <f ca="1"/>
        <v>0</v>
      </c>
    </row>
    <row r="134" spans="1:110" x14ac:dyDescent="0.2">
      <c r="A134" t="str">
        <f ca="1"/>
        <v>6_7 Villa</v>
      </c>
      <c r="B134">
        <f ca="1"/>
        <v>4</v>
      </c>
      <c r="C134">
        <f ca="1"/>
        <v>0</v>
      </c>
      <c r="D134">
        <f ca="1"/>
        <v>0</v>
      </c>
      <c r="E134">
        <f ca="1"/>
        <v>0</v>
      </c>
      <c r="F134">
        <f ca="1"/>
        <v>0</v>
      </c>
      <c r="G134">
        <f ca="1"/>
        <v>0</v>
      </c>
      <c r="H134">
        <f ca="1"/>
        <v>0</v>
      </c>
      <c r="I134">
        <f ca="1"/>
        <v>0</v>
      </c>
      <c r="J134" t="str">
        <f ca="1"/>
        <v>0:41</v>
      </c>
      <c r="K134" t="b">
        <f ca="1"/>
        <v>0</v>
      </c>
      <c r="L134" t="b">
        <f ca="1"/>
        <v>1</v>
      </c>
      <c r="M134" t="b">
        <f ca="1"/>
        <v>0</v>
      </c>
      <c r="N134" t="str">
        <f ca="1"/>
        <v>Jager</v>
      </c>
      <c r="O134" t="b">
        <f ca="1"/>
        <v>0</v>
      </c>
      <c r="P134">
        <f ca="1"/>
        <v>0</v>
      </c>
      <c r="Q134">
        <f ca="1"/>
        <v>0</v>
      </c>
      <c r="R134">
        <f ca="1"/>
        <v>0</v>
      </c>
      <c r="S134">
        <f ca="1"/>
        <v>0</v>
      </c>
      <c r="T134">
        <f ca="1"/>
        <v>0</v>
      </c>
      <c r="U134">
        <f ca="1"/>
        <v>0</v>
      </c>
      <c r="V134">
        <f ca="1"/>
        <v>0</v>
      </c>
      <c r="W134">
        <f ca="1"/>
        <v>0</v>
      </c>
      <c r="X134">
        <f ca="1"/>
        <v>0</v>
      </c>
      <c r="Y134">
        <f ca="1"/>
        <v>0</v>
      </c>
      <c r="Z134">
        <f ca="1"/>
        <v>4</v>
      </c>
      <c r="AA134">
        <f ca="1"/>
        <v>0</v>
      </c>
      <c r="AB134">
        <f ca="1"/>
        <v>0</v>
      </c>
      <c r="AC134">
        <f ca="1"/>
        <v>0</v>
      </c>
      <c r="AD134">
        <f ca="1"/>
        <v>0</v>
      </c>
      <c r="AE134">
        <f ca="1"/>
        <v>0</v>
      </c>
      <c r="AF134">
        <f ca="1"/>
        <v>0</v>
      </c>
      <c r="AG134">
        <f ca="1"/>
        <v>0</v>
      </c>
      <c r="AH134">
        <f ca="1"/>
        <v>0</v>
      </c>
      <c r="AI134">
        <f ca="1"/>
        <v>0</v>
      </c>
      <c r="AJ134">
        <f ca="1"/>
        <v>0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  <c r="AQ134">
        <f ca="1"/>
        <v>0</v>
      </c>
      <c r="AR134">
        <f ca="1"/>
        <v>0</v>
      </c>
      <c r="AS134">
        <f ca="1"/>
        <v>0</v>
      </c>
      <c r="AT134">
        <f ca="1"/>
        <v>0</v>
      </c>
      <c r="AU134">
        <f ca="1"/>
        <v>0</v>
      </c>
      <c r="AV134">
        <f ca="1"/>
        <v>0</v>
      </c>
      <c r="AW134">
        <f ca="1"/>
        <v>0</v>
      </c>
      <c r="AX134">
        <f ca="1"/>
        <v>0</v>
      </c>
      <c r="AY134">
        <f ca="1"/>
        <v>0</v>
      </c>
      <c r="AZ134">
        <f ca="1"/>
        <v>0</v>
      </c>
      <c r="BA134">
        <f ca="1"/>
        <v>0</v>
      </c>
      <c r="BB134">
        <f ca="1"/>
        <v>0</v>
      </c>
      <c r="BC134">
        <f ca="1"/>
        <v>0</v>
      </c>
      <c r="BD134">
        <f ca="1"/>
        <v>0</v>
      </c>
      <c r="BE134">
        <f ca="1"/>
        <v>0</v>
      </c>
      <c r="BF134">
        <f ca="1"/>
        <v>0</v>
      </c>
      <c r="BG134">
        <f ca="1"/>
        <v>0</v>
      </c>
      <c r="BH134">
        <f ca="1"/>
        <v>0</v>
      </c>
      <c r="BI134">
        <f ca="1"/>
        <v>0</v>
      </c>
      <c r="BJ134">
        <f ca="1"/>
        <v>0</v>
      </c>
      <c r="BK134">
        <f ca="1"/>
        <v>0</v>
      </c>
      <c r="BL134">
        <f ca="1"/>
        <v>0</v>
      </c>
      <c r="BM134">
        <f ca="1"/>
        <v>0</v>
      </c>
      <c r="BN134">
        <f ca="1"/>
        <v>0</v>
      </c>
      <c r="BO134">
        <f ca="1"/>
        <v>0</v>
      </c>
      <c r="BP134">
        <f ca="1"/>
        <v>0</v>
      </c>
      <c r="BQ134">
        <f ca="1"/>
        <v>0</v>
      </c>
      <c r="BR134" t="str">
        <f ca="1"/>
        <v/>
      </c>
      <c r="BS134">
        <f ca="1"/>
        <v>0</v>
      </c>
      <c r="BT134">
        <f ca="1"/>
        <v>0</v>
      </c>
      <c r="BU134" t="b">
        <f ca="1"/>
        <v>0</v>
      </c>
      <c r="BV134" t="b">
        <f ca="1"/>
        <v>0</v>
      </c>
      <c r="BW134">
        <f ca="1"/>
        <v>0</v>
      </c>
      <c r="BX134">
        <f ca="1"/>
        <v>0</v>
      </c>
      <c r="BY134">
        <f ca="1"/>
        <v>0</v>
      </c>
      <c r="BZ134">
        <f ca="1"/>
        <v>0</v>
      </c>
      <c r="CA134">
        <f ca="1"/>
        <v>0</v>
      </c>
      <c r="CB134">
        <f ca="1"/>
        <v>0</v>
      </c>
      <c r="CC134" t="b">
        <f ca="1"/>
        <v>0</v>
      </c>
      <c r="CD134" t="b">
        <f ca="1"/>
        <v>1</v>
      </c>
      <c r="CE134">
        <f ca="1"/>
        <v>0</v>
      </c>
      <c r="CF134">
        <f ca="1"/>
        <v>0</v>
      </c>
      <c r="CG134">
        <f ca="1"/>
        <v>0</v>
      </c>
      <c r="CH134">
        <f ca="1"/>
        <v>41</v>
      </c>
      <c r="CI134">
        <f ca="1"/>
        <v>139</v>
      </c>
      <c r="CJ134">
        <f ca="1"/>
        <v>0</v>
      </c>
      <c r="CK134">
        <f ca="1"/>
        <v>0</v>
      </c>
      <c r="CL134">
        <f ca="1"/>
        <v>0</v>
      </c>
      <c r="CM134">
        <f ca="1"/>
        <v>0</v>
      </c>
      <c r="CN134">
        <f ca="1"/>
        <v>0</v>
      </c>
      <c r="CO134">
        <f ca="1"/>
        <v>0</v>
      </c>
      <c r="CP134">
        <f ca="1"/>
        <v>0</v>
      </c>
      <c r="CQ134">
        <f ca="1"/>
        <v>0</v>
      </c>
      <c r="CR134">
        <f ca="1"/>
        <v>0</v>
      </c>
      <c r="CS134">
        <f ca="1"/>
        <v>0</v>
      </c>
      <c r="CT134">
        <f ca="1"/>
        <v>0</v>
      </c>
      <c r="CU134" t="b">
        <f ca="1"/>
        <v>1</v>
      </c>
      <c r="CV134" t="b">
        <f ca="1"/>
        <v>1</v>
      </c>
      <c r="CW134" t="b">
        <f ca="1"/>
        <v>0</v>
      </c>
      <c r="CX134">
        <f ca="1"/>
        <v>139</v>
      </c>
      <c r="CY134">
        <f ca="1"/>
        <v>3</v>
      </c>
      <c r="CZ134">
        <f ca="1"/>
        <v>0</v>
      </c>
      <c r="DA134">
        <f ca="1"/>
        <v>0</v>
      </c>
      <c r="DB134" t="b">
        <f ca="1"/>
        <v>1</v>
      </c>
      <c r="DC134" t="b">
        <f ca="1"/>
        <v>0</v>
      </c>
      <c r="DD134">
        <f ca="1"/>
        <v>0</v>
      </c>
      <c r="DE134" t="b">
        <f ca="1"/>
        <v>0</v>
      </c>
      <c r="DF134">
        <f ca="1"/>
        <v>0</v>
      </c>
    </row>
    <row r="135" spans="1:110" x14ac:dyDescent="0.2">
      <c r="A135" t="str">
        <f ca="1"/>
        <v>6_7 Villa</v>
      </c>
      <c r="B135">
        <f ca="1"/>
        <v>5</v>
      </c>
      <c r="C135">
        <f ca="1"/>
        <v>0</v>
      </c>
      <c r="D135">
        <f ca="1"/>
        <v>0</v>
      </c>
      <c r="E135">
        <f ca="1"/>
        <v>0</v>
      </c>
      <c r="F135">
        <f ca="1"/>
        <v>0</v>
      </c>
      <c r="G135">
        <f ca="1"/>
        <v>0</v>
      </c>
      <c r="H135">
        <f ca="1"/>
        <v>0</v>
      </c>
      <c r="I135">
        <f ca="1"/>
        <v>0</v>
      </c>
      <c r="J135">
        <f ca="1"/>
        <v>0</v>
      </c>
      <c r="K135" t="b">
        <f ca="1"/>
        <v>0</v>
      </c>
      <c r="L135" t="b">
        <f ca="1"/>
        <v>0</v>
      </c>
      <c r="M135" t="b">
        <f ca="1"/>
        <v>0</v>
      </c>
      <c r="N135" t="str">
        <f ca="1"/>
        <v>Thunderbird</v>
      </c>
      <c r="O135" t="b">
        <f ca="1"/>
        <v>0</v>
      </c>
      <c r="P135">
        <f ca="1"/>
        <v>0</v>
      </c>
      <c r="Q135">
        <f ca="1"/>
        <v>0</v>
      </c>
      <c r="R135">
        <f ca="1"/>
        <v>0</v>
      </c>
      <c r="S135">
        <f ca="1"/>
        <v>0</v>
      </c>
      <c r="T135">
        <f ca="1"/>
        <v>0</v>
      </c>
      <c r="U135">
        <f ca="1"/>
        <v>0</v>
      </c>
      <c r="V135">
        <f ca="1"/>
        <v>0</v>
      </c>
      <c r="W135">
        <f ca="1"/>
        <v>0</v>
      </c>
      <c r="X135">
        <f ca="1"/>
        <v>0</v>
      </c>
      <c r="Y135">
        <f ca="1"/>
        <v>0</v>
      </c>
      <c r="Z135">
        <f ca="1"/>
        <v>5</v>
      </c>
      <c r="AA135">
        <f ca="1"/>
        <v>0</v>
      </c>
      <c r="AB135">
        <f ca="1"/>
        <v>0</v>
      </c>
      <c r="AC135">
        <f ca="1"/>
        <v>0</v>
      </c>
      <c r="AD135">
        <f ca="1"/>
        <v>0</v>
      </c>
      <c r="AE135">
        <f ca="1"/>
        <v>0</v>
      </c>
      <c r="AF135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0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  <c r="AQ135">
        <f ca="1"/>
        <v>0</v>
      </c>
      <c r="AR135">
        <f ca="1"/>
        <v>0</v>
      </c>
      <c r="AS135">
        <f ca="1"/>
        <v>0</v>
      </c>
      <c r="AT135">
        <f ca="1"/>
        <v>0</v>
      </c>
      <c r="AU135">
        <f ca="1"/>
        <v>0</v>
      </c>
      <c r="AV135">
        <f ca="1"/>
        <v>0</v>
      </c>
      <c r="AW135">
        <f ca="1"/>
        <v>0</v>
      </c>
      <c r="AX135">
        <f ca="1"/>
        <v>0</v>
      </c>
      <c r="AY135">
        <f ca="1"/>
        <v>0</v>
      </c>
      <c r="AZ135">
        <f ca="1"/>
        <v>0</v>
      </c>
      <c r="BA135">
        <f ca="1"/>
        <v>0</v>
      </c>
      <c r="BB135">
        <f ca="1"/>
        <v>0</v>
      </c>
      <c r="BC135">
        <f ca="1"/>
        <v>0</v>
      </c>
      <c r="BD135">
        <f ca="1"/>
        <v>0</v>
      </c>
      <c r="BE135">
        <f ca="1"/>
        <v>0</v>
      </c>
      <c r="BF135">
        <f ca="1"/>
        <v>0</v>
      </c>
      <c r="BG135">
        <f ca="1"/>
        <v>0</v>
      </c>
      <c r="BH135">
        <f ca="1"/>
        <v>0</v>
      </c>
      <c r="BI135">
        <f ca="1"/>
        <v>0</v>
      </c>
      <c r="BJ135">
        <f ca="1"/>
        <v>0</v>
      </c>
      <c r="BK135">
        <f ca="1"/>
        <v>0</v>
      </c>
      <c r="BL135">
        <f ca="1"/>
        <v>0</v>
      </c>
      <c r="BM135">
        <f ca="1"/>
        <v>0</v>
      </c>
      <c r="BN135">
        <f ca="1"/>
        <v>0</v>
      </c>
      <c r="BO135">
        <f ca="1"/>
        <v>0</v>
      </c>
      <c r="BP135">
        <f ca="1"/>
        <v>0</v>
      </c>
      <c r="BQ135">
        <f ca="1"/>
        <v>0</v>
      </c>
      <c r="BR135" t="str">
        <f ca="1"/>
        <v/>
      </c>
      <c r="BS135">
        <f ca="1"/>
        <v>0</v>
      </c>
      <c r="BT135">
        <f ca="1"/>
        <v>0</v>
      </c>
      <c r="BU135" t="b">
        <f ca="1"/>
        <v>0</v>
      </c>
      <c r="BV135" t="b">
        <f ca="1"/>
        <v>0</v>
      </c>
      <c r="BW135">
        <f ca="1"/>
        <v>0</v>
      </c>
      <c r="BX135">
        <f ca="1"/>
        <v>0</v>
      </c>
      <c r="BY135">
        <f ca="1"/>
        <v>0</v>
      </c>
      <c r="BZ135">
        <f ca="1"/>
        <v>0</v>
      </c>
      <c r="CA135">
        <f ca="1"/>
        <v>1</v>
      </c>
      <c r="CB135">
        <f ca="1"/>
        <v>0</v>
      </c>
      <c r="CC135" t="b">
        <f ca="1"/>
        <v>1</v>
      </c>
      <c r="CD135" t="b">
        <f ca="1"/>
        <v>1</v>
      </c>
      <c r="CE135">
        <f ca="1"/>
        <v>0</v>
      </c>
      <c r="CF135">
        <f ca="1"/>
        <v>0</v>
      </c>
      <c r="CG135">
        <f ca="1"/>
        <v>0</v>
      </c>
      <c r="CH135">
        <f ca="1"/>
        <v>0</v>
      </c>
      <c r="CI135" t="b">
        <f ca="1"/>
        <v>0</v>
      </c>
      <c r="CJ135">
        <f ca="1"/>
        <v>0</v>
      </c>
      <c r="CK135">
        <f ca="1"/>
        <v>0</v>
      </c>
      <c r="CL135">
        <f ca="1"/>
        <v>0</v>
      </c>
      <c r="CM135">
        <f ca="1"/>
        <v>0</v>
      </c>
      <c r="CN135">
        <f ca="1"/>
        <v>0</v>
      </c>
      <c r="CO135">
        <f ca="1"/>
        <v>0</v>
      </c>
      <c r="CP135">
        <f ca="1"/>
        <v>0</v>
      </c>
      <c r="CQ135">
        <f ca="1"/>
        <v>0</v>
      </c>
      <c r="CR135">
        <f ca="1"/>
        <v>0</v>
      </c>
      <c r="CS135">
        <f ca="1"/>
        <v>0</v>
      </c>
      <c r="CT135">
        <f ca="1"/>
        <v>0</v>
      </c>
      <c r="CU135" t="b">
        <f ca="1"/>
        <v>1</v>
      </c>
      <c r="CV135" t="b">
        <f ca="1"/>
        <v>1</v>
      </c>
      <c r="CW135">
        <f ca="1"/>
        <v>126</v>
      </c>
      <c r="CX135" t="b">
        <f ca="1"/>
        <v>0</v>
      </c>
      <c r="CY135">
        <f ca="1"/>
        <v>0</v>
      </c>
      <c r="CZ135">
        <f ca="1"/>
        <v>1</v>
      </c>
      <c r="DA135">
        <f ca="1"/>
        <v>0</v>
      </c>
      <c r="DB135" t="b">
        <f ca="1"/>
        <v>0</v>
      </c>
      <c r="DC135" t="b">
        <f ca="1"/>
        <v>1</v>
      </c>
      <c r="DD135">
        <f ca="1"/>
        <v>0</v>
      </c>
      <c r="DE135" t="b">
        <f ca="1"/>
        <v>0</v>
      </c>
      <c r="DF135">
        <f ca="1"/>
        <v>0</v>
      </c>
    </row>
    <row r="136" spans="1:110" x14ac:dyDescent="0.2">
      <c r="A136" t="str">
        <f ca="1"/>
        <v>6_7 Villa</v>
      </c>
      <c r="B136">
        <f ca="1"/>
        <v>6</v>
      </c>
      <c r="C136">
        <f ca="1"/>
        <v>0</v>
      </c>
      <c r="D136">
        <f ca="1"/>
        <v>0</v>
      </c>
      <c r="E136">
        <f ca="1"/>
        <v>0</v>
      </c>
      <c r="F136">
        <f ca="1"/>
        <v>0</v>
      </c>
      <c r="G136">
        <f ca="1"/>
        <v>0</v>
      </c>
      <c r="H136">
        <f ca="1"/>
        <v>0</v>
      </c>
      <c r="I136">
        <f ca="1"/>
        <v>0</v>
      </c>
      <c r="J136" t="str">
        <f ca="1"/>
        <v>0:37</v>
      </c>
      <c r="K136" t="b">
        <f ca="1"/>
        <v>1</v>
      </c>
      <c r="L136" t="b">
        <f ca="1"/>
        <v>0</v>
      </c>
      <c r="M136" t="b">
        <f ca="1"/>
        <v>0</v>
      </c>
      <c r="N136" t="str">
        <f ca="1"/>
        <v>Pulse</v>
      </c>
      <c r="O136" t="b">
        <f ca="1"/>
        <v>0</v>
      </c>
      <c r="P136">
        <f ca="1"/>
        <v>0</v>
      </c>
      <c r="Q136">
        <f ca="1"/>
        <v>0</v>
      </c>
      <c r="R136">
        <f ca="1"/>
        <v>0</v>
      </c>
      <c r="S136">
        <f ca="1"/>
        <v>0</v>
      </c>
      <c r="T136">
        <f ca="1"/>
        <v>0</v>
      </c>
      <c r="U136">
        <f ca="1"/>
        <v>0</v>
      </c>
      <c r="V136">
        <f ca="1"/>
        <v>0</v>
      </c>
      <c r="W136">
        <f ca="1"/>
        <v>0</v>
      </c>
      <c r="X136">
        <f ca="1"/>
        <v>0</v>
      </c>
      <c r="Y136">
        <f ca="1"/>
        <v>0</v>
      </c>
      <c r="Z136">
        <f ca="1"/>
        <v>6</v>
      </c>
      <c r="AA136">
        <f ca="1"/>
        <v>0</v>
      </c>
      <c r="AB136">
        <f ca="1"/>
        <v>0</v>
      </c>
      <c r="AC136">
        <f ca="1"/>
        <v>0</v>
      </c>
      <c r="AD136">
        <f ca="1"/>
        <v>0</v>
      </c>
      <c r="AE136">
        <f ca="1"/>
        <v>0</v>
      </c>
      <c r="AF136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0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  <c r="AQ136">
        <f ca="1"/>
        <v>0</v>
      </c>
      <c r="AR136">
        <f ca="1"/>
        <v>0</v>
      </c>
      <c r="AS136">
        <f ca="1"/>
        <v>0</v>
      </c>
      <c r="AT136">
        <f ca="1"/>
        <v>0</v>
      </c>
      <c r="AU136">
        <f ca="1"/>
        <v>0</v>
      </c>
      <c r="AV136">
        <f ca="1"/>
        <v>0</v>
      </c>
      <c r="AW136">
        <f ca="1"/>
        <v>0</v>
      </c>
      <c r="AX136">
        <f ca="1"/>
        <v>0</v>
      </c>
      <c r="AY136">
        <f ca="1"/>
        <v>0</v>
      </c>
      <c r="AZ136">
        <f ca="1"/>
        <v>0</v>
      </c>
      <c r="BA136">
        <f ca="1"/>
        <v>0</v>
      </c>
      <c r="BB136">
        <f ca="1"/>
        <v>0</v>
      </c>
      <c r="BC136">
        <f ca="1"/>
        <v>0</v>
      </c>
      <c r="BD136">
        <f ca="1"/>
        <v>0</v>
      </c>
      <c r="BE136">
        <f ca="1"/>
        <v>0</v>
      </c>
      <c r="BF136">
        <f ca="1"/>
        <v>0</v>
      </c>
      <c r="BG136">
        <f ca="1"/>
        <v>0</v>
      </c>
      <c r="BH136">
        <f ca="1"/>
        <v>0</v>
      </c>
      <c r="BI136">
        <f ca="1"/>
        <v>0</v>
      </c>
      <c r="BJ136">
        <f ca="1"/>
        <v>0</v>
      </c>
      <c r="BK136">
        <f ca="1"/>
        <v>0</v>
      </c>
      <c r="BL136">
        <f ca="1"/>
        <v>0</v>
      </c>
      <c r="BM136">
        <f ca="1"/>
        <v>0</v>
      </c>
      <c r="BN136">
        <f ca="1"/>
        <v>0</v>
      </c>
      <c r="BO136">
        <f ca="1"/>
        <v>0</v>
      </c>
      <c r="BP136">
        <f ca="1"/>
        <v>0</v>
      </c>
      <c r="BQ136">
        <f ca="1"/>
        <v>0</v>
      </c>
      <c r="BR136" t="str">
        <f ca="1"/>
        <v/>
      </c>
      <c r="BS136">
        <f ca="1"/>
        <v>0</v>
      </c>
      <c r="BT136">
        <f ca="1"/>
        <v>-24</v>
      </c>
      <c r="BU136" t="b">
        <f ca="1"/>
        <v>0</v>
      </c>
      <c r="BV136" t="b">
        <f ca="1"/>
        <v>0</v>
      </c>
      <c r="BW136">
        <f ca="1"/>
        <v>0</v>
      </c>
      <c r="BX136">
        <f ca="1"/>
        <v>0</v>
      </c>
      <c r="BY136">
        <f ca="1"/>
        <v>0</v>
      </c>
      <c r="BZ136">
        <f ca="1"/>
        <v>0</v>
      </c>
      <c r="CA136">
        <f ca="1"/>
        <v>1</v>
      </c>
      <c r="CB136">
        <f ca="1"/>
        <v>0</v>
      </c>
      <c r="CC136" t="b">
        <f ca="1"/>
        <v>1</v>
      </c>
      <c r="CD136" t="b">
        <f ca="1"/>
        <v>1</v>
      </c>
      <c r="CE136">
        <f ca="1"/>
        <v>0</v>
      </c>
      <c r="CF136">
        <f ca="1"/>
        <v>0</v>
      </c>
      <c r="CG136">
        <f ca="1"/>
        <v>0</v>
      </c>
      <c r="CH136">
        <f ca="1"/>
        <v>37</v>
      </c>
      <c r="CI136">
        <f ca="1"/>
        <v>119</v>
      </c>
      <c r="CJ136">
        <f ca="1"/>
        <v>0</v>
      </c>
      <c r="CK136">
        <f ca="1"/>
        <v>0</v>
      </c>
      <c r="CL136">
        <f ca="1"/>
        <v>0</v>
      </c>
      <c r="CM136">
        <f ca="1"/>
        <v>0</v>
      </c>
      <c r="CN136">
        <f ca="1"/>
        <v>0</v>
      </c>
      <c r="CO136">
        <f ca="1"/>
        <v>0</v>
      </c>
      <c r="CP136">
        <f ca="1"/>
        <v>0</v>
      </c>
      <c r="CQ136">
        <f ca="1"/>
        <v>0</v>
      </c>
      <c r="CR136">
        <f ca="1"/>
        <v>0</v>
      </c>
      <c r="CS136">
        <f ca="1"/>
        <v>0</v>
      </c>
      <c r="CT136">
        <f ca="1"/>
        <v>0</v>
      </c>
      <c r="CU136" t="b">
        <f ca="1"/>
        <v>1</v>
      </c>
      <c r="CV136" t="b">
        <f ca="1"/>
        <v>1</v>
      </c>
      <c r="CW136">
        <f ca="1"/>
        <v>46</v>
      </c>
      <c r="CX136">
        <f ca="1"/>
        <v>119</v>
      </c>
      <c r="CY136">
        <f ca="1"/>
        <v>0</v>
      </c>
      <c r="CZ136">
        <f ca="1"/>
        <v>1</v>
      </c>
      <c r="DA136">
        <f ca="1"/>
        <v>0</v>
      </c>
      <c r="DB136" t="b">
        <f ca="1"/>
        <v>0</v>
      </c>
      <c r="DC136" t="b">
        <f ca="1"/>
        <v>0</v>
      </c>
      <c r="DD136">
        <f ca="1"/>
        <v>0</v>
      </c>
      <c r="DE136" t="b">
        <f ca="1"/>
        <v>0</v>
      </c>
      <c r="DF136">
        <f ca="1"/>
        <v>0</v>
      </c>
    </row>
    <row r="137" spans="1:110" x14ac:dyDescent="0.2">
      <c r="A137" t="str">
        <f ca="1"/>
        <v>6_7 Villa</v>
      </c>
      <c r="B137">
        <f ca="1"/>
        <v>7</v>
      </c>
      <c r="C137">
        <f ca="1"/>
        <v>0</v>
      </c>
      <c r="D137">
        <f ca="1"/>
        <v>0</v>
      </c>
      <c r="E137">
        <f ca="1"/>
        <v>0</v>
      </c>
      <c r="F137">
        <f ca="1"/>
        <v>0</v>
      </c>
      <c r="G137">
        <f ca="1"/>
        <v>0</v>
      </c>
      <c r="H137">
        <f ca="1"/>
        <v>0</v>
      </c>
      <c r="I137">
        <f ca="1"/>
        <v>0</v>
      </c>
      <c r="J137" t="str">
        <f ca="1"/>
        <v>2:07</v>
      </c>
      <c r="K137" t="b">
        <f ca="1"/>
        <v>0</v>
      </c>
      <c r="L137" t="b">
        <f ca="1"/>
        <v>0</v>
      </c>
      <c r="M137" t="b">
        <f ca="1"/>
        <v>1</v>
      </c>
      <c r="N137" t="str">
        <f ca="1"/>
        <v>Finka</v>
      </c>
      <c r="O137" t="b">
        <f ca="1"/>
        <v>0</v>
      </c>
      <c r="P137">
        <f ca="1"/>
        <v>0</v>
      </c>
      <c r="Q137">
        <f ca="1"/>
        <v>0</v>
      </c>
      <c r="R137">
        <f ca="1"/>
        <v>0</v>
      </c>
      <c r="S137">
        <f ca="1"/>
        <v>0</v>
      </c>
      <c r="T137">
        <f ca="1"/>
        <v>0</v>
      </c>
      <c r="U137">
        <f ca="1"/>
        <v>0</v>
      </c>
      <c r="V137">
        <f ca="1"/>
        <v>0</v>
      </c>
      <c r="W137">
        <f ca="1"/>
        <v>0</v>
      </c>
      <c r="X137">
        <f ca="1"/>
        <v>0</v>
      </c>
      <c r="Y137">
        <f ca="1"/>
        <v>0</v>
      </c>
      <c r="Z137">
        <f ca="1"/>
        <v>7</v>
      </c>
      <c r="AA137">
        <f ca="1"/>
        <v>0</v>
      </c>
      <c r="AB137">
        <f ca="1"/>
        <v>0</v>
      </c>
      <c r="AC137">
        <f ca="1"/>
        <v>0</v>
      </c>
      <c r="AD137">
        <f ca="1"/>
        <v>0</v>
      </c>
      <c r="AE137">
        <f ca="1"/>
        <v>0</v>
      </c>
      <c r="AF137">
        <f ca="1"/>
        <v>0</v>
      </c>
      <c r="AG137">
        <f ca="1"/>
        <v>0</v>
      </c>
      <c r="AH137">
        <f ca="1"/>
        <v>0</v>
      </c>
      <c r="AI137">
        <f ca="1"/>
        <v>0</v>
      </c>
      <c r="AJ137">
        <f ca="1"/>
        <v>0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  <c r="AQ137">
        <f ca="1"/>
        <v>0</v>
      </c>
      <c r="AR137">
        <f ca="1"/>
        <v>0</v>
      </c>
      <c r="AS137">
        <f ca="1"/>
        <v>0</v>
      </c>
      <c r="AT137">
        <f ca="1"/>
        <v>0</v>
      </c>
      <c r="AU137">
        <f ca="1"/>
        <v>0</v>
      </c>
      <c r="AV137">
        <f ca="1"/>
        <v>0</v>
      </c>
      <c r="AW137">
        <f ca="1"/>
        <v>0</v>
      </c>
      <c r="AX137">
        <f ca="1"/>
        <v>0</v>
      </c>
      <c r="AY137">
        <f ca="1"/>
        <v>0</v>
      </c>
      <c r="AZ137">
        <f ca="1"/>
        <v>0</v>
      </c>
      <c r="BA137">
        <f ca="1"/>
        <v>0</v>
      </c>
      <c r="BB137">
        <f ca="1"/>
        <v>0</v>
      </c>
      <c r="BC137">
        <f ca="1"/>
        <v>0</v>
      </c>
      <c r="BD137">
        <f ca="1"/>
        <v>0</v>
      </c>
      <c r="BE137">
        <f ca="1"/>
        <v>0</v>
      </c>
      <c r="BF137">
        <f ca="1"/>
        <v>0</v>
      </c>
      <c r="BG137">
        <f ca="1"/>
        <v>0</v>
      </c>
      <c r="BH137">
        <f ca="1"/>
        <v>0</v>
      </c>
      <c r="BI137">
        <f ca="1"/>
        <v>0</v>
      </c>
      <c r="BJ137">
        <f ca="1"/>
        <v>0</v>
      </c>
      <c r="BK137">
        <f ca="1"/>
        <v>0</v>
      </c>
      <c r="BL137">
        <f ca="1"/>
        <v>0</v>
      </c>
      <c r="BM137">
        <f ca="1"/>
        <v>0</v>
      </c>
      <c r="BN137">
        <f ca="1"/>
        <v>0</v>
      </c>
      <c r="BO137">
        <f ca="1"/>
        <v>0</v>
      </c>
      <c r="BP137">
        <f ca="1"/>
        <v>0</v>
      </c>
      <c r="BQ137">
        <f ca="1"/>
        <v>0</v>
      </c>
      <c r="BR137" t="str">
        <f ca="1"/>
        <v/>
      </c>
      <c r="BS137">
        <f ca="1"/>
        <v>0</v>
      </c>
      <c r="BT137">
        <f ca="1"/>
        <v>0</v>
      </c>
      <c r="BU137" t="b">
        <f ca="1"/>
        <v>0</v>
      </c>
      <c r="BV137" t="b">
        <f ca="1"/>
        <v>0</v>
      </c>
      <c r="BW137">
        <f ca="1"/>
        <v>0</v>
      </c>
      <c r="BX137">
        <f ca="1"/>
        <v>0</v>
      </c>
      <c r="BY137">
        <f ca="1"/>
        <v>0</v>
      </c>
      <c r="BZ137">
        <f ca="1"/>
        <v>0</v>
      </c>
      <c r="CA137">
        <f ca="1"/>
        <v>0</v>
      </c>
      <c r="CB137">
        <f ca="1"/>
        <v>0</v>
      </c>
      <c r="CC137" t="b">
        <f ca="1"/>
        <v>0</v>
      </c>
      <c r="CD137" t="b">
        <f ca="1"/>
        <v>0</v>
      </c>
      <c r="CE137">
        <f ca="1"/>
        <v>0</v>
      </c>
      <c r="CF137">
        <f ca="1"/>
        <v>0</v>
      </c>
      <c r="CG137">
        <f ca="1"/>
        <v>0</v>
      </c>
      <c r="CH137">
        <f ca="1"/>
        <v>127</v>
      </c>
      <c r="CI137">
        <f ca="1"/>
        <v>53</v>
      </c>
      <c r="CJ137">
        <f ca="1"/>
        <v>0</v>
      </c>
      <c r="CK137">
        <f ca="1"/>
        <v>0</v>
      </c>
      <c r="CL137">
        <f ca="1"/>
        <v>0</v>
      </c>
      <c r="CM137">
        <f ca="1"/>
        <v>0</v>
      </c>
      <c r="CN137">
        <f ca="1"/>
        <v>0</v>
      </c>
      <c r="CO137">
        <f ca="1"/>
        <v>0</v>
      </c>
      <c r="CP137">
        <f ca="1"/>
        <v>0</v>
      </c>
      <c r="CQ137">
        <f ca="1"/>
        <v>0</v>
      </c>
      <c r="CR137">
        <f ca="1"/>
        <v>0</v>
      </c>
      <c r="CS137">
        <f ca="1"/>
        <v>0</v>
      </c>
      <c r="CT137">
        <f ca="1"/>
        <v>0</v>
      </c>
      <c r="CU137" t="b">
        <f ca="1"/>
        <v>1</v>
      </c>
      <c r="CV137" t="b">
        <f ca="1"/>
        <v>1</v>
      </c>
      <c r="CW137" t="b">
        <f ca="1"/>
        <v>0</v>
      </c>
      <c r="CX137" t="b">
        <f ca="1"/>
        <v>0</v>
      </c>
      <c r="CY137">
        <f ca="1"/>
        <v>1</v>
      </c>
      <c r="CZ137">
        <f ca="1"/>
        <v>2</v>
      </c>
      <c r="DA137">
        <f ca="1"/>
        <v>0</v>
      </c>
      <c r="DB137" t="b">
        <f ca="1"/>
        <v>0</v>
      </c>
      <c r="DC137" t="b">
        <f ca="1"/>
        <v>0</v>
      </c>
      <c r="DD137">
        <f ca="1"/>
        <v>0</v>
      </c>
      <c r="DE137" t="b">
        <f ca="1"/>
        <v>0</v>
      </c>
      <c r="DF137">
        <f ca="1"/>
        <v>0</v>
      </c>
    </row>
    <row r="138" spans="1:110" x14ac:dyDescent="0.2">
      <c r="A138" t="str">
        <f ca="1"/>
        <v>6_7 Villa</v>
      </c>
      <c r="B138">
        <f ca="1"/>
        <v>8</v>
      </c>
      <c r="C138">
        <f ca="1"/>
        <v>0</v>
      </c>
      <c r="D138">
        <f ca="1"/>
        <v>0</v>
      </c>
      <c r="E138">
        <f ca="1"/>
        <v>0</v>
      </c>
      <c r="F138">
        <f ca="1"/>
        <v>0</v>
      </c>
      <c r="G138">
        <f ca="1"/>
        <v>0</v>
      </c>
      <c r="H138">
        <f ca="1"/>
        <v>0</v>
      </c>
      <c r="I138">
        <f ca="1"/>
        <v>0</v>
      </c>
      <c r="J138">
        <f ca="1"/>
        <v>0</v>
      </c>
      <c r="K138" t="b">
        <f ca="1"/>
        <v>0</v>
      </c>
      <c r="L138" t="b">
        <f ca="1"/>
        <v>0</v>
      </c>
      <c r="M138" t="b">
        <f ca="1"/>
        <v>0</v>
      </c>
      <c r="N138" t="str">
        <f ca="1"/>
        <v>Finka</v>
      </c>
      <c r="O138" t="b">
        <f ca="1"/>
        <v>0</v>
      </c>
      <c r="P138">
        <f ca="1"/>
        <v>0</v>
      </c>
      <c r="Q138">
        <f ca="1"/>
        <v>0</v>
      </c>
      <c r="R138">
        <f ca="1"/>
        <v>0</v>
      </c>
      <c r="S138">
        <f ca="1"/>
        <v>0</v>
      </c>
      <c r="T138">
        <f ca="1"/>
        <v>0</v>
      </c>
      <c r="U138">
        <f ca="1"/>
        <v>0</v>
      </c>
      <c r="V138">
        <f ca="1"/>
        <v>0</v>
      </c>
      <c r="W138">
        <f ca="1"/>
        <v>0</v>
      </c>
      <c r="X138">
        <f ca="1"/>
        <v>0</v>
      </c>
      <c r="Y138">
        <f ca="1"/>
        <v>0</v>
      </c>
      <c r="Z138">
        <f ca="1"/>
        <v>8</v>
      </c>
      <c r="AA138">
        <f ca="1"/>
        <v>0</v>
      </c>
      <c r="AB138">
        <f ca="1"/>
        <v>0</v>
      </c>
      <c r="AC138">
        <f ca="1"/>
        <v>0</v>
      </c>
      <c r="AD138">
        <f ca="1"/>
        <v>0</v>
      </c>
      <c r="AE138">
        <f ca="1"/>
        <v>0</v>
      </c>
      <c r="AF138">
        <f ca="1"/>
        <v>0</v>
      </c>
      <c r="AG138">
        <f ca="1"/>
        <v>0</v>
      </c>
      <c r="AH138">
        <f ca="1"/>
        <v>0</v>
      </c>
      <c r="AI138">
        <f ca="1"/>
        <v>0</v>
      </c>
      <c r="AJ138">
        <f ca="1"/>
        <v>0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  <c r="AQ138">
        <f ca="1"/>
        <v>0</v>
      </c>
      <c r="AR138">
        <f ca="1"/>
        <v>0</v>
      </c>
      <c r="AS138">
        <f ca="1"/>
        <v>0</v>
      </c>
      <c r="AT138">
        <f ca="1"/>
        <v>0</v>
      </c>
      <c r="AU138">
        <f ca="1"/>
        <v>0</v>
      </c>
      <c r="AV138">
        <f ca="1"/>
        <v>0</v>
      </c>
      <c r="AW138">
        <f ca="1"/>
        <v>0</v>
      </c>
      <c r="AX138">
        <f ca="1"/>
        <v>0</v>
      </c>
      <c r="AY138">
        <f ca="1"/>
        <v>0</v>
      </c>
      <c r="AZ138">
        <f ca="1"/>
        <v>0</v>
      </c>
      <c r="BA138">
        <f ca="1"/>
        <v>0</v>
      </c>
      <c r="BB138">
        <f ca="1"/>
        <v>0</v>
      </c>
      <c r="BC138">
        <f ca="1"/>
        <v>0</v>
      </c>
      <c r="BD138">
        <f ca="1"/>
        <v>0</v>
      </c>
      <c r="BE138">
        <f ca="1"/>
        <v>0</v>
      </c>
      <c r="BF138">
        <f ca="1"/>
        <v>0</v>
      </c>
      <c r="BG138">
        <f ca="1"/>
        <v>0</v>
      </c>
      <c r="BH138">
        <f ca="1"/>
        <v>0</v>
      </c>
      <c r="BI138">
        <f ca="1"/>
        <v>0</v>
      </c>
      <c r="BJ138">
        <f ca="1"/>
        <v>0</v>
      </c>
      <c r="BK138">
        <f ca="1"/>
        <v>0</v>
      </c>
      <c r="BL138">
        <f ca="1"/>
        <v>0</v>
      </c>
      <c r="BM138">
        <f ca="1"/>
        <v>0</v>
      </c>
      <c r="BN138">
        <f ca="1"/>
        <v>0</v>
      </c>
      <c r="BO138">
        <f ca="1"/>
        <v>0</v>
      </c>
      <c r="BP138">
        <f ca="1"/>
        <v>0</v>
      </c>
      <c r="BQ138">
        <f ca="1"/>
        <v>0</v>
      </c>
      <c r="BR138" t="str">
        <f ca="1"/>
        <v/>
      </c>
      <c r="BS138">
        <f ca="1"/>
        <v>0</v>
      </c>
      <c r="BT138">
        <f ca="1"/>
        <v>0</v>
      </c>
      <c r="BU138" t="b">
        <f ca="1"/>
        <v>0</v>
      </c>
      <c r="BV138" t="b">
        <f ca="1"/>
        <v>0</v>
      </c>
      <c r="BW138">
        <f ca="1"/>
        <v>0</v>
      </c>
      <c r="BX138">
        <f ca="1"/>
        <v>0</v>
      </c>
      <c r="BY138">
        <f ca="1"/>
        <v>0</v>
      </c>
      <c r="BZ138" t="str">
        <f ca="1"/>
        <v xml:space="preserve"> </v>
      </c>
      <c r="CA138">
        <f ca="1"/>
        <v>1</v>
      </c>
      <c r="CB138">
        <f ca="1"/>
        <v>1</v>
      </c>
      <c r="CC138" t="b">
        <f ca="1"/>
        <v>0</v>
      </c>
      <c r="CD138" t="b">
        <f ca="1"/>
        <v>1</v>
      </c>
      <c r="CE138">
        <f ca="1"/>
        <v>0</v>
      </c>
      <c r="CF138">
        <f ca="1"/>
        <v>0</v>
      </c>
      <c r="CG138">
        <f ca="1"/>
        <v>0</v>
      </c>
      <c r="CH138">
        <f ca="1"/>
        <v>0</v>
      </c>
      <c r="CI138" t="b">
        <f ca="1"/>
        <v>0</v>
      </c>
      <c r="CJ138">
        <f ca="1"/>
        <v>0</v>
      </c>
      <c r="CK138">
        <f ca="1"/>
        <v>0</v>
      </c>
      <c r="CL138">
        <f ca="1"/>
        <v>0</v>
      </c>
      <c r="CM138">
        <f ca="1"/>
        <v>0</v>
      </c>
      <c r="CN138">
        <f ca="1"/>
        <v>0</v>
      </c>
      <c r="CO138">
        <f ca="1"/>
        <v>0</v>
      </c>
      <c r="CP138">
        <f ca="1"/>
        <v>0</v>
      </c>
      <c r="CQ138">
        <f ca="1"/>
        <v>0</v>
      </c>
      <c r="CR138">
        <f ca="1"/>
        <v>0</v>
      </c>
      <c r="CS138">
        <f ca="1"/>
        <v>0</v>
      </c>
      <c r="CT138">
        <f ca="1"/>
        <v>0</v>
      </c>
      <c r="CU138">
        <f ca="1"/>
        <v>0</v>
      </c>
      <c r="CV138">
        <f ca="1"/>
        <v>0</v>
      </c>
      <c r="CW138">
        <f ca="1"/>
        <v>0</v>
      </c>
      <c r="CX138">
        <f ca="1"/>
        <v>0</v>
      </c>
      <c r="CY138">
        <f ca="1"/>
        <v>0</v>
      </c>
      <c r="CZ138">
        <f ca="1"/>
        <v>0</v>
      </c>
      <c r="DA138">
        <f ca="1"/>
        <v>0</v>
      </c>
      <c r="DB138" t="b">
        <f ca="1"/>
        <v>0</v>
      </c>
      <c r="DC138" t="b">
        <f ca="1"/>
        <v>0</v>
      </c>
      <c r="DD138">
        <f ca="1"/>
        <v>0</v>
      </c>
      <c r="DE138" t="b">
        <f ca="1"/>
        <v>0</v>
      </c>
      <c r="DF138">
        <f ca="1"/>
        <v>0</v>
      </c>
    </row>
    <row r="139" spans="1:110" x14ac:dyDescent="0.2">
      <c r="A139" t="str">
        <f ca="1"/>
        <v>6_7 Villa</v>
      </c>
      <c r="B139">
        <f ca="1"/>
        <v>9</v>
      </c>
      <c r="C139">
        <f ca="1"/>
        <v>0</v>
      </c>
      <c r="D139">
        <f ca="1"/>
        <v>0</v>
      </c>
      <c r="E139">
        <f ca="1"/>
        <v>0</v>
      </c>
      <c r="F139">
        <f ca="1"/>
        <v>0</v>
      </c>
      <c r="G139">
        <f ca="1"/>
        <v>0</v>
      </c>
      <c r="H139">
        <f ca="1"/>
        <v>0</v>
      </c>
      <c r="I139">
        <f ca="1"/>
        <v>0</v>
      </c>
      <c r="J139">
        <f ca="1"/>
        <v>0</v>
      </c>
      <c r="K139" t="b">
        <f ca="1"/>
        <v>0</v>
      </c>
      <c r="L139" t="b">
        <f ca="1"/>
        <v>0</v>
      </c>
      <c r="M139" t="b">
        <f ca="1"/>
        <v>0</v>
      </c>
      <c r="N139" t="str">
        <f ca="1"/>
        <v>Finka</v>
      </c>
      <c r="O139" t="b">
        <f ca="1"/>
        <v>0</v>
      </c>
      <c r="P139">
        <f ca="1"/>
        <v>0</v>
      </c>
      <c r="Q139">
        <f ca="1"/>
        <v>0</v>
      </c>
      <c r="R139">
        <f ca="1"/>
        <v>0</v>
      </c>
      <c r="S139">
        <f ca="1"/>
        <v>0</v>
      </c>
      <c r="T139">
        <f ca="1"/>
        <v>0</v>
      </c>
      <c r="U139">
        <f ca="1"/>
        <v>0</v>
      </c>
      <c r="V139">
        <f ca="1"/>
        <v>0</v>
      </c>
      <c r="W139">
        <f ca="1"/>
        <v>0</v>
      </c>
      <c r="X139">
        <f ca="1"/>
        <v>0</v>
      </c>
      <c r="Y139">
        <f ca="1"/>
        <v>0</v>
      </c>
      <c r="Z139">
        <f ca="1"/>
        <v>9</v>
      </c>
      <c r="AA139">
        <f ca="1"/>
        <v>0</v>
      </c>
      <c r="AB139">
        <f ca="1"/>
        <v>0</v>
      </c>
      <c r="AC139">
        <f ca="1"/>
        <v>0</v>
      </c>
      <c r="AD139">
        <f ca="1"/>
        <v>0</v>
      </c>
      <c r="AE139">
        <f ca="1"/>
        <v>0</v>
      </c>
      <c r="AF139">
        <f ca="1"/>
        <v>0</v>
      </c>
      <c r="AG139">
        <f ca="1"/>
        <v>0</v>
      </c>
      <c r="AH139">
        <f ca="1"/>
        <v>0</v>
      </c>
      <c r="AI139">
        <f ca="1"/>
        <v>0</v>
      </c>
      <c r="AJ139">
        <f ca="1"/>
        <v>0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  <c r="AQ139">
        <f ca="1"/>
        <v>0</v>
      </c>
      <c r="AR139">
        <f ca="1"/>
        <v>0</v>
      </c>
      <c r="AS139">
        <f ca="1"/>
        <v>0</v>
      </c>
      <c r="AT139">
        <f ca="1"/>
        <v>0</v>
      </c>
      <c r="AU139">
        <f ca="1"/>
        <v>0</v>
      </c>
      <c r="AV139">
        <f ca="1"/>
        <v>0</v>
      </c>
      <c r="AW139">
        <f ca="1"/>
        <v>0</v>
      </c>
      <c r="AX139">
        <f ca="1"/>
        <v>0</v>
      </c>
      <c r="AY139">
        <f ca="1"/>
        <v>0</v>
      </c>
      <c r="AZ139">
        <f ca="1"/>
        <v>0</v>
      </c>
      <c r="BA139">
        <f ca="1"/>
        <v>0</v>
      </c>
      <c r="BB139">
        <f ca="1"/>
        <v>0</v>
      </c>
      <c r="BC139">
        <f ca="1"/>
        <v>0</v>
      </c>
      <c r="BD139">
        <f ca="1"/>
        <v>0</v>
      </c>
      <c r="BE139">
        <f ca="1"/>
        <v>0</v>
      </c>
      <c r="BF139">
        <f ca="1"/>
        <v>0</v>
      </c>
      <c r="BG139">
        <f ca="1"/>
        <v>0</v>
      </c>
      <c r="BH139">
        <f ca="1"/>
        <v>0</v>
      </c>
      <c r="BI139">
        <f ca="1"/>
        <v>0</v>
      </c>
      <c r="BJ139">
        <f ca="1"/>
        <v>0</v>
      </c>
      <c r="BK139">
        <f ca="1"/>
        <v>0</v>
      </c>
      <c r="BL139">
        <f ca="1"/>
        <v>0</v>
      </c>
      <c r="BM139">
        <f ca="1"/>
        <v>0</v>
      </c>
      <c r="BN139">
        <f ca="1"/>
        <v>0</v>
      </c>
      <c r="BO139">
        <f ca="1"/>
        <v>0</v>
      </c>
      <c r="BP139">
        <f ca="1"/>
        <v>0</v>
      </c>
      <c r="BQ139">
        <f ca="1"/>
        <v>0</v>
      </c>
      <c r="BR139" t="str">
        <f ca="1"/>
        <v/>
      </c>
      <c r="BS139">
        <f ca="1"/>
        <v>0</v>
      </c>
      <c r="BT139">
        <f ca="1"/>
        <v>0</v>
      </c>
      <c r="BU139" t="b">
        <f ca="1"/>
        <v>0</v>
      </c>
      <c r="BV139" t="b">
        <f ca="1"/>
        <v>0</v>
      </c>
      <c r="BW139">
        <f ca="1"/>
        <v>0</v>
      </c>
      <c r="BX139">
        <f ca="1"/>
        <v>0</v>
      </c>
      <c r="BY139">
        <f ca="1"/>
        <v>0</v>
      </c>
      <c r="BZ139">
        <f ca="1"/>
        <v>0</v>
      </c>
      <c r="CA139">
        <f ca="1"/>
        <v>0</v>
      </c>
      <c r="CB139">
        <f ca="1"/>
        <v>0</v>
      </c>
      <c r="CC139" t="b">
        <f ca="1"/>
        <v>0</v>
      </c>
      <c r="CD139" t="b">
        <f ca="1"/>
        <v>1</v>
      </c>
      <c r="CE139">
        <f ca="1"/>
        <v>0</v>
      </c>
      <c r="CF139">
        <f ca="1"/>
        <v>0</v>
      </c>
      <c r="CG139">
        <f ca="1"/>
        <v>0</v>
      </c>
      <c r="CH139">
        <f ca="1"/>
        <v>0</v>
      </c>
      <c r="CI139" t="b">
        <f ca="1"/>
        <v>0</v>
      </c>
      <c r="CJ139">
        <f ca="1"/>
        <v>0</v>
      </c>
      <c r="CK139">
        <f ca="1"/>
        <v>0</v>
      </c>
      <c r="CL139">
        <f ca="1"/>
        <v>0</v>
      </c>
      <c r="CM139">
        <f ca="1"/>
        <v>0</v>
      </c>
      <c r="CN139">
        <f ca="1"/>
        <v>0</v>
      </c>
      <c r="CO139">
        <f ca="1"/>
        <v>0</v>
      </c>
      <c r="CP139">
        <f ca="1"/>
        <v>0</v>
      </c>
      <c r="CQ139">
        <f ca="1"/>
        <v>0</v>
      </c>
      <c r="CR139">
        <f ca="1"/>
        <v>0</v>
      </c>
      <c r="CS139">
        <f ca="1"/>
        <v>0</v>
      </c>
      <c r="CT139">
        <f ca="1"/>
        <v>0</v>
      </c>
      <c r="CU139">
        <f ca="1"/>
        <v>0</v>
      </c>
      <c r="CV139">
        <f ca="1"/>
        <v>0</v>
      </c>
      <c r="CW139">
        <f ca="1"/>
        <v>0</v>
      </c>
      <c r="CX139">
        <f ca="1"/>
        <v>0</v>
      </c>
      <c r="CY139">
        <f ca="1"/>
        <v>0</v>
      </c>
      <c r="CZ139">
        <f ca="1"/>
        <v>0</v>
      </c>
      <c r="DA139">
        <f ca="1"/>
        <v>0</v>
      </c>
      <c r="DB139" t="b">
        <f ca="1"/>
        <v>0</v>
      </c>
      <c r="DC139" t="b">
        <f ca="1"/>
        <v>0</v>
      </c>
      <c r="DD139">
        <f ca="1"/>
        <v>0</v>
      </c>
      <c r="DE139" t="b">
        <f ca="1"/>
        <v>0</v>
      </c>
      <c r="DF139">
        <f ca="1"/>
        <v>0</v>
      </c>
    </row>
    <row r="140" spans="1:110" x14ac:dyDescent="0.2">
      <c r="A140" t="str">
        <f ca="1"/>
        <v>6_7 Villa</v>
      </c>
      <c r="B140">
        <f ca="1"/>
        <v>10</v>
      </c>
      <c r="C140">
        <f ca="1"/>
        <v>0</v>
      </c>
      <c r="D140">
        <f ca="1"/>
        <v>0</v>
      </c>
      <c r="E140">
        <f ca="1"/>
        <v>0</v>
      </c>
      <c r="F140">
        <f ca="1"/>
        <v>0</v>
      </c>
      <c r="G140">
        <f ca="1"/>
        <v>0</v>
      </c>
      <c r="H140">
        <f ca="1"/>
        <v>0</v>
      </c>
      <c r="I140">
        <f ca="1"/>
        <v>0</v>
      </c>
      <c r="J140">
        <f ca="1"/>
        <v>0</v>
      </c>
      <c r="K140" t="b">
        <f ca="1"/>
        <v>0</v>
      </c>
      <c r="L140" t="b">
        <f ca="1"/>
        <v>0</v>
      </c>
      <c r="M140" t="b">
        <f ca="1"/>
        <v>0</v>
      </c>
      <c r="N140" t="str">
        <f ca="1"/>
        <v>Finka</v>
      </c>
      <c r="O140" t="b">
        <f ca="1"/>
        <v>0</v>
      </c>
      <c r="P140">
        <f ca="1"/>
        <v>0</v>
      </c>
      <c r="Q140">
        <f ca="1"/>
        <v>0</v>
      </c>
      <c r="R140">
        <f ca="1"/>
        <v>0</v>
      </c>
      <c r="S140">
        <f ca="1"/>
        <v>0</v>
      </c>
      <c r="T140">
        <f ca="1"/>
        <v>0</v>
      </c>
      <c r="U140">
        <f ca="1"/>
        <v>0</v>
      </c>
      <c r="V140">
        <f ca="1"/>
        <v>0</v>
      </c>
      <c r="W140">
        <f ca="1"/>
        <v>0</v>
      </c>
      <c r="X140">
        <f ca="1"/>
        <v>0</v>
      </c>
      <c r="Y140">
        <f ca="1"/>
        <v>0</v>
      </c>
      <c r="Z140">
        <f ca="1"/>
        <v>10</v>
      </c>
      <c r="AA140">
        <f ca="1"/>
        <v>0</v>
      </c>
      <c r="AB140">
        <f ca="1"/>
        <v>0</v>
      </c>
      <c r="AC140">
        <f ca="1"/>
        <v>0</v>
      </c>
      <c r="AD140">
        <f ca="1"/>
        <v>0</v>
      </c>
      <c r="AE140">
        <f ca="1"/>
        <v>0</v>
      </c>
      <c r="AF140">
        <f ca="1"/>
        <v>0</v>
      </c>
      <c r="AG140">
        <f ca="1"/>
        <v>0</v>
      </c>
      <c r="AH140">
        <f ca="1"/>
        <v>0</v>
      </c>
      <c r="AI140">
        <f ca="1"/>
        <v>0</v>
      </c>
      <c r="AJ140">
        <f ca="1"/>
        <v>0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  <c r="AQ140">
        <f ca="1"/>
        <v>0</v>
      </c>
      <c r="AR140">
        <f ca="1"/>
        <v>0</v>
      </c>
      <c r="AS140">
        <f ca="1"/>
        <v>0</v>
      </c>
      <c r="AT140">
        <f ca="1"/>
        <v>0</v>
      </c>
      <c r="AU140">
        <f ca="1"/>
        <v>0</v>
      </c>
      <c r="AV140">
        <f ca="1"/>
        <v>0</v>
      </c>
      <c r="AW140">
        <f ca="1"/>
        <v>0</v>
      </c>
      <c r="AX140">
        <f ca="1"/>
        <v>0</v>
      </c>
      <c r="AY140">
        <f ca="1"/>
        <v>0</v>
      </c>
      <c r="AZ140">
        <f ca="1"/>
        <v>0</v>
      </c>
      <c r="BA140">
        <f ca="1"/>
        <v>0</v>
      </c>
      <c r="BB140">
        <f ca="1"/>
        <v>0</v>
      </c>
      <c r="BC140">
        <f ca="1"/>
        <v>0</v>
      </c>
      <c r="BD140">
        <f ca="1"/>
        <v>0</v>
      </c>
      <c r="BE140">
        <f ca="1"/>
        <v>0</v>
      </c>
      <c r="BF140">
        <f ca="1"/>
        <v>0</v>
      </c>
      <c r="BG140">
        <f ca="1"/>
        <v>0</v>
      </c>
      <c r="BH140">
        <f ca="1"/>
        <v>0</v>
      </c>
      <c r="BI140">
        <f ca="1"/>
        <v>0</v>
      </c>
      <c r="BJ140">
        <f ca="1"/>
        <v>0</v>
      </c>
      <c r="BK140">
        <f ca="1"/>
        <v>0</v>
      </c>
      <c r="BL140">
        <f ca="1"/>
        <v>0</v>
      </c>
      <c r="BM140">
        <f ca="1"/>
        <v>0</v>
      </c>
      <c r="BN140">
        <f ca="1"/>
        <v>0</v>
      </c>
      <c r="BO140">
        <f ca="1"/>
        <v>0</v>
      </c>
      <c r="BP140">
        <f ca="1"/>
        <v>0</v>
      </c>
      <c r="BQ140">
        <f ca="1"/>
        <v>0</v>
      </c>
      <c r="BR140" t="str">
        <f ca="1"/>
        <v/>
      </c>
      <c r="BS140">
        <f ca="1"/>
        <v>0</v>
      </c>
      <c r="BT140">
        <f ca="1"/>
        <v>0</v>
      </c>
      <c r="BU140" t="b">
        <f ca="1"/>
        <v>0</v>
      </c>
      <c r="BV140" t="b">
        <f ca="1"/>
        <v>0</v>
      </c>
      <c r="BW140">
        <f ca="1"/>
        <v>0</v>
      </c>
      <c r="BX140">
        <f ca="1"/>
        <v>0</v>
      </c>
      <c r="BY140">
        <f ca="1"/>
        <v>0</v>
      </c>
      <c r="BZ140">
        <f ca="1"/>
        <v>0</v>
      </c>
      <c r="CA140">
        <f ca="1"/>
        <v>3</v>
      </c>
      <c r="CB140">
        <f ca="1"/>
        <v>0</v>
      </c>
      <c r="CC140" t="b">
        <f ca="1"/>
        <v>0</v>
      </c>
      <c r="CD140" t="b">
        <f ca="1"/>
        <v>1</v>
      </c>
      <c r="CE140">
        <f ca="1"/>
        <v>0</v>
      </c>
      <c r="CF140">
        <f ca="1"/>
        <v>0</v>
      </c>
      <c r="CG140">
        <f ca="1"/>
        <v>0</v>
      </c>
      <c r="CH140">
        <f ca="1"/>
        <v>0</v>
      </c>
      <c r="CI140" t="b">
        <f ca="1"/>
        <v>0</v>
      </c>
      <c r="CJ140">
        <f ca="1"/>
        <v>0</v>
      </c>
      <c r="CK140">
        <f ca="1"/>
        <v>0</v>
      </c>
      <c r="CL140">
        <f ca="1"/>
        <v>0</v>
      </c>
      <c r="CM140">
        <f ca="1"/>
        <v>0</v>
      </c>
      <c r="CN140">
        <f ca="1"/>
        <v>0</v>
      </c>
      <c r="CO140">
        <f ca="1"/>
        <v>0</v>
      </c>
      <c r="CP140">
        <f ca="1"/>
        <v>0</v>
      </c>
      <c r="CQ140">
        <f ca="1"/>
        <v>0</v>
      </c>
      <c r="CR140">
        <f ca="1"/>
        <v>0</v>
      </c>
      <c r="CS140">
        <f ca="1"/>
        <v>0</v>
      </c>
      <c r="CT140">
        <f ca="1"/>
        <v>0</v>
      </c>
      <c r="CU140">
        <f ca="1"/>
        <v>0</v>
      </c>
      <c r="CV140">
        <f ca="1"/>
        <v>0</v>
      </c>
      <c r="CW140">
        <f ca="1"/>
        <v>0</v>
      </c>
      <c r="CX140">
        <f ca="1"/>
        <v>0</v>
      </c>
      <c r="CY140">
        <f ca="1"/>
        <v>0</v>
      </c>
      <c r="CZ140">
        <f ca="1"/>
        <v>0</v>
      </c>
      <c r="DA140">
        <f ca="1"/>
        <v>0</v>
      </c>
      <c r="DB140" t="b">
        <f ca="1"/>
        <v>0</v>
      </c>
      <c r="DC140" t="b">
        <f ca="1"/>
        <v>0</v>
      </c>
      <c r="DD140">
        <f ca="1"/>
        <v>0</v>
      </c>
      <c r="DE140" t="b">
        <f ca="1"/>
        <v>0</v>
      </c>
      <c r="DF140">
        <f ca="1"/>
        <v>0</v>
      </c>
    </row>
    <row r="141" spans="1:110" x14ac:dyDescent="0.2">
      <c r="A141" t="str">
        <f ca="1"/>
        <v>6_7 Villa</v>
      </c>
      <c r="B141">
        <f ca="1"/>
        <v>11</v>
      </c>
      <c r="C141">
        <f ca="1"/>
        <v>0</v>
      </c>
      <c r="D141">
        <f ca="1"/>
        <v>0</v>
      </c>
      <c r="E141">
        <f ca="1"/>
        <v>0</v>
      </c>
      <c r="F141">
        <f ca="1"/>
        <v>0</v>
      </c>
      <c r="G141">
        <f ca="1"/>
        <v>0</v>
      </c>
      <c r="H141">
        <f ca="1"/>
        <v>0</v>
      </c>
      <c r="I141">
        <f ca="1"/>
        <v>0</v>
      </c>
      <c r="J141" t="str">
        <f ca="1"/>
        <v>0:54</v>
      </c>
      <c r="K141" t="b">
        <f ca="1"/>
        <v>0</v>
      </c>
      <c r="L141" t="b">
        <f ca="1"/>
        <v>1</v>
      </c>
      <c r="M141" t="b">
        <f ca="1"/>
        <v>0</v>
      </c>
      <c r="N141" t="str">
        <f ca="1"/>
        <v>Finka</v>
      </c>
      <c r="O141" t="b">
        <f ca="1"/>
        <v>0</v>
      </c>
      <c r="P141">
        <f ca="1"/>
        <v>0</v>
      </c>
      <c r="Q141">
        <f ca="1"/>
        <v>0</v>
      </c>
      <c r="R141">
        <f ca="1"/>
        <v>0</v>
      </c>
      <c r="S141">
        <f ca="1"/>
        <v>0</v>
      </c>
      <c r="T141">
        <f ca="1"/>
        <v>0</v>
      </c>
      <c r="U141">
        <f ca="1"/>
        <v>0</v>
      </c>
      <c r="V141">
        <f ca="1"/>
        <v>0</v>
      </c>
      <c r="W141">
        <f ca="1"/>
        <v>0</v>
      </c>
      <c r="X141">
        <f ca="1"/>
        <v>0</v>
      </c>
      <c r="Y141">
        <f ca="1"/>
        <v>0</v>
      </c>
      <c r="Z141">
        <f ca="1"/>
        <v>11</v>
      </c>
      <c r="AA141">
        <f ca="1"/>
        <v>0</v>
      </c>
      <c r="AB141">
        <f ca="1"/>
        <v>0</v>
      </c>
      <c r="AC141">
        <f ca="1"/>
        <v>0</v>
      </c>
      <c r="AD141">
        <f ca="1"/>
        <v>0</v>
      </c>
      <c r="AE141">
        <f ca="1"/>
        <v>0</v>
      </c>
      <c r="AF141">
        <f ca="1"/>
        <v>0</v>
      </c>
      <c r="AG141">
        <f ca="1"/>
        <v>0</v>
      </c>
      <c r="AH141">
        <f ca="1"/>
        <v>0</v>
      </c>
      <c r="AI141">
        <f ca="1"/>
        <v>0</v>
      </c>
      <c r="AJ141">
        <f ca="1"/>
        <v>0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  <c r="AQ141">
        <f ca="1"/>
        <v>0</v>
      </c>
      <c r="AR141">
        <f ca="1"/>
        <v>0</v>
      </c>
      <c r="AS141">
        <f ca="1"/>
        <v>0</v>
      </c>
      <c r="AT141">
        <f ca="1"/>
        <v>0</v>
      </c>
      <c r="AU141">
        <f ca="1"/>
        <v>0</v>
      </c>
      <c r="AV141">
        <f ca="1"/>
        <v>0</v>
      </c>
      <c r="AW141">
        <f ca="1"/>
        <v>0</v>
      </c>
      <c r="AX141">
        <f ca="1"/>
        <v>0</v>
      </c>
      <c r="AY141">
        <f ca="1"/>
        <v>0</v>
      </c>
      <c r="AZ141">
        <f ca="1"/>
        <v>0</v>
      </c>
      <c r="BA141">
        <f ca="1"/>
        <v>0</v>
      </c>
      <c r="BB141">
        <f ca="1"/>
        <v>0</v>
      </c>
      <c r="BC141">
        <f ca="1"/>
        <v>0</v>
      </c>
      <c r="BD141">
        <f ca="1"/>
        <v>0</v>
      </c>
      <c r="BE141">
        <f ca="1"/>
        <v>0</v>
      </c>
      <c r="BF141">
        <f ca="1"/>
        <v>0</v>
      </c>
      <c r="BG141">
        <f ca="1"/>
        <v>0</v>
      </c>
      <c r="BH141">
        <f ca="1"/>
        <v>0</v>
      </c>
      <c r="BI141">
        <f ca="1"/>
        <v>0</v>
      </c>
      <c r="BJ141">
        <f ca="1"/>
        <v>0</v>
      </c>
      <c r="BK141">
        <f ca="1"/>
        <v>0</v>
      </c>
      <c r="BL141">
        <f ca="1"/>
        <v>0</v>
      </c>
      <c r="BM141">
        <f ca="1"/>
        <v>0</v>
      </c>
      <c r="BN141">
        <f ca="1"/>
        <v>0</v>
      </c>
      <c r="BO141">
        <f ca="1"/>
        <v>0</v>
      </c>
      <c r="BP141">
        <f ca="1"/>
        <v>0</v>
      </c>
      <c r="BQ141">
        <f ca="1"/>
        <v>0</v>
      </c>
      <c r="BR141" t="str">
        <f ca="1"/>
        <v/>
      </c>
      <c r="BS141">
        <f ca="1"/>
        <v>0</v>
      </c>
      <c r="BT141">
        <f ca="1"/>
        <v>0</v>
      </c>
      <c r="BU141" t="b">
        <f ca="1"/>
        <v>0</v>
      </c>
      <c r="BV141" t="b">
        <f ca="1"/>
        <v>0</v>
      </c>
      <c r="BW141">
        <f ca="1"/>
        <v>0</v>
      </c>
      <c r="BX141">
        <f ca="1"/>
        <v>0</v>
      </c>
      <c r="BY141">
        <f ca="1"/>
        <v>0</v>
      </c>
      <c r="BZ141">
        <f ca="1"/>
        <v>0</v>
      </c>
      <c r="CA141">
        <f ca="1"/>
        <v>0</v>
      </c>
      <c r="CB141">
        <f ca="1"/>
        <v>0</v>
      </c>
      <c r="CC141" t="b">
        <f ca="1"/>
        <v>0</v>
      </c>
      <c r="CD141" t="b">
        <f ca="1"/>
        <v>1</v>
      </c>
      <c r="CE141">
        <f ca="1"/>
        <v>0</v>
      </c>
      <c r="CF141">
        <f ca="1"/>
        <v>0</v>
      </c>
      <c r="CG141">
        <f ca="1"/>
        <v>0</v>
      </c>
      <c r="CH141">
        <f ca="1"/>
        <v>54</v>
      </c>
      <c r="CI141">
        <f ca="1"/>
        <v>126</v>
      </c>
      <c r="CJ141">
        <f ca="1"/>
        <v>0</v>
      </c>
      <c r="CK141">
        <f ca="1"/>
        <v>0</v>
      </c>
      <c r="CL141">
        <f ca="1"/>
        <v>0</v>
      </c>
      <c r="CM141">
        <f ca="1"/>
        <v>0</v>
      </c>
      <c r="CN141">
        <f ca="1"/>
        <v>0</v>
      </c>
      <c r="CO141">
        <f ca="1"/>
        <v>0</v>
      </c>
      <c r="CP141">
        <f ca="1"/>
        <v>0</v>
      </c>
      <c r="CQ141">
        <f ca="1"/>
        <v>0</v>
      </c>
      <c r="CR141">
        <f ca="1"/>
        <v>0</v>
      </c>
      <c r="CS141">
        <f ca="1"/>
        <v>0</v>
      </c>
      <c r="CT141">
        <f ca="1"/>
        <v>0</v>
      </c>
      <c r="CU141">
        <f ca="1"/>
        <v>0</v>
      </c>
      <c r="CV141">
        <f ca="1"/>
        <v>0</v>
      </c>
      <c r="CW141">
        <f ca="1"/>
        <v>0</v>
      </c>
      <c r="CX141">
        <f ca="1"/>
        <v>0</v>
      </c>
      <c r="CY141">
        <f ca="1"/>
        <v>0</v>
      </c>
      <c r="CZ141">
        <f ca="1"/>
        <v>0</v>
      </c>
      <c r="DA141">
        <f ca="1"/>
        <v>0</v>
      </c>
      <c r="DB141" t="b">
        <f ca="1"/>
        <v>1</v>
      </c>
      <c r="DC141" t="b">
        <f ca="1"/>
        <v>0</v>
      </c>
      <c r="DD141">
        <f ca="1"/>
        <v>0</v>
      </c>
      <c r="DE141" t="b">
        <f ca="1"/>
        <v>0</v>
      </c>
      <c r="DF141">
        <f ca="1"/>
        <v>0</v>
      </c>
    </row>
    <row r="142" spans="1:110" x14ac:dyDescent="0.2">
      <c r="A142" t="str">
        <f ca="1"/>
        <v>6_7 Villa</v>
      </c>
      <c r="B142">
        <f ca="1"/>
        <v>12</v>
      </c>
      <c r="C142">
        <f ca="1"/>
        <v>0</v>
      </c>
      <c r="D142">
        <f ca="1"/>
        <v>0</v>
      </c>
      <c r="E142">
        <f ca="1"/>
        <v>0</v>
      </c>
      <c r="F142">
        <f ca="1"/>
        <v>0</v>
      </c>
      <c r="G142">
        <f ca="1"/>
        <v>0</v>
      </c>
      <c r="H142">
        <f ca="1"/>
        <v>0</v>
      </c>
      <c r="I142">
        <f ca="1"/>
        <v>0</v>
      </c>
      <c r="J142" t="str">
        <f ca="1"/>
        <v>2:14</v>
      </c>
      <c r="K142" t="b">
        <f ca="1"/>
        <v>0</v>
      </c>
      <c r="L142" t="b">
        <f ca="1"/>
        <v>1</v>
      </c>
      <c r="M142" t="b">
        <f ca="1"/>
        <v>0</v>
      </c>
      <c r="N142" t="str">
        <f ca="1"/>
        <v>Finka</v>
      </c>
      <c r="O142" t="b">
        <f ca="1"/>
        <v>0</v>
      </c>
      <c r="P142">
        <f ca="1"/>
        <v>0</v>
      </c>
      <c r="Q142">
        <f ca="1"/>
        <v>0</v>
      </c>
      <c r="R142">
        <f ca="1"/>
        <v>0</v>
      </c>
      <c r="S142">
        <f ca="1"/>
        <v>0</v>
      </c>
      <c r="T142">
        <f ca="1"/>
        <v>0</v>
      </c>
      <c r="U142">
        <f ca="1"/>
        <v>0</v>
      </c>
      <c r="V142">
        <f ca="1"/>
        <v>0</v>
      </c>
      <c r="W142">
        <f ca="1"/>
        <v>0</v>
      </c>
      <c r="X142">
        <f ca="1"/>
        <v>0</v>
      </c>
      <c r="Y142">
        <f ca="1"/>
        <v>0</v>
      </c>
      <c r="Z142">
        <f ca="1"/>
        <v>12</v>
      </c>
      <c r="AA142">
        <f ca="1"/>
        <v>0</v>
      </c>
      <c r="AB142">
        <f ca="1"/>
        <v>0</v>
      </c>
      <c r="AC142">
        <f ca="1"/>
        <v>0</v>
      </c>
      <c r="AD142">
        <f ca="1"/>
        <v>0</v>
      </c>
      <c r="AE142">
        <f ca="1"/>
        <v>0</v>
      </c>
      <c r="AF142">
        <f ca="1"/>
        <v>0</v>
      </c>
      <c r="AG142">
        <f ca="1"/>
        <v>0</v>
      </c>
      <c r="AH142">
        <f ca="1"/>
        <v>0</v>
      </c>
      <c r="AI142">
        <f ca="1"/>
        <v>0</v>
      </c>
      <c r="AJ142">
        <f ca="1"/>
        <v>0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  <c r="AQ142">
        <f ca="1"/>
        <v>0</v>
      </c>
      <c r="AR142">
        <f ca="1"/>
        <v>0</v>
      </c>
      <c r="AS142">
        <f ca="1"/>
        <v>0</v>
      </c>
      <c r="AT142">
        <f ca="1"/>
        <v>0</v>
      </c>
      <c r="AU142">
        <f ca="1"/>
        <v>0</v>
      </c>
      <c r="AV142">
        <f ca="1"/>
        <v>0</v>
      </c>
      <c r="AW142">
        <f ca="1"/>
        <v>0</v>
      </c>
      <c r="AX142">
        <f ca="1"/>
        <v>0</v>
      </c>
      <c r="AY142">
        <f ca="1"/>
        <v>0</v>
      </c>
      <c r="AZ142">
        <f ca="1"/>
        <v>0</v>
      </c>
      <c r="BA142">
        <f ca="1"/>
        <v>0</v>
      </c>
      <c r="BB142">
        <f ca="1"/>
        <v>0</v>
      </c>
      <c r="BC142">
        <f ca="1"/>
        <v>0</v>
      </c>
      <c r="BD142">
        <f ca="1"/>
        <v>0</v>
      </c>
      <c r="BE142">
        <f ca="1"/>
        <v>0</v>
      </c>
      <c r="BF142">
        <f ca="1"/>
        <v>0</v>
      </c>
      <c r="BG142">
        <f ca="1"/>
        <v>0</v>
      </c>
      <c r="BH142">
        <f ca="1"/>
        <v>0</v>
      </c>
      <c r="BI142">
        <f ca="1"/>
        <v>0</v>
      </c>
      <c r="BJ142">
        <f ca="1"/>
        <v>0</v>
      </c>
      <c r="BK142">
        <f ca="1"/>
        <v>0</v>
      </c>
      <c r="BL142">
        <f ca="1"/>
        <v>0</v>
      </c>
      <c r="BM142">
        <f ca="1"/>
        <v>0</v>
      </c>
      <c r="BN142">
        <f ca="1"/>
        <v>0</v>
      </c>
      <c r="BO142">
        <f ca="1"/>
        <v>0</v>
      </c>
      <c r="BP142">
        <f ca="1"/>
        <v>0</v>
      </c>
      <c r="BQ142">
        <f ca="1"/>
        <v>0</v>
      </c>
      <c r="BR142" t="str">
        <f ca="1"/>
        <v/>
      </c>
      <c r="BS142">
        <f ca="1"/>
        <v>0</v>
      </c>
      <c r="BT142">
        <f ca="1"/>
        <v>0</v>
      </c>
      <c r="BU142" t="b">
        <f ca="1"/>
        <v>0</v>
      </c>
      <c r="BV142" t="b">
        <f ca="1"/>
        <v>0</v>
      </c>
      <c r="BW142">
        <f ca="1"/>
        <v>0</v>
      </c>
      <c r="BX142">
        <f ca="1"/>
        <v>0</v>
      </c>
      <c r="BY142">
        <f ca="1"/>
        <v>0</v>
      </c>
      <c r="BZ142">
        <f ca="1"/>
        <v>0</v>
      </c>
      <c r="CA142">
        <f ca="1"/>
        <v>0</v>
      </c>
      <c r="CB142">
        <f ca="1"/>
        <v>0</v>
      </c>
      <c r="CC142" t="b">
        <f ca="1"/>
        <v>0</v>
      </c>
      <c r="CD142" t="b">
        <f ca="1"/>
        <v>1</v>
      </c>
      <c r="CE142">
        <f ca="1"/>
        <v>0</v>
      </c>
      <c r="CF142">
        <f ca="1"/>
        <v>0</v>
      </c>
      <c r="CG142">
        <f ca="1"/>
        <v>0</v>
      </c>
      <c r="CH142">
        <f ca="1"/>
        <v>134</v>
      </c>
      <c r="CI142">
        <f ca="1"/>
        <v>46</v>
      </c>
      <c r="CJ142">
        <f ca="1"/>
        <v>0</v>
      </c>
      <c r="CK142">
        <f ca="1"/>
        <v>0</v>
      </c>
      <c r="CL142">
        <f ca="1"/>
        <v>0</v>
      </c>
      <c r="CM142">
        <f ca="1"/>
        <v>0</v>
      </c>
      <c r="CN142">
        <f ca="1"/>
        <v>0</v>
      </c>
      <c r="CO142">
        <f ca="1"/>
        <v>0</v>
      </c>
      <c r="CP142">
        <f ca="1"/>
        <v>0</v>
      </c>
      <c r="CQ142">
        <f ca="1"/>
        <v>0</v>
      </c>
      <c r="CR142">
        <f ca="1"/>
        <v>0</v>
      </c>
      <c r="CS142">
        <f ca="1"/>
        <v>0</v>
      </c>
      <c r="CT142">
        <f ca="1"/>
        <v>0</v>
      </c>
      <c r="CU142">
        <f ca="1"/>
        <v>0</v>
      </c>
      <c r="CV142">
        <f ca="1"/>
        <v>0</v>
      </c>
      <c r="CW142">
        <f ca="1"/>
        <v>0</v>
      </c>
      <c r="CX142">
        <f ca="1"/>
        <v>0</v>
      </c>
      <c r="CY142">
        <f ca="1"/>
        <v>0</v>
      </c>
      <c r="CZ142">
        <f ca="1"/>
        <v>0</v>
      </c>
      <c r="DA142">
        <f ca="1"/>
        <v>0</v>
      </c>
      <c r="DB142" t="b">
        <f ca="1"/>
        <v>1</v>
      </c>
      <c r="DC142" t="b">
        <f ca="1"/>
        <v>0</v>
      </c>
      <c r="DD142">
        <f ca="1"/>
        <v>0</v>
      </c>
      <c r="DE142" t="b">
        <f ca="1"/>
        <v>0</v>
      </c>
      <c r="DF142">
        <f ca="1"/>
        <v>0</v>
      </c>
    </row>
    <row r="143" spans="1:110" x14ac:dyDescent="0.2">
      <c r="A143" t="str">
        <f ca="1"/>
        <v>6_7 Villa</v>
      </c>
      <c r="B143">
        <f ca="1"/>
        <v>13</v>
      </c>
      <c r="C143">
        <f ca="1"/>
        <v>0</v>
      </c>
      <c r="D143">
        <f ca="1"/>
        <v>0</v>
      </c>
      <c r="E143">
        <f ca="1"/>
        <v>0</v>
      </c>
      <c r="F143">
        <f ca="1"/>
        <v>0</v>
      </c>
      <c r="G143">
        <f ca="1"/>
        <v>0</v>
      </c>
      <c r="H143">
        <f ca="1"/>
        <v>0</v>
      </c>
      <c r="I143">
        <f ca="1"/>
        <v>0</v>
      </c>
      <c r="J143">
        <f ca="1"/>
        <v>0</v>
      </c>
      <c r="K143" t="b">
        <f ca="1"/>
        <v>0</v>
      </c>
      <c r="L143" t="b">
        <f ca="1"/>
        <v>0</v>
      </c>
      <c r="M143" t="b">
        <f ca="1"/>
        <v>0</v>
      </c>
      <c r="N143" t="str">
        <f ca="1"/>
        <v>Finka</v>
      </c>
      <c r="O143" t="b">
        <f ca="1"/>
        <v>0</v>
      </c>
      <c r="P143">
        <f ca="1"/>
        <v>0</v>
      </c>
      <c r="Q143">
        <f ca="1"/>
        <v>0</v>
      </c>
      <c r="R143">
        <f ca="1"/>
        <v>0</v>
      </c>
      <c r="S143">
        <f ca="1"/>
        <v>0</v>
      </c>
      <c r="T143">
        <f ca="1"/>
        <v>0</v>
      </c>
      <c r="U143">
        <f ca="1"/>
        <v>0</v>
      </c>
      <c r="V143">
        <f ca="1"/>
        <v>0</v>
      </c>
      <c r="W143">
        <f ca="1"/>
        <v>0</v>
      </c>
      <c r="X143">
        <f ca="1"/>
        <v>0</v>
      </c>
      <c r="Y143">
        <f ca="1"/>
        <v>0</v>
      </c>
      <c r="Z143">
        <f ca="1"/>
        <v>13</v>
      </c>
      <c r="AA143">
        <f ca="1"/>
        <v>0</v>
      </c>
      <c r="AB143">
        <f ca="1"/>
        <v>0</v>
      </c>
      <c r="AC143">
        <f ca="1"/>
        <v>0</v>
      </c>
      <c r="AD143">
        <f ca="1"/>
        <v>0</v>
      </c>
      <c r="AE143">
        <f ca="1"/>
        <v>0</v>
      </c>
      <c r="AF143">
        <f ca="1"/>
        <v>0</v>
      </c>
      <c r="AG143">
        <f ca="1"/>
        <v>0</v>
      </c>
      <c r="AH143">
        <f ca="1"/>
        <v>0</v>
      </c>
      <c r="AI143">
        <f ca="1"/>
        <v>0</v>
      </c>
      <c r="AJ143">
        <f ca="1"/>
        <v>0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  <c r="AQ143">
        <f ca="1"/>
        <v>0</v>
      </c>
      <c r="AR143">
        <f ca="1"/>
        <v>0</v>
      </c>
      <c r="AS143">
        <f ca="1"/>
        <v>0</v>
      </c>
      <c r="AT143">
        <f ca="1"/>
        <v>0</v>
      </c>
      <c r="AU143">
        <f ca="1"/>
        <v>0</v>
      </c>
      <c r="AV143">
        <f ca="1"/>
        <v>0</v>
      </c>
      <c r="AW143">
        <f ca="1"/>
        <v>0</v>
      </c>
      <c r="AX143">
        <f ca="1"/>
        <v>0</v>
      </c>
      <c r="AY143">
        <f ca="1"/>
        <v>0</v>
      </c>
      <c r="AZ143">
        <f ca="1"/>
        <v>0</v>
      </c>
      <c r="BA143">
        <f ca="1"/>
        <v>0</v>
      </c>
      <c r="BB143">
        <f ca="1"/>
        <v>0</v>
      </c>
      <c r="BC143">
        <f ca="1"/>
        <v>0</v>
      </c>
      <c r="BD143">
        <f ca="1"/>
        <v>0</v>
      </c>
      <c r="BE143">
        <f ca="1"/>
        <v>0</v>
      </c>
      <c r="BF143">
        <f ca="1"/>
        <v>0</v>
      </c>
      <c r="BG143">
        <f ca="1"/>
        <v>0</v>
      </c>
      <c r="BH143">
        <f ca="1"/>
        <v>0</v>
      </c>
      <c r="BI143">
        <f ca="1"/>
        <v>0</v>
      </c>
      <c r="BJ143">
        <f ca="1"/>
        <v>0</v>
      </c>
      <c r="BK143">
        <f ca="1"/>
        <v>0</v>
      </c>
      <c r="BL143">
        <f ca="1"/>
        <v>0</v>
      </c>
      <c r="BM143">
        <f ca="1"/>
        <v>0</v>
      </c>
      <c r="BN143">
        <f ca="1"/>
        <v>0</v>
      </c>
      <c r="BO143">
        <f ca="1"/>
        <v>0</v>
      </c>
      <c r="BP143">
        <f ca="1"/>
        <v>0</v>
      </c>
      <c r="BQ143">
        <f ca="1"/>
        <v>0</v>
      </c>
      <c r="BR143" t="str">
        <f ca="1"/>
        <v/>
      </c>
      <c r="BS143">
        <f ca="1"/>
        <v>0</v>
      </c>
      <c r="BT143">
        <f ca="1"/>
        <v>0</v>
      </c>
      <c r="BU143" t="b">
        <f ca="1"/>
        <v>0</v>
      </c>
      <c r="BV143" t="b">
        <f ca="1"/>
        <v>0</v>
      </c>
      <c r="BW143">
        <f ca="1"/>
        <v>0</v>
      </c>
      <c r="BX143">
        <f ca="1"/>
        <v>0</v>
      </c>
      <c r="BY143">
        <f ca="1"/>
        <v>0</v>
      </c>
      <c r="BZ143">
        <f ca="1"/>
        <v>0</v>
      </c>
      <c r="CA143">
        <f ca="1"/>
        <v>1</v>
      </c>
      <c r="CB143">
        <f ca="1"/>
        <v>0</v>
      </c>
      <c r="CC143" t="b">
        <f ca="1"/>
        <v>0</v>
      </c>
      <c r="CD143" t="b">
        <f ca="1"/>
        <v>1</v>
      </c>
      <c r="CE143">
        <f ca="1"/>
        <v>0</v>
      </c>
      <c r="CF143">
        <f ca="1"/>
        <v>0</v>
      </c>
      <c r="CG143">
        <f ca="1"/>
        <v>0</v>
      </c>
      <c r="CH143">
        <f ca="1"/>
        <v>0</v>
      </c>
      <c r="CI143" t="b">
        <f ca="1"/>
        <v>0</v>
      </c>
      <c r="CJ143">
        <f ca="1"/>
        <v>0</v>
      </c>
      <c r="CK143">
        <f ca="1"/>
        <v>0</v>
      </c>
      <c r="CL143">
        <f ca="1"/>
        <v>0</v>
      </c>
      <c r="CM143">
        <f ca="1"/>
        <v>0</v>
      </c>
      <c r="CN143">
        <f ca="1"/>
        <v>0</v>
      </c>
      <c r="CO143">
        <f ca="1"/>
        <v>0</v>
      </c>
      <c r="CP143">
        <f ca="1"/>
        <v>0</v>
      </c>
      <c r="CQ143">
        <f ca="1"/>
        <v>0</v>
      </c>
      <c r="CR143">
        <f ca="1"/>
        <v>0</v>
      </c>
      <c r="CS143">
        <f ca="1"/>
        <v>0</v>
      </c>
      <c r="CT143">
        <f ca="1"/>
        <v>0</v>
      </c>
      <c r="CU143">
        <f ca="1"/>
        <v>0</v>
      </c>
      <c r="CV143">
        <f ca="1"/>
        <v>0</v>
      </c>
      <c r="CW143">
        <f ca="1"/>
        <v>0</v>
      </c>
      <c r="CX143">
        <f ca="1"/>
        <v>0</v>
      </c>
      <c r="CY143">
        <f ca="1"/>
        <v>0</v>
      </c>
      <c r="CZ143">
        <f ca="1"/>
        <v>0</v>
      </c>
      <c r="DA143">
        <f ca="1"/>
        <v>0</v>
      </c>
      <c r="DB143" t="b">
        <f ca="1"/>
        <v>0</v>
      </c>
      <c r="DC143" t="b">
        <f ca="1"/>
        <v>0</v>
      </c>
      <c r="DD143">
        <f ca="1"/>
        <v>0</v>
      </c>
      <c r="DE143" t="b">
        <f ca="1"/>
        <v>0</v>
      </c>
      <c r="DF143">
        <f ca="1"/>
        <v>0</v>
      </c>
    </row>
    <row r="144" spans="1:110" x14ac:dyDescent="0.2">
      <c r="A144" t="str">
        <f ca="1"/>
        <v>6_7 Villa</v>
      </c>
      <c r="B144">
        <f ca="1"/>
        <v>14</v>
      </c>
      <c r="C144">
        <f ca="1"/>
        <v>0</v>
      </c>
      <c r="D144">
        <f ca="1"/>
        <v>0</v>
      </c>
      <c r="E144">
        <f ca="1"/>
        <v>0</v>
      </c>
      <c r="F144">
        <f ca="1"/>
        <v>0</v>
      </c>
      <c r="G144">
        <f ca="1"/>
        <v>0</v>
      </c>
      <c r="H144">
        <f ca="1"/>
        <v>0</v>
      </c>
      <c r="I144">
        <f ca="1"/>
        <v>0</v>
      </c>
      <c r="J144">
        <f ca="1"/>
        <v>0</v>
      </c>
      <c r="K144" t="b">
        <f ca="1"/>
        <v>0</v>
      </c>
      <c r="L144" t="b">
        <f ca="1"/>
        <v>0</v>
      </c>
      <c r="M144" t="b">
        <f ca="1"/>
        <v>0</v>
      </c>
      <c r="N144" t="str">
        <f ca="1"/>
        <v>Thunderbird</v>
      </c>
      <c r="O144" t="b">
        <f ca="1"/>
        <v>0</v>
      </c>
      <c r="P144">
        <f ca="1"/>
        <v>0</v>
      </c>
      <c r="Q144">
        <f ca="1"/>
        <v>0</v>
      </c>
      <c r="R144">
        <f ca="1"/>
        <v>0</v>
      </c>
      <c r="S144">
        <f ca="1"/>
        <v>0</v>
      </c>
      <c r="T144">
        <f ca="1"/>
        <v>0</v>
      </c>
      <c r="U144">
        <f ca="1"/>
        <v>0</v>
      </c>
      <c r="V144">
        <f ca="1"/>
        <v>0</v>
      </c>
      <c r="W144">
        <f ca="1"/>
        <v>0</v>
      </c>
      <c r="X144">
        <f ca="1"/>
        <v>0</v>
      </c>
      <c r="Y144">
        <f ca="1"/>
        <v>0</v>
      </c>
      <c r="Z144">
        <f ca="1"/>
        <v>14</v>
      </c>
      <c r="AA144">
        <f ca="1"/>
        <v>0</v>
      </c>
      <c r="AB144">
        <f ca="1"/>
        <v>0</v>
      </c>
      <c r="AC144">
        <f ca="1"/>
        <v>0</v>
      </c>
      <c r="AD144">
        <f ca="1"/>
        <v>0</v>
      </c>
      <c r="AE144">
        <f ca="1"/>
        <v>0</v>
      </c>
      <c r="AF144">
        <f ca="1"/>
        <v>0</v>
      </c>
      <c r="AG144">
        <f ca="1"/>
        <v>0</v>
      </c>
      <c r="AH144">
        <f ca="1"/>
        <v>0</v>
      </c>
      <c r="AI144">
        <f ca="1"/>
        <v>0</v>
      </c>
      <c r="AJ144">
        <f ca="1"/>
        <v>0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  <c r="AQ144">
        <f ca="1"/>
        <v>0</v>
      </c>
      <c r="AR144">
        <f ca="1"/>
        <v>0</v>
      </c>
      <c r="AS144">
        <f ca="1"/>
        <v>0</v>
      </c>
      <c r="AT144">
        <f ca="1"/>
        <v>0</v>
      </c>
      <c r="AU144">
        <f ca="1"/>
        <v>0</v>
      </c>
      <c r="AV144">
        <f ca="1"/>
        <v>0</v>
      </c>
      <c r="AW144">
        <f ca="1"/>
        <v>0</v>
      </c>
      <c r="AX144">
        <f ca="1"/>
        <v>0</v>
      </c>
      <c r="AY144">
        <f ca="1"/>
        <v>0</v>
      </c>
      <c r="AZ144">
        <f ca="1"/>
        <v>0</v>
      </c>
      <c r="BA144">
        <f ca="1"/>
        <v>0</v>
      </c>
      <c r="BB144">
        <f ca="1"/>
        <v>0</v>
      </c>
      <c r="BC144">
        <f ca="1"/>
        <v>0</v>
      </c>
      <c r="BD144">
        <f ca="1"/>
        <v>0</v>
      </c>
      <c r="BE144">
        <f ca="1"/>
        <v>0</v>
      </c>
      <c r="BF144">
        <f ca="1"/>
        <v>0</v>
      </c>
      <c r="BG144">
        <f ca="1"/>
        <v>0</v>
      </c>
      <c r="BH144">
        <f ca="1"/>
        <v>0</v>
      </c>
      <c r="BI144">
        <f ca="1"/>
        <v>0</v>
      </c>
      <c r="BJ144">
        <f ca="1"/>
        <v>0</v>
      </c>
      <c r="BK144">
        <f ca="1"/>
        <v>0</v>
      </c>
      <c r="BL144">
        <f ca="1"/>
        <v>0</v>
      </c>
      <c r="BM144">
        <f ca="1"/>
        <v>0</v>
      </c>
      <c r="BN144">
        <f ca="1"/>
        <v>0</v>
      </c>
      <c r="BO144">
        <f ca="1"/>
        <v>0</v>
      </c>
      <c r="BP144">
        <f ca="1"/>
        <v>0</v>
      </c>
      <c r="BQ144">
        <f ca="1"/>
        <v>0</v>
      </c>
      <c r="BR144" t="str">
        <f ca="1"/>
        <v/>
      </c>
      <c r="BS144">
        <f ca="1"/>
        <v>0</v>
      </c>
      <c r="BT144">
        <f ca="1"/>
        <v>0</v>
      </c>
      <c r="BU144" t="b">
        <f ca="1"/>
        <v>0</v>
      </c>
      <c r="BV144" t="b">
        <f ca="1"/>
        <v>0</v>
      </c>
      <c r="BW144">
        <f ca="1"/>
        <v>0</v>
      </c>
      <c r="BX144">
        <f ca="1"/>
        <v>0</v>
      </c>
      <c r="BY144">
        <f ca="1"/>
        <v>0</v>
      </c>
      <c r="BZ144">
        <f ca="1"/>
        <v>0</v>
      </c>
      <c r="CA144">
        <f ca="1"/>
        <v>2</v>
      </c>
      <c r="CB144">
        <f ca="1"/>
        <v>2</v>
      </c>
      <c r="CC144" t="b">
        <f ca="1"/>
        <v>0</v>
      </c>
      <c r="CD144" t="b">
        <f ca="1"/>
        <v>1</v>
      </c>
      <c r="CE144">
        <f ca="1"/>
        <v>0</v>
      </c>
      <c r="CF144">
        <f ca="1"/>
        <v>0</v>
      </c>
      <c r="CG144">
        <f ca="1"/>
        <v>0</v>
      </c>
      <c r="CH144">
        <f ca="1"/>
        <v>0</v>
      </c>
      <c r="CI144" t="b">
        <f ca="1"/>
        <v>0</v>
      </c>
      <c r="CJ144">
        <f ca="1"/>
        <v>0</v>
      </c>
      <c r="CK144">
        <f ca="1"/>
        <v>0</v>
      </c>
      <c r="CL144">
        <f ca="1"/>
        <v>0</v>
      </c>
      <c r="CM144">
        <f ca="1"/>
        <v>0</v>
      </c>
      <c r="CN144">
        <f ca="1"/>
        <v>0</v>
      </c>
      <c r="CO144">
        <f ca="1"/>
        <v>0</v>
      </c>
      <c r="CP144">
        <f ca="1"/>
        <v>0</v>
      </c>
      <c r="CQ144">
        <f ca="1"/>
        <v>0</v>
      </c>
      <c r="CR144">
        <f ca="1"/>
        <v>0</v>
      </c>
      <c r="CS144">
        <f ca="1"/>
        <v>0</v>
      </c>
      <c r="CT144">
        <f ca="1"/>
        <v>0</v>
      </c>
      <c r="CU144">
        <f ca="1"/>
        <v>0</v>
      </c>
      <c r="CV144">
        <f ca="1"/>
        <v>0</v>
      </c>
      <c r="CW144">
        <f ca="1"/>
        <v>0</v>
      </c>
      <c r="CX144">
        <f ca="1"/>
        <v>0</v>
      </c>
      <c r="CY144">
        <f ca="1"/>
        <v>0</v>
      </c>
      <c r="CZ144">
        <f ca="1"/>
        <v>0</v>
      </c>
      <c r="DA144">
        <f ca="1"/>
        <v>0</v>
      </c>
      <c r="DB144" t="b">
        <f ca="1"/>
        <v>0</v>
      </c>
      <c r="DC144" t="b">
        <f ca="1"/>
        <v>0</v>
      </c>
      <c r="DD144">
        <f ca="1"/>
        <v>0</v>
      </c>
      <c r="DE144" t="b">
        <f ca="1"/>
        <v>0</v>
      </c>
      <c r="DF144">
        <f ca="1"/>
        <v>0</v>
      </c>
    </row>
    <row r="145" spans="1:110" x14ac:dyDescent="0.2">
      <c r="A145" t="str">
        <f ca="1"/>
        <v>6_7 Border</v>
      </c>
      <c r="B145">
        <f ca="1"/>
        <v>1</v>
      </c>
      <c r="C145">
        <f ca="1"/>
        <v>0</v>
      </c>
      <c r="D145">
        <f ca="1"/>
        <v>0</v>
      </c>
      <c r="E145">
        <f ca="1"/>
        <v>0</v>
      </c>
      <c r="F145">
        <f ca="1"/>
        <v>0</v>
      </c>
      <c r="G145">
        <f ca="1"/>
        <v>0</v>
      </c>
      <c r="H145">
        <f ca="1"/>
        <v>0</v>
      </c>
      <c r="I145">
        <f ca="1"/>
        <v>0</v>
      </c>
      <c r="J145">
        <f ca="1"/>
        <v>0</v>
      </c>
      <c r="K145" t="b">
        <f ca="1"/>
        <v>0</v>
      </c>
      <c r="L145" t="b">
        <f ca="1"/>
        <v>0</v>
      </c>
      <c r="M145" t="b">
        <f ca="1"/>
        <v>0</v>
      </c>
      <c r="N145" t="str">
        <f ca="1"/>
        <v>Finka</v>
      </c>
      <c r="O145" t="b">
        <f ca="1"/>
        <v>0</v>
      </c>
      <c r="P145">
        <f ca="1"/>
        <v>0</v>
      </c>
      <c r="Q145">
        <f ca="1"/>
        <v>0</v>
      </c>
      <c r="R145">
        <f ca="1"/>
        <v>0</v>
      </c>
      <c r="S145">
        <f ca="1"/>
        <v>0</v>
      </c>
      <c r="T145">
        <f ca="1"/>
        <v>0</v>
      </c>
      <c r="U145">
        <f ca="1"/>
        <v>0</v>
      </c>
      <c r="V145">
        <f ca="1"/>
        <v>0</v>
      </c>
      <c r="W145">
        <f ca="1"/>
        <v>0</v>
      </c>
      <c r="X145">
        <f ca="1"/>
        <v>0</v>
      </c>
      <c r="Y145">
        <f ca="1"/>
        <v>0</v>
      </c>
      <c r="Z145">
        <f ca="1"/>
        <v>1</v>
      </c>
      <c r="AA145">
        <f ca="1"/>
        <v>0</v>
      </c>
      <c r="AB145">
        <f ca="1"/>
        <v>0</v>
      </c>
      <c r="AC145">
        <f ca="1"/>
        <v>0</v>
      </c>
      <c r="AD145">
        <f ca="1"/>
        <v>0</v>
      </c>
      <c r="AE145">
        <f ca="1"/>
        <v>0</v>
      </c>
      <c r="AF145">
        <f ca="1"/>
        <v>0</v>
      </c>
      <c r="AG145">
        <f ca="1"/>
        <v>0</v>
      </c>
      <c r="AH145">
        <f ca="1"/>
        <v>0</v>
      </c>
      <c r="AI145">
        <f ca="1"/>
        <v>0</v>
      </c>
      <c r="AJ145">
        <f ca="1"/>
        <v>0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  <c r="AQ145">
        <f ca="1"/>
        <v>0</v>
      </c>
      <c r="AR145">
        <f ca="1"/>
        <v>0</v>
      </c>
      <c r="AS145">
        <f ca="1"/>
        <v>0</v>
      </c>
      <c r="AT145">
        <f ca="1"/>
        <v>0</v>
      </c>
      <c r="AU145">
        <f ca="1"/>
        <v>0</v>
      </c>
      <c r="AV145">
        <f ca="1"/>
        <v>0</v>
      </c>
      <c r="AW145">
        <f ca="1"/>
        <v>0</v>
      </c>
      <c r="AX145">
        <f ca="1"/>
        <v>0</v>
      </c>
      <c r="AY145">
        <f ca="1"/>
        <v>0</v>
      </c>
      <c r="AZ145">
        <f ca="1"/>
        <v>0</v>
      </c>
      <c r="BA145">
        <f ca="1"/>
        <v>0</v>
      </c>
      <c r="BB145">
        <f ca="1"/>
        <v>0</v>
      </c>
      <c r="BC145">
        <f ca="1"/>
        <v>0</v>
      </c>
      <c r="BD145">
        <f ca="1"/>
        <v>0</v>
      </c>
      <c r="BE145">
        <f ca="1"/>
        <v>0</v>
      </c>
      <c r="BF145">
        <f ca="1"/>
        <v>0</v>
      </c>
      <c r="BG145">
        <f ca="1"/>
        <v>0</v>
      </c>
      <c r="BH145">
        <f ca="1"/>
        <v>0</v>
      </c>
      <c r="BI145">
        <f ca="1"/>
        <v>0</v>
      </c>
      <c r="BJ145">
        <f ca="1"/>
        <v>0</v>
      </c>
      <c r="BK145">
        <f ca="1"/>
        <v>0</v>
      </c>
      <c r="BL145">
        <f ca="1"/>
        <v>0</v>
      </c>
      <c r="BM145">
        <f ca="1"/>
        <v>0</v>
      </c>
      <c r="BN145">
        <f ca="1"/>
        <v>0</v>
      </c>
      <c r="BO145">
        <f ca="1"/>
        <v>0</v>
      </c>
      <c r="BP145">
        <f ca="1"/>
        <v>0</v>
      </c>
      <c r="BQ145">
        <f ca="1"/>
        <v>0</v>
      </c>
      <c r="BR145" t="str">
        <f ca="1"/>
        <v/>
      </c>
      <c r="BS145">
        <f ca="1"/>
        <v>0</v>
      </c>
      <c r="BT145">
        <f ca="1"/>
        <v>0</v>
      </c>
      <c r="BU145" t="b">
        <f ca="1"/>
        <v>0</v>
      </c>
      <c r="BV145" t="b">
        <f ca="1"/>
        <v>0</v>
      </c>
      <c r="BW145">
        <f ca="1"/>
        <v>0</v>
      </c>
      <c r="BX145">
        <f ca="1"/>
        <v>0</v>
      </c>
      <c r="BY145">
        <f ca="1"/>
        <v>0</v>
      </c>
      <c r="BZ145">
        <f ca="1"/>
        <v>0</v>
      </c>
      <c r="CA145">
        <f ca="1"/>
        <v>3</v>
      </c>
      <c r="CB145">
        <f ca="1"/>
        <v>1</v>
      </c>
      <c r="CC145" t="b">
        <f ca="1"/>
        <v>1</v>
      </c>
      <c r="CD145" t="b">
        <f ca="1"/>
        <v>1</v>
      </c>
      <c r="CE145">
        <f ca="1"/>
        <v>0</v>
      </c>
      <c r="CF145">
        <f ca="1"/>
        <v>0</v>
      </c>
      <c r="CG145">
        <f ca="1"/>
        <v>0</v>
      </c>
      <c r="CH145">
        <f ca="1"/>
        <v>0</v>
      </c>
      <c r="CI145" t="b">
        <f ca="1"/>
        <v>0</v>
      </c>
      <c r="CJ145">
        <f ca="1"/>
        <v>0</v>
      </c>
      <c r="CK145" t="str">
        <f ca="1"/>
        <v>DOES NOT SUPPORT SUBS</v>
      </c>
      <c r="CL145">
        <f ca="1"/>
        <v>0</v>
      </c>
      <c r="CM145">
        <f ca="1"/>
        <v>0</v>
      </c>
      <c r="CN145">
        <f ca="1"/>
        <v>0</v>
      </c>
      <c r="CO145">
        <f ca="1"/>
        <v>0</v>
      </c>
      <c r="CP145">
        <f ca="1"/>
        <v>0</v>
      </c>
      <c r="CQ145">
        <f ca="1"/>
        <v>0</v>
      </c>
      <c r="CR145">
        <f ca="1"/>
        <v>0</v>
      </c>
      <c r="CS145">
        <f ca="1"/>
        <v>0</v>
      </c>
      <c r="CT145">
        <f ca="1"/>
        <v>0</v>
      </c>
      <c r="CU145" t="b">
        <f ca="1"/>
        <v>1</v>
      </c>
      <c r="CV145" t="b">
        <f ca="1"/>
        <v>1</v>
      </c>
      <c r="CW145" t="b">
        <f ca="1"/>
        <v>0</v>
      </c>
      <c r="CX145" t="b">
        <f ca="1"/>
        <v>0</v>
      </c>
      <c r="CY145">
        <f ca="1"/>
        <v>3</v>
      </c>
      <c r="CZ145">
        <f ca="1"/>
        <v>0</v>
      </c>
      <c r="DA145">
        <f ca="1"/>
        <v>0</v>
      </c>
      <c r="DB145" t="b">
        <f ca="1"/>
        <v>0</v>
      </c>
      <c r="DC145" t="b">
        <f ca="1"/>
        <v>0</v>
      </c>
      <c r="DD145">
        <f ca="1"/>
        <v>0</v>
      </c>
      <c r="DE145" t="b">
        <f ca="1"/>
        <v>0</v>
      </c>
      <c r="DF145">
        <f ca="1"/>
        <v>0</v>
      </c>
    </row>
    <row r="146" spans="1:110" x14ac:dyDescent="0.2">
      <c r="A146" t="str">
        <f ca="1"/>
        <v>6_7 Border</v>
      </c>
      <c r="B146">
        <f ca="1"/>
        <v>2</v>
      </c>
      <c r="C146">
        <f ca="1"/>
        <v>0</v>
      </c>
      <c r="D146">
        <f ca="1"/>
        <v>0</v>
      </c>
      <c r="E146">
        <f ca="1"/>
        <v>0</v>
      </c>
      <c r="F146">
        <f ca="1"/>
        <v>0</v>
      </c>
      <c r="G146">
        <f ca="1"/>
        <v>0</v>
      </c>
      <c r="H146">
        <f ca="1"/>
        <v>0</v>
      </c>
      <c r="I146">
        <f ca="1"/>
        <v>0</v>
      </c>
      <c r="J146" t="str">
        <f ca="1"/>
        <v>1:49</v>
      </c>
      <c r="K146" t="b">
        <f ca="1"/>
        <v>0</v>
      </c>
      <c r="L146" t="b">
        <f ca="1"/>
        <v>1</v>
      </c>
      <c r="M146" t="b">
        <f ca="1"/>
        <v>0</v>
      </c>
      <c r="N146" t="str">
        <f ca="1"/>
        <v>Finka</v>
      </c>
      <c r="O146" t="b">
        <f ca="1"/>
        <v>0</v>
      </c>
      <c r="P146">
        <f ca="1"/>
        <v>0</v>
      </c>
      <c r="Q146">
        <f ca="1"/>
        <v>0</v>
      </c>
      <c r="R146">
        <f ca="1"/>
        <v>0</v>
      </c>
      <c r="S146">
        <f ca="1"/>
        <v>0</v>
      </c>
      <c r="T146">
        <f ca="1"/>
        <v>0</v>
      </c>
      <c r="U146">
        <f ca="1"/>
        <v>0</v>
      </c>
      <c r="V146">
        <f ca="1"/>
        <v>0</v>
      </c>
      <c r="W146">
        <f ca="1"/>
        <v>0</v>
      </c>
      <c r="X146">
        <f ca="1"/>
        <v>0</v>
      </c>
      <c r="Y146">
        <f ca="1"/>
        <v>0</v>
      </c>
      <c r="Z146">
        <f ca="1"/>
        <v>2</v>
      </c>
      <c r="AA146">
        <f ca="1"/>
        <v>0</v>
      </c>
      <c r="AB146">
        <f ca="1"/>
        <v>0</v>
      </c>
      <c r="AC146">
        <f ca="1"/>
        <v>0</v>
      </c>
      <c r="AD146">
        <f ca="1"/>
        <v>0</v>
      </c>
      <c r="AE146">
        <f ca="1"/>
        <v>0</v>
      </c>
      <c r="AF146">
        <f ca="1"/>
        <v>0</v>
      </c>
      <c r="AG146">
        <f ca="1"/>
        <v>0</v>
      </c>
      <c r="AH146">
        <f ca="1"/>
        <v>0</v>
      </c>
      <c r="AI146">
        <f ca="1"/>
        <v>0</v>
      </c>
      <c r="AJ146">
        <f ca="1"/>
        <v>0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>
        <f ca="1"/>
        <v>0</v>
      </c>
      <c r="AP146">
        <f ca="1"/>
        <v>0</v>
      </c>
      <c r="AQ146">
        <f ca="1"/>
        <v>0</v>
      </c>
      <c r="AR146">
        <f ca="1"/>
        <v>0</v>
      </c>
      <c r="AS146">
        <f ca="1"/>
        <v>0</v>
      </c>
      <c r="AT146">
        <f ca="1"/>
        <v>0</v>
      </c>
      <c r="AU146">
        <f ca="1"/>
        <v>0</v>
      </c>
      <c r="AV146">
        <f ca="1"/>
        <v>0</v>
      </c>
      <c r="AW146">
        <f ca="1"/>
        <v>0</v>
      </c>
      <c r="AX146">
        <f ca="1"/>
        <v>0</v>
      </c>
      <c r="AY146">
        <f ca="1"/>
        <v>0</v>
      </c>
      <c r="AZ146">
        <f ca="1"/>
        <v>0</v>
      </c>
      <c r="BA146">
        <f ca="1"/>
        <v>0</v>
      </c>
      <c r="BB146">
        <f ca="1"/>
        <v>0</v>
      </c>
      <c r="BC146">
        <f ca="1"/>
        <v>0</v>
      </c>
      <c r="BD146">
        <f ca="1"/>
        <v>0</v>
      </c>
      <c r="BE146">
        <f ca="1"/>
        <v>0</v>
      </c>
      <c r="BF146">
        <f ca="1"/>
        <v>0</v>
      </c>
      <c r="BG146">
        <f ca="1"/>
        <v>0</v>
      </c>
      <c r="BH146">
        <f ca="1"/>
        <v>0</v>
      </c>
      <c r="BI146">
        <f ca="1"/>
        <v>0</v>
      </c>
      <c r="BJ146">
        <f ca="1"/>
        <v>0</v>
      </c>
      <c r="BK146">
        <f ca="1"/>
        <v>0</v>
      </c>
      <c r="BL146">
        <f ca="1"/>
        <v>0</v>
      </c>
      <c r="BM146">
        <f ca="1"/>
        <v>0</v>
      </c>
      <c r="BN146">
        <f ca="1"/>
        <v>0</v>
      </c>
      <c r="BO146">
        <f ca="1"/>
        <v>0</v>
      </c>
      <c r="BP146">
        <f ca="1"/>
        <v>0</v>
      </c>
      <c r="BQ146">
        <f ca="1"/>
        <v>0</v>
      </c>
      <c r="BR146" t="str">
        <f ca="1"/>
        <v/>
      </c>
      <c r="BS146">
        <f ca="1"/>
        <v>0</v>
      </c>
      <c r="BT146">
        <f ca="1"/>
        <v>0</v>
      </c>
      <c r="BU146" t="b">
        <f ca="1"/>
        <v>0</v>
      </c>
      <c r="BV146" t="b">
        <f ca="1"/>
        <v>0</v>
      </c>
      <c r="BW146">
        <f ca="1"/>
        <v>0</v>
      </c>
      <c r="BX146">
        <f ca="1"/>
        <v>0</v>
      </c>
      <c r="BY146">
        <f ca="1"/>
        <v>0</v>
      </c>
      <c r="BZ146">
        <f ca="1"/>
        <v>0</v>
      </c>
      <c r="CA146">
        <f ca="1"/>
        <v>1</v>
      </c>
      <c r="CB146">
        <f ca="1"/>
        <v>0</v>
      </c>
      <c r="CC146" t="b">
        <f ca="1"/>
        <v>1</v>
      </c>
      <c r="CD146" t="b">
        <f ca="1"/>
        <v>1</v>
      </c>
      <c r="CE146">
        <f ca="1"/>
        <v>0</v>
      </c>
      <c r="CF146">
        <f ca="1"/>
        <v>0</v>
      </c>
      <c r="CG146">
        <f ca="1"/>
        <v>0</v>
      </c>
      <c r="CH146">
        <f ca="1"/>
        <v>109</v>
      </c>
      <c r="CI146">
        <f ca="1"/>
        <v>71</v>
      </c>
      <c r="CJ146">
        <f ca="1"/>
        <v>0</v>
      </c>
      <c r="CK146">
        <f ca="1"/>
        <v>0</v>
      </c>
      <c r="CL146">
        <f ca="1"/>
        <v>0</v>
      </c>
      <c r="CM146">
        <f ca="1"/>
        <v>0</v>
      </c>
      <c r="CN146">
        <f ca="1"/>
        <v>0</v>
      </c>
      <c r="CO146">
        <f ca="1"/>
        <v>0</v>
      </c>
      <c r="CP146">
        <f ca="1"/>
        <v>0</v>
      </c>
      <c r="CQ146">
        <f ca="1"/>
        <v>0</v>
      </c>
      <c r="CR146">
        <f ca="1"/>
        <v>0</v>
      </c>
      <c r="CS146">
        <f ca="1"/>
        <v>0</v>
      </c>
      <c r="CT146">
        <f ca="1"/>
        <v>0</v>
      </c>
      <c r="CU146" t="b">
        <f ca="1"/>
        <v>1</v>
      </c>
      <c r="CV146" t="b">
        <f ca="1"/>
        <v>0</v>
      </c>
      <c r="CW146">
        <f ca="1"/>
        <v>71</v>
      </c>
      <c r="CX146">
        <f ca="1"/>
        <v>101</v>
      </c>
      <c r="CY146">
        <f ca="1"/>
        <v>1</v>
      </c>
      <c r="CZ146">
        <f ca="1"/>
        <v>0</v>
      </c>
      <c r="DA146">
        <f ca="1"/>
        <v>0</v>
      </c>
      <c r="DB146" t="b">
        <f ca="1"/>
        <v>1</v>
      </c>
      <c r="DC146" t="b">
        <f ca="1"/>
        <v>1</v>
      </c>
      <c r="DD146">
        <f ca="1"/>
        <v>0</v>
      </c>
      <c r="DE146" t="b">
        <f ca="1"/>
        <v>0</v>
      </c>
      <c r="DF146">
        <f ca="1"/>
        <v>0</v>
      </c>
    </row>
    <row r="147" spans="1:110" x14ac:dyDescent="0.2">
      <c r="A147" t="str">
        <f ca="1"/>
        <v>6_7 Border</v>
      </c>
      <c r="B147">
        <f ca="1"/>
        <v>3</v>
      </c>
      <c r="C147">
        <f ca="1"/>
        <v>0</v>
      </c>
      <c r="D147">
        <f ca="1"/>
        <v>0</v>
      </c>
      <c r="E147">
        <f ca="1"/>
        <v>0</v>
      </c>
      <c r="F147">
        <f ca="1"/>
        <v>0</v>
      </c>
      <c r="G147">
        <f ca="1"/>
        <v>0</v>
      </c>
      <c r="H147">
        <f ca="1"/>
        <v>0</v>
      </c>
      <c r="I147">
        <f ca="1"/>
        <v>0</v>
      </c>
      <c r="J147" t="str">
        <f ca="1"/>
        <v>0:30</v>
      </c>
      <c r="K147" t="b">
        <f ca="1"/>
        <v>1</v>
      </c>
      <c r="L147" t="b">
        <f ca="1"/>
        <v>0</v>
      </c>
      <c r="M147" t="b">
        <f ca="1"/>
        <v>0</v>
      </c>
      <c r="N147" t="str">
        <f ca="1"/>
        <v>Finka</v>
      </c>
      <c r="O147" t="b">
        <f ca="1"/>
        <v>0</v>
      </c>
      <c r="P147">
        <f ca="1"/>
        <v>0</v>
      </c>
      <c r="Q147">
        <f ca="1"/>
        <v>0</v>
      </c>
      <c r="R147">
        <f ca="1"/>
        <v>0</v>
      </c>
      <c r="S147">
        <f ca="1"/>
        <v>0</v>
      </c>
      <c r="T147">
        <f ca="1"/>
        <v>0</v>
      </c>
      <c r="U147">
        <f ca="1"/>
        <v>0</v>
      </c>
      <c r="V147">
        <f ca="1"/>
        <v>0</v>
      </c>
      <c r="W147">
        <f ca="1"/>
        <v>0</v>
      </c>
      <c r="X147">
        <f ca="1"/>
        <v>0</v>
      </c>
      <c r="Y147">
        <f ca="1"/>
        <v>0</v>
      </c>
      <c r="Z147">
        <f ca="1"/>
        <v>3</v>
      </c>
      <c r="AA147">
        <f ca="1"/>
        <v>0</v>
      </c>
      <c r="AB147">
        <f ca="1"/>
        <v>0</v>
      </c>
      <c r="AC147">
        <f ca="1"/>
        <v>0</v>
      </c>
      <c r="AD147">
        <f ca="1"/>
        <v>0</v>
      </c>
      <c r="AE147">
        <f ca="1"/>
        <v>0</v>
      </c>
      <c r="AF147">
        <f ca="1"/>
        <v>0</v>
      </c>
      <c r="AG147">
        <f ca="1"/>
        <v>0</v>
      </c>
      <c r="AH147">
        <f ca="1"/>
        <v>0</v>
      </c>
      <c r="AI147">
        <f ca="1"/>
        <v>0</v>
      </c>
      <c r="AJ147">
        <f ca="1"/>
        <v>0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  <c r="AQ147">
        <f ca="1"/>
        <v>0</v>
      </c>
      <c r="AR147">
        <f ca="1"/>
        <v>0</v>
      </c>
      <c r="AS147">
        <f ca="1"/>
        <v>0</v>
      </c>
      <c r="AT147">
        <f ca="1"/>
        <v>0</v>
      </c>
      <c r="AU147">
        <f ca="1"/>
        <v>0</v>
      </c>
      <c r="AV147">
        <f ca="1"/>
        <v>0</v>
      </c>
      <c r="AW147">
        <f ca="1"/>
        <v>0</v>
      </c>
      <c r="AX147">
        <f ca="1"/>
        <v>0</v>
      </c>
      <c r="AY147">
        <f ca="1"/>
        <v>0</v>
      </c>
      <c r="AZ147">
        <f ca="1"/>
        <v>0</v>
      </c>
      <c r="BA147">
        <f ca="1"/>
        <v>0</v>
      </c>
      <c r="BB147">
        <f ca="1"/>
        <v>0</v>
      </c>
      <c r="BC147">
        <f ca="1"/>
        <v>0</v>
      </c>
      <c r="BD147">
        <f ca="1"/>
        <v>0</v>
      </c>
      <c r="BE147">
        <f ca="1"/>
        <v>0</v>
      </c>
      <c r="BF147">
        <f ca="1"/>
        <v>0</v>
      </c>
      <c r="BG147">
        <f ca="1"/>
        <v>0</v>
      </c>
      <c r="BH147">
        <f ca="1"/>
        <v>0</v>
      </c>
      <c r="BI147">
        <f ca="1"/>
        <v>0</v>
      </c>
      <c r="BJ147">
        <f ca="1"/>
        <v>0</v>
      </c>
      <c r="BK147">
        <f ca="1"/>
        <v>0</v>
      </c>
      <c r="BL147">
        <f ca="1"/>
        <v>0</v>
      </c>
      <c r="BM147">
        <f ca="1"/>
        <v>0</v>
      </c>
      <c r="BN147">
        <f ca="1"/>
        <v>0</v>
      </c>
      <c r="BO147">
        <f ca="1"/>
        <v>0</v>
      </c>
      <c r="BP147">
        <f ca="1"/>
        <v>0</v>
      </c>
      <c r="BQ147">
        <f ca="1"/>
        <v>0</v>
      </c>
      <c r="BR147" t="str">
        <f ca="1"/>
        <v/>
      </c>
      <c r="BS147">
        <f ca="1"/>
        <v>0</v>
      </c>
      <c r="BT147">
        <f ca="1"/>
        <v>-60</v>
      </c>
      <c r="BU147" t="b">
        <f ca="1"/>
        <v>0</v>
      </c>
      <c r="BV147" t="b">
        <f ca="1"/>
        <v>0</v>
      </c>
      <c r="BW147">
        <f ca="1"/>
        <v>0</v>
      </c>
      <c r="BX147">
        <f ca="1"/>
        <v>0</v>
      </c>
      <c r="BY147">
        <f ca="1"/>
        <v>0</v>
      </c>
      <c r="BZ147">
        <f ca="1"/>
        <v>0</v>
      </c>
      <c r="CA147">
        <f ca="1"/>
        <v>0</v>
      </c>
      <c r="CB147">
        <f ca="1"/>
        <v>0</v>
      </c>
      <c r="CC147" t="b">
        <f ca="1"/>
        <v>0</v>
      </c>
      <c r="CD147" t="b">
        <f ca="1"/>
        <v>0</v>
      </c>
      <c r="CE147">
        <f ca="1"/>
        <v>0</v>
      </c>
      <c r="CF147">
        <f ca="1"/>
        <v>0</v>
      </c>
      <c r="CG147">
        <f ca="1"/>
        <v>0</v>
      </c>
      <c r="CH147">
        <f ca="1"/>
        <v>30</v>
      </c>
      <c r="CI147">
        <f ca="1"/>
        <v>90</v>
      </c>
      <c r="CJ147">
        <f ca="1"/>
        <v>0</v>
      </c>
      <c r="CK147">
        <f ca="1"/>
        <v>0</v>
      </c>
      <c r="CL147">
        <f ca="1"/>
        <v>0</v>
      </c>
      <c r="CM147">
        <f ca="1"/>
        <v>0</v>
      </c>
      <c r="CN147">
        <f ca="1"/>
        <v>0</v>
      </c>
      <c r="CO147">
        <f ca="1"/>
        <v>0</v>
      </c>
      <c r="CP147">
        <f ca="1"/>
        <v>0</v>
      </c>
      <c r="CQ147">
        <f ca="1"/>
        <v>0</v>
      </c>
      <c r="CR147">
        <f ca="1"/>
        <v>0</v>
      </c>
      <c r="CS147">
        <f ca="1"/>
        <v>0</v>
      </c>
      <c r="CT147">
        <f ca="1"/>
        <v>0</v>
      </c>
      <c r="CU147" t="b">
        <f ca="1"/>
        <v>0</v>
      </c>
      <c r="CV147" t="b">
        <f ca="1"/>
        <v>1</v>
      </c>
      <c r="CW147">
        <f ca="1"/>
        <v>90</v>
      </c>
      <c r="CX147" t="b">
        <f ca="1"/>
        <v>0</v>
      </c>
      <c r="CY147">
        <f ca="1"/>
        <v>0</v>
      </c>
      <c r="CZ147">
        <f ca="1"/>
        <v>0</v>
      </c>
      <c r="DA147">
        <f ca="1"/>
        <v>0</v>
      </c>
      <c r="DB147" t="b">
        <f ca="1"/>
        <v>0</v>
      </c>
      <c r="DC147" t="b">
        <f ca="1"/>
        <v>0</v>
      </c>
      <c r="DD147">
        <f ca="1"/>
        <v>0</v>
      </c>
      <c r="DE147" t="b">
        <f ca="1"/>
        <v>0</v>
      </c>
      <c r="DF147">
        <f ca="1"/>
        <v>0</v>
      </c>
    </row>
    <row r="148" spans="1:110" x14ac:dyDescent="0.2">
      <c r="A148" t="str">
        <f ca="1"/>
        <v>6_7 Border</v>
      </c>
      <c r="B148">
        <f ca="1"/>
        <v>4</v>
      </c>
      <c r="C148">
        <f ca="1"/>
        <v>0</v>
      </c>
      <c r="D148">
        <f ca="1"/>
        <v>0</v>
      </c>
      <c r="E148">
        <f ca="1"/>
        <v>0</v>
      </c>
      <c r="F148">
        <f ca="1"/>
        <v>0</v>
      </c>
      <c r="G148">
        <f ca="1"/>
        <v>0</v>
      </c>
      <c r="H148">
        <f ca="1"/>
        <v>0</v>
      </c>
      <c r="I148">
        <f ca="1"/>
        <v>0</v>
      </c>
      <c r="J148">
        <f ca="1"/>
        <v>0</v>
      </c>
      <c r="K148" t="b">
        <f ca="1"/>
        <v>0</v>
      </c>
      <c r="L148" t="b">
        <f ca="1"/>
        <v>0</v>
      </c>
      <c r="M148" t="b">
        <f ca="1"/>
        <v>0</v>
      </c>
      <c r="N148" t="str">
        <f ca="1"/>
        <v>Finka</v>
      </c>
      <c r="O148" t="b">
        <f ca="1"/>
        <v>0</v>
      </c>
      <c r="P148">
        <f ca="1"/>
        <v>0</v>
      </c>
      <c r="Q148">
        <f ca="1"/>
        <v>0</v>
      </c>
      <c r="R148">
        <f ca="1"/>
        <v>0</v>
      </c>
      <c r="S148">
        <f ca="1"/>
        <v>0</v>
      </c>
      <c r="T148">
        <f ca="1"/>
        <v>0</v>
      </c>
      <c r="U148">
        <f ca="1"/>
        <v>0</v>
      </c>
      <c r="V148">
        <f ca="1"/>
        <v>0</v>
      </c>
      <c r="W148">
        <f ca="1"/>
        <v>0</v>
      </c>
      <c r="X148">
        <f ca="1"/>
        <v>0</v>
      </c>
      <c r="Y148">
        <f ca="1"/>
        <v>0</v>
      </c>
      <c r="Z148">
        <f ca="1"/>
        <v>4</v>
      </c>
      <c r="AA148">
        <f ca="1"/>
        <v>0</v>
      </c>
      <c r="AB148">
        <f ca="1"/>
        <v>0</v>
      </c>
      <c r="AC148">
        <f ca="1"/>
        <v>0</v>
      </c>
      <c r="AD148">
        <f ca="1"/>
        <v>0</v>
      </c>
      <c r="AE148">
        <f ca="1"/>
        <v>0</v>
      </c>
      <c r="AF148">
        <f ca="1"/>
        <v>0</v>
      </c>
      <c r="AG148">
        <f ca="1"/>
        <v>0</v>
      </c>
      <c r="AH148">
        <f ca="1"/>
        <v>0</v>
      </c>
      <c r="AI148">
        <f ca="1"/>
        <v>0</v>
      </c>
      <c r="AJ148">
        <f ca="1"/>
        <v>0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  <c r="AQ148">
        <f ca="1"/>
        <v>0</v>
      </c>
      <c r="AR148">
        <f ca="1"/>
        <v>0</v>
      </c>
      <c r="AS148">
        <f ca="1"/>
        <v>0</v>
      </c>
      <c r="AT148">
        <f ca="1"/>
        <v>0</v>
      </c>
      <c r="AU148">
        <f ca="1"/>
        <v>0</v>
      </c>
      <c r="AV148">
        <f ca="1"/>
        <v>0</v>
      </c>
      <c r="AW148">
        <f ca="1"/>
        <v>0</v>
      </c>
      <c r="AX148">
        <f ca="1"/>
        <v>0</v>
      </c>
      <c r="AY148">
        <f ca="1"/>
        <v>0</v>
      </c>
      <c r="AZ148">
        <f ca="1"/>
        <v>0</v>
      </c>
      <c r="BA148">
        <f ca="1"/>
        <v>0</v>
      </c>
      <c r="BB148">
        <f ca="1"/>
        <v>0</v>
      </c>
      <c r="BC148">
        <f ca="1"/>
        <v>0</v>
      </c>
      <c r="BD148">
        <f ca="1"/>
        <v>0</v>
      </c>
      <c r="BE148">
        <f ca="1"/>
        <v>0</v>
      </c>
      <c r="BF148">
        <f ca="1"/>
        <v>0</v>
      </c>
      <c r="BG148">
        <f ca="1"/>
        <v>0</v>
      </c>
      <c r="BH148">
        <f ca="1"/>
        <v>0</v>
      </c>
      <c r="BI148">
        <f ca="1"/>
        <v>0</v>
      </c>
      <c r="BJ148">
        <f ca="1"/>
        <v>0</v>
      </c>
      <c r="BK148">
        <f ca="1"/>
        <v>0</v>
      </c>
      <c r="BL148">
        <f ca="1"/>
        <v>0</v>
      </c>
      <c r="BM148">
        <f ca="1"/>
        <v>0</v>
      </c>
      <c r="BN148">
        <f ca="1"/>
        <v>0</v>
      </c>
      <c r="BO148">
        <f ca="1"/>
        <v>0</v>
      </c>
      <c r="BP148">
        <f ca="1"/>
        <v>0</v>
      </c>
      <c r="BQ148">
        <f ca="1"/>
        <v>0</v>
      </c>
      <c r="BR148" t="str">
        <f ca="1"/>
        <v/>
      </c>
      <c r="BS148">
        <f ca="1"/>
        <v>0</v>
      </c>
      <c r="BT148">
        <f ca="1"/>
        <v>0</v>
      </c>
      <c r="BU148" t="b">
        <f ca="1"/>
        <v>0</v>
      </c>
      <c r="BV148" t="b">
        <f ca="1"/>
        <v>0</v>
      </c>
      <c r="BW148">
        <f ca="1"/>
        <v>0</v>
      </c>
      <c r="BX148">
        <f ca="1"/>
        <v>0</v>
      </c>
      <c r="BY148">
        <f ca="1"/>
        <v>0</v>
      </c>
      <c r="BZ148">
        <f ca="1"/>
        <v>0</v>
      </c>
      <c r="CA148">
        <f ca="1"/>
        <v>1</v>
      </c>
      <c r="CB148">
        <f ca="1"/>
        <v>0</v>
      </c>
      <c r="CC148" t="b">
        <f ca="1"/>
        <v>1</v>
      </c>
      <c r="CD148" t="b">
        <f ca="1"/>
        <v>1</v>
      </c>
      <c r="CE148">
        <f ca="1"/>
        <v>0</v>
      </c>
      <c r="CF148">
        <f ca="1"/>
        <v>0</v>
      </c>
      <c r="CG148">
        <f ca="1"/>
        <v>0</v>
      </c>
      <c r="CH148">
        <f ca="1"/>
        <v>0</v>
      </c>
      <c r="CI148" t="b">
        <f ca="1"/>
        <v>0</v>
      </c>
      <c r="CJ148">
        <f ca="1"/>
        <v>0</v>
      </c>
      <c r="CK148">
        <f ca="1"/>
        <v>0</v>
      </c>
      <c r="CL148">
        <f ca="1"/>
        <v>0</v>
      </c>
      <c r="CM148">
        <f ca="1"/>
        <v>0</v>
      </c>
      <c r="CN148">
        <f ca="1"/>
        <v>0</v>
      </c>
      <c r="CO148">
        <f ca="1"/>
        <v>0</v>
      </c>
      <c r="CP148">
        <f ca="1"/>
        <v>0</v>
      </c>
      <c r="CQ148">
        <f ca="1"/>
        <v>0</v>
      </c>
      <c r="CR148">
        <f ca="1"/>
        <v>0</v>
      </c>
      <c r="CS148">
        <f ca="1"/>
        <v>0</v>
      </c>
      <c r="CT148">
        <f ca="1"/>
        <v>0</v>
      </c>
      <c r="CU148" t="b">
        <f ca="1"/>
        <v>1</v>
      </c>
      <c r="CV148">
        <f ca="1"/>
        <v>0</v>
      </c>
      <c r="CW148" t="b">
        <f ca="1"/>
        <v>0</v>
      </c>
      <c r="CX148">
        <f ca="1"/>
        <v>0</v>
      </c>
      <c r="CY148">
        <f ca="1"/>
        <v>1</v>
      </c>
      <c r="CZ148">
        <f ca="1"/>
        <v>0</v>
      </c>
      <c r="DA148">
        <f ca="1"/>
        <v>0</v>
      </c>
      <c r="DB148" t="b">
        <f ca="1"/>
        <v>0</v>
      </c>
      <c r="DC148" t="b">
        <f ca="1"/>
        <v>1</v>
      </c>
      <c r="DD148">
        <f ca="1"/>
        <v>0</v>
      </c>
      <c r="DE148" t="b">
        <f ca="1"/>
        <v>0</v>
      </c>
      <c r="DF148">
        <f ca="1"/>
        <v>0</v>
      </c>
    </row>
    <row r="149" spans="1:110" x14ac:dyDescent="0.2">
      <c r="A149" t="str">
        <f ca="1"/>
        <v>6_7 Border</v>
      </c>
      <c r="B149">
        <f ca="1"/>
        <v>5</v>
      </c>
      <c r="C149">
        <f ca="1"/>
        <v>0</v>
      </c>
      <c r="D149">
        <f ca="1"/>
        <v>0</v>
      </c>
      <c r="E149">
        <f ca="1"/>
        <v>0</v>
      </c>
      <c r="F149">
        <f ca="1"/>
        <v>0</v>
      </c>
      <c r="G149">
        <f ca="1"/>
        <v>0</v>
      </c>
      <c r="H149">
        <f ca="1"/>
        <v>0</v>
      </c>
      <c r="I149">
        <f ca="1"/>
        <v>0</v>
      </c>
      <c r="J149" t="str">
        <f ca="1"/>
        <v>1:14</v>
      </c>
      <c r="K149" t="b">
        <f ca="1"/>
        <v>0</v>
      </c>
      <c r="L149" t="b">
        <f ca="1"/>
        <v>0</v>
      </c>
      <c r="M149" t="b">
        <f ca="1"/>
        <v>0</v>
      </c>
      <c r="N149" t="str">
        <f ca="1"/>
        <v>Finka</v>
      </c>
      <c r="O149" t="b">
        <f ca="1"/>
        <v>0</v>
      </c>
      <c r="P149">
        <f ca="1"/>
        <v>0</v>
      </c>
      <c r="Q149">
        <f ca="1"/>
        <v>0</v>
      </c>
      <c r="R149">
        <f ca="1"/>
        <v>0</v>
      </c>
      <c r="S149">
        <f ca="1"/>
        <v>0</v>
      </c>
      <c r="T149">
        <f ca="1"/>
        <v>0</v>
      </c>
      <c r="U149">
        <f ca="1"/>
        <v>0</v>
      </c>
      <c r="V149">
        <f ca="1"/>
        <v>0</v>
      </c>
      <c r="W149">
        <f ca="1"/>
        <v>0</v>
      </c>
      <c r="X149">
        <f ca="1"/>
        <v>0</v>
      </c>
      <c r="Y149">
        <f ca="1"/>
        <v>0</v>
      </c>
      <c r="Z149">
        <f ca="1"/>
        <v>5</v>
      </c>
      <c r="AA149">
        <f ca="1"/>
        <v>0</v>
      </c>
      <c r="AB149">
        <f ca="1"/>
        <v>0</v>
      </c>
      <c r="AC149">
        <f ca="1"/>
        <v>0</v>
      </c>
      <c r="AD149">
        <f ca="1"/>
        <v>0</v>
      </c>
      <c r="AE149">
        <f ca="1"/>
        <v>0</v>
      </c>
      <c r="AF149">
        <f ca="1"/>
        <v>0</v>
      </c>
      <c r="AG149">
        <f ca="1"/>
        <v>0</v>
      </c>
      <c r="AH149">
        <f ca="1"/>
        <v>0</v>
      </c>
      <c r="AI149">
        <f ca="1"/>
        <v>0</v>
      </c>
      <c r="AJ149">
        <f ca="1"/>
        <v>0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  <c r="AQ149">
        <f ca="1"/>
        <v>0</v>
      </c>
      <c r="AR149">
        <f ca="1"/>
        <v>0</v>
      </c>
      <c r="AS149">
        <f ca="1"/>
        <v>0</v>
      </c>
      <c r="AT149">
        <f ca="1"/>
        <v>0</v>
      </c>
      <c r="AU149">
        <f ca="1"/>
        <v>0</v>
      </c>
      <c r="AV149">
        <f ca="1"/>
        <v>0</v>
      </c>
      <c r="AW149">
        <f ca="1"/>
        <v>0</v>
      </c>
      <c r="AX149">
        <f ca="1"/>
        <v>0</v>
      </c>
      <c r="AY149">
        <f ca="1"/>
        <v>0</v>
      </c>
      <c r="AZ149">
        <f ca="1"/>
        <v>0</v>
      </c>
      <c r="BA149">
        <f ca="1"/>
        <v>0</v>
      </c>
      <c r="BB149">
        <f ca="1"/>
        <v>0</v>
      </c>
      <c r="BC149">
        <f ca="1"/>
        <v>0</v>
      </c>
      <c r="BD149">
        <f ca="1"/>
        <v>0</v>
      </c>
      <c r="BE149">
        <f ca="1"/>
        <v>0</v>
      </c>
      <c r="BF149">
        <f ca="1"/>
        <v>0</v>
      </c>
      <c r="BG149">
        <f ca="1"/>
        <v>0</v>
      </c>
      <c r="BH149">
        <f ca="1"/>
        <v>0</v>
      </c>
      <c r="BI149">
        <f ca="1"/>
        <v>0</v>
      </c>
      <c r="BJ149">
        <f ca="1"/>
        <v>0</v>
      </c>
      <c r="BK149">
        <f ca="1"/>
        <v>0</v>
      </c>
      <c r="BL149">
        <f ca="1"/>
        <v>0</v>
      </c>
      <c r="BM149">
        <f ca="1"/>
        <v>0</v>
      </c>
      <c r="BN149">
        <f ca="1"/>
        <v>0</v>
      </c>
      <c r="BO149">
        <f ca="1"/>
        <v>0</v>
      </c>
      <c r="BP149">
        <f ca="1"/>
        <v>0</v>
      </c>
      <c r="BQ149">
        <f ca="1"/>
        <v>0</v>
      </c>
      <c r="BR149" t="str">
        <f ca="1"/>
        <v/>
      </c>
      <c r="BS149">
        <f ca="1"/>
        <v>0</v>
      </c>
      <c r="BT149">
        <f ca="1"/>
        <v>0</v>
      </c>
      <c r="BU149" t="b">
        <f ca="1"/>
        <v>0</v>
      </c>
      <c r="BV149" t="b">
        <f ca="1"/>
        <v>0</v>
      </c>
      <c r="BW149">
        <f ca="1"/>
        <v>0</v>
      </c>
      <c r="BX149">
        <f ca="1"/>
        <v>0</v>
      </c>
      <c r="BY149">
        <f ca="1"/>
        <v>0</v>
      </c>
      <c r="BZ149">
        <f ca="1"/>
        <v>0</v>
      </c>
      <c r="CA149">
        <f ca="1"/>
        <v>2</v>
      </c>
      <c r="CB149">
        <f ca="1"/>
        <v>1</v>
      </c>
      <c r="CC149" t="b">
        <f ca="1"/>
        <v>1</v>
      </c>
      <c r="CD149" t="b">
        <f ca="1"/>
        <v>1</v>
      </c>
      <c r="CE149">
        <f ca="1"/>
        <v>0</v>
      </c>
      <c r="CF149">
        <f ca="1"/>
        <v>1</v>
      </c>
      <c r="CG149">
        <f ca="1"/>
        <v>0</v>
      </c>
      <c r="CH149">
        <f ca="1"/>
        <v>74</v>
      </c>
      <c r="CI149">
        <f ca="1"/>
        <v>106</v>
      </c>
      <c r="CJ149">
        <f ca="1"/>
        <v>0</v>
      </c>
      <c r="CK149">
        <f ca="1"/>
        <v>0</v>
      </c>
      <c r="CL149">
        <f ca="1"/>
        <v>0</v>
      </c>
      <c r="CM149">
        <f ca="1"/>
        <v>0</v>
      </c>
      <c r="CN149">
        <f ca="1"/>
        <v>0</v>
      </c>
      <c r="CO149">
        <f ca="1"/>
        <v>0</v>
      </c>
      <c r="CP149">
        <f ca="1"/>
        <v>0</v>
      </c>
      <c r="CQ149">
        <f ca="1"/>
        <v>0</v>
      </c>
      <c r="CR149">
        <f ca="1"/>
        <v>0</v>
      </c>
      <c r="CS149">
        <f ca="1"/>
        <v>0</v>
      </c>
      <c r="CT149">
        <f ca="1"/>
        <v>0</v>
      </c>
      <c r="CU149" t="b">
        <f ca="1"/>
        <v>1</v>
      </c>
      <c r="CV149">
        <f ca="1"/>
        <v>0</v>
      </c>
      <c r="CW149">
        <f ca="1"/>
        <v>106</v>
      </c>
      <c r="CX149">
        <f ca="1"/>
        <v>0</v>
      </c>
      <c r="CY149">
        <f ca="1"/>
        <v>2</v>
      </c>
      <c r="CZ149">
        <f ca="1"/>
        <v>0</v>
      </c>
      <c r="DA149">
        <f ca="1"/>
        <v>0</v>
      </c>
      <c r="DB149" t="b">
        <f ca="1"/>
        <v>0</v>
      </c>
      <c r="DC149" t="b">
        <f ca="1"/>
        <v>0</v>
      </c>
      <c r="DD149">
        <f ca="1"/>
        <v>0</v>
      </c>
      <c r="DE149" t="b">
        <f ca="1"/>
        <v>0</v>
      </c>
      <c r="DF149">
        <f ca="1"/>
        <v>0</v>
      </c>
    </row>
    <row r="150" spans="1:110" x14ac:dyDescent="0.2">
      <c r="A150" t="str">
        <f ca="1"/>
        <v>6_7 Border</v>
      </c>
      <c r="B150">
        <f ca="1"/>
        <v>6</v>
      </c>
      <c r="C150">
        <f ca="1"/>
        <v>0</v>
      </c>
      <c r="D150">
        <f ca="1"/>
        <v>0</v>
      </c>
      <c r="E150">
        <f ca="1"/>
        <v>0</v>
      </c>
      <c r="F150">
        <f ca="1"/>
        <v>0</v>
      </c>
      <c r="G150">
        <f ca="1"/>
        <v>0</v>
      </c>
      <c r="H150">
        <f ca="1"/>
        <v>0</v>
      </c>
      <c r="I150">
        <f ca="1"/>
        <v>0</v>
      </c>
      <c r="J150" t="str">
        <f ca="1"/>
        <v>2:07</v>
      </c>
      <c r="K150" t="b">
        <f ca="1"/>
        <v>0</v>
      </c>
      <c r="L150" t="b">
        <f ca="1"/>
        <v>1</v>
      </c>
      <c r="M150" t="b">
        <f ca="1"/>
        <v>0</v>
      </c>
      <c r="N150" t="str">
        <f ca="1"/>
        <v>Finka</v>
      </c>
      <c r="O150" t="b">
        <f ca="1"/>
        <v>0</v>
      </c>
      <c r="P150">
        <f ca="1"/>
        <v>0</v>
      </c>
      <c r="Q150">
        <f ca="1"/>
        <v>0</v>
      </c>
      <c r="R150">
        <f ca="1"/>
        <v>0</v>
      </c>
      <c r="S150">
        <f ca="1"/>
        <v>0</v>
      </c>
      <c r="T150">
        <f ca="1"/>
        <v>0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0</v>
      </c>
      <c r="Z150">
        <f ca="1"/>
        <v>6</v>
      </c>
      <c r="AA150">
        <f ca="1"/>
        <v>0</v>
      </c>
      <c r="AB150">
        <f ca="1"/>
        <v>0</v>
      </c>
      <c r="AC150">
        <f ca="1"/>
        <v>0</v>
      </c>
      <c r="AD150">
        <f ca="1"/>
        <v>0</v>
      </c>
      <c r="AE150">
        <f ca="1"/>
        <v>0</v>
      </c>
      <c r="AF150">
        <f ca="1"/>
        <v>0</v>
      </c>
      <c r="AG150">
        <f ca="1"/>
        <v>0</v>
      </c>
      <c r="AH150">
        <f ca="1"/>
        <v>0</v>
      </c>
      <c r="AI150">
        <f ca="1"/>
        <v>0</v>
      </c>
      <c r="AJ150">
        <f ca="1"/>
        <v>0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  <c r="AQ150">
        <f ca="1"/>
        <v>0</v>
      </c>
      <c r="AR150">
        <f ca="1"/>
        <v>0</v>
      </c>
      <c r="AS150">
        <f ca="1"/>
        <v>0</v>
      </c>
      <c r="AT150">
        <f ca="1"/>
        <v>0</v>
      </c>
      <c r="AU150">
        <f ca="1"/>
        <v>0</v>
      </c>
      <c r="AV150">
        <f ca="1"/>
        <v>0</v>
      </c>
      <c r="AW150">
        <f ca="1"/>
        <v>0</v>
      </c>
      <c r="AX150">
        <f ca="1"/>
        <v>0</v>
      </c>
      <c r="AY150">
        <f ca="1"/>
        <v>0</v>
      </c>
      <c r="AZ150">
        <f ca="1"/>
        <v>0</v>
      </c>
      <c r="BA150">
        <f ca="1"/>
        <v>0</v>
      </c>
      <c r="BB150">
        <f ca="1"/>
        <v>0</v>
      </c>
      <c r="BC150">
        <f ca="1"/>
        <v>0</v>
      </c>
      <c r="BD150">
        <f ca="1"/>
        <v>0</v>
      </c>
      <c r="BE150">
        <f ca="1"/>
        <v>0</v>
      </c>
      <c r="BF150">
        <f ca="1"/>
        <v>0</v>
      </c>
      <c r="BG150">
        <f ca="1"/>
        <v>0</v>
      </c>
      <c r="BH150">
        <f ca="1"/>
        <v>0</v>
      </c>
      <c r="BI150">
        <f ca="1"/>
        <v>0</v>
      </c>
      <c r="BJ150">
        <f ca="1"/>
        <v>0</v>
      </c>
      <c r="BK150">
        <f ca="1"/>
        <v>0</v>
      </c>
      <c r="BL150">
        <f ca="1"/>
        <v>0</v>
      </c>
      <c r="BM150">
        <f ca="1"/>
        <v>0</v>
      </c>
      <c r="BN150">
        <f ca="1"/>
        <v>0</v>
      </c>
      <c r="BO150">
        <f ca="1"/>
        <v>0</v>
      </c>
      <c r="BP150">
        <f ca="1"/>
        <v>0</v>
      </c>
      <c r="BQ150">
        <f ca="1"/>
        <v>0</v>
      </c>
      <c r="BR150" t="str">
        <f ca="1"/>
        <v/>
      </c>
      <c r="BS150">
        <f ca="1"/>
        <v>0</v>
      </c>
      <c r="BT150">
        <f ca="1"/>
        <v>0</v>
      </c>
      <c r="BU150" t="b">
        <f ca="1"/>
        <v>0</v>
      </c>
      <c r="BV150" t="b">
        <f ca="1"/>
        <v>0</v>
      </c>
      <c r="BW150">
        <f ca="1"/>
        <v>0</v>
      </c>
      <c r="BX150">
        <f ca="1"/>
        <v>0</v>
      </c>
      <c r="BY150">
        <f ca="1"/>
        <v>0</v>
      </c>
      <c r="BZ150">
        <f ca="1"/>
        <v>0</v>
      </c>
      <c r="CA150">
        <f ca="1"/>
        <v>0</v>
      </c>
      <c r="CB150">
        <f ca="1"/>
        <v>0</v>
      </c>
      <c r="CC150" t="b">
        <f ca="1"/>
        <v>0</v>
      </c>
      <c r="CD150" t="b">
        <f ca="1"/>
        <v>1</v>
      </c>
      <c r="CE150">
        <f ca="1"/>
        <v>0</v>
      </c>
      <c r="CF150">
        <f ca="1"/>
        <v>0</v>
      </c>
      <c r="CG150">
        <f ca="1"/>
        <v>0</v>
      </c>
      <c r="CH150">
        <f ca="1"/>
        <v>127</v>
      </c>
      <c r="CI150">
        <f ca="1"/>
        <v>53</v>
      </c>
      <c r="CJ150">
        <f ca="1"/>
        <v>0</v>
      </c>
      <c r="CK150">
        <f ca="1"/>
        <v>0</v>
      </c>
      <c r="CL150">
        <f ca="1"/>
        <v>0</v>
      </c>
      <c r="CM150">
        <f ca="1"/>
        <v>0</v>
      </c>
      <c r="CN150">
        <f ca="1"/>
        <v>0</v>
      </c>
      <c r="CO150">
        <f ca="1"/>
        <v>0</v>
      </c>
      <c r="CP150">
        <f ca="1"/>
        <v>0</v>
      </c>
      <c r="CQ150">
        <f ca="1"/>
        <v>0</v>
      </c>
      <c r="CR150">
        <f ca="1"/>
        <v>0</v>
      </c>
      <c r="CS150">
        <f ca="1"/>
        <v>0</v>
      </c>
      <c r="CT150">
        <f ca="1"/>
        <v>0</v>
      </c>
      <c r="CU150" t="b">
        <f ca="1"/>
        <v>1</v>
      </c>
      <c r="CV150">
        <f ca="1"/>
        <v>0</v>
      </c>
      <c r="CW150">
        <f ca="1"/>
        <v>53</v>
      </c>
      <c r="CX150">
        <f ca="1"/>
        <v>0</v>
      </c>
      <c r="CY150">
        <f ca="1"/>
        <v>0</v>
      </c>
      <c r="CZ150">
        <f ca="1"/>
        <v>0</v>
      </c>
      <c r="DA150">
        <f ca="1"/>
        <v>0</v>
      </c>
      <c r="DB150" t="b">
        <f ca="1"/>
        <v>1</v>
      </c>
      <c r="DC150" t="b">
        <f ca="1"/>
        <v>0</v>
      </c>
      <c r="DD150">
        <f ca="1"/>
        <v>0</v>
      </c>
      <c r="DE150" t="b">
        <f ca="1"/>
        <v>0</v>
      </c>
      <c r="DF150">
        <f ca="1"/>
        <v>0</v>
      </c>
    </row>
    <row r="151" spans="1:110" x14ac:dyDescent="0.2">
      <c r="A151" t="str">
        <f ca="1"/>
        <v>6_7 Border</v>
      </c>
      <c r="B151">
        <f ca="1"/>
        <v>7</v>
      </c>
      <c r="C151">
        <f ca="1"/>
        <v>0</v>
      </c>
      <c r="D151">
        <f ca="1"/>
        <v>0</v>
      </c>
      <c r="E151">
        <f ca="1"/>
        <v>0</v>
      </c>
      <c r="F151">
        <f ca="1"/>
        <v>0</v>
      </c>
      <c r="G151">
        <f ca="1"/>
        <v>0</v>
      </c>
      <c r="H151">
        <f ca="1"/>
        <v>0</v>
      </c>
      <c r="I151">
        <f ca="1"/>
        <v>0</v>
      </c>
      <c r="J151">
        <f ca="1"/>
        <v>0</v>
      </c>
      <c r="K151" t="b">
        <f ca="1"/>
        <v>0</v>
      </c>
      <c r="L151" t="b">
        <f ca="1"/>
        <v>0</v>
      </c>
      <c r="M151" t="b">
        <f ca="1"/>
        <v>0</v>
      </c>
      <c r="N151" t="str">
        <f ca="1"/>
        <v>Jager</v>
      </c>
      <c r="O151" t="b">
        <f ca="1"/>
        <v>0</v>
      </c>
      <c r="P151">
        <f ca="1"/>
        <v>0</v>
      </c>
      <c r="Q151">
        <f ca="1"/>
        <v>0</v>
      </c>
      <c r="R151">
        <f ca="1"/>
        <v>0</v>
      </c>
      <c r="S151">
        <f ca="1"/>
        <v>0</v>
      </c>
      <c r="T151">
        <f ca="1"/>
        <v>0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0</v>
      </c>
      <c r="Z151">
        <f ca="1"/>
        <v>7</v>
      </c>
      <c r="AA151">
        <f ca="1"/>
        <v>0</v>
      </c>
      <c r="AB151">
        <f ca="1"/>
        <v>0</v>
      </c>
      <c r="AC151">
        <f ca="1"/>
        <v>0</v>
      </c>
      <c r="AD151">
        <f ca="1"/>
        <v>0</v>
      </c>
      <c r="AE151">
        <f ca="1"/>
        <v>0</v>
      </c>
      <c r="AF151">
        <f ca="1"/>
        <v>0</v>
      </c>
      <c r="AG151">
        <f ca="1"/>
        <v>0</v>
      </c>
      <c r="AH151">
        <f ca="1"/>
        <v>0</v>
      </c>
      <c r="AI151">
        <f ca="1"/>
        <v>0</v>
      </c>
      <c r="AJ151">
        <f ca="1"/>
        <v>0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  <c r="AQ151">
        <f ca="1"/>
        <v>0</v>
      </c>
      <c r="AR151">
        <f ca="1"/>
        <v>0</v>
      </c>
      <c r="AS151">
        <f ca="1"/>
        <v>0</v>
      </c>
      <c r="AT151">
        <f ca="1"/>
        <v>0</v>
      </c>
      <c r="AU151">
        <f ca="1"/>
        <v>0</v>
      </c>
      <c r="AV151">
        <f ca="1"/>
        <v>0</v>
      </c>
      <c r="AW151">
        <f ca="1"/>
        <v>0</v>
      </c>
      <c r="AX151">
        <f ca="1"/>
        <v>0</v>
      </c>
      <c r="AY151">
        <f ca="1"/>
        <v>0</v>
      </c>
      <c r="AZ151">
        <f ca="1"/>
        <v>0</v>
      </c>
      <c r="BA151">
        <f ca="1"/>
        <v>0</v>
      </c>
      <c r="BB151">
        <f ca="1"/>
        <v>0</v>
      </c>
      <c r="BC151">
        <f ca="1"/>
        <v>0</v>
      </c>
      <c r="BD151">
        <f ca="1"/>
        <v>0</v>
      </c>
      <c r="BE151">
        <f ca="1"/>
        <v>0</v>
      </c>
      <c r="BF151">
        <f ca="1"/>
        <v>0</v>
      </c>
      <c r="BG151">
        <f ca="1"/>
        <v>0</v>
      </c>
      <c r="BH151">
        <f ca="1"/>
        <v>0</v>
      </c>
      <c r="BI151">
        <f ca="1"/>
        <v>0</v>
      </c>
      <c r="BJ151">
        <f ca="1"/>
        <v>0</v>
      </c>
      <c r="BK151">
        <f ca="1"/>
        <v>0</v>
      </c>
      <c r="BL151">
        <f ca="1"/>
        <v>0</v>
      </c>
      <c r="BM151">
        <f ca="1"/>
        <v>0</v>
      </c>
      <c r="BN151">
        <f ca="1"/>
        <v>0</v>
      </c>
      <c r="BO151">
        <f ca="1"/>
        <v>0</v>
      </c>
      <c r="BP151">
        <f ca="1"/>
        <v>0</v>
      </c>
      <c r="BQ151">
        <f ca="1"/>
        <v>0</v>
      </c>
      <c r="BR151" t="str">
        <f ca="1"/>
        <v/>
      </c>
      <c r="BS151">
        <f ca="1"/>
        <v>0</v>
      </c>
      <c r="BT151">
        <f ca="1"/>
        <v>0</v>
      </c>
      <c r="BU151" t="b">
        <f ca="1"/>
        <v>0</v>
      </c>
      <c r="BV151" t="b">
        <f ca="1"/>
        <v>0</v>
      </c>
      <c r="BW151">
        <f ca="1"/>
        <v>0</v>
      </c>
      <c r="BX151">
        <f ca="1"/>
        <v>0</v>
      </c>
      <c r="BY151">
        <f ca="1"/>
        <v>0</v>
      </c>
      <c r="BZ151">
        <f ca="1"/>
        <v>0</v>
      </c>
      <c r="CA151">
        <f ca="1"/>
        <v>0</v>
      </c>
      <c r="CB151">
        <f ca="1"/>
        <v>0</v>
      </c>
      <c r="CC151" t="b">
        <f ca="1"/>
        <v>0</v>
      </c>
      <c r="CD151" t="b">
        <f ca="1"/>
        <v>1</v>
      </c>
      <c r="CE151">
        <f ca="1"/>
        <v>0</v>
      </c>
      <c r="CF151">
        <f ca="1"/>
        <v>0</v>
      </c>
      <c r="CG151">
        <f ca="1"/>
        <v>0</v>
      </c>
      <c r="CH151">
        <f ca="1"/>
        <v>0</v>
      </c>
      <c r="CI151" t="b">
        <f ca="1"/>
        <v>0</v>
      </c>
      <c r="CJ151">
        <f ca="1"/>
        <v>0</v>
      </c>
      <c r="CK151">
        <f ca="1"/>
        <v>0</v>
      </c>
      <c r="CL151">
        <f ca="1"/>
        <v>0</v>
      </c>
      <c r="CM151">
        <f ca="1"/>
        <v>0</v>
      </c>
      <c r="CN151">
        <f ca="1"/>
        <v>0</v>
      </c>
      <c r="CO151">
        <f ca="1"/>
        <v>0</v>
      </c>
      <c r="CP151">
        <f ca="1"/>
        <v>0</v>
      </c>
      <c r="CQ151">
        <f ca="1"/>
        <v>0</v>
      </c>
      <c r="CR151">
        <f ca="1"/>
        <v>0</v>
      </c>
      <c r="CS151">
        <f ca="1"/>
        <v>0</v>
      </c>
      <c r="CT151">
        <f ca="1"/>
        <v>0</v>
      </c>
      <c r="CU151">
        <f ca="1"/>
        <v>0</v>
      </c>
      <c r="CV151">
        <f ca="1"/>
        <v>0</v>
      </c>
      <c r="CW151">
        <f ca="1"/>
        <v>0</v>
      </c>
      <c r="CX151">
        <f ca="1"/>
        <v>0</v>
      </c>
      <c r="CY151">
        <f ca="1"/>
        <v>0</v>
      </c>
      <c r="CZ151">
        <f ca="1"/>
        <v>0</v>
      </c>
      <c r="DA151">
        <f ca="1"/>
        <v>0</v>
      </c>
      <c r="DB151" t="b">
        <f ca="1"/>
        <v>0</v>
      </c>
      <c r="DC151" t="b">
        <f ca="1"/>
        <v>0</v>
      </c>
      <c r="DD151">
        <f ca="1"/>
        <v>0</v>
      </c>
      <c r="DE151" t="b">
        <f ca="1"/>
        <v>0</v>
      </c>
      <c r="DF151">
        <f ca="1"/>
        <v>0</v>
      </c>
    </row>
    <row r="152" spans="1:110" x14ac:dyDescent="0.2">
      <c r="A152" t="str">
        <f ca="1"/>
        <v>6_7 Border</v>
      </c>
      <c r="B152">
        <f ca="1"/>
        <v>8</v>
      </c>
      <c r="C152">
        <f ca="1"/>
        <v>0</v>
      </c>
      <c r="D152">
        <f ca="1"/>
        <v>0</v>
      </c>
      <c r="E152">
        <f ca="1"/>
        <v>0</v>
      </c>
      <c r="F152">
        <f ca="1"/>
        <v>0</v>
      </c>
      <c r="G152">
        <f ca="1"/>
        <v>0</v>
      </c>
      <c r="H152">
        <f ca="1"/>
        <v>0</v>
      </c>
      <c r="I152">
        <f ca="1"/>
        <v>0</v>
      </c>
      <c r="J152" t="str">
        <f ca="1"/>
        <v>1:19</v>
      </c>
      <c r="K152" t="b">
        <f ca="1"/>
        <v>0</v>
      </c>
      <c r="L152" t="b">
        <f ca="1"/>
        <v>0</v>
      </c>
      <c r="M152" t="b">
        <f ca="1"/>
        <v>0</v>
      </c>
      <c r="N152" t="str">
        <f ca="1"/>
        <v>Wamai</v>
      </c>
      <c r="O152" t="b">
        <f ca="1"/>
        <v>0</v>
      </c>
      <c r="P152">
        <f ca="1"/>
        <v>0</v>
      </c>
      <c r="Q152">
        <f ca="1"/>
        <v>0</v>
      </c>
      <c r="R152">
        <f ca="1"/>
        <v>0</v>
      </c>
      <c r="S152">
        <f ca="1"/>
        <v>0</v>
      </c>
      <c r="T152">
        <f ca="1"/>
        <v>0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0</v>
      </c>
      <c r="Z152">
        <f ca="1"/>
        <v>8</v>
      </c>
      <c r="AA152">
        <f ca="1"/>
        <v>0</v>
      </c>
      <c r="AB152">
        <f ca="1"/>
        <v>0</v>
      </c>
      <c r="AC152">
        <f ca="1"/>
        <v>0</v>
      </c>
      <c r="AD152">
        <f ca="1"/>
        <v>0</v>
      </c>
      <c r="AE152">
        <f ca="1"/>
        <v>0</v>
      </c>
      <c r="AF152">
        <f ca="1"/>
        <v>0</v>
      </c>
      <c r="AG152">
        <f ca="1"/>
        <v>0</v>
      </c>
      <c r="AH152">
        <f ca="1"/>
        <v>0</v>
      </c>
      <c r="AI152">
        <f ca="1"/>
        <v>0</v>
      </c>
      <c r="AJ152">
        <f ca="1"/>
        <v>0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  <c r="AQ152">
        <f ca="1"/>
        <v>0</v>
      </c>
      <c r="AR152">
        <f ca="1"/>
        <v>0</v>
      </c>
      <c r="AS152">
        <f ca="1"/>
        <v>0</v>
      </c>
      <c r="AT152">
        <f ca="1"/>
        <v>0</v>
      </c>
      <c r="AU152">
        <f ca="1"/>
        <v>0</v>
      </c>
      <c r="AV152">
        <f ca="1"/>
        <v>0</v>
      </c>
      <c r="AW152">
        <f ca="1"/>
        <v>0</v>
      </c>
      <c r="AX152">
        <f ca="1"/>
        <v>0</v>
      </c>
      <c r="AY152">
        <f ca="1"/>
        <v>0</v>
      </c>
      <c r="AZ152">
        <f ca="1"/>
        <v>0</v>
      </c>
      <c r="BA152">
        <f ca="1"/>
        <v>0</v>
      </c>
      <c r="BB152">
        <f ca="1"/>
        <v>0</v>
      </c>
      <c r="BC152">
        <f ca="1"/>
        <v>0</v>
      </c>
      <c r="BD152">
        <f ca="1"/>
        <v>0</v>
      </c>
      <c r="BE152">
        <f ca="1"/>
        <v>0</v>
      </c>
      <c r="BF152">
        <f ca="1"/>
        <v>0</v>
      </c>
      <c r="BG152">
        <f ca="1"/>
        <v>0</v>
      </c>
      <c r="BH152">
        <f ca="1"/>
        <v>0</v>
      </c>
      <c r="BI152">
        <f ca="1"/>
        <v>0</v>
      </c>
      <c r="BJ152">
        <f ca="1"/>
        <v>0</v>
      </c>
      <c r="BK152">
        <f ca="1"/>
        <v>0</v>
      </c>
      <c r="BL152">
        <f ca="1"/>
        <v>0</v>
      </c>
      <c r="BM152">
        <f ca="1"/>
        <v>0</v>
      </c>
      <c r="BN152">
        <f ca="1"/>
        <v>0</v>
      </c>
      <c r="BO152">
        <f ca="1"/>
        <v>0</v>
      </c>
      <c r="BP152">
        <f ca="1"/>
        <v>0</v>
      </c>
      <c r="BQ152">
        <f ca="1"/>
        <v>0</v>
      </c>
      <c r="BR152" t="str">
        <f ca="1"/>
        <v/>
      </c>
      <c r="BS152">
        <f ca="1"/>
        <v>0</v>
      </c>
      <c r="BT152">
        <f ca="1"/>
        <v>0</v>
      </c>
      <c r="BU152" t="b">
        <f ca="1"/>
        <v>0</v>
      </c>
      <c r="BV152" t="b">
        <f ca="1"/>
        <v>0</v>
      </c>
      <c r="BW152">
        <f ca="1"/>
        <v>0</v>
      </c>
      <c r="BX152">
        <f ca="1"/>
        <v>0</v>
      </c>
      <c r="BY152">
        <f ca="1"/>
        <v>0</v>
      </c>
      <c r="BZ152" t="str">
        <f ca="1"/>
        <v xml:space="preserve"> </v>
      </c>
      <c r="CA152">
        <f ca="1"/>
        <v>0</v>
      </c>
      <c r="CB152">
        <f ca="1"/>
        <v>0</v>
      </c>
      <c r="CC152" t="b">
        <f ca="1"/>
        <v>0</v>
      </c>
      <c r="CD152" t="b">
        <f ca="1"/>
        <v>0</v>
      </c>
      <c r="CE152">
        <f ca="1"/>
        <v>0</v>
      </c>
      <c r="CF152">
        <f ca="1"/>
        <v>0</v>
      </c>
      <c r="CG152">
        <f ca="1"/>
        <v>0</v>
      </c>
      <c r="CH152">
        <f ca="1"/>
        <v>79</v>
      </c>
      <c r="CI152">
        <f ca="1"/>
        <v>101</v>
      </c>
      <c r="CJ152">
        <f ca="1"/>
        <v>0</v>
      </c>
      <c r="CK152">
        <f ca="1"/>
        <v>0</v>
      </c>
      <c r="CL152">
        <f ca="1"/>
        <v>0</v>
      </c>
      <c r="CM152">
        <f ca="1"/>
        <v>0</v>
      </c>
      <c r="CN152">
        <f ca="1"/>
        <v>0</v>
      </c>
      <c r="CO152">
        <f ca="1"/>
        <v>0</v>
      </c>
      <c r="CP152">
        <f ca="1"/>
        <v>0</v>
      </c>
      <c r="CQ152">
        <f ca="1"/>
        <v>0</v>
      </c>
      <c r="CR152">
        <f ca="1"/>
        <v>0</v>
      </c>
      <c r="CS152">
        <f ca="1"/>
        <v>0</v>
      </c>
      <c r="CT152">
        <f ca="1"/>
        <v>0</v>
      </c>
      <c r="CU152">
        <f ca="1"/>
        <v>0</v>
      </c>
      <c r="CV152">
        <f ca="1"/>
        <v>0</v>
      </c>
      <c r="CW152">
        <f ca="1"/>
        <v>0</v>
      </c>
      <c r="CX152">
        <f ca="1"/>
        <v>0</v>
      </c>
      <c r="CY152">
        <f ca="1"/>
        <v>0</v>
      </c>
      <c r="CZ152">
        <f ca="1"/>
        <v>0</v>
      </c>
      <c r="DA152">
        <f ca="1"/>
        <v>0</v>
      </c>
      <c r="DB152" t="b">
        <f ca="1"/>
        <v>0</v>
      </c>
      <c r="DC152" t="b">
        <f ca="1"/>
        <v>0</v>
      </c>
      <c r="DD152">
        <f ca="1"/>
        <v>0</v>
      </c>
      <c r="DE152" t="b">
        <f ca="1"/>
        <v>0</v>
      </c>
      <c r="DF152">
        <f ca="1"/>
        <v>0</v>
      </c>
    </row>
    <row r="153" spans="1:110" x14ac:dyDescent="0.2">
      <c r="A153" t="str">
        <f ca="1"/>
        <v>6_7 Border</v>
      </c>
      <c r="B153">
        <f ca="1"/>
        <v>9</v>
      </c>
      <c r="C153">
        <f ca="1"/>
        <v>0</v>
      </c>
      <c r="D153">
        <f ca="1"/>
        <v>0</v>
      </c>
      <c r="E153">
        <f ca="1"/>
        <v>0</v>
      </c>
      <c r="F153">
        <f ca="1"/>
        <v>0</v>
      </c>
      <c r="G153">
        <f ca="1"/>
        <v>0</v>
      </c>
      <c r="H153">
        <f ca="1"/>
        <v>0</v>
      </c>
      <c r="I153">
        <f ca="1"/>
        <v>0</v>
      </c>
      <c r="J153">
        <f ca="1"/>
        <v>0</v>
      </c>
      <c r="K153" t="b">
        <f ca="1"/>
        <v>0</v>
      </c>
      <c r="L153" t="b">
        <f ca="1"/>
        <v>0</v>
      </c>
      <c r="M153" t="b">
        <f ca="1"/>
        <v>0</v>
      </c>
      <c r="N153" t="str">
        <f ca="1"/>
        <v>Jager</v>
      </c>
      <c r="O153" t="b">
        <f ca="1"/>
        <v>0</v>
      </c>
      <c r="P153">
        <f ca="1"/>
        <v>0</v>
      </c>
      <c r="Q153">
        <f ca="1"/>
        <v>0</v>
      </c>
      <c r="R153">
        <f ca="1"/>
        <v>0</v>
      </c>
      <c r="S153">
        <f ca="1"/>
        <v>0</v>
      </c>
      <c r="T153">
        <f ca="1"/>
        <v>0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0</v>
      </c>
      <c r="Z153">
        <f ca="1"/>
        <v>9</v>
      </c>
      <c r="AA153">
        <f ca="1"/>
        <v>0</v>
      </c>
      <c r="AB153">
        <f ca="1"/>
        <v>0</v>
      </c>
      <c r="AC153">
        <f ca="1"/>
        <v>0</v>
      </c>
      <c r="AD153">
        <f ca="1"/>
        <v>0</v>
      </c>
      <c r="AE153">
        <f ca="1"/>
        <v>0</v>
      </c>
      <c r="AF153">
        <f ca="1"/>
        <v>0</v>
      </c>
      <c r="AG153">
        <f ca="1"/>
        <v>0</v>
      </c>
      <c r="AH153">
        <f ca="1"/>
        <v>0</v>
      </c>
      <c r="AI153">
        <f ca="1"/>
        <v>0</v>
      </c>
      <c r="AJ153">
        <f ca="1"/>
        <v>0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  <c r="AQ153">
        <f ca="1"/>
        <v>0</v>
      </c>
      <c r="AR153">
        <f ca="1"/>
        <v>0</v>
      </c>
      <c r="AS153">
        <f ca="1"/>
        <v>0</v>
      </c>
      <c r="AT153">
        <f ca="1"/>
        <v>0</v>
      </c>
      <c r="AU153">
        <f ca="1"/>
        <v>0</v>
      </c>
      <c r="AV153">
        <f ca="1"/>
        <v>0</v>
      </c>
      <c r="AW153">
        <f ca="1"/>
        <v>0</v>
      </c>
      <c r="AX153">
        <f ca="1"/>
        <v>0</v>
      </c>
      <c r="AY153">
        <f ca="1"/>
        <v>0</v>
      </c>
      <c r="AZ153">
        <f ca="1"/>
        <v>0</v>
      </c>
      <c r="BA153">
        <f ca="1"/>
        <v>0</v>
      </c>
      <c r="BB153">
        <f ca="1"/>
        <v>0</v>
      </c>
      <c r="BC153">
        <f ca="1"/>
        <v>0</v>
      </c>
      <c r="BD153">
        <f ca="1"/>
        <v>0</v>
      </c>
      <c r="BE153">
        <f ca="1"/>
        <v>0</v>
      </c>
      <c r="BF153">
        <f ca="1"/>
        <v>0</v>
      </c>
      <c r="BG153">
        <f ca="1"/>
        <v>0</v>
      </c>
      <c r="BH153">
        <f ca="1"/>
        <v>0</v>
      </c>
      <c r="BI153">
        <f ca="1"/>
        <v>0</v>
      </c>
      <c r="BJ153">
        <f ca="1"/>
        <v>0</v>
      </c>
      <c r="BK153">
        <f ca="1"/>
        <v>0</v>
      </c>
      <c r="BL153">
        <f ca="1"/>
        <v>0</v>
      </c>
      <c r="BM153">
        <f ca="1"/>
        <v>0</v>
      </c>
      <c r="BN153">
        <f ca="1"/>
        <v>0</v>
      </c>
      <c r="BO153">
        <f ca="1"/>
        <v>0</v>
      </c>
      <c r="BP153">
        <f ca="1"/>
        <v>0</v>
      </c>
      <c r="BQ153">
        <f ca="1"/>
        <v>0</v>
      </c>
      <c r="BR153" t="str">
        <f ca="1"/>
        <v/>
      </c>
      <c r="BS153">
        <f ca="1"/>
        <v>0</v>
      </c>
      <c r="BT153">
        <f ca="1"/>
        <v>0</v>
      </c>
      <c r="BU153" t="b">
        <f ca="1"/>
        <v>0</v>
      </c>
      <c r="BV153" t="b">
        <f ca="1"/>
        <v>0</v>
      </c>
      <c r="BW153">
        <f ca="1"/>
        <v>0</v>
      </c>
      <c r="BX153">
        <f ca="1"/>
        <v>0</v>
      </c>
      <c r="BY153">
        <f ca="1"/>
        <v>0</v>
      </c>
      <c r="BZ153">
        <f ca="1"/>
        <v>0</v>
      </c>
      <c r="CA153">
        <f ca="1"/>
        <v>0</v>
      </c>
      <c r="CB153">
        <f ca="1"/>
        <v>0</v>
      </c>
      <c r="CC153" t="b">
        <f ca="1"/>
        <v>0</v>
      </c>
      <c r="CD153" t="b">
        <f ca="1"/>
        <v>1</v>
      </c>
      <c r="CE153">
        <f ca="1"/>
        <v>0</v>
      </c>
      <c r="CF153">
        <f ca="1"/>
        <v>0</v>
      </c>
      <c r="CG153">
        <f ca="1"/>
        <v>0</v>
      </c>
      <c r="CH153">
        <f ca="1"/>
        <v>0</v>
      </c>
      <c r="CI153" t="b">
        <f ca="1"/>
        <v>0</v>
      </c>
      <c r="CJ153">
        <f ca="1"/>
        <v>0</v>
      </c>
      <c r="CK153">
        <f ca="1"/>
        <v>0</v>
      </c>
      <c r="CL153">
        <f ca="1"/>
        <v>0</v>
      </c>
      <c r="CM153">
        <f ca="1"/>
        <v>0</v>
      </c>
      <c r="CN153">
        <f ca="1"/>
        <v>0</v>
      </c>
      <c r="CO153">
        <f ca="1"/>
        <v>0</v>
      </c>
      <c r="CP153">
        <f ca="1"/>
        <v>0</v>
      </c>
      <c r="CQ153">
        <f ca="1"/>
        <v>0</v>
      </c>
      <c r="CR153">
        <f ca="1"/>
        <v>0</v>
      </c>
      <c r="CS153">
        <f ca="1"/>
        <v>0</v>
      </c>
      <c r="CT153">
        <f ca="1"/>
        <v>0</v>
      </c>
      <c r="CU153">
        <f ca="1"/>
        <v>0</v>
      </c>
      <c r="CV153">
        <f ca="1"/>
        <v>0</v>
      </c>
      <c r="CW153">
        <f ca="1"/>
        <v>0</v>
      </c>
      <c r="CX153">
        <f ca="1"/>
        <v>0</v>
      </c>
      <c r="CY153">
        <f ca="1"/>
        <v>0</v>
      </c>
      <c r="CZ153">
        <f ca="1"/>
        <v>0</v>
      </c>
      <c r="DA153">
        <f ca="1"/>
        <v>0</v>
      </c>
      <c r="DB153" t="b">
        <f ca="1"/>
        <v>0</v>
      </c>
      <c r="DC153" t="b">
        <f ca="1"/>
        <v>0</v>
      </c>
      <c r="DD153">
        <f ca="1"/>
        <v>0</v>
      </c>
      <c r="DE153" t="b">
        <f ca="1"/>
        <v>0</v>
      </c>
      <c r="DF153">
        <f ca="1"/>
        <v>0</v>
      </c>
    </row>
    <row r="154" spans="1:110" x14ac:dyDescent="0.2">
      <c r="A154" t="str">
        <f ca="1"/>
        <v>6_9 Oregon</v>
      </c>
      <c r="B154">
        <f ca="1"/>
        <v>1</v>
      </c>
      <c r="C154">
        <f ca="1"/>
        <v>0</v>
      </c>
      <c r="D154">
        <f ca="1"/>
        <v>0</v>
      </c>
      <c r="E154">
        <f ca="1"/>
        <v>0</v>
      </c>
      <c r="F154">
        <f ca="1"/>
        <v>0</v>
      </c>
      <c r="G154">
        <f ca="1"/>
        <v>0</v>
      </c>
      <c r="H154">
        <f ca="1"/>
        <v>0</v>
      </c>
      <c r="I154">
        <f ca="1"/>
        <v>0</v>
      </c>
      <c r="J154" t="str">
        <f ca="1"/>
        <v>0:40</v>
      </c>
      <c r="K154" t="b">
        <f ca="1"/>
        <v>0</v>
      </c>
      <c r="L154" t="b">
        <f ca="1"/>
        <v>0</v>
      </c>
      <c r="M154" t="b">
        <f ca="1"/>
        <v>0</v>
      </c>
      <c r="N154" t="str">
        <f ca="1"/>
        <v>Melusi</v>
      </c>
      <c r="O154" t="b">
        <f ca="1"/>
        <v>0</v>
      </c>
      <c r="P154">
        <f ca="1"/>
        <v>0</v>
      </c>
      <c r="Q154">
        <f ca="1"/>
        <v>0</v>
      </c>
      <c r="R154">
        <f ca="1"/>
        <v>0</v>
      </c>
      <c r="S154">
        <f ca="1"/>
        <v>0</v>
      </c>
      <c r="T154">
        <f ca="1"/>
        <v>0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0</v>
      </c>
      <c r="Z154">
        <f ca="1"/>
        <v>1</v>
      </c>
      <c r="AA154">
        <f ca="1"/>
        <v>0</v>
      </c>
      <c r="AB154">
        <f ca="1"/>
        <v>0</v>
      </c>
      <c r="AC154">
        <f ca="1"/>
        <v>0</v>
      </c>
      <c r="AD154">
        <f ca="1"/>
        <v>0</v>
      </c>
      <c r="AE154">
        <f ca="1"/>
        <v>0</v>
      </c>
      <c r="AF154">
        <f ca="1"/>
        <v>0</v>
      </c>
      <c r="AG154">
        <f ca="1"/>
        <v>0</v>
      </c>
      <c r="AH154">
        <f ca="1"/>
        <v>0</v>
      </c>
      <c r="AI154">
        <f ca="1"/>
        <v>0</v>
      </c>
      <c r="AJ154">
        <f ca="1"/>
        <v>0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  <c r="AQ154">
        <f ca="1"/>
        <v>0</v>
      </c>
      <c r="AR154">
        <f ca="1"/>
        <v>0</v>
      </c>
      <c r="AS154">
        <f ca="1"/>
        <v>0</v>
      </c>
      <c r="AT154">
        <f ca="1"/>
        <v>0</v>
      </c>
      <c r="AU154">
        <f ca="1"/>
        <v>0</v>
      </c>
      <c r="AV154">
        <f ca="1"/>
        <v>0</v>
      </c>
      <c r="AW154">
        <f ca="1"/>
        <v>0</v>
      </c>
      <c r="AX154">
        <f ca="1"/>
        <v>0</v>
      </c>
      <c r="AY154">
        <f ca="1"/>
        <v>0</v>
      </c>
      <c r="AZ154">
        <f ca="1"/>
        <v>0</v>
      </c>
      <c r="BA154">
        <f ca="1"/>
        <v>0</v>
      </c>
      <c r="BB154">
        <f ca="1"/>
        <v>0</v>
      </c>
      <c r="BC154">
        <f ca="1"/>
        <v>0</v>
      </c>
      <c r="BD154">
        <f ca="1"/>
        <v>0</v>
      </c>
      <c r="BE154">
        <f ca="1"/>
        <v>0</v>
      </c>
      <c r="BF154">
        <f ca="1"/>
        <v>0</v>
      </c>
      <c r="BG154">
        <f ca="1"/>
        <v>0</v>
      </c>
      <c r="BH154">
        <f ca="1"/>
        <v>0</v>
      </c>
      <c r="BI154">
        <f ca="1"/>
        <v>0</v>
      </c>
      <c r="BJ154">
        <f ca="1"/>
        <v>0</v>
      </c>
      <c r="BK154">
        <f ca="1"/>
        <v>0</v>
      </c>
      <c r="BL154">
        <f ca="1"/>
        <v>0</v>
      </c>
      <c r="BM154">
        <f ca="1"/>
        <v>0</v>
      </c>
      <c r="BN154">
        <f ca="1"/>
        <v>0</v>
      </c>
      <c r="BO154">
        <f ca="1"/>
        <v>0</v>
      </c>
      <c r="BP154">
        <f ca="1"/>
        <v>0</v>
      </c>
      <c r="BQ154">
        <f ca="1"/>
        <v>0</v>
      </c>
      <c r="BR154" t="str">
        <f ca="1"/>
        <v/>
      </c>
      <c r="BS154">
        <f ca="1"/>
        <v>0</v>
      </c>
      <c r="BT154">
        <f ca="1"/>
        <v>0</v>
      </c>
      <c r="BU154" t="b">
        <f ca="1"/>
        <v>0</v>
      </c>
      <c r="BV154" t="b">
        <f ca="1"/>
        <v>0</v>
      </c>
      <c r="BW154">
        <f ca="1"/>
        <v>0</v>
      </c>
      <c r="BX154">
        <f ca="1"/>
        <v>0</v>
      </c>
      <c r="BY154">
        <f ca="1"/>
        <v>0</v>
      </c>
      <c r="BZ154">
        <f ca="1"/>
        <v>0</v>
      </c>
      <c r="CA154">
        <f ca="1"/>
        <v>0</v>
      </c>
      <c r="CB154">
        <f ca="1"/>
        <v>0</v>
      </c>
      <c r="CC154" t="b">
        <f ca="1"/>
        <v>0</v>
      </c>
      <c r="CD154" t="b">
        <f ca="1"/>
        <v>0</v>
      </c>
      <c r="CE154">
        <f ca="1"/>
        <v>0</v>
      </c>
      <c r="CF154">
        <f ca="1"/>
        <v>0</v>
      </c>
      <c r="CG154">
        <f ca="1"/>
        <v>0</v>
      </c>
      <c r="CH154">
        <f ca="1"/>
        <v>40</v>
      </c>
      <c r="CI154">
        <f ca="1"/>
        <v>140</v>
      </c>
      <c r="CJ154">
        <f ca="1"/>
        <v>0</v>
      </c>
      <c r="CK154" t="str">
        <f ca="1"/>
        <v>DOES NOT SUPPORT SUBS</v>
      </c>
      <c r="CL154">
        <f ca="1"/>
        <v>0</v>
      </c>
      <c r="CM154">
        <f ca="1"/>
        <v>0</v>
      </c>
      <c r="CN154">
        <f ca="1"/>
        <v>0</v>
      </c>
      <c r="CO154">
        <f ca="1"/>
        <v>0</v>
      </c>
      <c r="CP154">
        <f ca="1"/>
        <v>0</v>
      </c>
      <c r="CQ154">
        <f ca="1"/>
        <v>0</v>
      </c>
      <c r="CR154">
        <f ca="1"/>
        <v>0</v>
      </c>
      <c r="CS154">
        <f ca="1"/>
        <v>0</v>
      </c>
      <c r="CT154">
        <f ca="1"/>
        <v>0</v>
      </c>
      <c r="CU154" t="b">
        <f ca="1"/>
        <v>0</v>
      </c>
      <c r="CV154" t="b">
        <f ca="1"/>
        <v>0</v>
      </c>
      <c r="CW154">
        <f ca="1"/>
        <v>44</v>
      </c>
      <c r="CX154">
        <f ca="1"/>
        <v>140</v>
      </c>
      <c r="CY154">
        <f ca="1"/>
        <v>0</v>
      </c>
      <c r="CZ154">
        <f ca="1"/>
        <v>0</v>
      </c>
      <c r="DA154">
        <f ca="1"/>
        <v>0</v>
      </c>
      <c r="DB154" t="b">
        <f ca="1"/>
        <v>0</v>
      </c>
      <c r="DC154" t="b">
        <f ca="1"/>
        <v>0</v>
      </c>
      <c r="DD154">
        <f ca="1"/>
        <v>0</v>
      </c>
      <c r="DE154" t="b">
        <f ca="1"/>
        <v>0</v>
      </c>
      <c r="DF154">
        <f ca="1"/>
        <v>0</v>
      </c>
    </row>
    <row r="155" spans="1:110" x14ac:dyDescent="0.2">
      <c r="A155" t="str">
        <f ca="1"/>
        <v>6_9 Oregon</v>
      </c>
      <c r="B155">
        <f ca="1"/>
        <v>2</v>
      </c>
      <c r="C155">
        <f ca="1"/>
        <v>0</v>
      </c>
      <c r="D155">
        <f ca="1"/>
        <v>0</v>
      </c>
      <c r="E155">
        <f ca="1"/>
        <v>0</v>
      </c>
      <c r="F155">
        <f ca="1"/>
        <v>0</v>
      </c>
      <c r="G155">
        <f ca="1"/>
        <v>0</v>
      </c>
      <c r="H155">
        <f ca="1"/>
        <v>0</v>
      </c>
      <c r="I155">
        <f ca="1"/>
        <v>0</v>
      </c>
      <c r="J155" t="str">
        <f ca="1"/>
        <v>2:41</v>
      </c>
      <c r="K155" t="b">
        <f ca="1"/>
        <v>0</v>
      </c>
      <c r="L155" t="b">
        <f ca="1"/>
        <v>1</v>
      </c>
      <c r="M155" t="b">
        <f ca="1"/>
        <v>1</v>
      </c>
      <c r="N155" t="str">
        <f ca="1"/>
        <v>Melusi</v>
      </c>
      <c r="O155" t="b">
        <f ca="1"/>
        <v>0</v>
      </c>
      <c r="P155">
        <f ca="1"/>
        <v>0</v>
      </c>
      <c r="Q155">
        <f ca="1"/>
        <v>0</v>
      </c>
      <c r="R155">
        <f ca="1"/>
        <v>0</v>
      </c>
      <c r="S155">
        <f ca="1"/>
        <v>0</v>
      </c>
      <c r="T155">
        <f ca="1"/>
        <v>0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0</v>
      </c>
      <c r="Z155">
        <f ca="1"/>
        <v>2</v>
      </c>
      <c r="AA155">
        <f ca="1"/>
        <v>0</v>
      </c>
      <c r="AB155">
        <f ca="1"/>
        <v>0</v>
      </c>
      <c r="AC155">
        <f ca="1"/>
        <v>0</v>
      </c>
      <c r="AD155">
        <f ca="1"/>
        <v>0</v>
      </c>
      <c r="AE155">
        <f ca="1"/>
        <v>0</v>
      </c>
      <c r="AF155">
        <f ca="1"/>
        <v>0</v>
      </c>
      <c r="AG155">
        <f ca="1"/>
        <v>0</v>
      </c>
      <c r="AH155">
        <f ca="1"/>
        <v>0</v>
      </c>
      <c r="AI155">
        <f ca="1"/>
        <v>0</v>
      </c>
      <c r="AJ155">
        <f ca="1"/>
        <v>0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  <c r="AQ155">
        <f ca="1"/>
        <v>0</v>
      </c>
      <c r="AR155">
        <f ca="1"/>
        <v>0</v>
      </c>
      <c r="AS155">
        <f ca="1"/>
        <v>0</v>
      </c>
      <c r="AT155">
        <f ca="1"/>
        <v>0</v>
      </c>
      <c r="AU155">
        <f ca="1"/>
        <v>0</v>
      </c>
      <c r="AV155">
        <f ca="1"/>
        <v>0</v>
      </c>
      <c r="AW155">
        <f ca="1"/>
        <v>0</v>
      </c>
      <c r="AX155">
        <f ca="1"/>
        <v>0</v>
      </c>
      <c r="AY155">
        <f ca="1"/>
        <v>0</v>
      </c>
      <c r="AZ155">
        <f ca="1"/>
        <v>0</v>
      </c>
      <c r="BA155">
        <f ca="1"/>
        <v>0</v>
      </c>
      <c r="BB155">
        <f ca="1"/>
        <v>0</v>
      </c>
      <c r="BC155">
        <f ca="1"/>
        <v>0</v>
      </c>
      <c r="BD155">
        <f ca="1"/>
        <v>0</v>
      </c>
      <c r="BE155">
        <f ca="1"/>
        <v>0</v>
      </c>
      <c r="BF155">
        <f ca="1"/>
        <v>0</v>
      </c>
      <c r="BG155">
        <f ca="1"/>
        <v>0</v>
      </c>
      <c r="BH155">
        <f ca="1"/>
        <v>0</v>
      </c>
      <c r="BI155">
        <f ca="1"/>
        <v>0</v>
      </c>
      <c r="BJ155">
        <f ca="1"/>
        <v>0</v>
      </c>
      <c r="BK155">
        <f ca="1"/>
        <v>0</v>
      </c>
      <c r="BL155">
        <f ca="1"/>
        <v>0</v>
      </c>
      <c r="BM155">
        <f ca="1"/>
        <v>0</v>
      </c>
      <c r="BN155">
        <f ca="1"/>
        <v>0</v>
      </c>
      <c r="BO155">
        <f ca="1"/>
        <v>0</v>
      </c>
      <c r="BP155">
        <f ca="1"/>
        <v>0</v>
      </c>
      <c r="BQ155">
        <f ca="1"/>
        <v>0</v>
      </c>
      <c r="BR155" t="str">
        <f ca="1"/>
        <v/>
      </c>
      <c r="BS155">
        <f ca="1"/>
        <v>0</v>
      </c>
      <c r="BT155">
        <f ca="1"/>
        <v>0</v>
      </c>
      <c r="BU155" t="b">
        <f ca="1"/>
        <v>0</v>
      </c>
      <c r="BV155" t="b">
        <f ca="1"/>
        <v>0</v>
      </c>
      <c r="BW155">
        <f ca="1"/>
        <v>0</v>
      </c>
      <c r="BX155">
        <f ca="1"/>
        <v>0</v>
      </c>
      <c r="BY155">
        <f ca="1"/>
        <v>0</v>
      </c>
      <c r="BZ155">
        <f ca="1"/>
        <v>0</v>
      </c>
      <c r="CA155">
        <f ca="1"/>
        <v>0</v>
      </c>
      <c r="CB155">
        <f ca="1"/>
        <v>0</v>
      </c>
      <c r="CC155" t="b">
        <f ca="1"/>
        <v>0</v>
      </c>
      <c r="CD155" t="b">
        <f ca="1"/>
        <v>1</v>
      </c>
      <c r="CE155">
        <f ca="1"/>
        <v>0</v>
      </c>
      <c r="CF155">
        <f ca="1"/>
        <v>0</v>
      </c>
      <c r="CG155">
        <f ca="1"/>
        <v>0</v>
      </c>
      <c r="CH155">
        <f ca="1"/>
        <v>161</v>
      </c>
      <c r="CI155">
        <f ca="1"/>
        <v>19</v>
      </c>
      <c r="CJ155">
        <f ca="1"/>
        <v>0</v>
      </c>
      <c r="CK155">
        <f ca="1"/>
        <v>0</v>
      </c>
      <c r="CL155">
        <f ca="1"/>
        <v>0</v>
      </c>
      <c r="CM155">
        <f ca="1"/>
        <v>0</v>
      </c>
      <c r="CN155">
        <f ca="1"/>
        <v>0</v>
      </c>
      <c r="CO155">
        <f ca="1"/>
        <v>0</v>
      </c>
      <c r="CP155">
        <f ca="1"/>
        <v>0</v>
      </c>
      <c r="CQ155">
        <f ca="1"/>
        <v>0</v>
      </c>
      <c r="CR155">
        <f ca="1"/>
        <v>0</v>
      </c>
      <c r="CS155">
        <f ca="1"/>
        <v>0</v>
      </c>
      <c r="CT155">
        <f ca="1"/>
        <v>0</v>
      </c>
      <c r="CU155" t="b">
        <f ca="1"/>
        <v>0</v>
      </c>
      <c r="CV155" t="b">
        <f ca="1"/>
        <v>1</v>
      </c>
      <c r="CW155">
        <f ca="1"/>
        <v>47</v>
      </c>
      <c r="CX155">
        <f ca="1"/>
        <v>19</v>
      </c>
      <c r="CY155">
        <f ca="1"/>
        <v>0</v>
      </c>
      <c r="CZ155">
        <f ca="1"/>
        <v>0</v>
      </c>
      <c r="DA155">
        <f ca="1"/>
        <v>0</v>
      </c>
      <c r="DB155" t="b">
        <f ca="1"/>
        <v>1</v>
      </c>
      <c r="DC155" t="b">
        <f ca="1"/>
        <v>0</v>
      </c>
      <c r="DD155">
        <f ca="1"/>
        <v>0</v>
      </c>
      <c r="DE155" t="b">
        <f ca="1"/>
        <v>0</v>
      </c>
      <c r="DF155">
        <f ca="1"/>
        <v>0</v>
      </c>
    </row>
    <row r="156" spans="1:110" x14ac:dyDescent="0.2">
      <c r="A156" t="str">
        <f ca="1"/>
        <v>6_9 Oregon</v>
      </c>
      <c r="B156">
        <f ca="1"/>
        <v>3</v>
      </c>
      <c r="C156">
        <f ca="1"/>
        <v>0</v>
      </c>
      <c r="D156">
        <f ca="1"/>
        <v>0</v>
      </c>
      <c r="E156">
        <f ca="1"/>
        <v>0</v>
      </c>
      <c r="F156">
        <f ca="1"/>
        <v>0</v>
      </c>
      <c r="G156">
        <f ca="1"/>
        <v>0</v>
      </c>
      <c r="H156">
        <f ca="1"/>
        <v>0</v>
      </c>
      <c r="I156">
        <f ca="1"/>
        <v>0</v>
      </c>
      <c r="J156" t="str">
        <f ca="1"/>
        <v>1:30</v>
      </c>
      <c r="K156" t="b">
        <f ca="1"/>
        <v>0</v>
      </c>
      <c r="L156" t="b">
        <f ca="1"/>
        <v>0</v>
      </c>
      <c r="M156" t="b">
        <f ca="1"/>
        <v>0</v>
      </c>
      <c r="N156" t="str">
        <f ca="1"/>
        <v>Goyo</v>
      </c>
      <c r="O156" t="b">
        <f ca="1"/>
        <v>0</v>
      </c>
      <c r="P156">
        <f ca="1"/>
        <v>0</v>
      </c>
      <c r="Q156">
        <f ca="1"/>
        <v>0</v>
      </c>
      <c r="R156">
        <f ca="1"/>
        <v>0</v>
      </c>
      <c r="S156">
        <f ca="1"/>
        <v>0</v>
      </c>
      <c r="T156">
        <f ca="1"/>
        <v>0</v>
      </c>
      <c r="U156">
        <f ca="1"/>
        <v>0</v>
      </c>
      <c r="V156">
        <f ca="1"/>
        <v>0</v>
      </c>
      <c r="W156">
        <f ca="1"/>
        <v>0</v>
      </c>
      <c r="X156">
        <f ca="1"/>
        <v>0</v>
      </c>
      <c r="Y156">
        <f ca="1"/>
        <v>0</v>
      </c>
      <c r="Z156">
        <f ca="1"/>
        <v>3</v>
      </c>
      <c r="AA156">
        <f ca="1"/>
        <v>0</v>
      </c>
      <c r="AB156">
        <f ca="1"/>
        <v>0</v>
      </c>
      <c r="AC156">
        <f ca="1"/>
        <v>0</v>
      </c>
      <c r="AD156">
        <f ca="1"/>
        <v>0</v>
      </c>
      <c r="AE156">
        <f ca="1"/>
        <v>0</v>
      </c>
      <c r="AF156">
        <f ca="1"/>
        <v>0</v>
      </c>
      <c r="AG156">
        <f ca="1"/>
        <v>0</v>
      </c>
      <c r="AH156">
        <f ca="1"/>
        <v>0</v>
      </c>
      <c r="AI156">
        <f ca="1"/>
        <v>0</v>
      </c>
      <c r="AJ156">
        <f ca="1"/>
        <v>0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  <c r="AQ156">
        <f ca="1"/>
        <v>0</v>
      </c>
      <c r="AR156">
        <f ca="1"/>
        <v>0</v>
      </c>
      <c r="AS156">
        <f ca="1"/>
        <v>0</v>
      </c>
      <c r="AT156">
        <f ca="1"/>
        <v>0</v>
      </c>
      <c r="AU156">
        <f ca="1"/>
        <v>0</v>
      </c>
      <c r="AV156">
        <f ca="1"/>
        <v>0</v>
      </c>
      <c r="AW156">
        <f ca="1"/>
        <v>0</v>
      </c>
      <c r="AX156">
        <f ca="1"/>
        <v>0</v>
      </c>
      <c r="AY156">
        <f ca="1"/>
        <v>0</v>
      </c>
      <c r="AZ156">
        <f ca="1"/>
        <v>0</v>
      </c>
      <c r="BA156">
        <f ca="1"/>
        <v>0</v>
      </c>
      <c r="BB156">
        <f ca="1"/>
        <v>0</v>
      </c>
      <c r="BC156">
        <f ca="1"/>
        <v>0</v>
      </c>
      <c r="BD156">
        <f ca="1"/>
        <v>0</v>
      </c>
      <c r="BE156">
        <f ca="1"/>
        <v>0</v>
      </c>
      <c r="BF156">
        <f ca="1"/>
        <v>0</v>
      </c>
      <c r="BG156">
        <f ca="1"/>
        <v>0</v>
      </c>
      <c r="BH156">
        <f ca="1"/>
        <v>0</v>
      </c>
      <c r="BI156">
        <f ca="1"/>
        <v>0</v>
      </c>
      <c r="BJ156">
        <f ca="1"/>
        <v>0</v>
      </c>
      <c r="BK156">
        <f ca="1"/>
        <v>0</v>
      </c>
      <c r="BL156">
        <f ca="1"/>
        <v>0</v>
      </c>
      <c r="BM156">
        <f ca="1"/>
        <v>0</v>
      </c>
      <c r="BN156">
        <f ca="1"/>
        <v>0</v>
      </c>
      <c r="BO156">
        <f ca="1"/>
        <v>0</v>
      </c>
      <c r="BP156">
        <f ca="1"/>
        <v>0</v>
      </c>
      <c r="BQ156">
        <f ca="1"/>
        <v>0</v>
      </c>
      <c r="BR156" t="str">
        <f ca="1"/>
        <v/>
      </c>
      <c r="BS156">
        <f ca="1"/>
        <v>0</v>
      </c>
      <c r="BT156">
        <f ca="1"/>
        <v>0</v>
      </c>
      <c r="BU156" t="b">
        <f ca="1"/>
        <v>0</v>
      </c>
      <c r="BV156" t="b">
        <f ca="1"/>
        <v>0</v>
      </c>
      <c r="BW156">
        <f ca="1"/>
        <v>0</v>
      </c>
      <c r="BX156">
        <f ca="1"/>
        <v>0</v>
      </c>
      <c r="BY156">
        <f ca="1"/>
        <v>0</v>
      </c>
      <c r="BZ156">
        <f ca="1"/>
        <v>0</v>
      </c>
      <c r="CA156">
        <f ca="1"/>
        <v>0</v>
      </c>
      <c r="CB156">
        <f ca="1"/>
        <v>0</v>
      </c>
      <c r="CC156" t="b">
        <f ca="1"/>
        <v>0</v>
      </c>
      <c r="CD156" t="b">
        <f ca="1"/>
        <v>0</v>
      </c>
      <c r="CE156">
        <f ca="1"/>
        <v>0</v>
      </c>
      <c r="CF156">
        <f ca="1"/>
        <v>0</v>
      </c>
      <c r="CG156">
        <f ca="1"/>
        <v>0</v>
      </c>
      <c r="CH156">
        <f ca="1"/>
        <v>90</v>
      </c>
      <c r="CI156">
        <f ca="1"/>
        <v>90</v>
      </c>
      <c r="CJ156">
        <f ca="1"/>
        <v>0</v>
      </c>
      <c r="CK156">
        <f ca="1"/>
        <v>0</v>
      </c>
      <c r="CL156">
        <f ca="1"/>
        <v>0</v>
      </c>
      <c r="CM156">
        <f ca="1"/>
        <v>0</v>
      </c>
      <c r="CN156">
        <f ca="1"/>
        <v>0</v>
      </c>
      <c r="CO156">
        <f ca="1"/>
        <v>0</v>
      </c>
      <c r="CP156">
        <f ca="1"/>
        <v>0</v>
      </c>
      <c r="CQ156">
        <f ca="1"/>
        <v>0</v>
      </c>
      <c r="CR156">
        <f ca="1"/>
        <v>0</v>
      </c>
      <c r="CS156">
        <f ca="1"/>
        <v>0</v>
      </c>
      <c r="CT156">
        <f ca="1"/>
        <v>0</v>
      </c>
      <c r="CU156" t="b">
        <f ca="1"/>
        <v>1</v>
      </c>
      <c r="CV156" t="b">
        <f ca="1"/>
        <v>0</v>
      </c>
      <c r="CW156">
        <f ca="1"/>
        <v>157</v>
      </c>
      <c r="CX156">
        <f ca="1"/>
        <v>90</v>
      </c>
      <c r="CY156">
        <f ca="1"/>
        <v>1</v>
      </c>
      <c r="CZ156">
        <f ca="1"/>
        <v>0</v>
      </c>
      <c r="DA156">
        <f ca="1"/>
        <v>0</v>
      </c>
      <c r="DB156" t="b">
        <f ca="1"/>
        <v>0</v>
      </c>
      <c r="DC156" t="b">
        <f ca="1"/>
        <v>0</v>
      </c>
      <c r="DD156">
        <f ca="1"/>
        <v>0</v>
      </c>
      <c r="DE156" t="b">
        <f ca="1"/>
        <v>0</v>
      </c>
      <c r="DF156">
        <f ca="1"/>
        <v>0</v>
      </c>
    </row>
    <row r="157" spans="1:110" x14ac:dyDescent="0.2">
      <c r="A157" t="str">
        <f ca="1"/>
        <v>6_9 Oregon</v>
      </c>
      <c r="B157">
        <f ca="1"/>
        <v>4</v>
      </c>
      <c r="C157">
        <f ca="1"/>
        <v>0</v>
      </c>
      <c r="D157">
        <f ca="1"/>
        <v>0</v>
      </c>
      <c r="E157">
        <f ca="1"/>
        <v>0</v>
      </c>
      <c r="F157">
        <f ca="1"/>
        <v>0</v>
      </c>
      <c r="G157">
        <f ca="1"/>
        <v>0</v>
      </c>
      <c r="H157">
        <f ca="1"/>
        <v>0</v>
      </c>
      <c r="I157">
        <f ca="1"/>
        <v>0</v>
      </c>
      <c r="J157" t="str">
        <f ca="1"/>
        <v>1:29</v>
      </c>
      <c r="K157" t="b">
        <f ca="1"/>
        <v>0</v>
      </c>
      <c r="L157" t="b">
        <f ca="1"/>
        <v>1</v>
      </c>
      <c r="M157" t="b">
        <f ca="1"/>
        <v>0</v>
      </c>
      <c r="N157" t="str">
        <f ca="1"/>
        <v>Goyo</v>
      </c>
      <c r="O157" t="b">
        <f ca="1"/>
        <v>0</v>
      </c>
      <c r="P157">
        <f ca="1"/>
        <v>0</v>
      </c>
      <c r="Q157">
        <f ca="1"/>
        <v>0</v>
      </c>
      <c r="R157">
        <f ca="1"/>
        <v>0</v>
      </c>
      <c r="S157">
        <f ca="1"/>
        <v>0</v>
      </c>
      <c r="T157">
        <f ca="1"/>
        <v>0</v>
      </c>
      <c r="U157">
        <f ca="1"/>
        <v>0</v>
      </c>
      <c r="V157">
        <f ca="1"/>
        <v>0</v>
      </c>
      <c r="W157">
        <f ca="1"/>
        <v>0</v>
      </c>
      <c r="X157">
        <f ca="1"/>
        <v>0</v>
      </c>
      <c r="Y157">
        <f ca="1"/>
        <v>0</v>
      </c>
      <c r="Z157">
        <f ca="1"/>
        <v>4</v>
      </c>
      <c r="AA157">
        <f ca="1"/>
        <v>0</v>
      </c>
      <c r="AB157">
        <f ca="1"/>
        <v>0</v>
      </c>
      <c r="AC157">
        <f ca="1"/>
        <v>0</v>
      </c>
      <c r="AD157">
        <f ca="1"/>
        <v>0</v>
      </c>
      <c r="AE157">
        <f ca="1"/>
        <v>0</v>
      </c>
      <c r="AF157">
        <f ca="1"/>
        <v>0</v>
      </c>
      <c r="AG157">
        <f ca="1"/>
        <v>0</v>
      </c>
      <c r="AH157">
        <f ca="1"/>
        <v>0</v>
      </c>
      <c r="AI157">
        <f ca="1"/>
        <v>0</v>
      </c>
      <c r="AJ157">
        <f ca="1"/>
        <v>0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  <c r="AQ157">
        <f ca="1"/>
        <v>0</v>
      </c>
      <c r="AR157">
        <f ca="1"/>
        <v>0</v>
      </c>
      <c r="AS157">
        <f ca="1"/>
        <v>0</v>
      </c>
      <c r="AT157">
        <f ca="1"/>
        <v>0</v>
      </c>
      <c r="AU157">
        <f ca="1"/>
        <v>0</v>
      </c>
      <c r="AV157">
        <f ca="1"/>
        <v>0</v>
      </c>
      <c r="AW157">
        <f ca="1"/>
        <v>0</v>
      </c>
      <c r="AX157">
        <f ca="1"/>
        <v>0</v>
      </c>
      <c r="AY157">
        <f ca="1"/>
        <v>0</v>
      </c>
      <c r="AZ157">
        <f ca="1"/>
        <v>0</v>
      </c>
      <c r="BA157">
        <f ca="1"/>
        <v>0</v>
      </c>
      <c r="BB157">
        <f ca="1"/>
        <v>0</v>
      </c>
      <c r="BC157">
        <f ca="1"/>
        <v>0</v>
      </c>
      <c r="BD157">
        <f ca="1"/>
        <v>0</v>
      </c>
      <c r="BE157">
        <f ca="1"/>
        <v>0</v>
      </c>
      <c r="BF157">
        <f ca="1"/>
        <v>0</v>
      </c>
      <c r="BG157">
        <f ca="1"/>
        <v>0</v>
      </c>
      <c r="BH157">
        <f ca="1"/>
        <v>0</v>
      </c>
      <c r="BI157">
        <f ca="1"/>
        <v>0</v>
      </c>
      <c r="BJ157">
        <f ca="1"/>
        <v>0</v>
      </c>
      <c r="BK157">
        <f ca="1"/>
        <v>0</v>
      </c>
      <c r="BL157">
        <f ca="1"/>
        <v>0</v>
      </c>
      <c r="BM157">
        <f ca="1"/>
        <v>0</v>
      </c>
      <c r="BN157">
        <f ca="1"/>
        <v>0</v>
      </c>
      <c r="BO157">
        <f ca="1"/>
        <v>0</v>
      </c>
      <c r="BP157">
        <f ca="1"/>
        <v>0</v>
      </c>
      <c r="BQ157">
        <f ca="1"/>
        <v>0</v>
      </c>
      <c r="BR157" t="str">
        <f ca="1"/>
        <v/>
      </c>
      <c r="BS157">
        <f ca="1"/>
        <v>0</v>
      </c>
      <c r="BT157">
        <f ca="1"/>
        <v>0</v>
      </c>
      <c r="BU157" t="b">
        <f ca="1"/>
        <v>0</v>
      </c>
      <c r="BV157" t="b">
        <f ca="1"/>
        <v>0</v>
      </c>
      <c r="BW157">
        <f ca="1"/>
        <v>0</v>
      </c>
      <c r="BX157">
        <f ca="1"/>
        <v>0</v>
      </c>
      <c r="BY157">
        <f ca="1"/>
        <v>0</v>
      </c>
      <c r="BZ157">
        <f ca="1"/>
        <v>0</v>
      </c>
      <c r="CA157">
        <f ca="1"/>
        <v>0</v>
      </c>
      <c r="CB157">
        <f ca="1"/>
        <v>0</v>
      </c>
      <c r="CC157" t="b">
        <f ca="1"/>
        <v>0</v>
      </c>
      <c r="CD157" t="b">
        <f ca="1"/>
        <v>1</v>
      </c>
      <c r="CE157">
        <f ca="1"/>
        <v>0</v>
      </c>
      <c r="CF157">
        <f ca="1"/>
        <v>0</v>
      </c>
      <c r="CG157">
        <f ca="1"/>
        <v>0</v>
      </c>
      <c r="CH157">
        <f ca="1"/>
        <v>89</v>
      </c>
      <c r="CI157">
        <f ca="1"/>
        <v>91</v>
      </c>
      <c r="CJ157">
        <f ca="1"/>
        <v>0</v>
      </c>
      <c r="CK157">
        <f ca="1"/>
        <v>0</v>
      </c>
      <c r="CL157">
        <f ca="1"/>
        <v>0</v>
      </c>
      <c r="CM157">
        <f ca="1"/>
        <v>0</v>
      </c>
      <c r="CN157">
        <f ca="1"/>
        <v>0</v>
      </c>
      <c r="CO157">
        <f ca="1"/>
        <v>0</v>
      </c>
      <c r="CP157">
        <f ca="1"/>
        <v>0</v>
      </c>
      <c r="CQ157">
        <f ca="1"/>
        <v>0</v>
      </c>
      <c r="CR157">
        <f ca="1"/>
        <v>0</v>
      </c>
      <c r="CS157">
        <f ca="1"/>
        <v>0</v>
      </c>
      <c r="CT157">
        <f ca="1"/>
        <v>0</v>
      </c>
      <c r="CU157" t="b">
        <f ca="1"/>
        <v>1</v>
      </c>
      <c r="CV157" t="b">
        <f ca="1"/>
        <v>1</v>
      </c>
      <c r="CW157">
        <f ca="1"/>
        <v>157</v>
      </c>
      <c r="CX157">
        <f ca="1"/>
        <v>91</v>
      </c>
      <c r="CY157">
        <f ca="1"/>
        <v>1</v>
      </c>
      <c r="CZ157">
        <f ca="1"/>
        <v>0</v>
      </c>
      <c r="DA157">
        <f ca="1"/>
        <v>0</v>
      </c>
      <c r="DB157" t="b">
        <f ca="1"/>
        <v>1</v>
      </c>
      <c r="DC157" t="b">
        <f ca="1"/>
        <v>0</v>
      </c>
      <c r="DD157">
        <f ca="1"/>
        <v>0</v>
      </c>
      <c r="DE157" t="b">
        <f ca="1"/>
        <v>0</v>
      </c>
      <c r="DF157">
        <f ca="1"/>
        <v>0</v>
      </c>
    </row>
    <row r="158" spans="1:110" x14ac:dyDescent="0.2">
      <c r="A158" t="str">
        <f ca="1"/>
        <v>6_9 Oregon</v>
      </c>
      <c r="B158">
        <f ca="1"/>
        <v>5</v>
      </c>
      <c r="C158">
        <f ca="1"/>
        <v>0</v>
      </c>
      <c r="D158">
        <f ca="1"/>
        <v>0</v>
      </c>
      <c r="E158">
        <f ca="1"/>
        <v>0</v>
      </c>
      <c r="F158">
        <f ca="1"/>
        <v>0</v>
      </c>
      <c r="G158">
        <f ca="1"/>
        <v>0</v>
      </c>
      <c r="H158">
        <f ca="1"/>
        <v>0</v>
      </c>
      <c r="I158">
        <f ca="1"/>
        <v>0</v>
      </c>
      <c r="J158" t="str">
        <f ca="1"/>
        <v>2:34</v>
      </c>
      <c r="K158" t="b">
        <f ca="1"/>
        <v>0</v>
      </c>
      <c r="L158" t="b">
        <f ca="1"/>
        <v>0</v>
      </c>
      <c r="M158" t="b">
        <f ca="1"/>
        <v>1</v>
      </c>
      <c r="N158" t="str">
        <f ca="1"/>
        <v>Jager</v>
      </c>
      <c r="O158" t="b">
        <f ca="1"/>
        <v>0</v>
      </c>
      <c r="P158">
        <f ca="1"/>
        <v>0</v>
      </c>
      <c r="Q158">
        <f ca="1"/>
        <v>0</v>
      </c>
      <c r="R158">
        <f ca="1"/>
        <v>0</v>
      </c>
      <c r="S158">
        <f ca="1"/>
        <v>0</v>
      </c>
      <c r="T158">
        <f ca="1"/>
        <v>0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0</v>
      </c>
      <c r="Z158">
        <f ca="1"/>
        <v>5</v>
      </c>
      <c r="AA158">
        <f ca="1"/>
        <v>0</v>
      </c>
      <c r="AB158">
        <f ca="1"/>
        <v>0</v>
      </c>
      <c r="AC158">
        <f ca="1"/>
        <v>0</v>
      </c>
      <c r="AD158">
        <f ca="1"/>
        <v>0</v>
      </c>
      <c r="AE158">
        <f ca="1"/>
        <v>0</v>
      </c>
      <c r="AF158">
        <f ca="1"/>
        <v>0</v>
      </c>
      <c r="AG158">
        <f ca="1"/>
        <v>0</v>
      </c>
      <c r="AH158">
        <f ca="1"/>
        <v>0</v>
      </c>
      <c r="AI158">
        <f ca="1"/>
        <v>0</v>
      </c>
      <c r="AJ158">
        <f ca="1"/>
        <v>0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  <c r="AQ158">
        <f ca="1"/>
        <v>0</v>
      </c>
      <c r="AR158">
        <f ca="1"/>
        <v>0</v>
      </c>
      <c r="AS158">
        <f ca="1"/>
        <v>0</v>
      </c>
      <c r="AT158">
        <f ca="1"/>
        <v>0</v>
      </c>
      <c r="AU158">
        <f ca="1"/>
        <v>0</v>
      </c>
      <c r="AV158">
        <f ca="1"/>
        <v>0</v>
      </c>
      <c r="AW158">
        <f ca="1"/>
        <v>0</v>
      </c>
      <c r="AX158">
        <f ca="1"/>
        <v>0</v>
      </c>
      <c r="AY158">
        <f ca="1"/>
        <v>0</v>
      </c>
      <c r="AZ158">
        <f ca="1"/>
        <v>0</v>
      </c>
      <c r="BA158">
        <f ca="1"/>
        <v>0</v>
      </c>
      <c r="BB158">
        <f ca="1"/>
        <v>0</v>
      </c>
      <c r="BC158">
        <f ca="1"/>
        <v>0</v>
      </c>
      <c r="BD158">
        <f ca="1"/>
        <v>0</v>
      </c>
      <c r="BE158">
        <f ca="1"/>
        <v>0</v>
      </c>
      <c r="BF158">
        <f ca="1"/>
        <v>0</v>
      </c>
      <c r="BG158">
        <f ca="1"/>
        <v>0</v>
      </c>
      <c r="BH158">
        <f ca="1"/>
        <v>0</v>
      </c>
      <c r="BI158">
        <f ca="1"/>
        <v>0</v>
      </c>
      <c r="BJ158">
        <f ca="1"/>
        <v>0</v>
      </c>
      <c r="BK158">
        <f ca="1"/>
        <v>0</v>
      </c>
      <c r="BL158">
        <f ca="1"/>
        <v>0</v>
      </c>
      <c r="BM158">
        <f ca="1"/>
        <v>0</v>
      </c>
      <c r="BN158">
        <f ca="1"/>
        <v>0</v>
      </c>
      <c r="BO158">
        <f ca="1"/>
        <v>0</v>
      </c>
      <c r="BP158">
        <f ca="1"/>
        <v>0</v>
      </c>
      <c r="BQ158">
        <f ca="1"/>
        <v>0</v>
      </c>
      <c r="BR158" t="str">
        <f ca="1"/>
        <v/>
      </c>
      <c r="BS158">
        <f ca="1"/>
        <v>0</v>
      </c>
      <c r="BT158">
        <f ca="1"/>
        <v>0</v>
      </c>
      <c r="BU158" t="b">
        <f ca="1"/>
        <v>0</v>
      </c>
      <c r="BV158" t="b">
        <f ca="1"/>
        <v>0</v>
      </c>
      <c r="BW158">
        <f ca="1"/>
        <v>0</v>
      </c>
      <c r="BX158">
        <f ca="1"/>
        <v>0</v>
      </c>
      <c r="BY158">
        <f ca="1"/>
        <v>0</v>
      </c>
      <c r="BZ158">
        <f ca="1"/>
        <v>0</v>
      </c>
      <c r="CA158">
        <f ca="1"/>
        <v>0</v>
      </c>
      <c r="CB158">
        <f ca="1"/>
        <v>0</v>
      </c>
      <c r="CC158" t="b">
        <f ca="1"/>
        <v>0</v>
      </c>
      <c r="CD158" t="b">
        <f ca="1"/>
        <v>0</v>
      </c>
      <c r="CE158">
        <f ca="1"/>
        <v>0</v>
      </c>
      <c r="CF158">
        <f ca="1"/>
        <v>0</v>
      </c>
      <c r="CG158">
        <f ca="1"/>
        <v>0</v>
      </c>
      <c r="CH158">
        <f ca="1"/>
        <v>154</v>
      </c>
      <c r="CI158">
        <f ca="1"/>
        <v>26</v>
      </c>
      <c r="CJ158">
        <f ca="1"/>
        <v>0</v>
      </c>
      <c r="CK158">
        <f ca="1"/>
        <v>0</v>
      </c>
      <c r="CL158">
        <f ca="1"/>
        <v>0</v>
      </c>
      <c r="CM158">
        <f ca="1"/>
        <v>0</v>
      </c>
      <c r="CN158">
        <f ca="1"/>
        <v>0</v>
      </c>
      <c r="CO158">
        <f ca="1"/>
        <v>0</v>
      </c>
      <c r="CP158">
        <f ca="1"/>
        <v>0</v>
      </c>
      <c r="CQ158">
        <f ca="1"/>
        <v>0</v>
      </c>
      <c r="CR158">
        <f ca="1"/>
        <v>0</v>
      </c>
      <c r="CS158">
        <f ca="1"/>
        <v>0</v>
      </c>
      <c r="CT158">
        <f ca="1"/>
        <v>0</v>
      </c>
      <c r="CU158" t="b">
        <f ca="1"/>
        <v>1</v>
      </c>
      <c r="CV158" t="b">
        <f ca="1"/>
        <v>0</v>
      </c>
      <c r="CW158">
        <f ca="1"/>
        <v>118</v>
      </c>
      <c r="CX158">
        <f ca="1"/>
        <v>26</v>
      </c>
      <c r="CY158">
        <f ca="1"/>
        <v>1</v>
      </c>
      <c r="CZ158">
        <f ca="1"/>
        <v>0</v>
      </c>
      <c r="DA158">
        <f ca="1"/>
        <v>0</v>
      </c>
      <c r="DB158" t="b">
        <f ca="1"/>
        <v>0</v>
      </c>
      <c r="DC158" t="b">
        <f ca="1"/>
        <v>0</v>
      </c>
      <c r="DD158">
        <f ca="1"/>
        <v>0</v>
      </c>
      <c r="DE158" t="b">
        <f ca="1"/>
        <v>0</v>
      </c>
      <c r="DF158">
        <f ca="1"/>
        <v>0</v>
      </c>
    </row>
    <row r="159" spans="1:110" x14ac:dyDescent="0.2">
      <c r="A159" t="str">
        <f ca="1"/>
        <v>6_9 Oregon</v>
      </c>
      <c r="B159">
        <f ca="1"/>
        <v>6</v>
      </c>
      <c r="C159">
        <f ca="1"/>
        <v>0</v>
      </c>
      <c r="D159">
        <f ca="1"/>
        <v>0</v>
      </c>
      <c r="E159">
        <f ca="1"/>
        <v>0</v>
      </c>
      <c r="F159">
        <f ca="1"/>
        <v>0</v>
      </c>
      <c r="G159">
        <f ca="1"/>
        <v>0</v>
      </c>
      <c r="H159">
        <f ca="1"/>
        <v>0</v>
      </c>
      <c r="I159">
        <f ca="1"/>
        <v>0</v>
      </c>
      <c r="J159" t="str">
        <f ca="1"/>
        <v>0:58</v>
      </c>
      <c r="K159" t="b">
        <f ca="1"/>
        <v>0</v>
      </c>
      <c r="L159" t="b">
        <f ca="1"/>
        <v>0</v>
      </c>
      <c r="M159" t="b">
        <f ca="1"/>
        <v>0</v>
      </c>
      <c r="N159" t="str">
        <f ca="1"/>
        <v>Jager</v>
      </c>
      <c r="O159" t="b">
        <f ca="1"/>
        <v>0</v>
      </c>
      <c r="P159">
        <f ca="1"/>
        <v>0</v>
      </c>
      <c r="Q159">
        <f ca="1"/>
        <v>0</v>
      </c>
      <c r="R159">
        <f ca="1"/>
        <v>0</v>
      </c>
      <c r="S159">
        <f ca="1"/>
        <v>0</v>
      </c>
      <c r="T159">
        <f ca="1"/>
        <v>0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0</v>
      </c>
      <c r="Z159">
        <f ca="1"/>
        <v>6</v>
      </c>
      <c r="AA159">
        <f ca="1"/>
        <v>0</v>
      </c>
      <c r="AB159">
        <f ca="1"/>
        <v>0</v>
      </c>
      <c r="AC159">
        <f ca="1"/>
        <v>0</v>
      </c>
      <c r="AD159">
        <f ca="1"/>
        <v>0</v>
      </c>
      <c r="AE159">
        <f ca="1"/>
        <v>0</v>
      </c>
      <c r="AF159">
        <f ca="1"/>
        <v>0</v>
      </c>
      <c r="AG159">
        <f ca="1"/>
        <v>0</v>
      </c>
      <c r="AH159">
        <f ca="1"/>
        <v>0</v>
      </c>
      <c r="AI159">
        <f ca="1"/>
        <v>0</v>
      </c>
      <c r="AJ159">
        <f ca="1"/>
        <v>0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  <c r="AQ159">
        <f ca="1"/>
        <v>0</v>
      </c>
      <c r="AR159">
        <f ca="1"/>
        <v>0</v>
      </c>
      <c r="AS159">
        <f ca="1"/>
        <v>0</v>
      </c>
      <c r="AT159">
        <f ca="1"/>
        <v>0</v>
      </c>
      <c r="AU159">
        <f ca="1"/>
        <v>0</v>
      </c>
      <c r="AV159">
        <f ca="1"/>
        <v>0</v>
      </c>
      <c r="AW159">
        <f ca="1"/>
        <v>0</v>
      </c>
      <c r="AX159">
        <f ca="1"/>
        <v>0</v>
      </c>
      <c r="AY159">
        <f ca="1"/>
        <v>0</v>
      </c>
      <c r="AZ159">
        <f ca="1"/>
        <v>0</v>
      </c>
      <c r="BA159">
        <f ca="1"/>
        <v>0</v>
      </c>
      <c r="BB159">
        <f ca="1"/>
        <v>0</v>
      </c>
      <c r="BC159">
        <f ca="1"/>
        <v>0</v>
      </c>
      <c r="BD159">
        <f ca="1"/>
        <v>0</v>
      </c>
      <c r="BE159">
        <f ca="1"/>
        <v>0</v>
      </c>
      <c r="BF159">
        <f ca="1"/>
        <v>0</v>
      </c>
      <c r="BG159">
        <f ca="1"/>
        <v>0</v>
      </c>
      <c r="BH159">
        <f ca="1"/>
        <v>0</v>
      </c>
      <c r="BI159">
        <f ca="1"/>
        <v>0</v>
      </c>
      <c r="BJ159">
        <f ca="1"/>
        <v>0</v>
      </c>
      <c r="BK159">
        <f ca="1"/>
        <v>0</v>
      </c>
      <c r="BL159">
        <f ca="1"/>
        <v>0</v>
      </c>
      <c r="BM159">
        <f ca="1"/>
        <v>0</v>
      </c>
      <c r="BN159">
        <f ca="1"/>
        <v>0</v>
      </c>
      <c r="BO159">
        <f ca="1"/>
        <v>0</v>
      </c>
      <c r="BP159">
        <f ca="1"/>
        <v>0</v>
      </c>
      <c r="BQ159">
        <f ca="1"/>
        <v>0</v>
      </c>
      <c r="BR159" t="str">
        <f ca="1"/>
        <v/>
      </c>
      <c r="BS159">
        <f ca="1"/>
        <v>0</v>
      </c>
      <c r="BT159">
        <f ca="1"/>
        <v>0</v>
      </c>
      <c r="BU159" t="b">
        <f ca="1"/>
        <v>0</v>
      </c>
      <c r="BV159" t="b">
        <f ca="1"/>
        <v>0</v>
      </c>
      <c r="BW159">
        <f ca="1"/>
        <v>0</v>
      </c>
      <c r="BX159">
        <f ca="1"/>
        <v>0</v>
      </c>
      <c r="BY159">
        <f ca="1"/>
        <v>0</v>
      </c>
      <c r="BZ159">
        <f ca="1"/>
        <v>0</v>
      </c>
      <c r="CA159">
        <f ca="1"/>
        <v>1</v>
      </c>
      <c r="CB159">
        <f ca="1"/>
        <v>1</v>
      </c>
      <c r="CC159" t="b">
        <f ca="1"/>
        <v>0</v>
      </c>
      <c r="CD159" t="b">
        <f ca="1"/>
        <v>1</v>
      </c>
      <c r="CE159">
        <f ca="1"/>
        <v>0</v>
      </c>
      <c r="CF159">
        <f ca="1"/>
        <v>1</v>
      </c>
      <c r="CG159">
        <f ca="1"/>
        <v>0</v>
      </c>
      <c r="CH159">
        <f ca="1"/>
        <v>58</v>
      </c>
      <c r="CI159">
        <f ca="1"/>
        <v>122</v>
      </c>
      <c r="CJ159">
        <f ca="1"/>
        <v>0</v>
      </c>
      <c r="CK159">
        <f ca="1"/>
        <v>0</v>
      </c>
      <c r="CL159">
        <f ca="1"/>
        <v>0</v>
      </c>
      <c r="CM159">
        <f ca="1"/>
        <v>0</v>
      </c>
      <c r="CN159">
        <f ca="1"/>
        <v>0</v>
      </c>
      <c r="CO159">
        <f ca="1"/>
        <v>0</v>
      </c>
      <c r="CP159">
        <f ca="1"/>
        <v>0</v>
      </c>
      <c r="CQ159">
        <f ca="1"/>
        <v>0</v>
      </c>
      <c r="CR159">
        <f ca="1"/>
        <v>0</v>
      </c>
      <c r="CS159">
        <f ca="1"/>
        <v>0</v>
      </c>
      <c r="CT159">
        <f ca="1"/>
        <v>0</v>
      </c>
      <c r="CU159" t="b">
        <f ca="1"/>
        <v>1</v>
      </c>
      <c r="CV159" t="b">
        <f ca="1"/>
        <v>1</v>
      </c>
      <c r="CW159" t="b">
        <f ca="1"/>
        <v>0</v>
      </c>
      <c r="CX159">
        <f ca="1"/>
        <v>122</v>
      </c>
      <c r="CY159">
        <f ca="1"/>
        <v>1</v>
      </c>
      <c r="CZ159">
        <f ca="1"/>
        <v>1</v>
      </c>
      <c r="DA159">
        <f ca="1"/>
        <v>0</v>
      </c>
      <c r="DB159" t="b">
        <f ca="1"/>
        <v>0</v>
      </c>
      <c r="DC159" t="b">
        <f ca="1"/>
        <v>0</v>
      </c>
      <c r="DD159">
        <f ca="1"/>
        <v>0</v>
      </c>
      <c r="DE159" t="b">
        <f ca="1"/>
        <v>0</v>
      </c>
      <c r="DF159">
        <f ca="1"/>
        <v>0</v>
      </c>
    </row>
    <row r="160" spans="1:110" x14ac:dyDescent="0.2">
      <c r="A160" t="str">
        <f ca="1"/>
        <v>6_9 Oregon</v>
      </c>
      <c r="B160">
        <f ca="1"/>
        <v>7</v>
      </c>
      <c r="C160">
        <f ca="1"/>
        <v>0</v>
      </c>
      <c r="D160">
        <f ca="1"/>
        <v>0</v>
      </c>
      <c r="E160">
        <f ca="1"/>
        <v>0</v>
      </c>
      <c r="F160">
        <f ca="1"/>
        <v>0</v>
      </c>
      <c r="G160">
        <f ca="1"/>
        <v>0</v>
      </c>
      <c r="H160">
        <f ca="1"/>
        <v>0</v>
      </c>
      <c r="I160">
        <f ca="1"/>
        <v>0</v>
      </c>
      <c r="J160" t="str">
        <f ca="1"/>
        <v>2:16</v>
      </c>
      <c r="K160" t="b">
        <f ca="1"/>
        <v>0</v>
      </c>
      <c r="L160" t="b">
        <f ca="1"/>
        <v>0</v>
      </c>
      <c r="M160" t="b">
        <f ca="1"/>
        <v>1</v>
      </c>
      <c r="N160" t="str">
        <f ca="1"/>
        <v>Finka</v>
      </c>
      <c r="O160" t="b">
        <f ca="1"/>
        <v>0</v>
      </c>
      <c r="P160">
        <f ca="1"/>
        <v>0</v>
      </c>
      <c r="Q160">
        <f ca="1"/>
        <v>0</v>
      </c>
      <c r="R160">
        <f ca="1"/>
        <v>0</v>
      </c>
      <c r="S160">
        <f ca="1"/>
        <v>0</v>
      </c>
      <c r="T160">
        <f ca="1"/>
        <v>0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0</v>
      </c>
      <c r="Z160">
        <f ca="1"/>
        <v>7</v>
      </c>
      <c r="AA160">
        <f ca="1"/>
        <v>0</v>
      </c>
      <c r="AB160">
        <f ca="1"/>
        <v>0</v>
      </c>
      <c r="AC160">
        <f ca="1"/>
        <v>0</v>
      </c>
      <c r="AD160">
        <f ca="1"/>
        <v>0</v>
      </c>
      <c r="AE160">
        <f ca="1"/>
        <v>0</v>
      </c>
      <c r="AF160">
        <f ca="1"/>
        <v>0</v>
      </c>
      <c r="AG160">
        <f ca="1"/>
        <v>0</v>
      </c>
      <c r="AH160">
        <f ca="1"/>
        <v>0</v>
      </c>
      <c r="AI160">
        <f ca="1"/>
        <v>0</v>
      </c>
      <c r="AJ160">
        <f ca="1"/>
        <v>0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  <c r="AQ160">
        <f ca="1"/>
        <v>0</v>
      </c>
      <c r="AR160">
        <f ca="1"/>
        <v>0</v>
      </c>
      <c r="AS160">
        <f ca="1"/>
        <v>0</v>
      </c>
      <c r="AT160">
        <f ca="1"/>
        <v>0</v>
      </c>
      <c r="AU160">
        <f ca="1"/>
        <v>0</v>
      </c>
      <c r="AV160">
        <f ca="1"/>
        <v>0</v>
      </c>
      <c r="AW160">
        <f ca="1"/>
        <v>0</v>
      </c>
      <c r="AX160">
        <f ca="1"/>
        <v>0</v>
      </c>
      <c r="AY160">
        <f ca="1"/>
        <v>0</v>
      </c>
      <c r="AZ160">
        <f ca="1"/>
        <v>0</v>
      </c>
      <c r="BA160">
        <f ca="1"/>
        <v>0</v>
      </c>
      <c r="BB160">
        <f ca="1"/>
        <v>0</v>
      </c>
      <c r="BC160">
        <f ca="1"/>
        <v>0</v>
      </c>
      <c r="BD160">
        <f ca="1"/>
        <v>0</v>
      </c>
      <c r="BE160">
        <f ca="1"/>
        <v>0</v>
      </c>
      <c r="BF160">
        <f ca="1"/>
        <v>0</v>
      </c>
      <c r="BG160">
        <f ca="1"/>
        <v>0</v>
      </c>
      <c r="BH160">
        <f ca="1"/>
        <v>0</v>
      </c>
      <c r="BI160">
        <f ca="1"/>
        <v>0</v>
      </c>
      <c r="BJ160">
        <f ca="1"/>
        <v>0</v>
      </c>
      <c r="BK160">
        <f ca="1"/>
        <v>0</v>
      </c>
      <c r="BL160">
        <f ca="1"/>
        <v>0</v>
      </c>
      <c r="BM160">
        <f ca="1"/>
        <v>0</v>
      </c>
      <c r="BN160">
        <f ca="1"/>
        <v>0</v>
      </c>
      <c r="BO160">
        <f ca="1"/>
        <v>0</v>
      </c>
      <c r="BP160">
        <f ca="1"/>
        <v>0</v>
      </c>
      <c r="BQ160">
        <f ca="1"/>
        <v>0</v>
      </c>
      <c r="BR160" t="str">
        <f ca="1"/>
        <v/>
      </c>
      <c r="BS160">
        <f ca="1"/>
        <v>0</v>
      </c>
      <c r="BT160">
        <f ca="1"/>
        <v>0</v>
      </c>
      <c r="BU160" t="b">
        <f ca="1"/>
        <v>0</v>
      </c>
      <c r="BV160" t="b">
        <f ca="1"/>
        <v>0</v>
      </c>
      <c r="BW160">
        <f ca="1"/>
        <v>0</v>
      </c>
      <c r="BX160">
        <f ca="1"/>
        <v>0</v>
      </c>
      <c r="BY160">
        <f ca="1"/>
        <v>0</v>
      </c>
      <c r="BZ160">
        <f ca="1"/>
        <v>0</v>
      </c>
      <c r="CA160">
        <f ca="1"/>
        <v>0</v>
      </c>
      <c r="CB160">
        <f ca="1"/>
        <v>0</v>
      </c>
      <c r="CC160" t="b">
        <f ca="1"/>
        <v>0</v>
      </c>
      <c r="CD160" t="b">
        <f ca="1"/>
        <v>0</v>
      </c>
      <c r="CE160">
        <f ca="1"/>
        <v>0</v>
      </c>
      <c r="CF160">
        <f ca="1"/>
        <v>0</v>
      </c>
      <c r="CG160">
        <f ca="1"/>
        <v>0</v>
      </c>
      <c r="CH160">
        <f ca="1"/>
        <v>136</v>
      </c>
      <c r="CI160">
        <f ca="1"/>
        <v>44</v>
      </c>
      <c r="CJ160">
        <f ca="1"/>
        <v>0</v>
      </c>
      <c r="CK160">
        <f ca="1"/>
        <v>0</v>
      </c>
      <c r="CL160">
        <f ca="1"/>
        <v>0</v>
      </c>
      <c r="CM160">
        <f ca="1"/>
        <v>0</v>
      </c>
      <c r="CN160">
        <f ca="1"/>
        <v>0</v>
      </c>
      <c r="CO160">
        <f ca="1"/>
        <v>0</v>
      </c>
      <c r="CP160">
        <f ca="1"/>
        <v>0</v>
      </c>
      <c r="CQ160">
        <f ca="1"/>
        <v>0</v>
      </c>
      <c r="CR160">
        <f ca="1"/>
        <v>0</v>
      </c>
      <c r="CS160">
        <f ca="1"/>
        <v>0</v>
      </c>
      <c r="CT160">
        <f ca="1"/>
        <v>0</v>
      </c>
      <c r="CU160">
        <f ca="1"/>
        <v>0</v>
      </c>
      <c r="CV160">
        <f ca="1"/>
        <v>0</v>
      </c>
      <c r="CW160">
        <f ca="1"/>
        <v>0</v>
      </c>
      <c r="CX160">
        <f ca="1"/>
        <v>0</v>
      </c>
      <c r="CY160">
        <f ca="1"/>
        <v>0</v>
      </c>
      <c r="CZ160">
        <f ca="1"/>
        <v>0</v>
      </c>
      <c r="DA160">
        <f ca="1"/>
        <v>0</v>
      </c>
      <c r="DB160" t="b">
        <f ca="1"/>
        <v>0</v>
      </c>
      <c r="DC160" t="b">
        <f ca="1"/>
        <v>0</v>
      </c>
      <c r="DD160">
        <f ca="1"/>
        <v>0</v>
      </c>
      <c r="DE160" t="b">
        <f ca="1"/>
        <v>0</v>
      </c>
      <c r="DF160">
        <f ca="1"/>
        <v>0</v>
      </c>
    </row>
    <row r="161" spans="1:110" x14ac:dyDescent="0.2">
      <c r="A161" t="str">
        <f ca="1"/>
        <v>6_9 Oregon</v>
      </c>
      <c r="B161">
        <f ca="1"/>
        <v>8</v>
      </c>
      <c r="C161">
        <f ca="1"/>
        <v>0</v>
      </c>
      <c r="D161">
        <f ca="1"/>
        <v>0</v>
      </c>
      <c r="E161">
        <f ca="1"/>
        <v>0</v>
      </c>
      <c r="F161">
        <f ca="1"/>
        <v>0</v>
      </c>
      <c r="G161">
        <f ca="1"/>
        <v>0</v>
      </c>
      <c r="H161">
        <f ca="1"/>
        <v>0</v>
      </c>
      <c r="I161">
        <f ca="1"/>
        <v>0</v>
      </c>
      <c r="J161" t="str">
        <f ca="1"/>
        <v>2:13</v>
      </c>
      <c r="K161" t="b">
        <f ca="1"/>
        <v>0</v>
      </c>
      <c r="L161" t="b">
        <f ca="1"/>
        <v>0</v>
      </c>
      <c r="M161" t="b">
        <f ca="1"/>
        <v>0</v>
      </c>
      <c r="N161" t="str">
        <f ca="1"/>
        <v>Finka</v>
      </c>
      <c r="O161" t="b">
        <f ca="1"/>
        <v>0</v>
      </c>
      <c r="P161">
        <f ca="1"/>
        <v>0</v>
      </c>
      <c r="Q161">
        <f ca="1"/>
        <v>0</v>
      </c>
      <c r="R161">
        <f ca="1"/>
        <v>0</v>
      </c>
      <c r="S161">
        <f ca="1"/>
        <v>0</v>
      </c>
      <c r="T161">
        <f ca="1"/>
        <v>0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0</v>
      </c>
      <c r="Z161">
        <f ca="1"/>
        <v>8</v>
      </c>
      <c r="AA161">
        <f ca="1"/>
        <v>0</v>
      </c>
      <c r="AB161">
        <f ca="1"/>
        <v>0</v>
      </c>
      <c r="AC161">
        <f ca="1"/>
        <v>0</v>
      </c>
      <c r="AD161">
        <f ca="1"/>
        <v>0</v>
      </c>
      <c r="AE161">
        <f ca="1"/>
        <v>0</v>
      </c>
      <c r="AF161">
        <f ca="1"/>
        <v>0</v>
      </c>
      <c r="AG161">
        <f ca="1"/>
        <v>0</v>
      </c>
      <c r="AH161">
        <f ca="1"/>
        <v>0</v>
      </c>
      <c r="AI161">
        <f ca="1"/>
        <v>0</v>
      </c>
      <c r="AJ161">
        <f ca="1"/>
        <v>0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  <c r="AQ161">
        <f ca="1"/>
        <v>0</v>
      </c>
      <c r="AR161">
        <f ca="1"/>
        <v>0</v>
      </c>
      <c r="AS161">
        <f ca="1"/>
        <v>0</v>
      </c>
      <c r="AT161">
        <f ca="1"/>
        <v>0</v>
      </c>
      <c r="AU161">
        <f ca="1"/>
        <v>0</v>
      </c>
      <c r="AV161">
        <f ca="1"/>
        <v>0</v>
      </c>
      <c r="AW161">
        <f ca="1"/>
        <v>0</v>
      </c>
      <c r="AX161">
        <f ca="1"/>
        <v>0</v>
      </c>
      <c r="AY161">
        <f ca="1"/>
        <v>0</v>
      </c>
      <c r="AZ161">
        <f ca="1"/>
        <v>0</v>
      </c>
      <c r="BA161">
        <f ca="1"/>
        <v>0</v>
      </c>
      <c r="BB161">
        <f ca="1"/>
        <v>0</v>
      </c>
      <c r="BC161">
        <f ca="1"/>
        <v>0</v>
      </c>
      <c r="BD161">
        <f ca="1"/>
        <v>0</v>
      </c>
      <c r="BE161">
        <f ca="1"/>
        <v>0</v>
      </c>
      <c r="BF161">
        <f ca="1"/>
        <v>0</v>
      </c>
      <c r="BG161">
        <f ca="1"/>
        <v>0</v>
      </c>
      <c r="BH161">
        <f ca="1"/>
        <v>0</v>
      </c>
      <c r="BI161">
        <f ca="1"/>
        <v>0</v>
      </c>
      <c r="BJ161">
        <f ca="1"/>
        <v>0</v>
      </c>
      <c r="BK161">
        <f ca="1"/>
        <v>0</v>
      </c>
      <c r="BL161">
        <f ca="1"/>
        <v>0</v>
      </c>
      <c r="BM161">
        <f ca="1"/>
        <v>0</v>
      </c>
      <c r="BN161">
        <f ca="1"/>
        <v>0</v>
      </c>
      <c r="BO161">
        <f ca="1"/>
        <v>0</v>
      </c>
      <c r="BP161">
        <f ca="1"/>
        <v>0</v>
      </c>
      <c r="BQ161">
        <f ca="1"/>
        <v>0</v>
      </c>
      <c r="BR161" t="str">
        <f ca="1"/>
        <v/>
      </c>
      <c r="BS161">
        <f ca="1"/>
        <v>0</v>
      </c>
      <c r="BT161">
        <f ca="1"/>
        <v>0</v>
      </c>
      <c r="BU161" t="b">
        <f ca="1"/>
        <v>0</v>
      </c>
      <c r="BV161" t="b">
        <f ca="1"/>
        <v>0</v>
      </c>
      <c r="BW161">
        <f ca="1"/>
        <v>0</v>
      </c>
      <c r="BX161">
        <f ca="1"/>
        <v>0</v>
      </c>
      <c r="BY161">
        <f ca="1"/>
        <v>0</v>
      </c>
      <c r="BZ161" t="str">
        <f ca="1"/>
        <v xml:space="preserve"> </v>
      </c>
      <c r="CA161">
        <f ca="1"/>
        <v>0</v>
      </c>
      <c r="CB161">
        <f ca="1"/>
        <v>0</v>
      </c>
      <c r="CC161" t="b">
        <f ca="1"/>
        <v>0</v>
      </c>
      <c r="CD161" t="b">
        <f ca="1"/>
        <v>0</v>
      </c>
      <c r="CE161">
        <f ca="1"/>
        <v>0</v>
      </c>
      <c r="CF161">
        <f ca="1"/>
        <v>0</v>
      </c>
      <c r="CG161">
        <f ca="1"/>
        <v>0</v>
      </c>
      <c r="CH161">
        <f ca="1"/>
        <v>133</v>
      </c>
      <c r="CI161">
        <f ca="1"/>
        <v>47</v>
      </c>
      <c r="CJ161">
        <f ca="1"/>
        <v>0</v>
      </c>
      <c r="CK161">
        <f ca="1"/>
        <v>0</v>
      </c>
      <c r="CL161">
        <f ca="1"/>
        <v>0</v>
      </c>
      <c r="CM161">
        <f ca="1"/>
        <v>0</v>
      </c>
      <c r="CN161">
        <f ca="1"/>
        <v>0</v>
      </c>
      <c r="CO161">
        <f ca="1"/>
        <v>0</v>
      </c>
      <c r="CP161">
        <f ca="1"/>
        <v>0</v>
      </c>
      <c r="CQ161">
        <f ca="1"/>
        <v>0</v>
      </c>
      <c r="CR161">
        <f ca="1"/>
        <v>0</v>
      </c>
      <c r="CS161">
        <f ca="1"/>
        <v>0</v>
      </c>
      <c r="CT161">
        <f ca="1"/>
        <v>0</v>
      </c>
      <c r="CU161">
        <f ca="1"/>
        <v>0</v>
      </c>
      <c r="CV161">
        <f ca="1"/>
        <v>0</v>
      </c>
      <c r="CW161">
        <f ca="1"/>
        <v>0</v>
      </c>
      <c r="CX161">
        <f ca="1"/>
        <v>0</v>
      </c>
      <c r="CY161">
        <f ca="1"/>
        <v>0</v>
      </c>
      <c r="CZ161">
        <f ca="1"/>
        <v>0</v>
      </c>
      <c r="DA161">
        <f ca="1"/>
        <v>0</v>
      </c>
      <c r="DB161" t="b">
        <f ca="1"/>
        <v>0</v>
      </c>
      <c r="DC161" t="b">
        <f ca="1"/>
        <v>0</v>
      </c>
      <c r="DD161">
        <f ca="1"/>
        <v>0</v>
      </c>
      <c r="DE161" t="b">
        <f ca="1"/>
        <v>0</v>
      </c>
      <c r="DF161">
        <f ca="1"/>
        <v>0</v>
      </c>
    </row>
    <row r="162" spans="1:110" x14ac:dyDescent="0.2">
      <c r="A162" t="str">
        <f ca="1"/>
        <v>6_9 Oregon</v>
      </c>
      <c r="B162">
        <f ca="1"/>
        <v>9</v>
      </c>
      <c r="C162">
        <f ca="1"/>
        <v>0</v>
      </c>
      <c r="D162">
        <f ca="1"/>
        <v>0</v>
      </c>
      <c r="E162">
        <f ca="1"/>
        <v>0</v>
      </c>
      <c r="F162">
        <f ca="1"/>
        <v>0</v>
      </c>
      <c r="G162">
        <f ca="1"/>
        <v>0</v>
      </c>
      <c r="H162">
        <f ca="1"/>
        <v>0</v>
      </c>
      <c r="I162">
        <f ca="1"/>
        <v>0</v>
      </c>
      <c r="J162" t="str">
        <f ca="1"/>
        <v>0:23</v>
      </c>
      <c r="K162" t="b">
        <f ca="1"/>
        <v>0</v>
      </c>
      <c r="L162" t="b">
        <f ca="1"/>
        <v>0</v>
      </c>
      <c r="M162" t="b">
        <f ca="1"/>
        <v>0</v>
      </c>
      <c r="N162" t="str">
        <f ca="1"/>
        <v>Finka</v>
      </c>
      <c r="O162" t="b">
        <f ca="1"/>
        <v>0</v>
      </c>
      <c r="P162">
        <f ca="1"/>
        <v>0</v>
      </c>
      <c r="Q162">
        <f ca="1"/>
        <v>0</v>
      </c>
      <c r="R162">
        <f ca="1"/>
        <v>0</v>
      </c>
      <c r="S162">
        <f ca="1"/>
        <v>0</v>
      </c>
      <c r="T162">
        <f ca="1"/>
        <v>0</v>
      </c>
      <c r="U162">
        <f ca="1"/>
        <v>0</v>
      </c>
      <c r="V162">
        <f ca="1"/>
        <v>0</v>
      </c>
      <c r="W162">
        <f ca="1"/>
        <v>0</v>
      </c>
      <c r="X162">
        <f ca="1"/>
        <v>0</v>
      </c>
      <c r="Y162">
        <f ca="1"/>
        <v>0</v>
      </c>
      <c r="Z162">
        <f ca="1"/>
        <v>9</v>
      </c>
      <c r="AA162">
        <f ca="1"/>
        <v>0</v>
      </c>
      <c r="AB162">
        <f ca="1"/>
        <v>0</v>
      </c>
      <c r="AC162">
        <f ca="1"/>
        <v>0</v>
      </c>
      <c r="AD162">
        <f ca="1"/>
        <v>0</v>
      </c>
      <c r="AE162">
        <f ca="1"/>
        <v>0</v>
      </c>
      <c r="AF162">
        <f ca="1"/>
        <v>0</v>
      </c>
      <c r="AG162">
        <f ca="1"/>
        <v>0</v>
      </c>
      <c r="AH162">
        <f ca="1"/>
        <v>0</v>
      </c>
      <c r="AI162">
        <f ca="1"/>
        <v>0</v>
      </c>
      <c r="AJ162">
        <f ca="1"/>
        <v>0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  <c r="AQ162">
        <f ca="1"/>
        <v>0</v>
      </c>
      <c r="AR162">
        <f ca="1"/>
        <v>0</v>
      </c>
      <c r="AS162">
        <f ca="1"/>
        <v>0</v>
      </c>
      <c r="AT162">
        <f ca="1"/>
        <v>0</v>
      </c>
      <c r="AU162">
        <f ca="1"/>
        <v>0</v>
      </c>
      <c r="AV162">
        <f ca="1"/>
        <v>0</v>
      </c>
      <c r="AW162">
        <f ca="1"/>
        <v>0</v>
      </c>
      <c r="AX162">
        <f ca="1"/>
        <v>0</v>
      </c>
      <c r="AY162">
        <f ca="1"/>
        <v>0</v>
      </c>
      <c r="AZ162">
        <f ca="1"/>
        <v>0</v>
      </c>
      <c r="BA162">
        <f ca="1"/>
        <v>0</v>
      </c>
      <c r="BB162">
        <f ca="1"/>
        <v>0</v>
      </c>
      <c r="BC162">
        <f ca="1"/>
        <v>0</v>
      </c>
      <c r="BD162">
        <f ca="1"/>
        <v>0</v>
      </c>
      <c r="BE162">
        <f ca="1"/>
        <v>0</v>
      </c>
      <c r="BF162">
        <f ca="1"/>
        <v>0</v>
      </c>
      <c r="BG162">
        <f ca="1"/>
        <v>0</v>
      </c>
      <c r="BH162">
        <f ca="1"/>
        <v>0</v>
      </c>
      <c r="BI162">
        <f ca="1"/>
        <v>0</v>
      </c>
      <c r="BJ162">
        <f ca="1"/>
        <v>0</v>
      </c>
      <c r="BK162">
        <f ca="1"/>
        <v>0</v>
      </c>
      <c r="BL162">
        <f ca="1"/>
        <v>0</v>
      </c>
      <c r="BM162">
        <f ca="1"/>
        <v>0</v>
      </c>
      <c r="BN162">
        <f ca="1"/>
        <v>0</v>
      </c>
      <c r="BO162">
        <f ca="1"/>
        <v>0</v>
      </c>
      <c r="BP162">
        <f ca="1"/>
        <v>0</v>
      </c>
      <c r="BQ162">
        <f ca="1"/>
        <v>0</v>
      </c>
      <c r="BR162" t="str">
        <f ca="1"/>
        <v/>
      </c>
      <c r="BS162">
        <f ca="1"/>
        <v>0</v>
      </c>
      <c r="BT162">
        <f ca="1"/>
        <v>0</v>
      </c>
      <c r="BU162" t="b">
        <f ca="1"/>
        <v>0</v>
      </c>
      <c r="BV162" t="b">
        <f ca="1"/>
        <v>0</v>
      </c>
      <c r="BW162">
        <f ca="1"/>
        <v>0</v>
      </c>
      <c r="BX162">
        <f ca="1"/>
        <v>0</v>
      </c>
      <c r="BY162">
        <f ca="1"/>
        <v>0</v>
      </c>
      <c r="BZ162">
        <f ca="1"/>
        <v>0</v>
      </c>
      <c r="CA162">
        <f ca="1"/>
        <v>1</v>
      </c>
      <c r="CB162">
        <f ca="1"/>
        <v>0</v>
      </c>
      <c r="CC162" t="b">
        <f ca="1"/>
        <v>1</v>
      </c>
      <c r="CD162" t="b">
        <f ca="1"/>
        <v>1</v>
      </c>
      <c r="CE162">
        <f ca="1"/>
        <v>0</v>
      </c>
      <c r="CF162">
        <f ca="1"/>
        <v>0</v>
      </c>
      <c r="CG162">
        <f ca="1"/>
        <v>0</v>
      </c>
      <c r="CH162">
        <f ca="1"/>
        <v>23</v>
      </c>
      <c r="CI162">
        <f ca="1"/>
        <v>157</v>
      </c>
      <c r="CJ162">
        <f ca="1"/>
        <v>0</v>
      </c>
      <c r="CK162">
        <f ca="1"/>
        <v>0</v>
      </c>
      <c r="CL162">
        <f ca="1"/>
        <v>0</v>
      </c>
      <c r="CM162">
        <f ca="1"/>
        <v>0</v>
      </c>
      <c r="CN162">
        <f ca="1"/>
        <v>0</v>
      </c>
      <c r="CO162">
        <f ca="1"/>
        <v>0</v>
      </c>
      <c r="CP162">
        <f ca="1"/>
        <v>0</v>
      </c>
      <c r="CQ162">
        <f ca="1"/>
        <v>0</v>
      </c>
      <c r="CR162">
        <f ca="1"/>
        <v>0</v>
      </c>
      <c r="CS162">
        <f ca="1"/>
        <v>0</v>
      </c>
      <c r="CT162">
        <f ca="1"/>
        <v>0</v>
      </c>
      <c r="CU162">
        <f ca="1"/>
        <v>0</v>
      </c>
      <c r="CV162">
        <f ca="1"/>
        <v>0</v>
      </c>
      <c r="CW162">
        <f ca="1"/>
        <v>0</v>
      </c>
      <c r="CX162">
        <f ca="1"/>
        <v>0</v>
      </c>
      <c r="CY162">
        <f ca="1"/>
        <v>0</v>
      </c>
      <c r="CZ162">
        <f ca="1"/>
        <v>0</v>
      </c>
      <c r="DA162">
        <f ca="1"/>
        <v>0</v>
      </c>
      <c r="DB162" t="b">
        <f ca="1"/>
        <v>0</v>
      </c>
      <c r="DC162" t="b">
        <f ca="1"/>
        <v>0</v>
      </c>
      <c r="DD162">
        <f ca="1"/>
        <v>0</v>
      </c>
      <c r="DE162" t="b">
        <f ca="1"/>
        <v>0</v>
      </c>
      <c r="DF162">
        <f ca="1"/>
        <v>0</v>
      </c>
    </row>
    <row r="163" spans="1:110" x14ac:dyDescent="0.2">
      <c r="A163" t="str">
        <f ca="1"/>
        <v>6_9 Oregon</v>
      </c>
      <c r="B163">
        <f ca="1"/>
        <v>10</v>
      </c>
      <c r="C163">
        <f ca="1"/>
        <v>0</v>
      </c>
      <c r="D163">
        <f ca="1"/>
        <v>0</v>
      </c>
      <c r="E163">
        <f ca="1"/>
        <v>0</v>
      </c>
      <c r="F163">
        <f ca="1"/>
        <v>0</v>
      </c>
      <c r="G163">
        <f ca="1"/>
        <v>0</v>
      </c>
      <c r="H163">
        <f ca="1"/>
        <v>0</v>
      </c>
      <c r="I163">
        <f ca="1"/>
        <v>0</v>
      </c>
      <c r="J163" t="str">
        <f ca="1"/>
        <v>0:23</v>
      </c>
      <c r="K163" t="b">
        <f ca="1"/>
        <v>0</v>
      </c>
      <c r="L163" t="b">
        <f ca="1"/>
        <v>0</v>
      </c>
      <c r="M163" t="b">
        <f ca="1"/>
        <v>0</v>
      </c>
      <c r="N163" t="str">
        <f ca="1"/>
        <v>Finka</v>
      </c>
      <c r="O163" t="b">
        <f ca="1"/>
        <v>0</v>
      </c>
      <c r="P163">
        <f ca="1"/>
        <v>0</v>
      </c>
      <c r="Q163">
        <f ca="1"/>
        <v>0</v>
      </c>
      <c r="R163">
        <f ca="1"/>
        <v>0</v>
      </c>
      <c r="S163">
        <f ca="1"/>
        <v>0</v>
      </c>
      <c r="T163">
        <f ca="1"/>
        <v>0</v>
      </c>
      <c r="U163">
        <f ca="1"/>
        <v>0</v>
      </c>
      <c r="V163">
        <f ca="1"/>
        <v>0</v>
      </c>
      <c r="W163">
        <f ca="1"/>
        <v>0</v>
      </c>
      <c r="X163">
        <f ca="1"/>
        <v>0</v>
      </c>
      <c r="Y163">
        <f ca="1"/>
        <v>0</v>
      </c>
      <c r="Z163">
        <f ca="1"/>
        <v>10</v>
      </c>
      <c r="AA163">
        <f ca="1"/>
        <v>0</v>
      </c>
      <c r="AB163">
        <f ca="1"/>
        <v>0</v>
      </c>
      <c r="AC163">
        <f ca="1"/>
        <v>0</v>
      </c>
      <c r="AD163">
        <f ca="1"/>
        <v>0</v>
      </c>
      <c r="AE163">
        <f ca="1"/>
        <v>0</v>
      </c>
      <c r="AF163">
        <f ca="1"/>
        <v>0</v>
      </c>
      <c r="AG163">
        <f ca="1"/>
        <v>0</v>
      </c>
      <c r="AH163">
        <f ca="1"/>
        <v>0</v>
      </c>
      <c r="AI163">
        <f ca="1"/>
        <v>0</v>
      </c>
      <c r="AJ163">
        <f ca="1"/>
        <v>0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  <c r="AQ163">
        <f ca="1"/>
        <v>0</v>
      </c>
      <c r="AR163">
        <f ca="1"/>
        <v>0</v>
      </c>
      <c r="AS163">
        <f ca="1"/>
        <v>0</v>
      </c>
      <c r="AT163">
        <f ca="1"/>
        <v>0</v>
      </c>
      <c r="AU163">
        <f ca="1"/>
        <v>0</v>
      </c>
      <c r="AV163">
        <f ca="1"/>
        <v>0</v>
      </c>
      <c r="AW163">
        <f ca="1"/>
        <v>0</v>
      </c>
      <c r="AX163">
        <f ca="1"/>
        <v>0</v>
      </c>
      <c r="AY163">
        <f ca="1"/>
        <v>0</v>
      </c>
      <c r="AZ163">
        <f ca="1"/>
        <v>0</v>
      </c>
      <c r="BA163">
        <f ca="1"/>
        <v>0</v>
      </c>
      <c r="BB163">
        <f ca="1"/>
        <v>0</v>
      </c>
      <c r="BC163">
        <f ca="1"/>
        <v>0</v>
      </c>
      <c r="BD163">
        <f ca="1"/>
        <v>0</v>
      </c>
      <c r="BE163">
        <f ca="1"/>
        <v>0</v>
      </c>
      <c r="BF163">
        <f ca="1"/>
        <v>0</v>
      </c>
      <c r="BG163">
        <f ca="1"/>
        <v>0</v>
      </c>
      <c r="BH163">
        <f ca="1"/>
        <v>0</v>
      </c>
      <c r="BI163">
        <f ca="1"/>
        <v>0</v>
      </c>
      <c r="BJ163">
        <f ca="1"/>
        <v>0</v>
      </c>
      <c r="BK163">
        <f ca="1"/>
        <v>0</v>
      </c>
      <c r="BL163">
        <f ca="1"/>
        <v>0</v>
      </c>
      <c r="BM163">
        <f ca="1"/>
        <v>0</v>
      </c>
      <c r="BN163">
        <f ca="1"/>
        <v>0</v>
      </c>
      <c r="BO163">
        <f ca="1"/>
        <v>0</v>
      </c>
      <c r="BP163">
        <f ca="1"/>
        <v>0</v>
      </c>
      <c r="BQ163">
        <f ca="1"/>
        <v>0</v>
      </c>
      <c r="BR163" t="str">
        <f ca="1"/>
        <v/>
      </c>
      <c r="BS163">
        <f ca="1"/>
        <v>0</v>
      </c>
      <c r="BT163">
        <f ca="1"/>
        <v>0</v>
      </c>
      <c r="BU163" t="b">
        <f ca="1"/>
        <v>0</v>
      </c>
      <c r="BV163" t="b">
        <f ca="1"/>
        <v>0</v>
      </c>
      <c r="BW163">
        <f ca="1"/>
        <v>0</v>
      </c>
      <c r="BX163">
        <f ca="1"/>
        <v>0</v>
      </c>
      <c r="BY163">
        <f ca="1"/>
        <v>0</v>
      </c>
      <c r="BZ163">
        <f ca="1"/>
        <v>0</v>
      </c>
      <c r="CA163">
        <f ca="1"/>
        <v>1</v>
      </c>
      <c r="CB163">
        <f ca="1"/>
        <v>1</v>
      </c>
      <c r="CC163" t="b">
        <f ca="1"/>
        <v>0</v>
      </c>
      <c r="CD163" t="b">
        <f ca="1"/>
        <v>1</v>
      </c>
      <c r="CE163">
        <f ca="1"/>
        <v>0</v>
      </c>
      <c r="CF163">
        <f ca="1"/>
        <v>0</v>
      </c>
      <c r="CG163">
        <f ca="1"/>
        <v>0</v>
      </c>
      <c r="CH163">
        <f ca="1"/>
        <v>23</v>
      </c>
      <c r="CI163">
        <f ca="1"/>
        <v>157</v>
      </c>
      <c r="CJ163">
        <f ca="1"/>
        <v>0</v>
      </c>
      <c r="CK163">
        <f ca="1"/>
        <v>0</v>
      </c>
      <c r="CL163">
        <f ca="1"/>
        <v>0</v>
      </c>
      <c r="CM163">
        <f ca="1"/>
        <v>0</v>
      </c>
      <c r="CN163">
        <f ca="1"/>
        <v>0</v>
      </c>
      <c r="CO163">
        <f ca="1"/>
        <v>0</v>
      </c>
      <c r="CP163">
        <f ca="1"/>
        <v>0</v>
      </c>
      <c r="CQ163">
        <f ca="1"/>
        <v>0</v>
      </c>
      <c r="CR163">
        <f ca="1"/>
        <v>0</v>
      </c>
      <c r="CS163">
        <f ca="1"/>
        <v>0</v>
      </c>
      <c r="CT163">
        <f ca="1"/>
        <v>0</v>
      </c>
      <c r="CU163">
        <f ca="1"/>
        <v>0</v>
      </c>
      <c r="CV163">
        <f ca="1"/>
        <v>0</v>
      </c>
      <c r="CW163">
        <f ca="1"/>
        <v>0</v>
      </c>
      <c r="CX163">
        <f ca="1"/>
        <v>0</v>
      </c>
      <c r="CY163">
        <f ca="1"/>
        <v>0</v>
      </c>
      <c r="CZ163">
        <f ca="1"/>
        <v>0</v>
      </c>
      <c r="DA163">
        <f ca="1"/>
        <v>0</v>
      </c>
      <c r="DB163" t="b">
        <f ca="1"/>
        <v>0</v>
      </c>
      <c r="DC163" t="b">
        <f ca="1"/>
        <v>0</v>
      </c>
      <c r="DD163">
        <f ca="1"/>
        <v>0</v>
      </c>
      <c r="DE163" t="b">
        <f ca="1"/>
        <v>0</v>
      </c>
      <c r="DF163">
        <f ca="1"/>
        <v>0</v>
      </c>
    </row>
    <row r="164" spans="1:110" x14ac:dyDescent="0.2">
      <c r="A164" t="str">
        <f ca="1"/>
        <v>6_9 Oregon</v>
      </c>
      <c r="B164">
        <f ca="1"/>
        <v>11</v>
      </c>
      <c r="C164">
        <f ca="1"/>
        <v>0</v>
      </c>
      <c r="D164">
        <f ca="1"/>
        <v>0</v>
      </c>
      <c r="E164">
        <f ca="1"/>
        <v>0</v>
      </c>
      <c r="F164">
        <f ca="1"/>
        <v>0</v>
      </c>
      <c r="G164">
        <f ca="1"/>
        <v>0</v>
      </c>
      <c r="H164">
        <f ca="1"/>
        <v>0</v>
      </c>
      <c r="I164">
        <f ca="1"/>
        <v>0</v>
      </c>
      <c r="J164" t="str">
        <f ca="1"/>
        <v>1:02</v>
      </c>
      <c r="K164" t="b">
        <f ca="1"/>
        <v>0</v>
      </c>
      <c r="L164" t="b">
        <f ca="1"/>
        <v>0</v>
      </c>
      <c r="M164" t="b">
        <f ca="1"/>
        <v>0</v>
      </c>
      <c r="N164" t="str">
        <f ca="1"/>
        <v>Finka</v>
      </c>
      <c r="O164" t="b">
        <f ca="1"/>
        <v>0</v>
      </c>
      <c r="P164">
        <f ca="1"/>
        <v>0</v>
      </c>
      <c r="Q164">
        <f ca="1"/>
        <v>0</v>
      </c>
      <c r="R164">
        <f ca="1"/>
        <v>0</v>
      </c>
      <c r="S164">
        <f ca="1"/>
        <v>0</v>
      </c>
      <c r="T164">
        <f ca="1"/>
        <v>0</v>
      </c>
      <c r="U164">
        <f ca="1"/>
        <v>0</v>
      </c>
      <c r="V164">
        <f ca="1"/>
        <v>0</v>
      </c>
      <c r="W164">
        <f ca="1"/>
        <v>0</v>
      </c>
      <c r="X164">
        <f ca="1"/>
        <v>0</v>
      </c>
      <c r="Y164">
        <f ca="1"/>
        <v>0</v>
      </c>
      <c r="Z164">
        <f ca="1"/>
        <v>11</v>
      </c>
      <c r="AA164">
        <f ca="1"/>
        <v>0</v>
      </c>
      <c r="AB164">
        <f ca="1"/>
        <v>0</v>
      </c>
      <c r="AC164">
        <f ca="1"/>
        <v>0</v>
      </c>
      <c r="AD164">
        <f ca="1"/>
        <v>0</v>
      </c>
      <c r="AE164">
        <f ca="1"/>
        <v>0</v>
      </c>
      <c r="AF164">
        <f ca="1"/>
        <v>0</v>
      </c>
      <c r="AG164">
        <f ca="1"/>
        <v>0</v>
      </c>
      <c r="AH164">
        <f ca="1"/>
        <v>0</v>
      </c>
      <c r="AI164">
        <f ca="1"/>
        <v>0</v>
      </c>
      <c r="AJ164">
        <f ca="1"/>
        <v>0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  <c r="AQ164">
        <f ca="1"/>
        <v>0</v>
      </c>
      <c r="AR164">
        <f ca="1"/>
        <v>0</v>
      </c>
      <c r="AS164">
        <f ca="1"/>
        <v>0</v>
      </c>
      <c r="AT164">
        <f ca="1"/>
        <v>0</v>
      </c>
      <c r="AU164">
        <f ca="1"/>
        <v>0</v>
      </c>
      <c r="AV164">
        <f ca="1"/>
        <v>0</v>
      </c>
      <c r="AW164">
        <f ca="1"/>
        <v>0</v>
      </c>
      <c r="AX164">
        <f ca="1"/>
        <v>0</v>
      </c>
      <c r="AY164">
        <f ca="1"/>
        <v>0</v>
      </c>
      <c r="AZ164">
        <f ca="1"/>
        <v>0</v>
      </c>
      <c r="BA164">
        <f ca="1"/>
        <v>0</v>
      </c>
      <c r="BB164">
        <f ca="1"/>
        <v>0</v>
      </c>
      <c r="BC164">
        <f ca="1"/>
        <v>0</v>
      </c>
      <c r="BD164">
        <f ca="1"/>
        <v>0</v>
      </c>
      <c r="BE164">
        <f ca="1"/>
        <v>0</v>
      </c>
      <c r="BF164">
        <f ca="1"/>
        <v>0</v>
      </c>
      <c r="BG164">
        <f ca="1"/>
        <v>0</v>
      </c>
      <c r="BH164">
        <f ca="1"/>
        <v>0</v>
      </c>
      <c r="BI164">
        <f ca="1"/>
        <v>0</v>
      </c>
      <c r="BJ164">
        <f ca="1"/>
        <v>0</v>
      </c>
      <c r="BK164">
        <f ca="1"/>
        <v>0</v>
      </c>
      <c r="BL164">
        <f ca="1"/>
        <v>0</v>
      </c>
      <c r="BM164">
        <f ca="1"/>
        <v>0</v>
      </c>
      <c r="BN164">
        <f ca="1"/>
        <v>0</v>
      </c>
      <c r="BO164">
        <f ca="1"/>
        <v>0</v>
      </c>
      <c r="BP164">
        <f ca="1"/>
        <v>0</v>
      </c>
      <c r="BQ164">
        <f ca="1"/>
        <v>0</v>
      </c>
      <c r="BR164" t="str">
        <f ca="1"/>
        <v/>
      </c>
      <c r="BS164">
        <f ca="1"/>
        <v>0</v>
      </c>
      <c r="BT164">
        <f ca="1"/>
        <v>0</v>
      </c>
      <c r="BU164" t="b">
        <f ca="1"/>
        <v>0</v>
      </c>
      <c r="BV164" t="b">
        <f ca="1"/>
        <v>0</v>
      </c>
      <c r="BW164">
        <f ca="1"/>
        <v>0</v>
      </c>
      <c r="BX164">
        <f ca="1"/>
        <v>0</v>
      </c>
      <c r="BY164">
        <f ca="1"/>
        <v>0</v>
      </c>
      <c r="BZ164">
        <f ca="1"/>
        <v>0</v>
      </c>
      <c r="CA164">
        <f ca="1"/>
        <v>1</v>
      </c>
      <c r="CB164">
        <f ca="1"/>
        <v>0</v>
      </c>
      <c r="CC164" t="b">
        <f ca="1"/>
        <v>1</v>
      </c>
      <c r="CD164" t="b">
        <f ca="1"/>
        <v>1</v>
      </c>
      <c r="CE164">
        <f ca="1"/>
        <v>0</v>
      </c>
      <c r="CF164">
        <f ca="1"/>
        <v>0</v>
      </c>
      <c r="CG164">
        <f ca="1"/>
        <v>0</v>
      </c>
      <c r="CH164">
        <f ca="1"/>
        <v>62</v>
      </c>
      <c r="CI164">
        <f ca="1"/>
        <v>118</v>
      </c>
      <c r="CJ164">
        <f ca="1"/>
        <v>0</v>
      </c>
      <c r="CK164">
        <f ca="1"/>
        <v>0</v>
      </c>
      <c r="CL164">
        <f ca="1"/>
        <v>0</v>
      </c>
      <c r="CM164">
        <f ca="1"/>
        <v>0</v>
      </c>
      <c r="CN164">
        <f ca="1"/>
        <v>0</v>
      </c>
      <c r="CO164">
        <f ca="1"/>
        <v>0</v>
      </c>
      <c r="CP164">
        <f ca="1"/>
        <v>0</v>
      </c>
      <c r="CQ164">
        <f ca="1"/>
        <v>0</v>
      </c>
      <c r="CR164">
        <f ca="1"/>
        <v>0</v>
      </c>
      <c r="CS164">
        <f ca="1"/>
        <v>0</v>
      </c>
      <c r="CT164">
        <f ca="1"/>
        <v>0</v>
      </c>
      <c r="CU164">
        <f ca="1"/>
        <v>0</v>
      </c>
      <c r="CV164">
        <f ca="1"/>
        <v>0</v>
      </c>
      <c r="CW164">
        <f ca="1"/>
        <v>0</v>
      </c>
      <c r="CX164">
        <f ca="1"/>
        <v>0</v>
      </c>
      <c r="CY164">
        <f ca="1"/>
        <v>0</v>
      </c>
      <c r="CZ164">
        <f ca="1"/>
        <v>0</v>
      </c>
      <c r="DA164">
        <f ca="1"/>
        <v>0</v>
      </c>
      <c r="DB164" t="b">
        <f ca="1"/>
        <v>0</v>
      </c>
      <c r="DC164" t="b">
        <f ca="1"/>
        <v>0</v>
      </c>
      <c r="DD164">
        <f ca="1"/>
        <v>0</v>
      </c>
      <c r="DE164" t="b">
        <f ca="1"/>
        <v>0</v>
      </c>
      <c r="DF164">
        <f ca="1"/>
        <v>0</v>
      </c>
    </row>
    <row r="165" spans="1:110" x14ac:dyDescent="0.2">
      <c r="A165" t="str">
        <f ca="1"/>
        <v>6_9 Oregon</v>
      </c>
      <c r="B165">
        <f ca="1"/>
        <v>12</v>
      </c>
      <c r="C165">
        <f ca="1"/>
        <v>0</v>
      </c>
      <c r="D165">
        <f ca="1"/>
        <v>0</v>
      </c>
      <c r="E165">
        <f ca="1"/>
        <v>0</v>
      </c>
      <c r="F165">
        <f ca="1"/>
        <v>0</v>
      </c>
      <c r="G165">
        <f ca="1"/>
        <v>0</v>
      </c>
      <c r="H165">
        <f ca="1"/>
        <v>0</v>
      </c>
      <c r="I165">
        <f ca="1"/>
        <v>0</v>
      </c>
      <c r="J165">
        <f ca="1"/>
        <v>0</v>
      </c>
      <c r="K165" t="b">
        <f ca="1"/>
        <v>0</v>
      </c>
      <c r="L165" t="b">
        <f ca="1"/>
        <v>0</v>
      </c>
      <c r="M165" t="b">
        <f ca="1"/>
        <v>0</v>
      </c>
      <c r="N165" t="str">
        <f ca="1"/>
        <v>Finka</v>
      </c>
      <c r="O165" t="b">
        <f ca="1"/>
        <v>0</v>
      </c>
      <c r="P165">
        <f ca="1"/>
        <v>0</v>
      </c>
      <c r="Q165">
        <f ca="1"/>
        <v>0</v>
      </c>
      <c r="R165">
        <f ca="1"/>
        <v>0</v>
      </c>
      <c r="S165">
        <f ca="1"/>
        <v>0</v>
      </c>
      <c r="T165">
        <f ca="1"/>
        <v>0</v>
      </c>
      <c r="U165">
        <f ca="1"/>
        <v>0</v>
      </c>
      <c r="V165">
        <f ca="1"/>
        <v>0</v>
      </c>
      <c r="W165">
        <f ca="1"/>
        <v>0</v>
      </c>
      <c r="X165">
        <f ca="1"/>
        <v>0</v>
      </c>
      <c r="Y165">
        <f ca="1"/>
        <v>0</v>
      </c>
      <c r="Z165">
        <f ca="1"/>
        <v>12</v>
      </c>
      <c r="AA165">
        <f ca="1"/>
        <v>0</v>
      </c>
      <c r="AB165">
        <f ca="1"/>
        <v>0</v>
      </c>
      <c r="AC165">
        <f ca="1"/>
        <v>0</v>
      </c>
      <c r="AD165">
        <f ca="1"/>
        <v>0</v>
      </c>
      <c r="AE165">
        <f ca="1"/>
        <v>0</v>
      </c>
      <c r="AF165">
        <f ca="1"/>
        <v>0</v>
      </c>
      <c r="AG165">
        <f ca="1"/>
        <v>0</v>
      </c>
      <c r="AH165">
        <f ca="1"/>
        <v>0</v>
      </c>
      <c r="AI165">
        <f ca="1"/>
        <v>0</v>
      </c>
      <c r="AJ165">
        <f ca="1"/>
        <v>0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  <c r="AQ165">
        <f ca="1"/>
        <v>0</v>
      </c>
      <c r="AR165">
        <f ca="1"/>
        <v>0</v>
      </c>
      <c r="AS165">
        <f ca="1"/>
        <v>0</v>
      </c>
      <c r="AT165">
        <f ca="1"/>
        <v>0</v>
      </c>
      <c r="AU165">
        <f ca="1"/>
        <v>0</v>
      </c>
      <c r="AV165">
        <f ca="1"/>
        <v>0</v>
      </c>
      <c r="AW165">
        <f ca="1"/>
        <v>0</v>
      </c>
      <c r="AX165">
        <f ca="1"/>
        <v>0</v>
      </c>
      <c r="AY165">
        <f ca="1"/>
        <v>0</v>
      </c>
      <c r="AZ165">
        <f ca="1"/>
        <v>0</v>
      </c>
      <c r="BA165">
        <f ca="1"/>
        <v>0</v>
      </c>
      <c r="BB165">
        <f ca="1"/>
        <v>0</v>
      </c>
      <c r="BC165">
        <f ca="1"/>
        <v>0</v>
      </c>
      <c r="BD165">
        <f ca="1"/>
        <v>0</v>
      </c>
      <c r="BE165">
        <f ca="1"/>
        <v>0</v>
      </c>
      <c r="BF165">
        <f ca="1"/>
        <v>0</v>
      </c>
      <c r="BG165">
        <f ca="1"/>
        <v>0</v>
      </c>
      <c r="BH165">
        <f ca="1"/>
        <v>0</v>
      </c>
      <c r="BI165">
        <f ca="1"/>
        <v>0</v>
      </c>
      <c r="BJ165">
        <f ca="1"/>
        <v>0</v>
      </c>
      <c r="BK165">
        <f ca="1"/>
        <v>0</v>
      </c>
      <c r="BL165">
        <f ca="1"/>
        <v>0</v>
      </c>
      <c r="BM165">
        <f ca="1"/>
        <v>0</v>
      </c>
      <c r="BN165">
        <f ca="1"/>
        <v>0</v>
      </c>
      <c r="BO165">
        <f ca="1"/>
        <v>0</v>
      </c>
      <c r="BP165">
        <f ca="1"/>
        <v>0</v>
      </c>
      <c r="BQ165">
        <f ca="1"/>
        <v>0</v>
      </c>
      <c r="BR165" t="str">
        <f ca="1"/>
        <v/>
      </c>
      <c r="BS165" t="str">
        <f ca="1"/>
        <v>FALSE</v>
      </c>
      <c r="BT165">
        <f ca="1"/>
        <v>0</v>
      </c>
      <c r="BU165" t="b">
        <f ca="1"/>
        <v>0</v>
      </c>
      <c r="BV165" t="b">
        <f ca="1"/>
        <v>0</v>
      </c>
      <c r="BW165">
        <f ca="1"/>
        <v>0</v>
      </c>
      <c r="BX165" t="str">
        <f ca="1"/>
        <v>FALSE</v>
      </c>
      <c r="BY165">
        <f ca="1"/>
        <v>0</v>
      </c>
      <c r="BZ165">
        <f ca="1"/>
        <v>0</v>
      </c>
      <c r="CA165">
        <f ca="1"/>
        <v>1</v>
      </c>
      <c r="CB165">
        <f ca="1"/>
        <v>1</v>
      </c>
      <c r="CC165" t="b">
        <f ca="1"/>
        <v>0</v>
      </c>
      <c r="CD165" t="b">
        <f ca="1"/>
        <v>1</v>
      </c>
      <c r="CE165">
        <f ca="1"/>
        <v>0</v>
      </c>
      <c r="CF165">
        <f ca="1"/>
        <v>0</v>
      </c>
      <c r="CG165">
        <f ca="1"/>
        <v>0</v>
      </c>
      <c r="CH165">
        <f ca="1"/>
        <v>0</v>
      </c>
      <c r="CI165" t="b">
        <f ca="1"/>
        <v>0</v>
      </c>
      <c r="CJ165">
        <f ca="1"/>
        <v>0</v>
      </c>
      <c r="CK165">
        <f ca="1"/>
        <v>0</v>
      </c>
      <c r="CL165">
        <f ca="1"/>
        <v>0</v>
      </c>
      <c r="CM165">
        <f ca="1"/>
        <v>0</v>
      </c>
      <c r="CN165">
        <f ca="1"/>
        <v>0</v>
      </c>
      <c r="CO165">
        <f ca="1"/>
        <v>0</v>
      </c>
      <c r="CP165">
        <f ca="1"/>
        <v>0</v>
      </c>
      <c r="CQ165">
        <f ca="1"/>
        <v>0</v>
      </c>
      <c r="CR165">
        <f ca="1"/>
        <v>0</v>
      </c>
      <c r="CS165">
        <f ca="1"/>
        <v>0</v>
      </c>
      <c r="CT165">
        <f ca="1"/>
        <v>0</v>
      </c>
      <c r="CU165">
        <f ca="1"/>
        <v>0</v>
      </c>
      <c r="CV165">
        <f ca="1"/>
        <v>0</v>
      </c>
      <c r="CW165">
        <f ca="1"/>
        <v>0</v>
      </c>
      <c r="CX165">
        <f ca="1"/>
        <v>0</v>
      </c>
      <c r="CY165">
        <f ca="1"/>
        <v>0</v>
      </c>
      <c r="CZ165">
        <f ca="1"/>
        <v>0</v>
      </c>
      <c r="DA165">
        <f ca="1"/>
        <v>0</v>
      </c>
      <c r="DB165" t="b">
        <f ca="1"/>
        <v>0</v>
      </c>
      <c r="DC165" t="b">
        <f ca="1"/>
        <v>0</v>
      </c>
      <c r="DD165">
        <f ca="1"/>
        <v>0</v>
      </c>
      <c r="DE165" t="b">
        <f ca="1"/>
        <v>0</v>
      </c>
      <c r="DF165">
        <f ca="1"/>
        <v>0</v>
      </c>
    </row>
    <row r="166" spans="1:110" x14ac:dyDescent="0.2">
      <c r="A166" t="str">
        <f ca="1"/>
        <v>6_9 Chalet</v>
      </c>
      <c r="B166">
        <f ca="1"/>
        <v>1</v>
      </c>
      <c r="C166">
        <f ca="1"/>
        <v>0</v>
      </c>
      <c r="D166">
        <f ca="1"/>
        <v>0</v>
      </c>
      <c r="E166">
        <f ca="1"/>
        <v>0</v>
      </c>
      <c r="F166">
        <f ca="1"/>
        <v>0</v>
      </c>
      <c r="G166">
        <f ca="1"/>
        <v>0</v>
      </c>
      <c r="H166">
        <f ca="1"/>
        <v>0</v>
      </c>
      <c r="I166">
        <f ca="1"/>
        <v>0</v>
      </c>
      <c r="J166" t="str">
        <f ca="1"/>
        <v>2:17</v>
      </c>
      <c r="K166" t="b">
        <f ca="1"/>
        <v>0</v>
      </c>
      <c r="L166" t="b">
        <f ca="1"/>
        <v>0</v>
      </c>
      <c r="M166" t="b">
        <f ca="1"/>
        <v>1</v>
      </c>
      <c r="N166" t="str">
        <f ca="1"/>
        <v>Melusi</v>
      </c>
      <c r="O166" t="b">
        <f ca="1"/>
        <v>0</v>
      </c>
      <c r="P166">
        <f ca="1"/>
        <v>0</v>
      </c>
      <c r="Q166">
        <f ca="1"/>
        <v>0</v>
      </c>
      <c r="R166">
        <f ca="1"/>
        <v>0</v>
      </c>
      <c r="S166">
        <f ca="1"/>
        <v>0</v>
      </c>
      <c r="T166">
        <f ca="1"/>
        <v>0</v>
      </c>
      <c r="U166">
        <f ca="1"/>
        <v>0</v>
      </c>
      <c r="V166">
        <f ca="1"/>
        <v>0</v>
      </c>
      <c r="W166">
        <f ca="1"/>
        <v>0</v>
      </c>
      <c r="X166">
        <f ca="1"/>
        <v>0</v>
      </c>
      <c r="Y166">
        <f ca="1"/>
        <v>0</v>
      </c>
      <c r="Z166">
        <f ca="1"/>
        <v>1</v>
      </c>
      <c r="AA166">
        <f ca="1"/>
        <v>0</v>
      </c>
      <c r="AB166">
        <f ca="1"/>
        <v>0</v>
      </c>
      <c r="AC166">
        <f ca="1"/>
        <v>0</v>
      </c>
      <c r="AD166">
        <f ca="1"/>
        <v>0</v>
      </c>
      <c r="AE166">
        <f ca="1"/>
        <v>0</v>
      </c>
      <c r="AF166">
        <f ca="1"/>
        <v>0</v>
      </c>
      <c r="AG166">
        <f ca="1"/>
        <v>0</v>
      </c>
      <c r="AH166">
        <f ca="1"/>
        <v>0</v>
      </c>
      <c r="AI166">
        <f ca="1"/>
        <v>0</v>
      </c>
      <c r="AJ166">
        <f ca="1"/>
        <v>0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  <c r="AQ166">
        <f ca="1"/>
        <v>0</v>
      </c>
      <c r="AR166">
        <f ca="1"/>
        <v>0</v>
      </c>
      <c r="AS166">
        <f ca="1"/>
        <v>0</v>
      </c>
      <c r="AT166">
        <f ca="1"/>
        <v>0</v>
      </c>
      <c r="AU166">
        <f ca="1"/>
        <v>0</v>
      </c>
      <c r="AV166">
        <f ca="1"/>
        <v>0</v>
      </c>
      <c r="AW166">
        <f ca="1"/>
        <v>0</v>
      </c>
      <c r="AX166">
        <f ca="1"/>
        <v>0</v>
      </c>
      <c r="AY166">
        <f ca="1"/>
        <v>0</v>
      </c>
      <c r="AZ166">
        <f ca="1"/>
        <v>0</v>
      </c>
      <c r="BA166">
        <f ca="1"/>
        <v>0</v>
      </c>
      <c r="BB166">
        <f ca="1"/>
        <v>0</v>
      </c>
      <c r="BC166">
        <f ca="1"/>
        <v>0</v>
      </c>
      <c r="BD166">
        <f ca="1"/>
        <v>0</v>
      </c>
      <c r="BE166">
        <f ca="1"/>
        <v>0</v>
      </c>
      <c r="BF166">
        <f ca="1"/>
        <v>0</v>
      </c>
      <c r="BG166">
        <f ca="1"/>
        <v>0</v>
      </c>
      <c r="BH166">
        <f ca="1"/>
        <v>0</v>
      </c>
      <c r="BI166">
        <f ca="1"/>
        <v>0</v>
      </c>
      <c r="BJ166">
        <f ca="1"/>
        <v>0</v>
      </c>
      <c r="BK166">
        <f ca="1"/>
        <v>0</v>
      </c>
      <c r="BL166">
        <f ca="1"/>
        <v>0</v>
      </c>
      <c r="BM166">
        <f ca="1"/>
        <v>0</v>
      </c>
      <c r="BN166">
        <f ca="1"/>
        <v>0</v>
      </c>
      <c r="BO166">
        <f ca="1"/>
        <v>0</v>
      </c>
      <c r="BP166">
        <f ca="1"/>
        <v>0</v>
      </c>
      <c r="BQ166">
        <f ca="1"/>
        <v>0</v>
      </c>
      <c r="BR166" t="str">
        <f ca="1"/>
        <v/>
      </c>
      <c r="BS166">
        <f ca="1"/>
        <v>0</v>
      </c>
      <c r="BT166">
        <f ca="1"/>
        <v>0</v>
      </c>
      <c r="BU166" t="b">
        <f ca="1"/>
        <v>0</v>
      </c>
      <c r="BV166" t="b">
        <f ca="1"/>
        <v>0</v>
      </c>
      <c r="BW166">
        <f ca="1"/>
        <v>0</v>
      </c>
      <c r="BX166">
        <f ca="1"/>
        <v>0</v>
      </c>
      <c r="BY166">
        <f ca="1"/>
        <v>0</v>
      </c>
      <c r="BZ166">
        <f ca="1"/>
        <v>0</v>
      </c>
      <c r="CA166">
        <f ca="1"/>
        <v>0</v>
      </c>
      <c r="CB166">
        <f ca="1"/>
        <v>0</v>
      </c>
      <c r="CC166" t="b">
        <f ca="1"/>
        <v>0</v>
      </c>
      <c r="CD166" t="b">
        <f ca="1"/>
        <v>0</v>
      </c>
      <c r="CE166">
        <f ca="1"/>
        <v>0</v>
      </c>
      <c r="CF166">
        <f ca="1"/>
        <v>0</v>
      </c>
      <c r="CG166">
        <f ca="1"/>
        <v>0</v>
      </c>
      <c r="CH166">
        <f ca="1"/>
        <v>137</v>
      </c>
      <c r="CI166">
        <f ca="1"/>
        <v>43</v>
      </c>
      <c r="CJ166">
        <f ca="1"/>
        <v>0</v>
      </c>
      <c r="CK166" t="str">
        <f ca="1"/>
        <v>DOES NOT SUPPORT SUBS</v>
      </c>
      <c r="CL166">
        <f ca="1"/>
        <v>0</v>
      </c>
      <c r="CM166">
        <f ca="1"/>
        <v>0</v>
      </c>
      <c r="CN166">
        <f ca="1"/>
        <v>0</v>
      </c>
      <c r="CO166">
        <f ca="1"/>
        <v>0</v>
      </c>
      <c r="CP166">
        <f ca="1"/>
        <v>0</v>
      </c>
      <c r="CQ166">
        <f ca="1"/>
        <v>0</v>
      </c>
      <c r="CR166">
        <f ca="1"/>
        <v>0</v>
      </c>
      <c r="CS166">
        <f ca="1"/>
        <v>0</v>
      </c>
      <c r="CT166">
        <f ca="1"/>
        <v>0</v>
      </c>
      <c r="CU166" t="b">
        <f ca="1"/>
        <v>1</v>
      </c>
      <c r="CV166" t="b">
        <f ca="1"/>
        <v>0</v>
      </c>
      <c r="CW166" t="b">
        <f ca="1"/>
        <v>0</v>
      </c>
      <c r="CX166">
        <f ca="1"/>
        <v>43</v>
      </c>
      <c r="CY166">
        <f ca="1"/>
        <v>1</v>
      </c>
      <c r="CZ166">
        <f ca="1"/>
        <v>0</v>
      </c>
      <c r="DA166">
        <f ca="1"/>
        <v>0</v>
      </c>
      <c r="DB166" t="b">
        <f ca="1"/>
        <v>0</v>
      </c>
      <c r="DC166" t="b">
        <f ca="1"/>
        <v>0</v>
      </c>
      <c r="DD166">
        <f ca="1"/>
        <v>0</v>
      </c>
      <c r="DE166" t="b">
        <f ca="1"/>
        <v>0</v>
      </c>
      <c r="DF166">
        <f ca="1"/>
        <v>0</v>
      </c>
    </row>
    <row r="167" spans="1:110" x14ac:dyDescent="0.2">
      <c r="A167" t="str">
        <f ca="1"/>
        <v>6_9 Chalet</v>
      </c>
      <c r="B167">
        <f ca="1"/>
        <v>2</v>
      </c>
      <c r="C167">
        <f ca="1"/>
        <v>0</v>
      </c>
      <c r="D167">
        <f ca="1"/>
        <v>0</v>
      </c>
      <c r="E167">
        <f ca="1"/>
        <v>0</v>
      </c>
      <c r="F167">
        <f ca="1"/>
        <v>0</v>
      </c>
      <c r="G167">
        <f ca="1"/>
        <v>0</v>
      </c>
      <c r="H167">
        <f ca="1"/>
        <v>0</v>
      </c>
      <c r="I167">
        <f ca="1"/>
        <v>0</v>
      </c>
      <c r="J167" t="str">
        <f ca="1"/>
        <v>0:10</v>
      </c>
      <c r="K167" t="b">
        <f ca="1"/>
        <v>0</v>
      </c>
      <c r="L167" t="b">
        <f ca="1"/>
        <v>0</v>
      </c>
      <c r="M167" t="b">
        <f ca="1"/>
        <v>0</v>
      </c>
      <c r="N167" t="str">
        <f ca="1"/>
        <v>Melusi</v>
      </c>
      <c r="O167" t="b">
        <f ca="1"/>
        <v>0</v>
      </c>
      <c r="P167">
        <f ca="1"/>
        <v>0</v>
      </c>
      <c r="Q167">
        <f ca="1"/>
        <v>0</v>
      </c>
      <c r="R167">
        <f ca="1"/>
        <v>0</v>
      </c>
      <c r="S167">
        <f ca="1"/>
        <v>0</v>
      </c>
      <c r="T167">
        <f ca="1"/>
        <v>0</v>
      </c>
      <c r="U167">
        <f ca="1"/>
        <v>0</v>
      </c>
      <c r="V167">
        <f ca="1"/>
        <v>0</v>
      </c>
      <c r="W167">
        <f ca="1"/>
        <v>0</v>
      </c>
      <c r="X167">
        <f ca="1"/>
        <v>0</v>
      </c>
      <c r="Y167">
        <f ca="1"/>
        <v>0</v>
      </c>
      <c r="Z167">
        <f ca="1"/>
        <v>2</v>
      </c>
      <c r="AA167">
        <f ca="1"/>
        <v>0</v>
      </c>
      <c r="AB167">
        <f ca="1"/>
        <v>0</v>
      </c>
      <c r="AC167">
        <f ca="1"/>
        <v>0</v>
      </c>
      <c r="AD167">
        <f ca="1"/>
        <v>0</v>
      </c>
      <c r="AE167">
        <f ca="1"/>
        <v>0</v>
      </c>
      <c r="AF167">
        <f ca="1"/>
        <v>0</v>
      </c>
      <c r="AG167">
        <f ca="1"/>
        <v>0</v>
      </c>
      <c r="AH167">
        <f ca="1"/>
        <v>0</v>
      </c>
      <c r="AI167">
        <f ca="1"/>
        <v>0</v>
      </c>
      <c r="AJ167">
        <f ca="1"/>
        <v>0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  <c r="AQ167">
        <f ca="1"/>
        <v>0</v>
      </c>
      <c r="AR167">
        <f ca="1"/>
        <v>0</v>
      </c>
      <c r="AS167">
        <f ca="1"/>
        <v>0</v>
      </c>
      <c r="AT167">
        <f ca="1"/>
        <v>0</v>
      </c>
      <c r="AU167">
        <f ca="1"/>
        <v>0</v>
      </c>
      <c r="AV167">
        <f ca="1"/>
        <v>0</v>
      </c>
      <c r="AW167">
        <f ca="1"/>
        <v>0</v>
      </c>
      <c r="AX167">
        <f ca="1"/>
        <v>0</v>
      </c>
      <c r="AY167">
        <f ca="1"/>
        <v>0</v>
      </c>
      <c r="AZ167">
        <f ca="1"/>
        <v>0</v>
      </c>
      <c r="BA167">
        <f ca="1"/>
        <v>0</v>
      </c>
      <c r="BB167">
        <f ca="1"/>
        <v>0</v>
      </c>
      <c r="BC167">
        <f ca="1"/>
        <v>0</v>
      </c>
      <c r="BD167">
        <f ca="1"/>
        <v>0</v>
      </c>
      <c r="BE167">
        <f ca="1"/>
        <v>0</v>
      </c>
      <c r="BF167">
        <f ca="1"/>
        <v>0</v>
      </c>
      <c r="BG167">
        <f ca="1"/>
        <v>0</v>
      </c>
      <c r="BH167">
        <f ca="1"/>
        <v>0</v>
      </c>
      <c r="BI167">
        <f ca="1"/>
        <v>0</v>
      </c>
      <c r="BJ167">
        <f ca="1"/>
        <v>0</v>
      </c>
      <c r="BK167">
        <f ca="1"/>
        <v>0</v>
      </c>
      <c r="BL167">
        <f ca="1"/>
        <v>0</v>
      </c>
      <c r="BM167">
        <f ca="1"/>
        <v>0</v>
      </c>
      <c r="BN167">
        <f ca="1"/>
        <v>0</v>
      </c>
      <c r="BO167">
        <f ca="1"/>
        <v>0</v>
      </c>
      <c r="BP167">
        <f ca="1"/>
        <v>0</v>
      </c>
      <c r="BQ167">
        <f ca="1"/>
        <v>0</v>
      </c>
      <c r="BR167" t="str">
        <f ca="1"/>
        <v/>
      </c>
      <c r="BS167">
        <f ca="1"/>
        <v>0</v>
      </c>
      <c r="BT167">
        <f ca="1"/>
        <v>0</v>
      </c>
      <c r="BU167" t="b">
        <f ca="1"/>
        <v>0</v>
      </c>
      <c r="BV167" t="b">
        <f ca="1"/>
        <v>0</v>
      </c>
      <c r="BW167">
        <f ca="1"/>
        <v>0</v>
      </c>
      <c r="BX167">
        <f ca="1"/>
        <v>0</v>
      </c>
      <c r="BY167">
        <f ca="1"/>
        <v>0</v>
      </c>
      <c r="BZ167">
        <f ca="1"/>
        <v>0</v>
      </c>
      <c r="CA167">
        <f ca="1"/>
        <v>0</v>
      </c>
      <c r="CB167">
        <f ca="1"/>
        <v>0</v>
      </c>
      <c r="CC167" t="b">
        <f ca="1"/>
        <v>0</v>
      </c>
      <c r="CD167" t="b">
        <f ca="1"/>
        <v>0</v>
      </c>
      <c r="CE167">
        <f ca="1"/>
        <v>0</v>
      </c>
      <c r="CF167">
        <f ca="1"/>
        <v>0</v>
      </c>
      <c r="CG167">
        <f ca="1"/>
        <v>0</v>
      </c>
      <c r="CH167">
        <f ca="1"/>
        <v>10</v>
      </c>
      <c r="CI167">
        <f ca="1"/>
        <v>170</v>
      </c>
      <c r="CJ167">
        <f ca="1"/>
        <v>0</v>
      </c>
      <c r="CK167">
        <f ca="1"/>
        <v>0</v>
      </c>
      <c r="CL167">
        <f ca="1"/>
        <v>0</v>
      </c>
      <c r="CM167">
        <f ca="1"/>
        <v>0</v>
      </c>
      <c r="CN167">
        <f ca="1"/>
        <v>0</v>
      </c>
      <c r="CO167">
        <f ca="1"/>
        <v>0</v>
      </c>
      <c r="CP167">
        <f ca="1"/>
        <v>0</v>
      </c>
      <c r="CQ167">
        <f ca="1"/>
        <v>0</v>
      </c>
      <c r="CR167">
        <f ca="1"/>
        <v>0</v>
      </c>
      <c r="CS167">
        <f ca="1"/>
        <v>0</v>
      </c>
      <c r="CT167">
        <f ca="1"/>
        <v>0</v>
      </c>
      <c r="CU167" t="b">
        <f ca="1"/>
        <v>0</v>
      </c>
      <c r="CV167" t="b">
        <f ca="1"/>
        <v>0</v>
      </c>
      <c r="CW167">
        <f ca="1"/>
        <v>127</v>
      </c>
      <c r="CX167">
        <f ca="1"/>
        <v>170</v>
      </c>
      <c r="CY167">
        <f ca="1"/>
        <v>0</v>
      </c>
      <c r="CZ167">
        <f ca="1"/>
        <v>0</v>
      </c>
      <c r="DA167">
        <f ca="1"/>
        <v>0</v>
      </c>
      <c r="DB167" t="b">
        <f ca="1"/>
        <v>0</v>
      </c>
      <c r="DC167" t="b">
        <f ca="1"/>
        <v>0</v>
      </c>
      <c r="DD167">
        <f ca="1"/>
        <v>0</v>
      </c>
      <c r="DE167" t="b">
        <f ca="1"/>
        <v>0</v>
      </c>
      <c r="DF167">
        <f ca="1"/>
        <v>0</v>
      </c>
    </row>
    <row r="168" spans="1:110" x14ac:dyDescent="0.2">
      <c r="A168" t="str">
        <f ca="1"/>
        <v>6_9 Chalet</v>
      </c>
      <c r="B168">
        <f ca="1"/>
        <v>3</v>
      </c>
      <c r="C168">
        <f ca="1"/>
        <v>0</v>
      </c>
      <c r="D168">
        <f ca="1"/>
        <v>0</v>
      </c>
      <c r="E168">
        <f ca="1"/>
        <v>0</v>
      </c>
      <c r="F168">
        <f ca="1"/>
        <v>0</v>
      </c>
      <c r="G168">
        <f ca="1"/>
        <v>0</v>
      </c>
      <c r="H168">
        <f ca="1"/>
        <v>0</v>
      </c>
      <c r="I168">
        <f ca="1"/>
        <v>0</v>
      </c>
      <c r="J168" t="str">
        <f ca="1"/>
        <v>2:20</v>
      </c>
      <c r="K168" t="b">
        <f ca="1"/>
        <v>0</v>
      </c>
      <c r="L168" t="b">
        <f ca="1"/>
        <v>0</v>
      </c>
      <c r="M168" t="b">
        <f ca="1"/>
        <v>1</v>
      </c>
      <c r="N168" t="str">
        <f ca="1"/>
        <v>Jager</v>
      </c>
      <c r="O168" t="b">
        <f ca="1"/>
        <v>0</v>
      </c>
      <c r="P168">
        <f ca="1"/>
        <v>0</v>
      </c>
      <c r="Q168">
        <f ca="1"/>
        <v>0</v>
      </c>
      <c r="R168">
        <f ca="1"/>
        <v>0</v>
      </c>
      <c r="S168">
        <f ca="1"/>
        <v>0</v>
      </c>
      <c r="T168">
        <f ca="1"/>
        <v>0</v>
      </c>
      <c r="U168">
        <f ca="1"/>
        <v>0</v>
      </c>
      <c r="V168">
        <f ca="1"/>
        <v>0</v>
      </c>
      <c r="W168">
        <f ca="1"/>
        <v>0</v>
      </c>
      <c r="X168">
        <f ca="1"/>
        <v>0</v>
      </c>
      <c r="Y168">
        <f ca="1"/>
        <v>0</v>
      </c>
      <c r="Z168">
        <f ca="1"/>
        <v>3</v>
      </c>
      <c r="AA168">
        <f ca="1"/>
        <v>0</v>
      </c>
      <c r="AB168">
        <f ca="1"/>
        <v>0</v>
      </c>
      <c r="AC168">
        <f ca="1"/>
        <v>0</v>
      </c>
      <c r="AD168">
        <f ca="1"/>
        <v>0</v>
      </c>
      <c r="AE168">
        <f ca="1"/>
        <v>0</v>
      </c>
      <c r="AF168">
        <f ca="1"/>
        <v>0</v>
      </c>
      <c r="AG168">
        <f ca="1"/>
        <v>0</v>
      </c>
      <c r="AH168">
        <f ca="1"/>
        <v>0</v>
      </c>
      <c r="AI168">
        <f ca="1"/>
        <v>0</v>
      </c>
      <c r="AJ168">
        <f ca="1"/>
        <v>0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  <c r="AQ168">
        <f ca="1"/>
        <v>0</v>
      </c>
      <c r="AR168">
        <f ca="1"/>
        <v>0</v>
      </c>
      <c r="AS168">
        <f ca="1"/>
        <v>0</v>
      </c>
      <c r="AT168">
        <f ca="1"/>
        <v>0</v>
      </c>
      <c r="AU168">
        <f ca="1"/>
        <v>0</v>
      </c>
      <c r="AV168">
        <f ca="1"/>
        <v>0</v>
      </c>
      <c r="AW168">
        <f ca="1"/>
        <v>0</v>
      </c>
      <c r="AX168">
        <f ca="1"/>
        <v>0</v>
      </c>
      <c r="AY168">
        <f ca="1"/>
        <v>0</v>
      </c>
      <c r="AZ168">
        <f ca="1"/>
        <v>0</v>
      </c>
      <c r="BA168">
        <f ca="1"/>
        <v>0</v>
      </c>
      <c r="BB168">
        <f ca="1"/>
        <v>0</v>
      </c>
      <c r="BC168">
        <f ca="1"/>
        <v>0</v>
      </c>
      <c r="BD168">
        <f ca="1"/>
        <v>0</v>
      </c>
      <c r="BE168">
        <f ca="1"/>
        <v>0</v>
      </c>
      <c r="BF168">
        <f ca="1"/>
        <v>0</v>
      </c>
      <c r="BG168">
        <f ca="1"/>
        <v>0</v>
      </c>
      <c r="BH168">
        <f ca="1"/>
        <v>0</v>
      </c>
      <c r="BI168">
        <f ca="1"/>
        <v>0</v>
      </c>
      <c r="BJ168">
        <f ca="1"/>
        <v>0</v>
      </c>
      <c r="BK168">
        <f ca="1"/>
        <v>0</v>
      </c>
      <c r="BL168">
        <f ca="1"/>
        <v>0</v>
      </c>
      <c r="BM168">
        <f ca="1"/>
        <v>0</v>
      </c>
      <c r="BN168">
        <f ca="1"/>
        <v>0</v>
      </c>
      <c r="BO168">
        <f ca="1"/>
        <v>0</v>
      </c>
      <c r="BP168">
        <f ca="1"/>
        <v>0</v>
      </c>
      <c r="BQ168">
        <f ca="1"/>
        <v>0</v>
      </c>
      <c r="BR168" t="str">
        <f ca="1"/>
        <v/>
      </c>
      <c r="BS168">
        <f ca="1"/>
        <v>0</v>
      </c>
      <c r="BT168">
        <f ca="1"/>
        <v>0</v>
      </c>
      <c r="BU168" t="b">
        <f ca="1"/>
        <v>0</v>
      </c>
      <c r="BV168" t="b">
        <f ca="1"/>
        <v>0</v>
      </c>
      <c r="BW168">
        <f ca="1"/>
        <v>0</v>
      </c>
      <c r="BX168">
        <f ca="1"/>
        <v>0</v>
      </c>
      <c r="BY168">
        <f ca="1"/>
        <v>0</v>
      </c>
      <c r="BZ168">
        <f ca="1"/>
        <v>0</v>
      </c>
      <c r="CA168">
        <f ca="1"/>
        <v>0</v>
      </c>
      <c r="CB168">
        <f ca="1"/>
        <v>0</v>
      </c>
      <c r="CC168" t="b">
        <f ca="1"/>
        <v>0</v>
      </c>
      <c r="CD168" t="b">
        <f ca="1"/>
        <v>0</v>
      </c>
      <c r="CE168">
        <f ca="1"/>
        <v>0</v>
      </c>
      <c r="CF168">
        <f ca="1"/>
        <v>0</v>
      </c>
      <c r="CG168">
        <f ca="1"/>
        <v>0</v>
      </c>
      <c r="CH168">
        <f ca="1"/>
        <v>140</v>
      </c>
      <c r="CI168">
        <f ca="1"/>
        <v>40</v>
      </c>
      <c r="CJ168">
        <f ca="1"/>
        <v>0</v>
      </c>
      <c r="CK168">
        <f ca="1"/>
        <v>0</v>
      </c>
      <c r="CL168">
        <f ca="1"/>
        <v>0</v>
      </c>
      <c r="CM168">
        <f ca="1"/>
        <v>0</v>
      </c>
      <c r="CN168">
        <f ca="1"/>
        <v>0</v>
      </c>
      <c r="CO168">
        <f ca="1"/>
        <v>0</v>
      </c>
      <c r="CP168">
        <f ca="1"/>
        <v>0</v>
      </c>
      <c r="CQ168">
        <f ca="1"/>
        <v>0</v>
      </c>
      <c r="CR168">
        <f ca="1"/>
        <v>0</v>
      </c>
      <c r="CS168">
        <f ca="1"/>
        <v>0</v>
      </c>
      <c r="CT168">
        <f ca="1"/>
        <v>0</v>
      </c>
      <c r="CU168" t="b">
        <f ca="1"/>
        <v>0</v>
      </c>
      <c r="CV168" t="b">
        <f ca="1"/>
        <v>0</v>
      </c>
      <c r="CW168">
        <f ca="1"/>
        <v>113</v>
      </c>
      <c r="CX168">
        <f ca="1"/>
        <v>40</v>
      </c>
      <c r="CY168">
        <f ca="1"/>
        <v>0</v>
      </c>
      <c r="CZ168">
        <f ca="1"/>
        <v>0</v>
      </c>
      <c r="DA168">
        <f ca="1"/>
        <v>0</v>
      </c>
      <c r="DB168" t="b">
        <f ca="1"/>
        <v>0</v>
      </c>
      <c r="DC168" t="b">
        <f ca="1"/>
        <v>0</v>
      </c>
      <c r="DD168">
        <f ca="1"/>
        <v>0</v>
      </c>
      <c r="DE168" t="b">
        <f ca="1"/>
        <v>0</v>
      </c>
      <c r="DF168">
        <f ca="1"/>
        <v>0</v>
      </c>
    </row>
    <row r="169" spans="1:110" x14ac:dyDescent="0.2">
      <c r="A169" t="str">
        <f ca="1"/>
        <v>6_9 Chalet</v>
      </c>
      <c r="B169">
        <f ca="1"/>
        <v>4</v>
      </c>
      <c r="C169">
        <f ca="1"/>
        <v>0</v>
      </c>
      <c r="D169">
        <f ca="1"/>
        <v>0</v>
      </c>
      <c r="E169">
        <f ca="1"/>
        <v>0</v>
      </c>
      <c r="F169">
        <f ca="1"/>
        <v>0</v>
      </c>
      <c r="G169">
        <f ca="1"/>
        <v>0</v>
      </c>
      <c r="H169">
        <f ca="1"/>
        <v>0</v>
      </c>
      <c r="I169">
        <f ca="1"/>
        <v>0</v>
      </c>
      <c r="J169" t="str">
        <f ca="1"/>
        <v>2:29</v>
      </c>
      <c r="K169" t="b">
        <f ca="1"/>
        <v>0</v>
      </c>
      <c r="L169" t="b">
        <f ca="1"/>
        <v>0</v>
      </c>
      <c r="M169" t="b">
        <f ca="1"/>
        <v>0</v>
      </c>
      <c r="N169" t="str">
        <f ca="1"/>
        <v>Jager</v>
      </c>
      <c r="O169" t="b">
        <f ca="1"/>
        <v>0</v>
      </c>
      <c r="P169">
        <f ca="1"/>
        <v>0</v>
      </c>
      <c r="Q169">
        <f ca="1"/>
        <v>0</v>
      </c>
      <c r="R169">
        <f ca="1"/>
        <v>0</v>
      </c>
      <c r="S169">
        <f ca="1"/>
        <v>0</v>
      </c>
      <c r="T169">
        <f ca="1"/>
        <v>0</v>
      </c>
      <c r="U169">
        <f ca="1"/>
        <v>0</v>
      </c>
      <c r="V169">
        <f ca="1"/>
        <v>0</v>
      </c>
      <c r="W169">
        <f ca="1"/>
        <v>0</v>
      </c>
      <c r="X169">
        <f ca="1"/>
        <v>0</v>
      </c>
      <c r="Y169">
        <f ca="1"/>
        <v>0</v>
      </c>
      <c r="Z169">
        <f ca="1"/>
        <v>4</v>
      </c>
      <c r="AA169">
        <f ca="1"/>
        <v>0</v>
      </c>
      <c r="AB169">
        <f ca="1"/>
        <v>0</v>
      </c>
      <c r="AC169">
        <f ca="1"/>
        <v>0</v>
      </c>
      <c r="AD169">
        <f ca="1"/>
        <v>0</v>
      </c>
      <c r="AE169">
        <f ca="1"/>
        <v>0</v>
      </c>
      <c r="AF169">
        <f ca="1"/>
        <v>0</v>
      </c>
      <c r="AG169">
        <f ca="1"/>
        <v>0</v>
      </c>
      <c r="AH169">
        <f ca="1"/>
        <v>0</v>
      </c>
      <c r="AI169">
        <f ca="1"/>
        <v>0</v>
      </c>
      <c r="AJ169">
        <f ca="1"/>
        <v>0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  <c r="AQ169">
        <f ca="1"/>
        <v>0</v>
      </c>
      <c r="AR169">
        <f ca="1"/>
        <v>0</v>
      </c>
      <c r="AS169">
        <f ca="1"/>
        <v>0</v>
      </c>
      <c r="AT169">
        <f ca="1"/>
        <v>0</v>
      </c>
      <c r="AU169">
        <f ca="1"/>
        <v>0</v>
      </c>
      <c r="AV169">
        <f ca="1"/>
        <v>0</v>
      </c>
      <c r="AW169">
        <f ca="1"/>
        <v>0</v>
      </c>
      <c r="AX169">
        <f ca="1"/>
        <v>0</v>
      </c>
      <c r="AY169">
        <f ca="1"/>
        <v>0</v>
      </c>
      <c r="AZ169">
        <f ca="1"/>
        <v>0</v>
      </c>
      <c r="BA169">
        <f ca="1"/>
        <v>0</v>
      </c>
      <c r="BB169">
        <f ca="1"/>
        <v>0</v>
      </c>
      <c r="BC169">
        <f ca="1"/>
        <v>0</v>
      </c>
      <c r="BD169">
        <f ca="1"/>
        <v>0</v>
      </c>
      <c r="BE169">
        <f ca="1"/>
        <v>0</v>
      </c>
      <c r="BF169">
        <f ca="1"/>
        <v>0</v>
      </c>
      <c r="BG169">
        <f ca="1"/>
        <v>0</v>
      </c>
      <c r="BH169">
        <f ca="1"/>
        <v>0</v>
      </c>
      <c r="BI169">
        <f ca="1"/>
        <v>0</v>
      </c>
      <c r="BJ169">
        <f ca="1"/>
        <v>0</v>
      </c>
      <c r="BK169">
        <f ca="1"/>
        <v>0</v>
      </c>
      <c r="BL169">
        <f ca="1"/>
        <v>0</v>
      </c>
      <c r="BM169">
        <f ca="1"/>
        <v>0</v>
      </c>
      <c r="BN169">
        <f ca="1"/>
        <v>0</v>
      </c>
      <c r="BO169">
        <f ca="1"/>
        <v>0</v>
      </c>
      <c r="BP169">
        <f ca="1"/>
        <v>0</v>
      </c>
      <c r="BQ169">
        <f ca="1"/>
        <v>0</v>
      </c>
      <c r="BR169" t="str">
        <f ca="1"/>
        <v/>
      </c>
      <c r="BS169">
        <f ca="1"/>
        <v>0</v>
      </c>
      <c r="BT169">
        <f ca="1"/>
        <v>0</v>
      </c>
      <c r="BU169" t="b">
        <f ca="1"/>
        <v>0</v>
      </c>
      <c r="BV169" t="b">
        <f ca="1"/>
        <v>0</v>
      </c>
      <c r="BW169">
        <f ca="1"/>
        <v>0</v>
      </c>
      <c r="BX169">
        <f ca="1"/>
        <v>0</v>
      </c>
      <c r="BY169">
        <f ca="1"/>
        <v>0</v>
      </c>
      <c r="BZ169">
        <f ca="1"/>
        <v>0</v>
      </c>
      <c r="CA169">
        <f ca="1"/>
        <v>1</v>
      </c>
      <c r="CB169">
        <f ca="1"/>
        <v>0</v>
      </c>
      <c r="CC169" t="b">
        <f ca="1"/>
        <v>1</v>
      </c>
      <c r="CD169" t="b">
        <f ca="1"/>
        <v>1</v>
      </c>
      <c r="CE169">
        <f ca="1"/>
        <v>0</v>
      </c>
      <c r="CF169">
        <f ca="1"/>
        <v>0</v>
      </c>
      <c r="CG169">
        <f ca="1"/>
        <v>0</v>
      </c>
      <c r="CH169">
        <f ca="1"/>
        <v>149</v>
      </c>
      <c r="CI169">
        <f ca="1"/>
        <v>31</v>
      </c>
      <c r="CJ169">
        <f ca="1"/>
        <v>0</v>
      </c>
      <c r="CK169">
        <f ca="1"/>
        <v>0</v>
      </c>
      <c r="CL169">
        <f ca="1"/>
        <v>0</v>
      </c>
      <c r="CM169">
        <f ca="1"/>
        <v>0</v>
      </c>
      <c r="CN169">
        <f ca="1"/>
        <v>0</v>
      </c>
      <c r="CO169">
        <f ca="1"/>
        <v>0</v>
      </c>
      <c r="CP169">
        <f ca="1"/>
        <v>0</v>
      </c>
      <c r="CQ169">
        <f ca="1"/>
        <v>0</v>
      </c>
      <c r="CR169">
        <f ca="1"/>
        <v>0</v>
      </c>
      <c r="CS169">
        <f ca="1"/>
        <v>0</v>
      </c>
      <c r="CT169">
        <f ca="1"/>
        <v>0</v>
      </c>
      <c r="CU169" t="b">
        <f ca="1"/>
        <v>1</v>
      </c>
      <c r="CV169" t="b">
        <f ca="1"/>
        <v>1</v>
      </c>
      <c r="CW169">
        <f ca="1"/>
        <v>73</v>
      </c>
      <c r="CX169">
        <f ca="1"/>
        <v>31</v>
      </c>
      <c r="CY169">
        <f ca="1"/>
        <v>1</v>
      </c>
      <c r="CZ169">
        <f ca="1"/>
        <v>1</v>
      </c>
      <c r="DA169">
        <f ca="1"/>
        <v>0</v>
      </c>
      <c r="DB169" t="b">
        <f ca="1"/>
        <v>0</v>
      </c>
      <c r="DC169" t="b">
        <f ca="1"/>
        <v>1</v>
      </c>
      <c r="DD169">
        <f ca="1"/>
        <v>0</v>
      </c>
      <c r="DE169" t="b">
        <f ca="1"/>
        <v>0</v>
      </c>
      <c r="DF169">
        <f ca="1"/>
        <v>0</v>
      </c>
    </row>
    <row r="170" spans="1:110" x14ac:dyDescent="0.2">
      <c r="A170" t="str">
        <f ca="1"/>
        <v>6_9 Chalet</v>
      </c>
      <c r="B170">
        <f ca="1"/>
        <v>5</v>
      </c>
      <c r="C170">
        <f ca="1"/>
        <v>0</v>
      </c>
      <c r="D170">
        <f ca="1"/>
        <v>0</v>
      </c>
      <c r="E170">
        <f ca="1"/>
        <v>0</v>
      </c>
      <c r="F170">
        <f ca="1"/>
        <v>0</v>
      </c>
      <c r="G170">
        <f ca="1"/>
        <v>0</v>
      </c>
      <c r="H170">
        <f ca="1"/>
        <v>0</v>
      </c>
      <c r="I170">
        <f ca="1"/>
        <v>0</v>
      </c>
      <c r="J170" t="str">
        <f ca="1"/>
        <v>1:51</v>
      </c>
      <c r="K170" t="b">
        <f ca="1"/>
        <v>0</v>
      </c>
      <c r="L170" t="b">
        <f ca="1"/>
        <v>0</v>
      </c>
      <c r="M170" t="b">
        <f ca="1"/>
        <v>0</v>
      </c>
      <c r="N170" t="str">
        <f ca="1"/>
        <v>Jager</v>
      </c>
      <c r="O170" t="b">
        <f ca="1"/>
        <v>0</v>
      </c>
      <c r="P170">
        <f ca="1"/>
        <v>0</v>
      </c>
      <c r="Q170">
        <f ca="1"/>
        <v>0</v>
      </c>
      <c r="R170">
        <f ca="1"/>
        <v>0</v>
      </c>
      <c r="S170">
        <f ca="1"/>
        <v>0</v>
      </c>
      <c r="T170">
        <f ca="1"/>
        <v>0</v>
      </c>
      <c r="U170">
        <f ca="1"/>
        <v>0</v>
      </c>
      <c r="V170">
        <f ca="1"/>
        <v>0</v>
      </c>
      <c r="W170">
        <f ca="1"/>
        <v>0</v>
      </c>
      <c r="X170">
        <f ca="1"/>
        <v>0</v>
      </c>
      <c r="Y170">
        <f ca="1"/>
        <v>0</v>
      </c>
      <c r="Z170">
        <f ca="1"/>
        <v>5</v>
      </c>
      <c r="AA170">
        <f ca="1"/>
        <v>0</v>
      </c>
      <c r="AB170">
        <f ca="1"/>
        <v>0</v>
      </c>
      <c r="AC170">
        <f ca="1"/>
        <v>0</v>
      </c>
      <c r="AD170">
        <f ca="1"/>
        <v>0</v>
      </c>
      <c r="AE170">
        <f ca="1"/>
        <v>0</v>
      </c>
      <c r="AF170">
        <f ca="1"/>
        <v>0</v>
      </c>
      <c r="AG170">
        <f ca="1"/>
        <v>0</v>
      </c>
      <c r="AH170">
        <f ca="1"/>
        <v>0</v>
      </c>
      <c r="AI170">
        <f ca="1"/>
        <v>0</v>
      </c>
      <c r="AJ170">
        <f ca="1"/>
        <v>0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  <c r="AQ170">
        <f ca="1"/>
        <v>0</v>
      </c>
      <c r="AR170">
        <f ca="1"/>
        <v>0</v>
      </c>
      <c r="AS170">
        <f ca="1"/>
        <v>0</v>
      </c>
      <c r="AT170">
        <f ca="1"/>
        <v>0</v>
      </c>
      <c r="AU170">
        <f ca="1"/>
        <v>0</v>
      </c>
      <c r="AV170">
        <f ca="1"/>
        <v>0</v>
      </c>
      <c r="AW170">
        <f ca="1"/>
        <v>0</v>
      </c>
      <c r="AX170">
        <f ca="1"/>
        <v>0</v>
      </c>
      <c r="AY170">
        <f ca="1"/>
        <v>0</v>
      </c>
      <c r="AZ170">
        <f ca="1"/>
        <v>0</v>
      </c>
      <c r="BA170">
        <f ca="1"/>
        <v>0</v>
      </c>
      <c r="BB170">
        <f ca="1"/>
        <v>0</v>
      </c>
      <c r="BC170">
        <f ca="1"/>
        <v>0</v>
      </c>
      <c r="BD170">
        <f ca="1"/>
        <v>0</v>
      </c>
      <c r="BE170">
        <f ca="1"/>
        <v>0</v>
      </c>
      <c r="BF170">
        <f ca="1"/>
        <v>0</v>
      </c>
      <c r="BG170">
        <f ca="1"/>
        <v>0</v>
      </c>
      <c r="BH170">
        <f ca="1"/>
        <v>0</v>
      </c>
      <c r="BI170">
        <f ca="1"/>
        <v>0</v>
      </c>
      <c r="BJ170">
        <f ca="1"/>
        <v>0</v>
      </c>
      <c r="BK170">
        <f ca="1"/>
        <v>0</v>
      </c>
      <c r="BL170">
        <f ca="1"/>
        <v>0</v>
      </c>
      <c r="BM170">
        <f ca="1"/>
        <v>0</v>
      </c>
      <c r="BN170">
        <f ca="1"/>
        <v>0</v>
      </c>
      <c r="BO170">
        <f ca="1"/>
        <v>0</v>
      </c>
      <c r="BP170">
        <f ca="1"/>
        <v>0</v>
      </c>
      <c r="BQ170">
        <f ca="1"/>
        <v>0</v>
      </c>
      <c r="BR170" t="str">
        <f ca="1"/>
        <v/>
      </c>
      <c r="BS170">
        <f ca="1"/>
        <v>0</v>
      </c>
      <c r="BT170">
        <f ca="1"/>
        <v>0</v>
      </c>
      <c r="BU170" t="b">
        <f ca="1"/>
        <v>0</v>
      </c>
      <c r="BV170" t="b">
        <f ca="1"/>
        <v>0</v>
      </c>
      <c r="BW170">
        <f ca="1"/>
        <v>0</v>
      </c>
      <c r="BX170">
        <f ca="1"/>
        <v>0</v>
      </c>
      <c r="BY170">
        <f ca="1"/>
        <v>0</v>
      </c>
      <c r="BZ170">
        <f ca="1"/>
        <v>0</v>
      </c>
      <c r="CA170">
        <f ca="1"/>
        <v>0</v>
      </c>
      <c r="CB170">
        <f ca="1"/>
        <v>0</v>
      </c>
      <c r="CC170" t="b">
        <f ca="1"/>
        <v>0</v>
      </c>
      <c r="CD170" t="b">
        <f ca="1"/>
        <v>0</v>
      </c>
      <c r="CE170">
        <f ca="1"/>
        <v>0</v>
      </c>
      <c r="CF170">
        <f ca="1"/>
        <v>0</v>
      </c>
      <c r="CG170">
        <f ca="1"/>
        <v>0</v>
      </c>
      <c r="CH170">
        <f ca="1"/>
        <v>111</v>
      </c>
      <c r="CI170">
        <f ca="1"/>
        <v>69</v>
      </c>
      <c r="CJ170">
        <f ca="1"/>
        <v>0</v>
      </c>
      <c r="CK170">
        <f ca="1"/>
        <v>0</v>
      </c>
      <c r="CL170">
        <f ca="1"/>
        <v>0</v>
      </c>
      <c r="CM170">
        <f ca="1"/>
        <v>0</v>
      </c>
      <c r="CN170">
        <f ca="1"/>
        <v>0</v>
      </c>
      <c r="CO170">
        <f ca="1"/>
        <v>0</v>
      </c>
      <c r="CP170">
        <f ca="1"/>
        <v>0</v>
      </c>
      <c r="CQ170">
        <f ca="1"/>
        <v>0</v>
      </c>
      <c r="CR170">
        <f ca="1"/>
        <v>0</v>
      </c>
      <c r="CS170">
        <f ca="1"/>
        <v>0</v>
      </c>
      <c r="CT170">
        <f ca="1"/>
        <v>0</v>
      </c>
      <c r="CU170" t="b">
        <f ca="1"/>
        <v>1</v>
      </c>
      <c r="CV170" t="b">
        <f ca="1"/>
        <v>0</v>
      </c>
      <c r="CW170" t="b">
        <f ca="1"/>
        <v>0</v>
      </c>
      <c r="CX170">
        <f ca="1"/>
        <v>69</v>
      </c>
      <c r="CY170">
        <f ca="1"/>
        <v>1</v>
      </c>
      <c r="CZ170">
        <f ca="1"/>
        <v>0</v>
      </c>
      <c r="DA170">
        <f ca="1"/>
        <v>0</v>
      </c>
      <c r="DB170" t="b">
        <f ca="1"/>
        <v>0</v>
      </c>
      <c r="DC170" t="b">
        <f ca="1"/>
        <v>0</v>
      </c>
      <c r="DD170">
        <f ca="1"/>
        <v>0</v>
      </c>
      <c r="DE170" t="b">
        <f ca="1"/>
        <v>0</v>
      </c>
      <c r="DF170">
        <f ca="1"/>
        <v>0</v>
      </c>
    </row>
    <row r="171" spans="1:110" x14ac:dyDescent="0.2">
      <c r="A171" t="str">
        <f ca="1"/>
        <v>6_9 Chalet</v>
      </c>
      <c r="B171">
        <f ca="1"/>
        <v>6</v>
      </c>
      <c r="C171">
        <f ca="1"/>
        <v>0</v>
      </c>
      <c r="D171">
        <f ca="1"/>
        <v>0</v>
      </c>
      <c r="E171">
        <f ca="1"/>
        <v>0</v>
      </c>
      <c r="F171">
        <f ca="1"/>
        <v>0</v>
      </c>
      <c r="G171">
        <f ca="1"/>
        <v>0</v>
      </c>
      <c r="H171">
        <f ca="1"/>
        <v>0</v>
      </c>
      <c r="I171">
        <f ca="1"/>
        <v>0</v>
      </c>
      <c r="J171">
        <f ca="1"/>
        <v>0</v>
      </c>
      <c r="K171" t="b">
        <f ca="1"/>
        <v>0</v>
      </c>
      <c r="L171" t="b">
        <f ca="1"/>
        <v>0</v>
      </c>
      <c r="M171" t="b">
        <f ca="1"/>
        <v>0</v>
      </c>
      <c r="N171" t="str">
        <f ca="1"/>
        <v>Jager</v>
      </c>
      <c r="O171" t="b">
        <f ca="1"/>
        <v>0</v>
      </c>
      <c r="P171">
        <f ca="1"/>
        <v>0</v>
      </c>
      <c r="Q171">
        <f ca="1"/>
        <v>0</v>
      </c>
      <c r="R171">
        <f ca="1"/>
        <v>0</v>
      </c>
      <c r="S171">
        <f ca="1"/>
        <v>0</v>
      </c>
      <c r="T171">
        <f ca="1"/>
        <v>0</v>
      </c>
      <c r="U171">
        <f ca="1"/>
        <v>0</v>
      </c>
      <c r="V171">
        <f ca="1"/>
        <v>0</v>
      </c>
      <c r="W171">
        <f ca="1"/>
        <v>0</v>
      </c>
      <c r="X171">
        <f ca="1"/>
        <v>0</v>
      </c>
      <c r="Y171">
        <f ca="1"/>
        <v>0</v>
      </c>
      <c r="Z171">
        <f ca="1"/>
        <v>6</v>
      </c>
      <c r="AA171">
        <f ca="1"/>
        <v>0</v>
      </c>
      <c r="AB171">
        <f ca="1"/>
        <v>0</v>
      </c>
      <c r="AC171">
        <f ca="1"/>
        <v>0</v>
      </c>
      <c r="AD171">
        <f ca="1"/>
        <v>0</v>
      </c>
      <c r="AE171">
        <f ca="1"/>
        <v>0</v>
      </c>
      <c r="AF171">
        <f ca="1"/>
        <v>0</v>
      </c>
      <c r="AG171">
        <f ca="1"/>
        <v>0</v>
      </c>
      <c r="AH171">
        <f ca="1"/>
        <v>0</v>
      </c>
      <c r="AI171">
        <f ca="1"/>
        <v>0</v>
      </c>
      <c r="AJ171">
        <f ca="1"/>
        <v>0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  <c r="AQ171">
        <f ca="1"/>
        <v>0</v>
      </c>
      <c r="AR171">
        <f ca="1"/>
        <v>0</v>
      </c>
      <c r="AS171">
        <f ca="1"/>
        <v>0</v>
      </c>
      <c r="AT171">
        <f ca="1"/>
        <v>0</v>
      </c>
      <c r="AU171">
        <f ca="1"/>
        <v>0</v>
      </c>
      <c r="AV171">
        <f ca="1"/>
        <v>0</v>
      </c>
      <c r="AW171">
        <f ca="1"/>
        <v>0</v>
      </c>
      <c r="AX171">
        <f ca="1"/>
        <v>0</v>
      </c>
      <c r="AY171">
        <f ca="1"/>
        <v>0</v>
      </c>
      <c r="AZ171">
        <f ca="1"/>
        <v>0</v>
      </c>
      <c r="BA171">
        <f ca="1"/>
        <v>0</v>
      </c>
      <c r="BB171">
        <f ca="1"/>
        <v>0</v>
      </c>
      <c r="BC171">
        <f ca="1"/>
        <v>0</v>
      </c>
      <c r="BD171">
        <f ca="1"/>
        <v>0</v>
      </c>
      <c r="BE171">
        <f ca="1"/>
        <v>0</v>
      </c>
      <c r="BF171">
        <f ca="1"/>
        <v>0</v>
      </c>
      <c r="BG171">
        <f ca="1"/>
        <v>0</v>
      </c>
      <c r="BH171">
        <f ca="1"/>
        <v>0</v>
      </c>
      <c r="BI171">
        <f ca="1"/>
        <v>0</v>
      </c>
      <c r="BJ171">
        <f ca="1"/>
        <v>0</v>
      </c>
      <c r="BK171">
        <f ca="1"/>
        <v>0</v>
      </c>
      <c r="BL171">
        <f ca="1"/>
        <v>0</v>
      </c>
      <c r="BM171">
        <f ca="1"/>
        <v>0</v>
      </c>
      <c r="BN171">
        <f ca="1"/>
        <v>0</v>
      </c>
      <c r="BO171">
        <f ca="1"/>
        <v>0</v>
      </c>
      <c r="BP171">
        <f ca="1"/>
        <v>0</v>
      </c>
      <c r="BQ171">
        <f ca="1"/>
        <v>0</v>
      </c>
      <c r="BR171" t="str">
        <f ca="1"/>
        <v/>
      </c>
      <c r="BS171">
        <f ca="1"/>
        <v>0</v>
      </c>
      <c r="BT171">
        <f ca="1"/>
        <v>0</v>
      </c>
      <c r="BU171" t="b">
        <f ca="1"/>
        <v>0</v>
      </c>
      <c r="BV171" t="b">
        <f ca="1"/>
        <v>0</v>
      </c>
      <c r="BW171">
        <f ca="1"/>
        <v>0</v>
      </c>
      <c r="BX171">
        <f ca="1"/>
        <v>0</v>
      </c>
      <c r="BY171">
        <f ca="1"/>
        <v>0</v>
      </c>
      <c r="BZ171">
        <f ca="1"/>
        <v>0</v>
      </c>
      <c r="CA171">
        <f ca="1"/>
        <v>0</v>
      </c>
      <c r="CB171">
        <f ca="1"/>
        <v>0</v>
      </c>
      <c r="CC171" t="b">
        <f ca="1"/>
        <v>0</v>
      </c>
      <c r="CD171" t="b">
        <f ca="1"/>
        <v>1</v>
      </c>
      <c r="CE171">
        <f ca="1"/>
        <v>0</v>
      </c>
      <c r="CF171">
        <f ca="1"/>
        <v>0</v>
      </c>
      <c r="CG171">
        <f ca="1"/>
        <v>0</v>
      </c>
      <c r="CH171">
        <f ca="1"/>
        <v>0</v>
      </c>
      <c r="CI171" t="b">
        <f ca="1"/>
        <v>0</v>
      </c>
      <c r="CJ171">
        <f ca="1"/>
        <v>0</v>
      </c>
      <c r="CK171">
        <f ca="1"/>
        <v>0</v>
      </c>
      <c r="CL171">
        <f ca="1"/>
        <v>0</v>
      </c>
      <c r="CM171">
        <f ca="1"/>
        <v>0</v>
      </c>
      <c r="CN171">
        <f ca="1"/>
        <v>0</v>
      </c>
      <c r="CO171">
        <f ca="1"/>
        <v>0</v>
      </c>
      <c r="CP171">
        <f ca="1"/>
        <v>0</v>
      </c>
      <c r="CQ171">
        <f ca="1"/>
        <v>0</v>
      </c>
      <c r="CR171">
        <f ca="1"/>
        <v>0</v>
      </c>
      <c r="CS171">
        <f ca="1"/>
        <v>0</v>
      </c>
      <c r="CT171">
        <f ca="1"/>
        <v>0</v>
      </c>
      <c r="CU171" t="b">
        <f ca="1"/>
        <v>1</v>
      </c>
      <c r="CV171" t="b">
        <f ca="1"/>
        <v>1</v>
      </c>
      <c r="CW171">
        <f ca="1"/>
        <v>168</v>
      </c>
      <c r="CX171" t="b">
        <f ca="1"/>
        <v>0</v>
      </c>
      <c r="CY171">
        <f ca="1"/>
        <v>1</v>
      </c>
      <c r="CZ171">
        <f ca="1"/>
        <v>0</v>
      </c>
      <c r="DA171">
        <f ca="1"/>
        <v>0</v>
      </c>
      <c r="DB171" t="b">
        <f ca="1"/>
        <v>0</v>
      </c>
      <c r="DC171" t="b">
        <f ca="1"/>
        <v>0</v>
      </c>
      <c r="DD171">
        <f ca="1"/>
        <v>0</v>
      </c>
      <c r="DE171" t="b">
        <f ca="1"/>
        <v>0</v>
      </c>
      <c r="DF171">
        <f ca="1"/>
        <v>0</v>
      </c>
    </row>
    <row r="172" spans="1:110" x14ac:dyDescent="0.2">
      <c r="A172" t="str">
        <f ca="1"/>
        <v>6_9 Chalet</v>
      </c>
      <c r="B172">
        <f ca="1"/>
        <v>7</v>
      </c>
      <c r="C172">
        <f ca="1"/>
        <v>0</v>
      </c>
      <c r="D172">
        <f ca="1"/>
        <v>0</v>
      </c>
      <c r="E172">
        <f ca="1"/>
        <v>0</v>
      </c>
      <c r="F172">
        <f ca="1"/>
        <v>0</v>
      </c>
      <c r="G172">
        <f ca="1"/>
        <v>0</v>
      </c>
      <c r="H172">
        <f ca="1"/>
        <v>0</v>
      </c>
      <c r="I172">
        <f ca="1"/>
        <v>0</v>
      </c>
      <c r="J172">
        <f ca="1"/>
        <v>0</v>
      </c>
      <c r="K172" t="b">
        <f ca="1"/>
        <v>0</v>
      </c>
      <c r="L172" t="b">
        <f ca="1"/>
        <v>0</v>
      </c>
      <c r="M172" t="b">
        <f ca="1"/>
        <v>0</v>
      </c>
      <c r="N172" t="str">
        <f ca="1"/>
        <v>Finka</v>
      </c>
      <c r="O172" t="b">
        <f ca="1"/>
        <v>0</v>
      </c>
      <c r="P172">
        <f ca="1"/>
        <v>0</v>
      </c>
      <c r="Q172">
        <f ca="1"/>
        <v>0</v>
      </c>
      <c r="R172">
        <f ca="1"/>
        <v>0</v>
      </c>
      <c r="S172">
        <f ca="1"/>
        <v>0</v>
      </c>
      <c r="T172">
        <f ca="1"/>
        <v>0</v>
      </c>
      <c r="U172">
        <f ca="1"/>
        <v>0</v>
      </c>
      <c r="V172">
        <f ca="1"/>
        <v>0</v>
      </c>
      <c r="W172">
        <f ca="1"/>
        <v>0</v>
      </c>
      <c r="X172">
        <f ca="1"/>
        <v>0</v>
      </c>
      <c r="Y172">
        <f ca="1"/>
        <v>0</v>
      </c>
      <c r="Z172">
        <f ca="1"/>
        <v>7</v>
      </c>
      <c r="AA172">
        <f ca="1"/>
        <v>0</v>
      </c>
      <c r="AB172">
        <f ca="1"/>
        <v>0</v>
      </c>
      <c r="AC172">
        <f ca="1"/>
        <v>0</v>
      </c>
      <c r="AD172">
        <f ca="1"/>
        <v>0</v>
      </c>
      <c r="AE172">
        <f ca="1"/>
        <v>0</v>
      </c>
      <c r="AF172">
        <f ca="1"/>
        <v>0</v>
      </c>
      <c r="AG172">
        <f ca="1"/>
        <v>0</v>
      </c>
      <c r="AH172">
        <f ca="1"/>
        <v>0</v>
      </c>
      <c r="AI172">
        <f ca="1"/>
        <v>0</v>
      </c>
      <c r="AJ172">
        <f ca="1"/>
        <v>0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  <c r="AQ172">
        <f ca="1"/>
        <v>0</v>
      </c>
      <c r="AR172">
        <f ca="1"/>
        <v>0</v>
      </c>
      <c r="AS172">
        <f ca="1"/>
        <v>0</v>
      </c>
      <c r="AT172">
        <f ca="1"/>
        <v>0</v>
      </c>
      <c r="AU172">
        <f ca="1"/>
        <v>0</v>
      </c>
      <c r="AV172">
        <f ca="1"/>
        <v>0</v>
      </c>
      <c r="AW172">
        <f ca="1"/>
        <v>0</v>
      </c>
      <c r="AX172">
        <f ca="1"/>
        <v>0</v>
      </c>
      <c r="AY172">
        <f ca="1"/>
        <v>0</v>
      </c>
      <c r="AZ172">
        <f ca="1"/>
        <v>0</v>
      </c>
      <c r="BA172">
        <f ca="1"/>
        <v>0</v>
      </c>
      <c r="BB172">
        <f ca="1"/>
        <v>0</v>
      </c>
      <c r="BC172">
        <f ca="1"/>
        <v>0</v>
      </c>
      <c r="BD172">
        <f ca="1"/>
        <v>0</v>
      </c>
      <c r="BE172">
        <f ca="1"/>
        <v>0</v>
      </c>
      <c r="BF172">
        <f ca="1"/>
        <v>0</v>
      </c>
      <c r="BG172">
        <f ca="1"/>
        <v>0</v>
      </c>
      <c r="BH172">
        <f ca="1"/>
        <v>0</v>
      </c>
      <c r="BI172">
        <f ca="1"/>
        <v>0</v>
      </c>
      <c r="BJ172">
        <f ca="1"/>
        <v>0</v>
      </c>
      <c r="BK172">
        <f ca="1"/>
        <v>0</v>
      </c>
      <c r="BL172">
        <f ca="1"/>
        <v>0</v>
      </c>
      <c r="BM172">
        <f ca="1"/>
        <v>0</v>
      </c>
      <c r="BN172">
        <f ca="1"/>
        <v>0</v>
      </c>
      <c r="BO172">
        <f ca="1"/>
        <v>0</v>
      </c>
      <c r="BP172">
        <f ca="1"/>
        <v>0</v>
      </c>
      <c r="BQ172">
        <f ca="1"/>
        <v>0</v>
      </c>
      <c r="BR172" t="str">
        <f ca="1"/>
        <v/>
      </c>
      <c r="BS172">
        <f ca="1"/>
        <v>0</v>
      </c>
      <c r="BT172">
        <f ca="1"/>
        <v>0</v>
      </c>
      <c r="BU172" t="b">
        <f ca="1"/>
        <v>0</v>
      </c>
      <c r="BV172" t="b">
        <f ca="1"/>
        <v>0</v>
      </c>
      <c r="BW172">
        <f ca="1"/>
        <v>0</v>
      </c>
      <c r="BX172">
        <f ca="1"/>
        <v>0</v>
      </c>
      <c r="BY172">
        <f ca="1"/>
        <v>0</v>
      </c>
      <c r="BZ172">
        <f ca="1"/>
        <v>0</v>
      </c>
      <c r="CA172">
        <f ca="1"/>
        <v>1</v>
      </c>
      <c r="CB172">
        <f ca="1"/>
        <v>0</v>
      </c>
      <c r="CC172" t="b">
        <f ca="1"/>
        <v>0</v>
      </c>
      <c r="CD172" t="b">
        <f ca="1"/>
        <v>1</v>
      </c>
      <c r="CE172">
        <f ca="1"/>
        <v>0</v>
      </c>
      <c r="CF172">
        <f ca="1"/>
        <v>0</v>
      </c>
      <c r="CG172">
        <f ca="1"/>
        <v>0</v>
      </c>
      <c r="CH172">
        <f ca="1"/>
        <v>0</v>
      </c>
      <c r="CI172" t="b">
        <f ca="1"/>
        <v>0</v>
      </c>
      <c r="CJ172">
        <f ca="1"/>
        <v>0</v>
      </c>
      <c r="CK172">
        <f ca="1"/>
        <v>0</v>
      </c>
      <c r="CL172">
        <f ca="1"/>
        <v>0</v>
      </c>
      <c r="CM172">
        <f ca="1"/>
        <v>0</v>
      </c>
      <c r="CN172">
        <f ca="1"/>
        <v>0</v>
      </c>
      <c r="CO172">
        <f ca="1"/>
        <v>0</v>
      </c>
      <c r="CP172">
        <f ca="1"/>
        <v>0</v>
      </c>
      <c r="CQ172">
        <f ca="1"/>
        <v>0</v>
      </c>
      <c r="CR172">
        <f ca="1"/>
        <v>0</v>
      </c>
      <c r="CS172">
        <f ca="1"/>
        <v>0</v>
      </c>
      <c r="CT172">
        <f ca="1"/>
        <v>0</v>
      </c>
      <c r="CU172">
        <f ca="1"/>
        <v>0</v>
      </c>
      <c r="CV172">
        <f ca="1"/>
        <v>0</v>
      </c>
      <c r="CW172">
        <f ca="1"/>
        <v>0</v>
      </c>
      <c r="CX172">
        <f ca="1"/>
        <v>0</v>
      </c>
      <c r="CY172">
        <f ca="1"/>
        <v>0</v>
      </c>
      <c r="CZ172">
        <f ca="1"/>
        <v>0</v>
      </c>
      <c r="DA172">
        <f ca="1"/>
        <v>0</v>
      </c>
      <c r="DB172" t="b">
        <f ca="1"/>
        <v>0</v>
      </c>
      <c r="DC172" t="b">
        <f ca="1"/>
        <v>0</v>
      </c>
      <c r="DD172">
        <f ca="1"/>
        <v>0</v>
      </c>
      <c r="DE172" t="b">
        <f ca="1"/>
        <v>0</v>
      </c>
      <c r="DF172">
        <f ca="1"/>
        <v>0</v>
      </c>
    </row>
    <row r="173" spans="1:110" x14ac:dyDescent="0.2">
      <c r="A173" t="str">
        <f ca="1"/>
        <v>6_9 Chalet</v>
      </c>
      <c r="B173">
        <f ca="1"/>
        <v>8</v>
      </c>
      <c r="C173">
        <f ca="1"/>
        <v>0</v>
      </c>
      <c r="D173">
        <f ca="1"/>
        <v>0</v>
      </c>
      <c r="E173">
        <f ca="1"/>
        <v>0</v>
      </c>
      <c r="F173">
        <f ca="1"/>
        <v>0</v>
      </c>
      <c r="G173">
        <f ca="1"/>
        <v>0</v>
      </c>
      <c r="H173">
        <f ca="1"/>
        <v>0</v>
      </c>
      <c r="I173">
        <f ca="1"/>
        <v>0</v>
      </c>
      <c r="J173" t="str">
        <f ca="1"/>
        <v>0:53</v>
      </c>
      <c r="K173" t="b">
        <f ca="1"/>
        <v>0</v>
      </c>
      <c r="L173" t="b">
        <f ca="1"/>
        <v>0</v>
      </c>
      <c r="M173" t="b">
        <f ca="1"/>
        <v>0</v>
      </c>
      <c r="N173" t="str">
        <f ca="1"/>
        <v>Finka</v>
      </c>
      <c r="O173" t="b">
        <f ca="1"/>
        <v>0</v>
      </c>
      <c r="P173">
        <f ca="1"/>
        <v>0</v>
      </c>
      <c r="Q173">
        <f ca="1"/>
        <v>0</v>
      </c>
      <c r="R173">
        <f ca="1"/>
        <v>0</v>
      </c>
      <c r="S173">
        <f ca="1"/>
        <v>0</v>
      </c>
      <c r="T173">
        <f ca="1"/>
        <v>0</v>
      </c>
      <c r="U173">
        <f ca="1"/>
        <v>0</v>
      </c>
      <c r="V173">
        <f ca="1"/>
        <v>0</v>
      </c>
      <c r="W173">
        <f ca="1"/>
        <v>0</v>
      </c>
      <c r="X173">
        <f ca="1"/>
        <v>0</v>
      </c>
      <c r="Y173">
        <f ca="1"/>
        <v>0</v>
      </c>
      <c r="Z173">
        <f ca="1"/>
        <v>8</v>
      </c>
      <c r="AA173">
        <f ca="1"/>
        <v>0</v>
      </c>
      <c r="AB173">
        <f ca="1"/>
        <v>0</v>
      </c>
      <c r="AC173">
        <f ca="1"/>
        <v>0</v>
      </c>
      <c r="AD173">
        <f ca="1"/>
        <v>0</v>
      </c>
      <c r="AE173">
        <f ca="1"/>
        <v>0</v>
      </c>
      <c r="AF173">
        <f ca="1"/>
        <v>0</v>
      </c>
      <c r="AG173">
        <f ca="1"/>
        <v>0</v>
      </c>
      <c r="AH173">
        <f ca="1"/>
        <v>0</v>
      </c>
      <c r="AI173">
        <f ca="1"/>
        <v>0</v>
      </c>
      <c r="AJ173">
        <f ca="1"/>
        <v>0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  <c r="AQ173">
        <f ca="1"/>
        <v>0</v>
      </c>
      <c r="AR173">
        <f ca="1"/>
        <v>0</v>
      </c>
      <c r="AS173">
        <f ca="1"/>
        <v>0</v>
      </c>
      <c r="AT173">
        <f ca="1"/>
        <v>0</v>
      </c>
      <c r="AU173">
        <f ca="1"/>
        <v>0</v>
      </c>
      <c r="AV173">
        <f ca="1"/>
        <v>0</v>
      </c>
      <c r="AW173">
        <f ca="1"/>
        <v>0</v>
      </c>
      <c r="AX173">
        <f ca="1"/>
        <v>0</v>
      </c>
      <c r="AY173">
        <f ca="1"/>
        <v>0</v>
      </c>
      <c r="AZ173">
        <f ca="1"/>
        <v>0</v>
      </c>
      <c r="BA173">
        <f ca="1"/>
        <v>0</v>
      </c>
      <c r="BB173">
        <f ca="1"/>
        <v>0</v>
      </c>
      <c r="BC173">
        <f ca="1"/>
        <v>0</v>
      </c>
      <c r="BD173">
        <f ca="1"/>
        <v>0</v>
      </c>
      <c r="BE173">
        <f ca="1"/>
        <v>0</v>
      </c>
      <c r="BF173">
        <f ca="1"/>
        <v>0</v>
      </c>
      <c r="BG173">
        <f ca="1"/>
        <v>0</v>
      </c>
      <c r="BH173">
        <f ca="1"/>
        <v>0</v>
      </c>
      <c r="BI173">
        <f ca="1"/>
        <v>0</v>
      </c>
      <c r="BJ173">
        <f ca="1"/>
        <v>0</v>
      </c>
      <c r="BK173">
        <f ca="1"/>
        <v>0</v>
      </c>
      <c r="BL173">
        <f ca="1"/>
        <v>0</v>
      </c>
      <c r="BM173">
        <f ca="1"/>
        <v>0</v>
      </c>
      <c r="BN173">
        <f ca="1"/>
        <v>0</v>
      </c>
      <c r="BO173">
        <f ca="1"/>
        <v>0</v>
      </c>
      <c r="BP173">
        <f ca="1"/>
        <v>0</v>
      </c>
      <c r="BQ173">
        <f ca="1"/>
        <v>0</v>
      </c>
      <c r="BR173" t="str">
        <f ca="1"/>
        <v/>
      </c>
      <c r="BS173">
        <f ca="1"/>
        <v>0</v>
      </c>
      <c r="BT173">
        <f ca="1"/>
        <v>0</v>
      </c>
      <c r="BU173" t="b">
        <f ca="1"/>
        <v>0</v>
      </c>
      <c r="BV173" t="b">
        <f ca="1"/>
        <v>0</v>
      </c>
      <c r="BW173">
        <f ca="1"/>
        <v>0</v>
      </c>
      <c r="BX173">
        <f ca="1"/>
        <v>0</v>
      </c>
      <c r="BY173">
        <f ca="1"/>
        <v>0</v>
      </c>
      <c r="BZ173" t="str">
        <f ca="1"/>
        <v xml:space="preserve"> </v>
      </c>
      <c r="CA173">
        <f ca="1"/>
        <v>0</v>
      </c>
      <c r="CB173">
        <f ca="1"/>
        <v>0</v>
      </c>
      <c r="CC173" t="b">
        <f ca="1"/>
        <v>0</v>
      </c>
      <c r="CD173" t="b">
        <f ca="1"/>
        <v>0</v>
      </c>
      <c r="CE173">
        <f ca="1"/>
        <v>0</v>
      </c>
      <c r="CF173">
        <f ca="1"/>
        <v>0</v>
      </c>
      <c r="CG173">
        <f ca="1"/>
        <v>0</v>
      </c>
      <c r="CH173">
        <f ca="1"/>
        <v>53</v>
      </c>
      <c r="CI173">
        <f ca="1"/>
        <v>127</v>
      </c>
      <c r="CJ173">
        <f ca="1"/>
        <v>0</v>
      </c>
      <c r="CK173">
        <f ca="1"/>
        <v>0</v>
      </c>
      <c r="CL173">
        <f ca="1"/>
        <v>0</v>
      </c>
      <c r="CM173">
        <f ca="1"/>
        <v>0</v>
      </c>
      <c r="CN173">
        <f ca="1"/>
        <v>0</v>
      </c>
      <c r="CO173">
        <f ca="1"/>
        <v>0</v>
      </c>
      <c r="CP173">
        <f ca="1"/>
        <v>0</v>
      </c>
      <c r="CQ173">
        <f ca="1"/>
        <v>0</v>
      </c>
      <c r="CR173">
        <f ca="1"/>
        <v>0</v>
      </c>
      <c r="CS173">
        <f ca="1"/>
        <v>0</v>
      </c>
      <c r="CT173">
        <f ca="1"/>
        <v>0</v>
      </c>
      <c r="CU173">
        <f ca="1"/>
        <v>0</v>
      </c>
      <c r="CV173">
        <f ca="1"/>
        <v>0</v>
      </c>
      <c r="CW173">
        <f ca="1"/>
        <v>0</v>
      </c>
      <c r="CX173">
        <f ca="1"/>
        <v>0</v>
      </c>
      <c r="CY173">
        <f ca="1"/>
        <v>0</v>
      </c>
      <c r="CZ173">
        <f ca="1"/>
        <v>0</v>
      </c>
      <c r="DA173">
        <f ca="1"/>
        <v>0</v>
      </c>
      <c r="DB173" t="b">
        <f ca="1"/>
        <v>0</v>
      </c>
      <c r="DC173" t="b">
        <f ca="1"/>
        <v>0</v>
      </c>
      <c r="DD173">
        <f ca="1"/>
        <v>0</v>
      </c>
      <c r="DE173" t="b">
        <f ca="1"/>
        <v>0</v>
      </c>
      <c r="DF173">
        <f ca="1"/>
        <v>0</v>
      </c>
    </row>
    <row r="174" spans="1:110" x14ac:dyDescent="0.2">
      <c r="A174" t="str">
        <f ca="1"/>
        <v>6_9 Chalet</v>
      </c>
      <c r="B174">
        <f ca="1"/>
        <v>9</v>
      </c>
      <c r="C174">
        <f ca="1"/>
        <v>0</v>
      </c>
      <c r="D174">
        <f ca="1"/>
        <v>0</v>
      </c>
      <c r="E174">
        <f ca="1"/>
        <v>0</v>
      </c>
      <c r="F174">
        <f ca="1"/>
        <v>0</v>
      </c>
      <c r="G174">
        <f ca="1"/>
        <v>0</v>
      </c>
      <c r="H174">
        <f ca="1"/>
        <v>0</v>
      </c>
      <c r="I174">
        <f ca="1"/>
        <v>0</v>
      </c>
      <c r="J174" t="str">
        <f ca="1"/>
        <v>0:44</v>
      </c>
      <c r="K174" t="b">
        <f ca="1"/>
        <v>1</v>
      </c>
      <c r="L174" t="b">
        <f ca="1"/>
        <v>0</v>
      </c>
      <c r="M174" t="b">
        <f ca="1"/>
        <v>0</v>
      </c>
      <c r="N174" t="str">
        <f ca="1"/>
        <v>Finka</v>
      </c>
      <c r="O174" t="b">
        <f ca="1"/>
        <v>0</v>
      </c>
      <c r="P174">
        <f ca="1"/>
        <v>0</v>
      </c>
      <c r="Q174">
        <f ca="1"/>
        <v>0</v>
      </c>
      <c r="R174">
        <f ca="1"/>
        <v>0</v>
      </c>
      <c r="S174">
        <f ca="1"/>
        <v>0</v>
      </c>
      <c r="T174">
        <f ca="1"/>
        <v>0</v>
      </c>
      <c r="U174">
        <f ca="1"/>
        <v>0</v>
      </c>
      <c r="V174">
        <f ca="1"/>
        <v>0</v>
      </c>
      <c r="W174">
        <f ca="1"/>
        <v>0</v>
      </c>
      <c r="X174">
        <f ca="1"/>
        <v>0</v>
      </c>
      <c r="Y174">
        <f ca="1"/>
        <v>0</v>
      </c>
      <c r="Z174">
        <f ca="1"/>
        <v>9</v>
      </c>
      <c r="AA174">
        <f ca="1"/>
        <v>0</v>
      </c>
      <c r="AB174">
        <f ca="1"/>
        <v>0</v>
      </c>
      <c r="AC174">
        <f ca="1"/>
        <v>0</v>
      </c>
      <c r="AD174">
        <f ca="1"/>
        <v>0</v>
      </c>
      <c r="AE174">
        <f ca="1"/>
        <v>0</v>
      </c>
      <c r="AF174">
        <f ca="1"/>
        <v>0</v>
      </c>
      <c r="AG174">
        <f ca="1"/>
        <v>0</v>
      </c>
      <c r="AH174">
        <f ca="1"/>
        <v>0</v>
      </c>
      <c r="AI174">
        <f ca="1"/>
        <v>0</v>
      </c>
      <c r="AJ174">
        <f ca="1"/>
        <v>0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  <c r="AQ174">
        <f ca="1"/>
        <v>0</v>
      </c>
      <c r="AR174">
        <f ca="1"/>
        <v>0</v>
      </c>
      <c r="AS174">
        <f ca="1"/>
        <v>0</v>
      </c>
      <c r="AT174">
        <f ca="1"/>
        <v>0</v>
      </c>
      <c r="AU174">
        <f ca="1"/>
        <v>0</v>
      </c>
      <c r="AV174">
        <f ca="1"/>
        <v>0</v>
      </c>
      <c r="AW174">
        <f ca="1"/>
        <v>0</v>
      </c>
      <c r="AX174">
        <f ca="1"/>
        <v>0</v>
      </c>
      <c r="AY174">
        <f ca="1"/>
        <v>0</v>
      </c>
      <c r="AZ174">
        <f ca="1"/>
        <v>0</v>
      </c>
      <c r="BA174">
        <f ca="1"/>
        <v>0</v>
      </c>
      <c r="BB174">
        <f ca="1"/>
        <v>0</v>
      </c>
      <c r="BC174">
        <f ca="1"/>
        <v>0</v>
      </c>
      <c r="BD174">
        <f ca="1"/>
        <v>0</v>
      </c>
      <c r="BE174">
        <f ca="1"/>
        <v>0</v>
      </c>
      <c r="BF174">
        <f ca="1"/>
        <v>0</v>
      </c>
      <c r="BG174">
        <f ca="1"/>
        <v>0</v>
      </c>
      <c r="BH174">
        <f ca="1"/>
        <v>0</v>
      </c>
      <c r="BI174">
        <f ca="1"/>
        <v>0</v>
      </c>
      <c r="BJ174">
        <f ca="1"/>
        <v>0</v>
      </c>
      <c r="BK174">
        <f ca="1"/>
        <v>0</v>
      </c>
      <c r="BL174">
        <f ca="1"/>
        <v>0</v>
      </c>
      <c r="BM174">
        <f ca="1"/>
        <v>0</v>
      </c>
      <c r="BN174">
        <f ca="1"/>
        <v>0</v>
      </c>
      <c r="BO174">
        <f ca="1"/>
        <v>0</v>
      </c>
      <c r="BP174">
        <f ca="1"/>
        <v>0</v>
      </c>
      <c r="BQ174">
        <f ca="1"/>
        <v>0</v>
      </c>
      <c r="BR174" t="str">
        <f ca="1"/>
        <v/>
      </c>
      <c r="BS174">
        <f ca="1"/>
        <v>0</v>
      </c>
      <c r="BT174">
        <f ca="1"/>
        <v>-23</v>
      </c>
      <c r="BU174" t="b">
        <f ca="1"/>
        <v>0</v>
      </c>
      <c r="BV174" t="b">
        <f ca="1"/>
        <v>0</v>
      </c>
      <c r="BW174">
        <f ca="1"/>
        <v>0</v>
      </c>
      <c r="BX174">
        <f ca="1"/>
        <v>0</v>
      </c>
      <c r="BY174">
        <f ca="1"/>
        <v>0</v>
      </c>
      <c r="BZ174">
        <f ca="1"/>
        <v>0</v>
      </c>
      <c r="CA174">
        <f ca="1"/>
        <v>0</v>
      </c>
      <c r="CB174">
        <f ca="1"/>
        <v>0</v>
      </c>
      <c r="CC174" t="b">
        <f ca="1"/>
        <v>0</v>
      </c>
      <c r="CD174" t="b">
        <f ca="1"/>
        <v>0</v>
      </c>
      <c r="CE174">
        <f ca="1"/>
        <v>0</v>
      </c>
      <c r="CF174">
        <f ca="1"/>
        <v>0</v>
      </c>
      <c r="CG174">
        <f ca="1"/>
        <v>0</v>
      </c>
      <c r="CH174">
        <f ca="1"/>
        <v>44</v>
      </c>
      <c r="CI174">
        <f ca="1"/>
        <v>113</v>
      </c>
      <c r="CJ174">
        <f ca="1"/>
        <v>0</v>
      </c>
      <c r="CK174">
        <f ca="1"/>
        <v>0</v>
      </c>
      <c r="CL174">
        <f ca="1"/>
        <v>0</v>
      </c>
      <c r="CM174">
        <f ca="1"/>
        <v>0</v>
      </c>
      <c r="CN174">
        <f ca="1"/>
        <v>0</v>
      </c>
      <c r="CO174">
        <f ca="1"/>
        <v>0</v>
      </c>
      <c r="CP174">
        <f ca="1"/>
        <v>0</v>
      </c>
      <c r="CQ174">
        <f ca="1"/>
        <v>0</v>
      </c>
      <c r="CR174">
        <f ca="1"/>
        <v>0</v>
      </c>
      <c r="CS174">
        <f ca="1"/>
        <v>0</v>
      </c>
      <c r="CT174">
        <f ca="1"/>
        <v>0</v>
      </c>
      <c r="CU174">
        <f ca="1"/>
        <v>0</v>
      </c>
      <c r="CV174">
        <f ca="1"/>
        <v>0</v>
      </c>
      <c r="CW174">
        <f ca="1"/>
        <v>0</v>
      </c>
      <c r="CX174">
        <f ca="1"/>
        <v>0</v>
      </c>
      <c r="CY174">
        <f ca="1"/>
        <v>0</v>
      </c>
      <c r="CZ174">
        <f ca="1"/>
        <v>0</v>
      </c>
      <c r="DA174">
        <f ca="1"/>
        <v>0</v>
      </c>
      <c r="DB174" t="b">
        <f ca="1"/>
        <v>0</v>
      </c>
      <c r="DC174" t="b">
        <f ca="1"/>
        <v>0</v>
      </c>
      <c r="DD174">
        <f ca="1"/>
        <v>0</v>
      </c>
      <c r="DE174" t="b">
        <f ca="1"/>
        <v>0</v>
      </c>
      <c r="DF174">
        <f ca="1"/>
        <v>0</v>
      </c>
    </row>
    <row r="175" spans="1:110" x14ac:dyDescent="0.2">
      <c r="A175" t="str">
        <f ca="1"/>
        <v>6_9 Chalet</v>
      </c>
      <c r="B175">
        <f ca="1"/>
        <v>10</v>
      </c>
      <c r="C175">
        <f ca="1"/>
        <v>0</v>
      </c>
      <c r="D175">
        <f ca="1"/>
        <v>0</v>
      </c>
      <c r="E175">
        <f ca="1"/>
        <v>0</v>
      </c>
      <c r="F175">
        <f ca="1"/>
        <v>0</v>
      </c>
      <c r="G175">
        <f ca="1"/>
        <v>0</v>
      </c>
      <c r="H175">
        <f ca="1"/>
        <v>0</v>
      </c>
      <c r="I175">
        <f ca="1"/>
        <v>0</v>
      </c>
      <c r="J175" t="str">
        <f ca="1"/>
        <v>1:47</v>
      </c>
      <c r="K175" t="b">
        <f ca="1"/>
        <v>0</v>
      </c>
      <c r="L175" t="b">
        <f ca="1"/>
        <v>0</v>
      </c>
      <c r="M175" t="b">
        <f ca="1"/>
        <v>0</v>
      </c>
      <c r="N175" t="str">
        <f ca="1"/>
        <v>Finka</v>
      </c>
      <c r="O175" t="b">
        <f ca="1"/>
        <v>0</v>
      </c>
      <c r="P175">
        <f ca="1"/>
        <v>0</v>
      </c>
      <c r="Q175">
        <f ca="1"/>
        <v>0</v>
      </c>
      <c r="R175">
        <f ca="1"/>
        <v>0</v>
      </c>
      <c r="S175">
        <f ca="1"/>
        <v>0</v>
      </c>
      <c r="T175">
        <f ca="1"/>
        <v>0</v>
      </c>
      <c r="U175">
        <f ca="1"/>
        <v>0</v>
      </c>
      <c r="V175">
        <f ca="1"/>
        <v>0</v>
      </c>
      <c r="W175">
        <f ca="1"/>
        <v>0</v>
      </c>
      <c r="X175">
        <f ca="1"/>
        <v>0</v>
      </c>
      <c r="Y175">
        <f ca="1"/>
        <v>0</v>
      </c>
      <c r="Z175">
        <f ca="1"/>
        <v>10</v>
      </c>
      <c r="AA175">
        <f ca="1"/>
        <v>0</v>
      </c>
      <c r="AB175">
        <f ca="1"/>
        <v>0</v>
      </c>
      <c r="AC175">
        <f ca="1"/>
        <v>0</v>
      </c>
      <c r="AD175">
        <f ca="1"/>
        <v>0</v>
      </c>
      <c r="AE175">
        <f ca="1"/>
        <v>0</v>
      </c>
      <c r="AF175">
        <f ca="1"/>
        <v>0</v>
      </c>
      <c r="AG175">
        <f ca="1"/>
        <v>0</v>
      </c>
      <c r="AH175">
        <f ca="1"/>
        <v>0</v>
      </c>
      <c r="AI175">
        <f ca="1"/>
        <v>0</v>
      </c>
      <c r="AJ175">
        <f ca="1"/>
        <v>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  <c r="AQ175">
        <f ca="1"/>
        <v>0</v>
      </c>
      <c r="AR175">
        <f ca="1"/>
        <v>0</v>
      </c>
      <c r="AS175">
        <f ca="1"/>
        <v>0</v>
      </c>
      <c r="AT175">
        <f ca="1"/>
        <v>0</v>
      </c>
      <c r="AU175">
        <f ca="1"/>
        <v>0</v>
      </c>
      <c r="AV175">
        <f ca="1"/>
        <v>0</v>
      </c>
      <c r="AW175">
        <f ca="1"/>
        <v>0</v>
      </c>
      <c r="AX175">
        <f ca="1"/>
        <v>0</v>
      </c>
      <c r="AY175">
        <f ca="1"/>
        <v>0</v>
      </c>
      <c r="AZ175">
        <f ca="1"/>
        <v>0</v>
      </c>
      <c r="BA175">
        <f ca="1"/>
        <v>0</v>
      </c>
      <c r="BB175">
        <f ca="1"/>
        <v>0</v>
      </c>
      <c r="BC175">
        <f ca="1"/>
        <v>0</v>
      </c>
      <c r="BD175">
        <f ca="1"/>
        <v>0</v>
      </c>
      <c r="BE175">
        <f ca="1"/>
        <v>0</v>
      </c>
      <c r="BF175">
        <f ca="1"/>
        <v>0</v>
      </c>
      <c r="BG175">
        <f ca="1"/>
        <v>0</v>
      </c>
      <c r="BH175">
        <f ca="1"/>
        <v>0</v>
      </c>
      <c r="BI175">
        <f ca="1"/>
        <v>0</v>
      </c>
      <c r="BJ175">
        <f ca="1"/>
        <v>0</v>
      </c>
      <c r="BK175">
        <f ca="1"/>
        <v>0</v>
      </c>
      <c r="BL175">
        <f ca="1"/>
        <v>0</v>
      </c>
      <c r="BM175">
        <f ca="1"/>
        <v>0</v>
      </c>
      <c r="BN175">
        <f ca="1"/>
        <v>0</v>
      </c>
      <c r="BO175">
        <f ca="1"/>
        <v>0</v>
      </c>
      <c r="BP175">
        <f ca="1"/>
        <v>0</v>
      </c>
      <c r="BQ175">
        <f ca="1"/>
        <v>0</v>
      </c>
      <c r="BR175" t="str">
        <f ca="1"/>
        <v/>
      </c>
      <c r="BS175">
        <f ca="1"/>
        <v>0</v>
      </c>
      <c r="BT175">
        <f ca="1"/>
        <v>0</v>
      </c>
      <c r="BU175" t="b">
        <f ca="1"/>
        <v>0</v>
      </c>
      <c r="BV175" t="b">
        <f ca="1"/>
        <v>0</v>
      </c>
      <c r="BW175">
        <f ca="1"/>
        <v>0</v>
      </c>
      <c r="BX175">
        <f ca="1"/>
        <v>0</v>
      </c>
      <c r="BY175">
        <f ca="1"/>
        <v>0</v>
      </c>
      <c r="BZ175">
        <f ca="1"/>
        <v>0</v>
      </c>
      <c r="CA175">
        <f ca="1"/>
        <v>1</v>
      </c>
      <c r="CB175">
        <f ca="1"/>
        <v>1</v>
      </c>
      <c r="CC175" t="b">
        <f ca="1"/>
        <v>1</v>
      </c>
      <c r="CD175" t="b">
        <f ca="1"/>
        <v>1</v>
      </c>
      <c r="CE175">
        <f ca="1"/>
        <v>0</v>
      </c>
      <c r="CF175">
        <f ca="1"/>
        <v>0</v>
      </c>
      <c r="CG175">
        <f ca="1"/>
        <v>0</v>
      </c>
      <c r="CH175">
        <f ca="1"/>
        <v>107</v>
      </c>
      <c r="CI175">
        <f ca="1"/>
        <v>73</v>
      </c>
      <c r="CJ175">
        <f ca="1"/>
        <v>0</v>
      </c>
      <c r="CK175">
        <f ca="1"/>
        <v>0</v>
      </c>
      <c r="CL175">
        <f ca="1"/>
        <v>0</v>
      </c>
      <c r="CM175">
        <f ca="1"/>
        <v>0</v>
      </c>
      <c r="CN175">
        <f ca="1"/>
        <v>0</v>
      </c>
      <c r="CO175">
        <f ca="1"/>
        <v>0</v>
      </c>
      <c r="CP175">
        <f ca="1"/>
        <v>0</v>
      </c>
      <c r="CQ175">
        <f ca="1"/>
        <v>0</v>
      </c>
      <c r="CR175">
        <f ca="1"/>
        <v>0</v>
      </c>
      <c r="CS175">
        <f ca="1"/>
        <v>0</v>
      </c>
      <c r="CT175">
        <f ca="1"/>
        <v>0</v>
      </c>
      <c r="CU175">
        <f ca="1"/>
        <v>0</v>
      </c>
      <c r="CV175">
        <f ca="1"/>
        <v>0</v>
      </c>
      <c r="CW175">
        <f ca="1"/>
        <v>0</v>
      </c>
      <c r="CX175">
        <f ca="1"/>
        <v>0</v>
      </c>
      <c r="CY175">
        <f ca="1"/>
        <v>0</v>
      </c>
      <c r="CZ175">
        <f ca="1"/>
        <v>0</v>
      </c>
      <c r="DA175">
        <f ca="1"/>
        <v>0</v>
      </c>
      <c r="DB175" t="b">
        <f ca="1"/>
        <v>0</v>
      </c>
      <c r="DC175" t="b">
        <f ca="1"/>
        <v>0</v>
      </c>
      <c r="DD175">
        <f ca="1"/>
        <v>0</v>
      </c>
      <c r="DE175" t="b">
        <f ca="1"/>
        <v>0</v>
      </c>
      <c r="DF175">
        <f ca="1"/>
        <v>0</v>
      </c>
    </row>
    <row r="176" spans="1:110" x14ac:dyDescent="0.2">
      <c r="A176" t="str">
        <f ca="1"/>
        <v>6_9 Chalet</v>
      </c>
      <c r="B176">
        <f ca="1"/>
        <v>11</v>
      </c>
      <c r="C176">
        <f ca="1"/>
        <v>0</v>
      </c>
      <c r="D176">
        <f ca="1"/>
        <v>0</v>
      </c>
      <c r="E176">
        <f ca="1"/>
        <v>0</v>
      </c>
      <c r="F176">
        <f ca="1"/>
        <v>0</v>
      </c>
      <c r="G176">
        <f ca="1"/>
        <v>0</v>
      </c>
      <c r="H176">
        <f ca="1"/>
        <v>0</v>
      </c>
      <c r="I176">
        <f ca="1"/>
        <v>0</v>
      </c>
      <c r="J176">
        <f ca="1"/>
        <v>0</v>
      </c>
      <c r="K176" t="b">
        <f ca="1"/>
        <v>0</v>
      </c>
      <c r="L176" t="b">
        <f ca="1"/>
        <v>0</v>
      </c>
      <c r="M176" t="b">
        <f ca="1"/>
        <v>0</v>
      </c>
      <c r="N176" t="str">
        <f ca="1"/>
        <v>Finka</v>
      </c>
      <c r="O176" t="b">
        <f ca="1"/>
        <v>0</v>
      </c>
      <c r="P176">
        <f ca="1"/>
        <v>0</v>
      </c>
      <c r="Q176">
        <f ca="1"/>
        <v>0</v>
      </c>
      <c r="R176">
        <f ca="1"/>
        <v>0</v>
      </c>
      <c r="S176">
        <f ca="1"/>
        <v>0</v>
      </c>
      <c r="T176">
        <f ca="1"/>
        <v>0</v>
      </c>
      <c r="U176">
        <f ca="1"/>
        <v>0</v>
      </c>
      <c r="V176">
        <f ca="1"/>
        <v>0</v>
      </c>
      <c r="W176">
        <f ca="1"/>
        <v>0</v>
      </c>
      <c r="X176">
        <f ca="1"/>
        <v>0</v>
      </c>
      <c r="Y176">
        <f ca="1"/>
        <v>0</v>
      </c>
      <c r="Z176">
        <f ca="1"/>
        <v>11</v>
      </c>
      <c r="AA176">
        <f ca="1"/>
        <v>0</v>
      </c>
      <c r="AB176">
        <f ca="1"/>
        <v>0</v>
      </c>
      <c r="AC176">
        <f ca="1"/>
        <v>0</v>
      </c>
      <c r="AD176">
        <f ca="1"/>
        <v>0</v>
      </c>
      <c r="AE176">
        <f ca="1"/>
        <v>0</v>
      </c>
      <c r="AF176">
        <f ca="1"/>
        <v>0</v>
      </c>
      <c r="AG176">
        <f ca="1"/>
        <v>0</v>
      </c>
      <c r="AH176">
        <f ca="1"/>
        <v>0</v>
      </c>
      <c r="AI176">
        <f ca="1"/>
        <v>0</v>
      </c>
      <c r="AJ176">
        <f ca="1"/>
        <v>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  <c r="AQ176">
        <f ca="1"/>
        <v>0</v>
      </c>
      <c r="AR176">
        <f ca="1"/>
        <v>0</v>
      </c>
      <c r="AS176">
        <f ca="1"/>
        <v>0</v>
      </c>
      <c r="AT176">
        <f ca="1"/>
        <v>0</v>
      </c>
      <c r="AU176">
        <f ca="1"/>
        <v>0</v>
      </c>
      <c r="AV176">
        <f ca="1"/>
        <v>0</v>
      </c>
      <c r="AW176">
        <f ca="1"/>
        <v>0</v>
      </c>
      <c r="AX176">
        <f ca="1"/>
        <v>0</v>
      </c>
      <c r="AY176">
        <f ca="1"/>
        <v>0</v>
      </c>
      <c r="AZ176">
        <f ca="1"/>
        <v>0</v>
      </c>
      <c r="BA176">
        <f ca="1"/>
        <v>0</v>
      </c>
      <c r="BB176">
        <f ca="1"/>
        <v>0</v>
      </c>
      <c r="BC176">
        <f ca="1"/>
        <v>0</v>
      </c>
      <c r="BD176">
        <f ca="1"/>
        <v>0</v>
      </c>
      <c r="BE176">
        <f ca="1"/>
        <v>0</v>
      </c>
      <c r="BF176">
        <f ca="1"/>
        <v>0</v>
      </c>
      <c r="BG176">
        <f ca="1"/>
        <v>0</v>
      </c>
      <c r="BH176">
        <f ca="1"/>
        <v>0</v>
      </c>
      <c r="BI176">
        <f ca="1"/>
        <v>0</v>
      </c>
      <c r="BJ176">
        <f ca="1"/>
        <v>0</v>
      </c>
      <c r="BK176">
        <f ca="1"/>
        <v>0</v>
      </c>
      <c r="BL176">
        <f ca="1"/>
        <v>0</v>
      </c>
      <c r="BM176">
        <f ca="1"/>
        <v>0</v>
      </c>
      <c r="BN176">
        <f ca="1"/>
        <v>0</v>
      </c>
      <c r="BO176">
        <f ca="1"/>
        <v>0</v>
      </c>
      <c r="BP176">
        <f ca="1"/>
        <v>0</v>
      </c>
      <c r="BQ176">
        <f ca="1"/>
        <v>0</v>
      </c>
      <c r="BR176" t="str">
        <f ca="1"/>
        <v/>
      </c>
      <c r="BS176">
        <f ca="1"/>
        <v>0</v>
      </c>
      <c r="BT176">
        <f ca="1"/>
        <v>0</v>
      </c>
      <c r="BU176" t="b">
        <f ca="1"/>
        <v>0</v>
      </c>
      <c r="BV176" t="b">
        <f ca="1"/>
        <v>0</v>
      </c>
      <c r="BW176">
        <f ca="1"/>
        <v>0</v>
      </c>
      <c r="BX176">
        <f ca="1"/>
        <v>0</v>
      </c>
      <c r="BY176">
        <f ca="1"/>
        <v>0</v>
      </c>
      <c r="BZ176">
        <f ca="1"/>
        <v>0</v>
      </c>
      <c r="CA176">
        <f ca="1"/>
        <v>1</v>
      </c>
      <c r="CB176">
        <f ca="1"/>
        <v>1</v>
      </c>
      <c r="CC176" t="b">
        <f ca="1"/>
        <v>0</v>
      </c>
      <c r="CD176" t="b">
        <f ca="1"/>
        <v>1</v>
      </c>
      <c r="CE176">
        <f ca="1"/>
        <v>0</v>
      </c>
      <c r="CF176">
        <f ca="1"/>
        <v>0</v>
      </c>
      <c r="CG176">
        <f ca="1"/>
        <v>0</v>
      </c>
      <c r="CH176">
        <f ca="1"/>
        <v>0</v>
      </c>
      <c r="CI176" t="b">
        <f ca="1"/>
        <v>0</v>
      </c>
      <c r="CJ176">
        <f ca="1"/>
        <v>0</v>
      </c>
      <c r="CK176">
        <f ca="1"/>
        <v>0</v>
      </c>
      <c r="CL176">
        <f ca="1"/>
        <v>0</v>
      </c>
      <c r="CM176">
        <f ca="1"/>
        <v>0</v>
      </c>
      <c r="CN176">
        <f ca="1"/>
        <v>0</v>
      </c>
      <c r="CO176">
        <f ca="1"/>
        <v>0</v>
      </c>
      <c r="CP176">
        <f ca="1"/>
        <v>0</v>
      </c>
      <c r="CQ176">
        <f ca="1"/>
        <v>0</v>
      </c>
      <c r="CR176">
        <f ca="1"/>
        <v>0</v>
      </c>
      <c r="CS176">
        <f ca="1"/>
        <v>0</v>
      </c>
      <c r="CT176">
        <f ca="1"/>
        <v>0</v>
      </c>
      <c r="CU176">
        <f ca="1"/>
        <v>0</v>
      </c>
      <c r="CV176">
        <f ca="1"/>
        <v>0</v>
      </c>
      <c r="CW176">
        <f ca="1"/>
        <v>0</v>
      </c>
      <c r="CX176">
        <f ca="1"/>
        <v>0</v>
      </c>
      <c r="CY176">
        <f ca="1"/>
        <v>0</v>
      </c>
      <c r="CZ176">
        <f ca="1"/>
        <v>0</v>
      </c>
      <c r="DA176">
        <f ca="1"/>
        <v>0</v>
      </c>
      <c r="DB176" t="b">
        <f ca="1"/>
        <v>0</v>
      </c>
      <c r="DC176" t="b">
        <f ca="1"/>
        <v>0</v>
      </c>
      <c r="DD176">
        <f ca="1"/>
        <v>0</v>
      </c>
      <c r="DE176" t="b">
        <f ca="1"/>
        <v>0</v>
      </c>
      <c r="DF176">
        <f ca="1"/>
        <v>0</v>
      </c>
    </row>
    <row r="177" spans="1:110" x14ac:dyDescent="0.2">
      <c r="A177" t="str">
        <f ca="1"/>
        <v>6_9 Chalet</v>
      </c>
      <c r="B177">
        <f ca="1"/>
        <v>12</v>
      </c>
      <c r="C177">
        <f ca="1"/>
        <v>0</v>
      </c>
      <c r="D177">
        <f ca="1"/>
        <v>0</v>
      </c>
      <c r="E177">
        <f ca="1"/>
        <v>0</v>
      </c>
      <c r="F177">
        <f ca="1"/>
        <v>0</v>
      </c>
      <c r="G177">
        <f ca="1"/>
        <v>0</v>
      </c>
      <c r="H177">
        <f ca="1"/>
        <v>0</v>
      </c>
      <c r="I177">
        <f ca="1"/>
        <v>0</v>
      </c>
      <c r="J177" t="str">
        <f ca="1"/>
        <v>0:12</v>
      </c>
      <c r="K177" t="b">
        <f ca="1"/>
        <v>0</v>
      </c>
      <c r="L177" t="b">
        <f ca="1"/>
        <v>0</v>
      </c>
      <c r="M177" t="b">
        <f ca="1"/>
        <v>0</v>
      </c>
      <c r="N177" t="str">
        <f ca="1"/>
        <v>Finka</v>
      </c>
      <c r="O177" t="b">
        <f ca="1"/>
        <v>0</v>
      </c>
      <c r="P177">
        <f ca="1"/>
        <v>0</v>
      </c>
      <c r="Q177">
        <f ca="1"/>
        <v>0</v>
      </c>
      <c r="R177">
        <f ca="1"/>
        <v>0</v>
      </c>
      <c r="S177">
        <f ca="1"/>
        <v>0</v>
      </c>
      <c r="T177">
        <f ca="1"/>
        <v>0</v>
      </c>
      <c r="U177">
        <f ca="1"/>
        <v>0</v>
      </c>
      <c r="V177">
        <f ca="1"/>
        <v>0</v>
      </c>
      <c r="W177">
        <f ca="1"/>
        <v>0</v>
      </c>
      <c r="X177">
        <f ca="1"/>
        <v>0</v>
      </c>
      <c r="Y177">
        <f ca="1"/>
        <v>0</v>
      </c>
      <c r="Z177">
        <f ca="1"/>
        <v>12</v>
      </c>
      <c r="AA177">
        <f ca="1"/>
        <v>0</v>
      </c>
      <c r="AB177">
        <f ca="1"/>
        <v>0</v>
      </c>
      <c r="AC177">
        <f ca="1"/>
        <v>0</v>
      </c>
      <c r="AD177">
        <f ca="1"/>
        <v>0</v>
      </c>
      <c r="AE177">
        <f ca="1"/>
        <v>0</v>
      </c>
      <c r="AF177">
        <f ca="1"/>
        <v>0</v>
      </c>
      <c r="AG177">
        <f ca="1"/>
        <v>0</v>
      </c>
      <c r="AH177">
        <f ca="1"/>
        <v>0</v>
      </c>
      <c r="AI177">
        <f ca="1"/>
        <v>0</v>
      </c>
      <c r="AJ177">
        <f ca="1"/>
        <v>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>
        <f ca="1"/>
        <v>0</v>
      </c>
      <c r="AP177">
        <f ca="1"/>
        <v>0</v>
      </c>
      <c r="AQ177">
        <f ca="1"/>
        <v>0</v>
      </c>
      <c r="AR177">
        <f ca="1"/>
        <v>0</v>
      </c>
      <c r="AS177">
        <f ca="1"/>
        <v>0</v>
      </c>
      <c r="AT177">
        <f ca="1"/>
        <v>0</v>
      </c>
      <c r="AU177">
        <f ca="1"/>
        <v>0</v>
      </c>
      <c r="AV177">
        <f ca="1"/>
        <v>0</v>
      </c>
      <c r="AW177">
        <f ca="1"/>
        <v>0</v>
      </c>
      <c r="AX177">
        <f ca="1"/>
        <v>0</v>
      </c>
      <c r="AY177">
        <f ca="1"/>
        <v>0</v>
      </c>
      <c r="AZ177">
        <f ca="1"/>
        <v>0</v>
      </c>
      <c r="BA177">
        <f ca="1"/>
        <v>0</v>
      </c>
      <c r="BB177">
        <f ca="1"/>
        <v>0</v>
      </c>
      <c r="BC177">
        <f ca="1"/>
        <v>0</v>
      </c>
      <c r="BD177">
        <f ca="1"/>
        <v>0</v>
      </c>
      <c r="BE177">
        <f ca="1"/>
        <v>0</v>
      </c>
      <c r="BF177">
        <f ca="1"/>
        <v>0</v>
      </c>
      <c r="BG177">
        <f ca="1"/>
        <v>0</v>
      </c>
      <c r="BH177">
        <f ca="1"/>
        <v>0</v>
      </c>
      <c r="BI177">
        <f ca="1"/>
        <v>0</v>
      </c>
      <c r="BJ177">
        <f ca="1"/>
        <v>0</v>
      </c>
      <c r="BK177">
        <f ca="1"/>
        <v>0</v>
      </c>
      <c r="BL177">
        <f ca="1"/>
        <v>0</v>
      </c>
      <c r="BM177">
        <f ca="1"/>
        <v>0</v>
      </c>
      <c r="BN177">
        <f ca="1"/>
        <v>0</v>
      </c>
      <c r="BO177">
        <f ca="1"/>
        <v>0</v>
      </c>
      <c r="BP177">
        <f ca="1"/>
        <v>0</v>
      </c>
      <c r="BQ177">
        <f ca="1"/>
        <v>0</v>
      </c>
      <c r="BR177" t="str">
        <f ca="1"/>
        <v/>
      </c>
      <c r="BS177">
        <f ca="1"/>
        <v>0</v>
      </c>
      <c r="BT177">
        <f ca="1"/>
        <v>0</v>
      </c>
      <c r="BU177" t="b">
        <f ca="1"/>
        <v>0</v>
      </c>
      <c r="BV177" t="b">
        <f ca="1"/>
        <v>0</v>
      </c>
      <c r="BW177">
        <f ca="1"/>
        <v>0</v>
      </c>
      <c r="BX177">
        <f ca="1"/>
        <v>0</v>
      </c>
      <c r="BY177">
        <f ca="1"/>
        <v>0</v>
      </c>
      <c r="BZ177">
        <f ca="1"/>
        <v>0</v>
      </c>
      <c r="CA177">
        <f ca="1"/>
        <v>1</v>
      </c>
      <c r="CB177">
        <f ca="1"/>
        <v>1</v>
      </c>
      <c r="CC177" t="b">
        <f ca="1"/>
        <v>0</v>
      </c>
      <c r="CD177" t="b">
        <f ca="1"/>
        <v>1</v>
      </c>
      <c r="CE177">
        <f ca="1"/>
        <v>0</v>
      </c>
      <c r="CF177">
        <f ca="1"/>
        <v>0</v>
      </c>
      <c r="CG177">
        <f ca="1"/>
        <v>0</v>
      </c>
      <c r="CH177">
        <f ca="1"/>
        <v>12</v>
      </c>
      <c r="CI177">
        <f ca="1"/>
        <v>168</v>
      </c>
      <c r="CJ177">
        <f ca="1"/>
        <v>0</v>
      </c>
      <c r="CK177">
        <f ca="1"/>
        <v>0</v>
      </c>
      <c r="CL177">
        <f ca="1"/>
        <v>0</v>
      </c>
      <c r="CM177">
        <f ca="1"/>
        <v>0</v>
      </c>
      <c r="CN177">
        <f ca="1"/>
        <v>0</v>
      </c>
      <c r="CO177">
        <f ca="1"/>
        <v>0</v>
      </c>
      <c r="CP177">
        <f ca="1"/>
        <v>0</v>
      </c>
      <c r="CQ177">
        <f ca="1"/>
        <v>0</v>
      </c>
      <c r="CR177">
        <f ca="1"/>
        <v>0</v>
      </c>
      <c r="CS177">
        <f ca="1"/>
        <v>0</v>
      </c>
      <c r="CT177">
        <f ca="1"/>
        <v>0</v>
      </c>
      <c r="CU177">
        <f ca="1"/>
        <v>0</v>
      </c>
      <c r="CV177">
        <f ca="1"/>
        <v>0</v>
      </c>
      <c r="CW177">
        <f ca="1"/>
        <v>0</v>
      </c>
      <c r="CX177">
        <f ca="1"/>
        <v>0</v>
      </c>
      <c r="CY177">
        <f ca="1"/>
        <v>0</v>
      </c>
      <c r="CZ177">
        <f ca="1"/>
        <v>0</v>
      </c>
      <c r="DA177">
        <f ca="1"/>
        <v>0</v>
      </c>
      <c r="DB177" t="b">
        <f ca="1"/>
        <v>0</v>
      </c>
      <c r="DC177" t="b">
        <f ca="1"/>
        <v>0</v>
      </c>
      <c r="DD177">
        <f ca="1"/>
        <v>0</v>
      </c>
      <c r="DE177" t="b">
        <f ca="1"/>
        <v>0</v>
      </c>
      <c r="DF177">
        <f ca="1"/>
        <v>0</v>
      </c>
    </row>
    <row r="178" spans="1:110" x14ac:dyDescent="0.2">
      <c r="A178" t="str">
        <f ca="1"/>
        <v>6_9 Border</v>
      </c>
      <c r="B178">
        <f ca="1"/>
        <v>1</v>
      </c>
      <c r="C178">
        <f ca="1"/>
        <v>0</v>
      </c>
      <c r="D178">
        <f ca="1"/>
        <v>0</v>
      </c>
      <c r="E178">
        <f ca="1"/>
        <v>0</v>
      </c>
      <c r="F178">
        <f ca="1"/>
        <v>0</v>
      </c>
      <c r="G178">
        <f ca="1"/>
        <v>0</v>
      </c>
      <c r="H178">
        <f ca="1"/>
        <v>0</v>
      </c>
      <c r="I178">
        <f ca="1"/>
        <v>0</v>
      </c>
      <c r="J178" t="str">
        <f ca="1"/>
        <v>1:53</v>
      </c>
      <c r="K178" t="b">
        <f ca="1"/>
        <v>0</v>
      </c>
      <c r="L178" t="b">
        <f ca="1"/>
        <v>0</v>
      </c>
      <c r="M178" t="b">
        <f ca="1"/>
        <v>1</v>
      </c>
      <c r="N178" t="str">
        <f ca="1"/>
        <v>Finka</v>
      </c>
      <c r="O178" t="b">
        <f ca="1"/>
        <v>0</v>
      </c>
      <c r="P178">
        <f ca="1"/>
        <v>0</v>
      </c>
      <c r="Q178">
        <f ca="1"/>
        <v>0</v>
      </c>
      <c r="R178">
        <f ca="1"/>
        <v>0</v>
      </c>
      <c r="S178">
        <f ca="1"/>
        <v>0</v>
      </c>
      <c r="T178">
        <f ca="1"/>
        <v>0</v>
      </c>
      <c r="U178">
        <f ca="1"/>
        <v>0</v>
      </c>
      <c r="V178">
        <f ca="1"/>
        <v>0</v>
      </c>
      <c r="W178">
        <f ca="1"/>
        <v>0</v>
      </c>
      <c r="X178">
        <f ca="1"/>
        <v>0</v>
      </c>
      <c r="Y178">
        <f ca="1"/>
        <v>0</v>
      </c>
      <c r="Z178">
        <f ca="1"/>
        <v>1</v>
      </c>
      <c r="AA178">
        <f ca="1"/>
        <v>0</v>
      </c>
      <c r="AB178">
        <f ca="1"/>
        <v>0</v>
      </c>
      <c r="AC178">
        <f ca="1"/>
        <v>0</v>
      </c>
      <c r="AD178">
        <f ca="1"/>
        <v>0</v>
      </c>
      <c r="AE178">
        <f ca="1"/>
        <v>0</v>
      </c>
      <c r="AF178">
        <f ca="1"/>
        <v>0</v>
      </c>
      <c r="AG178">
        <f ca="1"/>
        <v>0</v>
      </c>
      <c r="AH178">
        <f ca="1"/>
        <v>0</v>
      </c>
      <c r="AI178">
        <f ca="1"/>
        <v>0</v>
      </c>
      <c r="AJ178">
        <f ca="1"/>
        <v>0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  <c r="AQ178">
        <f ca="1"/>
        <v>0</v>
      </c>
      <c r="AR178">
        <f ca="1"/>
        <v>0</v>
      </c>
      <c r="AS178">
        <f ca="1"/>
        <v>0</v>
      </c>
      <c r="AT178">
        <f ca="1"/>
        <v>0</v>
      </c>
      <c r="AU178">
        <f ca="1"/>
        <v>0</v>
      </c>
      <c r="AV178">
        <f ca="1"/>
        <v>0</v>
      </c>
      <c r="AW178">
        <f ca="1"/>
        <v>0</v>
      </c>
      <c r="AX178">
        <f ca="1"/>
        <v>0</v>
      </c>
      <c r="AY178">
        <f ca="1"/>
        <v>0</v>
      </c>
      <c r="AZ178">
        <f ca="1"/>
        <v>0</v>
      </c>
      <c r="BA178">
        <f ca="1"/>
        <v>0</v>
      </c>
      <c r="BB178">
        <f ca="1"/>
        <v>0</v>
      </c>
      <c r="BC178">
        <f ca="1"/>
        <v>0</v>
      </c>
      <c r="BD178">
        <f ca="1"/>
        <v>0</v>
      </c>
      <c r="BE178">
        <f ca="1"/>
        <v>0</v>
      </c>
      <c r="BF178">
        <f ca="1"/>
        <v>0</v>
      </c>
      <c r="BG178">
        <f ca="1"/>
        <v>0</v>
      </c>
      <c r="BH178">
        <f ca="1"/>
        <v>0</v>
      </c>
      <c r="BI178">
        <f ca="1"/>
        <v>0</v>
      </c>
      <c r="BJ178">
        <f ca="1"/>
        <v>0</v>
      </c>
      <c r="BK178">
        <f ca="1"/>
        <v>0</v>
      </c>
      <c r="BL178">
        <f ca="1"/>
        <v>0</v>
      </c>
      <c r="BM178">
        <f ca="1"/>
        <v>0</v>
      </c>
      <c r="BN178">
        <f ca="1"/>
        <v>0</v>
      </c>
      <c r="BO178">
        <f ca="1"/>
        <v>0</v>
      </c>
      <c r="BP178">
        <f ca="1"/>
        <v>0</v>
      </c>
      <c r="BQ178">
        <f ca="1"/>
        <v>0</v>
      </c>
      <c r="BR178" t="str">
        <f ca="1"/>
        <v/>
      </c>
      <c r="BS178">
        <f ca="1"/>
        <v>0</v>
      </c>
      <c r="BT178">
        <f ca="1"/>
        <v>0</v>
      </c>
      <c r="BU178" t="b">
        <f ca="1"/>
        <v>0</v>
      </c>
      <c r="BV178" t="b">
        <f ca="1"/>
        <v>0</v>
      </c>
      <c r="BW178">
        <f ca="1"/>
        <v>0</v>
      </c>
      <c r="BX178">
        <f ca="1"/>
        <v>0</v>
      </c>
      <c r="BY178">
        <f ca="1"/>
        <v>0</v>
      </c>
      <c r="BZ178">
        <f ca="1"/>
        <v>0</v>
      </c>
      <c r="CA178">
        <f ca="1"/>
        <v>0</v>
      </c>
      <c r="CB178">
        <f ca="1"/>
        <v>0</v>
      </c>
      <c r="CC178" t="b">
        <f ca="1"/>
        <v>0</v>
      </c>
      <c r="CD178" t="b">
        <f ca="1"/>
        <v>0</v>
      </c>
      <c r="CE178">
        <f ca="1"/>
        <v>0</v>
      </c>
      <c r="CF178">
        <f ca="1"/>
        <v>0</v>
      </c>
      <c r="CG178">
        <f ca="1"/>
        <v>0</v>
      </c>
      <c r="CH178">
        <f ca="1"/>
        <v>113</v>
      </c>
      <c r="CI178">
        <f ca="1"/>
        <v>67</v>
      </c>
      <c r="CJ178">
        <f ca="1"/>
        <v>0</v>
      </c>
      <c r="CK178" t="str">
        <f ca="1"/>
        <v>DOES NOT SUPPORT SUBS</v>
      </c>
      <c r="CL178">
        <f ca="1"/>
        <v>0</v>
      </c>
      <c r="CM178">
        <f ca="1"/>
        <v>0</v>
      </c>
      <c r="CN178">
        <f ca="1"/>
        <v>0</v>
      </c>
      <c r="CO178">
        <f ca="1"/>
        <v>0</v>
      </c>
      <c r="CP178">
        <f ca="1"/>
        <v>0</v>
      </c>
      <c r="CQ178">
        <f ca="1"/>
        <v>0</v>
      </c>
      <c r="CR178">
        <f ca="1"/>
        <v>0</v>
      </c>
      <c r="CS178">
        <f ca="1"/>
        <v>0</v>
      </c>
      <c r="CT178">
        <f ca="1"/>
        <v>0</v>
      </c>
      <c r="CU178" t="b">
        <f ca="1"/>
        <v>0</v>
      </c>
      <c r="CV178" t="b">
        <f ca="1"/>
        <v>1</v>
      </c>
      <c r="CW178">
        <f ca="1"/>
        <v>67</v>
      </c>
      <c r="CX178">
        <f ca="1"/>
        <v>72</v>
      </c>
      <c r="CY178">
        <f ca="1"/>
        <v>0</v>
      </c>
      <c r="CZ178">
        <f ca="1"/>
        <v>1</v>
      </c>
      <c r="DA178">
        <f ca="1"/>
        <v>0</v>
      </c>
      <c r="DB178" t="b">
        <f ca="1"/>
        <v>0</v>
      </c>
      <c r="DC178" t="b">
        <f ca="1"/>
        <v>0</v>
      </c>
      <c r="DD178">
        <f ca="1"/>
        <v>0</v>
      </c>
      <c r="DE178" t="b">
        <f ca="1"/>
        <v>0</v>
      </c>
      <c r="DF178">
        <f ca="1"/>
        <v>0</v>
      </c>
    </row>
    <row r="179" spans="1:110" x14ac:dyDescent="0.2">
      <c r="A179" t="str">
        <f ca="1"/>
        <v>6_9 Border</v>
      </c>
      <c r="B179">
        <f ca="1"/>
        <v>2</v>
      </c>
      <c r="C179">
        <f ca="1"/>
        <v>0</v>
      </c>
      <c r="D179">
        <f ca="1"/>
        <v>0</v>
      </c>
      <c r="E179">
        <f ca="1"/>
        <v>0</v>
      </c>
      <c r="F179">
        <f ca="1"/>
        <v>0</v>
      </c>
      <c r="G179">
        <f ca="1"/>
        <v>0</v>
      </c>
      <c r="H179">
        <f ca="1"/>
        <v>0</v>
      </c>
      <c r="I179">
        <f ca="1"/>
        <v>0</v>
      </c>
      <c r="J179" t="str">
        <f ca="1"/>
        <v>1:43</v>
      </c>
      <c r="K179" t="b">
        <f ca="1"/>
        <v>0</v>
      </c>
      <c r="L179" t="b">
        <f ca="1"/>
        <v>0</v>
      </c>
      <c r="M179" t="b">
        <f ca="1"/>
        <v>0</v>
      </c>
      <c r="N179" t="str">
        <f ca="1"/>
        <v>Finka</v>
      </c>
      <c r="O179" t="b">
        <f ca="1"/>
        <v>0</v>
      </c>
      <c r="P179">
        <f ca="1"/>
        <v>0</v>
      </c>
      <c r="Q179">
        <f ca="1"/>
        <v>0</v>
      </c>
      <c r="R179">
        <f ca="1"/>
        <v>0</v>
      </c>
      <c r="S179">
        <f ca="1"/>
        <v>0</v>
      </c>
      <c r="T179">
        <f ca="1"/>
        <v>0</v>
      </c>
      <c r="U179">
        <f ca="1"/>
        <v>0</v>
      </c>
      <c r="V179">
        <f ca="1"/>
        <v>0</v>
      </c>
      <c r="W179">
        <f ca="1"/>
        <v>0</v>
      </c>
      <c r="X179">
        <f ca="1"/>
        <v>0</v>
      </c>
      <c r="Y179">
        <f ca="1"/>
        <v>0</v>
      </c>
      <c r="Z179">
        <f ca="1"/>
        <v>2</v>
      </c>
      <c r="AA179">
        <f ca="1"/>
        <v>0</v>
      </c>
      <c r="AB179">
        <f ca="1"/>
        <v>0</v>
      </c>
      <c r="AC179">
        <f ca="1"/>
        <v>0</v>
      </c>
      <c r="AD179">
        <f ca="1"/>
        <v>0</v>
      </c>
      <c r="AE179">
        <f ca="1"/>
        <v>0</v>
      </c>
      <c r="AF179">
        <f ca="1"/>
        <v>0</v>
      </c>
      <c r="AG179">
        <f ca="1"/>
        <v>0</v>
      </c>
      <c r="AH179">
        <f ca="1"/>
        <v>0</v>
      </c>
      <c r="AI179">
        <f ca="1"/>
        <v>0</v>
      </c>
      <c r="AJ179">
        <f ca="1"/>
        <v>0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  <c r="AQ179">
        <f ca="1"/>
        <v>0</v>
      </c>
      <c r="AR179">
        <f ca="1"/>
        <v>0</v>
      </c>
      <c r="AS179">
        <f ca="1"/>
        <v>0</v>
      </c>
      <c r="AT179">
        <f ca="1"/>
        <v>0</v>
      </c>
      <c r="AU179">
        <f ca="1"/>
        <v>0</v>
      </c>
      <c r="AV179">
        <f ca="1"/>
        <v>0</v>
      </c>
      <c r="AW179">
        <f ca="1"/>
        <v>0</v>
      </c>
      <c r="AX179">
        <f ca="1"/>
        <v>0</v>
      </c>
      <c r="AY179">
        <f ca="1"/>
        <v>0</v>
      </c>
      <c r="AZ179">
        <f ca="1"/>
        <v>0</v>
      </c>
      <c r="BA179">
        <f ca="1"/>
        <v>0</v>
      </c>
      <c r="BB179">
        <f ca="1"/>
        <v>0</v>
      </c>
      <c r="BC179">
        <f ca="1"/>
        <v>0</v>
      </c>
      <c r="BD179">
        <f ca="1"/>
        <v>0</v>
      </c>
      <c r="BE179">
        <f ca="1"/>
        <v>0</v>
      </c>
      <c r="BF179">
        <f ca="1"/>
        <v>0</v>
      </c>
      <c r="BG179">
        <f ca="1"/>
        <v>0</v>
      </c>
      <c r="BH179">
        <f ca="1"/>
        <v>0</v>
      </c>
      <c r="BI179">
        <f ca="1"/>
        <v>0</v>
      </c>
      <c r="BJ179">
        <f ca="1"/>
        <v>0</v>
      </c>
      <c r="BK179">
        <f ca="1"/>
        <v>0</v>
      </c>
      <c r="BL179">
        <f ca="1"/>
        <v>0</v>
      </c>
      <c r="BM179">
        <f ca="1"/>
        <v>0</v>
      </c>
      <c r="BN179">
        <f ca="1"/>
        <v>0</v>
      </c>
      <c r="BO179">
        <f ca="1"/>
        <v>0</v>
      </c>
      <c r="BP179">
        <f ca="1"/>
        <v>0</v>
      </c>
      <c r="BQ179">
        <f ca="1"/>
        <v>0</v>
      </c>
      <c r="BR179" t="str">
        <f ca="1"/>
        <v/>
      </c>
      <c r="BS179">
        <f ca="1"/>
        <v>0</v>
      </c>
      <c r="BT179">
        <f ca="1"/>
        <v>0</v>
      </c>
      <c r="BU179" t="b">
        <f ca="1"/>
        <v>0</v>
      </c>
      <c r="BV179" t="b">
        <f ca="1"/>
        <v>0</v>
      </c>
      <c r="BW179">
        <f ca="1"/>
        <v>0</v>
      </c>
      <c r="BX179">
        <f ca="1"/>
        <v>0</v>
      </c>
      <c r="BY179">
        <f ca="1"/>
        <v>0</v>
      </c>
      <c r="BZ179">
        <f ca="1"/>
        <v>0</v>
      </c>
      <c r="CA179">
        <f ca="1"/>
        <v>0</v>
      </c>
      <c r="CB179">
        <f ca="1"/>
        <v>0</v>
      </c>
      <c r="CC179" t="b">
        <f ca="1"/>
        <v>0</v>
      </c>
      <c r="CD179" t="b">
        <f ca="1"/>
        <v>0</v>
      </c>
      <c r="CE179">
        <f ca="1"/>
        <v>0</v>
      </c>
      <c r="CF179">
        <f ca="1"/>
        <v>0</v>
      </c>
      <c r="CG179">
        <f ca="1"/>
        <v>0</v>
      </c>
      <c r="CH179">
        <f ca="1"/>
        <v>103</v>
      </c>
      <c r="CI179">
        <f ca="1"/>
        <v>77</v>
      </c>
      <c r="CJ179">
        <f ca="1"/>
        <v>0</v>
      </c>
      <c r="CK179">
        <f ca="1"/>
        <v>0</v>
      </c>
      <c r="CL179">
        <f ca="1"/>
        <v>0</v>
      </c>
      <c r="CM179">
        <f ca="1"/>
        <v>0</v>
      </c>
      <c r="CN179">
        <f ca="1"/>
        <v>0</v>
      </c>
      <c r="CO179">
        <f ca="1"/>
        <v>0</v>
      </c>
      <c r="CP179">
        <f ca="1"/>
        <v>0</v>
      </c>
      <c r="CQ179">
        <f ca="1"/>
        <v>0</v>
      </c>
      <c r="CR179">
        <f ca="1"/>
        <v>0</v>
      </c>
      <c r="CS179">
        <f ca="1"/>
        <v>0</v>
      </c>
      <c r="CT179">
        <f ca="1"/>
        <v>0</v>
      </c>
      <c r="CU179" t="b">
        <f ca="1"/>
        <v>0</v>
      </c>
      <c r="CV179" t="b">
        <f ca="1"/>
        <v>1</v>
      </c>
      <c r="CW179">
        <f ca="1"/>
        <v>77</v>
      </c>
      <c r="CX179">
        <f ca="1"/>
        <v>65</v>
      </c>
      <c r="CY179">
        <f ca="1"/>
        <v>0</v>
      </c>
      <c r="CZ179">
        <f ca="1"/>
        <v>1</v>
      </c>
      <c r="DA179">
        <f ca="1"/>
        <v>0</v>
      </c>
      <c r="DB179" t="b">
        <f ca="1"/>
        <v>0</v>
      </c>
      <c r="DC179" t="b">
        <f ca="1"/>
        <v>0</v>
      </c>
      <c r="DD179">
        <f ca="1"/>
        <v>0</v>
      </c>
      <c r="DE179" t="b">
        <f ca="1"/>
        <v>0</v>
      </c>
      <c r="DF179">
        <f ca="1"/>
        <v>0</v>
      </c>
    </row>
    <row r="180" spans="1:110" x14ac:dyDescent="0.2">
      <c r="A180" t="str">
        <f ca="1"/>
        <v>6_9 Border</v>
      </c>
      <c r="B180">
        <f ca="1"/>
        <v>3</v>
      </c>
      <c r="C180">
        <f ca="1"/>
        <v>0</v>
      </c>
      <c r="D180">
        <f ca="1"/>
        <v>0</v>
      </c>
      <c r="E180">
        <f ca="1"/>
        <v>0</v>
      </c>
      <c r="F180">
        <f ca="1"/>
        <v>0</v>
      </c>
      <c r="G180">
        <f ca="1"/>
        <v>0</v>
      </c>
      <c r="H180">
        <f ca="1"/>
        <v>0</v>
      </c>
      <c r="I180">
        <f ca="1"/>
        <v>0</v>
      </c>
      <c r="J180">
        <f ca="1"/>
        <v>0</v>
      </c>
      <c r="K180" t="b">
        <f ca="1"/>
        <v>0</v>
      </c>
      <c r="L180" t="b">
        <f ca="1"/>
        <v>0</v>
      </c>
      <c r="M180" t="b">
        <f ca="1"/>
        <v>0</v>
      </c>
      <c r="N180" t="str">
        <f ca="1"/>
        <v>Finka</v>
      </c>
      <c r="O180" t="b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0</v>
      </c>
      <c r="T180">
        <f ca="1"/>
        <v>0</v>
      </c>
      <c r="U180">
        <f ca="1"/>
        <v>0</v>
      </c>
      <c r="V180">
        <f ca="1"/>
        <v>0</v>
      </c>
      <c r="W180">
        <f ca="1"/>
        <v>0</v>
      </c>
      <c r="X180">
        <f ca="1"/>
        <v>0</v>
      </c>
      <c r="Y180">
        <f ca="1"/>
        <v>0</v>
      </c>
      <c r="Z180">
        <f ca="1"/>
        <v>3</v>
      </c>
      <c r="AA180">
        <f ca="1"/>
        <v>0</v>
      </c>
      <c r="AB180">
        <f ca="1"/>
        <v>0</v>
      </c>
      <c r="AC180">
        <f ca="1"/>
        <v>0</v>
      </c>
      <c r="AD180">
        <f ca="1"/>
        <v>0</v>
      </c>
      <c r="AE180">
        <f ca="1"/>
        <v>0</v>
      </c>
      <c r="AF180">
        <f ca="1"/>
        <v>0</v>
      </c>
      <c r="AG180">
        <f ca="1"/>
        <v>0</v>
      </c>
      <c r="AH180">
        <f ca="1"/>
        <v>0</v>
      </c>
      <c r="AI180">
        <f ca="1"/>
        <v>0</v>
      </c>
      <c r="AJ180">
        <f ca="1"/>
        <v>0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  <c r="AQ180">
        <f ca="1"/>
        <v>0</v>
      </c>
      <c r="AR180">
        <f ca="1"/>
        <v>0</v>
      </c>
      <c r="AS180">
        <f ca="1"/>
        <v>0</v>
      </c>
      <c r="AT180">
        <f ca="1"/>
        <v>0</v>
      </c>
      <c r="AU180">
        <f ca="1"/>
        <v>0</v>
      </c>
      <c r="AV180">
        <f ca="1"/>
        <v>0</v>
      </c>
      <c r="AW180">
        <f ca="1"/>
        <v>0</v>
      </c>
      <c r="AX180">
        <f ca="1"/>
        <v>0</v>
      </c>
      <c r="AY180">
        <f ca="1"/>
        <v>0</v>
      </c>
      <c r="AZ180">
        <f ca="1"/>
        <v>0</v>
      </c>
      <c r="BA180">
        <f ca="1"/>
        <v>0</v>
      </c>
      <c r="BB180">
        <f ca="1"/>
        <v>0</v>
      </c>
      <c r="BC180">
        <f ca="1"/>
        <v>0</v>
      </c>
      <c r="BD180">
        <f ca="1"/>
        <v>0</v>
      </c>
      <c r="BE180">
        <f ca="1"/>
        <v>0</v>
      </c>
      <c r="BF180">
        <f ca="1"/>
        <v>0</v>
      </c>
      <c r="BG180">
        <f ca="1"/>
        <v>0</v>
      </c>
      <c r="BH180">
        <f ca="1"/>
        <v>0</v>
      </c>
      <c r="BI180">
        <f ca="1"/>
        <v>0</v>
      </c>
      <c r="BJ180">
        <f ca="1"/>
        <v>0</v>
      </c>
      <c r="BK180">
        <f ca="1"/>
        <v>0</v>
      </c>
      <c r="BL180">
        <f ca="1"/>
        <v>0</v>
      </c>
      <c r="BM180">
        <f ca="1"/>
        <v>0</v>
      </c>
      <c r="BN180">
        <f ca="1"/>
        <v>0</v>
      </c>
      <c r="BO180">
        <f ca="1"/>
        <v>0</v>
      </c>
      <c r="BP180">
        <f ca="1"/>
        <v>0</v>
      </c>
      <c r="BQ180">
        <f ca="1"/>
        <v>0</v>
      </c>
      <c r="BR180" t="str">
        <f ca="1"/>
        <v/>
      </c>
      <c r="BS180">
        <f ca="1"/>
        <v>0</v>
      </c>
      <c r="BT180">
        <f ca="1"/>
        <v>0</v>
      </c>
      <c r="BU180" t="b">
        <f ca="1"/>
        <v>0</v>
      </c>
      <c r="BV180" t="b">
        <f ca="1"/>
        <v>0</v>
      </c>
      <c r="BW180">
        <f ca="1"/>
        <v>0</v>
      </c>
      <c r="BX180">
        <f ca="1"/>
        <v>0</v>
      </c>
      <c r="BY180">
        <f ca="1"/>
        <v>0</v>
      </c>
      <c r="BZ180">
        <f ca="1"/>
        <v>0</v>
      </c>
      <c r="CA180">
        <f ca="1"/>
        <v>2</v>
      </c>
      <c r="CB180">
        <f ca="1"/>
        <v>0</v>
      </c>
      <c r="CC180" t="b">
        <f ca="1"/>
        <v>0</v>
      </c>
      <c r="CD180" t="b">
        <f ca="1"/>
        <v>1</v>
      </c>
      <c r="CE180">
        <f ca="1"/>
        <v>0</v>
      </c>
      <c r="CF180">
        <f ca="1"/>
        <v>0</v>
      </c>
      <c r="CG180">
        <f ca="1"/>
        <v>0</v>
      </c>
      <c r="CH180">
        <f ca="1"/>
        <v>0</v>
      </c>
      <c r="CI180" t="b">
        <f ca="1"/>
        <v>0</v>
      </c>
      <c r="CJ180">
        <f ca="1"/>
        <v>0</v>
      </c>
      <c r="CK180">
        <f ca="1"/>
        <v>0</v>
      </c>
      <c r="CL180">
        <f ca="1"/>
        <v>0</v>
      </c>
      <c r="CM180">
        <f ca="1"/>
        <v>0</v>
      </c>
      <c r="CN180">
        <f ca="1"/>
        <v>0</v>
      </c>
      <c r="CO180">
        <f ca="1"/>
        <v>0</v>
      </c>
      <c r="CP180">
        <f ca="1"/>
        <v>0</v>
      </c>
      <c r="CQ180">
        <f ca="1"/>
        <v>0</v>
      </c>
      <c r="CR180">
        <f ca="1"/>
        <v>0</v>
      </c>
      <c r="CS180">
        <f ca="1"/>
        <v>0</v>
      </c>
      <c r="CT180">
        <f ca="1"/>
        <v>0</v>
      </c>
      <c r="CU180" t="b">
        <f ca="1"/>
        <v>1</v>
      </c>
      <c r="CV180" t="b">
        <f ca="1"/>
        <v>0</v>
      </c>
      <c r="CW180" t="b">
        <f ca="1"/>
        <v>0</v>
      </c>
      <c r="CX180">
        <f ca="1"/>
        <v>33</v>
      </c>
      <c r="CY180">
        <f ca="1"/>
        <v>2</v>
      </c>
      <c r="CZ180">
        <f ca="1"/>
        <v>0</v>
      </c>
      <c r="DA180">
        <f ca="1"/>
        <v>0</v>
      </c>
      <c r="DB180" t="b">
        <f ca="1"/>
        <v>0</v>
      </c>
      <c r="DC180" t="b">
        <f ca="1"/>
        <v>0</v>
      </c>
      <c r="DD180">
        <f ca="1"/>
        <v>0</v>
      </c>
      <c r="DE180" t="b">
        <f ca="1"/>
        <v>0</v>
      </c>
      <c r="DF180">
        <f ca="1"/>
        <v>0</v>
      </c>
    </row>
    <row r="181" spans="1:110" x14ac:dyDescent="0.2">
      <c r="A181" t="str">
        <f ca="1"/>
        <v>6_9 Border</v>
      </c>
      <c r="B181">
        <f ca="1"/>
        <v>4</v>
      </c>
      <c r="C181">
        <f ca="1"/>
        <v>0</v>
      </c>
      <c r="D181">
        <f ca="1"/>
        <v>0</v>
      </c>
      <c r="E181">
        <f ca="1"/>
        <v>0</v>
      </c>
      <c r="F181">
        <f ca="1"/>
        <v>0</v>
      </c>
      <c r="G181">
        <f ca="1"/>
        <v>0</v>
      </c>
      <c r="H181">
        <f ca="1"/>
        <v>0</v>
      </c>
      <c r="I181">
        <f ca="1"/>
        <v>0</v>
      </c>
      <c r="J181" t="str">
        <f ca="1"/>
        <v>1:35</v>
      </c>
      <c r="K181" t="b">
        <f ca="1"/>
        <v>0</v>
      </c>
      <c r="L181" t="b">
        <f ca="1"/>
        <v>1</v>
      </c>
      <c r="M181" t="b">
        <f ca="1"/>
        <v>0</v>
      </c>
      <c r="N181" t="str">
        <f ca="1"/>
        <v>Finka</v>
      </c>
      <c r="O181" t="b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</v>
      </c>
      <c r="T181">
        <f ca="1"/>
        <v>0</v>
      </c>
      <c r="U181">
        <f ca="1"/>
        <v>0</v>
      </c>
      <c r="V181">
        <f ca="1"/>
        <v>0</v>
      </c>
      <c r="W181">
        <f ca="1"/>
        <v>0</v>
      </c>
      <c r="X181">
        <f ca="1"/>
        <v>0</v>
      </c>
      <c r="Y181">
        <f ca="1"/>
        <v>0</v>
      </c>
      <c r="Z181">
        <f ca="1"/>
        <v>4</v>
      </c>
      <c r="AA181">
        <f ca="1"/>
        <v>0</v>
      </c>
      <c r="AB181">
        <f ca="1"/>
        <v>0</v>
      </c>
      <c r="AC181">
        <f ca="1"/>
        <v>0</v>
      </c>
      <c r="AD181">
        <f ca="1"/>
        <v>0</v>
      </c>
      <c r="AE181">
        <f ca="1"/>
        <v>0</v>
      </c>
      <c r="AF181">
        <f ca="1"/>
        <v>0</v>
      </c>
      <c r="AG181">
        <f ca="1"/>
        <v>0</v>
      </c>
      <c r="AH181">
        <f ca="1"/>
        <v>0</v>
      </c>
      <c r="AI181">
        <f ca="1"/>
        <v>0</v>
      </c>
      <c r="AJ181">
        <f ca="1"/>
        <v>0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  <c r="AQ181">
        <f ca="1"/>
        <v>0</v>
      </c>
      <c r="AR181">
        <f ca="1"/>
        <v>0</v>
      </c>
      <c r="AS181">
        <f ca="1"/>
        <v>0</v>
      </c>
      <c r="AT181">
        <f ca="1"/>
        <v>0</v>
      </c>
      <c r="AU181">
        <f ca="1"/>
        <v>0</v>
      </c>
      <c r="AV181">
        <f ca="1"/>
        <v>0</v>
      </c>
      <c r="AW181">
        <f ca="1"/>
        <v>0</v>
      </c>
      <c r="AX181">
        <f ca="1"/>
        <v>0</v>
      </c>
      <c r="AY181">
        <f ca="1"/>
        <v>0</v>
      </c>
      <c r="AZ181">
        <f ca="1"/>
        <v>0</v>
      </c>
      <c r="BA181">
        <f ca="1"/>
        <v>0</v>
      </c>
      <c r="BB181">
        <f ca="1"/>
        <v>0</v>
      </c>
      <c r="BC181">
        <f ca="1"/>
        <v>0</v>
      </c>
      <c r="BD181">
        <f ca="1"/>
        <v>0</v>
      </c>
      <c r="BE181">
        <f ca="1"/>
        <v>0</v>
      </c>
      <c r="BF181">
        <f ca="1"/>
        <v>0</v>
      </c>
      <c r="BG181">
        <f ca="1"/>
        <v>0</v>
      </c>
      <c r="BH181">
        <f ca="1"/>
        <v>0</v>
      </c>
      <c r="BI181">
        <f ca="1"/>
        <v>0</v>
      </c>
      <c r="BJ181">
        <f ca="1"/>
        <v>0</v>
      </c>
      <c r="BK181">
        <f ca="1"/>
        <v>0</v>
      </c>
      <c r="BL181">
        <f ca="1"/>
        <v>0</v>
      </c>
      <c r="BM181">
        <f ca="1"/>
        <v>0</v>
      </c>
      <c r="BN181">
        <f ca="1"/>
        <v>0</v>
      </c>
      <c r="BO181">
        <f ca="1"/>
        <v>0</v>
      </c>
      <c r="BP181">
        <f ca="1"/>
        <v>0</v>
      </c>
      <c r="BQ181">
        <f ca="1"/>
        <v>0</v>
      </c>
      <c r="BR181" t="str">
        <f ca="1"/>
        <v/>
      </c>
      <c r="BS181">
        <f ca="1"/>
        <v>0</v>
      </c>
      <c r="BT181">
        <f ca="1"/>
        <v>0</v>
      </c>
      <c r="BU181" t="b">
        <f ca="1"/>
        <v>0</v>
      </c>
      <c r="BV181" t="b">
        <f ca="1"/>
        <v>0</v>
      </c>
      <c r="BW181">
        <f ca="1"/>
        <v>0</v>
      </c>
      <c r="BX181">
        <f ca="1"/>
        <v>0</v>
      </c>
      <c r="BY181">
        <f ca="1"/>
        <v>0</v>
      </c>
      <c r="BZ181">
        <f ca="1"/>
        <v>0</v>
      </c>
      <c r="CA181">
        <f ca="1"/>
        <v>0</v>
      </c>
      <c r="CB181">
        <f ca="1"/>
        <v>0</v>
      </c>
      <c r="CC181" t="b">
        <f ca="1"/>
        <v>0</v>
      </c>
      <c r="CD181" t="b">
        <f ca="1"/>
        <v>1</v>
      </c>
      <c r="CE181">
        <f ca="1"/>
        <v>0</v>
      </c>
      <c r="CF181">
        <f ca="1"/>
        <v>0</v>
      </c>
      <c r="CG181">
        <f ca="1"/>
        <v>0</v>
      </c>
      <c r="CH181">
        <f ca="1"/>
        <v>95</v>
      </c>
      <c r="CI181">
        <f ca="1"/>
        <v>85</v>
      </c>
      <c r="CJ181">
        <f ca="1"/>
        <v>0</v>
      </c>
      <c r="CK181">
        <f ca="1"/>
        <v>0</v>
      </c>
      <c r="CL181">
        <f ca="1"/>
        <v>0</v>
      </c>
      <c r="CM181">
        <f ca="1"/>
        <v>0</v>
      </c>
      <c r="CN181">
        <f ca="1"/>
        <v>0</v>
      </c>
      <c r="CO181">
        <f ca="1"/>
        <v>0</v>
      </c>
      <c r="CP181">
        <f ca="1"/>
        <v>0</v>
      </c>
      <c r="CQ181">
        <f ca="1"/>
        <v>0</v>
      </c>
      <c r="CR181">
        <f ca="1"/>
        <v>0</v>
      </c>
      <c r="CS181">
        <f ca="1"/>
        <v>0</v>
      </c>
      <c r="CT181">
        <f ca="1"/>
        <v>0</v>
      </c>
      <c r="CU181" t="b">
        <f ca="1"/>
        <v>1</v>
      </c>
      <c r="CV181" t="b">
        <f ca="1"/>
        <v>0</v>
      </c>
      <c r="CW181">
        <f ca="1"/>
        <v>85</v>
      </c>
      <c r="CX181">
        <f ca="1"/>
        <v>24</v>
      </c>
      <c r="CY181">
        <f ca="1"/>
        <v>0</v>
      </c>
      <c r="CZ181">
        <f ca="1"/>
        <v>0</v>
      </c>
      <c r="DA181">
        <f ca="1"/>
        <v>0</v>
      </c>
      <c r="DB181" t="b">
        <f ca="1"/>
        <v>1</v>
      </c>
      <c r="DC181" t="b">
        <f ca="1"/>
        <v>0</v>
      </c>
      <c r="DD181">
        <f ca="1"/>
        <v>0</v>
      </c>
      <c r="DE181" t="b">
        <f ca="1"/>
        <v>0</v>
      </c>
      <c r="DF181">
        <f ca="1"/>
        <v>0</v>
      </c>
    </row>
    <row r="182" spans="1:110" x14ac:dyDescent="0.2">
      <c r="A182" t="str">
        <f ca="1"/>
        <v>6_9 Border</v>
      </c>
      <c r="B182">
        <f ca="1"/>
        <v>5</v>
      </c>
      <c r="C182">
        <f ca="1"/>
        <v>0</v>
      </c>
      <c r="D182">
        <f ca="1"/>
        <v>0</v>
      </c>
      <c r="E182">
        <f ca="1"/>
        <v>0</v>
      </c>
      <c r="F182">
        <f ca="1"/>
        <v>0</v>
      </c>
      <c r="G182">
        <f ca="1"/>
        <v>0</v>
      </c>
      <c r="H182">
        <f ca="1"/>
        <v>0</v>
      </c>
      <c r="I182">
        <f ca="1"/>
        <v>0</v>
      </c>
      <c r="J182" t="str">
        <f ca="1"/>
        <v>1:35</v>
      </c>
      <c r="K182" t="b">
        <f ca="1"/>
        <v>0</v>
      </c>
      <c r="L182" t="b">
        <f ca="1"/>
        <v>0</v>
      </c>
      <c r="M182" t="b">
        <f ca="1"/>
        <v>0</v>
      </c>
      <c r="N182" t="str">
        <f ca="1"/>
        <v>Finka</v>
      </c>
      <c r="O182" t="b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</v>
      </c>
      <c r="T182">
        <f ca="1"/>
        <v>0</v>
      </c>
      <c r="U182">
        <f ca="1"/>
        <v>0</v>
      </c>
      <c r="V182">
        <f ca="1"/>
        <v>0</v>
      </c>
      <c r="W182">
        <f ca="1"/>
        <v>0</v>
      </c>
      <c r="X182">
        <f ca="1"/>
        <v>0</v>
      </c>
      <c r="Y182">
        <f ca="1"/>
        <v>0</v>
      </c>
      <c r="Z182">
        <f ca="1"/>
        <v>5</v>
      </c>
      <c r="AA182">
        <f ca="1"/>
        <v>0</v>
      </c>
      <c r="AB182">
        <f ca="1"/>
        <v>0</v>
      </c>
      <c r="AC182">
        <f ca="1"/>
        <v>0</v>
      </c>
      <c r="AD182">
        <f ca="1"/>
        <v>0</v>
      </c>
      <c r="AE182">
        <f ca="1"/>
        <v>0</v>
      </c>
      <c r="AF182">
        <f ca="1"/>
        <v>0</v>
      </c>
      <c r="AG182">
        <f ca="1"/>
        <v>0</v>
      </c>
      <c r="AH182">
        <f ca="1"/>
        <v>0</v>
      </c>
      <c r="AI182">
        <f ca="1"/>
        <v>0</v>
      </c>
      <c r="AJ182">
        <f ca="1"/>
        <v>0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  <c r="AQ182">
        <f ca="1"/>
        <v>0</v>
      </c>
      <c r="AR182">
        <f ca="1"/>
        <v>0</v>
      </c>
      <c r="AS182">
        <f ca="1"/>
        <v>0</v>
      </c>
      <c r="AT182">
        <f ca="1"/>
        <v>0</v>
      </c>
      <c r="AU182">
        <f ca="1"/>
        <v>0</v>
      </c>
      <c r="AV182">
        <f ca="1"/>
        <v>0</v>
      </c>
      <c r="AW182">
        <f ca="1"/>
        <v>0</v>
      </c>
      <c r="AX182">
        <f ca="1"/>
        <v>0</v>
      </c>
      <c r="AY182">
        <f ca="1"/>
        <v>0</v>
      </c>
      <c r="AZ182">
        <f ca="1"/>
        <v>0</v>
      </c>
      <c r="BA182">
        <f ca="1"/>
        <v>0</v>
      </c>
      <c r="BB182">
        <f ca="1"/>
        <v>0</v>
      </c>
      <c r="BC182">
        <f ca="1"/>
        <v>0</v>
      </c>
      <c r="BD182">
        <f ca="1"/>
        <v>0</v>
      </c>
      <c r="BE182">
        <f ca="1"/>
        <v>0</v>
      </c>
      <c r="BF182">
        <f ca="1"/>
        <v>0</v>
      </c>
      <c r="BG182">
        <f ca="1"/>
        <v>0</v>
      </c>
      <c r="BH182">
        <f ca="1"/>
        <v>0</v>
      </c>
      <c r="BI182">
        <f ca="1"/>
        <v>0</v>
      </c>
      <c r="BJ182">
        <f ca="1"/>
        <v>0</v>
      </c>
      <c r="BK182">
        <f ca="1"/>
        <v>0</v>
      </c>
      <c r="BL182">
        <f ca="1"/>
        <v>0</v>
      </c>
      <c r="BM182">
        <f ca="1"/>
        <v>0</v>
      </c>
      <c r="BN182">
        <f ca="1"/>
        <v>0</v>
      </c>
      <c r="BO182">
        <f ca="1"/>
        <v>0</v>
      </c>
      <c r="BP182">
        <f ca="1"/>
        <v>0</v>
      </c>
      <c r="BQ182">
        <f ca="1"/>
        <v>0</v>
      </c>
      <c r="BR182" t="str">
        <f ca="1"/>
        <v/>
      </c>
      <c r="BS182">
        <f ca="1"/>
        <v>0</v>
      </c>
      <c r="BT182">
        <f ca="1"/>
        <v>0</v>
      </c>
      <c r="BU182" t="b">
        <f ca="1"/>
        <v>0</v>
      </c>
      <c r="BV182" t="b">
        <f ca="1"/>
        <v>0</v>
      </c>
      <c r="BW182">
        <f ca="1"/>
        <v>0</v>
      </c>
      <c r="BX182">
        <f ca="1"/>
        <v>0</v>
      </c>
      <c r="BY182">
        <f ca="1"/>
        <v>0</v>
      </c>
      <c r="BZ182">
        <f ca="1"/>
        <v>0</v>
      </c>
      <c r="CA182">
        <f ca="1"/>
        <v>0</v>
      </c>
      <c r="CB182">
        <f ca="1"/>
        <v>0</v>
      </c>
      <c r="CC182" t="b">
        <f ca="1"/>
        <v>0</v>
      </c>
      <c r="CD182" t="b">
        <f ca="1"/>
        <v>0</v>
      </c>
      <c r="CE182">
        <f ca="1"/>
        <v>0</v>
      </c>
      <c r="CF182">
        <f ca="1"/>
        <v>0</v>
      </c>
      <c r="CG182">
        <f ca="1"/>
        <v>0</v>
      </c>
      <c r="CH182">
        <f ca="1"/>
        <v>95</v>
      </c>
      <c r="CI182">
        <f ca="1"/>
        <v>85</v>
      </c>
      <c r="CJ182">
        <f ca="1"/>
        <v>0</v>
      </c>
      <c r="CK182">
        <f ca="1"/>
        <v>0</v>
      </c>
      <c r="CL182">
        <f ca="1"/>
        <v>0</v>
      </c>
      <c r="CM182">
        <f ca="1"/>
        <v>0</v>
      </c>
      <c r="CN182">
        <f ca="1"/>
        <v>0</v>
      </c>
      <c r="CO182">
        <f ca="1"/>
        <v>0</v>
      </c>
      <c r="CP182">
        <f ca="1"/>
        <v>0</v>
      </c>
      <c r="CQ182">
        <f ca="1"/>
        <v>0</v>
      </c>
      <c r="CR182">
        <f ca="1"/>
        <v>0</v>
      </c>
      <c r="CS182">
        <f ca="1"/>
        <v>0</v>
      </c>
      <c r="CT182">
        <f ca="1"/>
        <v>0</v>
      </c>
      <c r="CU182" t="b">
        <f ca="1"/>
        <v>0</v>
      </c>
      <c r="CV182" t="b">
        <f ca="1"/>
        <v>1</v>
      </c>
      <c r="CW182">
        <f ca="1"/>
        <v>85</v>
      </c>
      <c r="CX182" t="b">
        <f ca="1"/>
        <v>0</v>
      </c>
      <c r="CY182">
        <f ca="1"/>
        <v>0</v>
      </c>
      <c r="CZ182">
        <f ca="1"/>
        <v>3</v>
      </c>
      <c r="DA182">
        <f ca="1"/>
        <v>0</v>
      </c>
      <c r="DB182" t="b">
        <f ca="1"/>
        <v>0</v>
      </c>
      <c r="DC182" t="b">
        <f ca="1"/>
        <v>0</v>
      </c>
      <c r="DD182">
        <f ca="1"/>
        <v>0</v>
      </c>
      <c r="DE182" t="b">
        <f ca="1"/>
        <v>0</v>
      </c>
      <c r="DF182">
        <f ca="1"/>
        <v>0</v>
      </c>
    </row>
    <row r="183" spans="1:110" x14ac:dyDescent="0.2">
      <c r="A183" t="str">
        <f ca="1"/>
        <v>6_9 Border</v>
      </c>
      <c r="B183">
        <f ca="1"/>
        <v>6</v>
      </c>
      <c r="C183">
        <f ca="1"/>
        <v>0</v>
      </c>
      <c r="D183">
        <f ca="1"/>
        <v>0</v>
      </c>
      <c r="E183">
        <f ca="1"/>
        <v>0</v>
      </c>
      <c r="F183">
        <f ca="1"/>
        <v>0</v>
      </c>
      <c r="G183">
        <f ca="1"/>
        <v>0</v>
      </c>
      <c r="H183">
        <f ca="1"/>
        <v>0</v>
      </c>
      <c r="I183">
        <f ca="1"/>
        <v>0</v>
      </c>
      <c r="J183" t="str">
        <f ca="1"/>
        <v>0:07</v>
      </c>
      <c r="K183" t="b">
        <f ca="1"/>
        <v>0</v>
      </c>
      <c r="L183" t="b">
        <f ca="1"/>
        <v>1</v>
      </c>
      <c r="M183" t="b">
        <f ca="1"/>
        <v>0</v>
      </c>
      <c r="N183" t="str">
        <f ca="1"/>
        <v>Finka</v>
      </c>
      <c r="O183" t="b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</v>
      </c>
      <c r="T183">
        <f ca="1"/>
        <v>0</v>
      </c>
      <c r="U183">
        <f ca="1"/>
        <v>0</v>
      </c>
      <c r="V183">
        <f ca="1"/>
        <v>0</v>
      </c>
      <c r="W183">
        <f ca="1"/>
        <v>0</v>
      </c>
      <c r="X183">
        <f ca="1"/>
        <v>0</v>
      </c>
      <c r="Y183">
        <f ca="1"/>
        <v>0</v>
      </c>
      <c r="Z183">
        <f ca="1"/>
        <v>6</v>
      </c>
      <c r="AA183">
        <f ca="1"/>
        <v>0</v>
      </c>
      <c r="AB183">
        <f ca="1"/>
        <v>0</v>
      </c>
      <c r="AC183">
        <f ca="1"/>
        <v>0</v>
      </c>
      <c r="AD183">
        <f ca="1"/>
        <v>0</v>
      </c>
      <c r="AE183">
        <f ca="1"/>
        <v>0</v>
      </c>
      <c r="AF183">
        <f ca="1"/>
        <v>0</v>
      </c>
      <c r="AG183">
        <f ca="1"/>
        <v>0</v>
      </c>
      <c r="AH183">
        <f ca="1"/>
        <v>0</v>
      </c>
      <c r="AI183">
        <f ca="1"/>
        <v>0</v>
      </c>
      <c r="AJ183">
        <f ca="1"/>
        <v>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  <c r="AQ183">
        <f ca="1"/>
        <v>0</v>
      </c>
      <c r="AR183">
        <f ca="1"/>
        <v>0</v>
      </c>
      <c r="AS183">
        <f ca="1"/>
        <v>0</v>
      </c>
      <c r="AT183">
        <f ca="1"/>
        <v>0</v>
      </c>
      <c r="AU183">
        <f ca="1"/>
        <v>0</v>
      </c>
      <c r="AV183">
        <f ca="1"/>
        <v>0</v>
      </c>
      <c r="AW183">
        <f ca="1"/>
        <v>0</v>
      </c>
      <c r="AX183">
        <f ca="1"/>
        <v>0</v>
      </c>
      <c r="AY183">
        <f ca="1"/>
        <v>0</v>
      </c>
      <c r="AZ183">
        <f ca="1"/>
        <v>0</v>
      </c>
      <c r="BA183">
        <f ca="1"/>
        <v>0</v>
      </c>
      <c r="BB183">
        <f ca="1"/>
        <v>0</v>
      </c>
      <c r="BC183">
        <f ca="1"/>
        <v>0</v>
      </c>
      <c r="BD183">
        <f ca="1"/>
        <v>0</v>
      </c>
      <c r="BE183">
        <f ca="1"/>
        <v>0</v>
      </c>
      <c r="BF183">
        <f ca="1"/>
        <v>0</v>
      </c>
      <c r="BG183">
        <f ca="1"/>
        <v>0</v>
      </c>
      <c r="BH183">
        <f ca="1"/>
        <v>0</v>
      </c>
      <c r="BI183">
        <f ca="1"/>
        <v>0</v>
      </c>
      <c r="BJ183">
        <f ca="1"/>
        <v>0</v>
      </c>
      <c r="BK183">
        <f ca="1"/>
        <v>0</v>
      </c>
      <c r="BL183">
        <f ca="1"/>
        <v>0</v>
      </c>
      <c r="BM183">
        <f ca="1"/>
        <v>0</v>
      </c>
      <c r="BN183">
        <f ca="1"/>
        <v>0</v>
      </c>
      <c r="BO183">
        <f ca="1"/>
        <v>0</v>
      </c>
      <c r="BP183">
        <f ca="1"/>
        <v>0</v>
      </c>
      <c r="BQ183">
        <f ca="1"/>
        <v>0</v>
      </c>
      <c r="BR183" t="str">
        <f ca="1"/>
        <v/>
      </c>
      <c r="BS183">
        <f ca="1"/>
        <v>0</v>
      </c>
      <c r="BT183">
        <f ca="1"/>
        <v>0</v>
      </c>
      <c r="BU183" t="b">
        <f ca="1"/>
        <v>0</v>
      </c>
      <c r="BV183" t="b">
        <f ca="1"/>
        <v>0</v>
      </c>
      <c r="BW183">
        <f ca="1"/>
        <v>0</v>
      </c>
      <c r="BX183">
        <f ca="1"/>
        <v>0</v>
      </c>
      <c r="BY183">
        <f ca="1"/>
        <v>0</v>
      </c>
      <c r="BZ183">
        <f ca="1"/>
        <v>0</v>
      </c>
      <c r="CA183">
        <f ca="1"/>
        <v>1</v>
      </c>
      <c r="CB183">
        <f ca="1"/>
        <v>1</v>
      </c>
      <c r="CC183" t="b">
        <f ca="1"/>
        <v>0</v>
      </c>
      <c r="CD183" t="b">
        <f ca="1"/>
        <v>1</v>
      </c>
      <c r="CE183">
        <f ca="1"/>
        <v>0</v>
      </c>
      <c r="CF183">
        <f ca="1"/>
        <v>0</v>
      </c>
      <c r="CG183">
        <f ca="1"/>
        <v>0</v>
      </c>
      <c r="CH183">
        <f ca="1"/>
        <v>7</v>
      </c>
      <c r="CI183">
        <f ca="1"/>
        <v>173</v>
      </c>
      <c r="CJ183">
        <f ca="1"/>
        <v>0</v>
      </c>
      <c r="CK183">
        <f ca="1"/>
        <v>0</v>
      </c>
      <c r="CL183">
        <f ca="1"/>
        <v>0</v>
      </c>
      <c r="CM183">
        <f ca="1"/>
        <v>0</v>
      </c>
      <c r="CN183">
        <f ca="1"/>
        <v>0</v>
      </c>
      <c r="CO183">
        <f ca="1"/>
        <v>0</v>
      </c>
      <c r="CP183">
        <f ca="1"/>
        <v>0</v>
      </c>
      <c r="CQ183">
        <f ca="1"/>
        <v>0</v>
      </c>
      <c r="CR183">
        <f ca="1"/>
        <v>0</v>
      </c>
      <c r="CS183">
        <f ca="1"/>
        <v>0</v>
      </c>
      <c r="CT183">
        <f ca="1"/>
        <v>0</v>
      </c>
      <c r="CU183" t="b">
        <f ca="1"/>
        <v>1</v>
      </c>
      <c r="CV183" t="b">
        <f ca="1"/>
        <v>0</v>
      </c>
      <c r="CW183">
        <f ca="1"/>
        <v>173</v>
      </c>
      <c r="CX183">
        <f ca="1"/>
        <v>44</v>
      </c>
      <c r="CY183">
        <f ca="1"/>
        <v>1</v>
      </c>
      <c r="CZ183">
        <f ca="1"/>
        <v>0</v>
      </c>
      <c r="DA183">
        <f ca="1"/>
        <v>0</v>
      </c>
      <c r="DB183" t="b">
        <f ca="1"/>
        <v>1</v>
      </c>
      <c r="DC183" t="b">
        <f ca="1"/>
        <v>0</v>
      </c>
      <c r="DD183">
        <f ca="1"/>
        <v>0</v>
      </c>
      <c r="DE183" t="b">
        <f ca="1"/>
        <v>0</v>
      </c>
      <c r="DF183">
        <f ca="1"/>
        <v>0</v>
      </c>
    </row>
    <row r="184" spans="1:110" x14ac:dyDescent="0.2">
      <c r="A184" t="str">
        <f ca="1"/>
        <v>6_9 Border</v>
      </c>
      <c r="B184">
        <f ca="1"/>
        <v>7</v>
      </c>
      <c r="C184">
        <f ca="1"/>
        <v>0</v>
      </c>
      <c r="D184">
        <f ca="1"/>
        <v>0</v>
      </c>
      <c r="E184">
        <f ca="1"/>
        <v>0</v>
      </c>
      <c r="F184">
        <f ca="1"/>
        <v>0</v>
      </c>
      <c r="G184">
        <f ca="1"/>
        <v>0</v>
      </c>
      <c r="H184">
        <f ca="1"/>
        <v>0</v>
      </c>
      <c r="I184">
        <f ca="1"/>
        <v>0</v>
      </c>
      <c r="J184" t="str">
        <f ca="1"/>
        <v>1:48</v>
      </c>
      <c r="K184" t="b">
        <f ca="1"/>
        <v>0</v>
      </c>
      <c r="L184" t="b">
        <f ca="1"/>
        <v>0</v>
      </c>
      <c r="M184" t="b">
        <f ca="1"/>
        <v>0</v>
      </c>
      <c r="N184" t="str">
        <f ca="1"/>
        <v>Melusi</v>
      </c>
      <c r="O184" t="b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</v>
      </c>
      <c r="T184">
        <f ca="1"/>
        <v>0</v>
      </c>
      <c r="U184">
        <f ca="1"/>
        <v>0</v>
      </c>
      <c r="V184">
        <f ca="1"/>
        <v>0</v>
      </c>
      <c r="W184">
        <f ca="1"/>
        <v>0</v>
      </c>
      <c r="X184">
        <f ca="1"/>
        <v>0</v>
      </c>
      <c r="Y184">
        <f ca="1"/>
        <v>0</v>
      </c>
      <c r="Z184">
        <f ca="1"/>
        <v>7</v>
      </c>
      <c r="AA184">
        <f ca="1"/>
        <v>0</v>
      </c>
      <c r="AB184">
        <f ca="1"/>
        <v>0</v>
      </c>
      <c r="AC184">
        <f ca="1"/>
        <v>0</v>
      </c>
      <c r="AD184">
        <f ca="1"/>
        <v>0</v>
      </c>
      <c r="AE184">
        <f ca="1"/>
        <v>0</v>
      </c>
      <c r="AF184">
        <f ca="1"/>
        <v>0</v>
      </c>
      <c r="AG184">
        <f ca="1"/>
        <v>0</v>
      </c>
      <c r="AH184">
        <f ca="1"/>
        <v>0</v>
      </c>
      <c r="AI184">
        <f ca="1"/>
        <v>0</v>
      </c>
      <c r="AJ184">
        <f ca="1"/>
        <v>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  <c r="AQ184">
        <f ca="1"/>
        <v>0</v>
      </c>
      <c r="AR184">
        <f ca="1"/>
        <v>0</v>
      </c>
      <c r="AS184">
        <f ca="1"/>
        <v>0</v>
      </c>
      <c r="AT184">
        <f ca="1"/>
        <v>0</v>
      </c>
      <c r="AU184">
        <f ca="1"/>
        <v>0</v>
      </c>
      <c r="AV184">
        <f ca="1"/>
        <v>0</v>
      </c>
      <c r="AW184">
        <f ca="1"/>
        <v>0</v>
      </c>
      <c r="AX184">
        <f ca="1"/>
        <v>0</v>
      </c>
      <c r="AY184">
        <f ca="1"/>
        <v>0</v>
      </c>
      <c r="AZ184">
        <f ca="1"/>
        <v>0</v>
      </c>
      <c r="BA184">
        <f ca="1"/>
        <v>0</v>
      </c>
      <c r="BB184">
        <f ca="1"/>
        <v>0</v>
      </c>
      <c r="BC184">
        <f ca="1"/>
        <v>0</v>
      </c>
      <c r="BD184">
        <f ca="1"/>
        <v>0</v>
      </c>
      <c r="BE184">
        <f ca="1"/>
        <v>0</v>
      </c>
      <c r="BF184">
        <f ca="1"/>
        <v>0</v>
      </c>
      <c r="BG184">
        <f ca="1"/>
        <v>0</v>
      </c>
      <c r="BH184">
        <f ca="1"/>
        <v>0</v>
      </c>
      <c r="BI184">
        <f ca="1"/>
        <v>0</v>
      </c>
      <c r="BJ184">
        <f ca="1"/>
        <v>0</v>
      </c>
      <c r="BK184">
        <f ca="1"/>
        <v>0</v>
      </c>
      <c r="BL184">
        <f ca="1"/>
        <v>0</v>
      </c>
      <c r="BM184">
        <f ca="1"/>
        <v>0</v>
      </c>
      <c r="BN184">
        <f ca="1"/>
        <v>0</v>
      </c>
      <c r="BO184">
        <f ca="1"/>
        <v>0</v>
      </c>
      <c r="BP184">
        <f ca="1"/>
        <v>0</v>
      </c>
      <c r="BQ184">
        <f ca="1"/>
        <v>0</v>
      </c>
      <c r="BR184" t="str">
        <f ca="1"/>
        <v/>
      </c>
      <c r="BS184">
        <f ca="1"/>
        <v>0</v>
      </c>
      <c r="BT184">
        <f ca="1"/>
        <v>0</v>
      </c>
      <c r="BU184" t="b">
        <f ca="1"/>
        <v>0</v>
      </c>
      <c r="BV184" t="b">
        <f ca="1"/>
        <v>0</v>
      </c>
      <c r="BW184">
        <f ca="1"/>
        <v>0</v>
      </c>
      <c r="BX184">
        <f ca="1"/>
        <v>0</v>
      </c>
      <c r="BY184">
        <f ca="1"/>
        <v>0</v>
      </c>
      <c r="BZ184">
        <f ca="1"/>
        <v>0</v>
      </c>
      <c r="CA184">
        <f ca="1"/>
        <v>1</v>
      </c>
      <c r="CB184">
        <f ca="1"/>
        <v>1</v>
      </c>
      <c r="CC184" t="b">
        <f ca="1"/>
        <v>1</v>
      </c>
      <c r="CD184" t="b">
        <f ca="1"/>
        <v>1</v>
      </c>
      <c r="CE184">
        <f ca="1"/>
        <v>0</v>
      </c>
      <c r="CF184">
        <f ca="1"/>
        <v>0</v>
      </c>
      <c r="CG184">
        <f ca="1"/>
        <v>0</v>
      </c>
      <c r="CH184">
        <f ca="1"/>
        <v>108</v>
      </c>
      <c r="CI184">
        <f ca="1"/>
        <v>72</v>
      </c>
      <c r="CJ184">
        <f ca="1"/>
        <v>0</v>
      </c>
      <c r="CK184">
        <f ca="1"/>
        <v>0</v>
      </c>
      <c r="CL184">
        <f ca="1"/>
        <v>0</v>
      </c>
      <c r="CM184">
        <f ca="1"/>
        <v>0</v>
      </c>
      <c r="CN184">
        <f ca="1"/>
        <v>0</v>
      </c>
      <c r="CO184">
        <f ca="1"/>
        <v>0</v>
      </c>
      <c r="CP184">
        <f ca="1"/>
        <v>0</v>
      </c>
      <c r="CQ184">
        <f ca="1"/>
        <v>0</v>
      </c>
      <c r="CR184">
        <f ca="1"/>
        <v>0</v>
      </c>
      <c r="CS184">
        <f ca="1"/>
        <v>0</v>
      </c>
      <c r="CT184">
        <f ca="1"/>
        <v>0</v>
      </c>
      <c r="CU184">
        <f ca="1"/>
        <v>0</v>
      </c>
      <c r="CV184">
        <f ca="1"/>
        <v>0</v>
      </c>
      <c r="CW184">
        <f ca="1"/>
        <v>0</v>
      </c>
      <c r="CX184">
        <f ca="1"/>
        <v>0</v>
      </c>
      <c r="CY184">
        <f ca="1"/>
        <v>0</v>
      </c>
      <c r="CZ184">
        <f ca="1"/>
        <v>0</v>
      </c>
      <c r="DA184">
        <f ca="1"/>
        <v>0</v>
      </c>
      <c r="DB184" t="b">
        <f ca="1"/>
        <v>0</v>
      </c>
      <c r="DC184" t="b">
        <f ca="1"/>
        <v>0</v>
      </c>
      <c r="DD184">
        <f ca="1"/>
        <v>0</v>
      </c>
      <c r="DE184" t="b">
        <f ca="1"/>
        <v>0</v>
      </c>
      <c r="DF184">
        <f ca="1"/>
        <v>0</v>
      </c>
    </row>
    <row r="185" spans="1:110" x14ac:dyDescent="0.2">
      <c r="A185" t="str">
        <f ca="1"/>
        <v>6_9 Border</v>
      </c>
      <c r="B185">
        <f ca="1"/>
        <v>8</v>
      </c>
      <c r="C185">
        <f ca="1"/>
        <v>0</v>
      </c>
      <c r="D185">
        <f ca="1"/>
        <v>0</v>
      </c>
      <c r="E185">
        <f ca="1"/>
        <v>0</v>
      </c>
      <c r="F185">
        <f ca="1"/>
        <v>0</v>
      </c>
      <c r="G185">
        <f ca="1"/>
        <v>0</v>
      </c>
      <c r="H185">
        <f ca="1"/>
        <v>0</v>
      </c>
      <c r="I185">
        <f ca="1"/>
        <v>0</v>
      </c>
      <c r="J185" t="str">
        <f ca="1"/>
        <v>1:55</v>
      </c>
      <c r="K185" t="b">
        <f ca="1"/>
        <v>0</v>
      </c>
      <c r="L185" t="b">
        <f ca="1"/>
        <v>0</v>
      </c>
      <c r="M185" t="b">
        <f ca="1"/>
        <v>0</v>
      </c>
      <c r="N185" t="str">
        <f ca="1"/>
        <v>Melusi</v>
      </c>
      <c r="O185" t="b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</v>
      </c>
      <c r="T185">
        <f ca="1"/>
        <v>0</v>
      </c>
      <c r="U185">
        <f ca="1"/>
        <v>0</v>
      </c>
      <c r="V185">
        <f ca="1"/>
        <v>0</v>
      </c>
      <c r="W185">
        <f ca="1"/>
        <v>0</v>
      </c>
      <c r="X185">
        <f ca="1"/>
        <v>0</v>
      </c>
      <c r="Y185">
        <f ca="1"/>
        <v>0</v>
      </c>
      <c r="Z185">
        <f ca="1"/>
        <v>8</v>
      </c>
      <c r="AA185">
        <f ca="1"/>
        <v>0</v>
      </c>
      <c r="AB185">
        <f ca="1"/>
        <v>0</v>
      </c>
      <c r="AC185">
        <f ca="1"/>
        <v>0</v>
      </c>
      <c r="AD185">
        <f ca="1"/>
        <v>0</v>
      </c>
      <c r="AE185">
        <f ca="1"/>
        <v>0</v>
      </c>
      <c r="AF185">
        <f ca="1"/>
        <v>0</v>
      </c>
      <c r="AG185">
        <f ca="1"/>
        <v>0</v>
      </c>
      <c r="AH185">
        <f ca="1"/>
        <v>0</v>
      </c>
      <c r="AI185">
        <f ca="1"/>
        <v>0</v>
      </c>
      <c r="AJ185">
        <f ca="1"/>
        <v>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  <c r="AQ185">
        <f ca="1"/>
        <v>0</v>
      </c>
      <c r="AR185">
        <f ca="1"/>
        <v>0</v>
      </c>
      <c r="AS185">
        <f ca="1"/>
        <v>0</v>
      </c>
      <c r="AT185">
        <f ca="1"/>
        <v>0</v>
      </c>
      <c r="AU185">
        <f ca="1"/>
        <v>0</v>
      </c>
      <c r="AV185">
        <f ca="1"/>
        <v>0</v>
      </c>
      <c r="AW185">
        <f ca="1"/>
        <v>0</v>
      </c>
      <c r="AX185">
        <f ca="1"/>
        <v>0</v>
      </c>
      <c r="AY185">
        <f ca="1"/>
        <v>0</v>
      </c>
      <c r="AZ185">
        <f ca="1"/>
        <v>0</v>
      </c>
      <c r="BA185">
        <f ca="1"/>
        <v>0</v>
      </c>
      <c r="BB185">
        <f ca="1"/>
        <v>0</v>
      </c>
      <c r="BC185">
        <f ca="1"/>
        <v>0</v>
      </c>
      <c r="BD185">
        <f ca="1"/>
        <v>0</v>
      </c>
      <c r="BE185">
        <f ca="1"/>
        <v>0</v>
      </c>
      <c r="BF185">
        <f ca="1"/>
        <v>0</v>
      </c>
      <c r="BG185">
        <f ca="1"/>
        <v>0</v>
      </c>
      <c r="BH185">
        <f ca="1"/>
        <v>0</v>
      </c>
      <c r="BI185">
        <f ca="1"/>
        <v>0</v>
      </c>
      <c r="BJ185">
        <f ca="1"/>
        <v>0</v>
      </c>
      <c r="BK185">
        <f ca="1"/>
        <v>0</v>
      </c>
      <c r="BL185">
        <f ca="1"/>
        <v>0</v>
      </c>
      <c r="BM185">
        <f ca="1"/>
        <v>0</v>
      </c>
      <c r="BN185">
        <f ca="1"/>
        <v>0</v>
      </c>
      <c r="BO185">
        <f ca="1"/>
        <v>0</v>
      </c>
      <c r="BP185">
        <f ca="1"/>
        <v>0</v>
      </c>
      <c r="BQ185">
        <f ca="1"/>
        <v>0</v>
      </c>
      <c r="BR185" t="str">
        <f ca="1"/>
        <v/>
      </c>
      <c r="BS185">
        <f ca="1"/>
        <v>0</v>
      </c>
      <c r="BT185">
        <f ca="1"/>
        <v>0</v>
      </c>
      <c r="BU185" t="b">
        <f ca="1"/>
        <v>0</v>
      </c>
      <c r="BV185" t="b">
        <f ca="1"/>
        <v>0</v>
      </c>
      <c r="BW185">
        <f ca="1"/>
        <v>0</v>
      </c>
      <c r="BX185">
        <f ca="1"/>
        <v>0</v>
      </c>
      <c r="BY185">
        <f ca="1"/>
        <v>0</v>
      </c>
      <c r="BZ185" t="str">
        <f ca="1"/>
        <v xml:space="preserve"> </v>
      </c>
      <c r="CA185">
        <f ca="1"/>
        <v>1</v>
      </c>
      <c r="CB185">
        <f ca="1"/>
        <v>1</v>
      </c>
      <c r="CC185" t="b">
        <f ca="1"/>
        <v>1</v>
      </c>
      <c r="CD185" t="b">
        <f ca="1"/>
        <v>1</v>
      </c>
      <c r="CE185">
        <f ca="1"/>
        <v>0</v>
      </c>
      <c r="CF185">
        <f ca="1"/>
        <v>0</v>
      </c>
      <c r="CG185">
        <f ca="1"/>
        <v>0</v>
      </c>
      <c r="CH185">
        <f ca="1"/>
        <v>115</v>
      </c>
      <c r="CI185">
        <f ca="1"/>
        <v>65</v>
      </c>
      <c r="CJ185">
        <f ca="1"/>
        <v>0</v>
      </c>
      <c r="CK185">
        <f ca="1"/>
        <v>0</v>
      </c>
      <c r="CL185">
        <f ca="1"/>
        <v>0</v>
      </c>
      <c r="CM185">
        <f ca="1"/>
        <v>0</v>
      </c>
      <c r="CN185">
        <f ca="1"/>
        <v>0</v>
      </c>
      <c r="CO185">
        <f ca="1"/>
        <v>0</v>
      </c>
      <c r="CP185">
        <f ca="1"/>
        <v>0</v>
      </c>
      <c r="CQ185">
        <f ca="1"/>
        <v>0</v>
      </c>
      <c r="CR185">
        <f ca="1"/>
        <v>0</v>
      </c>
      <c r="CS185">
        <f ca="1"/>
        <v>0</v>
      </c>
      <c r="CT185">
        <f ca="1"/>
        <v>0</v>
      </c>
      <c r="CU185">
        <f ca="1"/>
        <v>0</v>
      </c>
      <c r="CV185">
        <f ca="1"/>
        <v>0</v>
      </c>
      <c r="CW185">
        <f ca="1"/>
        <v>0</v>
      </c>
      <c r="CX185">
        <f ca="1"/>
        <v>0</v>
      </c>
      <c r="CY185">
        <f ca="1"/>
        <v>0</v>
      </c>
      <c r="CZ185">
        <f ca="1"/>
        <v>0</v>
      </c>
      <c r="DA185">
        <f ca="1"/>
        <v>0</v>
      </c>
      <c r="DB185" t="b">
        <f ca="1"/>
        <v>0</v>
      </c>
      <c r="DC185" t="b">
        <f ca="1"/>
        <v>1</v>
      </c>
      <c r="DD185">
        <f ca="1"/>
        <v>0</v>
      </c>
      <c r="DE185" t="b">
        <f ca="1"/>
        <v>0</v>
      </c>
      <c r="DF185">
        <f ca="1"/>
        <v>0</v>
      </c>
    </row>
    <row r="186" spans="1:110" x14ac:dyDescent="0.2">
      <c r="A186" t="str">
        <f ca="1"/>
        <v>6_9 Border</v>
      </c>
      <c r="B186">
        <f ca="1"/>
        <v>9</v>
      </c>
      <c r="C186">
        <f ca="1"/>
        <v>0</v>
      </c>
      <c r="D186">
        <f ca="1"/>
        <v>0</v>
      </c>
      <c r="E186">
        <f ca="1"/>
        <v>0</v>
      </c>
      <c r="F186">
        <f ca="1"/>
        <v>0</v>
      </c>
      <c r="G186">
        <f ca="1"/>
        <v>0</v>
      </c>
      <c r="H186">
        <f ca="1"/>
        <v>0</v>
      </c>
      <c r="I186">
        <f ca="1"/>
        <v>0</v>
      </c>
      <c r="J186" t="str">
        <f ca="1"/>
        <v>2:27</v>
      </c>
      <c r="K186" t="b">
        <f ca="1"/>
        <v>0</v>
      </c>
      <c r="L186" t="b">
        <f ca="1"/>
        <v>0</v>
      </c>
      <c r="M186" t="b">
        <f ca="1"/>
        <v>1</v>
      </c>
      <c r="N186" t="str">
        <f ca="1"/>
        <v>Jager</v>
      </c>
      <c r="O186" t="b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</v>
      </c>
      <c r="T186">
        <f ca="1"/>
        <v>0</v>
      </c>
      <c r="U186">
        <f ca="1"/>
        <v>0</v>
      </c>
      <c r="V186">
        <f ca="1"/>
        <v>0</v>
      </c>
      <c r="W186">
        <f ca="1"/>
        <v>0</v>
      </c>
      <c r="X186">
        <f ca="1"/>
        <v>0</v>
      </c>
      <c r="Y186">
        <f ca="1"/>
        <v>0</v>
      </c>
      <c r="Z186">
        <f ca="1"/>
        <v>9</v>
      </c>
      <c r="AA186">
        <f ca="1"/>
        <v>0</v>
      </c>
      <c r="AB186">
        <f ca="1"/>
        <v>0</v>
      </c>
      <c r="AC186">
        <f ca="1"/>
        <v>0</v>
      </c>
      <c r="AD186">
        <f ca="1"/>
        <v>0</v>
      </c>
      <c r="AE186">
        <f ca="1"/>
        <v>0</v>
      </c>
      <c r="AF186">
        <f ca="1"/>
        <v>0</v>
      </c>
      <c r="AG186">
        <f ca="1"/>
        <v>0</v>
      </c>
      <c r="AH186">
        <f ca="1"/>
        <v>0</v>
      </c>
      <c r="AI186">
        <f ca="1"/>
        <v>0</v>
      </c>
      <c r="AJ186">
        <f ca="1"/>
        <v>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  <c r="AQ186">
        <f ca="1"/>
        <v>0</v>
      </c>
      <c r="AR186">
        <f ca="1"/>
        <v>0</v>
      </c>
      <c r="AS186">
        <f ca="1"/>
        <v>0</v>
      </c>
      <c r="AT186">
        <f ca="1"/>
        <v>0</v>
      </c>
      <c r="AU186">
        <f ca="1"/>
        <v>0</v>
      </c>
      <c r="AV186">
        <f ca="1"/>
        <v>0</v>
      </c>
      <c r="AW186">
        <f ca="1"/>
        <v>0</v>
      </c>
      <c r="AX186">
        <f ca="1"/>
        <v>0</v>
      </c>
      <c r="AY186">
        <f ca="1"/>
        <v>0</v>
      </c>
      <c r="AZ186">
        <f ca="1"/>
        <v>0</v>
      </c>
      <c r="BA186">
        <f ca="1"/>
        <v>0</v>
      </c>
      <c r="BB186">
        <f ca="1"/>
        <v>0</v>
      </c>
      <c r="BC186">
        <f ca="1"/>
        <v>0</v>
      </c>
      <c r="BD186">
        <f ca="1"/>
        <v>0</v>
      </c>
      <c r="BE186">
        <f ca="1"/>
        <v>0</v>
      </c>
      <c r="BF186">
        <f ca="1"/>
        <v>0</v>
      </c>
      <c r="BG186">
        <f ca="1"/>
        <v>0</v>
      </c>
      <c r="BH186">
        <f ca="1"/>
        <v>0</v>
      </c>
      <c r="BI186">
        <f ca="1"/>
        <v>0</v>
      </c>
      <c r="BJ186">
        <f ca="1"/>
        <v>0</v>
      </c>
      <c r="BK186">
        <f ca="1"/>
        <v>0</v>
      </c>
      <c r="BL186">
        <f ca="1"/>
        <v>0</v>
      </c>
      <c r="BM186">
        <f ca="1"/>
        <v>0</v>
      </c>
      <c r="BN186">
        <f ca="1"/>
        <v>0</v>
      </c>
      <c r="BO186">
        <f ca="1"/>
        <v>0</v>
      </c>
      <c r="BP186">
        <f ca="1"/>
        <v>0</v>
      </c>
      <c r="BQ186">
        <f ca="1"/>
        <v>0</v>
      </c>
      <c r="BR186" t="str">
        <f ca="1"/>
        <v/>
      </c>
      <c r="BS186">
        <f ca="1"/>
        <v>0</v>
      </c>
      <c r="BT186">
        <f ca="1"/>
        <v>0</v>
      </c>
      <c r="BU186" t="b">
        <f ca="1"/>
        <v>0</v>
      </c>
      <c r="BV186" t="b">
        <f ca="1"/>
        <v>0</v>
      </c>
      <c r="BW186">
        <f ca="1"/>
        <v>0</v>
      </c>
      <c r="BX186">
        <f ca="1"/>
        <v>0</v>
      </c>
      <c r="BY186">
        <f ca="1"/>
        <v>0</v>
      </c>
      <c r="BZ186">
        <f ca="1"/>
        <v>0</v>
      </c>
      <c r="CA186">
        <f ca="1"/>
        <v>0</v>
      </c>
      <c r="CB186">
        <f ca="1"/>
        <v>0</v>
      </c>
      <c r="CC186" t="b">
        <f ca="1"/>
        <v>0</v>
      </c>
      <c r="CD186" t="b">
        <f ca="1"/>
        <v>0</v>
      </c>
      <c r="CE186">
        <f ca="1"/>
        <v>0</v>
      </c>
      <c r="CF186">
        <f ca="1"/>
        <v>0</v>
      </c>
      <c r="CG186">
        <f ca="1"/>
        <v>0</v>
      </c>
      <c r="CH186">
        <f ca="1"/>
        <v>147</v>
      </c>
      <c r="CI186">
        <f ca="1"/>
        <v>33</v>
      </c>
      <c r="CJ186">
        <f ca="1"/>
        <v>0</v>
      </c>
      <c r="CK186">
        <f ca="1"/>
        <v>0</v>
      </c>
      <c r="CL186">
        <f ca="1"/>
        <v>0</v>
      </c>
      <c r="CM186">
        <f ca="1"/>
        <v>0</v>
      </c>
      <c r="CN186">
        <f ca="1"/>
        <v>0</v>
      </c>
      <c r="CO186">
        <f ca="1"/>
        <v>0</v>
      </c>
      <c r="CP186">
        <f ca="1"/>
        <v>0</v>
      </c>
      <c r="CQ186">
        <f ca="1"/>
        <v>0</v>
      </c>
      <c r="CR186">
        <f ca="1"/>
        <v>0</v>
      </c>
      <c r="CS186">
        <f ca="1"/>
        <v>0</v>
      </c>
      <c r="CT186">
        <f ca="1"/>
        <v>0</v>
      </c>
      <c r="CU186">
        <f ca="1"/>
        <v>0</v>
      </c>
      <c r="CV186">
        <f ca="1"/>
        <v>0</v>
      </c>
      <c r="CW186">
        <f ca="1"/>
        <v>0</v>
      </c>
      <c r="CX186">
        <f ca="1"/>
        <v>0</v>
      </c>
      <c r="CY186">
        <f ca="1"/>
        <v>0</v>
      </c>
      <c r="CZ186">
        <f ca="1"/>
        <v>0</v>
      </c>
      <c r="DA186">
        <f ca="1"/>
        <v>0</v>
      </c>
      <c r="DB186" t="b">
        <f ca="1"/>
        <v>0</v>
      </c>
      <c r="DC186" t="b">
        <f ca="1"/>
        <v>0</v>
      </c>
      <c r="DD186">
        <f ca="1"/>
        <v>0</v>
      </c>
      <c r="DE186" t="b">
        <f ca="1"/>
        <v>0</v>
      </c>
      <c r="DF186">
        <f ca="1"/>
        <v>0</v>
      </c>
    </row>
    <row r="187" spans="1:110" x14ac:dyDescent="0.2">
      <c r="A187" t="str">
        <f ca="1"/>
        <v>6_9 Border</v>
      </c>
      <c r="B187">
        <f ca="1"/>
        <v>10</v>
      </c>
      <c r="C187">
        <f ca="1"/>
        <v>0</v>
      </c>
      <c r="D187">
        <f ca="1"/>
        <v>0</v>
      </c>
      <c r="E187">
        <f ca="1"/>
        <v>0</v>
      </c>
      <c r="F187">
        <f ca="1"/>
        <v>0</v>
      </c>
      <c r="G187">
        <f ca="1"/>
        <v>0</v>
      </c>
      <c r="H187">
        <f ca="1"/>
        <v>0</v>
      </c>
      <c r="I187">
        <f ca="1"/>
        <v>0</v>
      </c>
      <c r="J187" t="str">
        <f ca="1"/>
        <v>2:36</v>
      </c>
      <c r="K187" t="b">
        <f ca="1"/>
        <v>0</v>
      </c>
      <c r="L187" t="b">
        <f ca="1"/>
        <v>0</v>
      </c>
      <c r="M187" t="b">
        <f ca="1"/>
        <v>1</v>
      </c>
      <c r="N187" t="str">
        <f ca="1"/>
        <v>Jager</v>
      </c>
      <c r="O187" t="b">
        <f ca="1"/>
        <v>0</v>
      </c>
      <c r="P187">
        <f ca="1"/>
        <v>0</v>
      </c>
      <c r="Q187">
        <f ca="1"/>
        <v>0</v>
      </c>
      <c r="R187">
        <f ca="1"/>
        <v>0</v>
      </c>
      <c r="S187">
        <f ca="1"/>
        <v>0</v>
      </c>
      <c r="T187">
        <f ca="1"/>
        <v>0</v>
      </c>
      <c r="U187">
        <f ca="1"/>
        <v>0</v>
      </c>
      <c r="V187">
        <f ca="1"/>
        <v>0</v>
      </c>
      <c r="W187">
        <f ca="1"/>
        <v>0</v>
      </c>
      <c r="X187">
        <f ca="1"/>
        <v>0</v>
      </c>
      <c r="Y187">
        <f ca="1"/>
        <v>0</v>
      </c>
      <c r="Z187">
        <f ca="1"/>
        <v>10</v>
      </c>
      <c r="AA187">
        <f ca="1"/>
        <v>0</v>
      </c>
      <c r="AB187">
        <f ca="1"/>
        <v>0</v>
      </c>
      <c r="AC187">
        <f ca="1"/>
        <v>0</v>
      </c>
      <c r="AD187">
        <f ca="1"/>
        <v>0</v>
      </c>
      <c r="AE187">
        <f ca="1"/>
        <v>0</v>
      </c>
      <c r="AF187">
        <f ca="1"/>
        <v>0</v>
      </c>
      <c r="AG187">
        <f ca="1"/>
        <v>0</v>
      </c>
      <c r="AH187">
        <f ca="1"/>
        <v>0</v>
      </c>
      <c r="AI187">
        <f ca="1"/>
        <v>0</v>
      </c>
      <c r="AJ187">
        <f ca="1"/>
        <v>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  <c r="AQ187">
        <f ca="1"/>
        <v>0</v>
      </c>
      <c r="AR187">
        <f ca="1"/>
        <v>0</v>
      </c>
      <c r="AS187">
        <f ca="1"/>
        <v>0</v>
      </c>
      <c r="AT187">
        <f ca="1"/>
        <v>0</v>
      </c>
      <c r="AU187">
        <f ca="1"/>
        <v>0</v>
      </c>
      <c r="AV187">
        <f ca="1"/>
        <v>0</v>
      </c>
      <c r="AW187">
        <f ca="1"/>
        <v>0</v>
      </c>
      <c r="AX187">
        <f ca="1"/>
        <v>0</v>
      </c>
      <c r="AY187">
        <f ca="1"/>
        <v>0</v>
      </c>
      <c r="AZ187">
        <f ca="1"/>
        <v>0</v>
      </c>
      <c r="BA187">
        <f ca="1"/>
        <v>0</v>
      </c>
      <c r="BB187">
        <f ca="1"/>
        <v>0</v>
      </c>
      <c r="BC187">
        <f ca="1"/>
        <v>0</v>
      </c>
      <c r="BD187">
        <f ca="1"/>
        <v>0</v>
      </c>
      <c r="BE187">
        <f ca="1"/>
        <v>0</v>
      </c>
      <c r="BF187">
        <f ca="1"/>
        <v>0</v>
      </c>
      <c r="BG187">
        <f ca="1"/>
        <v>0</v>
      </c>
      <c r="BH187">
        <f ca="1"/>
        <v>0</v>
      </c>
      <c r="BI187">
        <f ca="1"/>
        <v>0</v>
      </c>
      <c r="BJ187">
        <f ca="1"/>
        <v>0</v>
      </c>
      <c r="BK187">
        <f ca="1"/>
        <v>0</v>
      </c>
      <c r="BL187">
        <f ca="1"/>
        <v>0</v>
      </c>
      <c r="BM187">
        <f ca="1"/>
        <v>0</v>
      </c>
      <c r="BN187">
        <f ca="1"/>
        <v>0</v>
      </c>
      <c r="BO187">
        <f ca="1"/>
        <v>0</v>
      </c>
      <c r="BP187">
        <f ca="1"/>
        <v>0</v>
      </c>
      <c r="BQ187">
        <f ca="1"/>
        <v>0</v>
      </c>
      <c r="BR187" t="str">
        <f ca="1"/>
        <v/>
      </c>
      <c r="BS187">
        <f ca="1"/>
        <v>0</v>
      </c>
      <c r="BT187">
        <f ca="1"/>
        <v>0</v>
      </c>
      <c r="BU187" t="b">
        <f ca="1"/>
        <v>0</v>
      </c>
      <c r="BV187" t="b">
        <f ca="1"/>
        <v>0</v>
      </c>
      <c r="BW187">
        <f ca="1"/>
        <v>0</v>
      </c>
      <c r="BX187">
        <f ca="1"/>
        <v>0</v>
      </c>
      <c r="BY187">
        <f ca="1"/>
        <v>0</v>
      </c>
      <c r="BZ187">
        <f ca="1"/>
        <v>0</v>
      </c>
      <c r="CA187">
        <f ca="1"/>
        <v>0</v>
      </c>
      <c r="CB187">
        <f ca="1"/>
        <v>0</v>
      </c>
      <c r="CC187" t="b">
        <f ca="1"/>
        <v>0</v>
      </c>
      <c r="CD187" t="b">
        <f ca="1"/>
        <v>0</v>
      </c>
      <c r="CE187">
        <f ca="1"/>
        <v>0</v>
      </c>
      <c r="CF187">
        <f ca="1"/>
        <v>0</v>
      </c>
      <c r="CG187">
        <f ca="1"/>
        <v>0</v>
      </c>
      <c r="CH187">
        <f ca="1"/>
        <v>156</v>
      </c>
      <c r="CI187">
        <f ca="1"/>
        <v>24</v>
      </c>
      <c r="CJ187">
        <f ca="1"/>
        <v>0</v>
      </c>
      <c r="CK187">
        <f ca="1"/>
        <v>0</v>
      </c>
      <c r="CL187">
        <f ca="1"/>
        <v>0</v>
      </c>
      <c r="CM187">
        <f ca="1"/>
        <v>0</v>
      </c>
      <c r="CN187">
        <f ca="1"/>
        <v>0</v>
      </c>
      <c r="CO187">
        <f ca="1"/>
        <v>0</v>
      </c>
      <c r="CP187">
        <f ca="1"/>
        <v>0</v>
      </c>
      <c r="CQ187">
        <f ca="1"/>
        <v>0</v>
      </c>
      <c r="CR187">
        <f ca="1"/>
        <v>0</v>
      </c>
      <c r="CS187">
        <f ca="1"/>
        <v>0</v>
      </c>
      <c r="CT187">
        <f ca="1"/>
        <v>0</v>
      </c>
      <c r="CU187">
        <f ca="1"/>
        <v>0</v>
      </c>
      <c r="CV187">
        <f ca="1"/>
        <v>0</v>
      </c>
      <c r="CW187">
        <f ca="1"/>
        <v>0</v>
      </c>
      <c r="CX187">
        <f ca="1"/>
        <v>0</v>
      </c>
      <c r="CY187">
        <f ca="1"/>
        <v>0</v>
      </c>
      <c r="CZ187">
        <f ca="1"/>
        <v>0</v>
      </c>
      <c r="DA187">
        <f ca="1"/>
        <v>0</v>
      </c>
      <c r="DB187" t="b">
        <f ca="1"/>
        <v>0</v>
      </c>
      <c r="DC187" t="b">
        <f ca="1"/>
        <v>0</v>
      </c>
      <c r="DD187">
        <f ca="1"/>
        <v>0</v>
      </c>
      <c r="DE187" t="b">
        <f ca="1"/>
        <v>0</v>
      </c>
      <c r="DF187">
        <f ca="1"/>
        <v>0</v>
      </c>
    </row>
    <row r="188" spans="1:110" x14ac:dyDescent="0.2">
      <c r="A188" t="str">
        <f ca="1"/>
        <v>6_9 Border</v>
      </c>
      <c r="B188">
        <f ca="1"/>
        <v>11</v>
      </c>
      <c r="C188">
        <f ca="1"/>
        <v>0</v>
      </c>
      <c r="D188">
        <f ca="1"/>
        <v>0</v>
      </c>
      <c r="E188">
        <f ca="1"/>
        <v>0</v>
      </c>
      <c r="F188">
        <f ca="1"/>
        <v>0</v>
      </c>
      <c r="G188">
        <f ca="1"/>
        <v>0</v>
      </c>
      <c r="H188">
        <f ca="1"/>
        <v>0</v>
      </c>
      <c r="I188">
        <f ca="1"/>
        <v>0</v>
      </c>
      <c r="J188">
        <f ca="1"/>
        <v>0</v>
      </c>
      <c r="K188" t="b">
        <f ca="1"/>
        <v>0</v>
      </c>
      <c r="L188" t="b">
        <f ca="1"/>
        <v>0</v>
      </c>
      <c r="M188" t="b">
        <f ca="1"/>
        <v>0</v>
      </c>
      <c r="N188" t="str">
        <f ca="1"/>
        <v>Wamai</v>
      </c>
      <c r="O188" t="b">
        <f ca="1"/>
        <v>0</v>
      </c>
      <c r="P188">
        <f ca="1"/>
        <v>0</v>
      </c>
      <c r="Q188">
        <f ca="1"/>
        <v>0</v>
      </c>
      <c r="R188">
        <f ca="1"/>
        <v>0</v>
      </c>
      <c r="S188">
        <f ca="1"/>
        <v>0</v>
      </c>
      <c r="T188">
        <f ca="1"/>
        <v>0</v>
      </c>
      <c r="U188">
        <f ca="1"/>
        <v>0</v>
      </c>
      <c r="V188">
        <f ca="1"/>
        <v>0</v>
      </c>
      <c r="W188">
        <f ca="1"/>
        <v>0</v>
      </c>
      <c r="X188">
        <f ca="1"/>
        <v>0</v>
      </c>
      <c r="Y188">
        <f ca="1"/>
        <v>0</v>
      </c>
      <c r="Z188">
        <f ca="1"/>
        <v>11</v>
      </c>
      <c r="AA188">
        <f ca="1"/>
        <v>0</v>
      </c>
      <c r="AB188">
        <f ca="1"/>
        <v>0</v>
      </c>
      <c r="AC188">
        <f ca="1"/>
        <v>0</v>
      </c>
      <c r="AD188">
        <f ca="1"/>
        <v>0</v>
      </c>
      <c r="AE188">
        <f ca="1"/>
        <v>0</v>
      </c>
      <c r="AF188">
        <f ca="1"/>
        <v>0</v>
      </c>
      <c r="AG188">
        <f ca="1"/>
        <v>0</v>
      </c>
      <c r="AH188">
        <f ca="1"/>
        <v>0</v>
      </c>
      <c r="AI188">
        <f ca="1"/>
        <v>0</v>
      </c>
      <c r="AJ188">
        <f ca="1"/>
        <v>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  <c r="AQ188">
        <f ca="1"/>
        <v>0</v>
      </c>
      <c r="AR188">
        <f ca="1"/>
        <v>0</v>
      </c>
      <c r="AS188">
        <f ca="1"/>
        <v>0</v>
      </c>
      <c r="AT188">
        <f ca="1"/>
        <v>0</v>
      </c>
      <c r="AU188">
        <f ca="1"/>
        <v>0</v>
      </c>
      <c r="AV188">
        <f ca="1"/>
        <v>0</v>
      </c>
      <c r="AW188">
        <f ca="1"/>
        <v>0</v>
      </c>
      <c r="AX188">
        <f ca="1"/>
        <v>0</v>
      </c>
      <c r="AY188">
        <f ca="1"/>
        <v>0</v>
      </c>
      <c r="AZ188">
        <f ca="1"/>
        <v>0</v>
      </c>
      <c r="BA188">
        <f ca="1"/>
        <v>0</v>
      </c>
      <c r="BB188">
        <f ca="1"/>
        <v>0</v>
      </c>
      <c r="BC188">
        <f ca="1"/>
        <v>0</v>
      </c>
      <c r="BD188">
        <f ca="1"/>
        <v>0</v>
      </c>
      <c r="BE188">
        <f ca="1"/>
        <v>0</v>
      </c>
      <c r="BF188">
        <f ca="1"/>
        <v>0</v>
      </c>
      <c r="BG188">
        <f ca="1"/>
        <v>0</v>
      </c>
      <c r="BH188">
        <f ca="1"/>
        <v>0</v>
      </c>
      <c r="BI188">
        <f ca="1"/>
        <v>0</v>
      </c>
      <c r="BJ188">
        <f ca="1"/>
        <v>0</v>
      </c>
      <c r="BK188">
        <f ca="1"/>
        <v>0</v>
      </c>
      <c r="BL188">
        <f ca="1"/>
        <v>0</v>
      </c>
      <c r="BM188">
        <f ca="1"/>
        <v>0</v>
      </c>
      <c r="BN188">
        <f ca="1"/>
        <v>0</v>
      </c>
      <c r="BO188">
        <f ca="1"/>
        <v>0</v>
      </c>
      <c r="BP188">
        <f ca="1"/>
        <v>0</v>
      </c>
      <c r="BQ188">
        <f ca="1"/>
        <v>0</v>
      </c>
      <c r="BR188" t="str">
        <f ca="1"/>
        <v/>
      </c>
      <c r="BS188">
        <f ca="1"/>
        <v>0</v>
      </c>
      <c r="BT188">
        <f ca="1"/>
        <v>0</v>
      </c>
      <c r="BU188" t="b">
        <f ca="1"/>
        <v>0</v>
      </c>
      <c r="BV188" t="b">
        <f ca="1"/>
        <v>0</v>
      </c>
      <c r="BW188">
        <f ca="1"/>
        <v>0</v>
      </c>
      <c r="BX188">
        <f ca="1"/>
        <v>0</v>
      </c>
      <c r="BY188">
        <f ca="1"/>
        <v>0</v>
      </c>
      <c r="BZ188">
        <f ca="1"/>
        <v>0</v>
      </c>
      <c r="CA188">
        <f ca="1"/>
        <v>3</v>
      </c>
      <c r="CB188">
        <f ca="1"/>
        <v>1</v>
      </c>
      <c r="CC188" t="b">
        <f ca="1"/>
        <v>0</v>
      </c>
      <c r="CD188" t="b">
        <f ca="1"/>
        <v>1</v>
      </c>
      <c r="CE188">
        <f ca="1"/>
        <v>0</v>
      </c>
      <c r="CF188">
        <f ca="1"/>
        <v>0</v>
      </c>
      <c r="CG188">
        <f ca="1"/>
        <v>0</v>
      </c>
      <c r="CH188">
        <f ca="1"/>
        <v>0</v>
      </c>
      <c r="CI188" t="b">
        <f ca="1"/>
        <v>0</v>
      </c>
      <c r="CJ188">
        <f ca="1"/>
        <v>0</v>
      </c>
      <c r="CK188">
        <f ca="1"/>
        <v>0</v>
      </c>
      <c r="CL188">
        <f ca="1"/>
        <v>0</v>
      </c>
      <c r="CM188">
        <f ca="1"/>
        <v>0</v>
      </c>
      <c r="CN188">
        <f ca="1"/>
        <v>0</v>
      </c>
      <c r="CO188">
        <f ca="1"/>
        <v>0</v>
      </c>
      <c r="CP188">
        <f ca="1"/>
        <v>0</v>
      </c>
      <c r="CQ188">
        <f ca="1"/>
        <v>0</v>
      </c>
      <c r="CR188">
        <f ca="1"/>
        <v>0</v>
      </c>
      <c r="CS188">
        <f ca="1"/>
        <v>0</v>
      </c>
      <c r="CT188">
        <f ca="1"/>
        <v>0</v>
      </c>
      <c r="CU188">
        <f ca="1"/>
        <v>0</v>
      </c>
      <c r="CV188">
        <f ca="1"/>
        <v>0</v>
      </c>
      <c r="CW188">
        <f ca="1"/>
        <v>0</v>
      </c>
      <c r="CX188">
        <f ca="1"/>
        <v>0</v>
      </c>
      <c r="CY188">
        <f ca="1"/>
        <v>0</v>
      </c>
      <c r="CZ188">
        <f ca="1"/>
        <v>0</v>
      </c>
      <c r="DA188">
        <f ca="1"/>
        <v>0</v>
      </c>
      <c r="DB188" t="b">
        <f ca="1"/>
        <v>0</v>
      </c>
      <c r="DC188" t="b">
        <f ca="1"/>
        <v>0</v>
      </c>
      <c r="DD188">
        <f ca="1"/>
        <v>0</v>
      </c>
      <c r="DE188" t="b">
        <f ca="1"/>
        <v>0</v>
      </c>
      <c r="DF188">
        <f ca="1"/>
        <v>0</v>
      </c>
    </row>
    <row r="189" spans="1:110" x14ac:dyDescent="0.2">
      <c r="A189" t="str">
        <f ca="1"/>
        <v>6_9 Border</v>
      </c>
      <c r="B189">
        <f ca="1"/>
        <v>12</v>
      </c>
      <c r="C189">
        <f ca="1"/>
        <v>0</v>
      </c>
      <c r="D189">
        <f ca="1"/>
        <v>0</v>
      </c>
      <c r="E189">
        <f ca="1"/>
        <v>0</v>
      </c>
      <c r="F189">
        <f ca="1"/>
        <v>0</v>
      </c>
      <c r="G189">
        <f ca="1"/>
        <v>0</v>
      </c>
      <c r="H189">
        <f ca="1"/>
        <v>0</v>
      </c>
      <c r="I189">
        <f ca="1"/>
        <v>0</v>
      </c>
      <c r="J189" t="str">
        <f ca="1"/>
        <v>2:16</v>
      </c>
      <c r="K189" t="b">
        <f ca="1"/>
        <v>0</v>
      </c>
      <c r="L189" t="b">
        <f ca="1"/>
        <v>0</v>
      </c>
      <c r="M189" t="b">
        <f ca="1"/>
        <v>1</v>
      </c>
      <c r="N189" t="str">
        <f ca="1"/>
        <v>Wamai</v>
      </c>
      <c r="O189" t="b">
        <f ca="1"/>
        <v>0</v>
      </c>
      <c r="P189">
        <f ca="1"/>
        <v>0</v>
      </c>
      <c r="Q189">
        <f ca="1"/>
        <v>0</v>
      </c>
      <c r="R189">
        <f ca="1"/>
        <v>0</v>
      </c>
      <c r="S189">
        <f ca="1"/>
        <v>0</v>
      </c>
      <c r="T189">
        <f ca="1"/>
        <v>0</v>
      </c>
      <c r="U189">
        <f ca="1"/>
        <v>0</v>
      </c>
      <c r="V189">
        <f ca="1"/>
        <v>0</v>
      </c>
      <c r="W189">
        <f ca="1"/>
        <v>0</v>
      </c>
      <c r="X189">
        <f ca="1"/>
        <v>0</v>
      </c>
      <c r="Y189">
        <f ca="1"/>
        <v>0</v>
      </c>
      <c r="Z189">
        <f ca="1"/>
        <v>12</v>
      </c>
      <c r="AA189">
        <f ca="1"/>
        <v>0</v>
      </c>
      <c r="AB189">
        <f ca="1"/>
        <v>0</v>
      </c>
      <c r="AC189">
        <f ca="1"/>
        <v>0</v>
      </c>
      <c r="AD189">
        <f ca="1"/>
        <v>0</v>
      </c>
      <c r="AE189">
        <f ca="1"/>
        <v>0</v>
      </c>
      <c r="AF189">
        <f ca="1"/>
        <v>0</v>
      </c>
      <c r="AG189">
        <f ca="1"/>
        <v>0</v>
      </c>
      <c r="AH189">
        <f ca="1"/>
        <v>0</v>
      </c>
      <c r="AI189">
        <f ca="1"/>
        <v>0</v>
      </c>
      <c r="AJ189">
        <f ca="1"/>
        <v>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  <c r="AQ189">
        <f ca="1"/>
        <v>0</v>
      </c>
      <c r="AR189">
        <f ca="1"/>
        <v>0</v>
      </c>
      <c r="AS189">
        <f ca="1"/>
        <v>0</v>
      </c>
      <c r="AT189">
        <f ca="1"/>
        <v>0</v>
      </c>
      <c r="AU189">
        <f ca="1"/>
        <v>0</v>
      </c>
      <c r="AV189">
        <f ca="1"/>
        <v>0</v>
      </c>
      <c r="AW189">
        <f ca="1"/>
        <v>0</v>
      </c>
      <c r="AX189">
        <f ca="1"/>
        <v>0</v>
      </c>
      <c r="AY189">
        <f ca="1"/>
        <v>0</v>
      </c>
      <c r="AZ189">
        <f ca="1"/>
        <v>0</v>
      </c>
      <c r="BA189">
        <f ca="1"/>
        <v>0</v>
      </c>
      <c r="BB189">
        <f ca="1"/>
        <v>0</v>
      </c>
      <c r="BC189">
        <f ca="1"/>
        <v>0</v>
      </c>
      <c r="BD189">
        <f ca="1"/>
        <v>0</v>
      </c>
      <c r="BE189">
        <f ca="1"/>
        <v>0</v>
      </c>
      <c r="BF189">
        <f ca="1"/>
        <v>0</v>
      </c>
      <c r="BG189">
        <f ca="1"/>
        <v>0</v>
      </c>
      <c r="BH189">
        <f ca="1"/>
        <v>0</v>
      </c>
      <c r="BI189">
        <f ca="1"/>
        <v>0</v>
      </c>
      <c r="BJ189">
        <f ca="1"/>
        <v>0</v>
      </c>
      <c r="BK189">
        <f ca="1"/>
        <v>0</v>
      </c>
      <c r="BL189">
        <f ca="1"/>
        <v>0</v>
      </c>
      <c r="BM189">
        <f ca="1"/>
        <v>0</v>
      </c>
      <c r="BN189">
        <f ca="1"/>
        <v>0</v>
      </c>
      <c r="BO189">
        <f ca="1"/>
        <v>0</v>
      </c>
      <c r="BP189">
        <f ca="1"/>
        <v>0</v>
      </c>
      <c r="BQ189">
        <f ca="1"/>
        <v>0</v>
      </c>
      <c r="BR189" t="str">
        <f ca="1"/>
        <v/>
      </c>
      <c r="BS189">
        <f ca="1"/>
        <v>0</v>
      </c>
      <c r="BT189">
        <f ca="1"/>
        <v>0</v>
      </c>
      <c r="BU189" t="b">
        <f ca="1"/>
        <v>0</v>
      </c>
      <c r="BV189" t="b">
        <f ca="1"/>
        <v>0</v>
      </c>
      <c r="BW189">
        <f ca="1"/>
        <v>0</v>
      </c>
      <c r="BX189">
        <f ca="1"/>
        <v>0</v>
      </c>
      <c r="BY189">
        <f ca="1"/>
        <v>0</v>
      </c>
      <c r="BZ189">
        <f ca="1"/>
        <v>0</v>
      </c>
      <c r="CA189">
        <f ca="1"/>
        <v>0</v>
      </c>
      <c r="CB189">
        <f ca="1"/>
        <v>0</v>
      </c>
      <c r="CC189" t="b">
        <f ca="1"/>
        <v>0</v>
      </c>
      <c r="CD189" t="b">
        <f ca="1"/>
        <v>0</v>
      </c>
      <c r="CE189">
        <f ca="1"/>
        <v>0</v>
      </c>
      <c r="CF189">
        <f ca="1"/>
        <v>0</v>
      </c>
      <c r="CG189">
        <f ca="1"/>
        <v>0</v>
      </c>
      <c r="CH189">
        <f ca="1"/>
        <v>136</v>
      </c>
      <c r="CI189">
        <f ca="1"/>
        <v>44</v>
      </c>
      <c r="CJ189">
        <f ca="1"/>
        <v>0</v>
      </c>
      <c r="CK189">
        <f ca="1"/>
        <v>0</v>
      </c>
      <c r="CL189">
        <f ca="1"/>
        <v>0</v>
      </c>
      <c r="CM189">
        <f ca="1"/>
        <v>0</v>
      </c>
      <c r="CN189">
        <f ca="1"/>
        <v>0</v>
      </c>
      <c r="CO189">
        <f ca="1"/>
        <v>0</v>
      </c>
      <c r="CP189">
        <f ca="1"/>
        <v>0</v>
      </c>
      <c r="CQ189">
        <f ca="1"/>
        <v>0</v>
      </c>
      <c r="CR189">
        <f ca="1"/>
        <v>0</v>
      </c>
      <c r="CS189">
        <f ca="1"/>
        <v>0</v>
      </c>
      <c r="CT189">
        <f ca="1"/>
        <v>0</v>
      </c>
      <c r="CU189">
        <f ca="1"/>
        <v>0</v>
      </c>
      <c r="CV189">
        <f ca="1"/>
        <v>0</v>
      </c>
      <c r="CW189">
        <f ca="1"/>
        <v>0</v>
      </c>
      <c r="CX189">
        <f ca="1"/>
        <v>0</v>
      </c>
      <c r="CY189">
        <f ca="1"/>
        <v>0</v>
      </c>
      <c r="CZ189">
        <f ca="1"/>
        <v>0</v>
      </c>
      <c r="DA189">
        <f ca="1"/>
        <v>0</v>
      </c>
      <c r="DB189" t="b">
        <f ca="1"/>
        <v>0</v>
      </c>
      <c r="DC189" t="b">
        <f ca="1"/>
        <v>0</v>
      </c>
      <c r="DD189">
        <f ca="1"/>
        <v>0</v>
      </c>
      <c r="DE189" t="b">
        <f ca="1"/>
        <v>0</v>
      </c>
      <c r="DF189">
        <f ca="1"/>
        <v>0</v>
      </c>
    </row>
    <row r="190" spans="1:110" x14ac:dyDescent="0.2">
      <c r="A190" t="str">
        <f ca="1"/>
        <v>6_16 Villa</v>
      </c>
      <c r="B190">
        <f ca="1"/>
        <v>1</v>
      </c>
      <c r="C190">
        <f ca="1"/>
        <v>0</v>
      </c>
      <c r="D190">
        <f ca="1"/>
        <v>0</v>
      </c>
      <c r="E190">
        <f ca="1"/>
        <v>0</v>
      </c>
      <c r="F190">
        <f ca="1"/>
        <v>0</v>
      </c>
      <c r="G190">
        <f ca="1"/>
        <v>0</v>
      </c>
      <c r="H190">
        <f ca="1"/>
        <v>0</v>
      </c>
      <c r="I190">
        <f ca="1"/>
        <v>0</v>
      </c>
      <c r="J190" t="str">
        <f ca="1"/>
        <v>0:01</v>
      </c>
      <c r="K190" t="b">
        <f ca="1"/>
        <v>0</v>
      </c>
      <c r="L190" t="b">
        <f ca="1"/>
        <v>0</v>
      </c>
      <c r="M190" t="b">
        <f ca="1"/>
        <v>0</v>
      </c>
      <c r="N190" t="str">
        <f ca="1"/>
        <v>Jager</v>
      </c>
      <c r="O190" t="b">
        <f ca="1"/>
        <v>0</v>
      </c>
      <c r="P190">
        <f ca="1"/>
        <v>0</v>
      </c>
      <c r="Q190">
        <f ca="1"/>
        <v>0</v>
      </c>
      <c r="R190">
        <f ca="1"/>
        <v>0</v>
      </c>
      <c r="S190">
        <f ca="1"/>
        <v>0</v>
      </c>
      <c r="T190">
        <f ca="1"/>
        <v>0</v>
      </c>
      <c r="U190">
        <f ca="1"/>
        <v>0</v>
      </c>
      <c r="V190">
        <f ca="1"/>
        <v>0</v>
      </c>
      <c r="W190">
        <f ca="1"/>
        <v>0</v>
      </c>
      <c r="X190">
        <f ca="1"/>
        <v>0</v>
      </c>
      <c r="Y190">
        <f ca="1"/>
        <v>0</v>
      </c>
      <c r="Z190">
        <f ca="1"/>
        <v>1</v>
      </c>
      <c r="AA190">
        <f ca="1"/>
        <v>0</v>
      </c>
      <c r="AB190">
        <f ca="1"/>
        <v>0</v>
      </c>
      <c r="AC190">
        <f ca="1"/>
        <v>0</v>
      </c>
      <c r="AD190">
        <f ca="1"/>
        <v>0</v>
      </c>
      <c r="AE190">
        <f ca="1"/>
        <v>0</v>
      </c>
      <c r="AF190">
        <f ca="1"/>
        <v>0</v>
      </c>
      <c r="AG190">
        <f ca="1"/>
        <v>0</v>
      </c>
      <c r="AH190">
        <f ca="1"/>
        <v>0</v>
      </c>
      <c r="AI190">
        <f ca="1"/>
        <v>0</v>
      </c>
      <c r="AJ190">
        <f ca="1"/>
        <v>0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  <c r="AQ190">
        <f ca="1"/>
        <v>0</v>
      </c>
      <c r="AR190">
        <f ca="1"/>
        <v>0</v>
      </c>
      <c r="AS190">
        <f ca="1"/>
        <v>0</v>
      </c>
      <c r="AT190">
        <f ca="1"/>
        <v>0</v>
      </c>
      <c r="AU190">
        <f ca="1"/>
        <v>0</v>
      </c>
      <c r="AV190">
        <f ca="1"/>
        <v>0</v>
      </c>
      <c r="AW190">
        <f ca="1"/>
        <v>0</v>
      </c>
      <c r="AX190">
        <f ca="1"/>
        <v>0</v>
      </c>
      <c r="AY190">
        <f ca="1"/>
        <v>0</v>
      </c>
      <c r="AZ190">
        <f ca="1"/>
        <v>0</v>
      </c>
      <c r="BA190">
        <f ca="1"/>
        <v>0</v>
      </c>
      <c r="BB190">
        <f ca="1"/>
        <v>0</v>
      </c>
      <c r="BC190">
        <f ca="1"/>
        <v>0</v>
      </c>
      <c r="BD190">
        <f ca="1"/>
        <v>0</v>
      </c>
      <c r="BE190">
        <f ca="1"/>
        <v>0</v>
      </c>
      <c r="BF190">
        <f ca="1"/>
        <v>0</v>
      </c>
      <c r="BG190">
        <f ca="1"/>
        <v>0</v>
      </c>
      <c r="BH190">
        <f ca="1"/>
        <v>0</v>
      </c>
      <c r="BI190">
        <f ca="1"/>
        <v>0</v>
      </c>
      <c r="BJ190">
        <f ca="1"/>
        <v>0</v>
      </c>
      <c r="BK190">
        <f ca="1"/>
        <v>0</v>
      </c>
      <c r="BL190">
        <f ca="1"/>
        <v>0</v>
      </c>
      <c r="BM190">
        <f ca="1"/>
        <v>0</v>
      </c>
      <c r="BN190">
        <f ca="1"/>
        <v>0</v>
      </c>
      <c r="BO190">
        <f ca="1"/>
        <v>0</v>
      </c>
      <c r="BP190">
        <f ca="1"/>
        <v>0</v>
      </c>
      <c r="BQ190">
        <f ca="1"/>
        <v>0</v>
      </c>
      <c r="BR190" t="str">
        <f ca="1"/>
        <v/>
      </c>
      <c r="BS190">
        <f ca="1"/>
        <v>0</v>
      </c>
      <c r="BT190">
        <f ca="1"/>
        <v>0</v>
      </c>
      <c r="BU190" t="b">
        <f ca="1"/>
        <v>0</v>
      </c>
      <c r="BV190" t="b">
        <f ca="1"/>
        <v>0</v>
      </c>
      <c r="BW190">
        <f ca="1"/>
        <v>0</v>
      </c>
      <c r="BX190">
        <f ca="1"/>
        <v>0</v>
      </c>
      <c r="BY190">
        <f ca="1"/>
        <v>0</v>
      </c>
      <c r="BZ190">
        <f ca="1"/>
        <v>0</v>
      </c>
      <c r="CA190">
        <f ca="1"/>
        <v>0</v>
      </c>
      <c r="CB190">
        <f ca="1"/>
        <v>0</v>
      </c>
      <c r="CC190" t="b">
        <f ca="1"/>
        <v>0</v>
      </c>
      <c r="CD190" t="b">
        <f ca="1"/>
        <v>0</v>
      </c>
      <c r="CE190">
        <f ca="1"/>
        <v>0</v>
      </c>
      <c r="CF190">
        <f ca="1"/>
        <v>0</v>
      </c>
      <c r="CG190">
        <f ca="1"/>
        <v>0</v>
      </c>
      <c r="CH190">
        <f ca="1"/>
        <v>1</v>
      </c>
      <c r="CI190">
        <f ca="1"/>
        <v>179</v>
      </c>
      <c r="CJ190">
        <f ca="1"/>
        <v>0</v>
      </c>
      <c r="CK190" t="str">
        <f ca="1"/>
        <v>DOES NOT SUPPORT SUBS</v>
      </c>
      <c r="CL190">
        <f ca="1"/>
        <v>0</v>
      </c>
      <c r="CM190">
        <f ca="1"/>
        <v>0</v>
      </c>
      <c r="CN190">
        <f ca="1"/>
        <v>0</v>
      </c>
      <c r="CO190">
        <f ca="1"/>
        <v>0</v>
      </c>
      <c r="CP190">
        <f ca="1"/>
        <v>0</v>
      </c>
      <c r="CQ190">
        <f ca="1"/>
        <v>0</v>
      </c>
      <c r="CR190">
        <f ca="1"/>
        <v>0</v>
      </c>
      <c r="CS190">
        <f ca="1"/>
        <v>0</v>
      </c>
      <c r="CT190">
        <f ca="1"/>
        <v>0</v>
      </c>
      <c r="CU190" t="b">
        <f ca="1"/>
        <v>1</v>
      </c>
      <c r="CV190" t="b">
        <f ca="1"/>
        <v>0</v>
      </c>
      <c r="CW190">
        <f ca="1"/>
        <v>146</v>
      </c>
      <c r="CX190">
        <f ca="1"/>
        <v>179</v>
      </c>
      <c r="CY190">
        <f ca="1"/>
        <v>1</v>
      </c>
      <c r="CZ190">
        <f ca="1"/>
        <v>0</v>
      </c>
      <c r="DA190">
        <f ca="1"/>
        <v>0</v>
      </c>
      <c r="DB190" t="b">
        <f ca="1"/>
        <v>0</v>
      </c>
      <c r="DC190" t="b">
        <f ca="1"/>
        <v>0</v>
      </c>
      <c r="DD190">
        <f ca="1"/>
        <v>0</v>
      </c>
      <c r="DE190" t="b">
        <f ca="1"/>
        <v>0</v>
      </c>
      <c r="DF190">
        <f ca="1"/>
        <v>0</v>
      </c>
    </row>
    <row r="191" spans="1:110" x14ac:dyDescent="0.2">
      <c r="A191" t="str">
        <f ca="1"/>
        <v>6_16 Villa</v>
      </c>
      <c r="B191">
        <f ca="1"/>
        <v>2</v>
      </c>
      <c r="C191">
        <f ca="1"/>
        <v>0</v>
      </c>
      <c r="D191">
        <f ca="1"/>
        <v>0</v>
      </c>
      <c r="E191">
        <f ca="1"/>
        <v>0</v>
      </c>
      <c r="F191">
        <f ca="1"/>
        <v>0</v>
      </c>
      <c r="G191">
        <f ca="1"/>
        <v>0</v>
      </c>
      <c r="H191">
        <f ca="1"/>
        <v>0</v>
      </c>
      <c r="I191">
        <f ca="1"/>
        <v>0</v>
      </c>
      <c r="J191" t="str">
        <f ca="1"/>
        <v>1:54</v>
      </c>
      <c r="K191" t="b">
        <f ca="1"/>
        <v>0</v>
      </c>
      <c r="L191" t="b">
        <f ca="1"/>
        <v>0</v>
      </c>
      <c r="M191" t="b">
        <f ca="1"/>
        <v>0</v>
      </c>
      <c r="N191" t="str">
        <f ca="1"/>
        <v>Jager</v>
      </c>
      <c r="O191" t="b">
        <f ca="1"/>
        <v>0</v>
      </c>
      <c r="P191">
        <f ca="1"/>
        <v>0</v>
      </c>
      <c r="Q191">
        <f ca="1"/>
        <v>0</v>
      </c>
      <c r="R191">
        <f ca="1"/>
        <v>0</v>
      </c>
      <c r="S191">
        <f ca="1"/>
        <v>0</v>
      </c>
      <c r="T191">
        <f ca="1"/>
        <v>0</v>
      </c>
      <c r="U191">
        <f ca="1"/>
        <v>0</v>
      </c>
      <c r="V191">
        <f ca="1"/>
        <v>0</v>
      </c>
      <c r="W191">
        <f ca="1"/>
        <v>0</v>
      </c>
      <c r="X191">
        <f ca="1"/>
        <v>0</v>
      </c>
      <c r="Y191">
        <f ca="1"/>
        <v>0</v>
      </c>
      <c r="Z191">
        <f ca="1"/>
        <v>2</v>
      </c>
      <c r="AA191">
        <f ca="1"/>
        <v>0</v>
      </c>
      <c r="AB191">
        <f ca="1"/>
        <v>0</v>
      </c>
      <c r="AC191">
        <f ca="1"/>
        <v>0</v>
      </c>
      <c r="AD191">
        <f ca="1"/>
        <v>0</v>
      </c>
      <c r="AE191">
        <f ca="1"/>
        <v>0</v>
      </c>
      <c r="AF191">
        <f ca="1"/>
        <v>0</v>
      </c>
      <c r="AG191">
        <f ca="1"/>
        <v>0</v>
      </c>
      <c r="AH191">
        <f ca="1"/>
        <v>0</v>
      </c>
      <c r="AI191">
        <f ca="1"/>
        <v>0</v>
      </c>
      <c r="AJ191">
        <f ca="1"/>
        <v>0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  <c r="AQ191">
        <f ca="1"/>
        <v>0</v>
      </c>
      <c r="AR191">
        <f ca="1"/>
        <v>0</v>
      </c>
      <c r="AS191">
        <f ca="1"/>
        <v>0</v>
      </c>
      <c r="AT191">
        <f ca="1"/>
        <v>0</v>
      </c>
      <c r="AU191">
        <f ca="1"/>
        <v>0</v>
      </c>
      <c r="AV191">
        <f ca="1"/>
        <v>0</v>
      </c>
      <c r="AW191">
        <f ca="1"/>
        <v>0</v>
      </c>
      <c r="AX191">
        <f ca="1"/>
        <v>0</v>
      </c>
      <c r="AY191">
        <f ca="1"/>
        <v>0</v>
      </c>
      <c r="AZ191">
        <f ca="1"/>
        <v>0</v>
      </c>
      <c r="BA191">
        <f ca="1"/>
        <v>0</v>
      </c>
      <c r="BB191">
        <f ca="1"/>
        <v>0</v>
      </c>
      <c r="BC191">
        <f ca="1"/>
        <v>0</v>
      </c>
      <c r="BD191">
        <f ca="1"/>
        <v>0</v>
      </c>
      <c r="BE191">
        <f ca="1"/>
        <v>0</v>
      </c>
      <c r="BF191">
        <f ca="1"/>
        <v>0</v>
      </c>
      <c r="BG191">
        <f ca="1"/>
        <v>0</v>
      </c>
      <c r="BH191">
        <f ca="1"/>
        <v>0</v>
      </c>
      <c r="BI191">
        <f ca="1"/>
        <v>0</v>
      </c>
      <c r="BJ191">
        <f ca="1"/>
        <v>0</v>
      </c>
      <c r="BK191">
        <f ca="1"/>
        <v>0</v>
      </c>
      <c r="BL191">
        <f ca="1"/>
        <v>0</v>
      </c>
      <c r="BM191">
        <f ca="1"/>
        <v>0</v>
      </c>
      <c r="BN191">
        <f ca="1"/>
        <v>0</v>
      </c>
      <c r="BO191">
        <f ca="1"/>
        <v>0</v>
      </c>
      <c r="BP191">
        <f ca="1"/>
        <v>0</v>
      </c>
      <c r="BQ191">
        <f ca="1"/>
        <v>0</v>
      </c>
      <c r="BR191" t="str">
        <f ca="1"/>
        <v/>
      </c>
      <c r="BS191">
        <f ca="1"/>
        <v>0</v>
      </c>
      <c r="BT191">
        <f ca="1"/>
        <v>0</v>
      </c>
      <c r="BU191" t="b">
        <f ca="1"/>
        <v>0</v>
      </c>
      <c r="BV191" t="b">
        <f ca="1"/>
        <v>0</v>
      </c>
      <c r="BW191">
        <f ca="1"/>
        <v>0</v>
      </c>
      <c r="BX191">
        <f ca="1"/>
        <v>0</v>
      </c>
      <c r="BY191">
        <f ca="1"/>
        <v>0</v>
      </c>
      <c r="BZ191">
        <f ca="1"/>
        <v>0</v>
      </c>
      <c r="CA191">
        <f ca="1"/>
        <v>1</v>
      </c>
      <c r="CB191">
        <f ca="1"/>
        <v>1</v>
      </c>
      <c r="CC191" t="b">
        <f ca="1"/>
        <v>1</v>
      </c>
      <c r="CD191" t="b">
        <f ca="1"/>
        <v>1</v>
      </c>
      <c r="CE191">
        <f ca="1"/>
        <v>0</v>
      </c>
      <c r="CF191">
        <f ca="1"/>
        <v>0</v>
      </c>
      <c r="CG191">
        <f ca="1"/>
        <v>0</v>
      </c>
      <c r="CH191">
        <f ca="1"/>
        <v>114</v>
      </c>
      <c r="CI191">
        <f ca="1"/>
        <v>66</v>
      </c>
      <c r="CJ191">
        <f ca="1"/>
        <v>0</v>
      </c>
      <c r="CK191">
        <f ca="1"/>
        <v>0</v>
      </c>
      <c r="CL191">
        <f ca="1"/>
        <v>0</v>
      </c>
      <c r="CM191">
        <f ca="1"/>
        <v>0</v>
      </c>
      <c r="CN191">
        <f ca="1"/>
        <v>0</v>
      </c>
      <c r="CO191">
        <f ca="1"/>
        <v>0</v>
      </c>
      <c r="CP191">
        <f ca="1"/>
        <v>0</v>
      </c>
      <c r="CQ191">
        <f ca="1"/>
        <v>0</v>
      </c>
      <c r="CR191">
        <f ca="1"/>
        <v>0</v>
      </c>
      <c r="CS191">
        <f ca="1"/>
        <v>0</v>
      </c>
      <c r="CT191">
        <f ca="1"/>
        <v>0</v>
      </c>
      <c r="CU191" t="b">
        <f ca="1"/>
        <v>1</v>
      </c>
      <c r="CV191" t="b">
        <f ca="1"/>
        <v>1</v>
      </c>
      <c r="CW191">
        <f ca="1"/>
        <v>125</v>
      </c>
      <c r="CX191">
        <f ca="1"/>
        <v>66</v>
      </c>
      <c r="CY191">
        <f ca="1"/>
        <v>0</v>
      </c>
      <c r="CZ191">
        <f ca="1"/>
        <v>1</v>
      </c>
      <c r="DA191">
        <f ca="1"/>
        <v>0</v>
      </c>
      <c r="DB191" t="b">
        <f ca="1"/>
        <v>0</v>
      </c>
      <c r="DC191" t="b">
        <f ca="1"/>
        <v>1</v>
      </c>
      <c r="DD191">
        <f ca="1"/>
        <v>0</v>
      </c>
      <c r="DE191" t="b">
        <f ca="1"/>
        <v>0</v>
      </c>
      <c r="DF191">
        <f ca="1"/>
        <v>0</v>
      </c>
    </row>
    <row r="192" spans="1:110" x14ac:dyDescent="0.2">
      <c r="A192" t="str">
        <f ca="1"/>
        <v>6_16 Villa</v>
      </c>
      <c r="B192">
        <f ca="1"/>
        <v>3</v>
      </c>
      <c r="C192">
        <f ca="1"/>
        <v>0</v>
      </c>
      <c r="D192">
        <f ca="1"/>
        <v>0</v>
      </c>
      <c r="E192">
        <f ca="1"/>
        <v>0</v>
      </c>
      <c r="F192">
        <f ca="1"/>
        <v>0</v>
      </c>
      <c r="G192">
        <f ca="1"/>
        <v>0</v>
      </c>
      <c r="H192">
        <f ca="1"/>
        <v>0</v>
      </c>
      <c r="I192">
        <f ca="1"/>
        <v>0</v>
      </c>
      <c r="J192" t="str">
        <f ca="1"/>
        <v>0:42</v>
      </c>
      <c r="K192" t="b">
        <f ca="1"/>
        <v>0</v>
      </c>
      <c r="L192" t="b">
        <f ca="1"/>
        <v>0</v>
      </c>
      <c r="M192" t="b">
        <f ca="1"/>
        <v>0</v>
      </c>
      <c r="N192" t="str">
        <f ca="1"/>
        <v>Pulse</v>
      </c>
      <c r="O192" t="b">
        <f ca="1"/>
        <v>0</v>
      </c>
      <c r="P192">
        <f ca="1"/>
        <v>0</v>
      </c>
      <c r="Q192">
        <f ca="1"/>
        <v>0</v>
      </c>
      <c r="R192">
        <f ca="1"/>
        <v>0</v>
      </c>
      <c r="S192">
        <f ca="1"/>
        <v>0</v>
      </c>
      <c r="T192">
        <f ca="1"/>
        <v>0</v>
      </c>
      <c r="U192">
        <f ca="1"/>
        <v>0</v>
      </c>
      <c r="V192">
        <f ca="1"/>
        <v>0</v>
      </c>
      <c r="W192">
        <f ca="1"/>
        <v>0</v>
      </c>
      <c r="X192">
        <f ca="1"/>
        <v>0</v>
      </c>
      <c r="Y192">
        <f ca="1"/>
        <v>0</v>
      </c>
      <c r="Z192">
        <f ca="1"/>
        <v>3</v>
      </c>
      <c r="AA192">
        <f ca="1"/>
        <v>0</v>
      </c>
      <c r="AB192">
        <f ca="1"/>
        <v>0</v>
      </c>
      <c r="AC192">
        <f ca="1"/>
        <v>0</v>
      </c>
      <c r="AD192">
        <f ca="1"/>
        <v>0</v>
      </c>
      <c r="AE192">
        <f ca="1"/>
        <v>0</v>
      </c>
      <c r="AF192">
        <f ca="1"/>
        <v>0</v>
      </c>
      <c r="AG192">
        <f ca="1"/>
        <v>0</v>
      </c>
      <c r="AH192">
        <f ca="1"/>
        <v>0</v>
      </c>
      <c r="AI192">
        <f ca="1"/>
        <v>0</v>
      </c>
      <c r="AJ192">
        <f ca="1"/>
        <v>0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  <c r="AQ192">
        <f ca="1"/>
        <v>0</v>
      </c>
      <c r="AR192">
        <f ca="1"/>
        <v>0</v>
      </c>
      <c r="AS192">
        <f ca="1"/>
        <v>0</v>
      </c>
      <c r="AT192">
        <f ca="1"/>
        <v>0</v>
      </c>
      <c r="AU192">
        <f ca="1"/>
        <v>0</v>
      </c>
      <c r="AV192">
        <f ca="1"/>
        <v>0</v>
      </c>
      <c r="AW192">
        <f ca="1"/>
        <v>0</v>
      </c>
      <c r="AX192">
        <f ca="1"/>
        <v>0</v>
      </c>
      <c r="AY192">
        <f ca="1"/>
        <v>0</v>
      </c>
      <c r="AZ192">
        <f ca="1"/>
        <v>0</v>
      </c>
      <c r="BA192">
        <f ca="1"/>
        <v>0</v>
      </c>
      <c r="BB192">
        <f ca="1"/>
        <v>0</v>
      </c>
      <c r="BC192">
        <f ca="1"/>
        <v>0</v>
      </c>
      <c r="BD192">
        <f ca="1"/>
        <v>0</v>
      </c>
      <c r="BE192">
        <f ca="1"/>
        <v>0</v>
      </c>
      <c r="BF192">
        <f ca="1"/>
        <v>0</v>
      </c>
      <c r="BG192">
        <f ca="1"/>
        <v>0</v>
      </c>
      <c r="BH192">
        <f ca="1"/>
        <v>0</v>
      </c>
      <c r="BI192">
        <f ca="1"/>
        <v>0</v>
      </c>
      <c r="BJ192">
        <f ca="1"/>
        <v>0</v>
      </c>
      <c r="BK192">
        <f ca="1"/>
        <v>0</v>
      </c>
      <c r="BL192">
        <f ca="1"/>
        <v>0</v>
      </c>
      <c r="BM192">
        <f ca="1"/>
        <v>0</v>
      </c>
      <c r="BN192">
        <f ca="1"/>
        <v>0</v>
      </c>
      <c r="BO192">
        <f ca="1"/>
        <v>0</v>
      </c>
      <c r="BP192">
        <f ca="1"/>
        <v>0</v>
      </c>
      <c r="BQ192">
        <f ca="1"/>
        <v>0</v>
      </c>
      <c r="BR192" t="str">
        <f ca="1"/>
        <v/>
      </c>
      <c r="BS192">
        <f ca="1"/>
        <v>0</v>
      </c>
      <c r="BT192">
        <f ca="1"/>
        <v>0</v>
      </c>
      <c r="BU192" t="b">
        <f ca="1"/>
        <v>0</v>
      </c>
      <c r="BV192" t="b">
        <f ca="1"/>
        <v>0</v>
      </c>
      <c r="BW192">
        <f ca="1"/>
        <v>0</v>
      </c>
      <c r="BX192">
        <f ca="1"/>
        <v>0</v>
      </c>
      <c r="BY192">
        <f ca="1"/>
        <v>0</v>
      </c>
      <c r="BZ192">
        <f ca="1"/>
        <v>0</v>
      </c>
      <c r="CA192">
        <f ca="1"/>
        <v>1</v>
      </c>
      <c r="CB192">
        <f ca="1"/>
        <v>1</v>
      </c>
      <c r="CC192" t="b">
        <f ca="1"/>
        <v>0</v>
      </c>
      <c r="CD192" t="b">
        <f ca="1"/>
        <v>1</v>
      </c>
      <c r="CE192">
        <f ca="1"/>
        <v>0</v>
      </c>
      <c r="CF192">
        <f ca="1"/>
        <v>0</v>
      </c>
      <c r="CG192">
        <f ca="1"/>
        <v>0</v>
      </c>
      <c r="CH192">
        <f ca="1"/>
        <v>42</v>
      </c>
      <c r="CI192">
        <f ca="1"/>
        <v>138</v>
      </c>
      <c r="CJ192">
        <f ca="1"/>
        <v>0</v>
      </c>
      <c r="CK192">
        <f ca="1"/>
        <v>0</v>
      </c>
      <c r="CL192">
        <f ca="1"/>
        <v>0</v>
      </c>
      <c r="CM192">
        <f ca="1"/>
        <v>0</v>
      </c>
      <c r="CN192">
        <f ca="1"/>
        <v>0</v>
      </c>
      <c r="CO192">
        <f ca="1"/>
        <v>0</v>
      </c>
      <c r="CP192">
        <f ca="1"/>
        <v>0</v>
      </c>
      <c r="CQ192">
        <f ca="1"/>
        <v>0</v>
      </c>
      <c r="CR192">
        <f ca="1"/>
        <v>0</v>
      </c>
      <c r="CS192">
        <f ca="1"/>
        <v>0</v>
      </c>
      <c r="CT192">
        <f ca="1"/>
        <v>0</v>
      </c>
      <c r="CU192" t="b">
        <f ca="1"/>
        <v>1</v>
      </c>
      <c r="CV192" t="b">
        <f ca="1"/>
        <v>1</v>
      </c>
      <c r="CW192">
        <f ca="1"/>
        <v>174</v>
      </c>
      <c r="CX192">
        <f ca="1"/>
        <v>138</v>
      </c>
      <c r="CY192">
        <f ca="1"/>
        <v>1</v>
      </c>
      <c r="CZ192">
        <f ca="1"/>
        <v>1</v>
      </c>
      <c r="DA192">
        <f ca="1"/>
        <v>0</v>
      </c>
      <c r="DB192" t="b">
        <f ca="1"/>
        <v>0</v>
      </c>
      <c r="DC192" t="b">
        <f ca="1"/>
        <v>0</v>
      </c>
      <c r="DD192">
        <f ca="1"/>
        <v>0</v>
      </c>
      <c r="DE192" t="b">
        <f ca="1"/>
        <v>0</v>
      </c>
      <c r="DF192">
        <f ca="1"/>
        <v>0</v>
      </c>
    </row>
    <row r="193" spans="1:110" x14ac:dyDescent="0.2">
      <c r="A193" t="str">
        <f ca="1"/>
        <v>6_16 Villa</v>
      </c>
      <c r="B193">
        <f ca="1"/>
        <v>4</v>
      </c>
      <c r="C193">
        <f ca="1"/>
        <v>0</v>
      </c>
      <c r="D193">
        <f ca="1"/>
        <v>0</v>
      </c>
      <c r="E193">
        <f ca="1"/>
        <v>0</v>
      </c>
      <c r="F193">
        <f ca="1"/>
        <v>0</v>
      </c>
      <c r="G193">
        <f ca="1"/>
        <v>0</v>
      </c>
      <c r="H193">
        <f ca="1"/>
        <v>0</v>
      </c>
      <c r="I193">
        <f ca="1"/>
        <v>0</v>
      </c>
      <c r="J193" t="str">
        <f ca="1"/>
        <v>2:29</v>
      </c>
      <c r="K193" t="b">
        <f ca="1"/>
        <v>0</v>
      </c>
      <c r="L193" t="b">
        <f ca="1"/>
        <v>0</v>
      </c>
      <c r="M193" t="b">
        <f ca="1"/>
        <v>1</v>
      </c>
      <c r="N193" t="str">
        <f ca="1"/>
        <v>Pulse</v>
      </c>
      <c r="O193" t="b">
        <f ca="1"/>
        <v>0</v>
      </c>
      <c r="P193">
        <f ca="1"/>
        <v>0</v>
      </c>
      <c r="Q193">
        <f ca="1"/>
        <v>0</v>
      </c>
      <c r="R193">
        <f ca="1"/>
        <v>0</v>
      </c>
      <c r="S193">
        <f ca="1"/>
        <v>0</v>
      </c>
      <c r="T193">
        <f ca="1"/>
        <v>0</v>
      </c>
      <c r="U193">
        <f ca="1"/>
        <v>0</v>
      </c>
      <c r="V193">
        <f ca="1"/>
        <v>0</v>
      </c>
      <c r="W193">
        <f ca="1"/>
        <v>0</v>
      </c>
      <c r="X193">
        <f ca="1"/>
        <v>0</v>
      </c>
      <c r="Y193">
        <f ca="1"/>
        <v>0</v>
      </c>
      <c r="Z193">
        <f ca="1"/>
        <v>4</v>
      </c>
      <c r="AA193">
        <f ca="1"/>
        <v>0</v>
      </c>
      <c r="AB193">
        <f ca="1"/>
        <v>0</v>
      </c>
      <c r="AC193">
        <f ca="1"/>
        <v>0</v>
      </c>
      <c r="AD193">
        <f ca="1"/>
        <v>0</v>
      </c>
      <c r="AE193">
        <f ca="1"/>
        <v>0</v>
      </c>
      <c r="AF193">
        <f ca="1"/>
        <v>0</v>
      </c>
      <c r="AG193">
        <f ca="1"/>
        <v>0</v>
      </c>
      <c r="AH193">
        <f ca="1"/>
        <v>0</v>
      </c>
      <c r="AI193">
        <f ca="1"/>
        <v>0</v>
      </c>
      <c r="AJ193">
        <f ca="1"/>
        <v>0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  <c r="AQ193">
        <f ca="1"/>
        <v>0</v>
      </c>
      <c r="AR193">
        <f ca="1"/>
        <v>0</v>
      </c>
      <c r="AS193">
        <f ca="1"/>
        <v>0</v>
      </c>
      <c r="AT193">
        <f ca="1"/>
        <v>0</v>
      </c>
      <c r="AU193">
        <f ca="1"/>
        <v>0</v>
      </c>
      <c r="AV193">
        <f ca="1"/>
        <v>0</v>
      </c>
      <c r="AW193">
        <f ca="1"/>
        <v>0</v>
      </c>
      <c r="AX193">
        <f ca="1"/>
        <v>0</v>
      </c>
      <c r="AY193">
        <f ca="1"/>
        <v>0</v>
      </c>
      <c r="AZ193">
        <f ca="1"/>
        <v>0</v>
      </c>
      <c r="BA193">
        <f ca="1"/>
        <v>0</v>
      </c>
      <c r="BB193">
        <f ca="1"/>
        <v>0</v>
      </c>
      <c r="BC193">
        <f ca="1"/>
        <v>0</v>
      </c>
      <c r="BD193">
        <f ca="1"/>
        <v>0</v>
      </c>
      <c r="BE193">
        <f ca="1"/>
        <v>0</v>
      </c>
      <c r="BF193">
        <f ca="1"/>
        <v>0</v>
      </c>
      <c r="BG193">
        <f ca="1"/>
        <v>0</v>
      </c>
      <c r="BH193">
        <f ca="1"/>
        <v>0</v>
      </c>
      <c r="BI193">
        <f ca="1"/>
        <v>0</v>
      </c>
      <c r="BJ193">
        <f ca="1"/>
        <v>0</v>
      </c>
      <c r="BK193">
        <f ca="1"/>
        <v>0</v>
      </c>
      <c r="BL193">
        <f ca="1"/>
        <v>0</v>
      </c>
      <c r="BM193">
        <f ca="1"/>
        <v>0</v>
      </c>
      <c r="BN193">
        <f ca="1"/>
        <v>0</v>
      </c>
      <c r="BO193">
        <f ca="1"/>
        <v>0</v>
      </c>
      <c r="BP193">
        <f ca="1"/>
        <v>0</v>
      </c>
      <c r="BQ193">
        <f ca="1"/>
        <v>0</v>
      </c>
      <c r="BR193" t="str">
        <f ca="1"/>
        <v/>
      </c>
      <c r="BS193">
        <f ca="1"/>
        <v>0</v>
      </c>
      <c r="BT193">
        <f ca="1"/>
        <v>0</v>
      </c>
      <c r="BU193" t="b">
        <f ca="1"/>
        <v>0</v>
      </c>
      <c r="BV193" t="b">
        <f ca="1"/>
        <v>0</v>
      </c>
      <c r="BW193">
        <f ca="1"/>
        <v>0</v>
      </c>
      <c r="BX193">
        <f ca="1"/>
        <v>0</v>
      </c>
      <c r="BY193">
        <f ca="1"/>
        <v>0</v>
      </c>
      <c r="BZ193">
        <f ca="1"/>
        <v>0</v>
      </c>
      <c r="CA193">
        <f ca="1"/>
        <v>0</v>
      </c>
      <c r="CB193">
        <f ca="1"/>
        <v>0</v>
      </c>
      <c r="CC193" t="b">
        <f ca="1"/>
        <v>0</v>
      </c>
      <c r="CD193" t="b">
        <f ca="1"/>
        <v>0</v>
      </c>
      <c r="CE193">
        <f ca="1"/>
        <v>0</v>
      </c>
      <c r="CF193">
        <f ca="1"/>
        <v>0</v>
      </c>
      <c r="CG193">
        <f ca="1"/>
        <v>0</v>
      </c>
      <c r="CH193">
        <f ca="1"/>
        <v>149</v>
      </c>
      <c r="CI193">
        <f ca="1"/>
        <v>31</v>
      </c>
      <c r="CJ193">
        <f ca="1"/>
        <v>0</v>
      </c>
      <c r="CK193">
        <f ca="1"/>
        <v>0</v>
      </c>
      <c r="CL193">
        <f ca="1"/>
        <v>0</v>
      </c>
      <c r="CM193">
        <f ca="1"/>
        <v>0</v>
      </c>
      <c r="CN193">
        <f ca="1"/>
        <v>0</v>
      </c>
      <c r="CO193">
        <f ca="1"/>
        <v>0</v>
      </c>
      <c r="CP193">
        <f ca="1"/>
        <v>0</v>
      </c>
      <c r="CQ193">
        <f ca="1"/>
        <v>0</v>
      </c>
      <c r="CR193">
        <f ca="1"/>
        <v>0</v>
      </c>
      <c r="CS193">
        <f ca="1"/>
        <v>0</v>
      </c>
      <c r="CT193">
        <f ca="1"/>
        <v>0</v>
      </c>
      <c r="CU193" t="b">
        <f ca="1"/>
        <v>1</v>
      </c>
      <c r="CV193" t="b">
        <f ca="1"/>
        <v>0</v>
      </c>
      <c r="CW193">
        <f ca="1"/>
        <v>173</v>
      </c>
      <c r="CX193">
        <f ca="1"/>
        <v>31</v>
      </c>
      <c r="CY193">
        <f ca="1"/>
        <v>1</v>
      </c>
      <c r="CZ193">
        <f ca="1"/>
        <v>0</v>
      </c>
      <c r="DA193">
        <f ca="1"/>
        <v>0</v>
      </c>
      <c r="DB193" t="b">
        <f ca="1"/>
        <v>0</v>
      </c>
      <c r="DC193" t="b">
        <f ca="1"/>
        <v>0</v>
      </c>
      <c r="DD193">
        <f ca="1"/>
        <v>0</v>
      </c>
      <c r="DE193" t="b">
        <f ca="1"/>
        <v>0</v>
      </c>
      <c r="DF193">
        <f ca="1"/>
        <v>0</v>
      </c>
    </row>
    <row r="194" spans="1:110" x14ac:dyDescent="0.2">
      <c r="A194" t="str">
        <f ca="1"/>
        <v>6_16 Villa</v>
      </c>
      <c r="B194">
        <f ca="1"/>
        <v>5</v>
      </c>
      <c r="C194">
        <f ca="1"/>
        <v>0</v>
      </c>
      <c r="D194">
        <f ca="1"/>
        <v>0</v>
      </c>
      <c r="E194">
        <f ca="1"/>
        <v>0</v>
      </c>
      <c r="F194">
        <f ca="1"/>
        <v>0</v>
      </c>
      <c r="G194">
        <f ca="1"/>
        <v>0</v>
      </c>
      <c r="H194">
        <f ca="1"/>
        <v>0</v>
      </c>
      <c r="I194">
        <f ca="1"/>
        <v>0</v>
      </c>
      <c r="J194">
        <f ca="1"/>
        <v>0</v>
      </c>
      <c r="K194" t="b">
        <f ca="1"/>
        <v>0</v>
      </c>
      <c r="L194" t="b">
        <f ca="1"/>
        <v>0</v>
      </c>
      <c r="M194" t="b">
        <f ca="1"/>
        <v>0</v>
      </c>
      <c r="N194" t="str">
        <f ca="1"/>
        <v>Thunderbird</v>
      </c>
      <c r="O194" t="b">
        <f ca="1"/>
        <v>0</v>
      </c>
      <c r="P194">
        <f ca="1"/>
        <v>0</v>
      </c>
      <c r="Q194">
        <f ca="1"/>
        <v>0</v>
      </c>
      <c r="R194">
        <f ca="1"/>
        <v>0</v>
      </c>
      <c r="S194">
        <f ca="1"/>
        <v>0</v>
      </c>
      <c r="T194">
        <f ca="1"/>
        <v>0</v>
      </c>
      <c r="U194">
        <f ca="1"/>
        <v>0</v>
      </c>
      <c r="V194">
        <f ca="1"/>
        <v>0</v>
      </c>
      <c r="W194">
        <f ca="1"/>
        <v>0</v>
      </c>
      <c r="X194">
        <f ca="1"/>
        <v>0</v>
      </c>
      <c r="Y194">
        <f ca="1"/>
        <v>0</v>
      </c>
      <c r="Z194">
        <f ca="1"/>
        <v>5</v>
      </c>
      <c r="AA194">
        <f ca="1"/>
        <v>0</v>
      </c>
      <c r="AB194">
        <f ca="1"/>
        <v>0</v>
      </c>
      <c r="AC194">
        <f ca="1"/>
        <v>0</v>
      </c>
      <c r="AD194">
        <f ca="1"/>
        <v>0</v>
      </c>
      <c r="AE194">
        <f ca="1"/>
        <v>0</v>
      </c>
      <c r="AF194">
        <f ca="1"/>
        <v>0</v>
      </c>
      <c r="AG194">
        <f ca="1"/>
        <v>0</v>
      </c>
      <c r="AH194">
        <f ca="1"/>
        <v>0</v>
      </c>
      <c r="AI194">
        <f ca="1"/>
        <v>0</v>
      </c>
      <c r="AJ194">
        <f ca="1"/>
        <v>0</v>
      </c>
      <c r="AK194">
        <f ca="1"/>
        <v>0</v>
      </c>
      <c r="AL194">
        <f ca="1"/>
        <v>0</v>
      </c>
      <c r="AM194">
        <f ca="1"/>
        <v>0</v>
      </c>
      <c r="AN194">
        <f ca="1"/>
        <v>0</v>
      </c>
      <c r="AO194">
        <f ca="1"/>
        <v>0</v>
      </c>
      <c r="AP194">
        <f ca="1"/>
        <v>0</v>
      </c>
      <c r="AQ194">
        <f ca="1"/>
        <v>0</v>
      </c>
      <c r="AR194">
        <f ca="1"/>
        <v>0</v>
      </c>
      <c r="AS194">
        <f ca="1"/>
        <v>0</v>
      </c>
      <c r="AT194">
        <f ca="1"/>
        <v>0</v>
      </c>
      <c r="AU194">
        <f ca="1"/>
        <v>0</v>
      </c>
      <c r="AV194">
        <f ca="1"/>
        <v>0</v>
      </c>
      <c r="AW194">
        <f ca="1"/>
        <v>0</v>
      </c>
      <c r="AX194">
        <f ca="1"/>
        <v>0</v>
      </c>
      <c r="AY194">
        <f ca="1"/>
        <v>0</v>
      </c>
      <c r="AZ194">
        <f ca="1"/>
        <v>0</v>
      </c>
      <c r="BA194">
        <f ca="1"/>
        <v>0</v>
      </c>
      <c r="BB194">
        <f ca="1"/>
        <v>0</v>
      </c>
      <c r="BC194">
        <f ca="1"/>
        <v>0</v>
      </c>
      <c r="BD194">
        <f ca="1"/>
        <v>0</v>
      </c>
      <c r="BE194">
        <f ca="1"/>
        <v>0</v>
      </c>
      <c r="BF194">
        <f ca="1"/>
        <v>0</v>
      </c>
      <c r="BG194">
        <f ca="1"/>
        <v>0</v>
      </c>
      <c r="BH194">
        <f ca="1"/>
        <v>0</v>
      </c>
      <c r="BI194">
        <f ca="1"/>
        <v>0</v>
      </c>
      <c r="BJ194">
        <f ca="1"/>
        <v>0</v>
      </c>
      <c r="BK194">
        <f ca="1"/>
        <v>0</v>
      </c>
      <c r="BL194">
        <f ca="1"/>
        <v>0</v>
      </c>
      <c r="BM194">
        <f ca="1"/>
        <v>0</v>
      </c>
      <c r="BN194">
        <f ca="1"/>
        <v>0</v>
      </c>
      <c r="BO194">
        <f ca="1"/>
        <v>0</v>
      </c>
      <c r="BP194">
        <f ca="1"/>
        <v>0</v>
      </c>
      <c r="BQ194">
        <f ca="1"/>
        <v>0</v>
      </c>
      <c r="BR194" t="str">
        <f ca="1"/>
        <v/>
      </c>
      <c r="BS194">
        <f ca="1"/>
        <v>0</v>
      </c>
      <c r="BT194">
        <f ca="1"/>
        <v>0</v>
      </c>
      <c r="BU194" t="b">
        <f ca="1"/>
        <v>0</v>
      </c>
      <c r="BV194" t="b">
        <f ca="1"/>
        <v>0</v>
      </c>
      <c r="BW194">
        <f ca="1"/>
        <v>0</v>
      </c>
      <c r="BX194">
        <f ca="1"/>
        <v>0</v>
      </c>
      <c r="BY194">
        <f ca="1"/>
        <v>0</v>
      </c>
      <c r="BZ194">
        <f ca="1"/>
        <v>0</v>
      </c>
      <c r="CA194">
        <f ca="1"/>
        <v>3</v>
      </c>
      <c r="CB194">
        <f ca="1"/>
        <v>2</v>
      </c>
      <c r="CC194" t="b">
        <f ca="1"/>
        <v>1</v>
      </c>
      <c r="CD194" t="b">
        <f ca="1"/>
        <v>1</v>
      </c>
      <c r="CE194">
        <f ca="1"/>
        <v>0</v>
      </c>
      <c r="CF194">
        <f ca="1"/>
        <v>0</v>
      </c>
      <c r="CG194">
        <f ca="1"/>
        <v>0</v>
      </c>
      <c r="CH194">
        <f ca="1"/>
        <v>0</v>
      </c>
      <c r="CI194" t="b">
        <f ca="1"/>
        <v>0</v>
      </c>
      <c r="CJ194">
        <f ca="1"/>
        <v>0</v>
      </c>
      <c r="CK194">
        <f ca="1"/>
        <v>0</v>
      </c>
      <c r="CL194">
        <f ca="1"/>
        <v>0</v>
      </c>
      <c r="CM194">
        <f ca="1"/>
        <v>0</v>
      </c>
      <c r="CN194">
        <f ca="1"/>
        <v>0</v>
      </c>
      <c r="CO194">
        <f ca="1"/>
        <v>0</v>
      </c>
      <c r="CP194">
        <f ca="1"/>
        <v>0</v>
      </c>
      <c r="CQ194">
        <f ca="1"/>
        <v>0</v>
      </c>
      <c r="CR194">
        <f ca="1"/>
        <v>0</v>
      </c>
      <c r="CS194">
        <f ca="1"/>
        <v>0</v>
      </c>
      <c r="CT194">
        <f ca="1"/>
        <v>0</v>
      </c>
      <c r="CU194" t="b">
        <f ca="1"/>
        <v>0</v>
      </c>
      <c r="CV194" t="b">
        <f ca="1"/>
        <v>1</v>
      </c>
      <c r="CW194">
        <f ca="1"/>
        <v>48</v>
      </c>
      <c r="CX194" t="b">
        <f ca="1"/>
        <v>0</v>
      </c>
      <c r="CY194">
        <f ca="1"/>
        <v>0</v>
      </c>
      <c r="CZ194">
        <f ca="1"/>
        <v>3</v>
      </c>
      <c r="DA194">
        <f ca="1"/>
        <v>0</v>
      </c>
      <c r="DB194" t="b">
        <f ca="1"/>
        <v>0</v>
      </c>
      <c r="DC194" t="b">
        <f ca="1"/>
        <v>0</v>
      </c>
      <c r="DD194">
        <f ca="1"/>
        <v>0</v>
      </c>
      <c r="DE194" t="b">
        <f ca="1"/>
        <v>0</v>
      </c>
      <c r="DF194">
        <f ca="1"/>
        <v>0</v>
      </c>
    </row>
    <row r="195" spans="1:110" x14ac:dyDescent="0.2">
      <c r="A195" t="str">
        <f ca="1"/>
        <v>6_16 Villa</v>
      </c>
      <c r="B195">
        <f ca="1"/>
        <v>6</v>
      </c>
      <c r="C195">
        <f ca="1"/>
        <v>0</v>
      </c>
      <c r="D195">
        <f ca="1"/>
        <v>0</v>
      </c>
      <c r="E195">
        <f ca="1"/>
        <v>0</v>
      </c>
      <c r="F195">
        <f ca="1"/>
        <v>0</v>
      </c>
      <c r="G195">
        <f ca="1"/>
        <v>0</v>
      </c>
      <c r="H195">
        <f ca="1"/>
        <v>0</v>
      </c>
      <c r="I195">
        <f ca="1"/>
        <v>0</v>
      </c>
      <c r="J195">
        <f ca="1"/>
        <v>0</v>
      </c>
      <c r="K195" t="b">
        <f ca="1"/>
        <v>0</v>
      </c>
      <c r="L195" t="b">
        <f ca="1"/>
        <v>0</v>
      </c>
      <c r="M195" t="b">
        <f ca="1"/>
        <v>0</v>
      </c>
      <c r="N195" t="str">
        <f ca="1"/>
        <v>Thunderbird</v>
      </c>
      <c r="O195" t="b">
        <f ca="1"/>
        <v>0</v>
      </c>
      <c r="P195">
        <f ca="1"/>
        <v>0</v>
      </c>
      <c r="Q195">
        <f ca="1"/>
        <v>0</v>
      </c>
      <c r="R195">
        <f ca="1"/>
        <v>0</v>
      </c>
      <c r="S195">
        <f ca="1"/>
        <v>0</v>
      </c>
      <c r="T195">
        <f ca="1"/>
        <v>0</v>
      </c>
      <c r="U195">
        <f ca="1"/>
        <v>0</v>
      </c>
      <c r="V195">
        <f ca="1"/>
        <v>0</v>
      </c>
      <c r="W195">
        <f ca="1"/>
        <v>0</v>
      </c>
      <c r="X195">
        <f ca="1"/>
        <v>0</v>
      </c>
      <c r="Y195">
        <f ca="1"/>
        <v>0</v>
      </c>
      <c r="Z195">
        <f ca="1"/>
        <v>6</v>
      </c>
      <c r="AA195">
        <f ca="1"/>
        <v>0</v>
      </c>
      <c r="AB195">
        <f ca="1"/>
        <v>0</v>
      </c>
      <c r="AC195">
        <f ca="1"/>
        <v>0</v>
      </c>
      <c r="AD195">
        <f ca="1"/>
        <v>0</v>
      </c>
      <c r="AE195">
        <f ca="1"/>
        <v>0</v>
      </c>
      <c r="AF195">
        <f ca="1"/>
        <v>0</v>
      </c>
      <c r="AG195">
        <f ca="1"/>
        <v>0</v>
      </c>
      <c r="AH195">
        <f ca="1"/>
        <v>0</v>
      </c>
      <c r="AI195">
        <f ca="1"/>
        <v>0</v>
      </c>
      <c r="AJ195">
        <f ca="1"/>
        <v>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  <c r="AQ195">
        <f ca="1"/>
        <v>0</v>
      </c>
      <c r="AR195">
        <f ca="1"/>
        <v>0</v>
      </c>
      <c r="AS195">
        <f ca="1"/>
        <v>0</v>
      </c>
      <c r="AT195">
        <f ca="1"/>
        <v>0</v>
      </c>
      <c r="AU195">
        <f ca="1"/>
        <v>0</v>
      </c>
      <c r="AV195">
        <f ca="1"/>
        <v>0</v>
      </c>
      <c r="AW195">
        <f ca="1"/>
        <v>0</v>
      </c>
      <c r="AX195">
        <f ca="1"/>
        <v>0</v>
      </c>
      <c r="AY195">
        <f ca="1"/>
        <v>0</v>
      </c>
      <c r="AZ195">
        <f ca="1"/>
        <v>0</v>
      </c>
      <c r="BA195">
        <f ca="1"/>
        <v>0</v>
      </c>
      <c r="BB195">
        <f ca="1"/>
        <v>0</v>
      </c>
      <c r="BC195">
        <f ca="1"/>
        <v>0</v>
      </c>
      <c r="BD195">
        <f ca="1"/>
        <v>0</v>
      </c>
      <c r="BE195">
        <f ca="1"/>
        <v>0</v>
      </c>
      <c r="BF195">
        <f ca="1"/>
        <v>0</v>
      </c>
      <c r="BG195">
        <f ca="1"/>
        <v>0</v>
      </c>
      <c r="BH195">
        <f ca="1"/>
        <v>0</v>
      </c>
      <c r="BI195">
        <f ca="1"/>
        <v>0</v>
      </c>
      <c r="BJ195">
        <f ca="1"/>
        <v>0</v>
      </c>
      <c r="BK195">
        <f ca="1"/>
        <v>0</v>
      </c>
      <c r="BL195">
        <f ca="1"/>
        <v>0</v>
      </c>
      <c r="BM195">
        <f ca="1"/>
        <v>0</v>
      </c>
      <c r="BN195">
        <f ca="1"/>
        <v>0</v>
      </c>
      <c r="BO195">
        <f ca="1"/>
        <v>0</v>
      </c>
      <c r="BP195">
        <f ca="1"/>
        <v>0</v>
      </c>
      <c r="BQ195">
        <f ca="1"/>
        <v>0</v>
      </c>
      <c r="BR195" t="str">
        <f ca="1"/>
        <v/>
      </c>
      <c r="BS195">
        <f ca="1"/>
        <v>0</v>
      </c>
      <c r="BT195">
        <f ca="1"/>
        <v>0</v>
      </c>
      <c r="BU195" t="b">
        <f ca="1"/>
        <v>0</v>
      </c>
      <c r="BV195" t="b">
        <f ca="1"/>
        <v>0</v>
      </c>
      <c r="BW195">
        <f ca="1"/>
        <v>0</v>
      </c>
      <c r="BX195">
        <f ca="1"/>
        <v>0</v>
      </c>
      <c r="BY195">
        <f ca="1"/>
        <v>0</v>
      </c>
      <c r="BZ195">
        <f ca="1"/>
        <v>0</v>
      </c>
      <c r="CA195">
        <f ca="1"/>
        <v>0</v>
      </c>
      <c r="CB195">
        <f ca="1"/>
        <v>0</v>
      </c>
      <c r="CC195" t="b">
        <f ca="1"/>
        <v>0</v>
      </c>
      <c r="CD195" t="b">
        <f ca="1"/>
        <v>1</v>
      </c>
      <c r="CE195">
        <f ca="1"/>
        <v>0</v>
      </c>
      <c r="CF195">
        <f ca="1"/>
        <v>0</v>
      </c>
      <c r="CG195">
        <f ca="1"/>
        <v>0</v>
      </c>
      <c r="CH195">
        <f ca="1"/>
        <v>0</v>
      </c>
      <c r="CI195" t="b">
        <f ca="1"/>
        <v>0</v>
      </c>
      <c r="CJ195">
        <f ca="1"/>
        <v>0</v>
      </c>
      <c r="CK195">
        <f ca="1"/>
        <v>0</v>
      </c>
      <c r="CL195">
        <f ca="1"/>
        <v>0</v>
      </c>
      <c r="CM195">
        <f ca="1"/>
        <v>0</v>
      </c>
      <c r="CN195">
        <f ca="1"/>
        <v>0</v>
      </c>
      <c r="CO195">
        <f ca="1"/>
        <v>0</v>
      </c>
      <c r="CP195">
        <f ca="1"/>
        <v>0</v>
      </c>
      <c r="CQ195">
        <f ca="1"/>
        <v>0</v>
      </c>
      <c r="CR195">
        <f ca="1"/>
        <v>0</v>
      </c>
      <c r="CS195">
        <f ca="1"/>
        <v>0</v>
      </c>
      <c r="CT195">
        <f ca="1"/>
        <v>0</v>
      </c>
      <c r="CU195" t="b">
        <f ca="1"/>
        <v>0</v>
      </c>
      <c r="CV195" t="b">
        <f ca="1"/>
        <v>1</v>
      </c>
      <c r="CW195">
        <f ca="1"/>
        <v>77</v>
      </c>
      <c r="CX195" t="b">
        <f ca="1"/>
        <v>0</v>
      </c>
      <c r="CY195">
        <f ca="1"/>
        <v>0</v>
      </c>
      <c r="CZ195">
        <f ca="1"/>
        <v>0</v>
      </c>
      <c r="DA195">
        <f ca="1"/>
        <v>0</v>
      </c>
      <c r="DB195" t="b">
        <f ca="1"/>
        <v>0</v>
      </c>
      <c r="DC195" t="b">
        <f ca="1"/>
        <v>0</v>
      </c>
      <c r="DD195">
        <f ca="1"/>
        <v>0</v>
      </c>
      <c r="DE195" t="b">
        <f ca="1"/>
        <v>0</v>
      </c>
      <c r="DF195">
        <f ca="1"/>
        <v>0</v>
      </c>
    </row>
    <row r="196" spans="1:110" x14ac:dyDescent="0.2">
      <c r="A196" t="str">
        <f ca="1"/>
        <v>6_16 Villa</v>
      </c>
      <c r="B196">
        <f ca="1"/>
        <v>7</v>
      </c>
      <c r="C196">
        <f ca="1"/>
        <v>0</v>
      </c>
      <c r="D196">
        <f ca="1"/>
        <v>0</v>
      </c>
      <c r="E196">
        <f ca="1"/>
        <v>0</v>
      </c>
      <c r="F196">
        <f ca="1"/>
        <v>0</v>
      </c>
      <c r="G196">
        <f ca="1"/>
        <v>0</v>
      </c>
      <c r="H196">
        <f ca="1"/>
        <v>0</v>
      </c>
      <c r="I196">
        <f ca="1"/>
        <v>0</v>
      </c>
      <c r="J196" t="str">
        <f ca="1"/>
        <v>0:34</v>
      </c>
      <c r="K196" t="b">
        <f ca="1"/>
        <v>0</v>
      </c>
      <c r="L196" t="b">
        <f ca="1"/>
        <v>0</v>
      </c>
      <c r="M196" t="b">
        <f ca="1"/>
        <v>0</v>
      </c>
      <c r="N196" t="str">
        <f ca="1"/>
        <v>Finka</v>
      </c>
      <c r="O196" t="b">
        <f ca="1"/>
        <v>0</v>
      </c>
      <c r="P196">
        <f ca="1"/>
        <v>0</v>
      </c>
      <c r="Q196">
        <f ca="1"/>
        <v>0</v>
      </c>
      <c r="R196">
        <f ca="1"/>
        <v>0</v>
      </c>
      <c r="S196">
        <f ca="1"/>
        <v>0</v>
      </c>
      <c r="T196">
        <f ca="1"/>
        <v>0</v>
      </c>
      <c r="U196">
        <f ca="1"/>
        <v>0</v>
      </c>
      <c r="V196">
        <f ca="1"/>
        <v>0</v>
      </c>
      <c r="W196">
        <f ca="1"/>
        <v>0</v>
      </c>
      <c r="X196">
        <f ca="1"/>
        <v>0</v>
      </c>
      <c r="Y196">
        <f ca="1"/>
        <v>0</v>
      </c>
      <c r="Z196">
        <f ca="1"/>
        <v>7</v>
      </c>
      <c r="AA196">
        <f ca="1"/>
        <v>0</v>
      </c>
      <c r="AB196">
        <f ca="1"/>
        <v>0</v>
      </c>
      <c r="AC196">
        <f ca="1"/>
        <v>0</v>
      </c>
      <c r="AD196">
        <f ca="1"/>
        <v>0</v>
      </c>
      <c r="AE196">
        <f ca="1"/>
        <v>0</v>
      </c>
      <c r="AF196">
        <f ca="1"/>
        <v>0</v>
      </c>
      <c r="AG196">
        <f ca="1"/>
        <v>0</v>
      </c>
      <c r="AH196">
        <f ca="1"/>
        <v>0</v>
      </c>
      <c r="AI196">
        <f ca="1"/>
        <v>0</v>
      </c>
      <c r="AJ196">
        <f ca="1"/>
        <v>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  <c r="AQ196">
        <f ca="1"/>
        <v>0</v>
      </c>
      <c r="AR196">
        <f ca="1"/>
        <v>0</v>
      </c>
      <c r="AS196">
        <f ca="1"/>
        <v>0</v>
      </c>
      <c r="AT196">
        <f ca="1"/>
        <v>0</v>
      </c>
      <c r="AU196">
        <f ca="1"/>
        <v>0</v>
      </c>
      <c r="AV196">
        <f ca="1"/>
        <v>0</v>
      </c>
      <c r="AW196">
        <f ca="1"/>
        <v>0</v>
      </c>
      <c r="AX196">
        <f ca="1"/>
        <v>0</v>
      </c>
      <c r="AY196">
        <f ca="1"/>
        <v>0</v>
      </c>
      <c r="AZ196">
        <f ca="1"/>
        <v>0</v>
      </c>
      <c r="BA196">
        <f ca="1"/>
        <v>0</v>
      </c>
      <c r="BB196">
        <f ca="1"/>
        <v>0</v>
      </c>
      <c r="BC196">
        <f ca="1"/>
        <v>0</v>
      </c>
      <c r="BD196">
        <f ca="1"/>
        <v>0</v>
      </c>
      <c r="BE196">
        <f ca="1"/>
        <v>0</v>
      </c>
      <c r="BF196">
        <f ca="1"/>
        <v>0</v>
      </c>
      <c r="BG196">
        <f ca="1"/>
        <v>0</v>
      </c>
      <c r="BH196">
        <f ca="1"/>
        <v>0</v>
      </c>
      <c r="BI196">
        <f ca="1"/>
        <v>0</v>
      </c>
      <c r="BJ196">
        <f ca="1"/>
        <v>0</v>
      </c>
      <c r="BK196">
        <f ca="1"/>
        <v>0</v>
      </c>
      <c r="BL196">
        <f ca="1"/>
        <v>0</v>
      </c>
      <c r="BM196">
        <f ca="1"/>
        <v>0</v>
      </c>
      <c r="BN196">
        <f ca="1"/>
        <v>0</v>
      </c>
      <c r="BO196">
        <f ca="1"/>
        <v>0</v>
      </c>
      <c r="BP196">
        <f ca="1"/>
        <v>0</v>
      </c>
      <c r="BQ196">
        <f ca="1"/>
        <v>0</v>
      </c>
      <c r="BR196" t="str">
        <f ca="1"/>
        <v/>
      </c>
      <c r="BS196">
        <f ca="1"/>
        <v>0</v>
      </c>
      <c r="BT196">
        <f ca="1"/>
        <v>0</v>
      </c>
      <c r="BU196" t="b">
        <f ca="1"/>
        <v>0</v>
      </c>
      <c r="BV196" t="b">
        <f ca="1"/>
        <v>0</v>
      </c>
      <c r="BW196">
        <f ca="1"/>
        <v>0</v>
      </c>
      <c r="BX196">
        <f ca="1"/>
        <v>0</v>
      </c>
      <c r="BY196">
        <f ca="1"/>
        <v>0</v>
      </c>
      <c r="BZ196">
        <f ca="1"/>
        <v>0</v>
      </c>
      <c r="CA196">
        <f ca="1"/>
        <v>1</v>
      </c>
      <c r="CB196">
        <f ca="1"/>
        <v>0</v>
      </c>
      <c r="CC196" t="b">
        <f ca="1"/>
        <v>0</v>
      </c>
      <c r="CD196" t="b">
        <f ca="1"/>
        <v>1</v>
      </c>
      <c r="CE196">
        <f ca="1"/>
        <v>0</v>
      </c>
      <c r="CF196">
        <f ca="1"/>
        <v>0</v>
      </c>
      <c r="CG196">
        <f ca="1"/>
        <v>0</v>
      </c>
      <c r="CH196">
        <f ca="1"/>
        <v>34</v>
      </c>
      <c r="CI196">
        <f ca="1"/>
        <v>146</v>
      </c>
      <c r="CJ196">
        <f ca="1"/>
        <v>0</v>
      </c>
      <c r="CK196">
        <f ca="1"/>
        <v>0</v>
      </c>
      <c r="CL196">
        <f ca="1"/>
        <v>0</v>
      </c>
      <c r="CM196">
        <f ca="1"/>
        <v>0</v>
      </c>
      <c r="CN196">
        <f ca="1"/>
        <v>0</v>
      </c>
      <c r="CO196">
        <f ca="1"/>
        <v>0</v>
      </c>
      <c r="CP196">
        <f ca="1"/>
        <v>0</v>
      </c>
      <c r="CQ196">
        <f ca="1"/>
        <v>0</v>
      </c>
      <c r="CR196">
        <f ca="1"/>
        <v>0</v>
      </c>
      <c r="CS196">
        <f ca="1"/>
        <v>0</v>
      </c>
      <c r="CT196">
        <f ca="1"/>
        <v>0</v>
      </c>
      <c r="CU196">
        <f ca="1"/>
        <v>0</v>
      </c>
      <c r="CV196">
        <f ca="1"/>
        <v>0</v>
      </c>
      <c r="CW196">
        <f ca="1"/>
        <v>0</v>
      </c>
      <c r="CX196">
        <f ca="1"/>
        <v>0</v>
      </c>
      <c r="CY196">
        <f ca="1"/>
        <v>0</v>
      </c>
      <c r="CZ196">
        <f ca="1"/>
        <v>0</v>
      </c>
      <c r="DA196">
        <f ca="1"/>
        <v>0</v>
      </c>
      <c r="DB196" t="b">
        <f ca="1"/>
        <v>0</v>
      </c>
      <c r="DC196" t="b">
        <f ca="1"/>
        <v>0</v>
      </c>
      <c r="DD196">
        <f ca="1"/>
        <v>0</v>
      </c>
      <c r="DE196" t="b">
        <f ca="1"/>
        <v>0</v>
      </c>
      <c r="DF196">
        <f ca="1"/>
        <v>0</v>
      </c>
    </row>
    <row r="197" spans="1:110" x14ac:dyDescent="0.2">
      <c r="A197" t="str">
        <f ca="1"/>
        <v>6_16 Villa</v>
      </c>
      <c r="B197">
        <f ca="1"/>
        <v>8</v>
      </c>
      <c r="C197">
        <f ca="1"/>
        <v>0</v>
      </c>
      <c r="D197">
        <f ca="1"/>
        <v>0</v>
      </c>
      <c r="E197">
        <f ca="1"/>
        <v>0</v>
      </c>
      <c r="F197">
        <f ca="1"/>
        <v>0</v>
      </c>
      <c r="G197">
        <f ca="1"/>
        <v>0</v>
      </c>
      <c r="H197">
        <f ca="1"/>
        <v>0</v>
      </c>
      <c r="I197">
        <f ca="1"/>
        <v>0</v>
      </c>
      <c r="J197" t="str">
        <f ca="1"/>
        <v>0:55</v>
      </c>
      <c r="K197" t="b">
        <f ca="1"/>
        <v>0</v>
      </c>
      <c r="L197" t="b">
        <f ca="1"/>
        <v>1</v>
      </c>
      <c r="M197" t="b">
        <f ca="1"/>
        <v>0</v>
      </c>
      <c r="N197" t="str">
        <f ca="1"/>
        <v>Finka</v>
      </c>
      <c r="O197" t="b">
        <f ca="1"/>
        <v>0</v>
      </c>
      <c r="P197">
        <f ca="1"/>
        <v>0</v>
      </c>
      <c r="Q197">
        <f ca="1"/>
        <v>0</v>
      </c>
      <c r="R197">
        <f ca="1"/>
        <v>0</v>
      </c>
      <c r="S197">
        <f ca="1"/>
        <v>0</v>
      </c>
      <c r="T197">
        <f ca="1"/>
        <v>0</v>
      </c>
      <c r="U197">
        <f ca="1"/>
        <v>0</v>
      </c>
      <c r="V197">
        <f ca="1"/>
        <v>0</v>
      </c>
      <c r="W197">
        <f ca="1"/>
        <v>0</v>
      </c>
      <c r="X197">
        <f ca="1"/>
        <v>0</v>
      </c>
      <c r="Y197">
        <f ca="1"/>
        <v>0</v>
      </c>
      <c r="Z197">
        <f ca="1"/>
        <v>8</v>
      </c>
      <c r="AA197">
        <f ca="1"/>
        <v>0</v>
      </c>
      <c r="AB197">
        <f ca="1"/>
        <v>0</v>
      </c>
      <c r="AC197">
        <f ca="1"/>
        <v>0</v>
      </c>
      <c r="AD197">
        <f ca="1"/>
        <v>0</v>
      </c>
      <c r="AE197">
        <f ca="1"/>
        <v>0</v>
      </c>
      <c r="AF197">
        <f ca="1"/>
        <v>0</v>
      </c>
      <c r="AG197">
        <f ca="1"/>
        <v>0</v>
      </c>
      <c r="AH197">
        <f ca="1"/>
        <v>0</v>
      </c>
      <c r="AI197">
        <f ca="1"/>
        <v>0</v>
      </c>
      <c r="AJ197">
        <f ca="1"/>
        <v>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  <c r="AQ197">
        <f ca="1"/>
        <v>0</v>
      </c>
      <c r="AR197">
        <f ca="1"/>
        <v>0</v>
      </c>
      <c r="AS197">
        <f ca="1"/>
        <v>0</v>
      </c>
      <c r="AT197">
        <f ca="1"/>
        <v>0</v>
      </c>
      <c r="AU197">
        <f ca="1"/>
        <v>0</v>
      </c>
      <c r="AV197">
        <f ca="1"/>
        <v>0</v>
      </c>
      <c r="AW197">
        <f ca="1"/>
        <v>0</v>
      </c>
      <c r="AX197">
        <f ca="1"/>
        <v>0</v>
      </c>
      <c r="AY197">
        <f ca="1"/>
        <v>0</v>
      </c>
      <c r="AZ197">
        <f ca="1"/>
        <v>0</v>
      </c>
      <c r="BA197">
        <f ca="1"/>
        <v>0</v>
      </c>
      <c r="BB197">
        <f ca="1"/>
        <v>0</v>
      </c>
      <c r="BC197">
        <f ca="1"/>
        <v>0</v>
      </c>
      <c r="BD197">
        <f ca="1"/>
        <v>0</v>
      </c>
      <c r="BE197">
        <f ca="1"/>
        <v>0</v>
      </c>
      <c r="BF197">
        <f ca="1"/>
        <v>0</v>
      </c>
      <c r="BG197">
        <f ca="1"/>
        <v>0</v>
      </c>
      <c r="BH197">
        <f ca="1"/>
        <v>0</v>
      </c>
      <c r="BI197">
        <f ca="1"/>
        <v>0</v>
      </c>
      <c r="BJ197">
        <f ca="1"/>
        <v>0</v>
      </c>
      <c r="BK197">
        <f ca="1"/>
        <v>0</v>
      </c>
      <c r="BL197">
        <f ca="1"/>
        <v>0</v>
      </c>
      <c r="BM197">
        <f ca="1"/>
        <v>0</v>
      </c>
      <c r="BN197">
        <f ca="1"/>
        <v>0</v>
      </c>
      <c r="BO197">
        <f ca="1"/>
        <v>0</v>
      </c>
      <c r="BP197">
        <f ca="1"/>
        <v>0</v>
      </c>
      <c r="BQ197">
        <f ca="1"/>
        <v>0</v>
      </c>
      <c r="BR197" t="str">
        <f ca="1"/>
        <v/>
      </c>
      <c r="BS197">
        <f ca="1"/>
        <v>0</v>
      </c>
      <c r="BT197">
        <f ca="1"/>
        <v>0</v>
      </c>
      <c r="BU197" t="b">
        <f ca="1"/>
        <v>0</v>
      </c>
      <c r="BV197" t="b">
        <f ca="1"/>
        <v>0</v>
      </c>
      <c r="BW197">
        <f ca="1"/>
        <v>0</v>
      </c>
      <c r="BX197">
        <f ca="1"/>
        <v>0</v>
      </c>
      <c r="BY197">
        <f ca="1"/>
        <v>0</v>
      </c>
      <c r="BZ197" t="str">
        <f ca="1"/>
        <v xml:space="preserve"> </v>
      </c>
      <c r="CA197">
        <f ca="1"/>
        <v>0</v>
      </c>
      <c r="CB197">
        <f ca="1"/>
        <v>0</v>
      </c>
      <c r="CC197" t="b">
        <f ca="1"/>
        <v>0</v>
      </c>
      <c r="CD197" t="b">
        <f ca="1"/>
        <v>1</v>
      </c>
      <c r="CE197">
        <f ca="1"/>
        <v>0</v>
      </c>
      <c r="CF197">
        <f ca="1"/>
        <v>0</v>
      </c>
      <c r="CG197">
        <f ca="1"/>
        <v>0</v>
      </c>
      <c r="CH197">
        <f ca="1"/>
        <v>55</v>
      </c>
      <c r="CI197">
        <f ca="1"/>
        <v>125</v>
      </c>
      <c r="CJ197">
        <f ca="1"/>
        <v>0</v>
      </c>
      <c r="CK197">
        <f ca="1"/>
        <v>0</v>
      </c>
      <c r="CL197">
        <f ca="1"/>
        <v>0</v>
      </c>
      <c r="CM197">
        <f ca="1"/>
        <v>0</v>
      </c>
      <c r="CN197">
        <f ca="1"/>
        <v>0</v>
      </c>
      <c r="CO197">
        <f ca="1"/>
        <v>0</v>
      </c>
      <c r="CP197">
        <f ca="1"/>
        <v>0</v>
      </c>
      <c r="CQ197">
        <f ca="1"/>
        <v>0</v>
      </c>
      <c r="CR197">
        <f ca="1"/>
        <v>0</v>
      </c>
      <c r="CS197">
        <f ca="1"/>
        <v>0</v>
      </c>
      <c r="CT197">
        <f ca="1"/>
        <v>0</v>
      </c>
      <c r="CU197">
        <f ca="1"/>
        <v>0</v>
      </c>
      <c r="CV197">
        <f ca="1"/>
        <v>0</v>
      </c>
      <c r="CW197">
        <f ca="1"/>
        <v>0</v>
      </c>
      <c r="CX197">
        <f ca="1"/>
        <v>0</v>
      </c>
      <c r="CY197">
        <f ca="1"/>
        <v>0</v>
      </c>
      <c r="CZ197">
        <f ca="1"/>
        <v>0</v>
      </c>
      <c r="DA197">
        <f ca="1"/>
        <v>0</v>
      </c>
      <c r="DB197" t="b">
        <f ca="1"/>
        <v>1</v>
      </c>
      <c r="DC197" t="b">
        <f ca="1"/>
        <v>0</v>
      </c>
      <c r="DD197">
        <f ca="1"/>
        <v>0</v>
      </c>
      <c r="DE197" t="b">
        <f ca="1"/>
        <v>0</v>
      </c>
      <c r="DF197">
        <f ca="1"/>
        <v>0</v>
      </c>
    </row>
    <row r="198" spans="1:110" x14ac:dyDescent="0.2">
      <c r="A198" t="str">
        <f ca="1"/>
        <v>6_16 Villa</v>
      </c>
      <c r="B198">
        <f ca="1"/>
        <v>9</v>
      </c>
      <c r="C198">
        <f ca="1"/>
        <v>0</v>
      </c>
      <c r="D198">
        <f ca="1"/>
        <v>0</v>
      </c>
      <c r="E198">
        <f ca="1"/>
        <v>0</v>
      </c>
      <c r="F198">
        <f ca="1"/>
        <v>0</v>
      </c>
      <c r="G198">
        <f ca="1"/>
        <v>0</v>
      </c>
      <c r="H198">
        <f ca="1"/>
        <v>0</v>
      </c>
      <c r="I198">
        <f ca="1"/>
        <v>0</v>
      </c>
      <c r="J198" t="str">
        <f ca="1"/>
        <v>0:06</v>
      </c>
      <c r="K198" t="b">
        <f ca="1"/>
        <v>0</v>
      </c>
      <c r="L198" t="b">
        <f ca="1"/>
        <v>0</v>
      </c>
      <c r="M198" t="b">
        <f ca="1"/>
        <v>0</v>
      </c>
      <c r="N198" t="str">
        <f ca="1"/>
        <v>Finka</v>
      </c>
      <c r="O198" t="b">
        <f ca="1"/>
        <v>0</v>
      </c>
      <c r="P198">
        <f ca="1"/>
        <v>0</v>
      </c>
      <c r="Q198">
        <f ca="1"/>
        <v>0</v>
      </c>
      <c r="R198">
        <f ca="1"/>
        <v>0</v>
      </c>
      <c r="S198">
        <f ca="1"/>
        <v>0</v>
      </c>
      <c r="T198">
        <f ca="1"/>
        <v>0</v>
      </c>
      <c r="U198">
        <f ca="1"/>
        <v>0</v>
      </c>
      <c r="V198">
        <f ca="1"/>
        <v>0</v>
      </c>
      <c r="W198">
        <f ca="1"/>
        <v>0</v>
      </c>
      <c r="X198">
        <f ca="1"/>
        <v>0</v>
      </c>
      <c r="Y198">
        <f ca="1"/>
        <v>0</v>
      </c>
      <c r="Z198">
        <f ca="1"/>
        <v>9</v>
      </c>
      <c r="AA198">
        <f ca="1"/>
        <v>0</v>
      </c>
      <c r="AB198">
        <f ca="1"/>
        <v>0</v>
      </c>
      <c r="AC198">
        <f ca="1"/>
        <v>0</v>
      </c>
      <c r="AD198">
        <f ca="1"/>
        <v>0</v>
      </c>
      <c r="AE198">
        <f ca="1"/>
        <v>0</v>
      </c>
      <c r="AF198">
        <f ca="1"/>
        <v>0</v>
      </c>
      <c r="AG198">
        <f ca="1"/>
        <v>0</v>
      </c>
      <c r="AH198">
        <f ca="1"/>
        <v>0</v>
      </c>
      <c r="AI198">
        <f ca="1"/>
        <v>0</v>
      </c>
      <c r="AJ198">
        <f ca="1"/>
        <v>0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  <c r="AQ198">
        <f ca="1"/>
        <v>0</v>
      </c>
      <c r="AR198">
        <f ca="1"/>
        <v>0</v>
      </c>
      <c r="AS198">
        <f ca="1"/>
        <v>0</v>
      </c>
      <c r="AT198">
        <f ca="1"/>
        <v>0</v>
      </c>
      <c r="AU198">
        <f ca="1"/>
        <v>0</v>
      </c>
      <c r="AV198">
        <f ca="1"/>
        <v>0</v>
      </c>
      <c r="AW198">
        <f ca="1"/>
        <v>0</v>
      </c>
      <c r="AX198">
        <f ca="1"/>
        <v>0</v>
      </c>
      <c r="AY198">
        <f ca="1"/>
        <v>0</v>
      </c>
      <c r="AZ198">
        <f ca="1"/>
        <v>0</v>
      </c>
      <c r="BA198">
        <f ca="1"/>
        <v>0</v>
      </c>
      <c r="BB198">
        <f ca="1"/>
        <v>0</v>
      </c>
      <c r="BC198">
        <f ca="1"/>
        <v>0</v>
      </c>
      <c r="BD198">
        <f ca="1"/>
        <v>0</v>
      </c>
      <c r="BE198">
        <f ca="1"/>
        <v>0</v>
      </c>
      <c r="BF198">
        <f ca="1"/>
        <v>0</v>
      </c>
      <c r="BG198">
        <f ca="1"/>
        <v>0</v>
      </c>
      <c r="BH198">
        <f ca="1"/>
        <v>0</v>
      </c>
      <c r="BI198">
        <f ca="1"/>
        <v>0</v>
      </c>
      <c r="BJ198">
        <f ca="1"/>
        <v>0</v>
      </c>
      <c r="BK198">
        <f ca="1"/>
        <v>0</v>
      </c>
      <c r="BL198">
        <f ca="1"/>
        <v>0</v>
      </c>
      <c r="BM198">
        <f ca="1"/>
        <v>0</v>
      </c>
      <c r="BN198">
        <f ca="1"/>
        <v>0</v>
      </c>
      <c r="BO198">
        <f ca="1"/>
        <v>0</v>
      </c>
      <c r="BP198">
        <f ca="1"/>
        <v>0</v>
      </c>
      <c r="BQ198">
        <f ca="1"/>
        <v>0</v>
      </c>
      <c r="BR198" t="str">
        <f ca="1"/>
        <v/>
      </c>
      <c r="BS198">
        <f ca="1"/>
        <v>0</v>
      </c>
      <c r="BT198">
        <f ca="1"/>
        <v>0</v>
      </c>
      <c r="BU198" t="b">
        <f ca="1"/>
        <v>0</v>
      </c>
      <c r="BV198" t="b">
        <f ca="1"/>
        <v>0</v>
      </c>
      <c r="BW198">
        <f ca="1"/>
        <v>0</v>
      </c>
      <c r="BX198">
        <f ca="1"/>
        <v>0</v>
      </c>
      <c r="BY198">
        <f ca="1"/>
        <v>0</v>
      </c>
      <c r="BZ198">
        <f ca="1"/>
        <v>0</v>
      </c>
      <c r="CA198">
        <f ca="1"/>
        <v>1</v>
      </c>
      <c r="CB198">
        <f ca="1"/>
        <v>1</v>
      </c>
      <c r="CC198" t="b">
        <f ca="1"/>
        <v>0</v>
      </c>
      <c r="CD198" t="b">
        <f ca="1"/>
        <v>1</v>
      </c>
      <c r="CE198">
        <f ca="1"/>
        <v>0</v>
      </c>
      <c r="CF198">
        <f ca="1"/>
        <v>1</v>
      </c>
      <c r="CG198">
        <f ca="1"/>
        <v>0</v>
      </c>
      <c r="CH198">
        <f ca="1"/>
        <v>6</v>
      </c>
      <c r="CI198">
        <f ca="1"/>
        <v>174</v>
      </c>
      <c r="CJ198">
        <f ca="1"/>
        <v>0</v>
      </c>
      <c r="CK198">
        <f ca="1"/>
        <v>0</v>
      </c>
      <c r="CL198">
        <f ca="1"/>
        <v>0</v>
      </c>
      <c r="CM198">
        <f ca="1"/>
        <v>0</v>
      </c>
      <c r="CN198">
        <f ca="1"/>
        <v>0</v>
      </c>
      <c r="CO198">
        <f ca="1"/>
        <v>0</v>
      </c>
      <c r="CP198">
        <f ca="1"/>
        <v>0</v>
      </c>
      <c r="CQ198">
        <f ca="1"/>
        <v>0</v>
      </c>
      <c r="CR198">
        <f ca="1"/>
        <v>0</v>
      </c>
      <c r="CS198">
        <f ca="1"/>
        <v>0</v>
      </c>
      <c r="CT198">
        <f ca="1"/>
        <v>0</v>
      </c>
      <c r="CU198">
        <f ca="1"/>
        <v>0</v>
      </c>
      <c r="CV198">
        <f ca="1"/>
        <v>0</v>
      </c>
      <c r="CW198">
        <f ca="1"/>
        <v>0</v>
      </c>
      <c r="CX198">
        <f ca="1"/>
        <v>0</v>
      </c>
      <c r="CY198">
        <f ca="1"/>
        <v>0</v>
      </c>
      <c r="CZ198">
        <f ca="1"/>
        <v>0</v>
      </c>
      <c r="DA198">
        <f ca="1"/>
        <v>0</v>
      </c>
      <c r="DB198" t="b">
        <f ca="1"/>
        <v>0</v>
      </c>
      <c r="DC198" t="b">
        <f ca="1"/>
        <v>0</v>
      </c>
      <c r="DD198">
        <f ca="1"/>
        <v>0</v>
      </c>
      <c r="DE198" t="b">
        <f ca="1"/>
        <v>0</v>
      </c>
      <c r="DF198">
        <f ca="1"/>
        <v>0</v>
      </c>
    </row>
    <row r="199" spans="1:110" x14ac:dyDescent="0.2">
      <c r="A199" t="str">
        <f ca="1"/>
        <v>6_16 Villa</v>
      </c>
      <c r="B199">
        <f ca="1"/>
        <v>10</v>
      </c>
      <c r="C199">
        <f ca="1"/>
        <v>0</v>
      </c>
      <c r="D199">
        <f ca="1"/>
        <v>0</v>
      </c>
      <c r="E199">
        <f ca="1"/>
        <v>0</v>
      </c>
      <c r="F199">
        <f ca="1"/>
        <v>0</v>
      </c>
      <c r="G199">
        <f ca="1"/>
        <v>0</v>
      </c>
      <c r="H199">
        <f ca="1"/>
        <v>0</v>
      </c>
      <c r="I199">
        <f ca="1"/>
        <v>0</v>
      </c>
      <c r="J199" t="str">
        <f ca="1"/>
        <v>0:07</v>
      </c>
      <c r="K199" t="b">
        <f ca="1"/>
        <v>0</v>
      </c>
      <c r="L199" t="b">
        <f ca="1"/>
        <v>0</v>
      </c>
      <c r="M199" t="b">
        <f ca="1"/>
        <v>0</v>
      </c>
      <c r="N199" t="str">
        <f ca="1"/>
        <v>Finka</v>
      </c>
      <c r="O199" t="b">
        <f ca="1"/>
        <v>0</v>
      </c>
      <c r="P199">
        <f ca="1"/>
        <v>0</v>
      </c>
      <c r="Q199">
        <f ca="1"/>
        <v>0</v>
      </c>
      <c r="R199">
        <f ca="1"/>
        <v>0</v>
      </c>
      <c r="S199">
        <f ca="1"/>
        <v>0</v>
      </c>
      <c r="T199">
        <f ca="1"/>
        <v>0</v>
      </c>
      <c r="U199">
        <f ca="1"/>
        <v>0</v>
      </c>
      <c r="V199">
        <f ca="1"/>
        <v>0</v>
      </c>
      <c r="W199">
        <f ca="1"/>
        <v>0</v>
      </c>
      <c r="X199">
        <f ca="1"/>
        <v>0</v>
      </c>
      <c r="Y199">
        <f ca="1"/>
        <v>0</v>
      </c>
      <c r="Z199">
        <f ca="1"/>
        <v>10</v>
      </c>
      <c r="AA199">
        <f ca="1"/>
        <v>0</v>
      </c>
      <c r="AB199">
        <f ca="1"/>
        <v>0</v>
      </c>
      <c r="AC199">
        <f ca="1"/>
        <v>0</v>
      </c>
      <c r="AD199">
        <f ca="1"/>
        <v>0</v>
      </c>
      <c r="AE199">
        <f ca="1"/>
        <v>0</v>
      </c>
      <c r="AF199">
        <f ca="1"/>
        <v>0</v>
      </c>
      <c r="AG199">
        <f ca="1"/>
        <v>0</v>
      </c>
      <c r="AH199">
        <f ca="1"/>
        <v>0</v>
      </c>
      <c r="AI199">
        <f ca="1"/>
        <v>0</v>
      </c>
      <c r="AJ199">
        <f ca="1"/>
        <v>0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  <c r="AQ199">
        <f ca="1"/>
        <v>0</v>
      </c>
      <c r="AR199">
        <f ca="1"/>
        <v>0</v>
      </c>
      <c r="AS199">
        <f ca="1"/>
        <v>0</v>
      </c>
      <c r="AT199">
        <f ca="1"/>
        <v>0</v>
      </c>
      <c r="AU199">
        <f ca="1"/>
        <v>0</v>
      </c>
      <c r="AV199">
        <f ca="1"/>
        <v>0</v>
      </c>
      <c r="AW199">
        <f ca="1"/>
        <v>0</v>
      </c>
      <c r="AX199">
        <f ca="1"/>
        <v>0</v>
      </c>
      <c r="AY199">
        <f ca="1"/>
        <v>0</v>
      </c>
      <c r="AZ199">
        <f ca="1"/>
        <v>0</v>
      </c>
      <c r="BA199">
        <f ca="1"/>
        <v>0</v>
      </c>
      <c r="BB199">
        <f ca="1"/>
        <v>0</v>
      </c>
      <c r="BC199">
        <f ca="1"/>
        <v>0</v>
      </c>
      <c r="BD199">
        <f ca="1"/>
        <v>0</v>
      </c>
      <c r="BE199">
        <f ca="1"/>
        <v>0</v>
      </c>
      <c r="BF199">
        <f ca="1"/>
        <v>0</v>
      </c>
      <c r="BG199">
        <f ca="1"/>
        <v>0</v>
      </c>
      <c r="BH199">
        <f ca="1"/>
        <v>0</v>
      </c>
      <c r="BI199">
        <f ca="1"/>
        <v>0</v>
      </c>
      <c r="BJ199">
        <f ca="1"/>
        <v>0</v>
      </c>
      <c r="BK199">
        <f ca="1"/>
        <v>0</v>
      </c>
      <c r="BL199">
        <f ca="1"/>
        <v>0</v>
      </c>
      <c r="BM199">
        <f ca="1"/>
        <v>0</v>
      </c>
      <c r="BN199">
        <f ca="1"/>
        <v>0</v>
      </c>
      <c r="BO199">
        <f ca="1"/>
        <v>0</v>
      </c>
      <c r="BP199">
        <f ca="1"/>
        <v>0</v>
      </c>
      <c r="BQ199">
        <f ca="1"/>
        <v>0</v>
      </c>
      <c r="BR199" t="str">
        <f ca="1"/>
        <v/>
      </c>
      <c r="BS199">
        <f ca="1"/>
        <v>0</v>
      </c>
      <c r="BT199">
        <f ca="1"/>
        <v>0</v>
      </c>
      <c r="BU199" t="b">
        <f ca="1"/>
        <v>0</v>
      </c>
      <c r="BV199" t="b">
        <f ca="1"/>
        <v>0</v>
      </c>
      <c r="BW199">
        <f ca="1"/>
        <v>0</v>
      </c>
      <c r="BX199">
        <f ca="1"/>
        <v>0</v>
      </c>
      <c r="BY199">
        <f ca="1"/>
        <v>0</v>
      </c>
      <c r="BZ199">
        <f ca="1"/>
        <v>0</v>
      </c>
      <c r="CA199">
        <f ca="1"/>
        <v>1</v>
      </c>
      <c r="CB199">
        <f ca="1"/>
        <v>0</v>
      </c>
      <c r="CC199" t="b">
        <f ca="1"/>
        <v>0</v>
      </c>
      <c r="CD199" t="b">
        <f ca="1"/>
        <v>1</v>
      </c>
      <c r="CE199">
        <f ca="1"/>
        <v>0</v>
      </c>
      <c r="CF199">
        <f ca="1"/>
        <v>0</v>
      </c>
      <c r="CG199">
        <f ca="1"/>
        <v>0</v>
      </c>
      <c r="CH199">
        <f ca="1"/>
        <v>7</v>
      </c>
      <c r="CI199">
        <f ca="1"/>
        <v>173</v>
      </c>
      <c r="CJ199">
        <f ca="1"/>
        <v>0</v>
      </c>
      <c r="CK199">
        <f ca="1"/>
        <v>0</v>
      </c>
      <c r="CL199">
        <f ca="1"/>
        <v>0</v>
      </c>
      <c r="CM199">
        <f ca="1"/>
        <v>0</v>
      </c>
      <c r="CN199">
        <f ca="1"/>
        <v>0</v>
      </c>
      <c r="CO199">
        <f ca="1"/>
        <v>0</v>
      </c>
      <c r="CP199">
        <f ca="1"/>
        <v>0</v>
      </c>
      <c r="CQ199">
        <f ca="1"/>
        <v>0</v>
      </c>
      <c r="CR199">
        <f ca="1"/>
        <v>0</v>
      </c>
      <c r="CS199">
        <f ca="1"/>
        <v>0</v>
      </c>
      <c r="CT199">
        <f ca="1"/>
        <v>0</v>
      </c>
      <c r="CU199">
        <f ca="1"/>
        <v>0</v>
      </c>
      <c r="CV199">
        <f ca="1"/>
        <v>0</v>
      </c>
      <c r="CW199">
        <f ca="1"/>
        <v>0</v>
      </c>
      <c r="CX199">
        <f ca="1"/>
        <v>0</v>
      </c>
      <c r="CY199">
        <f ca="1"/>
        <v>0</v>
      </c>
      <c r="CZ199">
        <f ca="1"/>
        <v>0</v>
      </c>
      <c r="DA199">
        <f ca="1"/>
        <v>0</v>
      </c>
      <c r="DB199" t="b">
        <f ca="1"/>
        <v>0</v>
      </c>
      <c r="DC199" t="b">
        <f ca="1"/>
        <v>0</v>
      </c>
      <c r="DD199">
        <f ca="1"/>
        <v>0</v>
      </c>
      <c r="DE199" t="b">
        <f ca="1"/>
        <v>0</v>
      </c>
      <c r="DF199">
        <f ca="1"/>
        <v>0</v>
      </c>
    </row>
    <row r="200" spans="1:110" x14ac:dyDescent="0.2">
      <c r="A200" t="str">
        <f ca="1"/>
        <v>6_16 Villa</v>
      </c>
      <c r="B200">
        <f ca="1"/>
        <v>11</v>
      </c>
      <c r="C200">
        <f ca="1"/>
        <v>0</v>
      </c>
      <c r="D200">
        <f ca="1"/>
        <v>0</v>
      </c>
      <c r="E200">
        <f ca="1"/>
        <v>0</v>
      </c>
      <c r="F200">
        <f ca="1"/>
        <v>0</v>
      </c>
      <c r="G200">
        <f ca="1"/>
        <v>0</v>
      </c>
      <c r="H200">
        <f ca="1"/>
        <v>0</v>
      </c>
      <c r="I200">
        <f ca="1"/>
        <v>0</v>
      </c>
      <c r="J200" t="str">
        <f ca="1"/>
        <v>2:12</v>
      </c>
      <c r="K200" t="b">
        <f ca="1"/>
        <v>0</v>
      </c>
      <c r="L200" t="b">
        <f ca="1"/>
        <v>0</v>
      </c>
      <c r="M200" t="b">
        <f ca="1"/>
        <v>0</v>
      </c>
      <c r="N200" t="str">
        <f ca="1"/>
        <v>Finka</v>
      </c>
      <c r="O200" t="b">
        <f ca="1"/>
        <v>0</v>
      </c>
      <c r="P200">
        <f ca="1"/>
        <v>0</v>
      </c>
      <c r="Q200">
        <f ca="1"/>
        <v>0</v>
      </c>
      <c r="R200">
        <f ca="1"/>
        <v>0</v>
      </c>
      <c r="S200">
        <f ca="1"/>
        <v>0</v>
      </c>
      <c r="T200">
        <f ca="1"/>
        <v>0</v>
      </c>
      <c r="U200">
        <f ca="1"/>
        <v>0</v>
      </c>
      <c r="V200">
        <f ca="1"/>
        <v>0</v>
      </c>
      <c r="W200">
        <f ca="1"/>
        <v>0</v>
      </c>
      <c r="X200">
        <f ca="1"/>
        <v>0</v>
      </c>
      <c r="Y200">
        <f ca="1"/>
        <v>0</v>
      </c>
      <c r="Z200">
        <f ca="1"/>
        <v>11</v>
      </c>
      <c r="AA200">
        <f ca="1"/>
        <v>0</v>
      </c>
      <c r="AB200">
        <f ca="1"/>
        <v>0</v>
      </c>
      <c r="AC200">
        <f ca="1"/>
        <v>0</v>
      </c>
      <c r="AD200">
        <f ca="1"/>
        <v>0</v>
      </c>
      <c r="AE200">
        <f ca="1"/>
        <v>0</v>
      </c>
      <c r="AF200">
        <f ca="1"/>
        <v>0</v>
      </c>
      <c r="AG200">
        <f ca="1"/>
        <v>0</v>
      </c>
      <c r="AH200">
        <f ca="1"/>
        <v>0</v>
      </c>
      <c r="AI200">
        <f ca="1"/>
        <v>0</v>
      </c>
      <c r="AJ200">
        <f ca="1"/>
        <v>0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  <c r="AQ200">
        <f ca="1"/>
        <v>0</v>
      </c>
      <c r="AR200">
        <f ca="1"/>
        <v>0</v>
      </c>
      <c r="AS200">
        <f ca="1"/>
        <v>0</v>
      </c>
      <c r="AT200">
        <f ca="1"/>
        <v>0</v>
      </c>
      <c r="AU200">
        <f ca="1"/>
        <v>0</v>
      </c>
      <c r="AV200">
        <f ca="1"/>
        <v>0</v>
      </c>
      <c r="AW200">
        <f ca="1"/>
        <v>0</v>
      </c>
      <c r="AX200">
        <f ca="1"/>
        <v>0</v>
      </c>
      <c r="AY200">
        <f ca="1"/>
        <v>0</v>
      </c>
      <c r="AZ200">
        <f ca="1"/>
        <v>0</v>
      </c>
      <c r="BA200">
        <f ca="1"/>
        <v>0</v>
      </c>
      <c r="BB200">
        <f ca="1"/>
        <v>0</v>
      </c>
      <c r="BC200">
        <f ca="1"/>
        <v>0</v>
      </c>
      <c r="BD200">
        <f ca="1"/>
        <v>0</v>
      </c>
      <c r="BE200">
        <f ca="1"/>
        <v>0</v>
      </c>
      <c r="BF200">
        <f ca="1"/>
        <v>0</v>
      </c>
      <c r="BG200">
        <f ca="1"/>
        <v>0</v>
      </c>
      <c r="BH200">
        <f ca="1"/>
        <v>0</v>
      </c>
      <c r="BI200">
        <f ca="1"/>
        <v>0</v>
      </c>
      <c r="BJ200">
        <f ca="1"/>
        <v>0</v>
      </c>
      <c r="BK200">
        <f ca="1"/>
        <v>0</v>
      </c>
      <c r="BL200">
        <f ca="1"/>
        <v>0</v>
      </c>
      <c r="BM200">
        <f ca="1"/>
        <v>0</v>
      </c>
      <c r="BN200">
        <f ca="1"/>
        <v>0</v>
      </c>
      <c r="BO200">
        <f ca="1"/>
        <v>0</v>
      </c>
      <c r="BP200">
        <f ca="1"/>
        <v>0</v>
      </c>
      <c r="BQ200">
        <f ca="1"/>
        <v>0</v>
      </c>
      <c r="BR200" t="str">
        <f ca="1"/>
        <v/>
      </c>
      <c r="BS200">
        <f ca="1"/>
        <v>0</v>
      </c>
      <c r="BT200">
        <f ca="1"/>
        <v>0</v>
      </c>
      <c r="BU200" t="b">
        <f ca="1"/>
        <v>0</v>
      </c>
      <c r="BV200" t="b">
        <f ca="1"/>
        <v>0</v>
      </c>
      <c r="BW200">
        <f ca="1"/>
        <v>0</v>
      </c>
      <c r="BX200">
        <f ca="1"/>
        <v>0</v>
      </c>
      <c r="BY200">
        <f ca="1"/>
        <v>0</v>
      </c>
      <c r="BZ200">
        <f ca="1"/>
        <v>0</v>
      </c>
      <c r="CA200">
        <f ca="1"/>
        <v>0</v>
      </c>
      <c r="CB200">
        <f ca="1"/>
        <v>0</v>
      </c>
      <c r="CC200" t="b">
        <f ca="1"/>
        <v>0</v>
      </c>
      <c r="CD200" t="b">
        <f ca="1"/>
        <v>0</v>
      </c>
      <c r="CE200">
        <f ca="1"/>
        <v>0</v>
      </c>
      <c r="CF200">
        <f ca="1"/>
        <v>0</v>
      </c>
      <c r="CG200">
        <f ca="1"/>
        <v>0</v>
      </c>
      <c r="CH200">
        <f ca="1"/>
        <v>132</v>
      </c>
      <c r="CI200">
        <f ca="1"/>
        <v>48</v>
      </c>
      <c r="CJ200">
        <f ca="1"/>
        <v>0</v>
      </c>
      <c r="CK200">
        <f ca="1"/>
        <v>0</v>
      </c>
      <c r="CL200">
        <f ca="1"/>
        <v>0</v>
      </c>
      <c r="CM200">
        <f ca="1"/>
        <v>0</v>
      </c>
      <c r="CN200">
        <f ca="1"/>
        <v>0</v>
      </c>
      <c r="CO200">
        <f ca="1"/>
        <v>0</v>
      </c>
      <c r="CP200">
        <f ca="1"/>
        <v>0</v>
      </c>
      <c r="CQ200">
        <f ca="1"/>
        <v>0</v>
      </c>
      <c r="CR200">
        <f ca="1"/>
        <v>0</v>
      </c>
      <c r="CS200">
        <f ca="1"/>
        <v>0</v>
      </c>
      <c r="CT200">
        <f ca="1"/>
        <v>0</v>
      </c>
      <c r="CU200">
        <f ca="1"/>
        <v>0</v>
      </c>
      <c r="CV200">
        <f ca="1"/>
        <v>0</v>
      </c>
      <c r="CW200">
        <f ca="1"/>
        <v>0</v>
      </c>
      <c r="CX200">
        <f ca="1"/>
        <v>0</v>
      </c>
      <c r="CY200">
        <f ca="1"/>
        <v>0</v>
      </c>
      <c r="CZ200">
        <f ca="1"/>
        <v>0</v>
      </c>
      <c r="DA200">
        <f ca="1"/>
        <v>0</v>
      </c>
      <c r="DB200" t="b">
        <f ca="1"/>
        <v>0</v>
      </c>
      <c r="DC200" t="b">
        <f ca="1"/>
        <v>0</v>
      </c>
      <c r="DD200">
        <f ca="1"/>
        <v>0</v>
      </c>
      <c r="DE200" t="b">
        <f ca="1"/>
        <v>0</v>
      </c>
      <c r="DF200">
        <f ca="1"/>
        <v>0</v>
      </c>
    </row>
    <row r="201" spans="1:110" x14ac:dyDescent="0.2">
      <c r="A201" t="str">
        <f ca="1"/>
        <v>6_16 Villa</v>
      </c>
      <c r="B201">
        <f ca="1"/>
        <v>12</v>
      </c>
      <c r="C201">
        <f ca="1"/>
        <v>0</v>
      </c>
      <c r="D201">
        <f ca="1"/>
        <v>0</v>
      </c>
      <c r="E201">
        <f ca="1"/>
        <v>0</v>
      </c>
      <c r="F201">
        <f ca="1"/>
        <v>0</v>
      </c>
      <c r="G201">
        <f ca="1"/>
        <v>0</v>
      </c>
      <c r="H201">
        <f ca="1"/>
        <v>0</v>
      </c>
      <c r="I201">
        <f ca="1"/>
        <v>0</v>
      </c>
      <c r="J201" t="str">
        <f ca="1"/>
        <v>1:43</v>
      </c>
      <c r="K201" t="b">
        <f ca="1"/>
        <v>0</v>
      </c>
      <c r="L201" t="b">
        <f ca="1"/>
        <v>0</v>
      </c>
      <c r="M201" t="b">
        <f ca="1"/>
        <v>0</v>
      </c>
      <c r="N201" t="str">
        <f ca="1"/>
        <v>Finka</v>
      </c>
      <c r="O201" t="b">
        <f ca="1"/>
        <v>0</v>
      </c>
      <c r="P201">
        <f ca="1"/>
        <v>0</v>
      </c>
      <c r="Q201">
        <f ca="1"/>
        <v>0</v>
      </c>
      <c r="R201">
        <f ca="1"/>
        <v>0</v>
      </c>
      <c r="S201">
        <f ca="1"/>
        <v>0</v>
      </c>
      <c r="T201">
        <f ca="1"/>
        <v>0</v>
      </c>
      <c r="U201">
        <f ca="1"/>
        <v>0</v>
      </c>
      <c r="V201">
        <f ca="1"/>
        <v>0</v>
      </c>
      <c r="W201">
        <f ca="1"/>
        <v>0</v>
      </c>
      <c r="X201">
        <f ca="1"/>
        <v>0</v>
      </c>
      <c r="Y201">
        <f ca="1"/>
        <v>0</v>
      </c>
      <c r="Z201">
        <f ca="1"/>
        <v>12</v>
      </c>
      <c r="AA201">
        <f ca="1"/>
        <v>0</v>
      </c>
      <c r="AB201">
        <f ca="1"/>
        <v>0</v>
      </c>
      <c r="AC201">
        <f ca="1"/>
        <v>0</v>
      </c>
      <c r="AD201">
        <f ca="1"/>
        <v>0</v>
      </c>
      <c r="AE201">
        <f ca="1"/>
        <v>0</v>
      </c>
      <c r="AF201">
        <f ca="1"/>
        <v>0</v>
      </c>
      <c r="AG201">
        <f ca="1"/>
        <v>0</v>
      </c>
      <c r="AH201">
        <f ca="1"/>
        <v>0</v>
      </c>
      <c r="AI201">
        <f ca="1"/>
        <v>0</v>
      </c>
      <c r="AJ201">
        <f ca="1"/>
        <v>0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  <c r="AQ201">
        <f ca="1"/>
        <v>0</v>
      </c>
      <c r="AR201">
        <f ca="1"/>
        <v>0</v>
      </c>
      <c r="AS201">
        <f ca="1"/>
        <v>0</v>
      </c>
      <c r="AT201">
        <f ca="1"/>
        <v>0</v>
      </c>
      <c r="AU201">
        <f ca="1"/>
        <v>0</v>
      </c>
      <c r="AV201">
        <f ca="1"/>
        <v>0</v>
      </c>
      <c r="AW201">
        <f ca="1"/>
        <v>0</v>
      </c>
      <c r="AX201">
        <f ca="1"/>
        <v>0</v>
      </c>
      <c r="AY201">
        <f ca="1"/>
        <v>0</v>
      </c>
      <c r="AZ201">
        <f ca="1"/>
        <v>0</v>
      </c>
      <c r="BA201">
        <f ca="1"/>
        <v>0</v>
      </c>
      <c r="BB201">
        <f ca="1"/>
        <v>0</v>
      </c>
      <c r="BC201">
        <f ca="1"/>
        <v>0</v>
      </c>
      <c r="BD201">
        <f ca="1"/>
        <v>0</v>
      </c>
      <c r="BE201">
        <f ca="1"/>
        <v>0</v>
      </c>
      <c r="BF201">
        <f ca="1"/>
        <v>0</v>
      </c>
      <c r="BG201">
        <f ca="1"/>
        <v>0</v>
      </c>
      <c r="BH201">
        <f ca="1"/>
        <v>0</v>
      </c>
      <c r="BI201">
        <f ca="1"/>
        <v>0</v>
      </c>
      <c r="BJ201">
        <f ca="1"/>
        <v>0</v>
      </c>
      <c r="BK201">
        <f ca="1"/>
        <v>0</v>
      </c>
      <c r="BL201">
        <f ca="1"/>
        <v>0</v>
      </c>
      <c r="BM201">
        <f ca="1"/>
        <v>0</v>
      </c>
      <c r="BN201">
        <f ca="1"/>
        <v>0</v>
      </c>
      <c r="BO201">
        <f ca="1"/>
        <v>0</v>
      </c>
      <c r="BP201">
        <f ca="1"/>
        <v>0</v>
      </c>
      <c r="BQ201">
        <f ca="1"/>
        <v>0</v>
      </c>
      <c r="BR201" t="str">
        <f ca="1"/>
        <v/>
      </c>
      <c r="BS201" t="str">
        <f ca="1"/>
        <v>FALSE</v>
      </c>
      <c r="BT201">
        <f ca="1"/>
        <v>0</v>
      </c>
      <c r="BU201" t="b">
        <f ca="1"/>
        <v>0</v>
      </c>
      <c r="BV201" t="b">
        <f ca="1"/>
        <v>0</v>
      </c>
      <c r="BW201">
        <f ca="1"/>
        <v>0</v>
      </c>
      <c r="BX201" t="str">
        <f ca="1"/>
        <v>FALSE</v>
      </c>
      <c r="BY201">
        <f ca="1"/>
        <v>0</v>
      </c>
      <c r="BZ201">
        <f ca="1"/>
        <v>0</v>
      </c>
      <c r="CA201">
        <f ca="1"/>
        <v>0</v>
      </c>
      <c r="CB201">
        <f ca="1"/>
        <v>0</v>
      </c>
      <c r="CC201" t="b">
        <f ca="1"/>
        <v>0</v>
      </c>
      <c r="CD201" t="b">
        <f ca="1"/>
        <v>0</v>
      </c>
      <c r="CE201">
        <f ca="1"/>
        <v>0</v>
      </c>
      <c r="CF201">
        <f ca="1"/>
        <v>0</v>
      </c>
      <c r="CG201">
        <f ca="1"/>
        <v>0</v>
      </c>
      <c r="CH201">
        <f ca="1"/>
        <v>103</v>
      </c>
      <c r="CI201">
        <f ca="1"/>
        <v>77</v>
      </c>
      <c r="CJ201">
        <f ca="1"/>
        <v>0</v>
      </c>
      <c r="CK201">
        <f ca="1"/>
        <v>0</v>
      </c>
      <c r="CL201">
        <f ca="1"/>
        <v>0</v>
      </c>
      <c r="CM201">
        <f ca="1"/>
        <v>0</v>
      </c>
      <c r="CN201">
        <f ca="1"/>
        <v>0</v>
      </c>
      <c r="CO201">
        <f ca="1"/>
        <v>0</v>
      </c>
      <c r="CP201">
        <f ca="1"/>
        <v>0</v>
      </c>
      <c r="CQ201">
        <f ca="1"/>
        <v>0</v>
      </c>
      <c r="CR201">
        <f ca="1"/>
        <v>0</v>
      </c>
      <c r="CS201">
        <f ca="1"/>
        <v>0</v>
      </c>
      <c r="CT201">
        <f ca="1"/>
        <v>0</v>
      </c>
      <c r="CU201">
        <f ca="1"/>
        <v>0</v>
      </c>
      <c r="CV201">
        <f ca="1"/>
        <v>0</v>
      </c>
      <c r="CW201">
        <f ca="1"/>
        <v>0</v>
      </c>
      <c r="CX201">
        <f ca="1"/>
        <v>0</v>
      </c>
      <c r="CY201">
        <f ca="1"/>
        <v>0</v>
      </c>
      <c r="CZ201">
        <f ca="1"/>
        <v>0</v>
      </c>
      <c r="DA201">
        <f ca="1"/>
        <v>0</v>
      </c>
      <c r="DB201" t="b">
        <f ca="1"/>
        <v>0</v>
      </c>
      <c r="DC201" t="b">
        <f ca="1"/>
        <v>0</v>
      </c>
      <c r="DD201">
        <f ca="1"/>
        <v>0</v>
      </c>
      <c r="DE201" t="b">
        <f ca="1"/>
        <v>0</v>
      </c>
      <c r="DF201">
        <f ca="1"/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9C646-A46E-4731-B3AB-AA04ECD96250}">
  <sheetPr codeName="Sheet11"/>
  <dimension ref="A1:DF201"/>
  <sheetViews>
    <sheetView workbookViewId="0">
      <selection activeCell="A2" sqref="A2"/>
    </sheetView>
  </sheetViews>
  <sheetFormatPr defaultRowHeight="12.75" x14ac:dyDescent="0.2"/>
  <sheetData>
    <row r="1" spans="1:110" x14ac:dyDescent="0.2">
      <c r="A1" t="str" cm="1">
        <f t="array" aca="1" ref="A1:DF201" ca="1">pulloverall(PULL!A1:Z30,"Yeeto",REF!K2:K8,'STATS FILTER'!A14)</f>
        <v>5_30 Theme</v>
      </c>
      <c r="B1">
        <f ca="1"/>
        <v>1</v>
      </c>
      <c r="C1">
        <f ca="1"/>
        <v>0</v>
      </c>
      <c r="D1">
        <f ca="1"/>
        <v>0</v>
      </c>
      <c r="E1">
        <f ca="1"/>
        <v>0</v>
      </c>
      <c r="F1">
        <f ca="1"/>
        <v>0</v>
      </c>
      <c r="G1">
        <f ca="1"/>
        <v>0</v>
      </c>
      <c r="H1">
        <f ca="1"/>
        <v>0</v>
      </c>
      <c r="I1">
        <f ca="1"/>
        <v>0</v>
      </c>
      <c r="J1">
        <f ca="1"/>
        <v>0</v>
      </c>
      <c r="K1" t="b">
        <f ca="1"/>
        <v>0</v>
      </c>
      <c r="L1" t="b">
        <f ca="1"/>
        <v>0</v>
      </c>
      <c r="M1" t="b">
        <f ca="1"/>
        <v>0</v>
      </c>
      <c r="N1" t="str">
        <f ca="1"/>
        <v>Lesion</v>
      </c>
      <c r="O1" t="b">
        <f ca="1"/>
        <v>0</v>
      </c>
      <c r="P1">
        <f ca="1"/>
        <v>0</v>
      </c>
      <c r="Q1">
        <f ca="1"/>
        <v>0</v>
      </c>
      <c r="R1">
        <f ca="1"/>
        <v>0</v>
      </c>
      <c r="S1">
        <f ca="1"/>
        <v>0</v>
      </c>
      <c r="T1">
        <f ca="1"/>
        <v>0</v>
      </c>
      <c r="U1">
        <f ca="1"/>
        <v>0</v>
      </c>
      <c r="V1">
        <f ca="1"/>
        <v>0</v>
      </c>
      <c r="W1">
        <f ca="1"/>
        <v>0</v>
      </c>
      <c r="X1">
        <f ca="1"/>
        <v>0</v>
      </c>
      <c r="Y1">
        <f ca="1"/>
        <v>0</v>
      </c>
      <c r="Z1">
        <f ca="1"/>
        <v>1</v>
      </c>
      <c r="AA1">
        <f ca="1"/>
        <v>0</v>
      </c>
      <c r="AB1">
        <f ca="1"/>
        <v>0</v>
      </c>
      <c r="AC1">
        <f ca="1"/>
        <v>0</v>
      </c>
      <c r="AD1">
        <f ca="1"/>
        <v>0</v>
      </c>
      <c r="AE1">
        <f ca="1"/>
        <v>0</v>
      </c>
      <c r="AF1">
        <f ca="1"/>
        <v>0</v>
      </c>
      <c r="AG1">
        <f ca="1"/>
        <v>0</v>
      </c>
      <c r="AH1">
        <f ca="1"/>
        <v>0</v>
      </c>
      <c r="AI1">
        <f ca="1"/>
        <v>0</v>
      </c>
      <c r="AJ1">
        <f ca="1"/>
        <v>0</v>
      </c>
      <c r="AK1">
        <f ca="1"/>
        <v>0</v>
      </c>
      <c r="AL1">
        <f ca="1"/>
        <v>0</v>
      </c>
      <c r="AM1">
        <f ca="1"/>
        <v>0</v>
      </c>
      <c r="AN1">
        <f ca="1"/>
        <v>0</v>
      </c>
      <c r="AO1">
        <f ca="1"/>
        <v>0</v>
      </c>
      <c r="AP1">
        <f ca="1"/>
        <v>0</v>
      </c>
      <c r="AQ1">
        <f ca="1"/>
        <v>0</v>
      </c>
      <c r="AR1">
        <f ca="1"/>
        <v>0</v>
      </c>
      <c r="AS1">
        <f ca="1"/>
        <v>0</v>
      </c>
      <c r="AT1">
        <f ca="1"/>
        <v>0</v>
      </c>
      <c r="AU1">
        <f ca="1"/>
        <v>0</v>
      </c>
      <c r="AV1">
        <f ca="1"/>
        <v>0</v>
      </c>
      <c r="AW1">
        <f ca="1"/>
        <v>0</v>
      </c>
      <c r="AX1">
        <f ca="1"/>
        <v>0</v>
      </c>
      <c r="AY1">
        <f ca="1"/>
        <v>0</v>
      </c>
      <c r="AZ1">
        <f ca="1"/>
        <v>0</v>
      </c>
      <c r="BA1">
        <f ca="1"/>
        <v>0</v>
      </c>
      <c r="BB1">
        <f ca="1"/>
        <v>0</v>
      </c>
      <c r="BC1">
        <f ca="1"/>
        <v>0</v>
      </c>
      <c r="BD1">
        <f ca="1"/>
        <v>0</v>
      </c>
      <c r="BE1">
        <f ca="1"/>
        <v>0</v>
      </c>
      <c r="BF1">
        <f ca="1"/>
        <v>0</v>
      </c>
      <c r="BG1">
        <f ca="1"/>
        <v>0</v>
      </c>
      <c r="BH1">
        <f ca="1"/>
        <v>0</v>
      </c>
      <c r="BI1">
        <f ca="1"/>
        <v>0</v>
      </c>
      <c r="BJ1">
        <f ca="1"/>
        <v>0</v>
      </c>
      <c r="BK1">
        <f ca="1"/>
        <v>0</v>
      </c>
      <c r="BL1">
        <f ca="1"/>
        <v>0</v>
      </c>
      <c r="BM1">
        <f ca="1"/>
        <v>0</v>
      </c>
      <c r="BN1">
        <f ca="1"/>
        <v>0</v>
      </c>
      <c r="BO1">
        <f ca="1"/>
        <v>0</v>
      </c>
      <c r="BP1">
        <f ca="1"/>
        <v>0</v>
      </c>
      <c r="BQ1">
        <f ca="1"/>
        <v>0</v>
      </c>
      <c r="BR1" t="str">
        <f ca="1"/>
        <v/>
      </c>
      <c r="BS1">
        <f ca="1"/>
        <v>0</v>
      </c>
      <c r="BT1">
        <f ca="1"/>
        <v>0</v>
      </c>
      <c r="BU1" t="b">
        <f ca="1"/>
        <v>0</v>
      </c>
      <c r="BV1" t="b">
        <f ca="1"/>
        <v>0</v>
      </c>
      <c r="BW1">
        <f ca="1"/>
        <v>0</v>
      </c>
      <c r="BX1">
        <f ca="1"/>
        <v>0</v>
      </c>
      <c r="BY1">
        <f ca="1"/>
        <v>0</v>
      </c>
      <c r="BZ1">
        <f ca="1"/>
        <v>0</v>
      </c>
      <c r="CA1">
        <f ca="1"/>
        <v>0</v>
      </c>
      <c r="CB1">
        <f ca="1"/>
        <v>0</v>
      </c>
      <c r="CC1" t="b">
        <f ca="1"/>
        <v>0</v>
      </c>
      <c r="CD1" t="b">
        <f ca="1"/>
        <v>1</v>
      </c>
      <c r="CE1">
        <f ca="1"/>
        <v>0</v>
      </c>
      <c r="CF1">
        <f ca="1"/>
        <v>0</v>
      </c>
      <c r="CG1">
        <f ca="1"/>
        <v>0</v>
      </c>
      <c r="CH1">
        <f ca="1"/>
        <v>0</v>
      </c>
      <c r="CI1" t="b">
        <f ca="1"/>
        <v>0</v>
      </c>
      <c r="CJ1">
        <f ca="1"/>
        <v>0</v>
      </c>
      <c r="CK1">
        <f ca="1"/>
        <v>0</v>
      </c>
      <c r="CL1">
        <f ca="1"/>
        <v>0</v>
      </c>
      <c r="CM1">
        <f ca="1"/>
        <v>0</v>
      </c>
      <c r="CN1">
        <f ca="1"/>
        <v>0</v>
      </c>
      <c r="CO1">
        <f ca="1"/>
        <v>0</v>
      </c>
      <c r="CP1">
        <f ca="1"/>
        <v>0</v>
      </c>
      <c r="CQ1">
        <f ca="1"/>
        <v>0</v>
      </c>
      <c r="CR1">
        <f ca="1"/>
        <v>0</v>
      </c>
      <c r="CS1">
        <f ca="1"/>
        <v>0</v>
      </c>
      <c r="CT1">
        <f ca="1"/>
        <v>0</v>
      </c>
      <c r="CU1" t="b">
        <f ca="1"/>
        <v>1</v>
      </c>
      <c r="CV1" t="b">
        <f ca="1"/>
        <v>1</v>
      </c>
      <c r="CW1">
        <f ca="1"/>
        <v>41</v>
      </c>
      <c r="CX1" t="b">
        <f ca="1"/>
        <v>0</v>
      </c>
      <c r="CY1">
        <f ca="1"/>
        <v>1</v>
      </c>
      <c r="CZ1">
        <f ca="1"/>
        <v>0</v>
      </c>
      <c r="DA1">
        <f ca="1"/>
        <v>0</v>
      </c>
      <c r="DB1" t="b">
        <f ca="1"/>
        <v>0</v>
      </c>
      <c r="DC1" t="b">
        <f ca="1"/>
        <v>0</v>
      </c>
      <c r="DD1">
        <f ca="1"/>
        <v>0</v>
      </c>
      <c r="DE1" t="b">
        <f ca="1"/>
        <v>0</v>
      </c>
      <c r="DF1">
        <f ca="1"/>
        <v>0</v>
      </c>
    </row>
    <row r="2" spans="1:110" x14ac:dyDescent="0.2">
      <c r="A2" t="str">
        <f ca="1"/>
        <v>5_30 Theme</v>
      </c>
      <c r="B2">
        <f ca="1"/>
        <v>2</v>
      </c>
      <c r="C2">
        <f ca="1"/>
        <v>0</v>
      </c>
      <c r="D2">
        <f ca="1"/>
        <v>0</v>
      </c>
      <c r="E2">
        <f ca="1"/>
        <v>0</v>
      </c>
      <c r="F2">
        <f ca="1"/>
        <v>0</v>
      </c>
      <c r="G2">
        <f ca="1"/>
        <v>0</v>
      </c>
      <c r="H2">
        <f ca="1"/>
        <v>0</v>
      </c>
      <c r="I2">
        <f ca="1"/>
        <v>0</v>
      </c>
      <c r="J2" t="str">
        <f ca="1"/>
        <v>2:11</v>
      </c>
      <c r="K2" t="b">
        <f ca="1"/>
        <v>0</v>
      </c>
      <c r="L2" t="b">
        <f ca="1"/>
        <v>0</v>
      </c>
      <c r="M2" t="b">
        <f ca="1"/>
        <v>1</v>
      </c>
      <c r="N2" t="str">
        <f ca="1"/>
        <v>Aruni</v>
      </c>
      <c r="O2" t="b">
        <f ca="1"/>
        <v>0</v>
      </c>
      <c r="P2">
        <f ca="1"/>
        <v>0</v>
      </c>
      <c r="Q2">
        <f ca="1"/>
        <v>0</v>
      </c>
      <c r="R2">
        <f ca="1"/>
        <v>0</v>
      </c>
      <c r="S2">
        <f ca="1"/>
        <v>0</v>
      </c>
      <c r="T2">
        <f ca="1"/>
        <v>0</v>
      </c>
      <c r="U2">
        <f ca="1"/>
        <v>0</v>
      </c>
      <c r="V2">
        <f ca="1"/>
        <v>0</v>
      </c>
      <c r="W2">
        <f ca="1"/>
        <v>0</v>
      </c>
      <c r="X2">
        <f ca="1"/>
        <v>0</v>
      </c>
      <c r="Y2">
        <f ca="1"/>
        <v>0</v>
      </c>
      <c r="Z2">
        <f ca="1"/>
        <v>2</v>
      </c>
      <c r="AA2">
        <f ca="1"/>
        <v>0</v>
      </c>
      <c r="AB2">
        <f ca="1"/>
        <v>0</v>
      </c>
      <c r="AC2">
        <f ca="1"/>
        <v>0</v>
      </c>
      <c r="AD2">
        <f ca="1"/>
        <v>0</v>
      </c>
      <c r="AE2">
        <f ca="1"/>
        <v>0</v>
      </c>
      <c r="AF2">
        <f ca="1"/>
        <v>0</v>
      </c>
      <c r="AG2">
        <f ca="1"/>
        <v>0</v>
      </c>
      <c r="AH2">
        <f ca="1"/>
        <v>0</v>
      </c>
      <c r="AI2">
        <f ca="1"/>
        <v>0</v>
      </c>
      <c r="AJ2">
        <f ca="1"/>
        <v>0</v>
      </c>
      <c r="AK2">
        <f ca="1"/>
        <v>0</v>
      </c>
      <c r="AL2">
        <f ca="1"/>
        <v>0</v>
      </c>
      <c r="AM2">
        <f ca="1"/>
        <v>0</v>
      </c>
      <c r="AN2">
        <f ca="1"/>
        <v>0</v>
      </c>
      <c r="AO2">
        <f ca="1"/>
        <v>0</v>
      </c>
      <c r="AP2">
        <f ca="1"/>
        <v>0</v>
      </c>
      <c r="AQ2">
        <f ca="1"/>
        <v>0</v>
      </c>
      <c r="AR2">
        <f ca="1"/>
        <v>0</v>
      </c>
      <c r="AS2">
        <f ca="1"/>
        <v>0</v>
      </c>
      <c r="AT2">
        <f ca="1"/>
        <v>0</v>
      </c>
      <c r="AU2">
        <f ca="1"/>
        <v>0</v>
      </c>
      <c r="AV2">
        <f ca="1"/>
        <v>0</v>
      </c>
      <c r="AW2">
        <f ca="1"/>
        <v>0</v>
      </c>
      <c r="AX2">
        <f ca="1"/>
        <v>0</v>
      </c>
      <c r="AY2">
        <f ca="1"/>
        <v>0</v>
      </c>
      <c r="AZ2">
        <f ca="1"/>
        <v>0</v>
      </c>
      <c r="BA2">
        <f ca="1"/>
        <v>0</v>
      </c>
      <c r="BB2">
        <f ca="1"/>
        <v>0</v>
      </c>
      <c r="BC2">
        <f ca="1"/>
        <v>0</v>
      </c>
      <c r="BD2">
        <f ca="1"/>
        <v>0</v>
      </c>
      <c r="BE2">
        <f ca="1"/>
        <v>0</v>
      </c>
      <c r="BF2">
        <f ca="1"/>
        <v>0</v>
      </c>
      <c r="BG2">
        <f ca="1"/>
        <v>0</v>
      </c>
      <c r="BH2">
        <f ca="1"/>
        <v>0</v>
      </c>
      <c r="BI2">
        <f ca="1"/>
        <v>0</v>
      </c>
      <c r="BJ2">
        <f ca="1"/>
        <v>0</v>
      </c>
      <c r="BK2">
        <f ca="1"/>
        <v>0</v>
      </c>
      <c r="BL2">
        <f ca="1"/>
        <v>0</v>
      </c>
      <c r="BM2">
        <f ca="1"/>
        <v>0</v>
      </c>
      <c r="BN2">
        <f ca="1"/>
        <v>0</v>
      </c>
      <c r="BO2">
        <f ca="1"/>
        <v>0</v>
      </c>
      <c r="BP2">
        <f ca="1"/>
        <v>0</v>
      </c>
      <c r="BQ2">
        <f ca="1"/>
        <v>0</v>
      </c>
      <c r="BR2" t="str">
        <f ca="1"/>
        <v/>
      </c>
      <c r="BS2">
        <f ca="1"/>
        <v>0</v>
      </c>
      <c r="BT2">
        <f ca="1"/>
        <v>0</v>
      </c>
      <c r="BU2" t="b">
        <f ca="1"/>
        <v>0</v>
      </c>
      <c r="BV2" t="b">
        <f ca="1"/>
        <v>0</v>
      </c>
      <c r="BW2">
        <f ca="1"/>
        <v>0</v>
      </c>
      <c r="BX2">
        <f ca="1"/>
        <v>0</v>
      </c>
      <c r="BY2">
        <f ca="1"/>
        <v>0</v>
      </c>
      <c r="BZ2">
        <f ca="1"/>
        <v>0</v>
      </c>
      <c r="CA2">
        <f ca="1"/>
        <v>0</v>
      </c>
      <c r="CB2">
        <f ca="1"/>
        <v>0</v>
      </c>
      <c r="CC2" t="b">
        <f ca="1"/>
        <v>0</v>
      </c>
      <c r="CD2" t="b">
        <f ca="1"/>
        <v>0</v>
      </c>
      <c r="CE2">
        <f ca="1"/>
        <v>0</v>
      </c>
      <c r="CF2">
        <f ca="1"/>
        <v>0</v>
      </c>
      <c r="CG2">
        <f ca="1"/>
        <v>0</v>
      </c>
      <c r="CH2">
        <f ca="1"/>
        <v>131</v>
      </c>
      <c r="CI2">
        <f ca="1"/>
        <v>49</v>
      </c>
      <c r="CJ2">
        <f ca="1"/>
        <v>0</v>
      </c>
      <c r="CK2">
        <f ca="1"/>
        <v>0</v>
      </c>
      <c r="CL2">
        <f ca="1"/>
        <v>0</v>
      </c>
      <c r="CM2">
        <f ca="1"/>
        <v>0</v>
      </c>
      <c r="CN2">
        <f ca="1"/>
        <v>0</v>
      </c>
      <c r="CO2">
        <f ca="1"/>
        <v>0</v>
      </c>
      <c r="CP2">
        <f ca="1"/>
        <v>0</v>
      </c>
      <c r="CQ2">
        <f ca="1"/>
        <v>0</v>
      </c>
      <c r="CR2">
        <f ca="1"/>
        <v>0</v>
      </c>
      <c r="CS2">
        <f ca="1"/>
        <v>0</v>
      </c>
      <c r="CT2">
        <f ca="1"/>
        <v>0</v>
      </c>
      <c r="CU2" t="b">
        <f ca="1"/>
        <v>1</v>
      </c>
      <c r="CV2" t="b">
        <f ca="1"/>
        <v>0</v>
      </c>
      <c r="CW2">
        <f ca="1"/>
        <v>174</v>
      </c>
      <c r="CX2">
        <f ca="1"/>
        <v>49</v>
      </c>
      <c r="CY2">
        <f ca="1"/>
        <v>1</v>
      </c>
      <c r="CZ2">
        <f ca="1"/>
        <v>0</v>
      </c>
      <c r="DA2">
        <f ca="1"/>
        <v>0</v>
      </c>
      <c r="DB2" t="b">
        <f ca="1"/>
        <v>0</v>
      </c>
      <c r="DC2" t="b">
        <f ca="1"/>
        <v>0</v>
      </c>
      <c r="DD2">
        <f ca="1"/>
        <v>0</v>
      </c>
      <c r="DE2" t="b">
        <f ca="1"/>
        <v>0</v>
      </c>
      <c r="DF2">
        <f ca="1"/>
        <v>0</v>
      </c>
    </row>
    <row r="3" spans="1:110" x14ac:dyDescent="0.2">
      <c r="A3" t="str">
        <f ca="1"/>
        <v>5_30 Theme</v>
      </c>
      <c r="B3">
        <f ca="1"/>
        <v>3</v>
      </c>
      <c r="C3">
        <f ca="1"/>
        <v>0</v>
      </c>
      <c r="D3">
        <f ca="1"/>
        <v>0</v>
      </c>
      <c r="E3">
        <f ca="1"/>
        <v>0</v>
      </c>
      <c r="F3">
        <f ca="1"/>
        <v>0</v>
      </c>
      <c r="G3">
        <f ca="1"/>
        <v>0</v>
      </c>
      <c r="H3">
        <f ca="1"/>
        <v>0</v>
      </c>
      <c r="I3">
        <f ca="1"/>
        <v>0</v>
      </c>
      <c r="J3" t="str">
        <f ca="1"/>
        <v>0:33</v>
      </c>
      <c r="K3" t="b">
        <f ca="1"/>
        <v>0</v>
      </c>
      <c r="L3" t="b">
        <f ca="1"/>
        <v>0</v>
      </c>
      <c r="M3" t="b">
        <f ca="1"/>
        <v>0</v>
      </c>
      <c r="N3" t="str">
        <f ca="1"/>
        <v>Melusi</v>
      </c>
      <c r="O3" t="b">
        <f ca="1"/>
        <v>0</v>
      </c>
      <c r="P3">
        <f ca="1"/>
        <v>0</v>
      </c>
      <c r="Q3">
        <f ca="1"/>
        <v>0</v>
      </c>
      <c r="R3">
        <f ca="1"/>
        <v>0</v>
      </c>
      <c r="S3">
        <f ca="1"/>
        <v>0</v>
      </c>
      <c r="T3">
        <f ca="1"/>
        <v>0</v>
      </c>
      <c r="U3">
        <f ca="1"/>
        <v>0</v>
      </c>
      <c r="V3">
        <f ca="1"/>
        <v>0</v>
      </c>
      <c r="W3">
        <f ca="1"/>
        <v>0</v>
      </c>
      <c r="X3">
        <f ca="1"/>
        <v>0</v>
      </c>
      <c r="Y3">
        <f ca="1"/>
        <v>0</v>
      </c>
      <c r="Z3">
        <f ca="1"/>
        <v>3</v>
      </c>
      <c r="AA3">
        <f ca="1"/>
        <v>0</v>
      </c>
      <c r="AB3">
        <f ca="1"/>
        <v>0</v>
      </c>
      <c r="AC3">
        <f ca="1"/>
        <v>0</v>
      </c>
      <c r="AD3">
        <f ca="1"/>
        <v>0</v>
      </c>
      <c r="AE3">
        <f ca="1"/>
        <v>0</v>
      </c>
      <c r="AF3">
        <f ca="1"/>
        <v>0</v>
      </c>
      <c r="AG3">
        <f ca="1"/>
        <v>0</v>
      </c>
      <c r="AH3">
        <f ca="1"/>
        <v>0</v>
      </c>
      <c r="AI3">
        <f ca="1"/>
        <v>0</v>
      </c>
      <c r="AJ3">
        <f ca="1"/>
        <v>0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  <c r="AQ3">
        <f ca="1"/>
        <v>0</v>
      </c>
      <c r="AR3">
        <f ca="1"/>
        <v>0</v>
      </c>
      <c r="AS3">
        <f ca="1"/>
        <v>0</v>
      </c>
      <c r="AT3">
        <f ca="1"/>
        <v>0</v>
      </c>
      <c r="AU3">
        <f ca="1"/>
        <v>0</v>
      </c>
      <c r="AV3">
        <f ca="1"/>
        <v>0</v>
      </c>
      <c r="AW3">
        <f ca="1"/>
        <v>0</v>
      </c>
      <c r="AX3">
        <f ca="1"/>
        <v>0</v>
      </c>
      <c r="AY3">
        <f ca="1"/>
        <v>0</v>
      </c>
      <c r="AZ3">
        <f ca="1"/>
        <v>0</v>
      </c>
      <c r="BA3">
        <f ca="1"/>
        <v>0</v>
      </c>
      <c r="BB3">
        <f ca="1"/>
        <v>0</v>
      </c>
      <c r="BC3">
        <f ca="1"/>
        <v>0</v>
      </c>
      <c r="BD3">
        <f ca="1"/>
        <v>0</v>
      </c>
      <c r="BE3">
        <f ca="1"/>
        <v>0</v>
      </c>
      <c r="BF3">
        <f ca="1"/>
        <v>0</v>
      </c>
      <c r="BG3">
        <f ca="1"/>
        <v>0</v>
      </c>
      <c r="BH3">
        <f ca="1"/>
        <v>0</v>
      </c>
      <c r="BI3">
        <f ca="1"/>
        <v>0</v>
      </c>
      <c r="BJ3">
        <f ca="1"/>
        <v>0</v>
      </c>
      <c r="BK3">
        <f ca="1"/>
        <v>0</v>
      </c>
      <c r="BL3">
        <f ca="1"/>
        <v>0</v>
      </c>
      <c r="BM3">
        <f ca="1"/>
        <v>0</v>
      </c>
      <c r="BN3">
        <f ca="1"/>
        <v>0</v>
      </c>
      <c r="BO3">
        <f ca="1"/>
        <v>0</v>
      </c>
      <c r="BP3">
        <f ca="1"/>
        <v>0</v>
      </c>
      <c r="BQ3">
        <f ca="1"/>
        <v>0</v>
      </c>
      <c r="BR3" t="str">
        <f ca="1"/>
        <v/>
      </c>
      <c r="BS3">
        <f ca="1"/>
        <v>0</v>
      </c>
      <c r="BT3">
        <f ca="1"/>
        <v>0</v>
      </c>
      <c r="BU3" t="b">
        <f ca="1"/>
        <v>0</v>
      </c>
      <c r="BV3" t="b">
        <f ca="1"/>
        <v>0</v>
      </c>
      <c r="BW3">
        <f ca="1"/>
        <v>0</v>
      </c>
      <c r="BX3">
        <f ca="1"/>
        <v>0</v>
      </c>
      <c r="BY3">
        <f ca="1"/>
        <v>0</v>
      </c>
      <c r="BZ3">
        <f ca="1"/>
        <v>0</v>
      </c>
      <c r="CA3">
        <f ca="1"/>
        <v>0</v>
      </c>
      <c r="CB3">
        <f ca="1"/>
        <v>0</v>
      </c>
      <c r="CC3" t="b">
        <f ca="1"/>
        <v>0</v>
      </c>
      <c r="CD3" t="b">
        <f ca="1"/>
        <v>0</v>
      </c>
      <c r="CE3">
        <f ca="1"/>
        <v>0</v>
      </c>
      <c r="CF3">
        <f ca="1"/>
        <v>0</v>
      </c>
      <c r="CG3">
        <f ca="1"/>
        <v>0</v>
      </c>
      <c r="CH3">
        <f ca="1"/>
        <v>33</v>
      </c>
      <c r="CI3">
        <f ca="1"/>
        <v>147</v>
      </c>
      <c r="CJ3">
        <f ca="1"/>
        <v>0</v>
      </c>
      <c r="CK3">
        <f ca="1"/>
        <v>0</v>
      </c>
      <c r="CL3">
        <f ca="1"/>
        <v>0</v>
      </c>
      <c r="CM3">
        <f ca="1"/>
        <v>0</v>
      </c>
      <c r="CN3">
        <f ca="1"/>
        <v>0</v>
      </c>
      <c r="CO3">
        <f ca="1"/>
        <v>0</v>
      </c>
      <c r="CP3">
        <f ca="1"/>
        <v>0</v>
      </c>
      <c r="CQ3">
        <f ca="1"/>
        <v>0</v>
      </c>
      <c r="CR3">
        <f ca="1"/>
        <v>0</v>
      </c>
      <c r="CS3">
        <f ca="1"/>
        <v>0</v>
      </c>
      <c r="CT3">
        <f ca="1"/>
        <v>0</v>
      </c>
      <c r="CU3" t="b">
        <f ca="1"/>
        <v>0</v>
      </c>
      <c r="CV3" t="b">
        <f ca="1"/>
        <v>0</v>
      </c>
      <c r="CW3">
        <f ca="1"/>
        <v>96</v>
      </c>
      <c r="CX3">
        <f ca="1"/>
        <v>147</v>
      </c>
      <c r="CY3">
        <f ca="1"/>
        <v>0</v>
      </c>
      <c r="CZ3">
        <f ca="1"/>
        <v>0</v>
      </c>
      <c r="DA3">
        <f ca="1"/>
        <v>0</v>
      </c>
      <c r="DB3" t="b">
        <f ca="1"/>
        <v>0</v>
      </c>
      <c r="DC3" t="b">
        <f ca="1"/>
        <v>0</v>
      </c>
      <c r="DD3">
        <f ca="1"/>
        <v>0</v>
      </c>
      <c r="DE3" t="b">
        <f ca="1"/>
        <v>0</v>
      </c>
      <c r="DF3">
        <f ca="1"/>
        <v>0</v>
      </c>
    </row>
    <row r="4" spans="1:110" x14ac:dyDescent="0.2">
      <c r="A4" t="str">
        <f ca="1"/>
        <v>5_30 Theme</v>
      </c>
      <c r="B4">
        <f ca="1"/>
        <v>4</v>
      </c>
      <c r="C4">
        <f ca="1"/>
        <v>0</v>
      </c>
      <c r="D4">
        <f ca="1"/>
        <v>0</v>
      </c>
      <c r="E4">
        <f ca="1"/>
        <v>0</v>
      </c>
      <c r="F4">
        <f ca="1"/>
        <v>0</v>
      </c>
      <c r="G4">
        <f ca="1"/>
        <v>0</v>
      </c>
      <c r="H4">
        <f ca="1"/>
        <v>0</v>
      </c>
      <c r="I4">
        <f ca="1"/>
        <v>0</v>
      </c>
      <c r="J4" t="str">
        <f ca="1"/>
        <v>1:47</v>
      </c>
      <c r="K4" t="b">
        <f ca="1"/>
        <v>0</v>
      </c>
      <c r="L4" t="b">
        <f ca="1"/>
        <v>0</v>
      </c>
      <c r="M4" t="b">
        <f ca="1"/>
        <v>1</v>
      </c>
      <c r="N4" t="str">
        <f ca="1"/>
        <v>Aruni</v>
      </c>
      <c r="O4" t="b">
        <f ca="1"/>
        <v>0</v>
      </c>
      <c r="P4">
        <f ca="1"/>
        <v>0</v>
      </c>
      <c r="Q4">
        <f ca="1"/>
        <v>0</v>
      </c>
      <c r="R4">
        <f ca="1"/>
        <v>0</v>
      </c>
      <c r="S4">
        <f ca="1"/>
        <v>0</v>
      </c>
      <c r="T4">
        <f ca="1"/>
        <v>0</v>
      </c>
      <c r="U4">
        <f ca="1"/>
        <v>0</v>
      </c>
      <c r="V4">
        <f ca="1"/>
        <v>0</v>
      </c>
      <c r="W4">
        <f ca="1"/>
        <v>0</v>
      </c>
      <c r="X4">
        <f ca="1"/>
        <v>0</v>
      </c>
      <c r="Y4">
        <f ca="1"/>
        <v>0</v>
      </c>
      <c r="Z4">
        <f ca="1"/>
        <v>4</v>
      </c>
      <c r="AA4">
        <f ca="1"/>
        <v>0</v>
      </c>
      <c r="AB4">
        <f ca="1"/>
        <v>0</v>
      </c>
      <c r="AC4">
        <f ca="1"/>
        <v>0</v>
      </c>
      <c r="AD4">
        <f ca="1"/>
        <v>0</v>
      </c>
      <c r="AE4">
        <f ca="1"/>
        <v>0</v>
      </c>
      <c r="AF4">
        <f ca="1"/>
        <v>0</v>
      </c>
      <c r="AG4">
        <f ca="1"/>
        <v>0</v>
      </c>
      <c r="AH4">
        <f ca="1"/>
        <v>0</v>
      </c>
      <c r="AI4">
        <f ca="1"/>
        <v>0</v>
      </c>
      <c r="AJ4">
        <f ca="1"/>
        <v>0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  <c r="AQ4">
        <f ca="1"/>
        <v>0</v>
      </c>
      <c r="AR4">
        <f ca="1"/>
        <v>0</v>
      </c>
      <c r="AS4">
        <f ca="1"/>
        <v>0</v>
      </c>
      <c r="AT4">
        <f ca="1"/>
        <v>0</v>
      </c>
      <c r="AU4">
        <f ca="1"/>
        <v>0</v>
      </c>
      <c r="AV4">
        <f ca="1"/>
        <v>0</v>
      </c>
      <c r="AW4">
        <f ca="1"/>
        <v>0</v>
      </c>
      <c r="AX4">
        <f ca="1"/>
        <v>0</v>
      </c>
      <c r="AY4">
        <f ca="1"/>
        <v>0</v>
      </c>
      <c r="AZ4">
        <f ca="1"/>
        <v>0</v>
      </c>
      <c r="BA4">
        <f ca="1"/>
        <v>0</v>
      </c>
      <c r="BB4">
        <f ca="1"/>
        <v>0</v>
      </c>
      <c r="BC4">
        <f ca="1"/>
        <v>0</v>
      </c>
      <c r="BD4">
        <f ca="1"/>
        <v>0</v>
      </c>
      <c r="BE4">
        <f ca="1"/>
        <v>0</v>
      </c>
      <c r="BF4">
        <f ca="1"/>
        <v>0</v>
      </c>
      <c r="BG4">
        <f ca="1"/>
        <v>0</v>
      </c>
      <c r="BH4">
        <f ca="1"/>
        <v>0</v>
      </c>
      <c r="BI4">
        <f ca="1"/>
        <v>0</v>
      </c>
      <c r="BJ4">
        <f ca="1"/>
        <v>0</v>
      </c>
      <c r="BK4">
        <f ca="1"/>
        <v>0</v>
      </c>
      <c r="BL4">
        <f ca="1"/>
        <v>0</v>
      </c>
      <c r="BM4">
        <f ca="1"/>
        <v>0</v>
      </c>
      <c r="BN4">
        <f ca="1"/>
        <v>0</v>
      </c>
      <c r="BO4">
        <f ca="1"/>
        <v>0</v>
      </c>
      <c r="BP4">
        <f ca="1"/>
        <v>0</v>
      </c>
      <c r="BQ4">
        <f ca="1"/>
        <v>0</v>
      </c>
      <c r="BR4" t="str">
        <f ca="1"/>
        <v/>
      </c>
      <c r="BS4">
        <f ca="1"/>
        <v>0</v>
      </c>
      <c r="BT4">
        <f ca="1"/>
        <v>0</v>
      </c>
      <c r="BU4" t="b">
        <f ca="1"/>
        <v>0</v>
      </c>
      <c r="BV4" t="b">
        <f ca="1"/>
        <v>0</v>
      </c>
      <c r="BW4">
        <f ca="1"/>
        <v>0</v>
      </c>
      <c r="BX4">
        <f ca="1"/>
        <v>0</v>
      </c>
      <c r="BY4">
        <f ca="1"/>
        <v>0</v>
      </c>
      <c r="BZ4">
        <f ca="1"/>
        <v>0</v>
      </c>
      <c r="CA4">
        <f ca="1"/>
        <v>0</v>
      </c>
      <c r="CB4">
        <f ca="1"/>
        <v>0</v>
      </c>
      <c r="CC4" t="b">
        <f ca="1"/>
        <v>0</v>
      </c>
      <c r="CD4" t="b">
        <f ca="1"/>
        <v>0</v>
      </c>
      <c r="CE4">
        <f ca="1"/>
        <v>0</v>
      </c>
      <c r="CF4">
        <f ca="1"/>
        <v>0</v>
      </c>
      <c r="CG4">
        <f ca="1"/>
        <v>0</v>
      </c>
      <c r="CH4">
        <f ca="1"/>
        <v>107</v>
      </c>
      <c r="CI4">
        <f ca="1"/>
        <v>73</v>
      </c>
      <c r="CJ4">
        <f ca="1"/>
        <v>0</v>
      </c>
      <c r="CK4">
        <f ca="1"/>
        <v>0</v>
      </c>
      <c r="CL4">
        <f ca="1"/>
        <v>0</v>
      </c>
      <c r="CM4">
        <f ca="1"/>
        <v>0</v>
      </c>
      <c r="CN4">
        <f ca="1"/>
        <v>0</v>
      </c>
      <c r="CO4">
        <f ca="1"/>
        <v>0</v>
      </c>
      <c r="CP4">
        <f ca="1"/>
        <v>0</v>
      </c>
      <c r="CQ4">
        <f ca="1"/>
        <v>0</v>
      </c>
      <c r="CR4">
        <f ca="1"/>
        <v>0</v>
      </c>
      <c r="CS4">
        <f ca="1"/>
        <v>0</v>
      </c>
      <c r="CT4">
        <f ca="1"/>
        <v>0</v>
      </c>
      <c r="CU4" t="b">
        <f ca="1"/>
        <v>0</v>
      </c>
      <c r="CV4" t="b">
        <f ca="1"/>
        <v>0</v>
      </c>
      <c r="CW4">
        <f ca="1"/>
        <v>68</v>
      </c>
      <c r="CX4">
        <f ca="1"/>
        <v>73</v>
      </c>
      <c r="CY4">
        <f ca="1"/>
        <v>0</v>
      </c>
      <c r="CZ4">
        <f ca="1"/>
        <v>0</v>
      </c>
      <c r="DA4">
        <f ca="1"/>
        <v>0</v>
      </c>
      <c r="DB4" t="b">
        <f ca="1"/>
        <v>0</v>
      </c>
      <c r="DC4" t="b">
        <f ca="1"/>
        <v>0</v>
      </c>
      <c r="DD4">
        <f ca="1"/>
        <v>0</v>
      </c>
      <c r="DE4" t="b">
        <f ca="1"/>
        <v>0</v>
      </c>
      <c r="DF4">
        <f ca="1"/>
        <v>0</v>
      </c>
    </row>
    <row r="5" spans="1:110" x14ac:dyDescent="0.2">
      <c r="A5" t="str">
        <f ca="1"/>
        <v>5_30 Theme</v>
      </c>
      <c r="B5">
        <f ca="1"/>
        <v>5</v>
      </c>
      <c r="C5">
        <f ca="1"/>
        <v>0</v>
      </c>
      <c r="D5">
        <f ca="1"/>
        <v>0</v>
      </c>
      <c r="E5">
        <f ca="1"/>
        <v>0</v>
      </c>
      <c r="F5">
        <f ca="1"/>
        <v>0</v>
      </c>
      <c r="G5">
        <f ca="1"/>
        <v>0</v>
      </c>
      <c r="H5">
        <f ca="1"/>
        <v>0</v>
      </c>
      <c r="I5">
        <f ca="1"/>
        <v>0</v>
      </c>
      <c r="J5" t="str">
        <f ca="1"/>
        <v>1:47</v>
      </c>
      <c r="K5" t="b">
        <f ca="1"/>
        <v>0</v>
      </c>
      <c r="L5" t="b">
        <f ca="1"/>
        <v>1</v>
      </c>
      <c r="M5" t="b">
        <f ca="1"/>
        <v>0</v>
      </c>
      <c r="N5" t="str">
        <f ca="1"/>
        <v>Lesion</v>
      </c>
      <c r="O5" t="b">
        <f ca="1"/>
        <v>0</v>
      </c>
      <c r="P5">
        <f ca="1"/>
        <v>0</v>
      </c>
      <c r="Q5">
        <f ca="1"/>
        <v>0</v>
      </c>
      <c r="R5">
        <f ca="1"/>
        <v>0</v>
      </c>
      <c r="S5">
        <f ca="1"/>
        <v>0</v>
      </c>
      <c r="T5">
        <f ca="1"/>
        <v>0</v>
      </c>
      <c r="U5">
        <f ca="1"/>
        <v>0</v>
      </c>
      <c r="V5">
        <f ca="1"/>
        <v>0</v>
      </c>
      <c r="W5">
        <f ca="1"/>
        <v>0</v>
      </c>
      <c r="X5">
        <f ca="1"/>
        <v>0</v>
      </c>
      <c r="Y5">
        <f ca="1"/>
        <v>0</v>
      </c>
      <c r="Z5">
        <f ca="1"/>
        <v>5</v>
      </c>
      <c r="AA5">
        <f ca="1"/>
        <v>0</v>
      </c>
      <c r="AB5">
        <f ca="1"/>
        <v>0</v>
      </c>
      <c r="AC5">
        <f ca="1"/>
        <v>0</v>
      </c>
      <c r="AD5">
        <f ca="1"/>
        <v>0</v>
      </c>
      <c r="AE5">
        <f ca="1"/>
        <v>0</v>
      </c>
      <c r="AF5">
        <f ca="1"/>
        <v>0</v>
      </c>
      <c r="AG5">
        <f ca="1"/>
        <v>0</v>
      </c>
      <c r="AH5">
        <f ca="1"/>
        <v>0</v>
      </c>
      <c r="AI5">
        <f ca="1"/>
        <v>0</v>
      </c>
      <c r="AJ5">
        <f ca="1"/>
        <v>0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  <c r="AQ5">
        <f ca="1"/>
        <v>0</v>
      </c>
      <c r="AR5">
        <f ca="1"/>
        <v>0</v>
      </c>
      <c r="AS5">
        <f ca="1"/>
        <v>0</v>
      </c>
      <c r="AT5">
        <f ca="1"/>
        <v>0</v>
      </c>
      <c r="AU5">
        <f ca="1"/>
        <v>0</v>
      </c>
      <c r="AV5">
        <f ca="1"/>
        <v>0</v>
      </c>
      <c r="AW5">
        <f ca="1"/>
        <v>0</v>
      </c>
      <c r="AX5">
        <f ca="1"/>
        <v>0</v>
      </c>
      <c r="AY5">
        <f ca="1"/>
        <v>0</v>
      </c>
      <c r="AZ5">
        <f ca="1"/>
        <v>0</v>
      </c>
      <c r="BA5">
        <f ca="1"/>
        <v>0</v>
      </c>
      <c r="BB5">
        <f ca="1"/>
        <v>0</v>
      </c>
      <c r="BC5">
        <f ca="1"/>
        <v>0</v>
      </c>
      <c r="BD5">
        <f ca="1"/>
        <v>0</v>
      </c>
      <c r="BE5">
        <f ca="1"/>
        <v>0</v>
      </c>
      <c r="BF5">
        <f ca="1"/>
        <v>0</v>
      </c>
      <c r="BG5">
        <f ca="1"/>
        <v>0</v>
      </c>
      <c r="BH5">
        <f ca="1"/>
        <v>0</v>
      </c>
      <c r="BI5">
        <f ca="1"/>
        <v>0</v>
      </c>
      <c r="BJ5">
        <f ca="1"/>
        <v>0</v>
      </c>
      <c r="BK5">
        <f ca="1"/>
        <v>0</v>
      </c>
      <c r="BL5">
        <f ca="1"/>
        <v>0</v>
      </c>
      <c r="BM5">
        <f ca="1"/>
        <v>0</v>
      </c>
      <c r="BN5">
        <f ca="1"/>
        <v>0</v>
      </c>
      <c r="BO5">
        <f ca="1"/>
        <v>0</v>
      </c>
      <c r="BP5">
        <f ca="1"/>
        <v>0</v>
      </c>
      <c r="BQ5">
        <f ca="1"/>
        <v>0</v>
      </c>
      <c r="BR5" t="str">
        <f ca="1"/>
        <v/>
      </c>
      <c r="BS5">
        <f ca="1"/>
        <v>0</v>
      </c>
      <c r="BT5">
        <f ca="1"/>
        <v>0</v>
      </c>
      <c r="BU5" t="b">
        <f ca="1"/>
        <v>0</v>
      </c>
      <c r="BV5" t="b">
        <f ca="1"/>
        <v>0</v>
      </c>
      <c r="BW5">
        <f ca="1"/>
        <v>0</v>
      </c>
      <c r="BX5">
        <f ca="1"/>
        <v>0</v>
      </c>
      <c r="BY5">
        <f ca="1"/>
        <v>0</v>
      </c>
      <c r="BZ5">
        <f ca="1"/>
        <v>0</v>
      </c>
      <c r="CA5">
        <f ca="1"/>
        <v>0</v>
      </c>
      <c r="CB5">
        <f ca="1"/>
        <v>0</v>
      </c>
      <c r="CC5" t="b">
        <f ca="1"/>
        <v>0</v>
      </c>
      <c r="CD5" t="b">
        <f ca="1"/>
        <v>1</v>
      </c>
      <c r="CE5">
        <f ca="1"/>
        <v>0</v>
      </c>
      <c r="CF5">
        <f ca="1"/>
        <v>0</v>
      </c>
      <c r="CG5">
        <f ca="1"/>
        <v>0</v>
      </c>
      <c r="CH5">
        <f ca="1"/>
        <v>107</v>
      </c>
      <c r="CI5">
        <f ca="1"/>
        <v>73</v>
      </c>
      <c r="CJ5">
        <f ca="1"/>
        <v>0</v>
      </c>
      <c r="CK5">
        <f ca="1"/>
        <v>0</v>
      </c>
      <c r="CL5">
        <f ca="1"/>
        <v>0</v>
      </c>
      <c r="CM5">
        <f ca="1"/>
        <v>0</v>
      </c>
      <c r="CN5">
        <f ca="1"/>
        <v>0</v>
      </c>
      <c r="CO5">
        <f ca="1"/>
        <v>0</v>
      </c>
      <c r="CP5">
        <f ca="1"/>
        <v>0</v>
      </c>
      <c r="CQ5">
        <f ca="1"/>
        <v>0</v>
      </c>
      <c r="CR5">
        <f ca="1"/>
        <v>0</v>
      </c>
      <c r="CS5">
        <f ca="1"/>
        <v>0</v>
      </c>
      <c r="CT5">
        <f ca="1"/>
        <v>0</v>
      </c>
      <c r="CU5" t="b">
        <f ca="1"/>
        <v>0</v>
      </c>
      <c r="CV5" t="b">
        <f ca="1"/>
        <v>1</v>
      </c>
      <c r="CW5">
        <f ca="1"/>
        <v>74</v>
      </c>
      <c r="CX5">
        <f ca="1"/>
        <v>73</v>
      </c>
      <c r="CY5">
        <f ca="1"/>
        <v>0</v>
      </c>
      <c r="CZ5">
        <f ca="1"/>
        <v>0</v>
      </c>
      <c r="DA5">
        <f ca="1"/>
        <v>0</v>
      </c>
      <c r="DB5" t="b">
        <f ca="1"/>
        <v>1</v>
      </c>
      <c r="DC5" t="b">
        <f ca="1"/>
        <v>0</v>
      </c>
      <c r="DD5">
        <f ca="1"/>
        <v>0</v>
      </c>
      <c r="DE5" t="b">
        <f ca="1"/>
        <v>0</v>
      </c>
      <c r="DF5">
        <f ca="1"/>
        <v>0</v>
      </c>
    </row>
    <row r="6" spans="1:110" x14ac:dyDescent="0.2">
      <c r="A6" t="str">
        <f ca="1"/>
        <v>5_30 Theme</v>
      </c>
      <c r="B6">
        <f ca="1"/>
        <v>6</v>
      </c>
      <c r="C6">
        <f ca="1"/>
        <v>0</v>
      </c>
      <c r="D6">
        <f ca="1"/>
        <v>0</v>
      </c>
      <c r="E6">
        <f ca="1"/>
        <v>0</v>
      </c>
      <c r="F6">
        <f ca="1"/>
        <v>0</v>
      </c>
      <c r="G6">
        <f ca="1"/>
        <v>0</v>
      </c>
      <c r="H6">
        <f ca="1"/>
        <v>0</v>
      </c>
      <c r="I6">
        <f ca="1"/>
        <v>0</v>
      </c>
      <c r="J6" t="str">
        <f ca="1"/>
        <v>2:17</v>
      </c>
      <c r="K6" t="b">
        <f ca="1"/>
        <v>0</v>
      </c>
      <c r="L6" t="b">
        <f ca="1"/>
        <v>0</v>
      </c>
      <c r="M6" t="b">
        <f ca="1"/>
        <v>0</v>
      </c>
      <c r="N6" t="str">
        <f ca="1"/>
        <v>Melusi</v>
      </c>
      <c r="O6" t="b">
        <f ca="1"/>
        <v>0</v>
      </c>
      <c r="P6">
        <f ca="1"/>
        <v>0</v>
      </c>
      <c r="Q6">
        <f ca="1"/>
        <v>0</v>
      </c>
      <c r="R6">
        <f ca="1"/>
        <v>0</v>
      </c>
      <c r="S6">
        <f ca="1"/>
        <v>0</v>
      </c>
      <c r="T6">
        <f ca="1"/>
        <v>0</v>
      </c>
      <c r="U6">
        <f ca="1"/>
        <v>0</v>
      </c>
      <c r="V6">
        <f ca="1"/>
        <v>0</v>
      </c>
      <c r="W6">
        <f ca="1"/>
        <v>0</v>
      </c>
      <c r="X6">
        <f ca="1"/>
        <v>0</v>
      </c>
      <c r="Y6">
        <f ca="1"/>
        <v>0</v>
      </c>
      <c r="Z6">
        <f ca="1"/>
        <v>6</v>
      </c>
      <c r="AA6">
        <f ca="1"/>
        <v>0</v>
      </c>
      <c r="AB6">
        <f ca="1"/>
        <v>0</v>
      </c>
      <c r="AC6">
        <f ca="1"/>
        <v>0</v>
      </c>
      <c r="AD6">
        <f ca="1"/>
        <v>0</v>
      </c>
      <c r="AE6">
        <f ca="1"/>
        <v>0</v>
      </c>
      <c r="AF6">
        <f ca="1"/>
        <v>0</v>
      </c>
      <c r="AG6">
        <f ca="1"/>
        <v>0</v>
      </c>
      <c r="AH6">
        <f ca="1"/>
        <v>0</v>
      </c>
      <c r="AI6">
        <f ca="1"/>
        <v>0</v>
      </c>
      <c r="AJ6">
        <f ca="1"/>
        <v>0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  <c r="AQ6">
        <f ca="1"/>
        <v>0</v>
      </c>
      <c r="AR6">
        <f ca="1"/>
        <v>0</v>
      </c>
      <c r="AS6">
        <f ca="1"/>
        <v>0</v>
      </c>
      <c r="AT6">
        <f ca="1"/>
        <v>0</v>
      </c>
      <c r="AU6">
        <f ca="1"/>
        <v>0</v>
      </c>
      <c r="AV6">
        <f ca="1"/>
        <v>0</v>
      </c>
      <c r="AW6">
        <f ca="1"/>
        <v>0</v>
      </c>
      <c r="AX6">
        <f ca="1"/>
        <v>0</v>
      </c>
      <c r="AY6">
        <f ca="1"/>
        <v>0</v>
      </c>
      <c r="AZ6">
        <f ca="1"/>
        <v>0</v>
      </c>
      <c r="BA6">
        <f ca="1"/>
        <v>0</v>
      </c>
      <c r="BB6">
        <f ca="1"/>
        <v>0</v>
      </c>
      <c r="BC6">
        <f ca="1"/>
        <v>0</v>
      </c>
      <c r="BD6">
        <f ca="1"/>
        <v>0</v>
      </c>
      <c r="BE6">
        <f ca="1"/>
        <v>0</v>
      </c>
      <c r="BF6">
        <f ca="1"/>
        <v>0</v>
      </c>
      <c r="BG6">
        <f ca="1"/>
        <v>0</v>
      </c>
      <c r="BH6">
        <f ca="1"/>
        <v>0</v>
      </c>
      <c r="BI6">
        <f ca="1"/>
        <v>0</v>
      </c>
      <c r="BJ6">
        <f ca="1"/>
        <v>0</v>
      </c>
      <c r="BK6">
        <f ca="1"/>
        <v>0</v>
      </c>
      <c r="BL6">
        <f ca="1"/>
        <v>0</v>
      </c>
      <c r="BM6">
        <f ca="1"/>
        <v>0</v>
      </c>
      <c r="BN6">
        <f ca="1"/>
        <v>0</v>
      </c>
      <c r="BO6">
        <f ca="1"/>
        <v>0</v>
      </c>
      <c r="BP6">
        <f ca="1"/>
        <v>0</v>
      </c>
      <c r="BQ6">
        <f ca="1"/>
        <v>0</v>
      </c>
      <c r="BR6" t="str">
        <f ca="1"/>
        <v/>
      </c>
      <c r="BS6">
        <f ca="1"/>
        <v>0</v>
      </c>
      <c r="BT6">
        <f ca="1"/>
        <v>0</v>
      </c>
      <c r="BU6" t="b">
        <f ca="1"/>
        <v>0</v>
      </c>
      <c r="BV6" t="b">
        <f ca="1"/>
        <v>0</v>
      </c>
      <c r="BW6">
        <f ca="1"/>
        <v>0</v>
      </c>
      <c r="BX6">
        <f ca="1"/>
        <v>0</v>
      </c>
      <c r="BY6">
        <f ca="1"/>
        <v>0</v>
      </c>
      <c r="BZ6">
        <f ca="1"/>
        <v>0</v>
      </c>
      <c r="CA6">
        <f ca="1"/>
        <v>0</v>
      </c>
      <c r="CB6">
        <f ca="1"/>
        <v>0</v>
      </c>
      <c r="CC6" t="b">
        <f ca="1"/>
        <v>0</v>
      </c>
      <c r="CD6" t="b">
        <f ca="1"/>
        <v>0</v>
      </c>
      <c r="CE6">
        <f ca="1"/>
        <v>0</v>
      </c>
      <c r="CF6">
        <f ca="1"/>
        <v>0</v>
      </c>
      <c r="CG6">
        <f ca="1"/>
        <v>0</v>
      </c>
      <c r="CH6">
        <f ca="1"/>
        <v>137</v>
      </c>
      <c r="CI6">
        <f ca="1"/>
        <v>43</v>
      </c>
      <c r="CJ6">
        <f ca="1"/>
        <v>0</v>
      </c>
      <c r="CK6">
        <f ca="1"/>
        <v>0</v>
      </c>
      <c r="CL6">
        <f ca="1"/>
        <v>0</v>
      </c>
      <c r="CM6">
        <f ca="1"/>
        <v>0</v>
      </c>
      <c r="CN6">
        <f ca="1"/>
        <v>0</v>
      </c>
      <c r="CO6">
        <f ca="1"/>
        <v>0</v>
      </c>
      <c r="CP6">
        <f ca="1"/>
        <v>0</v>
      </c>
      <c r="CQ6">
        <f ca="1"/>
        <v>0</v>
      </c>
      <c r="CR6">
        <f ca="1"/>
        <v>0</v>
      </c>
      <c r="CS6">
        <f ca="1"/>
        <v>0</v>
      </c>
      <c r="CT6">
        <f ca="1"/>
        <v>0</v>
      </c>
      <c r="CU6" t="b">
        <f ca="1"/>
        <v>0</v>
      </c>
      <c r="CV6" t="b">
        <f ca="1"/>
        <v>0</v>
      </c>
      <c r="CW6">
        <f ca="1"/>
        <v>43</v>
      </c>
      <c r="CX6">
        <f ca="1"/>
        <v>43</v>
      </c>
      <c r="CY6">
        <f ca="1"/>
        <v>0</v>
      </c>
      <c r="CZ6">
        <f ca="1"/>
        <v>0</v>
      </c>
      <c r="DA6">
        <f ca="1"/>
        <v>0</v>
      </c>
      <c r="DB6" t="b">
        <f ca="1"/>
        <v>0</v>
      </c>
      <c r="DC6" t="b">
        <f ca="1"/>
        <v>0</v>
      </c>
      <c r="DD6">
        <f ca="1"/>
        <v>0</v>
      </c>
      <c r="DE6" t="b">
        <f ca="1"/>
        <v>0</v>
      </c>
      <c r="DF6">
        <f ca="1"/>
        <v>0</v>
      </c>
    </row>
    <row r="7" spans="1:110" x14ac:dyDescent="0.2">
      <c r="A7" t="str">
        <f ca="1"/>
        <v>5_30 Theme</v>
      </c>
      <c r="B7">
        <f ca="1"/>
        <v>7</v>
      </c>
      <c r="C7">
        <f ca="1"/>
        <v>0</v>
      </c>
      <c r="D7">
        <f ca="1"/>
        <v>0</v>
      </c>
      <c r="E7">
        <f ca="1"/>
        <v>0</v>
      </c>
      <c r="F7">
        <f ca="1"/>
        <v>0</v>
      </c>
      <c r="G7">
        <f ca="1"/>
        <v>0</v>
      </c>
      <c r="H7">
        <f ca="1"/>
        <v>0</v>
      </c>
      <c r="I7">
        <f ca="1"/>
        <v>0</v>
      </c>
      <c r="J7" t="str">
        <f ca="1"/>
        <v>2:19</v>
      </c>
      <c r="K7" t="b">
        <f ca="1"/>
        <v>0</v>
      </c>
      <c r="L7" t="b">
        <f ca="1"/>
        <v>0</v>
      </c>
      <c r="M7" t="b">
        <f ca="1"/>
        <v>0</v>
      </c>
      <c r="N7" t="str">
        <f ca="1"/>
        <v>Zofia</v>
      </c>
      <c r="O7" t="b">
        <f ca="1"/>
        <v>0</v>
      </c>
      <c r="P7">
        <f ca="1"/>
        <v>0</v>
      </c>
      <c r="Q7">
        <f ca="1"/>
        <v>0</v>
      </c>
      <c r="R7">
        <f ca="1"/>
        <v>0</v>
      </c>
      <c r="S7">
        <f ca="1"/>
        <v>0</v>
      </c>
      <c r="T7">
        <f ca="1"/>
        <v>0</v>
      </c>
      <c r="U7">
        <f ca="1"/>
        <v>0</v>
      </c>
      <c r="V7">
        <f ca="1"/>
        <v>0</v>
      </c>
      <c r="W7">
        <f ca="1"/>
        <v>0</v>
      </c>
      <c r="X7">
        <f ca="1"/>
        <v>0</v>
      </c>
      <c r="Y7">
        <f ca="1"/>
        <v>0</v>
      </c>
      <c r="Z7">
        <f ca="1"/>
        <v>7</v>
      </c>
      <c r="AA7">
        <f ca="1"/>
        <v>0</v>
      </c>
      <c r="AB7">
        <f ca="1"/>
        <v>0</v>
      </c>
      <c r="AC7">
        <f ca="1"/>
        <v>0</v>
      </c>
      <c r="AD7">
        <f ca="1"/>
        <v>0</v>
      </c>
      <c r="AE7">
        <f ca="1"/>
        <v>0</v>
      </c>
      <c r="AF7">
        <f ca="1"/>
        <v>0</v>
      </c>
      <c r="AG7">
        <f ca="1"/>
        <v>0</v>
      </c>
      <c r="AH7">
        <f ca="1"/>
        <v>0</v>
      </c>
      <c r="AI7">
        <f ca="1"/>
        <v>0</v>
      </c>
      <c r="AJ7">
        <f ca="1"/>
        <v>0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  <c r="AQ7">
        <f ca="1"/>
        <v>0</v>
      </c>
      <c r="AR7">
        <f ca="1"/>
        <v>0</v>
      </c>
      <c r="AS7">
        <f ca="1"/>
        <v>0</v>
      </c>
      <c r="AT7">
        <f ca="1"/>
        <v>0</v>
      </c>
      <c r="AU7">
        <f ca="1"/>
        <v>0</v>
      </c>
      <c r="AV7">
        <f ca="1"/>
        <v>0</v>
      </c>
      <c r="AW7">
        <f ca="1"/>
        <v>0</v>
      </c>
      <c r="AX7">
        <f ca="1"/>
        <v>0</v>
      </c>
      <c r="AY7">
        <f ca="1"/>
        <v>0</v>
      </c>
      <c r="AZ7">
        <f ca="1"/>
        <v>0</v>
      </c>
      <c r="BA7">
        <f ca="1"/>
        <v>0</v>
      </c>
      <c r="BB7">
        <f ca="1"/>
        <v>0</v>
      </c>
      <c r="BC7">
        <f ca="1"/>
        <v>0</v>
      </c>
      <c r="BD7">
        <f ca="1"/>
        <v>0</v>
      </c>
      <c r="BE7">
        <f ca="1"/>
        <v>0</v>
      </c>
      <c r="BF7">
        <f ca="1"/>
        <v>0</v>
      </c>
      <c r="BG7">
        <f ca="1"/>
        <v>0</v>
      </c>
      <c r="BH7">
        <f ca="1"/>
        <v>0</v>
      </c>
      <c r="BI7">
        <f ca="1"/>
        <v>0</v>
      </c>
      <c r="BJ7">
        <f ca="1"/>
        <v>0</v>
      </c>
      <c r="BK7">
        <f ca="1"/>
        <v>0</v>
      </c>
      <c r="BL7">
        <f ca="1"/>
        <v>0</v>
      </c>
      <c r="BM7">
        <f ca="1"/>
        <v>0</v>
      </c>
      <c r="BN7">
        <f ca="1"/>
        <v>0</v>
      </c>
      <c r="BO7">
        <f ca="1"/>
        <v>0</v>
      </c>
      <c r="BP7">
        <f ca="1"/>
        <v>0</v>
      </c>
      <c r="BQ7">
        <f ca="1"/>
        <v>0</v>
      </c>
      <c r="BR7" t="str">
        <f ca="1"/>
        <v/>
      </c>
      <c r="BS7">
        <f ca="1"/>
        <v>0</v>
      </c>
      <c r="BT7">
        <f ca="1"/>
        <v>0</v>
      </c>
      <c r="BU7" t="b">
        <f ca="1"/>
        <v>0</v>
      </c>
      <c r="BV7" t="b">
        <f ca="1"/>
        <v>0</v>
      </c>
      <c r="BW7">
        <f ca="1"/>
        <v>0</v>
      </c>
      <c r="BX7">
        <f ca="1"/>
        <v>0</v>
      </c>
      <c r="BY7">
        <f ca="1"/>
        <v>0</v>
      </c>
      <c r="BZ7">
        <f ca="1"/>
        <v>0</v>
      </c>
      <c r="CA7">
        <f ca="1"/>
        <v>1</v>
      </c>
      <c r="CB7">
        <f ca="1"/>
        <v>0</v>
      </c>
      <c r="CC7" t="b">
        <f ca="1"/>
        <v>1</v>
      </c>
      <c r="CD7" t="b">
        <f ca="1"/>
        <v>1</v>
      </c>
      <c r="CE7">
        <f ca="1"/>
        <v>0</v>
      </c>
      <c r="CF7">
        <f ca="1"/>
        <v>0</v>
      </c>
      <c r="CG7">
        <f ca="1"/>
        <v>0</v>
      </c>
      <c r="CH7">
        <f ca="1"/>
        <v>139</v>
      </c>
      <c r="CI7">
        <f ca="1"/>
        <v>41</v>
      </c>
      <c r="CJ7">
        <f ca="1"/>
        <v>0</v>
      </c>
      <c r="CK7">
        <f ca="1"/>
        <v>0</v>
      </c>
      <c r="CL7">
        <f ca="1"/>
        <v>0</v>
      </c>
      <c r="CM7">
        <f ca="1"/>
        <v>0</v>
      </c>
      <c r="CN7">
        <f ca="1"/>
        <v>0</v>
      </c>
      <c r="CO7">
        <f ca="1"/>
        <v>0</v>
      </c>
      <c r="CP7">
        <f ca="1"/>
        <v>0</v>
      </c>
      <c r="CQ7">
        <f ca="1"/>
        <v>0</v>
      </c>
      <c r="CR7">
        <f ca="1"/>
        <v>0</v>
      </c>
      <c r="CS7">
        <f ca="1"/>
        <v>0</v>
      </c>
      <c r="CT7">
        <f ca="1"/>
        <v>0</v>
      </c>
      <c r="CU7">
        <f ca="1"/>
        <v>0</v>
      </c>
      <c r="CV7">
        <f ca="1"/>
        <v>0</v>
      </c>
      <c r="CW7">
        <f ca="1"/>
        <v>0</v>
      </c>
      <c r="CX7">
        <f ca="1"/>
        <v>0</v>
      </c>
      <c r="CY7">
        <f ca="1"/>
        <v>0</v>
      </c>
      <c r="CZ7">
        <f ca="1"/>
        <v>0</v>
      </c>
      <c r="DA7">
        <f ca="1"/>
        <v>0</v>
      </c>
      <c r="DB7" t="b">
        <f ca="1"/>
        <v>0</v>
      </c>
      <c r="DC7" t="b">
        <f ca="1"/>
        <v>0</v>
      </c>
      <c r="DD7">
        <f ca="1"/>
        <v>0</v>
      </c>
      <c r="DE7" t="b">
        <f ca="1"/>
        <v>0</v>
      </c>
      <c r="DF7">
        <f ca="1"/>
        <v>0</v>
      </c>
    </row>
    <row r="8" spans="1:110" x14ac:dyDescent="0.2">
      <c r="A8" t="str">
        <f ca="1"/>
        <v>5_30 Theme</v>
      </c>
      <c r="B8">
        <f ca="1"/>
        <v>8</v>
      </c>
      <c r="C8">
        <f ca="1"/>
        <v>0</v>
      </c>
      <c r="D8">
        <f ca="1"/>
        <v>0</v>
      </c>
      <c r="E8">
        <f ca="1"/>
        <v>0</v>
      </c>
      <c r="F8">
        <f ca="1"/>
        <v>0</v>
      </c>
      <c r="G8">
        <f ca="1"/>
        <v>0</v>
      </c>
      <c r="H8">
        <f ca="1"/>
        <v>0</v>
      </c>
      <c r="I8">
        <f ca="1"/>
        <v>0</v>
      </c>
      <c r="J8" t="str">
        <f ca="1"/>
        <v>0:06</v>
      </c>
      <c r="K8" t="b">
        <f ca="1"/>
        <v>0</v>
      </c>
      <c r="L8" t="b">
        <f ca="1"/>
        <v>0</v>
      </c>
      <c r="M8" t="b">
        <f ca="1"/>
        <v>0</v>
      </c>
      <c r="N8" t="str">
        <f ca="1"/>
        <v>Zofia</v>
      </c>
      <c r="O8" t="b">
        <f ca="1"/>
        <v>0</v>
      </c>
      <c r="P8">
        <f ca="1"/>
        <v>0</v>
      </c>
      <c r="Q8">
        <f ca="1"/>
        <v>0</v>
      </c>
      <c r="R8">
        <f ca="1"/>
        <v>0</v>
      </c>
      <c r="S8">
        <f ca="1"/>
        <v>0</v>
      </c>
      <c r="T8">
        <f ca="1"/>
        <v>0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</v>
      </c>
      <c r="Z8">
        <f ca="1"/>
        <v>8</v>
      </c>
      <c r="AA8">
        <f ca="1"/>
        <v>0</v>
      </c>
      <c r="AB8">
        <f ca="1"/>
        <v>0</v>
      </c>
      <c r="AC8">
        <f ca="1"/>
        <v>0</v>
      </c>
      <c r="AD8">
        <f ca="1"/>
        <v>0</v>
      </c>
      <c r="AE8">
        <f ca="1"/>
        <v>0</v>
      </c>
      <c r="AF8">
        <f ca="1"/>
        <v>0</v>
      </c>
      <c r="AG8">
        <f ca="1"/>
        <v>0</v>
      </c>
      <c r="AH8">
        <f ca="1"/>
        <v>0</v>
      </c>
      <c r="AI8">
        <f ca="1"/>
        <v>0</v>
      </c>
      <c r="AJ8">
        <f ca="1"/>
        <v>0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  <c r="AQ8">
        <f ca="1"/>
        <v>0</v>
      </c>
      <c r="AR8">
        <f ca="1"/>
        <v>0</v>
      </c>
      <c r="AS8">
        <f ca="1"/>
        <v>0</v>
      </c>
      <c r="AT8">
        <f ca="1"/>
        <v>0</v>
      </c>
      <c r="AU8">
        <f ca="1"/>
        <v>0</v>
      </c>
      <c r="AV8">
        <f ca="1"/>
        <v>0</v>
      </c>
      <c r="AW8">
        <f ca="1"/>
        <v>0</v>
      </c>
      <c r="AX8">
        <f ca="1"/>
        <v>0</v>
      </c>
      <c r="AY8">
        <f ca="1"/>
        <v>0</v>
      </c>
      <c r="AZ8">
        <f ca="1"/>
        <v>0</v>
      </c>
      <c r="BA8">
        <f ca="1"/>
        <v>0</v>
      </c>
      <c r="BB8">
        <f ca="1"/>
        <v>0</v>
      </c>
      <c r="BC8">
        <f ca="1"/>
        <v>0</v>
      </c>
      <c r="BD8">
        <f ca="1"/>
        <v>0</v>
      </c>
      <c r="BE8">
        <f ca="1"/>
        <v>0</v>
      </c>
      <c r="BF8">
        <f ca="1"/>
        <v>0</v>
      </c>
      <c r="BG8">
        <f ca="1"/>
        <v>0</v>
      </c>
      <c r="BH8">
        <f ca="1"/>
        <v>0</v>
      </c>
      <c r="BI8">
        <f ca="1"/>
        <v>0</v>
      </c>
      <c r="BJ8">
        <f ca="1"/>
        <v>0</v>
      </c>
      <c r="BK8">
        <f ca="1"/>
        <v>0</v>
      </c>
      <c r="BL8">
        <f ca="1"/>
        <v>0</v>
      </c>
      <c r="BM8">
        <f ca="1"/>
        <v>0</v>
      </c>
      <c r="BN8">
        <f ca="1"/>
        <v>0</v>
      </c>
      <c r="BO8">
        <f ca="1"/>
        <v>0</v>
      </c>
      <c r="BP8">
        <f ca="1"/>
        <v>0</v>
      </c>
      <c r="BQ8">
        <f ca="1"/>
        <v>0</v>
      </c>
      <c r="BR8" t="str">
        <f ca="1"/>
        <v/>
      </c>
      <c r="BS8">
        <f ca="1"/>
        <v>0</v>
      </c>
      <c r="BT8">
        <f ca="1"/>
        <v>0</v>
      </c>
      <c r="BU8" t="b">
        <f ca="1"/>
        <v>0</v>
      </c>
      <c r="BV8" t="b">
        <f ca="1"/>
        <v>0</v>
      </c>
      <c r="BW8">
        <f ca="1"/>
        <v>0</v>
      </c>
      <c r="BX8">
        <f ca="1"/>
        <v>0</v>
      </c>
      <c r="BY8">
        <f ca="1"/>
        <v>0</v>
      </c>
      <c r="BZ8">
        <f ca="1"/>
        <v>0</v>
      </c>
      <c r="CA8">
        <f ca="1"/>
        <v>1</v>
      </c>
      <c r="CB8">
        <f ca="1"/>
        <v>0</v>
      </c>
      <c r="CC8" t="b">
        <f ca="1"/>
        <v>0</v>
      </c>
      <c r="CD8" t="b">
        <f ca="1"/>
        <v>1</v>
      </c>
      <c r="CE8">
        <f ca="1"/>
        <v>0</v>
      </c>
      <c r="CF8">
        <f ca="1"/>
        <v>0</v>
      </c>
      <c r="CG8">
        <f ca="1"/>
        <v>0</v>
      </c>
      <c r="CH8">
        <f ca="1"/>
        <v>6</v>
      </c>
      <c r="CI8">
        <f ca="1"/>
        <v>174</v>
      </c>
      <c r="CJ8">
        <f ca="1"/>
        <v>0</v>
      </c>
      <c r="CK8">
        <f ca="1"/>
        <v>0</v>
      </c>
      <c r="CL8">
        <f ca="1"/>
        <v>0</v>
      </c>
      <c r="CM8">
        <f ca="1"/>
        <v>0</v>
      </c>
      <c r="CN8">
        <f ca="1"/>
        <v>0</v>
      </c>
      <c r="CO8">
        <f ca="1"/>
        <v>0</v>
      </c>
      <c r="CP8">
        <f ca="1"/>
        <v>0</v>
      </c>
      <c r="CQ8">
        <f ca="1"/>
        <v>0</v>
      </c>
      <c r="CR8">
        <f ca="1"/>
        <v>0</v>
      </c>
      <c r="CS8">
        <f ca="1"/>
        <v>0</v>
      </c>
      <c r="CT8">
        <f ca="1"/>
        <v>0</v>
      </c>
      <c r="CU8">
        <f ca="1"/>
        <v>0</v>
      </c>
      <c r="CV8">
        <f ca="1"/>
        <v>0</v>
      </c>
      <c r="CW8">
        <f ca="1"/>
        <v>0</v>
      </c>
      <c r="CX8">
        <f ca="1"/>
        <v>0</v>
      </c>
      <c r="CY8">
        <f ca="1"/>
        <v>0</v>
      </c>
      <c r="CZ8">
        <f ca="1"/>
        <v>0</v>
      </c>
      <c r="DA8">
        <f ca="1"/>
        <v>0</v>
      </c>
      <c r="DB8" t="b">
        <f ca="1"/>
        <v>0</v>
      </c>
      <c r="DC8" t="b">
        <f ca="1"/>
        <v>0</v>
      </c>
      <c r="DD8">
        <f ca="1"/>
        <v>0</v>
      </c>
      <c r="DE8" t="b">
        <f ca="1"/>
        <v>0</v>
      </c>
      <c r="DF8">
        <f ca="1"/>
        <v>0</v>
      </c>
    </row>
    <row r="9" spans="1:110" x14ac:dyDescent="0.2">
      <c r="A9" t="str">
        <f ca="1"/>
        <v>5_30 Theme</v>
      </c>
      <c r="B9">
        <f ca="1"/>
        <v>9</v>
      </c>
      <c r="C9">
        <f ca="1"/>
        <v>0</v>
      </c>
      <c r="D9">
        <f ca="1"/>
        <v>0</v>
      </c>
      <c r="E9">
        <f ca="1"/>
        <v>0</v>
      </c>
      <c r="F9">
        <f ca="1"/>
        <v>0</v>
      </c>
      <c r="G9">
        <f ca="1"/>
        <v>0</v>
      </c>
      <c r="H9">
        <f ca="1"/>
        <v>0</v>
      </c>
      <c r="I9">
        <f ca="1"/>
        <v>0</v>
      </c>
      <c r="J9" t="str">
        <f ca="1"/>
        <v>1:24</v>
      </c>
      <c r="K9" t="b">
        <f ca="1"/>
        <v>0</v>
      </c>
      <c r="L9" t="b">
        <f ca="1"/>
        <v>0</v>
      </c>
      <c r="M9" t="b">
        <f ca="1"/>
        <v>0</v>
      </c>
      <c r="N9" t="str">
        <f ca="1"/>
        <v>Zofia</v>
      </c>
      <c r="O9" t="b">
        <f ca="1"/>
        <v>0</v>
      </c>
      <c r="P9">
        <f ca="1"/>
        <v>0</v>
      </c>
      <c r="Q9">
        <f ca="1"/>
        <v>0</v>
      </c>
      <c r="R9">
        <f ca="1"/>
        <v>0</v>
      </c>
      <c r="S9">
        <f ca="1"/>
        <v>0</v>
      </c>
      <c r="T9">
        <f ca="1"/>
        <v>0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</v>
      </c>
      <c r="Z9">
        <f ca="1"/>
        <v>9</v>
      </c>
      <c r="AA9">
        <f ca="1"/>
        <v>0</v>
      </c>
      <c r="AB9">
        <f ca="1"/>
        <v>0</v>
      </c>
      <c r="AC9">
        <f ca="1"/>
        <v>0</v>
      </c>
      <c r="AD9">
        <f ca="1"/>
        <v>0</v>
      </c>
      <c r="AE9">
        <f ca="1"/>
        <v>0</v>
      </c>
      <c r="AF9">
        <f ca="1"/>
        <v>0</v>
      </c>
      <c r="AG9">
        <f ca="1"/>
        <v>0</v>
      </c>
      <c r="AH9">
        <f ca="1"/>
        <v>0</v>
      </c>
      <c r="AI9">
        <f ca="1"/>
        <v>0</v>
      </c>
      <c r="AJ9">
        <f ca="1"/>
        <v>0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  <c r="AQ9">
        <f ca="1"/>
        <v>0</v>
      </c>
      <c r="AR9">
        <f ca="1"/>
        <v>0</v>
      </c>
      <c r="AS9">
        <f ca="1"/>
        <v>0</v>
      </c>
      <c r="AT9">
        <f ca="1"/>
        <v>0</v>
      </c>
      <c r="AU9">
        <f ca="1"/>
        <v>0</v>
      </c>
      <c r="AV9">
        <f ca="1"/>
        <v>0</v>
      </c>
      <c r="AW9">
        <f ca="1"/>
        <v>0</v>
      </c>
      <c r="AX9">
        <f ca="1"/>
        <v>0</v>
      </c>
      <c r="AY9">
        <f ca="1"/>
        <v>0</v>
      </c>
      <c r="AZ9">
        <f ca="1"/>
        <v>0</v>
      </c>
      <c r="BA9">
        <f ca="1"/>
        <v>0</v>
      </c>
      <c r="BB9">
        <f ca="1"/>
        <v>0</v>
      </c>
      <c r="BC9">
        <f ca="1"/>
        <v>0</v>
      </c>
      <c r="BD9">
        <f ca="1"/>
        <v>0</v>
      </c>
      <c r="BE9">
        <f ca="1"/>
        <v>0</v>
      </c>
      <c r="BF9">
        <f ca="1"/>
        <v>0</v>
      </c>
      <c r="BG9">
        <f ca="1"/>
        <v>0</v>
      </c>
      <c r="BH9">
        <f ca="1"/>
        <v>0</v>
      </c>
      <c r="BI9">
        <f ca="1"/>
        <v>0</v>
      </c>
      <c r="BJ9">
        <f ca="1"/>
        <v>0</v>
      </c>
      <c r="BK9">
        <f ca="1"/>
        <v>0</v>
      </c>
      <c r="BL9">
        <f ca="1"/>
        <v>0</v>
      </c>
      <c r="BM9">
        <f ca="1"/>
        <v>0</v>
      </c>
      <c r="BN9">
        <f ca="1"/>
        <v>0</v>
      </c>
      <c r="BO9">
        <f ca="1"/>
        <v>0</v>
      </c>
      <c r="BP9">
        <f ca="1"/>
        <v>0</v>
      </c>
      <c r="BQ9">
        <f ca="1"/>
        <v>0</v>
      </c>
      <c r="BR9" t="str">
        <f ca="1"/>
        <v/>
      </c>
      <c r="BS9">
        <f ca="1"/>
        <v>0</v>
      </c>
      <c r="BT9">
        <f ca="1"/>
        <v>0</v>
      </c>
      <c r="BU9" t="b">
        <f ca="1"/>
        <v>0</v>
      </c>
      <c r="BV9" t="b">
        <f ca="1"/>
        <v>0</v>
      </c>
      <c r="BW9">
        <f ca="1"/>
        <v>0</v>
      </c>
      <c r="BX9">
        <f ca="1"/>
        <v>0</v>
      </c>
      <c r="BY9">
        <f ca="1"/>
        <v>0</v>
      </c>
      <c r="BZ9">
        <f ca="1"/>
        <v>0</v>
      </c>
      <c r="CA9">
        <f ca="1"/>
        <v>0</v>
      </c>
      <c r="CB9">
        <f ca="1"/>
        <v>0</v>
      </c>
      <c r="CC9" t="b">
        <f ca="1"/>
        <v>0</v>
      </c>
      <c r="CD9" t="b">
        <f ca="1"/>
        <v>0</v>
      </c>
      <c r="CE9">
        <f ca="1"/>
        <v>0</v>
      </c>
      <c r="CF9">
        <f ca="1"/>
        <v>0</v>
      </c>
      <c r="CG9">
        <f ca="1"/>
        <v>0</v>
      </c>
      <c r="CH9">
        <f ca="1"/>
        <v>84</v>
      </c>
      <c r="CI9">
        <f ca="1"/>
        <v>96</v>
      </c>
      <c r="CJ9">
        <f ca="1"/>
        <v>0</v>
      </c>
      <c r="CK9">
        <f ca="1"/>
        <v>0</v>
      </c>
      <c r="CL9">
        <f ca="1"/>
        <v>0</v>
      </c>
      <c r="CM9">
        <f ca="1"/>
        <v>0</v>
      </c>
      <c r="CN9">
        <f ca="1"/>
        <v>0</v>
      </c>
      <c r="CO9">
        <f ca="1"/>
        <v>0</v>
      </c>
      <c r="CP9">
        <f ca="1"/>
        <v>0</v>
      </c>
      <c r="CQ9">
        <f ca="1"/>
        <v>0</v>
      </c>
      <c r="CR9">
        <f ca="1"/>
        <v>0</v>
      </c>
      <c r="CS9">
        <f ca="1"/>
        <v>0</v>
      </c>
      <c r="CT9">
        <f ca="1"/>
        <v>0</v>
      </c>
      <c r="CU9">
        <f ca="1"/>
        <v>0</v>
      </c>
      <c r="CV9">
        <f ca="1"/>
        <v>0</v>
      </c>
      <c r="CW9">
        <f ca="1"/>
        <v>0</v>
      </c>
      <c r="CX9">
        <f ca="1"/>
        <v>0</v>
      </c>
      <c r="CY9">
        <f ca="1"/>
        <v>0</v>
      </c>
      <c r="CZ9">
        <f ca="1"/>
        <v>0</v>
      </c>
      <c r="DA9">
        <f ca="1"/>
        <v>0</v>
      </c>
      <c r="DB9" t="b">
        <f ca="1"/>
        <v>0</v>
      </c>
      <c r="DC9" t="b">
        <f ca="1"/>
        <v>0</v>
      </c>
      <c r="DD9">
        <f ca="1"/>
        <v>0</v>
      </c>
      <c r="DE9" t="b">
        <f ca="1"/>
        <v>0</v>
      </c>
      <c r="DF9">
        <f ca="1"/>
        <v>0</v>
      </c>
    </row>
    <row r="10" spans="1:110" x14ac:dyDescent="0.2">
      <c r="A10" t="str">
        <f ca="1"/>
        <v>5_30 Theme</v>
      </c>
      <c r="B10">
        <f ca="1"/>
        <v>10</v>
      </c>
      <c r="C10">
        <f ca="1"/>
        <v>0</v>
      </c>
      <c r="D10">
        <f ca="1"/>
        <v>0</v>
      </c>
      <c r="E10">
        <f ca="1"/>
        <v>0</v>
      </c>
      <c r="F10">
        <f ca="1"/>
        <v>0</v>
      </c>
      <c r="G10">
        <f ca="1"/>
        <v>0</v>
      </c>
      <c r="H10">
        <f ca="1"/>
        <v>0</v>
      </c>
      <c r="I10">
        <f ca="1"/>
        <v>0</v>
      </c>
      <c r="J10" t="str">
        <f ca="1"/>
        <v>1:52</v>
      </c>
      <c r="K10" t="b">
        <f ca="1"/>
        <v>0</v>
      </c>
      <c r="L10" t="b">
        <f ca="1"/>
        <v>0</v>
      </c>
      <c r="M10" t="b">
        <f ca="1"/>
        <v>0</v>
      </c>
      <c r="N10" t="str">
        <f ca="1"/>
        <v>Zofia</v>
      </c>
      <c r="O10" t="b">
        <f ca="1"/>
        <v>0</v>
      </c>
      <c r="P10">
        <f ca="1"/>
        <v>0</v>
      </c>
      <c r="Q10">
        <f ca="1"/>
        <v>0</v>
      </c>
      <c r="R10">
        <f ca="1"/>
        <v>0</v>
      </c>
      <c r="S10">
        <f ca="1"/>
        <v>0</v>
      </c>
      <c r="T10">
        <f ca="1"/>
        <v>0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</v>
      </c>
      <c r="Z10">
        <f ca="1"/>
        <v>10</v>
      </c>
      <c r="AA10">
        <f ca="1"/>
        <v>0</v>
      </c>
      <c r="AB10">
        <f ca="1"/>
        <v>0</v>
      </c>
      <c r="AC10">
        <f ca="1"/>
        <v>0</v>
      </c>
      <c r="AD10">
        <f ca="1"/>
        <v>0</v>
      </c>
      <c r="AE10">
        <f ca="1"/>
        <v>0</v>
      </c>
      <c r="AF10">
        <f ca="1"/>
        <v>0</v>
      </c>
      <c r="AG10">
        <f ca="1"/>
        <v>0</v>
      </c>
      <c r="AH10">
        <f ca="1"/>
        <v>0</v>
      </c>
      <c r="AI10">
        <f ca="1"/>
        <v>0</v>
      </c>
      <c r="AJ10">
        <f ca="1"/>
        <v>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  <c r="AQ10">
        <f ca="1"/>
        <v>0</v>
      </c>
      <c r="AR10">
        <f ca="1"/>
        <v>0</v>
      </c>
      <c r="AS10">
        <f ca="1"/>
        <v>0</v>
      </c>
      <c r="AT10">
        <f ca="1"/>
        <v>0</v>
      </c>
      <c r="AU10">
        <f ca="1"/>
        <v>0</v>
      </c>
      <c r="AV10">
        <f ca="1"/>
        <v>0</v>
      </c>
      <c r="AW10">
        <f ca="1"/>
        <v>0</v>
      </c>
      <c r="AX10">
        <f ca="1"/>
        <v>0</v>
      </c>
      <c r="AY10">
        <f ca="1"/>
        <v>0</v>
      </c>
      <c r="AZ10">
        <f ca="1"/>
        <v>0</v>
      </c>
      <c r="BA10">
        <f ca="1"/>
        <v>0</v>
      </c>
      <c r="BB10">
        <f ca="1"/>
        <v>0</v>
      </c>
      <c r="BC10">
        <f ca="1"/>
        <v>0</v>
      </c>
      <c r="BD10">
        <f ca="1"/>
        <v>0</v>
      </c>
      <c r="BE10">
        <f ca="1"/>
        <v>0</v>
      </c>
      <c r="BF10">
        <f ca="1"/>
        <v>0</v>
      </c>
      <c r="BG10">
        <f ca="1"/>
        <v>0</v>
      </c>
      <c r="BH10">
        <f ca="1"/>
        <v>0</v>
      </c>
      <c r="BI10">
        <f ca="1"/>
        <v>0</v>
      </c>
      <c r="BJ10">
        <f ca="1"/>
        <v>0</v>
      </c>
      <c r="BK10">
        <f ca="1"/>
        <v>0</v>
      </c>
      <c r="BL10">
        <f ca="1"/>
        <v>0</v>
      </c>
      <c r="BM10">
        <f ca="1"/>
        <v>0</v>
      </c>
      <c r="BN10">
        <f ca="1"/>
        <v>0</v>
      </c>
      <c r="BO10">
        <f ca="1"/>
        <v>0</v>
      </c>
      <c r="BP10">
        <f ca="1"/>
        <v>0</v>
      </c>
      <c r="BQ10">
        <f ca="1"/>
        <v>0</v>
      </c>
      <c r="BR10" t="str">
        <f ca="1"/>
        <v/>
      </c>
      <c r="BS10">
        <f ca="1"/>
        <v>0</v>
      </c>
      <c r="BT10">
        <f ca="1"/>
        <v>0</v>
      </c>
      <c r="BU10" t="b">
        <f ca="1"/>
        <v>0</v>
      </c>
      <c r="BV10" t="b">
        <f ca="1"/>
        <v>0</v>
      </c>
      <c r="BW10">
        <f ca="1"/>
        <v>0</v>
      </c>
      <c r="BX10">
        <f ca="1"/>
        <v>0</v>
      </c>
      <c r="BY10">
        <f ca="1"/>
        <v>0</v>
      </c>
      <c r="BZ10">
        <f ca="1"/>
        <v>0</v>
      </c>
      <c r="CA10">
        <f ca="1"/>
        <v>0</v>
      </c>
      <c r="CB10">
        <f ca="1"/>
        <v>0</v>
      </c>
      <c r="CC10" t="b">
        <f ca="1"/>
        <v>0</v>
      </c>
      <c r="CD10" t="b">
        <f ca="1"/>
        <v>0</v>
      </c>
      <c r="CE10">
        <f ca="1"/>
        <v>0</v>
      </c>
      <c r="CF10">
        <f ca="1"/>
        <v>0</v>
      </c>
      <c r="CG10">
        <f ca="1"/>
        <v>0</v>
      </c>
      <c r="CH10">
        <f ca="1"/>
        <v>112</v>
      </c>
      <c r="CI10">
        <f ca="1"/>
        <v>68</v>
      </c>
      <c r="CJ10">
        <f ca="1"/>
        <v>0</v>
      </c>
      <c r="CK10">
        <f ca="1"/>
        <v>0</v>
      </c>
      <c r="CL10">
        <f ca="1"/>
        <v>0</v>
      </c>
      <c r="CM10">
        <f ca="1"/>
        <v>0</v>
      </c>
      <c r="CN10">
        <f ca="1"/>
        <v>0</v>
      </c>
      <c r="CO10">
        <f ca="1"/>
        <v>0</v>
      </c>
      <c r="CP10">
        <f ca="1"/>
        <v>0</v>
      </c>
      <c r="CQ10">
        <f ca="1"/>
        <v>0</v>
      </c>
      <c r="CR10">
        <f ca="1"/>
        <v>0</v>
      </c>
      <c r="CS10">
        <f ca="1"/>
        <v>0</v>
      </c>
      <c r="CT10">
        <f ca="1"/>
        <v>0</v>
      </c>
      <c r="CU10">
        <f ca="1"/>
        <v>0</v>
      </c>
      <c r="CV10">
        <f ca="1"/>
        <v>0</v>
      </c>
      <c r="CW10">
        <f ca="1"/>
        <v>0</v>
      </c>
      <c r="CX10">
        <f ca="1"/>
        <v>0</v>
      </c>
      <c r="CY10">
        <f ca="1"/>
        <v>0</v>
      </c>
      <c r="CZ10">
        <f ca="1"/>
        <v>0</v>
      </c>
      <c r="DA10">
        <f ca="1"/>
        <v>0</v>
      </c>
      <c r="DB10" t="b">
        <f ca="1"/>
        <v>0</v>
      </c>
      <c r="DC10" t="b">
        <f ca="1"/>
        <v>0</v>
      </c>
      <c r="DD10">
        <f ca="1"/>
        <v>0</v>
      </c>
      <c r="DE10" t="b">
        <f ca="1"/>
        <v>0</v>
      </c>
      <c r="DF10">
        <f ca="1"/>
        <v>0</v>
      </c>
    </row>
    <row r="11" spans="1:110" x14ac:dyDescent="0.2">
      <c r="A11" t="str">
        <f ca="1"/>
        <v>5_30 Theme</v>
      </c>
      <c r="B11">
        <f ca="1"/>
        <v>11</v>
      </c>
      <c r="C11">
        <f ca="1"/>
        <v>0</v>
      </c>
      <c r="D11">
        <f ca="1"/>
        <v>0</v>
      </c>
      <c r="E11">
        <f ca="1"/>
        <v>0</v>
      </c>
      <c r="F11">
        <f ca="1"/>
        <v>0</v>
      </c>
      <c r="G11">
        <f ca="1"/>
        <v>0</v>
      </c>
      <c r="H11">
        <f ca="1"/>
        <v>0</v>
      </c>
      <c r="I11">
        <f ca="1"/>
        <v>0</v>
      </c>
      <c r="J11" t="str">
        <f ca="1"/>
        <v>1:46</v>
      </c>
      <c r="K11" t="b">
        <f ca="1"/>
        <v>0</v>
      </c>
      <c r="L11" t="b">
        <f ca="1"/>
        <v>0</v>
      </c>
      <c r="M11" t="b">
        <f ca="1"/>
        <v>1</v>
      </c>
      <c r="N11" t="str">
        <f ca="1"/>
        <v>Zofia</v>
      </c>
      <c r="O11" t="b">
        <f ca="1"/>
        <v>0</v>
      </c>
      <c r="P11">
        <f ca="1"/>
        <v>0</v>
      </c>
      <c r="Q11">
        <f ca="1"/>
        <v>0</v>
      </c>
      <c r="R11">
        <f ca="1"/>
        <v>0</v>
      </c>
      <c r="S11">
        <f ca="1"/>
        <v>0</v>
      </c>
      <c r="T11">
        <f ca="1"/>
        <v>0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</v>
      </c>
      <c r="Z11">
        <f ca="1"/>
        <v>11</v>
      </c>
      <c r="AA11">
        <f ca="1"/>
        <v>0</v>
      </c>
      <c r="AB11">
        <f ca="1"/>
        <v>0</v>
      </c>
      <c r="AC11">
        <f ca="1"/>
        <v>0</v>
      </c>
      <c r="AD11">
        <f ca="1"/>
        <v>0</v>
      </c>
      <c r="AE11">
        <f ca="1"/>
        <v>0</v>
      </c>
      <c r="AF11">
        <f ca="1"/>
        <v>0</v>
      </c>
      <c r="AG11">
        <f ca="1"/>
        <v>0</v>
      </c>
      <c r="AH11">
        <f ca="1"/>
        <v>0</v>
      </c>
      <c r="AI11">
        <f ca="1"/>
        <v>0</v>
      </c>
      <c r="AJ11">
        <f ca="1"/>
        <v>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  <c r="AQ11">
        <f ca="1"/>
        <v>0</v>
      </c>
      <c r="AR11">
        <f ca="1"/>
        <v>0</v>
      </c>
      <c r="AS11">
        <f ca="1"/>
        <v>0</v>
      </c>
      <c r="AT11">
        <f ca="1"/>
        <v>0</v>
      </c>
      <c r="AU11">
        <f ca="1"/>
        <v>0</v>
      </c>
      <c r="AV11">
        <f ca="1"/>
        <v>0</v>
      </c>
      <c r="AW11">
        <f ca="1"/>
        <v>0</v>
      </c>
      <c r="AX11">
        <f ca="1"/>
        <v>0</v>
      </c>
      <c r="AY11">
        <f ca="1"/>
        <v>0</v>
      </c>
      <c r="AZ11">
        <f ca="1"/>
        <v>0</v>
      </c>
      <c r="BA11">
        <f ca="1"/>
        <v>0</v>
      </c>
      <c r="BB11">
        <f ca="1"/>
        <v>0</v>
      </c>
      <c r="BC11">
        <f ca="1"/>
        <v>0</v>
      </c>
      <c r="BD11">
        <f ca="1"/>
        <v>0</v>
      </c>
      <c r="BE11">
        <f ca="1"/>
        <v>0</v>
      </c>
      <c r="BF11">
        <f ca="1"/>
        <v>0</v>
      </c>
      <c r="BG11">
        <f ca="1"/>
        <v>0</v>
      </c>
      <c r="BH11">
        <f ca="1"/>
        <v>0</v>
      </c>
      <c r="BI11">
        <f ca="1"/>
        <v>0</v>
      </c>
      <c r="BJ11">
        <f ca="1"/>
        <v>0</v>
      </c>
      <c r="BK11">
        <f ca="1"/>
        <v>0</v>
      </c>
      <c r="BL11">
        <f ca="1"/>
        <v>0</v>
      </c>
      <c r="BM11">
        <f ca="1"/>
        <v>0</v>
      </c>
      <c r="BN11">
        <f ca="1"/>
        <v>0</v>
      </c>
      <c r="BO11">
        <f ca="1"/>
        <v>0</v>
      </c>
      <c r="BP11">
        <f ca="1"/>
        <v>0</v>
      </c>
      <c r="BQ11">
        <f ca="1"/>
        <v>0</v>
      </c>
      <c r="BR11" t="str">
        <f ca="1"/>
        <v/>
      </c>
      <c r="BS11">
        <f ca="1"/>
        <v>0</v>
      </c>
      <c r="BT11">
        <f ca="1"/>
        <v>0</v>
      </c>
      <c r="BU11" t="b">
        <f ca="1"/>
        <v>0</v>
      </c>
      <c r="BV11" t="b">
        <f ca="1"/>
        <v>0</v>
      </c>
      <c r="BW11">
        <f ca="1"/>
        <v>0</v>
      </c>
      <c r="BX11">
        <f ca="1"/>
        <v>0</v>
      </c>
      <c r="BY11">
        <f ca="1"/>
        <v>0</v>
      </c>
      <c r="BZ11">
        <f ca="1"/>
        <v>0</v>
      </c>
      <c r="CA11">
        <f ca="1"/>
        <v>0</v>
      </c>
      <c r="CB11">
        <f ca="1"/>
        <v>0</v>
      </c>
      <c r="CC11" t="b">
        <f ca="1"/>
        <v>0</v>
      </c>
      <c r="CD11" t="b">
        <f ca="1"/>
        <v>0</v>
      </c>
      <c r="CE11">
        <f ca="1"/>
        <v>0</v>
      </c>
      <c r="CF11">
        <f ca="1"/>
        <v>0</v>
      </c>
      <c r="CG11">
        <f ca="1"/>
        <v>0</v>
      </c>
      <c r="CH11">
        <f ca="1"/>
        <v>106</v>
      </c>
      <c r="CI11">
        <f ca="1"/>
        <v>74</v>
      </c>
      <c r="CJ11">
        <f ca="1"/>
        <v>0</v>
      </c>
      <c r="CK11">
        <f ca="1"/>
        <v>0</v>
      </c>
      <c r="CL11">
        <f ca="1"/>
        <v>0</v>
      </c>
      <c r="CM11">
        <f ca="1"/>
        <v>0</v>
      </c>
      <c r="CN11">
        <f ca="1"/>
        <v>0</v>
      </c>
      <c r="CO11">
        <f ca="1"/>
        <v>0</v>
      </c>
      <c r="CP11">
        <f ca="1"/>
        <v>0</v>
      </c>
      <c r="CQ11">
        <f ca="1"/>
        <v>0</v>
      </c>
      <c r="CR11">
        <f ca="1"/>
        <v>0</v>
      </c>
      <c r="CS11">
        <f ca="1"/>
        <v>0</v>
      </c>
      <c r="CT11">
        <f ca="1"/>
        <v>0</v>
      </c>
      <c r="CU11">
        <f ca="1"/>
        <v>0</v>
      </c>
      <c r="CV11">
        <f ca="1"/>
        <v>0</v>
      </c>
      <c r="CW11">
        <f ca="1"/>
        <v>0</v>
      </c>
      <c r="CX11">
        <f ca="1"/>
        <v>0</v>
      </c>
      <c r="CY11">
        <f ca="1"/>
        <v>0</v>
      </c>
      <c r="CZ11">
        <f ca="1"/>
        <v>0</v>
      </c>
      <c r="DA11">
        <f ca="1"/>
        <v>0</v>
      </c>
      <c r="DB11" t="b">
        <f ca="1"/>
        <v>0</v>
      </c>
      <c r="DC11" t="b">
        <f ca="1"/>
        <v>0</v>
      </c>
      <c r="DD11">
        <f ca="1"/>
        <v>0</v>
      </c>
      <c r="DE11" t="b">
        <f ca="1"/>
        <v>0</v>
      </c>
      <c r="DF11">
        <f ca="1"/>
        <v>0</v>
      </c>
    </row>
    <row r="12" spans="1:110" x14ac:dyDescent="0.2">
      <c r="A12" t="str">
        <f ca="1"/>
        <v>5_30 Theme</v>
      </c>
      <c r="B12">
        <f ca="1"/>
        <v>12</v>
      </c>
      <c r="C12">
        <f ca="1"/>
        <v>0</v>
      </c>
      <c r="D12">
        <f ca="1"/>
        <v>0</v>
      </c>
      <c r="E12">
        <f ca="1"/>
        <v>0</v>
      </c>
      <c r="F12">
        <f ca="1"/>
        <v>0</v>
      </c>
      <c r="G12">
        <f ca="1"/>
        <v>0</v>
      </c>
      <c r="H12">
        <f ca="1"/>
        <v>0</v>
      </c>
      <c r="I12">
        <f ca="1"/>
        <v>0</v>
      </c>
      <c r="J12" t="str">
        <f ca="1"/>
        <v>2:17</v>
      </c>
      <c r="K12" t="b">
        <f ca="1"/>
        <v>0</v>
      </c>
      <c r="L12" t="b">
        <f ca="1"/>
        <v>0</v>
      </c>
      <c r="M12" t="b">
        <f ca="1"/>
        <v>1</v>
      </c>
      <c r="N12" t="str">
        <f ca="1"/>
        <v>Zofia</v>
      </c>
      <c r="O12" t="b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</v>
      </c>
      <c r="T12">
        <f ca="1"/>
        <v>0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</v>
      </c>
      <c r="Z12">
        <f ca="1"/>
        <v>12</v>
      </c>
      <c r="AA12">
        <f ca="1"/>
        <v>0</v>
      </c>
      <c r="AB12">
        <f ca="1"/>
        <v>0</v>
      </c>
      <c r="AC12">
        <f ca="1"/>
        <v>0</v>
      </c>
      <c r="AD12">
        <f ca="1"/>
        <v>0</v>
      </c>
      <c r="AE12">
        <f ca="1"/>
        <v>0</v>
      </c>
      <c r="AF12">
        <f ca="1"/>
        <v>0</v>
      </c>
      <c r="AG12">
        <f ca="1"/>
        <v>0</v>
      </c>
      <c r="AH12">
        <f ca="1"/>
        <v>0</v>
      </c>
      <c r="AI12">
        <f ca="1"/>
        <v>0</v>
      </c>
      <c r="AJ12">
        <f ca="1"/>
        <v>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  <c r="AQ12">
        <f ca="1"/>
        <v>0</v>
      </c>
      <c r="AR12">
        <f ca="1"/>
        <v>0</v>
      </c>
      <c r="AS12">
        <f ca="1"/>
        <v>0</v>
      </c>
      <c r="AT12">
        <f ca="1"/>
        <v>0</v>
      </c>
      <c r="AU12">
        <f ca="1"/>
        <v>0</v>
      </c>
      <c r="AV12">
        <f ca="1"/>
        <v>0</v>
      </c>
      <c r="AW12">
        <f ca="1"/>
        <v>0</v>
      </c>
      <c r="AX12">
        <f ca="1"/>
        <v>0</v>
      </c>
      <c r="AY12">
        <f ca="1"/>
        <v>0</v>
      </c>
      <c r="AZ12">
        <f ca="1"/>
        <v>0</v>
      </c>
      <c r="BA12">
        <f ca="1"/>
        <v>0</v>
      </c>
      <c r="BB12">
        <f ca="1"/>
        <v>0</v>
      </c>
      <c r="BC12">
        <f ca="1"/>
        <v>0</v>
      </c>
      <c r="BD12">
        <f ca="1"/>
        <v>0</v>
      </c>
      <c r="BE12">
        <f ca="1"/>
        <v>0</v>
      </c>
      <c r="BF12">
        <f ca="1"/>
        <v>0</v>
      </c>
      <c r="BG12">
        <f ca="1"/>
        <v>0</v>
      </c>
      <c r="BH12">
        <f ca="1"/>
        <v>0</v>
      </c>
      <c r="BI12">
        <f ca="1"/>
        <v>0</v>
      </c>
      <c r="BJ12">
        <f ca="1"/>
        <v>0</v>
      </c>
      <c r="BK12">
        <f ca="1"/>
        <v>0</v>
      </c>
      <c r="BL12">
        <f ca="1"/>
        <v>0</v>
      </c>
      <c r="BM12">
        <f ca="1"/>
        <v>0</v>
      </c>
      <c r="BN12">
        <f ca="1"/>
        <v>0</v>
      </c>
      <c r="BO12">
        <f ca="1"/>
        <v>0</v>
      </c>
      <c r="BP12">
        <f ca="1"/>
        <v>0</v>
      </c>
      <c r="BQ12">
        <f ca="1"/>
        <v>0</v>
      </c>
      <c r="BR12" t="str">
        <f ca="1"/>
        <v/>
      </c>
      <c r="BS12">
        <f ca="1"/>
        <v>0</v>
      </c>
      <c r="BT12">
        <f ca="1"/>
        <v>0</v>
      </c>
      <c r="BU12" t="b">
        <f ca="1"/>
        <v>0</v>
      </c>
      <c r="BV12" t="b">
        <f ca="1"/>
        <v>0</v>
      </c>
      <c r="BW12">
        <f ca="1"/>
        <v>0</v>
      </c>
      <c r="BX12">
        <f ca="1"/>
        <v>0</v>
      </c>
      <c r="BY12">
        <f ca="1"/>
        <v>0</v>
      </c>
      <c r="BZ12">
        <f ca="1"/>
        <v>0</v>
      </c>
      <c r="CA12">
        <f ca="1"/>
        <v>0</v>
      </c>
      <c r="CB12">
        <f ca="1"/>
        <v>0</v>
      </c>
      <c r="CC12" t="b">
        <f ca="1"/>
        <v>0</v>
      </c>
      <c r="CD12" t="b">
        <f ca="1"/>
        <v>0</v>
      </c>
      <c r="CE12">
        <f ca="1"/>
        <v>0</v>
      </c>
      <c r="CF12">
        <f ca="1"/>
        <v>0</v>
      </c>
      <c r="CG12">
        <f ca="1"/>
        <v>0</v>
      </c>
      <c r="CH12">
        <f ca="1"/>
        <v>137</v>
      </c>
      <c r="CI12">
        <f ca="1"/>
        <v>43</v>
      </c>
      <c r="CJ12">
        <f ca="1"/>
        <v>0</v>
      </c>
      <c r="CK12">
        <f ca="1"/>
        <v>0</v>
      </c>
      <c r="CL12">
        <f ca="1"/>
        <v>0</v>
      </c>
      <c r="CM12">
        <f ca="1"/>
        <v>0</v>
      </c>
      <c r="CN12">
        <f ca="1"/>
        <v>0</v>
      </c>
      <c r="CO12">
        <f ca="1"/>
        <v>0</v>
      </c>
      <c r="CP12">
        <f ca="1"/>
        <v>0</v>
      </c>
      <c r="CQ12">
        <f ca="1"/>
        <v>0</v>
      </c>
      <c r="CR12">
        <f ca="1"/>
        <v>0</v>
      </c>
      <c r="CS12">
        <f ca="1"/>
        <v>0</v>
      </c>
      <c r="CT12">
        <f ca="1"/>
        <v>0</v>
      </c>
      <c r="CU12">
        <f ca="1"/>
        <v>0</v>
      </c>
      <c r="CV12">
        <f ca="1"/>
        <v>0</v>
      </c>
      <c r="CW12">
        <f ca="1"/>
        <v>0</v>
      </c>
      <c r="CX12">
        <f ca="1"/>
        <v>0</v>
      </c>
      <c r="CY12">
        <f ca="1"/>
        <v>0</v>
      </c>
      <c r="CZ12">
        <f ca="1"/>
        <v>0</v>
      </c>
      <c r="DA12">
        <f ca="1"/>
        <v>0</v>
      </c>
      <c r="DB12" t="b">
        <f ca="1"/>
        <v>0</v>
      </c>
      <c r="DC12" t="b">
        <f ca="1"/>
        <v>0</v>
      </c>
      <c r="DD12">
        <f ca="1"/>
        <v>0</v>
      </c>
      <c r="DE12" t="b">
        <f ca="1"/>
        <v>0</v>
      </c>
      <c r="DF12">
        <f ca="1"/>
        <v>0</v>
      </c>
    </row>
    <row r="13" spans="1:110" x14ac:dyDescent="0.2">
      <c r="A13" t="str">
        <f ca="1"/>
        <v>5_30 Villa</v>
      </c>
      <c r="B13">
        <f ca="1"/>
        <v>1</v>
      </c>
      <c r="C13">
        <f ca="1"/>
        <v>0</v>
      </c>
      <c r="D13">
        <f ca="1"/>
        <v>0</v>
      </c>
      <c r="E13">
        <f ca="1"/>
        <v>0</v>
      </c>
      <c r="F13">
        <f ca="1"/>
        <v>0</v>
      </c>
      <c r="G13">
        <f ca="1"/>
        <v>0</v>
      </c>
      <c r="H13">
        <f ca="1"/>
        <v>0</v>
      </c>
      <c r="I13">
        <f ca="1"/>
        <v>0</v>
      </c>
      <c r="J13" t="str">
        <f ca="1"/>
        <v>1:46</v>
      </c>
      <c r="K13" t="b">
        <f ca="1"/>
        <v>0</v>
      </c>
      <c r="L13" t="b">
        <f ca="1"/>
        <v>0</v>
      </c>
      <c r="M13" t="b">
        <f ca="1"/>
        <v>0</v>
      </c>
      <c r="N13" t="str">
        <f ca="1"/>
        <v>Melusi</v>
      </c>
      <c r="O13" t="b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</v>
      </c>
      <c r="T13">
        <f ca="1"/>
        <v>0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</v>
      </c>
      <c r="Z13">
        <f ca="1"/>
        <v>1</v>
      </c>
      <c r="AA13">
        <f ca="1"/>
        <v>0</v>
      </c>
      <c r="AB13">
        <f ca="1"/>
        <v>0</v>
      </c>
      <c r="AC13">
        <f ca="1"/>
        <v>0</v>
      </c>
      <c r="AD13">
        <f ca="1"/>
        <v>0</v>
      </c>
      <c r="AE13">
        <f ca="1"/>
        <v>0</v>
      </c>
      <c r="AF13">
        <f ca="1"/>
        <v>0</v>
      </c>
      <c r="AG13">
        <f ca="1"/>
        <v>0</v>
      </c>
      <c r="AH13">
        <f ca="1"/>
        <v>0</v>
      </c>
      <c r="AI13">
        <f ca="1"/>
        <v>0</v>
      </c>
      <c r="AJ13">
        <f ca="1"/>
        <v>0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  <c r="AQ13">
        <f ca="1"/>
        <v>0</v>
      </c>
      <c r="AR13">
        <f ca="1"/>
        <v>0</v>
      </c>
      <c r="AS13">
        <f ca="1"/>
        <v>0</v>
      </c>
      <c r="AT13">
        <f ca="1"/>
        <v>0</v>
      </c>
      <c r="AU13">
        <f ca="1"/>
        <v>0</v>
      </c>
      <c r="AV13">
        <f ca="1"/>
        <v>0</v>
      </c>
      <c r="AW13">
        <f ca="1"/>
        <v>0</v>
      </c>
      <c r="AX13">
        <f ca="1"/>
        <v>0</v>
      </c>
      <c r="AY13">
        <f ca="1"/>
        <v>0</v>
      </c>
      <c r="AZ13">
        <f ca="1"/>
        <v>0</v>
      </c>
      <c r="BA13">
        <f ca="1"/>
        <v>0</v>
      </c>
      <c r="BB13">
        <f ca="1"/>
        <v>0</v>
      </c>
      <c r="BC13">
        <f ca="1"/>
        <v>0</v>
      </c>
      <c r="BD13">
        <f ca="1"/>
        <v>0</v>
      </c>
      <c r="BE13">
        <f ca="1"/>
        <v>0</v>
      </c>
      <c r="BF13">
        <f ca="1"/>
        <v>0</v>
      </c>
      <c r="BG13">
        <f ca="1"/>
        <v>0</v>
      </c>
      <c r="BH13">
        <f ca="1"/>
        <v>0</v>
      </c>
      <c r="BI13">
        <f ca="1"/>
        <v>0</v>
      </c>
      <c r="BJ13">
        <f ca="1"/>
        <v>0</v>
      </c>
      <c r="BK13">
        <f ca="1"/>
        <v>0</v>
      </c>
      <c r="BL13">
        <f ca="1"/>
        <v>0</v>
      </c>
      <c r="BM13">
        <f ca="1"/>
        <v>0</v>
      </c>
      <c r="BN13">
        <f ca="1"/>
        <v>0</v>
      </c>
      <c r="BO13">
        <f ca="1"/>
        <v>0</v>
      </c>
      <c r="BP13">
        <f ca="1"/>
        <v>0</v>
      </c>
      <c r="BQ13">
        <f ca="1"/>
        <v>0</v>
      </c>
      <c r="BR13" t="str">
        <f ca="1"/>
        <v/>
      </c>
      <c r="BS13">
        <f ca="1"/>
        <v>0</v>
      </c>
      <c r="BT13">
        <f ca="1"/>
        <v>0</v>
      </c>
      <c r="BU13" t="b">
        <f ca="1"/>
        <v>0</v>
      </c>
      <c r="BV13" t="b">
        <f ca="1"/>
        <v>0</v>
      </c>
      <c r="BW13">
        <f ca="1"/>
        <v>0</v>
      </c>
      <c r="BX13">
        <f ca="1"/>
        <v>0</v>
      </c>
      <c r="BY13">
        <f ca="1"/>
        <v>0</v>
      </c>
      <c r="BZ13">
        <f ca="1"/>
        <v>0</v>
      </c>
      <c r="CA13">
        <f ca="1"/>
        <v>1</v>
      </c>
      <c r="CB13">
        <f ca="1"/>
        <v>0</v>
      </c>
      <c r="CC13" t="b">
        <f ca="1"/>
        <v>1</v>
      </c>
      <c r="CD13" t="b">
        <f ca="1"/>
        <v>1</v>
      </c>
      <c r="CE13">
        <f ca="1"/>
        <v>0</v>
      </c>
      <c r="CF13">
        <f ca="1"/>
        <v>0</v>
      </c>
      <c r="CG13">
        <f ca="1"/>
        <v>0</v>
      </c>
      <c r="CH13">
        <f ca="1"/>
        <v>106</v>
      </c>
      <c r="CI13">
        <f ca="1"/>
        <v>74</v>
      </c>
      <c r="CJ13">
        <f ca="1"/>
        <v>0</v>
      </c>
      <c r="CK13">
        <f ca="1"/>
        <v>0</v>
      </c>
      <c r="CL13">
        <f ca="1"/>
        <v>0</v>
      </c>
      <c r="CM13">
        <f ca="1"/>
        <v>0</v>
      </c>
      <c r="CN13">
        <f ca="1"/>
        <v>0</v>
      </c>
      <c r="CO13">
        <f ca="1"/>
        <v>0</v>
      </c>
      <c r="CP13">
        <f ca="1"/>
        <v>0</v>
      </c>
      <c r="CQ13">
        <f ca="1"/>
        <v>0</v>
      </c>
      <c r="CR13">
        <f ca="1"/>
        <v>0</v>
      </c>
      <c r="CS13">
        <f ca="1"/>
        <v>0</v>
      </c>
      <c r="CT13">
        <f ca="1"/>
        <v>0</v>
      </c>
      <c r="CU13" t="b">
        <f ca="1"/>
        <v>1</v>
      </c>
      <c r="CV13" t="b">
        <f ca="1"/>
        <v>1</v>
      </c>
      <c r="CW13" t="b">
        <f ca="1"/>
        <v>0</v>
      </c>
      <c r="CX13">
        <f ca="1"/>
        <v>74</v>
      </c>
      <c r="CY13">
        <f ca="1"/>
        <v>0</v>
      </c>
      <c r="CZ13">
        <f ca="1"/>
        <v>1</v>
      </c>
      <c r="DA13">
        <f ca="1"/>
        <v>0</v>
      </c>
      <c r="DB13" t="b">
        <f ca="1"/>
        <v>0</v>
      </c>
      <c r="DC13" t="b">
        <f ca="1"/>
        <v>0</v>
      </c>
      <c r="DD13">
        <f ca="1"/>
        <v>0</v>
      </c>
      <c r="DE13" t="b">
        <f ca="1"/>
        <v>0</v>
      </c>
      <c r="DF13">
        <f ca="1"/>
        <v>0</v>
      </c>
    </row>
    <row r="14" spans="1:110" x14ac:dyDescent="0.2">
      <c r="A14" t="str">
        <f ca="1"/>
        <v>5_30 Villa</v>
      </c>
      <c r="B14">
        <f ca="1"/>
        <v>2</v>
      </c>
      <c r="C14">
        <f ca="1"/>
        <v>0</v>
      </c>
      <c r="D14">
        <f ca="1"/>
        <v>0</v>
      </c>
      <c r="E14">
        <f ca="1"/>
        <v>0</v>
      </c>
      <c r="F14">
        <f ca="1"/>
        <v>0</v>
      </c>
      <c r="G14">
        <f ca="1"/>
        <v>0</v>
      </c>
      <c r="H14">
        <f ca="1"/>
        <v>0</v>
      </c>
      <c r="I14">
        <f ca="1"/>
        <v>0</v>
      </c>
      <c r="J14" t="str">
        <f ca="1"/>
        <v>1:23</v>
      </c>
      <c r="K14" t="b">
        <f ca="1"/>
        <v>0</v>
      </c>
      <c r="L14" t="b">
        <f ca="1"/>
        <v>0</v>
      </c>
      <c r="M14" t="b">
        <f ca="1"/>
        <v>0</v>
      </c>
      <c r="N14" t="str">
        <f ca="1"/>
        <v>Melusi</v>
      </c>
      <c r="O14" t="b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</v>
      </c>
      <c r="T14">
        <f ca="1"/>
        <v>0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</v>
      </c>
      <c r="Z14">
        <f ca="1"/>
        <v>2</v>
      </c>
      <c r="AA14">
        <f ca="1"/>
        <v>0</v>
      </c>
      <c r="AB14">
        <f ca="1"/>
        <v>0</v>
      </c>
      <c r="AC14">
        <f ca="1"/>
        <v>0</v>
      </c>
      <c r="AD14">
        <f ca="1"/>
        <v>0</v>
      </c>
      <c r="AE14">
        <f ca="1"/>
        <v>0</v>
      </c>
      <c r="AF14">
        <f ca="1"/>
        <v>0</v>
      </c>
      <c r="AG14">
        <f ca="1"/>
        <v>0</v>
      </c>
      <c r="AH14">
        <f ca="1"/>
        <v>0</v>
      </c>
      <c r="AI14">
        <f ca="1"/>
        <v>0</v>
      </c>
      <c r="AJ14">
        <f ca="1"/>
        <v>0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  <c r="AQ14">
        <f ca="1"/>
        <v>0</v>
      </c>
      <c r="AR14">
        <f ca="1"/>
        <v>0</v>
      </c>
      <c r="AS14">
        <f ca="1"/>
        <v>0</v>
      </c>
      <c r="AT14">
        <f ca="1"/>
        <v>0</v>
      </c>
      <c r="AU14">
        <f ca="1"/>
        <v>0</v>
      </c>
      <c r="AV14">
        <f ca="1"/>
        <v>0</v>
      </c>
      <c r="AW14">
        <f ca="1"/>
        <v>0</v>
      </c>
      <c r="AX14">
        <f ca="1"/>
        <v>0</v>
      </c>
      <c r="AY14">
        <f ca="1"/>
        <v>0</v>
      </c>
      <c r="AZ14">
        <f ca="1"/>
        <v>0</v>
      </c>
      <c r="BA14">
        <f ca="1"/>
        <v>0</v>
      </c>
      <c r="BB14">
        <f ca="1"/>
        <v>0</v>
      </c>
      <c r="BC14">
        <f ca="1"/>
        <v>0</v>
      </c>
      <c r="BD14">
        <f ca="1"/>
        <v>0</v>
      </c>
      <c r="BE14">
        <f ca="1"/>
        <v>0</v>
      </c>
      <c r="BF14">
        <f ca="1"/>
        <v>0</v>
      </c>
      <c r="BG14">
        <f ca="1"/>
        <v>0</v>
      </c>
      <c r="BH14">
        <f ca="1"/>
        <v>0</v>
      </c>
      <c r="BI14">
        <f ca="1"/>
        <v>0</v>
      </c>
      <c r="BJ14">
        <f ca="1"/>
        <v>0</v>
      </c>
      <c r="BK14">
        <f ca="1"/>
        <v>0</v>
      </c>
      <c r="BL14">
        <f ca="1"/>
        <v>0</v>
      </c>
      <c r="BM14">
        <f ca="1"/>
        <v>0</v>
      </c>
      <c r="BN14">
        <f ca="1"/>
        <v>0</v>
      </c>
      <c r="BO14">
        <f ca="1"/>
        <v>0</v>
      </c>
      <c r="BP14">
        <f ca="1"/>
        <v>0</v>
      </c>
      <c r="BQ14">
        <f ca="1"/>
        <v>0</v>
      </c>
      <c r="BR14" t="str">
        <f ca="1"/>
        <v/>
      </c>
      <c r="BS14">
        <f ca="1"/>
        <v>0</v>
      </c>
      <c r="BT14">
        <f ca="1"/>
        <v>0</v>
      </c>
      <c r="BU14" t="b">
        <f ca="1"/>
        <v>0</v>
      </c>
      <c r="BV14" t="b">
        <f ca="1"/>
        <v>0</v>
      </c>
      <c r="BW14">
        <f ca="1"/>
        <v>0</v>
      </c>
      <c r="BX14">
        <f ca="1"/>
        <v>0</v>
      </c>
      <c r="BY14">
        <f ca="1"/>
        <v>0</v>
      </c>
      <c r="BZ14">
        <f ca="1"/>
        <v>0</v>
      </c>
      <c r="CA14">
        <f ca="1"/>
        <v>1</v>
      </c>
      <c r="CB14">
        <f ca="1"/>
        <v>0</v>
      </c>
      <c r="CC14" t="b">
        <f ca="1"/>
        <v>0</v>
      </c>
      <c r="CD14" t="b">
        <f ca="1"/>
        <v>1</v>
      </c>
      <c r="CE14">
        <f ca="1"/>
        <v>0</v>
      </c>
      <c r="CF14">
        <f ca="1"/>
        <v>0</v>
      </c>
      <c r="CG14">
        <f ca="1"/>
        <v>0</v>
      </c>
      <c r="CH14">
        <f ca="1"/>
        <v>83</v>
      </c>
      <c r="CI14">
        <f ca="1"/>
        <v>97</v>
      </c>
      <c r="CJ14">
        <f ca="1"/>
        <v>0</v>
      </c>
      <c r="CK14">
        <f ca="1"/>
        <v>0</v>
      </c>
      <c r="CL14">
        <f ca="1"/>
        <v>0</v>
      </c>
      <c r="CM14">
        <f ca="1"/>
        <v>0</v>
      </c>
      <c r="CN14">
        <f ca="1"/>
        <v>0</v>
      </c>
      <c r="CO14">
        <f ca="1"/>
        <v>0</v>
      </c>
      <c r="CP14">
        <f ca="1"/>
        <v>0</v>
      </c>
      <c r="CQ14">
        <f ca="1"/>
        <v>0</v>
      </c>
      <c r="CR14">
        <f ca="1"/>
        <v>0</v>
      </c>
      <c r="CS14">
        <f ca="1"/>
        <v>0</v>
      </c>
      <c r="CT14">
        <f ca="1"/>
        <v>0</v>
      </c>
      <c r="CU14" t="b">
        <f ca="1"/>
        <v>1</v>
      </c>
      <c r="CV14" t="b">
        <f ca="1"/>
        <v>1</v>
      </c>
      <c r="CW14">
        <f ca="1"/>
        <v>104</v>
      </c>
      <c r="CX14">
        <f ca="1"/>
        <v>97</v>
      </c>
      <c r="CY14">
        <f ca="1"/>
        <v>1</v>
      </c>
      <c r="CZ14">
        <f ca="1"/>
        <v>1</v>
      </c>
      <c r="DA14">
        <f ca="1"/>
        <v>0</v>
      </c>
      <c r="DB14" t="b">
        <f ca="1"/>
        <v>0</v>
      </c>
      <c r="DC14" t="b">
        <f ca="1"/>
        <v>0</v>
      </c>
      <c r="DD14">
        <f ca="1"/>
        <v>0</v>
      </c>
      <c r="DE14" t="b">
        <f ca="1"/>
        <v>0</v>
      </c>
      <c r="DF14">
        <f ca="1"/>
        <v>1</v>
      </c>
    </row>
    <row r="15" spans="1:110" x14ac:dyDescent="0.2">
      <c r="A15" t="str">
        <f ca="1"/>
        <v>5_30 Villa</v>
      </c>
      <c r="B15">
        <f ca="1"/>
        <v>3</v>
      </c>
      <c r="C15">
        <f ca="1"/>
        <v>0</v>
      </c>
      <c r="D15">
        <f ca="1"/>
        <v>0</v>
      </c>
      <c r="E15">
        <f ca="1"/>
        <v>0</v>
      </c>
      <c r="F15">
        <f ca="1"/>
        <v>0</v>
      </c>
      <c r="G15">
        <f ca="1"/>
        <v>0</v>
      </c>
      <c r="H15">
        <f ca="1"/>
        <v>0</v>
      </c>
      <c r="I15">
        <f ca="1"/>
        <v>0</v>
      </c>
      <c r="J15" t="str">
        <f ca="1"/>
        <v>1:57</v>
      </c>
      <c r="K15" t="b">
        <f ca="1"/>
        <v>0</v>
      </c>
      <c r="L15" t="b">
        <f ca="1"/>
        <v>0</v>
      </c>
      <c r="M15" t="b">
        <f ca="1"/>
        <v>0</v>
      </c>
      <c r="N15" t="str">
        <f ca="1"/>
        <v>Melusi</v>
      </c>
      <c r="O15" t="b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</v>
      </c>
      <c r="T15">
        <f ca="1"/>
        <v>0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</v>
      </c>
      <c r="Z15">
        <f ca="1"/>
        <v>3</v>
      </c>
      <c r="AA15">
        <f ca="1"/>
        <v>0</v>
      </c>
      <c r="AB15">
        <f ca="1"/>
        <v>0</v>
      </c>
      <c r="AC15">
        <f ca="1"/>
        <v>0</v>
      </c>
      <c r="AD15">
        <f ca="1"/>
        <v>0</v>
      </c>
      <c r="AE15">
        <f ca="1"/>
        <v>0</v>
      </c>
      <c r="AF15">
        <f ca="1"/>
        <v>0</v>
      </c>
      <c r="AG15">
        <f ca="1"/>
        <v>0</v>
      </c>
      <c r="AH15">
        <f ca="1"/>
        <v>0</v>
      </c>
      <c r="AI15">
        <f ca="1"/>
        <v>0</v>
      </c>
      <c r="AJ15">
        <f ca="1"/>
        <v>0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  <c r="AQ15">
        <f ca="1"/>
        <v>0</v>
      </c>
      <c r="AR15">
        <f ca="1"/>
        <v>0</v>
      </c>
      <c r="AS15">
        <f ca="1"/>
        <v>0</v>
      </c>
      <c r="AT15">
        <f ca="1"/>
        <v>0</v>
      </c>
      <c r="AU15">
        <f ca="1"/>
        <v>0</v>
      </c>
      <c r="AV15">
        <f ca="1"/>
        <v>0</v>
      </c>
      <c r="AW15">
        <f ca="1"/>
        <v>0</v>
      </c>
      <c r="AX15">
        <f ca="1"/>
        <v>0</v>
      </c>
      <c r="AY15">
        <f ca="1"/>
        <v>0</v>
      </c>
      <c r="AZ15">
        <f ca="1"/>
        <v>0</v>
      </c>
      <c r="BA15">
        <f ca="1"/>
        <v>0</v>
      </c>
      <c r="BB15">
        <f ca="1"/>
        <v>0</v>
      </c>
      <c r="BC15">
        <f ca="1"/>
        <v>0</v>
      </c>
      <c r="BD15">
        <f ca="1"/>
        <v>0</v>
      </c>
      <c r="BE15">
        <f ca="1"/>
        <v>0</v>
      </c>
      <c r="BF15">
        <f ca="1"/>
        <v>0</v>
      </c>
      <c r="BG15">
        <f ca="1"/>
        <v>0</v>
      </c>
      <c r="BH15">
        <f ca="1"/>
        <v>0</v>
      </c>
      <c r="BI15">
        <f ca="1"/>
        <v>0</v>
      </c>
      <c r="BJ15">
        <f ca="1"/>
        <v>0</v>
      </c>
      <c r="BK15">
        <f ca="1"/>
        <v>0</v>
      </c>
      <c r="BL15">
        <f ca="1"/>
        <v>0</v>
      </c>
      <c r="BM15">
        <f ca="1"/>
        <v>0</v>
      </c>
      <c r="BN15">
        <f ca="1"/>
        <v>0</v>
      </c>
      <c r="BO15">
        <f ca="1"/>
        <v>0</v>
      </c>
      <c r="BP15">
        <f ca="1"/>
        <v>0</v>
      </c>
      <c r="BQ15">
        <f ca="1"/>
        <v>0</v>
      </c>
      <c r="BR15" t="str">
        <f ca="1"/>
        <v/>
      </c>
      <c r="BS15">
        <f ca="1"/>
        <v>0</v>
      </c>
      <c r="BT15">
        <f ca="1"/>
        <v>0</v>
      </c>
      <c r="BU15" t="b">
        <f ca="1"/>
        <v>0</v>
      </c>
      <c r="BV15" t="b">
        <f ca="1"/>
        <v>0</v>
      </c>
      <c r="BW15">
        <f ca="1"/>
        <v>0</v>
      </c>
      <c r="BX15">
        <f ca="1"/>
        <v>0</v>
      </c>
      <c r="BY15">
        <f ca="1"/>
        <v>0</v>
      </c>
      <c r="BZ15">
        <f ca="1"/>
        <v>0</v>
      </c>
      <c r="CA15">
        <f ca="1"/>
        <v>1</v>
      </c>
      <c r="CB15">
        <f ca="1"/>
        <v>0</v>
      </c>
      <c r="CC15" t="b">
        <f ca="1"/>
        <v>0</v>
      </c>
      <c r="CD15" t="b">
        <f ca="1"/>
        <v>1</v>
      </c>
      <c r="CE15">
        <f ca="1"/>
        <v>0</v>
      </c>
      <c r="CF15">
        <f ca="1"/>
        <v>0</v>
      </c>
      <c r="CG15">
        <f ca="1"/>
        <v>0</v>
      </c>
      <c r="CH15">
        <f ca="1"/>
        <v>117</v>
      </c>
      <c r="CI15">
        <f ca="1"/>
        <v>63</v>
      </c>
      <c r="CJ15">
        <f ca="1"/>
        <v>0</v>
      </c>
      <c r="CK15">
        <f ca="1"/>
        <v>0</v>
      </c>
      <c r="CL15">
        <f ca="1"/>
        <v>0</v>
      </c>
      <c r="CM15">
        <f ca="1"/>
        <v>0</v>
      </c>
      <c r="CN15">
        <f ca="1"/>
        <v>0</v>
      </c>
      <c r="CO15">
        <f ca="1"/>
        <v>0</v>
      </c>
      <c r="CP15">
        <f ca="1"/>
        <v>0</v>
      </c>
      <c r="CQ15">
        <f ca="1"/>
        <v>0</v>
      </c>
      <c r="CR15">
        <f ca="1"/>
        <v>0</v>
      </c>
      <c r="CS15">
        <f ca="1"/>
        <v>0</v>
      </c>
      <c r="CT15">
        <f ca="1"/>
        <v>0</v>
      </c>
      <c r="CU15" t="b">
        <f ca="1"/>
        <v>0</v>
      </c>
      <c r="CV15" t="b">
        <f ca="1"/>
        <v>1</v>
      </c>
      <c r="CW15">
        <f ca="1"/>
        <v>122</v>
      </c>
      <c r="CX15">
        <f ca="1"/>
        <v>63</v>
      </c>
      <c r="CY15">
        <f ca="1"/>
        <v>0</v>
      </c>
      <c r="CZ15">
        <f ca="1"/>
        <v>1</v>
      </c>
      <c r="DA15">
        <f ca="1"/>
        <v>0</v>
      </c>
      <c r="DB15" t="b">
        <f ca="1"/>
        <v>0</v>
      </c>
      <c r="DC15" t="b">
        <f ca="1"/>
        <v>0</v>
      </c>
      <c r="DD15">
        <f ca="1"/>
        <v>0</v>
      </c>
      <c r="DE15" t="b">
        <f ca="1"/>
        <v>0</v>
      </c>
      <c r="DF15">
        <f ca="1"/>
        <v>0</v>
      </c>
    </row>
    <row r="16" spans="1:110" x14ac:dyDescent="0.2">
      <c r="A16" t="str">
        <f ca="1"/>
        <v>5_30 Villa</v>
      </c>
      <c r="B16">
        <f ca="1"/>
        <v>4</v>
      </c>
      <c r="C16">
        <f ca="1"/>
        <v>0</v>
      </c>
      <c r="D16">
        <f ca="1"/>
        <v>0</v>
      </c>
      <c r="E16">
        <f ca="1"/>
        <v>0</v>
      </c>
      <c r="F16">
        <f ca="1"/>
        <v>0</v>
      </c>
      <c r="G16">
        <f ca="1"/>
        <v>0</v>
      </c>
      <c r="H16">
        <f ca="1"/>
        <v>0</v>
      </c>
      <c r="I16">
        <f ca="1"/>
        <v>0</v>
      </c>
      <c r="J16" t="str">
        <f ca="1"/>
        <v>1:05</v>
      </c>
      <c r="K16" t="b">
        <f ca="1"/>
        <v>0</v>
      </c>
      <c r="L16" t="b">
        <f ca="1"/>
        <v>1</v>
      </c>
      <c r="M16" t="b">
        <f ca="1"/>
        <v>0</v>
      </c>
      <c r="N16" t="str">
        <f ca="1"/>
        <v>Melusi</v>
      </c>
      <c r="O16" t="b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</v>
      </c>
      <c r="T16">
        <f ca="1"/>
        <v>0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</v>
      </c>
      <c r="Z16">
        <f ca="1"/>
        <v>4</v>
      </c>
      <c r="AA16">
        <f ca="1"/>
        <v>0</v>
      </c>
      <c r="AB16">
        <f ca="1"/>
        <v>0</v>
      </c>
      <c r="AC16">
        <f ca="1"/>
        <v>0</v>
      </c>
      <c r="AD16">
        <f ca="1"/>
        <v>0</v>
      </c>
      <c r="AE16">
        <f ca="1"/>
        <v>0</v>
      </c>
      <c r="AF16">
        <f ca="1"/>
        <v>0</v>
      </c>
      <c r="AG16">
        <f ca="1"/>
        <v>0</v>
      </c>
      <c r="AH16">
        <f ca="1"/>
        <v>0</v>
      </c>
      <c r="AI16">
        <f ca="1"/>
        <v>0</v>
      </c>
      <c r="AJ16">
        <f ca="1"/>
        <v>0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  <c r="AQ16">
        <f ca="1"/>
        <v>0</v>
      </c>
      <c r="AR16">
        <f ca="1"/>
        <v>0</v>
      </c>
      <c r="AS16">
        <f ca="1"/>
        <v>0</v>
      </c>
      <c r="AT16">
        <f ca="1"/>
        <v>0</v>
      </c>
      <c r="AU16">
        <f ca="1"/>
        <v>0</v>
      </c>
      <c r="AV16">
        <f ca="1"/>
        <v>0</v>
      </c>
      <c r="AW16">
        <f ca="1"/>
        <v>0</v>
      </c>
      <c r="AX16">
        <f ca="1"/>
        <v>0</v>
      </c>
      <c r="AY16">
        <f ca="1"/>
        <v>0</v>
      </c>
      <c r="AZ16">
        <f ca="1"/>
        <v>0</v>
      </c>
      <c r="BA16">
        <f ca="1"/>
        <v>0</v>
      </c>
      <c r="BB16">
        <f ca="1"/>
        <v>0</v>
      </c>
      <c r="BC16">
        <f ca="1"/>
        <v>0</v>
      </c>
      <c r="BD16">
        <f ca="1"/>
        <v>0</v>
      </c>
      <c r="BE16">
        <f ca="1"/>
        <v>0</v>
      </c>
      <c r="BF16">
        <f ca="1"/>
        <v>0</v>
      </c>
      <c r="BG16">
        <f ca="1"/>
        <v>0</v>
      </c>
      <c r="BH16">
        <f ca="1"/>
        <v>0</v>
      </c>
      <c r="BI16">
        <f ca="1"/>
        <v>0</v>
      </c>
      <c r="BJ16">
        <f ca="1"/>
        <v>0</v>
      </c>
      <c r="BK16">
        <f ca="1"/>
        <v>0</v>
      </c>
      <c r="BL16">
        <f ca="1"/>
        <v>0</v>
      </c>
      <c r="BM16">
        <f ca="1"/>
        <v>0</v>
      </c>
      <c r="BN16">
        <f ca="1"/>
        <v>0</v>
      </c>
      <c r="BO16">
        <f ca="1"/>
        <v>0</v>
      </c>
      <c r="BP16">
        <f ca="1"/>
        <v>0</v>
      </c>
      <c r="BQ16">
        <f ca="1"/>
        <v>0</v>
      </c>
      <c r="BR16" t="str">
        <f ca="1"/>
        <v/>
      </c>
      <c r="BS16">
        <f ca="1"/>
        <v>0</v>
      </c>
      <c r="BT16">
        <f ca="1"/>
        <v>0</v>
      </c>
      <c r="BU16" t="b">
        <f ca="1"/>
        <v>0</v>
      </c>
      <c r="BV16" t="b">
        <f ca="1"/>
        <v>0</v>
      </c>
      <c r="BW16">
        <f ca="1"/>
        <v>0</v>
      </c>
      <c r="BX16">
        <f ca="1"/>
        <v>0</v>
      </c>
      <c r="BY16">
        <f ca="1"/>
        <v>0</v>
      </c>
      <c r="BZ16">
        <f ca="1"/>
        <v>0</v>
      </c>
      <c r="CA16">
        <f ca="1"/>
        <v>1</v>
      </c>
      <c r="CB16">
        <f ca="1"/>
        <v>1</v>
      </c>
      <c r="CC16" t="b">
        <f ca="1"/>
        <v>0</v>
      </c>
      <c r="CD16" t="b">
        <f ca="1"/>
        <v>1</v>
      </c>
      <c r="CE16">
        <f ca="1"/>
        <v>0</v>
      </c>
      <c r="CF16">
        <f ca="1"/>
        <v>0</v>
      </c>
      <c r="CG16">
        <f ca="1"/>
        <v>0</v>
      </c>
      <c r="CH16">
        <f ca="1"/>
        <v>65</v>
      </c>
      <c r="CI16">
        <f ca="1"/>
        <v>115</v>
      </c>
      <c r="CJ16">
        <f ca="1"/>
        <v>0</v>
      </c>
      <c r="CK16">
        <f ca="1"/>
        <v>0</v>
      </c>
      <c r="CL16">
        <f ca="1"/>
        <v>0</v>
      </c>
      <c r="CM16">
        <f ca="1"/>
        <v>0</v>
      </c>
      <c r="CN16">
        <f ca="1"/>
        <v>0</v>
      </c>
      <c r="CO16">
        <f ca="1"/>
        <v>0</v>
      </c>
      <c r="CP16">
        <f ca="1"/>
        <v>0</v>
      </c>
      <c r="CQ16">
        <f ca="1"/>
        <v>0</v>
      </c>
      <c r="CR16">
        <f ca="1"/>
        <v>0</v>
      </c>
      <c r="CS16">
        <f ca="1"/>
        <v>0</v>
      </c>
      <c r="CT16">
        <f ca="1"/>
        <v>0</v>
      </c>
      <c r="CU16" t="b">
        <f ca="1"/>
        <v>0</v>
      </c>
      <c r="CV16" t="b">
        <f ca="1"/>
        <v>1</v>
      </c>
      <c r="CW16">
        <f ca="1"/>
        <v>156</v>
      </c>
      <c r="CX16">
        <f ca="1"/>
        <v>115</v>
      </c>
      <c r="CY16">
        <f ca="1"/>
        <v>0</v>
      </c>
      <c r="CZ16">
        <f ca="1"/>
        <v>1</v>
      </c>
      <c r="DA16">
        <f ca="1"/>
        <v>0</v>
      </c>
      <c r="DB16" t="b">
        <f ca="1"/>
        <v>1</v>
      </c>
      <c r="DC16" t="b">
        <f ca="1"/>
        <v>0</v>
      </c>
      <c r="DD16">
        <f ca="1"/>
        <v>0</v>
      </c>
      <c r="DE16" t="b">
        <f ca="1"/>
        <v>0</v>
      </c>
      <c r="DF16">
        <f ca="1"/>
        <v>0</v>
      </c>
    </row>
    <row r="17" spans="1:110" x14ac:dyDescent="0.2">
      <c r="A17" t="str">
        <f ca="1"/>
        <v>5_30 Villa</v>
      </c>
      <c r="B17">
        <f ca="1"/>
        <v>5</v>
      </c>
      <c r="C17">
        <f ca="1"/>
        <v>0</v>
      </c>
      <c r="D17">
        <f ca="1"/>
        <v>0</v>
      </c>
      <c r="E17">
        <f ca="1"/>
        <v>0</v>
      </c>
      <c r="F17">
        <f ca="1"/>
        <v>0</v>
      </c>
      <c r="G17">
        <f ca="1"/>
        <v>0</v>
      </c>
      <c r="H17">
        <f ca="1"/>
        <v>0</v>
      </c>
      <c r="I17">
        <f ca="1"/>
        <v>0</v>
      </c>
      <c r="J17" t="str">
        <f ca="1"/>
        <v>0:58</v>
      </c>
      <c r="K17" t="b">
        <f ca="1"/>
        <v>0</v>
      </c>
      <c r="L17" t="b">
        <f ca="1"/>
        <v>0</v>
      </c>
      <c r="M17" t="b">
        <f ca="1"/>
        <v>0</v>
      </c>
      <c r="N17" t="str">
        <f ca="1"/>
        <v>Wamai</v>
      </c>
      <c r="O17" t="b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</v>
      </c>
      <c r="T17">
        <f ca="1"/>
        <v>0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</v>
      </c>
      <c r="Z17">
        <f ca="1"/>
        <v>5</v>
      </c>
      <c r="AA17">
        <f ca="1"/>
        <v>0</v>
      </c>
      <c r="AB17">
        <f ca="1"/>
        <v>0</v>
      </c>
      <c r="AC17">
        <f ca="1"/>
        <v>0</v>
      </c>
      <c r="AD17">
        <f ca="1"/>
        <v>0</v>
      </c>
      <c r="AE17">
        <f ca="1"/>
        <v>0</v>
      </c>
      <c r="AF17">
        <f ca="1"/>
        <v>0</v>
      </c>
      <c r="AG17">
        <f ca="1"/>
        <v>0</v>
      </c>
      <c r="AH17">
        <f ca="1"/>
        <v>0</v>
      </c>
      <c r="AI17">
        <f ca="1"/>
        <v>0</v>
      </c>
      <c r="AJ17">
        <f ca="1"/>
        <v>0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  <c r="AQ17">
        <f ca="1"/>
        <v>0</v>
      </c>
      <c r="AR17">
        <f ca="1"/>
        <v>0</v>
      </c>
      <c r="AS17">
        <f ca="1"/>
        <v>0</v>
      </c>
      <c r="AT17">
        <f ca="1"/>
        <v>0</v>
      </c>
      <c r="AU17">
        <f ca="1"/>
        <v>0</v>
      </c>
      <c r="AV17">
        <f ca="1"/>
        <v>0</v>
      </c>
      <c r="AW17">
        <f ca="1"/>
        <v>0</v>
      </c>
      <c r="AX17">
        <f ca="1"/>
        <v>0</v>
      </c>
      <c r="AY17">
        <f ca="1"/>
        <v>0</v>
      </c>
      <c r="AZ17">
        <f ca="1"/>
        <v>0</v>
      </c>
      <c r="BA17">
        <f ca="1"/>
        <v>0</v>
      </c>
      <c r="BB17">
        <f ca="1"/>
        <v>0</v>
      </c>
      <c r="BC17">
        <f ca="1"/>
        <v>0</v>
      </c>
      <c r="BD17">
        <f ca="1"/>
        <v>0</v>
      </c>
      <c r="BE17">
        <f ca="1"/>
        <v>0</v>
      </c>
      <c r="BF17">
        <f ca="1"/>
        <v>0</v>
      </c>
      <c r="BG17">
        <f ca="1"/>
        <v>0</v>
      </c>
      <c r="BH17">
        <f ca="1"/>
        <v>0</v>
      </c>
      <c r="BI17">
        <f ca="1"/>
        <v>0</v>
      </c>
      <c r="BJ17">
        <f ca="1"/>
        <v>0</v>
      </c>
      <c r="BK17">
        <f ca="1"/>
        <v>0</v>
      </c>
      <c r="BL17">
        <f ca="1"/>
        <v>0</v>
      </c>
      <c r="BM17">
        <f ca="1"/>
        <v>0</v>
      </c>
      <c r="BN17">
        <f ca="1"/>
        <v>0</v>
      </c>
      <c r="BO17">
        <f ca="1"/>
        <v>0</v>
      </c>
      <c r="BP17">
        <f ca="1"/>
        <v>0</v>
      </c>
      <c r="BQ17">
        <f ca="1"/>
        <v>0</v>
      </c>
      <c r="BR17" t="str">
        <f ca="1"/>
        <v/>
      </c>
      <c r="BS17">
        <f ca="1"/>
        <v>0</v>
      </c>
      <c r="BT17">
        <f ca="1"/>
        <v>0</v>
      </c>
      <c r="BU17" t="b">
        <f ca="1"/>
        <v>0</v>
      </c>
      <c r="BV17" t="b">
        <f ca="1"/>
        <v>0</v>
      </c>
      <c r="BW17">
        <f ca="1"/>
        <v>0</v>
      </c>
      <c r="BX17">
        <f ca="1"/>
        <v>0</v>
      </c>
      <c r="BY17">
        <f ca="1"/>
        <v>0</v>
      </c>
      <c r="BZ17">
        <f ca="1"/>
        <v>0</v>
      </c>
      <c r="CA17">
        <f ca="1"/>
        <v>2</v>
      </c>
      <c r="CB17">
        <f ca="1"/>
        <v>1</v>
      </c>
      <c r="CC17" t="b">
        <f ca="1"/>
        <v>0</v>
      </c>
      <c r="CD17" t="b">
        <f ca="1"/>
        <v>1</v>
      </c>
      <c r="CE17">
        <f ca="1"/>
        <v>0</v>
      </c>
      <c r="CF17">
        <f ca="1"/>
        <v>0</v>
      </c>
      <c r="CG17">
        <f ca="1"/>
        <v>0</v>
      </c>
      <c r="CH17">
        <f ca="1"/>
        <v>58</v>
      </c>
      <c r="CI17">
        <f ca="1"/>
        <v>122</v>
      </c>
      <c r="CJ17">
        <f ca="1"/>
        <v>0</v>
      </c>
      <c r="CK17">
        <f ca="1"/>
        <v>0</v>
      </c>
      <c r="CL17">
        <f ca="1"/>
        <v>0</v>
      </c>
      <c r="CM17">
        <f ca="1"/>
        <v>0</v>
      </c>
      <c r="CN17">
        <f ca="1"/>
        <v>0</v>
      </c>
      <c r="CO17">
        <f ca="1"/>
        <v>0</v>
      </c>
      <c r="CP17">
        <f ca="1"/>
        <v>0</v>
      </c>
      <c r="CQ17">
        <f ca="1"/>
        <v>0</v>
      </c>
      <c r="CR17">
        <f ca="1"/>
        <v>0</v>
      </c>
      <c r="CS17">
        <f ca="1"/>
        <v>0</v>
      </c>
      <c r="CT17">
        <f ca="1"/>
        <v>0</v>
      </c>
      <c r="CU17" t="b">
        <f ca="1"/>
        <v>1</v>
      </c>
      <c r="CV17" t="b">
        <f ca="1"/>
        <v>1</v>
      </c>
      <c r="CW17" t="b">
        <f ca="1"/>
        <v>0</v>
      </c>
      <c r="CX17">
        <f ca="1"/>
        <v>122</v>
      </c>
      <c r="CY17">
        <f ca="1"/>
        <v>3</v>
      </c>
      <c r="CZ17">
        <f ca="1"/>
        <v>2</v>
      </c>
      <c r="DA17">
        <f ca="1"/>
        <v>0</v>
      </c>
      <c r="DB17" t="b">
        <f ca="1"/>
        <v>0</v>
      </c>
      <c r="DC17" t="b">
        <f ca="1"/>
        <v>0</v>
      </c>
      <c r="DD17">
        <f ca="1"/>
        <v>0</v>
      </c>
      <c r="DE17" t="b">
        <f ca="1"/>
        <v>0</v>
      </c>
      <c r="DF17">
        <f ca="1"/>
        <v>0</v>
      </c>
    </row>
    <row r="18" spans="1:110" x14ac:dyDescent="0.2">
      <c r="A18" t="str">
        <f ca="1"/>
        <v>5_30 Villa</v>
      </c>
      <c r="B18">
        <f ca="1"/>
        <v>6</v>
      </c>
      <c r="C18">
        <f ca="1"/>
        <v>0</v>
      </c>
      <c r="D18">
        <f ca="1"/>
        <v>0</v>
      </c>
      <c r="E18">
        <f ca="1"/>
        <v>0</v>
      </c>
      <c r="F18">
        <f ca="1"/>
        <v>0</v>
      </c>
      <c r="G18">
        <f ca="1"/>
        <v>0</v>
      </c>
      <c r="H18">
        <f ca="1"/>
        <v>0</v>
      </c>
      <c r="I18">
        <f ca="1"/>
        <v>0</v>
      </c>
      <c r="J18" t="str">
        <f ca="1"/>
        <v>2:12</v>
      </c>
      <c r="K18" t="b">
        <f ca="1"/>
        <v>0</v>
      </c>
      <c r="L18" t="b">
        <f ca="1"/>
        <v>0</v>
      </c>
      <c r="M18" t="b">
        <f ca="1"/>
        <v>1</v>
      </c>
      <c r="N18" t="str">
        <f ca="1"/>
        <v>Wamai</v>
      </c>
      <c r="O18" t="b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</v>
      </c>
      <c r="T18">
        <f ca="1"/>
        <v>0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</v>
      </c>
      <c r="Z18">
        <f ca="1"/>
        <v>6</v>
      </c>
      <c r="AA18">
        <f ca="1"/>
        <v>0</v>
      </c>
      <c r="AB18">
        <f ca="1"/>
        <v>0</v>
      </c>
      <c r="AC18">
        <f ca="1"/>
        <v>0</v>
      </c>
      <c r="AD18">
        <f ca="1"/>
        <v>0</v>
      </c>
      <c r="AE18">
        <f ca="1"/>
        <v>0</v>
      </c>
      <c r="AF18">
        <f ca="1"/>
        <v>0</v>
      </c>
      <c r="AG18">
        <f ca="1"/>
        <v>0</v>
      </c>
      <c r="AH18">
        <f ca="1"/>
        <v>0</v>
      </c>
      <c r="AI18">
        <f ca="1"/>
        <v>0</v>
      </c>
      <c r="AJ18">
        <f ca="1"/>
        <v>0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>
        <f ca="1"/>
        <v>0</v>
      </c>
      <c r="AP18">
        <f ca="1"/>
        <v>0</v>
      </c>
      <c r="AQ18">
        <f ca="1"/>
        <v>0</v>
      </c>
      <c r="AR18">
        <f ca="1"/>
        <v>0</v>
      </c>
      <c r="AS18">
        <f ca="1"/>
        <v>0</v>
      </c>
      <c r="AT18">
        <f ca="1"/>
        <v>0</v>
      </c>
      <c r="AU18">
        <f ca="1"/>
        <v>0</v>
      </c>
      <c r="AV18">
        <f ca="1"/>
        <v>0</v>
      </c>
      <c r="AW18">
        <f ca="1"/>
        <v>0</v>
      </c>
      <c r="AX18">
        <f ca="1"/>
        <v>0</v>
      </c>
      <c r="AY18">
        <f ca="1"/>
        <v>0</v>
      </c>
      <c r="AZ18">
        <f ca="1"/>
        <v>0</v>
      </c>
      <c r="BA18">
        <f ca="1"/>
        <v>0</v>
      </c>
      <c r="BB18">
        <f ca="1"/>
        <v>0</v>
      </c>
      <c r="BC18">
        <f ca="1"/>
        <v>0</v>
      </c>
      <c r="BD18">
        <f ca="1"/>
        <v>0</v>
      </c>
      <c r="BE18">
        <f ca="1"/>
        <v>0</v>
      </c>
      <c r="BF18">
        <f ca="1"/>
        <v>0</v>
      </c>
      <c r="BG18">
        <f ca="1"/>
        <v>0</v>
      </c>
      <c r="BH18">
        <f ca="1"/>
        <v>0</v>
      </c>
      <c r="BI18">
        <f ca="1"/>
        <v>0</v>
      </c>
      <c r="BJ18">
        <f ca="1"/>
        <v>0</v>
      </c>
      <c r="BK18">
        <f ca="1"/>
        <v>0</v>
      </c>
      <c r="BL18">
        <f ca="1"/>
        <v>0</v>
      </c>
      <c r="BM18">
        <f ca="1"/>
        <v>0</v>
      </c>
      <c r="BN18">
        <f ca="1"/>
        <v>0</v>
      </c>
      <c r="BO18">
        <f ca="1"/>
        <v>0</v>
      </c>
      <c r="BP18">
        <f ca="1"/>
        <v>0</v>
      </c>
      <c r="BQ18">
        <f ca="1"/>
        <v>0</v>
      </c>
      <c r="BR18" t="str">
        <f ca="1"/>
        <v/>
      </c>
      <c r="BS18">
        <f ca="1"/>
        <v>0</v>
      </c>
      <c r="BT18">
        <f ca="1"/>
        <v>0</v>
      </c>
      <c r="BU18" t="b">
        <f ca="1"/>
        <v>0</v>
      </c>
      <c r="BV18" t="b">
        <f ca="1"/>
        <v>0</v>
      </c>
      <c r="BW18">
        <f ca="1"/>
        <v>0</v>
      </c>
      <c r="BX18">
        <f ca="1"/>
        <v>0</v>
      </c>
      <c r="BY18">
        <f ca="1"/>
        <v>0</v>
      </c>
      <c r="BZ18">
        <f ca="1"/>
        <v>0</v>
      </c>
      <c r="CA18">
        <f ca="1"/>
        <v>0</v>
      </c>
      <c r="CB18">
        <f ca="1"/>
        <v>0</v>
      </c>
      <c r="CC18" t="b">
        <f ca="1"/>
        <v>0</v>
      </c>
      <c r="CD18" t="b">
        <f ca="1"/>
        <v>0</v>
      </c>
      <c r="CE18">
        <f ca="1"/>
        <v>0</v>
      </c>
      <c r="CF18">
        <f ca="1"/>
        <v>0</v>
      </c>
      <c r="CG18">
        <f ca="1"/>
        <v>0</v>
      </c>
      <c r="CH18">
        <f ca="1"/>
        <v>132</v>
      </c>
      <c r="CI18">
        <f ca="1"/>
        <v>48</v>
      </c>
      <c r="CJ18">
        <f ca="1"/>
        <v>0</v>
      </c>
      <c r="CK18">
        <f ca="1"/>
        <v>0</v>
      </c>
      <c r="CL18">
        <f ca="1"/>
        <v>0</v>
      </c>
      <c r="CM18">
        <f ca="1"/>
        <v>0</v>
      </c>
      <c r="CN18">
        <f ca="1"/>
        <v>0</v>
      </c>
      <c r="CO18">
        <f ca="1"/>
        <v>0</v>
      </c>
      <c r="CP18">
        <f ca="1"/>
        <v>0</v>
      </c>
      <c r="CQ18">
        <f ca="1"/>
        <v>0</v>
      </c>
      <c r="CR18">
        <f ca="1"/>
        <v>0</v>
      </c>
      <c r="CS18">
        <f ca="1"/>
        <v>0</v>
      </c>
      <c r="CT18">
        <f ca="1"/>
        <v>0</v>
      </c>
      <c r="CU18" t="b">
        <f ca="1"/>
        <v>1</v>
      </c>
      <c r="CV18" t="b">
        <f ca="1"/>
        <v>0</v>
      </c>
      <c r="CW18">
        <f ca="1"/>
        <v>163</v>
      </c>
      <c r="CX18">
        <f ca="1"/>
        <v>48</v>
      </c>
      <c r="CY18">
        <f ca="1"/>
        <v>1</v>
      </c>
      <c r="CZ18">
        <f ca="1"/>
        <v>0</v>
      </c>
      <c r="DA18">
        <f ca="1"/>
        <v>0</v>
      </c>
      <c r="DB18" t="b">
        <f ca="1"/>
        <v>0</v>
      </c>
      <c r="DC18" t="b">
        <f ca="1"/>
        <v>0</v>
      </c>
      <c r="DD18">
        <f ca="1"/>
        <v>0</v>
      </c>
      <c r="DE18" t="b">
        <f ca="1"/>
        <v>0</v>
      </c>
      <c r="DF18">
        <f ca="1"/>
        <v>0</v>
      </c>
    </row>
    <row r="19" spans="1:110" x14ac:dyDescent="0.2">
      <c r="A19" t="str">
        <f ca="1"/>
        <v>5_30 Villa</v>
      </c>
      <c r="B19">
        <f ca="1"/>
        <v>7</v>
      </c>
      <c r="C19">
        <f ca="1"/>
        <v>0</v>
      </c>
      <c r="D19">
        <f ca="1"/>
        <v>0</v>
      </c>
      <c r="E19">
        <f ca="1"/>
        <v>0</v>
      </c>
      <c r="F19">
        <f ca="1"/>
        <v>0</v>
      </c>
      <c r="G19">
        <f ca="1"/>
        <v>0</v>
      </c>
      <c r="H19">
        <f ca="1"/>
        <v>0</v>
      </c>
      <c r="I19">
        <f ca="1"/>
        <v>0</v>
      </c>
      <c r="J19">
        <f ca="1"/>
        <v>0</v>
      </c>
      <c r="K19" t="b">
        <f ca="1"/>
        <v>0</v>
      </c>
      <c r="L19" t="b">
        <f ca="1"/>
        <v>0</v>
      </c>
      <c r="M19" t="b">
        <f ca="1"/>
        <v>0</v>
      </c>
      <c r="N19" t="str">
        <f ca="1"/>
        <v>Zofia</v>
      </c>
      <c r="O19" t="b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0</v>
      </c>
      <c r="T19">
        <f ca="1"/>
        <v>0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</v>
      </c>
      <c r="Z19">
        <f ca="1"/>
        <v>7</v>
      </c>
      <c r="AA19">
        <f ca="1"/>
        <v>0</v>
      </c>
      <c r="AB19">
        <f ca="1"/>
        <v>0</v>
      </c>
      <c r="AC19">
        <f ca="1"/>
        <v>0</v>
      </c>
      <c r="AD19">
        <f ca="1"/>
        <v>0</v>
      </c>
      <c r="AE19">
        <f ca="1"/>
        <v>0</v>
      </c>
      <c r="AF19">
        <f ca="1"/>
        <v>0</v>
      </c>
      <c r="AG19">
        <f ca="1"/>
        <v>0</v>
      </c>
      <c r="AH19">
        <f ca="1"/>
        <v>0</v>
      </c>
      <c r="AI19">
        <f ca="1"/>
        <v>0</v>
      </c>
      <c r="AJ19">
        <f ca="1"/>
        <v>0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  <c r="AQ19">
        <f ca="1"/>
        <v>0</v>
      </c>
      <c r="AR19">
        <f ca="1"/>
        <v>0</v>
      </c>
      <c r="AS19">
        <f ca="1"/>
        <v>0</v>
      </c>
      <c r="AT19">
        <f ca="1"/>
        <v>0</v>
      </c>
      <c r="AU19">
        <f ca="1"/>
        <v>0</v>
      </c>
      <c r="AV19">
        <f ca="1"/>
        <v>0</v>
      </c>
      <c r="AW19">
        <f ca="1"/>
        <v>0</v>
      </c>
      <c r="AX19">
        <f ca="1"/>
        <v>0</v>
      </c>
      <c r="AY19">
        <f ca="1"/>
        <v>0</v>
      </c>
      <c r="AZ19">
        <f ca="1"/>
        <v>0</v>
      </c>
      <c r="BA19">
        <f ca="1"/>
        <v>0</v>
      </c>
      <c r="BB19">
        <f ca="1"/>
        <v>0</v>
      </c>
      <c r="BC19">
        <f ca="1"/>
        <v>0</v>
      </c>
      <c r="BD19">
        <f ca="1"/>
        <v>0</v>
      </c>
      <c r="BE19">
        <f ca="1"/>
        <v>0</v>
      </c>
      <c r="BF19">
        <f ca="1"/>
        <v>0</v>
      </c>
      <c r="BG19">
        <f ca="1"/>
        <v>0</v>
      </c>
      <c r="BH19">
        <f ca="1"/>
        <v>0</v>
      </c>
      <c r="BI19">
        <f ca="1"/>
        <v>0</v>
      </c>
      <c r="BJ19">
        <f ca="1"/>
        <v>0</v>
      </c>
      <c r="BK19">
        <f ca="1"/>
        <v>0</v>
      </c>
      <c r="BL19">
        <f ca="1"/>
        <v>0</v>
      </c>
      <c r="BM19">
        <f ca="1"/>
        <v>0</v>
      </c>
      <c r="BN19">
        <f ca="1"/>
        <v>0</v>
      </c>
      <c r="BO19">
        <f ca="1"/>
        <v>0</v>
      </c>
      <c r="BP19">
        <f ca="1"/>
        <v>0</v>
      </c>
      <c r="BQ19">
        <f ca="1"/>
        <v>0</v>
      </c>
      <c r="BR19" t="str">
        <f ca="1"/>
        <v/>
      </c>
      <c r="BS19">
        <f ca="1"/>
        <v>0</v>
      </c>
      <c r="BT19">
        <f ca="1"/>
        <v>0</v>
      </c>
      <c r="BU19" t="b">
        <f ca="1"/>
        <v>0</v>
      </c>
      <c r="BV19" t="b">
        <f ca="1"/>
        <v>0</v>
      </c>
      <c r="BW19">
        <f ca="1"/>
        <v>0</v>
      </c>
      <c r="BX19">
        <f ca="1"/>
        <v>0</v>
      </c>
      <c r="BY19">
        <f ca="1"/>
        <v>0</v>
      </c>
      <c r="BZ19">
        <f ca="1"/>
        <v>0</v>
      </c>
      <c r="CA19">
        <f ca="1"/>
        <v>0</v>
      </c>
      <c r="CB19">
        <f ca="1"/>
        <v>0</v>
      </c>
      <c r="CC19" t="b">
        <f ca="1"/>
        <v>0</v>
      </c>
      <c r="CD19" t="b">
        <f ca="1"/>
        <v>1</v>
      </c>
      <c r="CE19">
        <f ca="1"/>
        <v>0</v>
      </c>
      <c r="CF19">
        <f ca="1"/>
        <v>0</v>
      </c>
      <c r="CG19">
        <f ca="1"/>
        <v>0</v>
      </c>
      <c r="CH19">
        <f ca="1"/>
        <v>0</v>
      </c>
      <c r="CI19" t="b">
        <f ca="1"/>
        <v>0</v>
      </c>
      <c r="CJ19">
        <f ca="1"/>
        <v>0</v>
      </c>
      <c r="CK19">
        <f ca="1"/>
        <v>0</v>
      </c>
      <c r="CL19">
        <f ca="1"/>
        <v>0</v>
      </c>
      <c r="CM19">
        <f ca="1"/>
        <v>0</v>
      </c>
      <c r="CN19">
        <f ca="1"/>
        <v>0</v>
      </c>
      <c r="CO19">
        <f ca="1"/>
        <v>0</v>
      </c>
      <c r="CP19">
        <f ca="1"/>
        <v>0</v>
      </c>
      <c r="CQ19">
        <f ca="1"/>
        <v>0</v>
      </c>
      <c r="CR19">
        <f ca="1"/>
        <v>0</v>
      </c>
      <c r="CS19">
        <f ca="1"/>
        <v>0</v>
      </c>
      <c r="CT19">
        <f ca="1"/>
        <v>0</v>
      </c>
      <c r="CU19">
        <f ca="1"/>
        <v>0</v>
      </c>
      <c r="CV19">
        <f ca="1"/>
        <v>0</v>
      </c>
      <c r="CW19">
        <f ca="1"/>
        <v>0</v>
      </c>
      <c r="CX19">
        <f ca="1"/>
        <v>0</v>
      </c>
      <c r="CY19">
        <f ca="1"/>
        <v>0</v>
      </c>
      <c r="CZ19">
        <f ca="1"/>
        <v>0</v>
      </c>
      <c r="DA19">
        <f ca="1"/>
        <v>0</v>
      </c>
      <c r="DB19" t="b">
        <f ca="1"/>
        <v>0</v>
      </c>
      <c r="DC19" t="b">
        <f ca="1"/>
        <v>0</v>
      </c>
      <c r="DD19">
        <f ca="1"/>
        <v>0</v>
      </c>
      <c r="DE19" t="b">
        <f ca="1"/>
        <v>0</v>
      </c>
      <c r="DF19">
        <f ca="1"/>
        <v>0</v>
      </c>
    </row>
    <row r="20" spans="1:110" x14ac:dyDescent="0.2">
      <c r="A20" t="str">
        <f ca="1"/>
        <v>5_30 Villa</v>
      </c>
      <c r="B20">
        <f ca="1"/>
        <v>8</v>
      </c>
      <c r="C20">
        <f ca="1"/>
        <v>0</v>
      </c>
      <c r="D20">
        <f ca="1"/>
        <v>0</v>
      </c>
      <c r="E20">
        <f ca="1"/>
        <v>0</v>
      </c>
      <c r="F20">
        <f ca="1"/>
        <v>0</v>
      </c>
      <c r="G20">
        <f ca="1"/>
        <v>0</v>
      </c>
      <c r="H20">
        <f ca="1"/>
        <v>0</v>
      </c>
      <c r="I20">
        <f ca="1"/>
        <v>0</v>
      </c>
      <c r="J20" t="str">
        <f ca="1"/>
        <v>1:16</v>
      </c>
      <c r="K20" t="b">
        <f ca="1"/>
        <v>0</v>
      </c>
      <c r="L20" t="b">
        <f ca="1"/>
        <v>0</v>
      </c>
      <c r="M20" t="b">
        <f ca="1"/>
        <v>0</v>
      </c>
      <c r="N20" t="str">
        <f ca="1"/>
        <v>Iana</v>
      </c>
      <c r="O20" t="b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</v>
      </c>
      <c r="T20">
        <f ca="1"/>
        <v>0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</v>
      </c>
      <c r="Z20">
        <f ca="1"/>
        <v>8</v>
      </c>
      <c r="AA20">
        <f ca="1"/>
        <v>0</v>
      </c>
      <c r="AB20">
        <f ca="1"/>
        <v>0</v>
      </c>
      <c r="AC20">
        <f ca="1"/>
        <v>0</v>
      </c>
      <c r="AD20">
        <f ca="1"/>
        <v>0</v>
      </c>
      <c r="AE20">
        <f ca="1"/>
        <v>0</v>
      </c>
      <c r="AF20">
        <f ca="1"/>
        <v>0</v>
      </c>
      <c r="AG20">
        <f ca="1"/>
        <v>0</v>
      </c>
      <c r="AH20">
        <f ca="1"/>
        <v>0</v>
      </c>
      <c r="AI20">
        <f ca="1"/>
        <v>0</v>
      </c>
      <c r="AJ20">
        <f ca="1"/>
        <v>0</v>
      </c>
      <c r="AK20">
        <f ca="1"/>
        <v>0</v>
      </c>
      <c r="AL20">
        <f ca="1"/>
        <v>0</v>
      </c>
      <c r="AM20">
        <f ca="1"/>
        <v>0</v>
      </c>
      <c r="AN20">
        <f ca="1"/>
        <v>0</v>
      </c>
      <c r="AO20">
        <f ca="1"/>
        <v>0</v>
      </c>
      <c r="AP20">
        <f ca="1"/>
        <v>0</v>
      </c>
      <c r="AQ20">
        <f ca="1"/>
        <v>0</v>
      </c>
      <c r="AR20">
        <f ca="1"/>
        <v>0</v>
      </c>
      <c r="AS20">
        <f ca="1"/>
        <v>0</v>
      </c>
      <c r="AT20">
        <f ca="1"/>
        <v>0</v>
      </c>
      <c r="AU20">
        <f ca="1"/>
        <v>0</v>
      </c>
      <c r="AV20">
        <f ca="1"/>
        <v>0</v>
      </c>
      <c r="AW20">
        <f ca="1"/>
        <v>0</v>
      </c>
      <c r="AX20">
        <f ca="1"/>
        <v>0</v>
      </c>
      <c r="AY20">
        <f ca="1"/>
        <v>0</v>
      </c>
      <c r="AZ20">
        <f ca="1"/>
        <v>0</v>
      </c>
      <c r="BA20">
        <f ca="1"/>
        <v>0</v>
      </c>
      <c r="BB20">
        <f ca="1"/>
        <v>0</v>
      </c>
      <c r="BC20">
        <f ca="1"/>
        <v>0</v>
      </c>
      <c r="BD20">
        <f ca="1"/>
        <v>0</v>
      </c>
      <c r="BE20">
        <f ca="1"/>
        <v>0</v>
      </c>
      <c r="BF20">
        <f ca="1"/>
        <v>0</v>
      </c>
      <c r="BG20">
        <f ca="1"/>
        <v>0</v>
      </c>
      <c r="BH20">
        <f ca="1"/>
        <v>0</v>
      </c>
      <c r="BI20">
        <f ca="1"/>
        <v>0</v>
      </c>
      <c r="BJ20">
        <f ca="1"/>
        <v>0</v>
      </c>
      <c r="BK20">
        <f ca="1"/>
        <v>0</v>
      </c>
      <c r="BL20">
        <f ca="1"/>
        <v>0</v>
      </c>
      <c r="BM20">
        <f ca="1"/>
        <v>0</v>
      </c>
      <c r="BN20">
        <f ca="1"/>
        <v>0</v>
      </c>
      <c r="BO20">
        <f ca="1"/>
        <v>0</v>
      </c>
      <c r="BP20">
        <f ca="1"/>
        <v>0</v>
      </c>
      <c r="BQ20">
        <f ca="1"/>
        <v>0</v>
      </c>
      <c r="BR20" t="str">
        <f ca="1"/>
        <v/>
      </c>
      <c r="BS20">
        <f ca="1"/>
        <v>0</v>
      </c>
      <c r="BT20">
        <f ca="1"/>
        <v>0</v>
      </c>
      <c r="BU20" t="b">
        <f ca="1"/>
        <v>0</v>
      </c>
      <c r="BV20" t="b">
        <f ca="1"/>
        <v>0</v>
      </c>
      <c r="BW20">
        <f ca="1"/>
        <v>0</v>
      </c>
      <c r="BX20">
        <f ca="1"/>
        <v>0</v>
      </c>
      <c r="BY20">
        <f ca="1"/>
        <v>0</v>
      </c>
      <c r="BZ20">
        <f ca="1"/>
        <v>0</v>
      </c>
      <c r="CA20">
        <f ca="1"/>
        <v>1</v>
      </c>
      <c r="CB20">
        <f ca="1"/>
        <v>0</v>
      </c>
      <c r="CC20" t="b">
        <f ca="1"/>
        <v>0</v>
      </c>
      <c r="CD20" t="b">
        <f ca="1"/>
        <v>1</v>
      </c>
      <c r="CE20">
        <f ca="1"/>
        <v>0</v>
      </c>
      <c r="CF20">
        <f ca="1"/>
        <v>0</v>
      </c>
      <c r="CG20">
        <f ca="1"/>
        <v>0</v>
      </c>
      <c r="CH20">
        <f ca="1"/>
        <v>76</v>
      </c>
      <c r="CI20">
        <f ca="1"/>
        <v>104</v>
      </c>
      <c r="CJ20">
        <f ca="1"/>
        <v>0</v>
      </c>
      <c r="CK20">
        <f ca="1"/>
        <v>0</v>
      </c>
      <c r="CL20">
        <f ca="1"/>
        <v>0</v>
      </c>
      <c r="CM20">
        <f ca="1"/>
        <v>0</v>
      </c>
      <c r="CN20">
        <f ca="1"/>
        <v>0</v>
      </c>
      <c r="CO20">
        <f ca="1"/>
        <v>0</v>
      </c>
      <c r="CP20">
        <f ca="1"/>
        <v>0</v>
      </c>
      <c r="CQ20">
        <f ca="1"/>
        <v>0</v>
      </c>
      <c r="CR20">
        <f ca="1"/>
        <v>0</v>
      </c>
      <c r="CS20">
        <f ca="1"/>
        <v>0</v>
      </c>
      <c r="CT20">
        <f ca="1"/>
        <v>0</v>
      </c>
      <c r="CU20">
        <f ca="1"/>
        <v>0</v>
      </c>
      <c r="CV20">
        <f ca="1"/>
        <v>0</v>
      </c>
      <c r="CW20">
        <f ca="1"/>
        <v>0</v>
      </c>
      <c r="CX20">
        <f ca="1"/>
        <v>0</v>
      </c>
      <c r="CY20">
        <f ca="1"/>
        <v>0</v>
      </c>
      <c r="CZ20">
        <f ca="1"/>
        <v>0</v>
      </c>
      <c r="DA20">
        <f ca="1"/>
        <v>0</v>
      </c>
      <c r="DB20" t="b">
        <f ca="1"/>
        <v>0</v>
      </c>
      <c r="DC20" t="b">
        <f ca="1"/>
        <v>0</v>
      </c>
      <c r="DD20">
        <f ca="1"/>
        <v>0</v>
      </c>
      <c r="DE20" t="b">
        <f ca="1"/>
        <v>0</v>
      </c>
      <c r="DF20">
        <f ca="1"/>
        <v>0</v>
      </c>
    </row>
    <row r="21" spans="1:110" x14ac:dyDescent="0.2">
      <c r="A21" t="str">
        <f ca="1"/>
        <v>5_30 Villa</v>
      </c>
      <c r="B21">
        <f ca="1"/>
        <v>9</v>
      </c>
      <c r="C21">
        <f ca="1"/>
        <v>0</v>
      </c>
      <c r="D21">
        <f ca="1"/>
        <v>0</v>
      </c>
      <c r="E21">
        <f ca="1"/>
        <v>0</v>
      </c>
      <c r="F21">
        <f ca="1"/>
        <v>0</v>
      </c>
      <c r="G21">
        <f ca="1"/>
        <v>0</v>
      </c>
      <c r="H21">
        <f ca="1"/>
        <v>0</v>
      </c>
      <c r="I21">
        <f ca="1"/>
        <v>0</v>
      </c>
      <c r="J21" t="str">
        <f ca="1"/>
        <v>0:58</v>
      </c>
      <c r="K21" t="b">
        <f ca="1"/>
        <v>0</v>
      </c>
      <c r="L21" t="b">
        <f ca="1"/>
        <v>0</v>
      </c>
      <c r="M21" t="b">
        <f ca="1"/>
        <v>0</v>
      </c>
      <c r="N21" t="str">
        <f ca="1"/>
        <v>Iana</v>
      </c>
      <c r="O21" t="b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</v>
      </c>
      <c r="T21">
        <f ca="1"/>
        <v>0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</v>
      </c>
      <c r="Z21">
        <f ca="1"/>
        <v>9</v>
      </c>
      <c r="AA21">
        <f ca="1"/>
        <v>0</v>
      </c>
      <c r="AB21">
        <f ca="1"/>
        <v>0</v>
      </c>
      <c r="AC21">
        <f ca="1"/>
        <v>0</v>
      </c>
      <c r="AD21">
        <f ca="1"/>
        <v>0</v>
      </c>
      <c r="AE21">
        <f ca="1"/>
        <v>0</v>
      </c>
      <c r="AF21">
        <f ca="1"/>
        <v>0</v>
      </c>
      <c r="AG21">
        <f ca="1"/>
        <v>0</v>
      </c>
      <c r="AH21">
        <f ca="1"/>
        <v>0</v>
      </c>
      <c r="AI21">
        <f ca="1"/>
        <v>0</v>
      </c>
      <c r="AJ21">
        <f ca="1"/>
        <v>0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  <c r="AQ21">
        <f ca="1"/>
        <v>0</v>
      </c>
      <c r="AR21">
        <f ca="1"/>
        <v>0</v>
      </c>
      <c r="AS21">
        <f ca="1"/>
        <v>0</v>
      </c>
      <c r="AT21">
        <f ca="1"/>
        <v>0</v>
      </c>
      <c r="AU21">
        <f ca="1"/>
        <v>0</v>
      </c>
      <c r="AV21">
        <f ca="1"/>
        <v>0</v>
      </c>
      <c r="AW21">
        <f ca="1"/>
        <v>0</v>
      </c>
      <c r="AX21">
        <f ca="1"/>
        <v>0</v>
      </c>
      <c r="AY21">
        <f ca="1"/>
        <v>0</v>
      </c>
      <c r="AZ21">
        <f ca="1"/>
        <v>0</v>
      </c>
      <c r="BA21">
        <f ca="1"/>
        <v>0</v>
      </c>
      <c r="BB21">
        <f ca="1"/>
        <v>0</v>
      </c>
      <c r="BC21">
        <f ca="1"/>
        <v>0</v>
      </c>
      <c r="BD21">
        <f ca="1"/>
        <v>0</v>
      </c>
      <c r="BE21">
        <f ca="1"/>
        <v>0</v>
      </c>
      <c r="BF21">
        <f ca="1"/>
        <v>0</v>
      </c>
      <c r="BG21">
        <f ca="1"/>
        <v>0</v>
      </c>
      <c r="BH21">
        <f ca="1"/>
        <v>0</v>
      </c>
      <c r="BI21">
        <f ca="1"/>
        <v>0</v>
      </c>
      <c r="BJ21">
        <f ca="1"/>
        <v>0</v>
      </c>
      <c r="BK21">
        <f ca="1"/>
        <v>0</v>
      </c>
      <c r="BL21">
        <f ca="1"/>
        <v>0</v>
      </c>
      <c r="BM21">
        <f ca="1"/>
        <v>0</v>
      </c>
      <c r="BN21">
        <f ca="1"/>
        <v>0</v>
      </c>
      <c r="BO21">
        <f ca="1"/>
        <v>0</v>
      </c>
      <c r="BP21">
        <f ca="1"/>
        <v>0</v>
      </c>
      <c r="BQ21">
        <f ca="1"/>
        <v>0</v>
      </c>
      <c r="BR21" t="str">
        <f ca="1"/>
        <v/>
      </c>
      <c r="BS21">
        <f ca="1"/>
        <v>0</v>
      </c>
      <c r="BT21">
        <f ca="1"/>
        <v>0</v>
      </c>
      <c r="BU21" t="b">
        <f ca="1"/>
        <v>0</v>
      </c>
      <c r="BV21" t="b">
        <f ca="1"/>
        <v>0</v>
      </c>
      <c r="BW21">
        <f ca="1"/>
        <v>0</v>
      </c>
      <c r="BX21">
        <f ca="1"/>
        <v>0</v>
      </c>
      <c r="BY21">
        <f ca="1"/>
        <v>0</v>
      </c>
      <c r="BZ21">
        <f ca="1"/>
        <v>0</v>
      </c>
      <c r="CA21">
        <f ca="1"/>
        <v>0</v>
      </c>
      <c r="CB21">
        <f ca="1"/>
        <v>0</v>
      </c>
      <c r="CC21" t="b">
        <f ca="1"/>
        <v>0</v>
      </c>
      <c r="CD21" t="b">
        <f ca="1"/>
        <v>0</v>
      </c>
      <c r="CE21">
        <f ca="1"/>
        <v>0</v>
      </c>
      <c r="CF21">
        <f ca="1"/>
        <v>0</v>
      </c>
      <c r="CG21">
        <f ca="1"/>
        <v>0</v>
      </c>
      <c r="CH21">
        <f ca="1"/>
        <v>58</v>
      </c>
      <c r="CI21">
        <f ca="1"/>
        <v>122</v>
      </c>
      <c r="CJ21">
        <f ca="1"/>
        <v>0</v>
      </c>
      <c r="CK21">
        <f ca="1"/>
        <v>0</v>
      </c>
      <c r="CL21">
        <f ca="1"/>
        <v>0</v>
      </c>
      <c r="CM21">
        <f ca="1"/>
        <v>0</v>
      </c>
      <c r="CN21">
        <f ca="1"/>
        <v>0</v>
      </c>
      <c r="CO21">
        <f ca="1"/>
        <v>0</v>
      </c>
      <c r="CP21">
        <f ca="1"/>
        <v>0</v>
      </c>
      <c r="CQ21">
        <f ca="1"/>
        <v>0</v>
      </c>
      <c r="CR21">
        <f ca="1"/>
        <v>0</v>
      </c>
      <c r="CS21">
        <f ca="1"/>
        <v>0</v>
      </c>
      <c r="CT21">
        <f ca="1"/>
        <v>0</v>
      </c>
      <c r="CU21">
        <f ca="1"/>
        <v>0</v>
      </c>
      <c r="CV21">
        <f ca="1"/>
        <v>0</v>
      </c>
      <c r="CW21">
        <f ca="1"/>
        <v>0</v>
      </c>
      <c r="CX21">
        <f ca="1"/>
        <v>0</v>
      </c>
      <c r="CY21">
        <f ca="1"/>
        <v>0</v>
      </c>
      <c r="CZ21">
        <f ca="1"/>
        <v>0</v>
      </c>
      <c r="DA21">
        <f ca="1"/>
        <v>0</v>
      </c>
      <c r="DB21" t="b">
        <f ca="1"/>
        <v>0</v>
      </c>
      <c r="DC21" t="b">
        <f ca="1"/>
        <v>0</v>
      </c>
      <c r="DD21">
        <f ca="1"/>
        <v>0</v>
      </c>
      <c r="DE21" t="b">
        <f ca="1"/>
        <v>0</v>
      </c>
      <c r="DF21">
        <f ca="1"/>
        <v>0</v>
      </c>
    </row>
    <row r="22" spans="1:110" x14ac:dyDescent="0.2">
      <c r="A22" t="str">
        <f ca="1"/>
        <v>5_30 Villa</v>
      </c>
      <c r="B22">
        <f ca="1"/>
        <v>10</v>
      </c>
      <c r="C22">
        <f ca="1"/>
        <v>0</v>
      </c>
      <c r="D22">
        <f ca="1"/>
        <v>0</v>
      </c>
      <c r="E22">
        <f ca="1"/>
        <v>0</v>
      </c>
      <c r="F22">
        <f ca="1"/>
        <v>0</v>
      </c>
      <c r="G22">
        <f ca="1"/>
        <v>0</v>
      </c>
      <c r="H22">
        <f ca="1"/>
        <v>0</v>
      </c>
      <c r="I22">
        <f ca="1"/>
        <v>0</v>
      </c>
      <c r="J22" t="str">
        <f ca="1"/>
        <v>0:24</v>
      </c>
      <c r="K22" t="b">
        <f ca="1"/>
        <v>0</v>
      </c>
      <c r="L22" t="b">
        <f ca="1"/>
        <v>0</v>
      </c>
      <c r="M22" t="b">
        <f ca="1"/>
        <v>0</v>
      </c>
      <c r="N22" t="str">
        <f ca="1"/>
        <v>Iana</v>
      </c>
      <c r="O22" t="b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0</v>
      </c>
      <c r="T22">
        <f ca="1"/>
        <v>0</v>
      </c>
      <c r="U22">
        <f ca="1"/>
        <v>0</v>
      </c>
      <c r="V22">
        <f ca="1"/>
        <v>0</v>
      </c>
      <c r="W22">
        <f ca="1"/>
        <v>0</v>
      </c>
      <c r="X22">
        <f ca="1"/>
        <v>0</v>
      </c>
      <c r="Y22">
        <f ca="1"/>
        <v>0</v>
      </c>
      <c r="Z22">
        <f ca="1"/>
        <v>10</v>
      </c>
      <c r="AA22">
        <f ca="1"/>
        <v>0</v>
      </c>
      <c r="AB22">
        <f ca="1"/>
        <v>0</v>
      </c>
      <c r="AC22">
        <f ca="1"/>
        <v>0</v>
      </c>
      <c r="AD22">
        <f ca="1"/>
        <v>0</v>
      </c>
      <c r="AE22">
        <f ca="1"/>
        <v>0</v>
      </c>
      <c r="AF22">
        <f ca="1"/>
        <v>0</v>
      </c>
      <c r="AG22">
        <f ca="1"/>
        <v>0</v>
      </c>
      <c r="AH22">
        <f ca="1"/>
        <v>0</v>
      </c>
      <c r="AI22">
        <f ca="1"/>
        <v>0</v>
      </c>
      <c r="AJ22">
        <f ca="1"/>
        <v>0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  <c r="AQ22">
        <f ca="1"/>
        <v>0</v>
      </c>
      <c r="AR22">
        <f ca="1"/>
        <v>0</v>
      </c>
      <c r="AS22">
        <f ca="1"/>
        <v>0</v>
      </c>
      <c r="AT22">
        <f ca="1"/>
        <v>0</v>
      </c>
      <c r="AU22">
        <f ca="1"/>
        <v>0</v>
      </c>
      <c r="AV22">
        <f ca="1"/>
        <v>0</v>
      </c>
      <c r="AW22">
        <f ca="1"/>
        <v>0</v>
      </c>
      <c r="AX22">
        <f ca="1"/>
        <v>0</v>
      </c>
      <c r="AY22">
        <f ca="1"/>
        <v>0</v>
      </c>
      <c r="AZ22">
        <f ca="1"/>
        <v>0</v>
      </c>
      <c r="BA22">
        <f ca="1"/>
        <v>0</v>
      </c>
      <c r="BB22">
        <f ca="1"/>
        <v>0</v>
      </c>
      <c r="BC22">
        <f ca="1"/>
        <v>0</v>
      </c>
      <c r="BD22">
        <f ca="1"/>
        <v>0</v>
      </c>
      <c r="BE22">
        <f ca="1"/>
        <v>0</v>
      </c>
      <c r="BF22">
        <f ca="1"/>
        <v>0</v>
      </c>
      <c r="BG22">
        <f ca="1"/>
        <v>0</v>
      </c>
      <c r="BH22">
        <f ca="1"/>
        <v>0</v>
      </c>
      <c r="BI22">
        <f ca="1"/>
        <v>0</v>
      </c>
      <c r="BJ22">
        <f ca="1"/>
        <v>0</v>
      </c>
      <c r="BK22">
        <f ca="1"/>
        <v>0</v>
      </c>
      <c r="BL22">
        <f ca="1"/>
        <v>0</v>
      </c>
      <c r="BM22">
        <f ca="1"/>
        <v>0</v>
      </c>
      <c r="BN22">
        <f ca="1"/>
        <v>0</v>
      </c>
      <c r="BO22">
        <f ca="1"/>
        <v>0</v>
      </c>
      <c r="BP22">
        <f ca="1"/>
        <v>0</v>
      </c>
      <c r="BQ22">
        <f ca="1"/>
        <v>0</v>
      </c>
      <c r="BR22" t="str">
        <f ca="1"/>
        <v/>
      </c>
      <c r="BS22">
        <f ca="1"/>
        <v>0</v>
      </c>
      <c r="BT22">
        <f ca="1"/>
        <v>0</v>
      </c>
      <c r="BU22" t="b">
        <f ca="1"/>
        <v>0</v>
      </c>
      <c r="BV22" t="b">
        <f ca="1"/>
        <v>0</v>
      </c>
      <c r="BW22">
        <f ca="1"/>
        <v>0</v>
      </c>
      <c r="BX22">
        <f ca="1"/>
        <v>0</v>
      </c>
      <c r="BY22">
        <f ca="1"/>
        <v>0</v>
      </c>
      <c r="BZ22">
        <f ca="1"/>
        <v>0</v>
      </c>
      <c r="CA22">
        <f ca="1"/>
        <v>0</v>
      </c>
      <c r="CB22">
        <f ca="1"/>
        <v>0</v>
      </c>
      <c r="CC22" t="b">
        <f ca="1"/>
        <v>0</v>
      </c>
      <c r="CD22" t="b">
        <f ca="1"/>
        <v>0</v>
      </c>
      <c r="CE22">
        <f ca="1"/>
        <v>0</v>
      </c>
      <c r="CF22">
        <f ca="1"/>
        <v>0</v>
      </c>
      <c r="CG22">
        <f ca="1"/>
        <v>0</v>
      </c>
      <c r="CH22">
        <f ca="1"/>
        <v>24</v>
      </c>
      <c r="CI22">
        <f ca="1"/>
        <v>156</v>
      </c>
      <c r="CJ22">
        <f ca="1"/>
        <v>0</v>
      </c>
      <c r="CK22">
        <f ca="1"/>
        <v>0</v>
      </c>
      <c r="CL22">
        <f ca="1"/>
        <v>0</v>
      </c>
      <c r="CM22">
        <f ca="1"/>
        <v>0</v>
      </c>
      <c r="CN22">
        <f ca="1"/>
        <v>0</v>
      </c>
      <c r="CO22">
        <f ca="1"/>
        <v>0</v>
      </c>
      <c r="CP22">
        <f ca="1"/>
        <v>0</v>
      </c>
      <c r="CQ22">
        <f ca="1"/>
        <v>0</v>
      </c>
      <c r="CR22">
        <f ca="1"/>
        <v>0</v>
      </c>
      <c r="CS22">
        <f ca="1"/>
        <v>0</v>
      </c>
      <c r="CT22">
        <f ca="1"/>
        <v>0</v>
      </c>
      <c r="CU22">
        <f ca="1"/>
        <v>0</v>
      </c>
      <c r="CV22">
        <f ca="1"/>
        <v>0</v>
      </c>
      <c r="CW22">
        <f ca="1"/>
        <v>0</v>
      </c>
      <c r="CX22">
        <f ca="1"/>
        <v>0</v>
      </c>
      <c r="CY22">
        <f ca="1"/>
        <v>0</v>
      </c>
      <c r="CZ22">
        <f ca="1"/>
        <v>0</v>
      </c>
      <c r="DA22">
        <f ca="1"/>
        <v>0</v>
      </c>
      <c r="DB22" t="b">
        <f ca="1"/>
        <v>0</v>
      </c>
      <c r="DC22" t="b">
        <f ca="1"/>
        <v>0</v>
      </c>
      <c r="DD22">
        <f ca="1"/>
        <v>0</v>
      </c>
      <c r="DE22" t="b">
        <f ca="1"/>
        <v>0</v>
      </c>
      <c r="DF22">
        <f ca="1"/>
        <v>0</v>
      </c>
    </row>
    <row r="23" spans="1:110" x14ac:dyDescent="0.2">
      <c r="A23" t="str">
        <f ca="1"/>
        <v>5_30 Villa</v>
      </c>
      <c r="B23">
        <f ca="1"/>
        <v>11</v>
      </c>
      <c r="C23">
        <f ca="1"/>
        <v>0</v>
      </c>
      <c r="D23">
        <f ca="1"/>
        <v>0</v>
      </c>
      <c r="E23">
        <f ca="1"/>
        <v>0</v>
      </c>
      <c r="F23">
        <f ca="1"/>
        <v>0</v>
      </c>
      <c r="G23">
        <f ca="1"/>
        <v>0</v>
      </c>
      <c r="H23">
        <f ca="1"/>
        <v>0</v>
      </c>
      <c r="I23">
        <f ca="1"/>
        <v>0</v>
      </c>
      <c r="J23">
        <f ca="1"/>
        <v>0</v>
      </c>
      <c r="K23" t="b">
        <f ca="1"/>
        <v>0</v>
      </c>
      <c r="L23" t="b">
        <f ca="1"/>
        <v>0</v>
      </c>
      <c r="M23" t="b">
        <f ca="1"/>
        <v>0</v>
      </c>
      <c r="N23" t="str">
        <f ca="1"/>
        <v>Zofia</v>
      </c>
      <c r="O23" t="b">
        <f ca="1"/>
        <v>0</v>
      </c>
      <c r="P23">
        <f ca="1"/>
        <v>0</v>
      </c>
      <c r="Q23">
        <f ca="1"/>
        <v>0</v>
      </c>
      <c r="R23">
        <f ca="1"/>
        <v>0</v>
      </c>
      <c r="S23">
        <f ca="1"/>
        <v>0</v>
      </c>
      <c r="T23">
        <f ca="1"/>
        <v>0</v>
      </c>
      <c r="U23">
        <f ca="1"/>
        <v>0</v>
      </c>
      <c r="V23">
        <f ca="1"/>
        <v>0</v>
      </c>
      <c r="W23">
        <f ca="1"/>
        <v>0</v>
      </c>
      <c r="X23">
        <f ca="1"/>
        <v>0</v>
      </c>
      <c r="Y23">
        <f ca="1"/>
        <v>0</v>
      </c>
      <c r="Z23">
        <f ca="1"/>
        <v>11</v>
      </c>
      <c r="AA23">
        <f ca="1"/>
        <v>0</v>
      </c>
      <c r="AB23">
        <f ca="1"/>
        <v>0</v>
      </c>
      <c r="AC23">
        <f ca="1"/>
        <v>0</v>
      </c>
      <c r="AD23">
        <f ca="1"/>
        <v>0</v>
      </c>
      <c r="AE23">
        <f ca="1"/>
        <v>0</v>
      </c>
      <c r="AF23">
        <f ca="1"/>
        <v>0</v>
      </c>
      <c r="AG23">
        <f ca="1"/>
        <v>0</v>
      </c>
      <c r="AH23">
        <f ca="1"/>
        <v>0</v>
      </c>
      <c r="AI23">
        <f ca="1"/>
        <v>0</v>
      </c>
      <c r="AJ23">
        <f ca="1"/>
        <v>0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  <c r="AQ23">
        <f ca="1"/>
        <v>0</v>
      </c>
      <c r="AR23">
        <f ca="1"/>
        <v>0</v>
      </c>
      <c r="AS23">
        <f ca="1"/>
        <v>0</v>
      </c>
      <c r="AT23">
        <f ca="1"/>
        <v>0</v>
      </c>
      <c r="AU23">
        <f ca="1"/>
        <v>0</v>
      </c>
      <c r="AV23">
        <f ca="1"/>
        <v>0</v>
      </c>
      <c r="AW23">
        <f ca="1"/>
        <v>0</v>
      </c>
      <c r="AX23">
        <f ca="1"/>
        <v>0</v>
      </c>
      <c r="AY23">
        <f ca="1"/>
        <v>0</v>
      </c>
      <c r="AZ23">
        <f ca="1"/>
        <v>0</v>
      </c>
      <c r="BA23">
        <f ca="1"/>
        <v>0</v>
      </c>
      <c r="BB23">
        <f ca="1"/>
        <v>0</v>
      </c>
      <c r="BC23">
        <f ca="1"/>
        <v>0</v>
      </c>
      <c r="BD23">
        <f ca="1"/>
        <v>0</v>
      </c>
      <c r="BE23">
        <f ca="1"/>
        <v>0</v>
      </c>
      <c r="BF23">
        <f ca="1"/>
        <v>0</v>
      </c>
      <c r="BG23">
        <f ca="1"/>
        <v>0</v>
      </c>
      <c r="BH23">
        <f ca="1"/>
        <v>0</v>
      </c>
      <c r="BI23">
        <f ca="1"/>
        <v>0</v>
      </c>
      <c r="BJ23">
        <f ca="1"/>
        <v>0</v>
      </c>
      <c r="BK23">
        <f ca="1"/>
        <v>0</v>
      </c>
      <c r="BL23">
        <f ca="1"/>
        <v>0</v>
      </c>
      <c r="BM23">
        <f ca="1"/>
        <v>0</v>
      </c>
      <c r="BN23">
        <f ca="1"/>
        <v>0</v>
      </c>
      <c r="BO23">
        <f ca="1"/>
        <v>0</v>
      </c>
      <c r="BP23">
        <f ca="1"/>
        <v>0</v>
      </c>
      <c r="BQ23">
        <f ca="1"/>
        <v>0</v>
      </c>
      <c r="BR23" t="str">
        <f ca="1"/>
        <v/>
      </c>
      <c r="BS23">
        <f ca="1"/>
        <v>0</v>
      </c>
      <c r="BT23">
        <f ca="1"/>
        <v>0</v>
      </c>
      <c r="BU23" t="b">
        <f ca="1"/>
        <v>0</v>
      </c>
      <c r="BV23" t="b">
        <f ca="1"/>
        <v>0</v>
      </c>
      <c r="BW23">
        <f ca="1"/>
        <v>0</v>
      </c>
      <c r="BX23">
        <f ca="1"/>
        <v>0</v>
      </c>
      <c r="BY23">
        <f ca="1"/>
        <v>0</v>
      </c>
      <c r="BZ23">
        <f ca="1"/>
        <v>0</v>
      </c>
      <c r="CA23">
        <f ca="1"/>
        <v>3</v>
      </c>
      <c r="CB23">
        <f ca="1"/>
        <v>2</v>
      </c>
      <c r="CC23" t="b">
        <f ca="1"/>
        <v>0</v>
      </c>
      <c r="CD23" t="b">
        <f ca="1"/>
        <v>1</v>
      </c>
      <c r="CE23">
        <f ca="1"/>
        <v>0</v>
      </c>
      <c r="CF23">
        <f ca="1"/>
        <v>0</v>
      </c>
      <c r="CG23">
        <f ca="1"/>
        <v>0</v>
      </c>
      <c r="CH23">
        <f ca="1"/>
        <v>0</v>
      </c>
      <c r="CI23" t="b">
        <f ca="1"/>
        <v>0</v>
      </c>
      <c r="CJ23">
        <f ca="1"/>
        <v>0</v>
      </c>
      <c r="CK23">
        <f ca="1"/>
        <v>0</v>
      </c>
      <c r="CL23">
        <f ca="1"/>
        <v>0</v>
      </c>
      <c r="CM23">
        <f ca="1"/>
        <v>0</v>
      </c>
      <c r="CN23">
        <f ca="1"/>
        <v>0</v>
      </c>
      <c r="CO23">
        <f ca="1"/>
        <v>0</v>
      </c>
      <c r="CP23">
        <f ca="1"/>
        <v>0</v>
      </c>
      <c r="CQ23">
        <f ca="1"/>
        <v>0</v>
      </c>
      <c r="CR23">
        <f ca="1"/>
        <v>0</v>
      </c>
      <c r="CS23">
        <f ca="1"/>
        <v>0</v>
      </c>
      <c r="CT23">
        <f ca="1"/>
        <v>0</v>
      </c>
      <c r="CU23">
        <f ca="1"/>
        <v>0</v>
      </c>
      <c r="CV23">
        <f ca="1"/>
        <v>0</v>
      </c>
      <c r="CW23">
        <f ca="1"/>
        <v>0</v>
      </c>
      <c r="CX23">
        <f ca="1"/>
        <v>0</v>
      </c>
      <c r="CY23">
        <f ca="1"/>
        <v>0</v>
      </c>
      <c r="CZ23">
        <f ca="1"/>
        <v>0</v>
      </c>
      <c r="DA23">
        <f ca="1"/>
        <v>0</v>
      </c>
      <c r="DB23" t="b">
        <f ca="1"/>
        <v>0</v>
      </c>
      <c r="DC23" t="b">
        <f ca="1"/>
        <v>0</v>
      </c>
      <c r="DD23">
        <f ca="1"/>
        <v>0</v>
      </c>
      <c r="DE23" t="b">
        <f ca="1"/>
        <v>0</v>
      </c>
      <c r="DF23">
        <f ca="1"/>
        <v>0</v>
      </c>
    </row>
    <row r="24" spans="1:110" x14ac:dyDescent="0.2">
      <c r="A24" t="str">
        <f ca="1"/>
        <v>5_30 Villa</v>
      </c>
      <c r="B24">
        <f ca="1"/>
        <v>12</v>
      </c>
      <c r="C24">
        <f ca="1"/>
        <v>0</v>
      </c>
      <c r="D24">
        <f ca="1"/>
        <v>0</v>
      </c>
      <c r="E24">
        <f ca="1"/>
        <v>0</v>
      </c>
      <c r="F24">
        <f ca="1"/>
        <v>0</v>
      </c>
      <c r="G24">
        <f ca="1"/>
        <v>0</v>
      </c>
      <c r="H24">
        <f ca="1"/>
        <v>0</v>
      </c>
      <c r="I24">
        <f ca="1"/>
        <v>0</v>
      </c>
      <c r="J24" t="str">
        <f ca="1"/>
        <v>0:17</v>
      </c>
      <c r="K24" t="b">
        <f ca="1"/>
        <v>0</v>
      </c>
      <c r="L24" t="b">
        <f ca="1"/>
        <v>0</v>
      </c>
      <c r="M24" t="b">
        <f ca="1"/>
        <v>0</v>
      </c>
      <c r="N24" t="str">
        <f ca="1"/>
        <v>Zofia</v>
      </c>
      <c r="O24" t="b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</v>
      </c>
      <c r="T24">
        <f ca="1"/>
        <v>0</v>
      </c>
      <c r="U24">
        <f ca="1"/>
        <v>0</v>
      </c>
      <c r="V24">
        <f ca="1"/>
        <v>0</v>
      </c>
      <c r="W24">
        <f ca="1"/>
        <v>0</v>
      </c>
      <c r="X24">
        <f ca="1"/>
        <v>0</v>
      </c>
      <c r="Y24">
        <f ca="1"/>
        <v>0</v>
      </c>
      <c r="Z24">
        <f ca="1"/>
        <v>12</v>
      </c>
      <c r="AA24">
        <f ca="1"/>
        <v>0</v>
      </c>
      <c r="AB24">
        <f ca="1"/>
        <v>0</v>
      </c>
      <c r="AC24">
        <f ca="1"/>
        <v>0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  <c r="AI24">
        <f ca="1"/>
        <v>0</v>
      </c>
      <c r="AJ24">
        <f ca="1"/>
        <v>0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  <c r="AQ24">
        <f ca="1"/>
        <v>0</v>
      </c>
      <c r="AR24">
        <f ca="1"/>
        <v>0</v>
      </c>
      <c r="AS24">
        <f ca="1"/>
        <v>0</v>
      </c>
      <c r="AT24">
        <f ca="1"/>
        <v>0</v>
      </c>
      <c r="AU24">
        <f ca="1"/>
        <v>0</v>
      </c>
      <c r="AV24">
        <f ca="1"/>
        <v>0</v>
      </c>
      <c r="AW24">
        <f ca="1"/>
        <v>0</v>
      </c>
      <c r="AX24">
        <f ca="1"/>
        <v>0</v>
      </c>
      <c r="AY24">
        <f ca="1"/>
        <v>0</v>
      </c>
      <c r="AZ24">
        <f ca="1"/>
        <v>0</v>
      </c>
      <c r="BA24">
        <f ca="1"/>
        <v>0</v>
      </c>
      <c r="BB24">
        <f ca="1"/>
        <v>0</v>
      </c>
      <c r="BC24">
        <f ca="1"/>
        <v>0</v>
      </c>
      <c r="BD24">
        <f ca="1"/>
        <v>0</v>
      </c>
      <c r="BE24">
        <f ca="1"/>
        <v>0</v>
      </c>
      <c r="BF24">
        <f ca="1"/>
        <v>0</v>
      </c>
      <c r="BG24">
        <f ca="1"/>
        <v>0</v>
      </c>
      <c r="BH24">
        <f ca="1"/>
        <v>0</v>
      </c>
      <c r="BI24">
        <f ca="1"/>
        <v>0</v>
      </c>
      <c r="BJ24">
        <f ca="1"/>
        <v>0</v>
      </c>
      <c r="BK24">
        <f ca="1"/>
        <v>0</v>
      </c>
      <c r="BL24">
        <f ca="1"/>
        <v>0</v>
      </c>
      <c r="BM24">
        <f ca="1"/>
        <v>0</v>
      </c>
      <c r="BN24">
        <f ca="1"/>
        <v>0</v>
      </c>
      <c r="BO24">
        <f ca="1"/>
        <v>0</v>
      </c>
      <c r="BP24">
        <f ca="1"/>
        <v>0</v>
      </c>
      <c r="BQ24">
        <f ca="1"/>
        <v>0</v>
      </c>
      <c r="BR24" t="str">
        <f ca="1"/>
        <v/>
      </c>
      <c r="BS24">
        <f ca="1"/>
        <v>0</v>
      </c>
      <c r="BT24">
        <f ca="1"/>
        <v>0</v>
      </c>
      <c r="BU24" t="b">
        <f ca="1"/>
        <v>0</v>
      </c>
      <c r="BV24" t="b">
        <f ca="1"/>
        <v>0</v>
      </c>
      <c r="BW24">
        <f ca="1"/>
        <v>0</v>
      </c>
      <c r="BX24">
        <f ca="1"/>
        <v>0</v>
      </c>
      <c r="BY24">
        <f ca="1"/>
        <v>0</v>
      </c>
      <c r="BZ24">
        <f ca="1"/>
        <v>0</v>
      </c>
      <c r="CA24">
        <f ca="1"/>
        <v>1</v>
      </c>
      <c r="CB24">
        <f ca="1"/>
        <v>1</v>
      </c>
      <c r="CC24" t="b">
        <f ca="1"/>
        <v>0</v>
      </c>
      <c r="CD24" t="b">
        <f ca="1"/>
        <v>1</v>
      </c>
      <c r="CE24">
        <f ca="1"/>
        <v>0</v>
      </c>
      <c r="CF24">
        <f ca="1"/>
        <v>0</v>
      </c>
      <c r="CG24">
        <f ca="1"/>
        <v>0</v>
      </c>
      <c r="CH24">
        <f ca="1"/>
        <v>17</v>
      </c>
      <c r="CI24">
        <f ca="1"/>
        <v>163</v>
      </c>
      <c r="CJ24">
        <f ca="1"/>
        <v>0</v>
      </c>
      <c r="CK24">
        <f ca="1"/>
        <v>0</v>
      </c>
      <c r="CL24">
        <f ca="1"/>
        <v>0</v>
      </c>
      <c r="CM24">
        <f ca="1"/>
        <v>0</v>
      </c>
      <c r="CN24">
        <f ca="1"/>
        <v>0</v>
      </c>
      <c r="CO24">
        <f ca="1"/>
        <v>0</v>
      </c>
      <c r="CP24">
        <f ca="1"/>
        <v>0</v>
      </c>
      <c r="CQ24">
        <f ca="1"/>
        <v>0</v>
      </c>
      <c r="CR24">
        <f ca="1"/>
        <v>0</v>
      </c>
      <c r="CS24">
        <f ca="1"/>
        <v>0</v>
      </c>
      <c r="CT24">
        <f ca="1"/>
        <v>0</v>
      </c>
      <c r="CU24">
        <f ca="1"/>
        <v>0</v>
      </c>
      <c r="CV24">
        <f ca="1"/>
        <v>0</v>
      </c>
      <c r="CW24">
        <f ca="1"/>
        <v>0</v>
      </c>
      <c r="CX24">
        <f ca="1"/>
        <v>0</v>
      </c>
      <c r="CY24">
        <f ca="1"/>
        <v>0</v>
      </c>
      <c r="CZ24">
        <f ca="1"/>
        <v>0</v>
      </c>
      <c r="DA24">
        <f ca="1"/>
        <v>0</v>
      </c>
      <c r="DB24" t="b">
        <f ca="1"/>
        <v>0</v>
      </c>
      <c r="DC24" t="b">
        <f ca="1"/>
        <v>0</v>
      </c>
      <c r="DD24">
        <f ca="1"/>
        <v>0</v>
      </c>
      <c r="DE24" t="b">
        <f ca="1"/>
        <v>0</v>
      </c>
      <c r="DF24">
        <f ca="1"/>
        <v>0</v>
      </c>
    </row>
    <row r="25" spans="1:110" x14ac:dyDescent="0.2">
      <c r="A25" t="str">
        <f ca="1"/>
        <v>5_30 Chalet</v>
      </c>
      <c r="B25">
        <f ca="1"/>
        <v>1</v>
      </c>
      <c r="C25">
        <f ca="1"/>
        <v>0</v>
      </c>
      <c r="D25">
        <f ca="1"/>
        <v>0</v>
      </c>
      <c r="E25">
        <f ca="1"/>
        <v>0</v>
      </c>
      <c r="F25">
        <f ca="1"/>
        <v>0</v>
      </c>
      <c r="G25">
        <f ca="1"/>
        <v>0</v>
      </c>
      <c r="H25">
        <f ca="1"/>
        <v>0</v>
      </c>
      <c r="I25">
        <f ca="1"/>
        <v>0</v>
      </c>
      <c r="J25" t="str">
        <f ca="1"/>
        <v>0:28</v>
      </c>
      <c r="K25" t="b">
        <f ca="1"/>
        <v>0</v>
      </c>
      <c r="L25" t="b">
        <f ca="1"/>
        <v>1</v>
      </c>
      <c r="M25" t="b">
        <f ca="1"/>
        <v>0</v>
      </c>
      <c r="N25" t="str">
        <f ca="1"/>
        <v>Jager</v>
      </c>
      <c r="O25" t="b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</v>
      </c>
      <c r="T25">
        <f ca="1"/>
        <v>0</v>
      </c>
      <c r="U25">
        <f ca="1"/>
        <v>0</v>
      </c>
      <c r="V25">
        <f ca="1"/>
        <v>0</v>
      </c>
      <c r="W25">
        <f ca="1"/>
        <v>0</v>
      </c>
      <c r="X25">
        <f ca="1"/>
        <v>0</v>
      </c>
      <c r="Y25">
        <f ca="1"/>
        <v>0</v>
      </c>
      <c r="Z25">
        <f ca="1"/>
        <v>1</v>
      </c>
      <c r="AA25">
        <f ca="1"/>
        <v>0</v>
      </c>
      <c r="AB25">
        <f ca="1"/>
        <v>0</v>
      </c>
      <c r="AC25">
        <f ca="1"/>
        <v>0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  <c r="AI25">
        <f ca="1"/>
        <v>0</v>
      </c>
      <c r="AJ25">
        <f ca="1"/>
        <v>0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  <c r="AQ25">
        <f ca="1"/>
        <v>0</v>
      </c>
      <c r="AR25">
        <f ca="1"/>
        <v>0</v>
      </c>
      <c r="AS25">
        <f ca="1"/>
        <v>0</v>
      </c>
      <c r="AT25">
        <f ca="1"/>
        <v>0</v>
      </c>
      <c r="AU25">
        <f ca="1"/>
        <v>0</v>
      </c>
      <c r="AV25">
        <f ca="1"/>
        <v>0</v>
      </c>
      <c r="AW25">
        <f ca="1"/>
        <v>0</v>
      </c>
      <c r="AX25">
        <f ca="1"/>
        <v>0</v>
      </c>
      <c r="AY25">
        <f ca="1"/>
        <v>0</v>
      </c>
      <c r="AZ25">
        <f ca="1"/>
        <v>0</v>
      </c>
      <c r="BA25">
        <f ca="1"/>
        <v>0</v>
      </c>
      <c r="BB25">
        <f ca="1"/>
        <v>0</v>
      </c>
      <c r="BC25">
        <f ca="1"/>
        <v>0</v>
      </c>
      <c r="BD25">
        <f ca="1"/>
        <v>0</v>
      </c>
      <c r="BE25">
        <f ca="1"/>
        <v>0</v>
      </c>
      <c r="BF25">
        <f ca="1"/>
        <v>0</v>
      </c>
      <c r="BG25">
        <f ca="1"/>
        <v>0</v>
      </c>
      <c r="BH25">
        <f ca="1"/>
        <v>0</v>
      </c>
      <c r="BI25">
        <f ca="1"/>
        <v>0</v>
      </c>
      <c r="BJ25">
        <f ca="1"/>
        <v>0</v>
      </c>
      <c r="BK25">
        <f ca="1"/>
        <v>0</v>
      </c>
      <c r="BL25">
        <f ca="1"/>
        <v>0</v>
      </c>
      <c r="BM25">
        <f ca="1"/>
        <v>0</v>
      </c>
      <c r="BN25">
        <f ca="1"/>
        <v>0</v>
      </c>
      <c r="BO25">
        <f ca="1"/>
        <v>0</v>
      </c>
      <c r="BP25">
        <f ca="1"/>
        <v>0</v>
      </c>
      <c r="BQ25">
        <f ca="1"/>
        <v>0</v>
      </c>
      <c r="BR25" t="str">
        <f ca="1"/>
        <v/>
      </c>
      <c r="BS25">
        <f ca="1"/>
        <v>0</v>
      </c>
      <c r="BT25">
        <f ca="1"/>
        <v>0</v>
      </c>
      <c r="BU25" t="b">
        <f ca="1"/>
        <v>0</v>
      </c>
      <c r="BV25" t="b">
        <f ca="1"/>
        <v>0</v>
      </c>
      <c r="BW25">
        <f ca="1"/>
        <v>0</v>
      </c>
      <c r="BX25">
        <f ca="1"/>
        <v>0</v>
      </c>
      <c r="BY25">
        <f ca="1"/>
        <v>0</v>
      </c>
      <c r="BZ25">
        <f ca="1"/>
        <v>0</v>
      </c>
      <c r="CA25">
        <f ca="1"/>
        <v>1</v>
      </c>
      <c r="CB25">
        <f ca="1"/>
        <v>1</v>
      </c>
      <c r="CC25" t="b">
        <f ca="1"/>
        <v>0</v>
      </c>
      <c r="CD25" t="b">
        <f ca="1"/>
        <v>1</v>
      </c>
      <c r="CE25">
        <f ca="1"/>
        <v>0</v>
      </c>
      <c r="CF25">
        <f ca="1"/>
        <v>0</v>
      </c>
      <c r="CG25">
        <f ca="1"/>
        <v>0</v>
      </c>
      <c r="CH25">
        <f ca="1"/>
        <v>28</v>
      </c>
      <c r="CI25">
        <f ca="1"/>
        <v>152</v>
      </c>
      <c r="CJ25">
        <f ca="1"/>
        <v>0</v>
      </c>
      <c r="CK25">
        <f ca="1"/>
        <v>0</v>
      </c>
      <c r="CL25">
        <f ca="1"/>
        <v>0</v>
      </c>
      <c r="CM25">
        <f ca="1"/>
        <v>0</v>
      </c>
      <c r="CN25">
        <f ca="1"/>
        <v>0</v>
      </c>
      <c r="CO25">
        <f ca="1"/>
        <v>0</v>
      </c>
      <c r="CP25">
        <f ca="1"/>
        <v>0</v>
      </c>
      <c r="CQ25">
        <f ca="1"/>
        <v>0</v>
      </c>
      <c r="CR25">
        <f ca="1"/>
        <v>0</v>
      </c>
      <c r="CS25">
        <f ca="1"/>
        <v>0</v>
      </c>
      <c r="CT25">
        <f ca="1"/>
        <v>0</v>
      </c>
      <c r="CU25" t="b">
        <f ca="1"/>
        <v>0</v>
      </c>
      <c r="CV25" t="b">
        <f ca="1"/>
        <v>1</v>
      </c>
      <c r="CW25">
        <f ca="1"/>
        <v>139</v>
      </c>
      <c r="CX25">
        <f ca="1"/>
        <v>152</v>
      </c>
      <c r="CY25">
        <f ca="1"/>
        <v>0</v>
      </c>
      <c r="CZ25">
        <f ca="1"/>
        <v>1</v>
      </c>
      <c r="DA25">
        <f ca="1"/>
        <v>0</v>
      </c>
      <c r="DB25" t="b">
        <f ca="1"/>
        <v>1</v>
      </c>
      <c r="DC25" t="b">
        <f ca="1"/>
        <v>0</v>
      </c>
      <c r="DD25">
        <f ca="1"/>
        <v>0</v>
      </c>
      <c r="DE25" t="b">
        <f ca="1"/>
        <v>0</v>
      </c>
      <c r="DF25">
        <f ca="1"/>
        <v>0</v>
      </c>
    </row>
    <row r="26" spans="1:110" x14ac:dyDescent="0.2">
      <c r="A26" t="str">
        <f ca="1"/>
        <v>5_30 Chalet</v>
      </c>
      <c r="B26">
        <f ca="1"/>
        <v>2</v>
      </c>
      <c r="C26">
        <f ca="1"/>
        <v>0</v>
      </c>
      <c r="D26">
        <f ca="1"/>
        <v>0</v>
      </c>
      <c r="E26">
        <f ca="1"/>
        <v>0</v>
      </c>
      <c r="F26">
        <f ca="1"/>
        <v>0</v>
      </c>
      <c r="G26">
        <f ca="1"/>
        <v>0</v>
      </c>
      <c r="H26">
        <f ca="1"/>
        <v>0</v>
      </c>
      <c r="I26">
        <f ca="1"/>
        <v>0</v>
      </c>
      <c r="J26" t="str">
        <f ca="1"/>
        <v>2:17</v>
      </c>
      <c r="K26" t="b">
        <f ca="1"/>
        <v>0</v>
      </c>
      <c r="L26" t="b">
        <f ca="1"/>
        <v>0</v>
      </c>
      <c r="M26" t="b">
        <f ca="1"/>
        <v>1</v>
      </c>
      <c r="N26" t="str">
        <f ca="1"/>
        <v>Jager</v>
      </c>
      <c r="O26" t="b">
        <f ca="1"/>
        <v>0</v>
      </c>
      <c r="P26">
        <f ca="1"/>
        <v>0</v>
      </c>
      <c r="Q26">
        <f ca="1"/>
        <v>0</v>
      </c>
      <c r="R26">
        <f ca="1"/>
        <v>0</v>
      </c>
      <c r="S26">
        <f ca="1"/>
        <v>0</v>
      </c>
      <c r="T26">
        <f ca="1"/>
        <v>0</v>
      </c>
      <c r="U26">
        <f ca="1"/>
        <v>0</v>
      </c>
      <c r="V26">
        <f ca="1"/>
        <v>0</v>
      </c>
      <c r="W26">
        <f ca="1"/>
        <v>0</v>
      </c>
      <c r="X26">
        <f ca="1"/>
        <v>0</v>
      </c>
      <c r="Y26">
        <f ca="1"/>
        <v>0</v>
      </c>
      <c r="Z26">
        <f ca="1"/>
        <v>2</v>
      </c>
      <c r="AA26">
        <f ca="1"/>
        <v>0</v>
      </c>
      <c r="AB26">
        <f ca="1"/>
        <v>0</v>
      </c>
      <c r="AC26">
        <f ca="1"/>
        <v>0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  <c r="AI26">
        <f ca="1"/>
        <v>0</v>
      </c>
      <c r="AJ26">
        <f ca="1"/>
        <v>0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  <c r="AQ26">
        <f ca="1"/>
        <v>0</v>
      </c>
      <c r="AR26">
        <f ca="1"/>
        <v>0</v>
      </c>
      <c r="AS26">
        <f ca="1"/>
        <v>0</v>
      </c>
      <c r="AT26">
        <f ca="1"/>
        <v>0</v>
      </c>
      <c r="AU26">
        <f ca="1"/>
        <v>0</v>
      </c>
      <c r="AV26">
        <f ca="1"/>
        <v>0</v>
      </c>
      <c r="AW26">
        <f ca="1"/>
        <v>0</v>
      </c>
      <c r="AX26">
        <f ca="1"/>
        <v>0</v>
      </c>
      <c r="AY26">
        <f ca="1"/>
        <v>0</v>
      </c>
      <c r="AZ26">
        <f ca="1"/>
        <v>0</v>
      </c>
      <c r="BA26">
        <f ca="1"/>
        <v>0</v>
      </c>
      <c r="BB26">
        <f ca="1"/>
        <v>0</v>
      </c>
      <c r="BC26">
        <f ca="1"/>
        <v>0</v>
      </c>
      <c r="BD26">
        <f ca="1"/>
        <v>0</v>
      </c>
      <c r="BE26">
        <f ca="1"/>
        <v>0</v>
      </c>
      <c r="BF26">
        <f ca="1"/>
        <v>0</v>
      </c>
      <c r="BG26">
        <f ca="1"/>
        <v>0</v>
      </c>
      <c r="BH26">
        <f ca="1"/>
        <v>0</v>
      </c>
      <c r="BI26">
        <f ca="1"/>
        <v>0</v>
      </c>
      <c r="BJ26">
        <f ca="1"/>
        <v>0</v>
      </c>
      <c r="BK26">
        <f ca="1"/>
        <v>0</v>
      </c>
      <c r="BL26">
        <f ca="1"/>
        <v>0</v>
      </c>
      <c r="BM26">
        <f ca="1"/>
        <v>0</v>
      </c>
      <c r="BN26">
        <f ca="1"/>
        <v>0</v>
      </c>
      <c r="BO26">
        <f ca="1"/>
        <v>0</v>
      </c>
      <c r="BP26">
        <f ca="1"/>
        <v>0</v>
      </c>
      <c r="BQ26">
        <f ca="1"/>
        <v>0</v>
      </c>
      <c r="BR26" t="str">
        <f ca="1"/>
        <v/>
      </c>
      <c r="BS26">
        <f ca="1"/>
        <v>0</v>
      </c>
      <c r="BT26">
        <f ca="1"/>
        <v>0</v>
      </c>
      <c r="BU26" t="b">
        <f ca="1"/>
        <v>0</v>
      </c>
      <c r="BV26" t="b">
        <f ca="1"/>
        <v>0</v>
      </c>
      <c r="BW26">
        <f ca="1"/>
        <v>0</v>
      </c>
      <c r="BX26">
        <f ca="1"/>
        <v>0</v>
      </c>
      <c r="BY26">
        <f ca="1"/>
        <v>0</v>
      </c>
      <c r="BZ26">
        <f ca="1"/>
        <v>0</v>
      </c>
      <c r="CA26">
        <f ca="1"/>
        <v>0</v>
      </c>
      <c r="CB26">
        <f ca="1"/>
        <v>0</v>
      </c>
      <c r="CC26" t="b">
        <f ca="1"/>
        <v>0</v>
      </c>
      <c r="CD26" t="b">
        <f ca="1"/>
        <v>0</v>
      </c>
      <c r="CE26">
        <f ca="1"/>
        <v>0</v>
      </c>
      <c r="CF26">
        <f ca="1"/>
        <v>0</v>
      </c>
      <c r="CG26">
        <f ca="1"/>
        <v>0</v>
      </c>
      <c r="CH26">
        <f ca="1"/>
        <v>137</v>
      </c>
      <c r="CI26">
        <f ca="1"/>
        <v>43</v>
      </c>
      <c r="CJ26">
        <f ca="1"/>
        <v>0</v>
      </c>
      <c r="CK26">
        <f ca="1"/>
        <v>0</v>
      </c>
      <c r="CL26">
        <f ca="1"/>
        <v>0</v>
      </c>
      <c r="CM26">
        <f ca="1"/>
        <v>0</v>
      </c>
      <c r="CN26">
        <f ca="1"/>
        <v>0</v>
      </c>
      <c r="CO26">
        <f ca="1"/>
        <v>0</v>
      </c>
      <c r="CP26">
        <f ca="1"/>
        <v>0</v>
      </c>
      <c r="CQ26">
        <f ca="1"/>
        <v>0</v>
      </c>
      <c r="CR26">
        <f ca="1"/>
        <v>0</v>
      </c>
      <c r="CS26">
        <f ca="1"/>
        <v>0</v>
      </c>
      <c r="CT26">
        <f ca="1"/>
        <v>0</v>
      </c>
      <c r="CU26" t="b">
        <f ca="1"/>
        <v>1</v>
      </c>
      <c r="CV26" t="b">
        <f ca="1"/>
        <v>0</v>
      </c>
      <c r="CW26">
        <f ca="1"/>
        <v>137</v>
      </c>
      <c r="CX26">
        <f ca="1"/>
        <v>43</v>
      </c>
      <c r="CY26">
        <f ca="1"/>
        <v>1</v>
      </c>
      <c r="CZ26">
        <f ca="1"/>
        <v>0</v>
      </c>
      <c r="DA26">
        <f ca="1"/>
        <v>0</v>
      </c>
      <c r="DB26" t="b">
        <f ca="1"/>
        <v>0</v>
      </c>
      <c r="DC26" t="b">
        <f ca="1"/>
        <v>0</v>
      </c>
      <c r="DD26">
        <f ca="1"/>
        <v>0</v>
      </c>
      <c r="DE26" t="b">
        <f ca="1"/>
        <v>0</v>
      </c>
      <c r="DF26">
        <f ca="1"/>
        <v>0</v>
      </c>
    </row>
    <row r="27" spans="1:110" x14ac:dyDescent="0.2">
      <c r="A27" t="str">
        <f ca="1"/>
        <v>5_30 Chalet</v>
      </c>
      <c r="B27">
        <f ca="1"/>
        <v>3</v>
      </c>
      <c r="C27">
        <f ca="1"/>
        <v>0</v>
      </c>
      <c r="D27">
        <f ca="1"/>
        <v>0</v>
      </c>
      <c r="E27">
        <f ca="1"/>
        <v>0</v>
      </c>
      <c r="F27">
        <f ca="1"/>
        <v>0</v>
      </c>
      <c r="G27">
        <f ca="1"/>
        <v>0</v>
      </c>
      <c r="H27">
        <f ca="1"/>
        <v>0</v>
      </c>
      <c r="I27">
        <f ca="1"/>
        <v>0</v>
      </c>
      <c r="J27" t="str">
        <f ca="1"/>
        <v>1:58</v>
      </c>
      <c r="K27" t="b">
        <f ca="1"/>
        <v>0</v>
      </c>
      <c r="L27" t="b">
        <f ca="1"/>
        <v>0</v>
      </c>
      <c r="M27" t="b">
        <f ca="1"/>
        <v>0</v>
      </c>
      <c r="N27" t="str">
        <f ca="1"/>
        <v>Mute</v>
      </c>
      <c r="O27" t="b">
        <f ca="1"/>
        <v>0</v>
      </c>
      <c r="P27">
        <f ca="1"/>
        <v>0</v>
      </c>
      <c r="Q27">
        <f ca="1"/>
        <v>0</v>
      </c>
      <c r="R27">
        <f ca="1"/>
        <v>0</v>
      </c>
      <c r="S27">
        <f ca="1"/>
        <v>0</v>
      </c>
      <c r="T27">
        <f ca="1"/>
        <v>0</v>
      </c>
      <c r="U27">
        <f ca="1"/>
        <v>0</v>
      </c>
      <c r="V27">
        <f ca="1"/>
        <v>0</v>
      </c>
      <c r="W27">
        <f ca="1"/>
        <v>0</v>
      </c>
      <c r="X27">
        <f ca="1"/>
        <v>0</v>
      </c>
      <c r="Y27">
        <f ca="1"/>
        <v>0</v>
      </c>
      <c r="Z27">
        <f ca="1"/>
        <v>3</v>
      </c>
      <c r="AA27">
        <f ca="1"/>
        <v>0</v>
      </c>
      <c r="AB27">
        <f ca="1"/>
        <v>0</v>
      </c>
      <c r="AC27">
        <f ca="1"/>
        <v>0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  <c r="AI27">
        <f ca="1"/>
        <v>0</v>
      </c>
      <c r="AJ27">
        <f ca="1"/>
        <v>0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  <c r="AQ27">
        <f ca="1"/>
        <v>0</v>
      </c>
      <c r="AR27">
        <f ca="1"/>
        <v>0</v>
      </c>
      <c r="AS27">
        <f ca="1"/>
        <v>0</v>
      </c>
      <c r="AT27">
        <f ca="1"/>
        <v>0</v>
      </c>
      <c r="AU27">
        <f ca="1"/>
        <v>0</v>
      </c>
      <c r="AV27">
        <f ca="1"/>
        <v>0</v>
      </c>
      <c r="AW27">
        <f ca="1"/>
        <v>0</v>
      </c>
      <c r="AX27">
        <f ca="1"/>
        <v>0</v>
      </c>
      <c r="AY27">
        <f ca="1"/>
        <v>0</v>
      </c>
      <c r="AZ27">
        <f ca="1"/>
        <v>0</v>
      </c>
      <c r="BA27">
        <f ca="1"/>
        <v>0</v>
      </c>
      <c r="BB27">
        <f ca="1"/>
        <v>0</v>
      </c>
      <c r="BC27">
        <f ca="1"/>
        <v>0</v>
      </c>
      <c r="BD27">
        <f ca="1"/>
        <v>0</v>
      </c>
      <c r="BE27">
        <f ca="1"/>
        <v>0</v>
      </c>
      <c r="BF27">
        <f ca="1"/>
        <v>0</v>
      </c>
      <c r="BG27">
        <f ca="1"/>
        <v>0</v>
      </c>
      <c r="BH27">
        <f ca="1"/>
        <v>0</v>
      </c>
      <c r="BI27">
        <f ca="1"/>
        <v>0</v>
      </c>
      <c r="BJ27">
        <f ca="1"/>
        <v>0</v>
      </c>
      <c r="BK27">
        <f ca="1"/>
        <v>0</v>
      </c>
      <c r="BL27">
        <f ca="1"/>
        <v>0</v>
      </c>
      <c r="BM27">
        <f ca="1"/>
        <v>0</v>
      </c>
      <c r="BN27">
        <f ca="1"/>
        <v>0</v>
      </c>
      <c r="BO27">
        <f ca="1"/>
        <v>0</v>
      </c>
      <c r="BP27">
        <f ca="1"/>
        <v>0</v>
      </c>
      <c r="BQ27">
        <f ca="1"/>
        <v>0</v>
      </c>
      <c r="BR27" t="str">
        <f ca="1"/>
        <v/>
      </c>
      <c r="BS27">
        <f ca="1"/>
        <v>0</v>
      </c>
      <c r="BT27">
        <f ca="1"/>
        <v>0</v>
      </c>
      <c r="BU27" t="b">
        <f ca="1"/>
        <v>0</v>
      </c>
      <c r="BV27" t="b">
        <f ca="1"/>
        <v>0</v>
      </c>
      <c r="BW27">
        <f ca="1"/>
        <v>0</v>
      </c>
      <c r="BX27">
        <f ca="1"/>
        <v>0</v>
      </c>
      <c r="BY27">
        <f ca="1"/>
        <v>0</v>
      </c>
      <c r="BZ27">
        <f ca="1"/>
        <v>0</v>
      </c>
      <c r="CA27">
        <f ca="1"/>
        <v>0</v>
      </c>
      <c r="CB27">
        <f ca="1"/>
        <v>0</v>
      </c>
      <c r="CC27" t="b">
        <f ca="1"/>
        <v>0</v>
      </c>
      <c r="CD27" t="b">
        <f ca="1"/>
        <v>0</v>
      </c>
      <c r="CE27">
        <f ca="1"/>
        <v>0</v>
      </c>
      <c r="CF27">
        <f ca="1"/>
        <v>0</v>
      </c>
      <c r="CG27">
        <f ca="1"/>
        <v>0</v>
      </c>
      <c r="CH27">
        <f ca="1"/>
        <v>118</v>
      </c>
      <c r="CI27">
        <f ca="1"/>
        <v>62</v>
      </c>
      <c r="CJ27">
        <f ca="1"/>
        <v>0</v>
      </c>
      <c r="CK27">
        <f ca="1"/>
        <v>0</v>
      </c>
      <c r="CL27">
        <f ca="1"/>
        <v>0</v>
      </c>
      <c r="CM27">
        <f ca="1"/>
        <v>0</v>
      </c>
      <c r="CN27">
        <f ca="1"/>
        <v>0</v>
      </c>
      <c r="CO27">
        <f ca="1"/>
        <v>0</v>
      </c>
      <c r="CP27">
        <f ca="1"/>
        <v>0</v>
      </c>
      <c r="CQ27">
        <f ca="1"/>
        <v>0</v>
      </c>
      <c r="CR27">
        <f ca="1"/>
        <v>0</v>
      </c>
      <c r="CS27">
        <f ca="1"/>
        <v>0</v>
      </c>
      <c r="CT27">
        <f ca="1"/>
        <v>0</v>
      </c>
      <c r="CU27" t="b">
        <f ca="1"/>
        <v>1</v>
      </c>
      <c r="CV27" t="b">
        <f ca="1"/>
        <v>0</v>
      </c>
      <c r="CW27">
        <f ca="1"/>
        <v>110</v>
      </c>
      <c r="CX27">
        <f ca="1"/>
        <v>62</v>
      </c>
      <c r="CY27">
        <f ca="1"/>
        <v>1</v>
      </c>
      <c r="CZ27">
        <f ca="1"/>
        <v>0</v>
      </c>
      <c r="DA27">
        <f ca="1"/>
        <v>0</v>
      </c>
      <c r="DB27" t="b">
        <f ca="1"/>
        <v>0</v>
      </c>
      <c r="DC27" t="b">
        <f ca="1"/>
        <v>0</v>
      </c>
      <c r="DD27">
        <f ca="1"/>
        <v>0</v>
      </c>
      <c r="DE27" t="b">
        <f ca="1"/>
        <v>0</v>
      </c>
      <c r="DF27">
        <f ca="1"/>
        <v>0</v>
      </c>
    </row>
    <row r="28" spans="1:110" x14ac:dyDescent="0.2">
      <c r="A28" t="str">
        <f ca="1"/>
        <v>5_30 Chalet</v>
      </c>
      <c r="B28">
        <f ca="1"/>
        <v>4</v>
      </c>
      <c r="C28">
        <f ca="1"/>
        <v>0</v>
      </c>
      <c r="D28">
        <f ca="1"/>
        <v>0</v>
      </c>
      <c r="E28">
        <f ca="1"/>
        <v>0</v>
      </c>
      <c r="F28">
        <f ca="1"/>
        <v>0</v>
      </c>
      <c r="G28">
        <f ca="1"/>
        <v>0</v>
      </c>
      <c r="H28">
        <f ca="1"/>
        <v>0</v>
      </c>
      <c r="I28">
        <f ca="1"/>
        <v>0</v>
      </c>
      <c r="J28" t="str">
        <f ca="1"/>
        <v>0:55</v>
      </c>
      <c r="K28" t="b">
        <f ca="1"/>
        <v>0</v>
      </c>
      <c r="L28" t="b">
        <f ca="1"/>
        <v>0</v>
      </c>
      <c r="M28" t="b">
        <f ca="1"/>
        <v>0</v>
      </c>
      <c r="N28" t="str">
        <f ca="1"/>
        <v>Mute</v>
      </c>
      <c r="O28" t="b">
        <f ca="1"/>
        <v>0</v>
      </c>
      <c r="P28">
        <f ca="1"/>
        <v>0</v>
      </c>
      <c r="Q28">
        <f ca="1"/>
        <v>0</v>
      </c>
      <c r="R28">
        <f ca="1"/>
        <v>0</v>
      </c>
      <c r="S28">
        <f ca="1"/>
        <v>0</v>
      </c>
      <c r="T28">
        <f ca="1"/>
        <v>0</v>
      </c>
      <c r="U28">
        <f ca="1"/>
        <v>0</v>
      </c>
      <c r="V28">
        <f ca="1"/>
        <v>0</v>
      </c>
      <c r="W28">
        <f ca="1"/>
        <v>0</v>
      </c>
      <c r="X28">
        <f ca="1"/>
        <v>0</v>
      </c>
      <c r="Y28">
        <f ca="1"/>
        <v>0</v>
      </c>
      <c r="Z28">
        <f ca="1"/>
        <v>4</v>
      </c>
      <c r="AA28">
        <f ca="1"/>
        <v>0</v>
      </c>
      <c r="AB28">
        <f ca="1"/>
        <v>0</v>
      </c>
      <c r="AC28">
        <f ca="1"/>
        <v>0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  <c r="AI28">
        <f ca="1"/>
        <v>0</v>
      </c>
      <c r="AJ28">
        <f ca="1"/>
        <v>0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  <c r="AQ28">
        <f ca="1"/>
        <v>0</v>
      </c>
      <c r="AR28">
        <f ca="1"/>
        <v>0</v>
      </c>
      <c r="AS28">
        <f ca="1"/>
        <v>0</v>
      </c>
      <c r="AT28">
        <f ca="1"/>
        <v>0</v>
      </c>
      <c r="AU28">
        <f ca="1"/>
        <v>0</v>
      </c>
      <c r="AV28">
        <f ca="1"/>
        <v>0</v>
      </c>
      <c r="AW28">
        <f ca="1"/>
        <v>0</v>
      </c>
      <c r="AX28">
        <f ca="1"/>
        <v>0</v>
      </c>
      <c r="AY28">
        <f ca="1"/>
        <v>0</v>
      </c>
      <c r="AZ28">
        <f ca="1"/>
        <v>0</v>
      </c>
      <c r="BA28">
        <f ca="1"/>
        <v>0</v>
      </c>
      <c r="BB28">
        <f ca="1"/>
        <v>0</v>
      </c>
      <c r="BC28">
        <f ca="1"/>
        <v>0</v>
      </c>
      <c r="BD28">
        <f ca="1"/>
        <v>0</v>
      </c>
      <c r="BE28">
        <f ca="1"/>
        <v>0</v>
      </c>
      <c r="BF28">
        <f ca="1"/>
        <v>0</v>
      </c>
      <c r="BG28">
        <f ca="1"/>
        <v>0</v>
      </c>
      <c r="BH28">
        <f ca="1"/>
        <v>0</v>
      </c>
      <c r="BI28">
        <f ca="1"/>
        <v>0</v>
      </c>
      <c r="BJ28">
        <f ca="1"/>
        <v>0</v>
      </c>
      <c r="BK28">
        <f ca="1"/>
        <v>0</v>
      </c>
      <c r="BL28">
        <f ca="1"/>
        <v>0</v>
      </c>
      <c r="BM28">
        <f ca="1"/>
        <v>0</v>
      </c>
      <c r="BN28">
        <f ca="1"/>
        <v>0</v>
      </c>
      <c r="BO28">
        <f ca="1"/>
        <v>0</v>
      </c>
      <c r="BP28">
        <f ca="1"/>
        <v>0</v>
      </c>
      <c r="BQ28">
        <f ca="1"/>
        <v>0</v>
      </c>
      <c r="BR28" t="str">
        <f ca="1"/>
        <v/>
      </c>
      <c r="BS28">
        <f ca="1"/>
        <v>0</v>
      </c>
      <c r="BT28">
        <f ca="1"/>
        <v>0</v>
      </c>
      <c r="BU28" t="b">
        <f ca="1"/>
        <v>0</v>
      </c>
      <c r="BV28" t="b">
        <f ca="1"/>
        <v>0</v>
      </c>
      <c r="BW28">
        <f ca="1"/>
        <v>0</v>
      </c>
      <c r="BX28">
        <f ca="1"/>
        <v>0</v>
      </c>
      <c r="BY28">
        <f ca="1"/>
        <v>0</v>
      </c>
      <c r="BZ28">
        <f ca="1"/>
        <v>0</v>
      </c>
      <c r="CA28">
        <f ca="1"/>
        <v>0</v>
      </c>
      <c r="CB28">
        <f ca="1"/>
        <v>0</v>
      </c>
      <c r="CC28" t="b">
        <f ca="1"/>
        <v>0</v>
      </c>
      <c r="CD28" t="b">
        <f ca="1"/>
        <v>0</v>
      </c>
      <c r="CE28">
        <f ca="1"/>
        <v>0</v>
      </c>
      <c r="CF28">
        <f ca="1"/>
        <v>0</v>
      </c>
      <c r="CG28">
        <f ca="1"/>
        <v>0</v>
      </c>
      <c r="CH28">
        <f ca="1"/>
        <v>55</v>
      </c>
      <c r="CI28">
        <f ca="1"/>
        <v>125</v>
      </c>
      <c r="CJ28">
        <f ca="1"/>
        <v>0</v>
      </c>
      <c r="CK28">
        <f ca="1"/>
        <v>0</v>
      </c>
      <c r="CL28">
        <f ca="1"/>
        <v>0</v>
      </c>
      <c r="CM28">
        <f ca="1"/>
        <v>0</v>
      </c>
      <c r="CN28">
        <f ca="1"/>
        <v>0</v>
      </c>
      <c r="CO28">
        <f ca="1"/>
        <v>0</v>
      </c>
      <c r="CP28">
        <f ca="1"/>
        <v>0</v>
      </c>
      <c r="CQ28">
        <f ca="1"/>
        <v>0</v>
      </c>
      <c r="CR28">
        <f ca="1"/>
        <v>0</v>
      </c>
      <c r="CS28">
        <f ca="1"/>
        <v>0</v>
      </c>
      <c r="CT28">
        <f ca="1"/>
        <v>0</v>
      </c>
      <c r="CU28" t="b">
        <f ca="1"/>
        <v>1</v>
      </c>
      <c r="CV28" t="b">
        <f ca="1"/>
        <v>0</v>
      </c>
      <c r="CW28">
        <f ca="1"/>
        <v>58</v>
      </c>
      <c r="CX28">
        <f ca="1"/>
        <v>125</v>
      </c>
      <c r="CY28">
        <f ca="1"/>
        <v>1</v>
      </c>
      <c r="CZ28">
        <f ca="1"/>
        <v>0</v>
      </c>
      <c r="DA28">
        <f ca="1"/>
        <v>0</v>
      </c>
      <c r="DB28" t="b">
        <f ca="1"/>
        <v>0</v>
      </c>
      <c r="DC28" t="b">
        <f ca="1"/>
        <v>0</v>
      </c>
      <c r="DD28">
        <f ca="1"/>
        <v>0</v>
      </c>
      <c r="DE28" t="b">
        <f ca="1"/>
        <v>0</v>
      </c>
      <c r="DF28">
        <f ca="1"/>
        <v>0</v>
      </c>
    </row>
    <row r="29" spans="1:110" x14ac:dyDescent="0.2">
      <c r="A29" t="str">
        <f ca="1"/>
        <v>5_30 Chalet</v>
      </c>
      <c r="B29">
        <f ca="1"/>
        <v>5</v>
      </c>
      <c r="C29">
        <f ca="1"/>
        <v>0</v>
      </c>
      <c r="D29">
        <f ca="1"/>
        <v>0</v>
      </c>
      <c r="E29">
        <f ca="1"/>
        <v>0</v>
      </c>
      <c r="F29">
        <f ca="1"/>
        <v>0</v>
      </c>
      <c r="G29">
        <f ca="1"/>
        <v>0</v>
      </c>
      <c r="H29">
        <f ca="1"/>
        <v>0</v>
      </c>
      <c r="I29">
        <f ca="1"/>
        <v>0</v>
      </c>
      <c r="J29" t="str">
        <f ca="1"/>
        <v>0:43</v>
      </c>
      <c r="K29" t="b">
        <f ca="1"/>
        <v>1</v>
      </c>
      <c r="L29" t="b">
        <f ca="1"/>
        <v>0</v>
      </c>
      <c r="M29" t="b">
        <f ca="1"/>
        <v>0</v>
      </c>
      <c r="N29" t="str">
        <f ca="1"/>
        <v>Wamai</v>
      </c>
      <c r="O29" t="b">
        <f ca="1"/>
        <v>0</v>
      </c>
      <c r="P29">
        <f ca="1"/>
        <v>0</v>
      </c>
      <c r="Q29">
        <f ca="1"/>
        <v>0</v>
      </c>
      <c r="R29">
        <f ca="1"/>
        <v>0</v>
      </c>
      <c r="S29">
        <f ca="1"/>
        <v>0</v>
      </c>
      <c r="T29">
        <f ca="1"/>
        <v>0</v>
      </c>
      <c r="U29">
        <f ca="1"/>
        <v>0</v>
      </c>
      <c r="V29">
        <f ca="1"/>
        <v>0</v>
      </c>
      <c r="W29">
        <f ca="1"/>
        <v>0</v>
      </c>
      <c r="X29">
        <f ca="1"/>
        <v>0</v>
      </c>
      <c r="Y29">
        <f ca="1"/>
        <v>0</v>
      </c>
      <c r="Z29">
        <f ca="1"/>
        <v>5</v>
      </c>
      <c r="AA29">
        <f ca="1"/>
        <v>0</v>
      </c>
      <c r="AB29">
        <f ca="1"/>
        <v>0</v>
      </c>
      <c r="AC29">
        <f ca="1"/>
        <v>0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  <c r="AI29">
        <f ca="1"/>
        <v>0</v>
      </c>
      <c r="AJ29">
        <f ca="1"/>
        <v>0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  <c r="AQ29">
        <f ca="1"/>
        <v>0</v>
      </c>
      <c r="AR29">
        <f ca="1"/>
        <v>0</v>
      </c>
      <c r="AS29">
        <f ca="1"/>
        <v>0</v>
      </c>
      <c r="AT29">
        <f ca="1"/>
        <v>0</v>
      </c>
      <c r="AU29">
        <f ca="1"/>
        <v>0</v>
      </c>
      <c r="AV29">
        <f ca="1"/>
        <v>0</v>
      </c>
      <c r="AW29">
        <f ca="1"/>
        <v>0</v>
      </c>
      <c r="AX29">
        <f ca="1"/>
        <v>0</v>
      </c>
      <c r="AY29">
        <f ca="1"/>
        <v>0</v>
      </c>
      <c r="AZ29">
        <f ca="1"/>
        <v>0</v>
      </c>
      <c r="BA29">
        <f ca="1"/>
        <v>0</v>
      </c>
      <c r="BB29">
        <f ca="1"/>
        <v>0</v>
      </c>
      <c r="BC29">
        <f ca="1"/>
        <v>0</v>
      </c>
      <c r="BD29">
        <f ca="1"/>
        <v>0</v>
      </c>
      <c r="BE29">
        <f ca="1"/>
        <v>0</v>
      </c>
      <c r="BF29">
        <f ca="1"/>
        <v>0</v>
      </c>
      <c r="BG29">
        <f ca="1"/>
        <v>0</v>
      </c>
      <c r="BH29">
        <f ca="1"/>
        <v>0</v>
      </c>
      <c r="BI29">
        <f ca="1"/>
        <v>0</v>
      </c>
      <c r="BJ29">
        <f ca="1"/>
        <v>0</v>
      </c>
      <c r="BK29">
        <f ca="1"/>
        <v>0</v>
      </c>
      <c r="BL29">
        <f ca="1"/>
        <v>0</v>
      </c>
      <c r="BM29">
        <f ca="1"/>
        <v>0</v>
      </c>
      <c r="BN29">
        <f ca="1"/>
        <v>0</v>
      </c>
      <c r="BO29">
        <f ca="1"/>
        <v>0</v>
      </c>
      <c r="BP29">
        <f ca="1"/>
        <v>0</v>
      </c>
      <c r="BQ29">
        <f ca="1"/>
        <v>0</v>
      </c>
      <c r="BR29" t="str">
        <f ca="1"/>
        <v/>
      </c>
      <c r="BS29">
        <f ca="1"/>
        <v>0</v>
      </c>
      <c r="BT29">
        <f ca="1"/>
        <v>-36</v>
      </c>
      <c r="BU29" t="b">
        <f ca="1"/>
        <v>0</v>
      </c>
      <c r="BV29" t="b">
        <f ca="1"/>
        <v>0</v>
      </c>
      <c r="BW29">
        <f ca="1"/>
        <v>0</v>
      </c>
      <c r="BX29">
        <f ca="1"/>
        <v>0</v>
      </c>
      <c r="BY29">
        <f ca="1"/>
        <v>0</v>
      </c>
      <c r="BZ29">
        <f ca="1"/>
        <v>0</v>
      </c>
      <c r="CA29">
        <f ca="1"/>
        <v>0</v>
      </c>
      <c r="CB29">
        <f ca="1"/>
        <v>0</v>
      </c>
      <c r="CC29" t="b">
        <f ca="1"/>
        <v>0</v>
      </c>
      <c r="CD29" t="b">
        <f ca="1"/>
        <v>0</v>
      </c>
      <c r="CE29">
        <f ca="1"/>
        <v>0</v>
      </c>
      <c r="CF29">
        <f ca="1"/>
        <v>0</v>
      </c>
      <c r="CG29">
        <f ca="1"/>
        <v>0</v>
      </c>
      <c r="CH29">
        <f ca="1"/>
        <v>43</v>
      </c>
      <c r="CI29">
        <f ca="1"/>
        <v>101</v>
      </c>
      <c r="CJ29">
        <f ca="1"/>
        <v>0</v>
      </c>
      <c r="CK29">
        <f ca="1"/>
        <v>0</v>
      </c>
      <c r="CL29">
        <f ca="1"/>
        <v>0</v>
      </c>
      <c r="CM29">
        <f ca="1"/>
        <v>0</v>
      </c>
      <c r="CN29">
        <f ca="1"/>
        <v>0</v>
      </c>
      <c r="CO29">
        <f ca="1"/>
        <v>0</v>
      </c>
      <c r="CP29">
        <f ca="1"/>
        <v>0</v>
      </c>
      <c r="CQ29">
        <f ca="1"/>
        <v>0</v>
      </c>
      <c r="CR29">
        <f ca="1"/>
        <v>0</v>
      </c>
      <c r="CS29">
        <f ca="1"/>
        <v>0</v>
      </c>
      <c r="CT29">
        <f ca="1"/>
        <v>0</v>
      </c>
      <c r="CU29" t="b">
        <f ca="1"/>
        <v>1</v>
      </c>
      <c r="CV29" t="b">
        <f ca="1"/>
        <v>0</v>
      </c>
      <c r="CW29">
        <f ca="1"/>
        <v>92</v>
      </c>
      <c r="CX29">
        <f ca="1"/>
        <v>101</v>
      </c>
      <c r="CY29">
        <f ca="1"/>
        <v>0</v>
      </c>
      <c r="CZ29">
        <f ca="1"/>
        <v>0</v>
      </c>
      <c r="DA29">
        <f ca="1"/>
        <v>0</v>
      </c>
      <c r="DB29" t="b">
        <f ca="1"/>
        <v>0</v>
      </c>
      <c r="DC29" t="b">
        <f ca="1"/>
        <v>0</v>
      </c>
      <c r="DD29">
        <f ca="1"/>
        <v>0</v>
      </c>
      <c r="DE29" t="b">
        <f ca="1"/>
        <v>0</v>
      </c>
      <c r="DF29">
        <f ca="1"/>
        <v>0</v>
      </c>
    </row>
    <row r="30" spans="1:110" x14ac:dyDescent="0.2">
      <c r="A30" t="str">
        <f ca="1"/>
        <v>5_30 Chalet</v>
      </c>
      <c r="B30">
        <f ca="1"/>
        <v>6</v>
      </c>
      <c r="C30">
        <f ca="1"/>
        <v>0</v>
      </c>
      <c r="D30">
        <f ca="1"/>
        <v>0</v>
      </c>
      <c r="E30">
        <f ca="1"/>
        <v>0</v>
      </c>
      <c r="F30">
        <f ca="1"/>
        <v>0</v>
      </c>
      <c r="G30">
        <f ca="1"/>
        <v>0</v>
      </c>
      <c r="H30">
        <f ca="1"/>
        <v>0</v>
      </c>
      <c r="I30">
        <f ca="1"/>
        <v>0</v>
      </c>
      <c r="J30" t="str">
        <f ca="1"/>
        <v>2:43</v>
      </c>
      <c r="K30" t="b">
        <f ca="1"/>
        <v>0</v>
      </c>
      <c r="L30" t="b">
        <f ca="1"/>
        <v>0</v>
      </c>
      <c r="M30" t="b">
        <f ca="1"/>
        <v>0</v>
      </c>
      <c r="N30" t="str">
        <f ca="1"/>
        <v>Wamai</v>
      </c>
      <c r="O30" t="b">
        <f ca="1"/>
        <v>0</v>
      </c>
      <c r="P30">
        <f ca="1"/>
        <v>0</v>
      </c>
      <c r="Q30">
        <f ca="1"/>
        <v>0</v>
      </c>
      <c r="R30">
        <f ca="1"/>
        <v>0</v>
      </c>
      <c r="S30">
        <f ca="1"/>
        <v>0</v>
      </c>
      <c r="T30">
        <f ca="1"/>
        <v>0</v>
      </c>
      <c r="U30">
        <f ca="1"/>
        <v>0</v>
      </c>
      <c r="V30">
        <f ca="1"/>
        <v>0</v>
      </c>
      <c r="W30">
        <f ca="1"/>
        <v>0</v>
      </c>
      <c r="X30">
        <f ca="1"/>
        <v>0</v>
      </c>
      <c r="Y30">
        <f ca="1"/>
        <v>0</v>
      </c>
      <c r="Z30">
        <f ca="1"/>
        <v>6</v>
      </c>
      <c r="AA30">
        <f ca="1"/>
        <v>0</v>
      </c>
      <c r="AB30">
        <f ca="1"/>
        <v>0</v>
      </c>
      <c r="AC30">
        <f ca="1"/>
        <v>0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  <c r="AI30">
        <f ca="1"/>
        <v>0</v>
      </c>
      <c r="AJ30">
        <f ca="1"/>
        <v>0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  <c r="AQ30">
        <f ca="1"/>
        <v>0</v>
      </c>
      <c r="AR30">
        <f ca="1"/>
        <v>0</v>
      </c>
      <c r="AS30">
        <f ca="1"/>
        <v>0</v>
      </c>
      <c r="AT30">
        <f ca="1"/>
        <v>0</v>
      </c>
      <c r="AU30">
        <f ca="1"/>
        <v>0</v>
      </c>
      <c r="AV30">
        <f ca="1"/>
        <v>0</v>
      </c>
      <c r="AW30">
        <f ca="1"/>
        <v>0</v>
      </c>
      <c r="AX30">
        <f ca="1"/>
        <v>0</v>
      </c>
      <c r="AY30">
        <f ca="1"/>
        <v>0</v>
      </c>
      <c r="AZ30">
        <f ca="1"/>
        <v>0</v>
      </c>
      <c r="BA30">
        <f ca="1"/>
        <v>0</v>
      </c>
      <c r="BB30">
        <f ca="1"/>
        <v>0</v>
      </c>
      <c r="BC30">
        <f ca="1"/>
        <v>0</v>
      </c>
      <c r="BD30">
        <f ca="1"/>
        <v>0</v>
      </c>
      <c r="BE30">
        <f ca="1"/>
        <v>0</v>
      </c>
      <c r="BF30">
        <f ca="1"/>
        <v>0</v>
      </c>
      <c r="BG30">
        <f ca="1"/>
        <v>0</v>
      </c>
      <c r="BH30">
        <f ca="1"/>
        <v>0</v>
      </c>
      <c r="BI30">
        <f ca="1"/>
        <v>0</v>
      </c>
      <c r="BJ30">
        <f ca="1"/>
        <v>0</v>
      </c>
      <c r="BK30">
        <f ca="1"/>
        <v>0</v>
      </c>
      <c r="BL30">
        <f ca="1"/>
        <v>0</v>
      </c>
      <c r="BM30">
        <f ca="1"/>
        <v>0</v>
      </c>
      <c r="BN30">
        <f ca="1"/>
        <v>0</v>
      </c>
      <c r="BO30">
        <f ca="1"/>
        <v>0</v>
      </c>
      <c r="BP30">
        <f ca="1"/>
        <v>0</v>
      </c>
      <c r="BQ30">
        <f ca="1"/>
        <v>0</v>
      </c>
      <c r="BR30" t="str">
        <f ca="1"/>
        <v/>
      </c>
      <c r="BS30">
        <f ca="1"/>
        <v>0</v>
      </c>
      <c r="BT30">
        <f ca="1"/>
        <v>0</v>
      </c>
      <c r="BU30" t="b">
        <f ca="1"/>
        <v>0</v>
      </c>
      <c r="BV30" t="b">
        <f ca="1"/>
        <v>0</v>
      </c>
      <c r="BW30">
        <f ca="1"/>
        <v>0</v>
      </c>
      <c r="BX30">
        <f ca="1"/>
        <v>0</v>
      </c>
      <c r="BY30">
        <f ca="1"/>
        <v>0</v>
      </c>
      <c r="BZ30">
        <f ca="1"/>
        <v>0</v>
      </c>
      <c r="CA30">
        <f ca="1"/>
        <v>1</v>
      </c>
      <c r="CB30">
        <f ca="1"/>
        <v>1</v>
      </c>
      <c r="CC30" t="b">
        <f ca="1"/>
        <v>1</v>
      </c>
      <c r="CD30" t="b">
        <f ca="1"/>
        <v>1</v>
      </c>
      <c r="CE30">
        <f ca="1"/>
        <v>0</v>
      </c>
      <c r="CF30">
        <f ca="1"/>
        <v>0</v>
      </c>
      <c r="CG30">
        <f ca="1"/>
        <v>0</v>
      </c>
      <c r="CH30">
        <f ca="1"/>
        <v>163</v>
      </c>
      <c r="CI30">
        <f ca="1"/>
        <v>17</v>
      </c>
      <c r="CJ30">
        <f ca="1"/>
        <v>0</v>
      </c>
      <c r="CK30">
        <f ca="1"/>
        <v>0</v>
      </c>
      <c r="CL30">
        <f ca="1"/>
        <v>0</v>
      </c>
      <c r="CM30">
        <f ca="1"/>
        <v>0</v>
      </c>
      <c r="CN30">
        <f ca="1"/>
        <v>0</v>
      </c>
      <c r="CO30">
        <f ca="1"/>
        <v>0</v>
      </c>
      <c r="CP30">
        <f ca="1"/>
        <v>0</v>
      </c>
      <c r="CQ30">
        <f ca="1"/>
        <v>0</v>
      </c>
      <c r="CR30">
        <f ca="1"/>
        <v>0</v>
      </c>
      <c r="CS30">
        <f ca="1"/>
        <v>0</v>
      </c>
      <c r="CT30">
        <f ca="1"/>
        <v>0</v>
      </c>
      <c r="CU30" t="b">
        <f ca="1"/>
        <v>1</v>
      </c>
      <c r="CV30" t="b">
        <f ca="1"/>
        <v>1</v>
      </c>
      <c r="CW30">
        <f ca="1"/>
        <v>45</v>
      </c>
      <c r="CX30">
        <f ca="1"/>
        <v>17</v>
      </c>
      <c r="CY30">
        <f ca="1"/>
        <v>1</v>
      </c>
      <c r="CZ30">
        <f ca="1"/>
        <v>1</v>
      </c>
      <c r="DA30">
        <f ca="1"/>
        <v>0</v>
      </c>
      <c r="DB30" t="b">
        <f ca="1"/>
        <v>0</v>
      </c>
      <c r="DC30" t="b">
        <f ca="1"/>
        <v>1</v>
      </c>
      <c r="DD30">
        <f ca="1"/>
        <v>0</v>
      </c>
      <c r="DE30" t="b">
        <f ca="1"/>
        <v>0</v>
      </c>
      <c r="DF30">
        <f ca="1"/>
        <v>0</v>
      </c>
    </row>
    <row r="31" spans="1:110" x14ac:dyDescent="0.2">
      <c r="A31" t="str">
        <f ca="1"/>
        <v>5_30 Chalet</v>
      </c>
      <c r="B31">
        <f ca="1"/>
        <v>7</v>
      </c>
      <c r="C31">
        <f ca="1"/>
        <v>0</v>
      </c>
      <c r="D31">
        <f ca="1"/>
        <v>0</v>
      </c>
      <c r="E31">
        <f ca="1"/>
        <v>0</v>
      </c>
      <c r="F31">
        <f ca="1"/>
        <v>0</v>
      </c>
      <c r="G31">
        <f ca="1"/>
        <v>0</v>
      </c>
      <c r="H31">
        <f ca="1"/>
        <v>0</v>
      </c>
      <c r="I31">
        <f ca="1"/>
        <v>0</v>
      </c>
      <c r="J31" t="str">
        <f ca="1"/>
        <v>0:41</v>
      </c>
      <c r="K31" t="b">
        <f ca="1"/>
        <v>0</v>
      </c>
      <c r="L31" t="b">
        <f ca="1"/>
        <v>0</v>
      </c>
      <c r="M31" t="b">
        <f ca="1"/>
        <v>0</v>
      </c>
      <c r="N31" t="str">
        <f ca="1"/>
        <v>Zofia</v>
      </c>
      <c r="O31" t="b">
        <f ca="1"/>
        <v>0</v>
      </c>
      <c r="P31">
        <f ca="1"/>
        <v>0</v>
      </c>
      <c r="Q31">
        <f ca="1"/>
        <v>0</v>
      </c>
      <c r="R31">
        <f ca="1"/>
        <v>0</v>
      </c>
      <c r="S31">
        <f ca="1"/>
        <v>0</v>
      </c>
      <c r="T31">
        <f ca="1"/>
        <v>0</v>
      </c>
      <c r="U31">
        <f ca="1"/>
        <v>0</v>
      </c>
      <c r="V31">
        <f ca="1"/>
        <v>0</v>
      </c>
      <c r="W31">
        <f ca="1"/>
        <v>0</v>
      </c>
      <c r="X31">
        <f ca="1"/>
        <v>0</v>
      </c>
      <c r="Y31">
        <f ca="1"/>
        <v>0</v>
      </c>
      <c r="Z31">
        <f ca="1"/>
        <v>7</v>
      </c>
      <c r="AA31">
        <f ca="1"/>
        <v>0</v>
      </c>
      <c r="AB31">
        <f ca="1"/>
        <v>0</v>
      </c>
      <c r="AC31">
        <f ca="1"/>
        <v>0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  <c r="AI31">
        <f ca="1"/>
        <v>0</v>
      </c>
      <c r="AJ31">
        <f ca="1"/>
        <v>0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  <c r="AQ31">
        <f ca="1"/>
        <v>0</v>
      </c>
      <c r="AR31">
        <f ca="1"/>
        <v>0</v>
      </c>
      <c r="AS31">
        <f ca="1"/>
        <v>0</v>
      </c>
      <c r="AT31">
        <f ca="1"/>
        <v>0</v>
      </c>
      <c r="AU31">
        <f ca="1"/>
        <v>0</v>
      </c>
      <c r="AV31">
        <f ca="1"/>
        <v>0</v>
      </c>
      <c r="AW31">
        <f ca="1"/>
        <v>0</v>
      </c>
      <c r="AX31">
        <f ca="1"/>
        <v>0</v>
      </c>
      <c r="AY31">
        <f ca="1"/>
        <v>0</v>
      </c>
      <c r="AZ31">
        <f ca="1"/>
        <v>0</v>
      </c>
      <c r="BA31">
        <f ca="1"/>
        <v>0</v>
      </c>
      <c r="BB31">
        <f ca="1"/>
        <v>0</v>
      </c>
      <c r="BC31">
        <f ca="1"/>
        <v>0</v>
      </c>
      <c r="BD31">
        <f ca="1"/>
        <v>0</v>
      </c>
      <c r="BE31">
        <f ca="1"/>
        <v>0</v>
      </c>
      <c r="BF31">
        <f ca="1"/>
        <v>0</v>
      </c>
      <c r="BG31">
        <f ca="1"/>
        <v>0</v>
      </c>
      <c r="BH31">
        <f ca="1"/>
        <v>0</v>
      </c>
      <c r="BI31">
        <f ca="1"/>
        <v>0</v>
      </c>
      <c r="BJ31">
        <f ca="1"/>
        <v>0</v>
      </c>
      <c r="BK31">
        <f ca="1"/>
        <v>0</v>
      </c>
      <c r="BL31">
        <f ca="1"/>
        <v>0</v>
      </c>
      <c r="BM31">
        <f ca="1"/>
        <v>0</v>
      </c>
      <c r="BN31">
        <f ca="1"/>
        <v>0</v>
      </c>
      <c r="BO31">
        <f ca="1"/>
        <v>0</v>
      </c>
      <c r="BP31">
        <f ca="1"/>
        <v>0</v>
      </c>
      <c r="BQ31">
        <f ca="1"/>
        <v>0</v>
      </c>
      <c r="BR31" t="str">
        <f ca="1"/>
        <v/>
      </c>
      <c r="BS31">
        <f ca="1"/>
        <v>0</v>
      </c>
      <c r="BT31">
        <f ca="1"/>
        <v>0</v>
      </c>
      <c r="BU31" t="b">
        <f ca="1"/>
        <v>0</v>
      </c>
      <c r="BV31" t="b">
        <f ca="1"/>
        <v>0</v>
      </c>
      <c r="BW31">
        <f ca="1"/>
        <v>0</v>
      </c>
      <c r="BX31">
        <f ca="1"/>
        <v>0</v>
      </c>
      <c r="BY31">
        <f ca="1"/>
        <v>0</v>
      </c>
      <c r="BZ31">
        <f ca="1"/>
        <v>0</v>
      </c>
      <c r="CA31">
        <f ca="1"/>
        <v>0</v>
      </c>
      <c r="CB31">
        <f ca="1"/>
        <v>0</v>
      </c>
      <c r="CC31" t="b">
        <f ca="1"/>
        <v>0</v>
      </c>
      <c r="CD31" t="b">
        <f ca="1"/>
        <v>0</v>
      </c>
      <c r="CE31">
        <f ca="1"/>
        <v>0</v>
      </c>
      <c r="CF31">
        <f ca="1"/>
        <v>0</v>
      </c>
      <c r="CG31">
        <f ca="1"/>
        <v>0</v>
      </c>
      <c r="CH31">
        <f ca="1"/>
        <v>41</v>
      </c>
      <c r="CI31">
        <f ca="1"/>
        <v>139</v>
      </c>
      <c r="CJ31">
        <f ca="1"/>
        <v>0</v>
      </c>
      <c r="CK31">
        <f ca="1"/>
        <v>0</v>
      </c>
      <c r="CL31">
        <f ca="1"/>
        <v>0</v>
      </c>
      <c r="CM31">
        <f ca="1"/>
        <v>0</v>
      </c>
      <c r="CN31">
        <f ca="1"/>
        <v>0</v>
      </c>
      <c r="CO31">
        <f ca="1"/>
        <v>0</v>
      </c>
      <c r="CP31">
        <f ca="1"/>
        <v>0</v>
      </c>
      <c r="CQ31">
        <f ca="1"/>
        <v>0</v>
      </c>
      <c r="CR31">
        <f ca="1"/>
        <v>0</v>
      </c>
      <c r="CS31">
        <f ca="1"/>
        <v>0</v>
      </c>
      <c r="CT31">
        <f ca="1"/>
        <v>0</v>
      </c>
      <c r="CU31">
        <f ca="1"/>
        <v>0</v>
      </c>
      <c r="CV31">
        <f ca="1"/>
        <v>0</v>
      </c>
      <c r="CW31">
        <f ca="1"/>
        <v>0</v>
      </c>
      <c r="CX31">
        <f ca="1"/>
        <v>0</v>
      </c>
      <c r="CY31">
        <f ca="1"/>
        <v>0</v>
      </c>
      <c r="CZ31">
        <f ca="1"/>
        <v>0</v>
      </c>
      <c r="DA31">
        <f ca="1"/>
        <v>0</v>
      </c>
      <c r="DB31" t="b">
        <f ca="1"/>
        <v>0</v>
      </c>
      <c r="DC31" t="b">
        <f ca="1"/>
        <v>0</v>
      </c>
      <c r="DD31">
        <f ca="1"/>
        <v>0</v>
      </c>
      <c r="DE31" t="b">
        <f ca="1"/>
        <v>0</v>
      </c>
      <c r="DF31">
        <f ca="1"/>
        <v>0</v>
      </c>
    </row>
    <row r="32" spans="1:110" x14ac:dyDescent="0.2">
      <c r="A32" t="str">
        <f ca="1"/>
        <v>5_30 Chalet</v>
      </c>
      <c r="B32">
        <f ca="1"/>
        <v>8</v>
      </c>
      <c r="C32">
        <f ca="1"/>
        <v>0</v>
      </c>
      <c r="D32">
        <f ca="1"/>
        <v>0</v>
      </c>
      <c r="E32">
        <f ca="1"/>
        <v>0</v>
      </c>
      <c r="F32">
        <f ca="1"/>
        <v>0</v>
      </c>
      <c r="G32">
        <f ca="1"/>
        <v>0</v>
      </c>
      <c r="H32">
        <f ca="1"/>
        <v>0</v>
      </c>
      <c r="I32">
        <f ca="1"/>
        <v>0</v>
      </c>
      <c r="J32" t="str">
        <f ca="1"/>
        <v>0:43</v>
      </c>
      <c r="K32" t="b">
        <f ca="1"/>
        <v>0</v>
      </c>
      <c r="L32" t="b">
        <f ca="1"/>
        <v>1</v>
      </c>
      <c r="M32" t="b">
        <f ca="1"/>
        <v>0</v>
      </c>
      <c r="N32" t="str">
        <f ca="1"/>
        <v>Zofia</v>
      </c>
      <c r="O32" t="b">
        <f ca="1"/>
        <v>0</v>
      </c>
      <c r="P32">
        <f ca="1"/>
        <v>0</v>
      </c>
      <c r="Q32">
        <f ca="1"/>
        <v>0</v>
      </c>
      <c r="R32">
        <f ca="1"/>
        <v>0</v>
      </c>
      <c r="S32">
        <f ca="1"/>
        <v>0</v>
      </c>
      <c r="T32">
        <f ca="1"/>
        <v>0</v>
      </c>
      <c r="U32">
        <f ca="1"/>
        <v>0</v>
      </c>
      <c r="V32">
        <f ca="1"/>
        <v>0</v>
      </c>
      <c r="W32">
        <f ca="1"/>
        <v>0</v>
      </c>
      <c r="X32">
        <f ca="1"/>
        <v>0</v>
      </c>
      <c r="Y32">
        <f ca="1"/>
        <v>0</v>
      </c>
      <c r="Z32">
        <f ca="1"/>
        <v>8</v>
      </c>
      <c r="AA32">
        <f ca="1"/>
        <v>0</v>
      </c>
      <c r="AB32">
        <f ca="1"/>
        <v>0</v>
      </c>
      <c r="AC32">
        <f ca="1"/>
        <v>0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  <c r="AI32">
        <f ca="1"/>
        <v>0</v>
      </c>
      <c r="AJ32">
        <f ca="1"/>
        <v>0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  <c r="AQ32">
        <f ca="1"/>
        <v>0</v>
      </c>
      <c r="AR32">
        <f ca="1"/>
        <v>0</v>
      </c>
      <c r="AS32">
        <f ca="1"/>
        <v>0</v>
      </c>
      <c r="AT32">
        <f ca="1"/>
        <v>0</v>
      </c>
      <c r="AU32">
        <f ca="1"/>
        <v>0</v>
      </c>
      <c r="AV32">
        <f ca="1"/>
        <v>0</v>
      </c>
      <c r="AW32">
        <f ca="1"/>
        <v>0</v>
      </c>
      <c r="AX32">
        <f ca="1"/>
        <v>0</v>
      </c>
      <c r="AY32">
        <f ca="1"/>
        <v>0</v>
      </c>
      <c r="AZ32">
        <f ca="1"/>
        <v>0</v>
      </c>
      <c r="BA32">
        <f ca="1"/>
        <v>0</v>
      </c>
      <c r="BB32">
        <f ca="1"/>
        <v>0</v>
      </c>
      <c r="BC32">
        <f ca="1"/>
        <v>0</v>
      </c>
      <c r="BD32">
        <f ca="1"/>
        <v>0</v>
      </c>
      <c r="BE32">
        <f ca="1"/>
        <v>0</v>
      </c>
      <c r="BF32">
        <f ca="1"/>
        <v>0</v>
      </c>
      <c r="BG32">
        <f ca="1"/>
        <v>0</v>
      </c>
      <c r="BH32">
        <f ca="1"/>
        <v>0</v>
      </c>
      <c r="BI32">
        <f ca="1"/>
        <v>0</v>
      </c>
      <c r="BJ32">
        <f ca="1"/>
        <v>0</v>
      </c>
      <c r="BK32">
        <f ca="1"/>
        <v>0</v>
      </c>
      <c r="BL32">
        <f ca="1"/>
        <v>0</v>
      </c>
      <c r="BM32">
        <f ca="1"/>
        <v>0</v>
      </c>
      <c r="BN32">
        <f ca="1"/>
        <v>0</v>
      </c>
      <c r="BO32">
        <f ca="1"/>
        <v>0</v>
      </c>
      <c r="BP32">
        <f ca="1"/>
        <v>0</v>
      </c>
      <c r="BQ32">
        <f ca="1"/>
        <v>0</v>
      </c>
      <c r="BR32" t="str">
        <f ca="1"/>
        <v/>
      </c>
      <c r="BS32">
        <f ca="1"/>
        <v>0</v>
      </c>
      <c r="BT32">
        <f ca="1"/>
        <v>0</v>
      </c>
      <c r="BU32" t="b">
        <f ca="1"/>
        <v>0</v>
      </c>
      <c r="BV32" t="b">
        <f ca="1"/>
        <v>0</v>
      </c>
      <c r="BW32">
        <f ca="1"/>
        <v>0</v>
      </c>
      <c r="BX32">
        <f ca="1"/>
        <v>0</v>
      </c>
      <c r="BY32">
        <f ca="1"/>
        <v>0</v>
      </c>
      <c r="BZ32">
        <f ca="1"/>
        <v>0</v>
      </c>
      <c r="CA32">
        <f ca="1"/>
        <v>1</v>
      </c>
      <c r="CB32">
        <f ca="1"/>
        <v>0</v>
      </c>
      <c r="CC32" t="b">
        <f ca="1"/>
        <v>1</v>
      </c>
      <c r="CD32" t="b">
        <f ca="1"/>
        <v>1</v>
      </c>
      <c r="CE32">
        <f ca="1"/>
        <v>0</v>
      </c>
      <c r="CF32">
        <f ca="1"/>
        <v>0</v>
      </c>
      <c r="CG32">
        <f ca="1"/>
        <v>0</v>
      </c>
      <c r="CH32">
        <f ca="1"/>
        <v>43</v>
      </c>
      <c r="CI32">
        <f ca="1"/>
        <v>137</v>
      </c>
      <c r="CJ32">
        <f ca="1"/>
        <v>0</v>
      </c>
      <c r="CK32">
        <f ca="1"/>
        <v>0</v>
      </c>
      <c r="CL32">
        <f ca="1"/>
        <v>0</v>
      </c>
      <c r="CM32">
        <f ca="1"/>
        <v>0</v>
      </c>
      <c r="CN32">
        <f ca="1"/>
        <v>0</v>
      </c>
      <c r="CO32">
        <f ca="1"/>
        <v>0</v>
      </c>
      <c r="CP32">
        <f ca="1"/>
        <v>0</v>
      </c>
      <c r="CQ32">
        <f ca="1"/>
        <v>0</v>
      </c>
      <c r="CR32">
        <f ca="1"/>
        <v>0</v>
      </c>
      <c r="CS32">
        <f ca="1"/>
        <v>0</v>
      </c>
      <c r="CT32">
        <f ca="1"/>
        <v>0</v>
      </c>
      <c r="CU32">
        <f ca="1"/>
        <v>0</v>
      </c>
      <c r="CV32">
        <f ca="1"/>
        <v>0</v>
      </c>
      <c r="CW32">
        <f ca="1"/>
        <v>0</v>
      </c>
      <c r="CX32">
        <f ca="1"/>
        <v>0</v>
      </c>
      <c r="CY32">
        <f ca="1"/>
        <v>0</v>
      </c>
      <c r="CZ32">
        <f ca="1"/>
        <v>0</v>
      </c>
      <c r="DA32">
        <f ca="1"/>
        <v>0</v>
      </c>
      <c r="DB32" t="b">
        <f ca="1"/>
        <v>1</v>
      </c>
      <c r="DC32" t="b">
        <f ca="1"/>
        <v>1</v>
      </c>
      <c r="DD32">
        <f ca="1"/>
        <v>0</v>
      </c>
      <c r="DE32" t="b">
        <f ca="1"/>
        <v>0</v>
      </c>
      <c r="DF32">
        <f ca="1"/>
        <v>0</v>
      </c>
    </row>
    <row r="33" spans="1:110" x14ac:dyDescent="0.2">
      <c r="A33" t="str">
        <f ca="1"/>
        <v>5_30 Chalet</v>
      </c>
      <c r="B33">
        <f ca="1"/>
        <v>9</v>
      </c>
      <c r="C33">
        <f ca="1"/>
        <v>0</v>
      </c>
      <c r="D33">
        <f ca="1"/>
        <v>0</v>
      </c>
      <c r="E33">
        <f ca="1"/>
        <v>0</v>
      </c>
      <c r="F33">
        <f ca="1"/>
        <v>0</v>
      </c>
      <c r="G33">
        <f ca="1"/>
        <v>0</v>
      </c>
      <c r="H33">
        <f ca="1"/>
        <v>0</v>
      </c>
      <c r="I33">
        <f ca="1"/>
        <v>0</v>
      </c>
      <c r="J33" t="str">
        <f ca="1"/>
        <v>1:10</v>
      </c>
      <c r="K33" t="b">
        <f ca="1"/>
        <v>0</v>
      </c>
      <c r="L33" t="b">
        <f ca="1"/>
        <v>0</v>
      </c>
      <c r="M33" t="b">
        <f ca="1"/>
        <v>0</v>
      </c>
      <c r="N33" t="str">
        <f ca="1"/>
        <v>Zofia</v>
      </c>
      <c r="O33" t="b">
        <f ca="1"/>
        <v>0</v>
      </c>
      <c r="P33">
        <f ca="1"/>
        <v>0</v>
      </c>
      <c r="Q33">
        <f ca="1"/>
        <v>0</v>
      </c>
      <c r="R33">
        <f ca="1"/>
        <v>0</v>
      </c>
      <c r="S33">
        <f ca="1"/>
        <v>0</v>
      </c>
      <c r="T33">
        <f ca="1"/>
        <v>0</v>
      </c>
      <c r="U33">
        <f ca="1"/>
        <v>0</v>
      </c>
      <c r="V33">
        <f ca="1"/>
        <v>0</v>
      </c>
      <c r="W33">
        <f ca="1"/>
        <v>0</v>
      </c>
      <c r="X33">
        <f ca="1"/>
        <v>0</v>
      </c>
      <c r="Y33">
        <f ca="1"/>
        <v>0</v>
      </c>
      <c r="Z33">
        <f ca="1"/>
        <v>9</v>
      </c>
      <c r="AA33">
        <f ca="1"/>
        <v>0</v>
      </c>
      <c r="AB33">
        <f ca="1"/>
        <v>0</v>
      </c>
      <c r="AC33">
        <f ca="1"/>
        <v>0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  <c r="AI33">
        <f ca="1"/>
        <v>0</v>
      </c>
      <c r="AJ33">
        <f ca="1"/>
        <v>0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  <c r="AQ33">
        <f ca="1"/>
        <v>0</v>
      </c>
      <c r="AR33">
        <f ca="1"/>
        <v>0</v>
      </c>
      <c r="AS33">
        <f ca="1"/>
        <v>0</v>
      </c>
      <c r="AT33">
        <f ca="1"/>
        <v>0</v>
      </c>
      <c r="AU33">
        <f ca="1"/>
        <v>0</v>
      </c>
      <c r="AV33">
        <f ca="1"/>
        <v>0</v>
      </c>
      <c r="AW33">
        <f ca="1"/>
        <v>0</v>
      </c>
      <c r="AX33">
        <f ca="1"/>
        <v>0</v>
      </c>
      <c r="AY33">
        <f ca="1"/>
        <v>0</v>
      </c>
      <c r="AZ33">
        <f ca="1"/>
        <v>0</v>
      </c>
      <c r="BA33">
        <f ca="1"/>
        <v>0</v>
      </c>
      <c r="BB33">
        <f ca="1"/>
        <v>0</v>
      </c>
      <c r="BC33">
        <f ca="1"/>
        <v>0</v>
      </c>
      <c r="BD33">
        <f ca="1"/>
        <v>0</v>
      </c>
      <c r="BE33">
        <f ca="1"/>
        <v>0</v>
      </c>
      <c r="BF33">
        <f ca="1"/>
        <v>0</v>
      </c>
      <c r="BG33">
        <f ca="1"/>
        <v>0</v>
      </c>
      <c r="BH33">
        <f ca="1"/>
        <v>0</v>
      </c>
      <c r="BI33">
        <f ca="1"/>
        <v>0</v>
      </c>
      <c r="BJ33">
        <f ca="1"/>
        <v>0</v>
      </c>
      <c r="BK33">
        <f ca="1"/>
        <v>0</v>
      </c>
      <c r="BL33">
        <f ca="1"/>
        <v>0</v>
      </c>
      <c r="BM33">
        <f ca="1"/>
        <v>0</v>
      </c>
      <c r="BN33">
        <f ca="1"/>
        <v>0</v>
      </c>
      <c r="BO33">
        <f ca="1"/>
        <v>0</v>
      </c>
      <c r="BP33">
        <f ca="1"/>
        <v>0</v>
      </c>
      <c r="BQ33">
        <f ca="1"/>
        <v>0</v>
      </c>
      <c r="BR33" t="str">
        <f ca="1"/>
        <v/>
      </c>
      <c r="BS33">
        <f ca="1"/>
        <v>0</v>
      </c>
      <c r="BT33">
        <f ca="1"/>
        <v>0</v>
      </c>
      <c r="BU33" t="b">
        <f ca="1"/>
        <v>0</v>
      </c>
      <c r="BV33" t="b">
        <f ca="1"/>
        <v>0</v>
      </c>
      <c r="BW33">
        <f ca="1"/>
        <v>0</v>
      </c>
      <c r="BX33">
        <f ca="1"/>
        <v>0</v>
      </c>
      <c r="BY33">
        <f ca="1"/>
        <v>0</v>
      </c>
      <c r="BZ33">
        <f ca="1"/>
        <v>0</v>
      </c>
      <c r="CA33">
        <f ca="1"/>
        <v>1</v>
      </c>
      <c r="CB33">
        <f ca="1"/>
        <v>1</v>
      </c>
      <c r="CC33" t="b">
        <f ca="1"/>
        <v>1</v>
      </c>
      <c r="CD33" t="b">
        <f ca="1"/>
        <v>1</v>
      </c>
      <c r="CE33">
        <f ca="1"/>
        <v>0</v>
      </c>
      <c r="CF33">
        <f ca="1"/>
        <v>0</v>
      </c>
      <c r="CG33">
        <f ca="1"/>
        <v>0</v>
      </c>
      <c r="CH33">
        <f ca="1"/>
        <v>70</v>
      </c>
      <c r="CI33">
        <f ca="1"/>
        <v>110</v>
      </c>
      <c r="CJ33">
        <f ca="1"/>
        <v>0</v>
      </c>
      <c r="CK33">
        <f ca="1"/>
        <v>0</v>
      </c>
      <c r="CL33">
        <f ca="1"/>
        <v>0</v>
      </c>
      <c r="CM33">
        <f ca="1"/>
        <v>0</v>
      </c>
      <c r="CN33">
        <f ca="1"/>
        <v>0</v>
      </c>
      <c r="CO33">
        <f ca="1"/>
        <v>0</v>
      </c>
      <c r="CP33">
        <f ca="1"/>
        <v>0</v>
      </c>
      <c r="CQ33">
        <f ca="1"/>
        <v>0</v>
      </c>
      <c r="CR33">
        <f ca="1"/>
        <v>0</v>
      </c>
      <c r="CS33">
        <f ca="1"/>
        <v>0</v>
      </c>
      <c r="CT33">
        <f ca="1"/>
        <v>0</v>
      </c>
      <c r="CU33">
        <f ca="1"/>
        <v>0</v>
      </c>
      <c r="CV33">
        <f ca="1"/>
        <v>0</v>
      </c>
      <c r="CW33">
        <f ca="1"/>
        <v>0</v>
      </c>
      <c r="CX33">
        <f ca="1"/>
        <v>0</v>
      </c>
      <c r="CY33">
        <f ca="1"/>
        <v>0</v>
      </c>
      <c r="CZ33">
        <f ca="1"/>
        <v>0</v>
      </c>
      <c r="DA33">
        <f ca="1"/>
        <v>0</v>
      </c>
      <c r="DB33" t="b">
        <f ca="1"/>
        <v>0</v>
      </c>
      <c r="DC33" t="b">
        <f ca="1"/>
        <v>0</v>
      </c>
      <c r="DD33">
        <f ca="1"/>
        <v>0</v>
      </c>
      <c r="DE33" t="b">
        <f ca="1"/>
        <v>0</v>
      </c>
      <c r="DF33">
        <f ca="1"/>
        <v>0</v>
      </c>
    </row>
    <row r="34" spans="1:110" x14ac:dyDescent="0.2">
      <c r="A34" t="str">
        <f ca="1"/>
        <v>5_30 Chalet</v>
      </c>
      <c r="B34">
        <f ca="1"/>
        <v>10</v>
      </c>
      <c r="C34">
        <f ca="1"/>
        <v>0</v>
      </c>
      <c r="D34">
        <f ca="1"/>
        <v>0</v>
      </c>
      <c r="E34">
        <f ca="1"/>
        <v>0</v>
      </c>
      <c r="F34">
        <f ca="1"/>
        <v>0</v>
      </c>
      <c r="G34">
        <f ca="1"/>
        <v>0</v>
      </c>
      <c r="H34">
        <f ca="1"/>
        <v>0</v>
      </c>
      <c r="I34">
        <f ca="1"/>
        <v>0</v>
      </c>
      <c r="J34" t="str">
        <f ca="1"/>
        <v>2:02</v>
      </c>
      <c r="K34" t="b">
        <f ca="1"/>
        <v>0</v>
      </c>
      <c r="L34" t="b">
        <f ca="1"/>
        <v>0</v>
      </c>
      <c r="M34" t="b">
        <f ca="1"/>
        <v>0</v>
      </c>
      <c r="N34" t="str">
        <f ca="1"/>
        <v>Zofia</v>
      </c>
      <c r="O34" t="b">
        <f ca="1"/>
        <v>0</v>
      </c>
      <c r="P34">
        <f ca="1"/>
        <v>0</v>
      </c>
      <c r="Q34">
        <f ca="1"/>
        <v>0</v>
      </c>
      <c r="R34">
        <f ca="1"/>
        <v>0</v>
      </c>
      <c r="S34">
        <f ca="1"/>
        <v>0</v>
      </c>
      <c r="T34">
        <f ca="1"/>
        <v>0</v>
      </c>
      <c r="U34">
        <f ca="1"/>
        <v>0</v>
      </c>
      <c r="V34">
        <f ca="1"/>
        <v>0</v>
      </c>
      <c r="W34">
        <f ca="1"/>
        <v>0</v>
      </c>
      <c r="X34">
        <f ca="1"/>
        <v>0</v>
      </c>
      <c r="Y34">
        <f ca="1"/>
        <v>0</v>
      </c>
      <c r="Z34">
        <f ca="1"/>
        <v>10</v>
      </c>
      <c r="AA34">
        <f ca="1"/>
        <v>0</v>
      </c>
      <c r="AB34">
        <f ca="1"/>
        <v>0</v>
      </c>
      <c r="AC34">
        <f ca="1"/>
        <v>0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  <c r="AI34">
        <f ca="1"/>
        <v>0</v>
      </c>
      <c r="AJ34">
        <f ca="1"/>
        <v>0</v>
      </c>
      <c r="AK34">
        <f ca="1"/>
        <v>0</v>
      </c>
      <c r="AL34">
        <f ca="1"/>
        <v>0</v>
      </c>
      <c r="AM34">
        <f ca="1"/>
        <v>0</v>
      </c>
      <c r="AN34">
        <f ca="1"/>
        <v>0</v>
      </c>
      <c r="AO34">
        <f ca="1"/>
        <v>0</v>
      </c>
      <c r="AP34">
        <f ca="1"/>
        <v>0</v>
      </c>
      <c r="AQ34">
        <f ca="1"/>
        <v>0</v>
      </c>
      <c r="AR34">
        <f ca="1"/>
        <v>0</v>
      </c>
      <c r="AS34">
        <f ca="1"/>
        <v>0</v>
      </c>
      <c r="AT34">
        <f ca="1"/>
        <v>0</v>
      </c>
      <c r="AU34">
        <f ca="1"/>
        <v>0</v>
      </c>
      <c r="AV34">
        <f ca="1"/>
        <v>0</v>
      </c>
      <c r="AW34">
        <f ca="1"/>
        <v>0</v>
      </c>
      <c r="AX34">
        <f ca="1"/>
        <v>0</v>
      </c>
      <c r="AY34">
        <f ca="1"/>
        <v>0</v>
      </c>
      <c r="AZ34">
        <f ca="1"/>
        <v>0</v>
      </c>
      <c r="BA34">
        <f ca="1"/>
        <v>0</v>
      </c>
      <c r="BB34">
        <f ca="1"/>
        <v>0</v>
      </c>
      <c r="BC34">
        <f ca="1"/>
        <v>0</v>
      </c>
      <c r="BD34">
        <f ca="1"/>
        <v>0</v>
      </c>
      <c r="BE34">
        <f ca="1"/>
        <v>0</v>
      </c>
      <c r="BF34">
        <f ca="1"/>
        <v>0</v>
      </c>
      <c r="BG34">
        <f ca="1"/>
        <v>0</v>
      </c>
      <c r="BH34">
        <f ca="1"/>
        <v>0</v>
      </c>
      <c r="BI34">
        <f ca="1"/>
        <v>0</v>
      </c>
      <c r="BJ34">
        <f ca="1"/>
        <v>0</v>
      </c>
      <c r="BK34">
        <f ca="1"/>
        <v>0</v>
      </c>
      <c r="BL34">
        <f ca="1"/>
        <v>0</v>
      </c>
      <c r="BM34">
        <f ca="1"/>
        <v>0</v>
      </c>
      <c r="BN34">
        <f ca="1"/>
        <v>0</v>
      </c>
      <c r="BO34">
        <f ca="1"/>
        <v>0</v>
      </c>
      <c r="BP34">
        <f ca="1"/>
        <v>0</v>
      </c>
      <c r="BQ34">
        <f ca="1"/>
        <v>0</v>
      </c>
      <c r="BR34" t="str">
        <f ca="1"/>
        <v/>
      </c>
      <c r="BS34">
        <f ca="1"/>
        <v>0</v>
      </c>
      <c r="BT34">
        <f ca="1"/>
        <v>0</v>
      </c>
      <c r="BU34" t="b">
        <f ca="1"/>
        <v>0</v>
      </c>
      <c r="BV34" t="b">
        <f ca="1"/>
        <v>0</v>
      </c>
      <c r="BW34">
        <f ca="1"/>
        <v>0</v>
      </c>
      <c r="BX34">
        <f ca="1"/>
        <v>0</v>
      </c>
      <c r="BY34">
        <f ca="1"/>
        <v>0</v>
      </c>
      <c r="BZ34">
        <f ca="1"/>
        <v>0</v>
      </c>
      <c r="CA34">
        <f ca="1"/>
        <v>1</v>
      </c>
      <c r="CB34">
        <f ca="1"/>
        <v>0</v>
      </c>
      <c r="CC34" t="b">
        <f ca="1"/>
        <v>1</v>
      </c>
      <c r="CD34" t="b">
        <f ca="1"/>
        <v>1</v>
      </c>
      <c r="CE34">
        <f ca="1"/>
        <v>0</v>
      </c>
      <c r="CF34">
        <f ca="1"/>
        <v>0</v>
      </c>
      <c r="CG34">
        <f ca="1"/>
        <v>0</v>
      </c>
      <c r="CH34">
        <f ca="1"/>
        <v>122</v>
      </c>
      <c r="CI34">
        <f ca="1"/>
        <v>58</v>
      </c>
      <c r="CJ34">
        <f ca="1"/>
        <v>0</v>
      </c>
      <c r="CK34">
        <f ca="1"/>
        <v>0</v>
      </c>
      <c r="CL34">
        <f ca="1"/>
        <v>0</v>
      </c>
      <c r="CM34">
        <f ca="1"/>
        <v>0</v>
      </c>
      <c r="CN34">
        <f ca="1"/>
        <v>0</v>
      </c>
      <c r="CO34">
        <f ca="1"/>
        <v>0</v>
      </c>
      <c r="CP34">
        <f ca="1"/>
        <v>0</v>
      </c>
      <c r="CQ34">
        <f ca="1"/>
        <v>0</v>
      </c>
      <c r="CR34">
        <f ca="1"/>
        <v>0</v>
      </c>
      <c r="CS34">
        <f ca="1"/>
        <v>0</v>
      </c>
      <c r="CT34">
        <f ca="1"/>
        <v>0</v>
      </c>
      <c r="CU34">
        <f ca="1"/>
        <v>0</v>
      </c>
      <c r="CV34">
        <f ca="1"/>
        <v>0</v>
      </c>
      <c r="CW34">
        <f ca="1"/>
        <v>0</v>
      </c>
      <c r="CX34">
        <f ca="1"/>
        <v>0</v>
      </c>
      <c r="CY34">
        <f ca="1"/>
        <v>0</v>
      </c>
      <c r="CZ34">
        <f ca="1"/>
        <v>0</v>
      </c>
      <c r="DA34">
        <f ca="1"/>
        <v>0</v>
      </c>
      <c r="DB34" t="b">
        <f ca="1"/>
        <v>0</v>
      </c>
      <c r="DC34" t="b">
        <f ca="1"/>
        <v>1</v>
      </c>
      <c r="DD34">
        <f ca="1"/>
        <v>0</v>
      </c>
      <c r="DE34" t="b">
        <f ca="1"/>
        <v>0</v>
      </c>
      <c r="DF34">
        <f ca="1"/>
        <v>0</v>
      </c>
    </row>
    <row r="35" spans="1:110" x14ac:dyDescent="0.2">
      <c r="A35" t="str">
        <f ca="1"/>
        <v>5_30 Chalet</v>
      </c>
      <c r="B35">
        <f ca="1"/>
        <v>11</v>
      </c>
      <c r="C35">
        <f ca="1"/>
        <v>0</v>
      </c>
      <c r="D35">
        <f ca="1"/>
        <v>0</v>
      </c>
      <c r="E35">
        <f ca="1"/>
        <v>0</v>
      </c>
      <c r="F35">
        <f ca="1"/>
        <v>0</v>
      </c>
      <c r="G35">
        <f ca="1"/>
        <v>0</v>
      </c>
      <c r="H35">
        <f ca="1"/>
        <v>0</v>
      </c>
      <c r="I35">
        <f ca="1"/>
        <v>0</v>
      </c>
      <c r="J35" t="str">
        <f ca="1"/>
        <v>1:28</v>
      </c>
      <c r="K35" t="b">
        <f ca="1"/>
        <v>0</v>
      </c>
      <c r="L35" t="b">
        <f ca="1"/>
        <v>1</v>
      </c>
      <c r="M35" t="b">
        <f ca="1"/>
        <v>0</v>
      </c>
      <c r="N35" t="str">
        <f ca="1"/>
        <v>Zofia</v>
      </c>
      <c r="O35" t="b">
        <f ca="1"/>
        <v>0</v>
      </c>
      <c r="P35">
        <f ca="1"/>
        <v>0</v>
      </c>
      <c r="Q35">
        <f ca="1"/>
        <v>0</v>
      </c>
      <c r="R35">
        <f ca="1"/>
        <v>0</v>
      </c>
      <c r="S35">
        <f ca="1"/>
        <v>0</v>
      </c>
      <c r="T35">
        <f ca="1"/>
        <v>0</v>
      </c>
      <c r="U35">
        <f ca="1"/>
        <v>0</v>
      </c>
      <c r="V35">
        <f ca="1"/>
        <v>0</v>
      </c>
      <c r="W35">
        <f ca="1"/>
        <v>0</v>
      </c>
      <c r="X35">
        <f ca="1"/>
        <v>0</v>
      </c>
      <c r="Y35">
        <f ca="1"/>
        <v>0</v>
      </c>
      <c r="Z35">
        <f ca="1"/>
        <v>11</v>
      </c>
      <c r="AA35">
        <f ca="1"/>
        <v>0</v>
      </c>
      <c r="AB35">
        <f ca="1"/>
        <v>0</v>
      </c>
      <c r="AC35">
        <f ca="1"/>
        <v>0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  <c r="AI35">
        <f ca="1"/>
        <v>0</v>
      </c>
      <c r="AJ35">
        <f ca="1"/>
        <v>0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  <c r="AQ35">
        <f ca="1"/>
        <v>0</v>
      </c>
      <c r="AR35">
        <f ca="1"/>
        <v>0</v>
      </c>
      <c r="AS35">
        <f ca="1"/>
        <v>0</v>
      </c>
      <c r="AT35">
        <f ca="1"/>
        <v>0</v>
      </c>
      <c r="AU35">
        <f ca="1"/>
        <v>0</v>
      </c>
      <c r="AV35">
        <f ca="1"/>
        <v>0</v>
      </c>
      <c r="AW35">
        <f ca="1"/>
        <v>0</v>
      </c>
      <c r="AX35">
        <f ca="1"/>
        <v>0</v>
      </c>
      <c r="AY35">
        <f ca="1"/>
        <v>0</v>
      </c>
      <c r="AZ35">
        <f ca="1"/>
        <v>0</v>
      </c>
      <c r="BA35">
        <f ca="1"/>
        <v>0</v>
      </c>
      <c r="BB35">
        <f ca="1"/>
        <v>0</v>
      </c>
      <c r="BC35">
        <f ca="1"/>
        <v>0</v>
      </c>
      <c r="BD35">
        <f ca="1"/>
        <v>0</v>
      </c>
      <c r="BE35">
        <f ca="1"/>
        <v>0</v>
      </c>
      <c r="BF35">
        <f ca="1"/>
        <v>0</v>
      </c>
      <c r="BG35">
        <f ca="1"/>
        <v>0</v>
      </c>
      <c r="BH35">
        <f ca="1"/>
        <v>0</v>
      </c>
      <c r="BI35">
        <f ca="1"/>
        <v>0</v>
      </c>
      <c r="BJ35">
        <f ca="1"/>
        <v>0</v>
      </c>
      <c r="BK35">
        <f ca="1"/>
        <v>0</v>
      </c>
      <c r="BL35">
        <f ca="1"/>
        <v>0</v>
      </c>
      <c r="BM35">
        <f ca="1"/>
        <v>0</v>
      </c>
      <c r="BN35">
        <f ca="1"/>
        <v>0</v>
      </c>
      <c r="BO35">
        <f ca="1"/>
        <v>0</v>
      </c>
      <c r="BP35">
        <f ca="1"/>
        <v>0</v>
      </c>
      <c r="BQ35">
        <f ca="1"/>
        <v>0</v>
      </c>
      <c r="BR35" t="str">
        <f ca="1"/>
        <v/>
      </c>
      <c r="BS35">
        <f ca="1"/>
        <v>0</v>
      </c>
      <c r="BT35">
        <f ca="1"/>
        <v>0</v>
      </c>
      <c r="BU35" t="b">
        <f ca="1"/>
        <v>0</v>
      </c>
      <c r="BV35" t="b">
        <f ca="1"/>
        <v>0</v>
      </c>
      <c r="BW35">
        <f ca="1"/>
        <v>0</v>
      </c>
      <c r="BX35">
        <f ca="1"/>
        <v>0</v>
      </c>
      <c r="BY35">
        <f ca="1"/>
        <v>0</v>
      </c>
      <c r="BZ35">
        <f ca="1"/>
        <v>0</v>
      </c>
      <c r="CA35">
        <f ca="1"/>
        <v>0</v>
      </c>
      <c r="CB35">
        <f ca="1"/>
        <v>0</v>
      </c>
      <c r="CC35" t="b">
        <f ca="1"/>
        <v>0</v>
      </c>
      <c r="CD35" t="b">
        <f ca="1"/>
        <v>1</v>
      </c>
      <c r="CE35">
        <f ca="1"/>
        <v>0</v>
      </c>
      <c r="CF35">
        <f ca="1"/>
        <v>0</v>
      </c>
      <c r="CG35">
        <f ca="1"/>
        <v>0</v>
      </c>
      <c r="CH35">
        <f ca="1"/>
        <v>88</v>
      </c>
      <c r="CI35">
        <f ca="1"/>
        <v>92</v>
      </c>
      <c r="CJ35">
        <f ca="1"/>
        <v>0</v>
      </c>
      <c r="CK35">
        <f ca="1"/>
        <v>0</v>
      </c>
      <c r="CL35">
        <f ca="1"/>
        <v>0</v>
      </c>
      <c r="CM35">
        <f ca="1"/>
        <v>0</v>
      </c>
      <c r="CN35">
        <f ca="1"/>
        <v>0</v>
      </c>
      <c r="CO35">
        <f ca="1"/>
        <v>0</v>
      </c>
      <c r="CP35">
        <f ca="1"/>
        <v>0</v>
      </c>
      <c r="CQ35">
        <f ca="1"/>
        <v>0</v>
      </c>
      <c r="CR35">
        <f ca="1"/>
        <v>0</v>
      </c>
      <c r="CS35">
        <f ca="1"/>
        <v>0</v>
      </c>
      <c r="CT35">
        <f ca="1"/>
        <v>0</v>
      </c>
      <c r="CU35">
        <f ca="1"/>
        <v>0</v>
      </c>
      <c r="CV35">
        <f ca="1"/>
        <v>0</v>
      </c>
      <c r="CW35">
        <f ca="1"/>
        <v>0</v>
      </c>
      <c r="CX35">
        <f ca="1"/>
        <v>0</v>
      </c>
      <c r="CY35">
        <f ca="1"/>
        <v>0</v>
      </c>
      <c r="CZ35">
        <f ca="1"/>
        <v>0</v>
      </c>
      <c r="DA35">
        <f ca="1"/>
        <v>0</v>
      </c>
      <c r="DB35" t="b">
        <f ca="1"/>
        <v>1</v>
      </c>
      <c r="DC35" t="b">
        <f ca="1"/>
        <v>0</v>
      </c>
      <c r="DD35">
        <f ca="1"/>
        <v>0</v>
      </c>
      <c r="DE35" t="b">
        <f ca="1"/>
        <v>0</v>
      </c>
      <c r="DF35">
        <f ca="1"/>
        <v>0</v>
      </c>
    </row>
    <row r="36" spans="1:110" x14ac:dyDescent="0.2">
      <c r="A36" t="str">
        <f ca="1"/>
        <v>5_30 Chalet</v>
      </c>
      <c r="B36">
        <f ca="1"/>
        <v>12</v>
      </c>
      <c r="C36">
        <f ca="1"/>
        <v>0</v>
      </c>
      <c r="D36">
        <f ca="1"/>
        <v>0</v>
      </c>
      <c r="E36">
        <f ca="1"/>
        <v>0</v>
      </c>
      <c r="F36">
        <f ca="1"/>
        <v>0</v>
      </c>
      <c r="G36">
        <f ca="1"/>
        <v>0</v>
      </c>
      <c r="H36">
        <f ca="1"/>
        <v>0</v>
      </c>
      <c r="I36">
        <f ca="1"/>
        <v>0</v>
      </c>
      <c r="J36" t="str">
        <f ca="1"/>
        <v>2:15</v>
      </c>
      <c r="K36" t="b">
        <f ca="1"/>
        <v>0</v>
      </c>
      <c r="L36" t="b">
        <f ca="1"/>
        <v>0</v>
      </c>
      <c r="M36" t="b">
        <f ca="1"/>
        <v>0</v>
      </c>
      <c r="N36" t="str">
        <f ca="1"/>
        <v>Zofia</v>
      </c>
      <c r="O36" t="b">
        <f ca="1"/>
        <v>0</v>
      </c>
      <c r="P36">
        <f ca="1"/>
        <v>0</v>
      </c>
      <c r="Q36">
        <f ca="1"/>
        <v>0</v>
      </c>
      <c r="R36">
        <f ca="1"/>
        <v>0</v>
      </c>
      <c r="S36">
        <f ca="1"/>
        <v>0</v>
      </c>
      <c r="T36">
        <f ca="1"/>
        <v>0</v>
      </c>
      <c r="U36">
        <f ca="1"/>
        <v>0</v>
      </c>
      <c r="V36">
        <f ca="1"/>
        <v>0</v>
      </c>
      <c r="W36">
        <f ca="1"/>
        <v>0</v>
      </c>
      <c r="X36">
        <f ca="1"/>
        <v>0</v>
      </c>
      <c r="Y36">
        <f ca="1"/>
        <v>0</v>
      </c>
      <c r="Z36">
        <f ca="1"/>
        <v>12</v>
      </c>
      <c r="AA36">
        <f ca="1"/>
        <v>0</v>
      </c>
      <c r="AB36">
        <f ca="1"/>
        <v>0</v>
      </c>
      <c r="AC36">
        <f ca="1"/>
        <v>0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  <c r="AI36">
        <f ca="1"/>
        <v>0</v>
      </c>
      <c r="AJ36">
        <f ca="1"/>
        <v>0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  <c r="AQ36">
        <f ca="1"/>
        <v>0</v>
      </c>
      <c r="AR36">
        <f ca="1"/>
        <v>0</v>
      </c>
      <c r="AS36">
        <f ca="1"/>
        <v>0</v>
      </c>
      <c r="AT36">
        <f ca="1"/>
        <v>0</v>
      </c>
      <c r="AU36">
        <f ca="1"/>
        <v>0</v>
      </c>
      <c r="AV36">
        <f ca="1"/>
        <v>0</v>
      </c>
      <c r="AW36">
        <f ca="1"/>
        <v>0</v>
      </c>
      <c r="AX36">
        <f ca="1"/>
        <v>0</v>
      </c>
      <c r="AY36">
        <f ca="1"/>
        <v>0</v>
      </c>
      <c r="AZ36">
        <f ca="1"/>
        <v>0</v>
      </c>
      <c r="BA36">
        <f ca="1"/>
        <v>0</v>
      </c>
      <c r="BB36">
        <f ca="1"/>
        <v>0</v>
      </c>
      <c r="BC36">
        <f ca="1"/>
        <v>0</v>
      </c>
      <c r="BD36">
        <f ca="1"/>
        <v>0</v>
      </c>
      <c r="BE36">
        <f ca="1"/>
        <v>0</v>
      </c>
      <c r="BF36">
        <f ca="1"/>
        <v>0</v>
      </c>
      <c r="BG36">
        <f ca="1"/>
        <v>0</v>
      </c>
      <c r="BH36">
        <f ca="1"/>
        <v>0</v>
      </c>
      <c r="BI36">
        <f ca="1"/>
        <v>0</v>
      </c>
      <c r="BJ36">
        <f ca="1"/>
        <v>0</v>
      </c>
      <c r="BK36">
        <f ca="1"/>
        <v>0</v>
      </c>
      <c r="BL36">
        <f ca="1"/>
        <v>0</v>
      </c>
      <c r="BM36">
        <f ca="1"/>
        <v>0</v>
      </c>
      <c r="BN36">
        <f ca="1"/>
        <v>0</v>
      </c>
      <c r="BO36">
        <f ca="1"/>
        <v>0</v>
      </c>
      <c r="BP36">
        <f ca="1"/>
        <v>0</v>
      </c>
      <c r="BQ36">
        <f ca="1"/>
        <v>0</v>
      </c>
      <c r="BR36" t="str">
        <f ca="1"/>
        <v/>
      </c>
      <c r="BS36">
        <f ca="1"/>
        <v>0</v>
      </c>
      <c r="BT36">
        <f ca="1"/>
        <v>0</v>
      </c>
      <c r="BU36" t="b">
        <f ca="1"/>
        <v>0</v>
      </c>
      <c r="BV36" t="b">
        <f ca="1"/>
        <v>0</v>
      </c>
      <c r="BW36">
        <f ca="1"/>
        <v>0</v>
      </c>
      <c r="BX36">
        <f ca="1"/>
        <v>0</v>
      </c>
      <c r="BY36">
        <f ca="1"/>
        <v>0</v>
      </c>
      <c r="BZ36">
        <f ca="1"/>
        <v>0</v>
      </c>
      <c r="CA36">
        <f ca="1"/>
        <v>1</v>
      </c>
      <c r="CB36">
        <f ca="1"/>
        <v>0</v>
      </c>
      <c r="CC36" t="b">
        <f ca="1"/>
        <v>1</v>
      </c>
      <c r="CD36" t="b">
        <f ca="1"/>
        <v>1</v>
      </c>
      <c r="CE36">
        <f ca="1"/>
        <v>0</v>
      </c>
      <c r="CF36">
        <f ca="1"/>
        <v>0</v>
      </c>
      <c r="CG36">
        <f ca="1"/>
        <v>0</v>
      </c>
      <c r="CH36">
        <f ca="1"/>
        <v>135</v>
      </c>
      <c r="CI36">
        <f ca="1"/>
        <v>45</v>
      </c>
      <c r="CJ36">
        <f ca="1"/>
        <v>0</v>
      </c>
      <c r="CK36">
        <f ca="1"/>
        <v>0</v>
      </c>
      <c r="CL36">
        <f ca="1"/>
        <v>0</v>
      </c>
      <c r="CM36">
        <f ca="1"/>
        <v>0</v>
      </c>
      <c r="CN36">
        <f ca="1"/>
        <v>0</v>
      </c>
      <c r="CO36">
        <f ca="1"/>
        <v>0</v>
      </c>
      <c r="CP36">
        <f ca="1"/>
        <v>0</v>
      </c>
      <c r="CQ36">
        <f ca="1"/>
        <v>0</v>
      </c>
      <c r="CR36">
        <f ca="1"/>
        <v>0</v>
      </c>
      <c r="CS36">
        <f ca="1"/>
        <v>0</v>
      </c>
      <c r="CT36">
        <f ca="1"/>
        <v>0</v>
      </c>
      <c r="CU36">
        <f ca="1"/>
        <v>0</v>
      </c>
      <c r="CV36">
        <f ca="1"/>
        <v>0</v>
      </c>
      <c r="CW36">
        <f ca="1"/>
        <v>0</v>
      </c>
      <c r="CX36">
        <f ca="1"/>
        <v>0</v>
      </c>
      <c r="CY36">
        <f ca="1"/>
        <v>0</v>
      </c>
      <c r="CZ36">
        <f ca="1"/>
        <v>0</v>
      </c>
      <c r="DA36">
        <f ca="1"/>
        <v>0</v>
      </c>
      <c r="DB36" t="b">
        <f ca="1"/>
        <v>0</v>
      </c>
      <c r="DC36" t="b">
        <f ca="1"/>
        <v>0</v>
      </c>
      <c r="DD36">
        <f ca="1"/>
        <v>0</v>
      </c>
      <c r="DE36" t="b">
        <f ca="1"/>
        <v>0</v>
      </c>
      <c r="DF36">
        <f ca="1"/>
        <v>0</v>
      </c>
    </row>
    <row r="37" spans="1:110" x14ac:dyDescent="0.2">
      <c r="A37" t="str">
        <f ca="1"/>
        <v>5_31 Chalet</v>
      </c>
      <c r="B37">
        <f ca="1"/>
        <v>1</v>
      </c>
      <c r="C37">
        <f ca="1"/>
        <v>0</v>
      </c>
      <c r="D37">
        <f ca="1"/>
        <v>0</v>
      </c>
      <c r="E37">
        <f ca="1"/>
        <v>0</v>
      </c>
      <c r="F37">
        <f ca="1"/>
        <v>0</v>
      </c>
      <c r="G37">
        <f ca="1"/>
        <v>0</v>
      </c>
      <c r="H37">
        <f ca="1"/>
        <v>0</v>
      </c>
      <c r="I37">
        <f ca="1"/>
        <v>0</v>
      </c>
      <c r="J37" t="str">
        <f ca="1"/>
        <v>1:53</v>
      </c>
      <c r="K37" t="b">
        <f ca="1"/>
        <v>0</v>
      </c>
      <c r="L37" t="b">
        <f ca="1"/>
        <v>0</v>
      </c>
      <c r="M37" t="b">
        <f ca="1"/>
        <v>1</v>
      </c>
      <c r="N37" t="str">
        <f ca="1"/>
        <v>Azami</v>
      </c>
      <c r="O37" t="b">
        <f ca="1"/>
        <v>0</v>
      </c>
      <c r="P37">
        <f ca="1"/>
        <v>0</v>
      </c>
      <c r="Q37">
        <f ca="1"/>
        <v>0</v>
      </c>
      <c r="R37">
        <f ca="1"/>
        <v>0</v>
      </c>
      <c r="S37">
        <f ca="1"/>
        <v>0</v>
      </c>
      <c r="T37">
        <f ca="1"/>
        <v>0</v>
      </c>
      <c r="U37">
        <f ca="1"/>
        <v>0</v>
      </c>
      <c r="V37">
        <f ca="1"/>
        <v>0</v>
      </c>
      <c r="W37">
        <f ca="1"/>
        <v>0</v>
      </c>
      <c r="X37">
        <f ca="1"/>
        <v>0</v>
      </c>
      <c r="Y37">
        <f ca="1"/>
        <v>0</v>
      </c>
      <c r="Z37">
        <f ca="1"/>
        <v>1</v>
      </c>
      <c r="AA37">
        <f ca="1"/>
        <v>0</v>
      </c>
      <c r="AB37">
        <f ca="1"/>
        <v>0</v>
      </c>
      <c r="AC37">
        <f ca="1"/>
        <v>0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>
        <f ca="1"/>
        <v>0</v>
      </c>
      <c r="AI37">
        <f ca="1"/>
        <v>0</v>
      </c>
      <c r="AJ37">
        <f ca="1"/>
        <v>0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  <c r="AQ37">
        <f ca="1"/>
        <v>0</v>
      </c>
      <c r="AR37">
        <f ca="1"/>
        <v>0</v>
      </c>
      <c r="AS37">
        <f ca="1"/>
        <v>0</v>
      </c>
      <c r="AT37">
        <f ca="1"/>
        <v>0</v>
      </c>
      <c r="AU37">
        <f ca="1"/>
        <v>0</v>
      </c>
      <c r="AV37">
        <f ca="1"/>
        <v>0</v>
      </c>
      <c r="AW37">
        <f ca="1"/>
        <v>0</v>
      </c>
      <c r="AX37">
        <f ca="1"/>
        <v>0</v>
      </c>
      <c r="AY37">
        <f ca="1"/>
        <v>0</v>
      </c>
      <c r="AZ37">
        <f ca="1"/>
        <v>0</v>
      </c>
      <c r="BA37">
        <f ca="1"/>
        <v>0</v>
      </c>
      <c r="BB37">
        <f ca="1"/>
        <v>0</v>
      </c>
      <c r="BC37">
        <f ca="1"/>
        <v>0</v>
      </c>
      <c r="BD37">
        <f ca="1"/>
        <v>0</v>
      </c>
      <c r="BE37">
        <f ca="1"/>
        <v>0</v>
      </c>
      <c r="BF37">
        <f ca="1"/>
        <v>0</v>
      </c>
      <c r="BG37">
        <f ca="1"/>
        <v>0</v>
      </c>
      <c r="BH37">
        <f ca="1"/>
        <v>0</v>
      </c>
      <c r="BI37">
        <f ca="1"/>
        <v>0</v>
      </c>
      <c r="BJ37">
        <f ca="1"/>
        <v>0</v>
      </c>
      <c r="BK37">
        <f ca="1"/>
        <v>0</v>
      </c>
      <c r="BL37">
        <f ca="1"/>
        <v>0</v>
      </c>
      <c r="BM37">
        <f ca="1"/>
        <v>0</v>
      </c>
      <c r="BN37">
        <f ca="1"/>
        <v>0</v>
      </c>
      <c r="BO37">
        <f ca="1"/>
        <v>0</v>
      </c>
      <c r="BP37">
        <f ca="1"/>
        <v>0</v>
      </c>
      <c r="BQ37">
        <f ca="1"/>
        <v>0</v>
      </c>
      <c r="BR37" t="str">
        <f ca="1"/>
        <v/>
      </c>
      <c r="BS37">
        <f ca="1"/>
        <v>0</v>
      </c>
      <c r="BT37">
        <f ca="1"/>
        <v>0</v>
      </c>
      <c r="BU37" t="b">
        <f ca="1"/>
        <v>0</v>
      </c>
      <c r="BV37" t="b">
        <f ca="1"/>
        <v>0</v>
      </c>
      <c r="BW37">
        <f ca="1"/>
        <v>0</v>
      </c>
      <c r="BX37">
        <f ca="1"/>
        <v>0</v>
      </c>
      <c r="BY37">
        <f ca="1"/>
        <v>0</v>
      </c>
      <c r="BZ37">
        <f ca="1"/>
        <v>0</v>
      </c>
      <c r="CA37">
        <f ca="1"/>
        <v>0</v>
      </c>
      <c r="CB37">
        <f ca="1"/>
        <v>0</v>
      </c>
      <c r="CC37" t="b">
        <f ca="1"/>
        <v>0</v>
      </c>
      <c r="CD37" t="b">
        <f ca="1"/>
        <v>0</v>
      </c>
      <c r="CE37">
        <f ca="1"/>
        <v>0</v>
      </c>
      <c r="CF37">
        <f ca="1"/>
        <v>0</v>
      </c>
      <c r="CG37">
        <f ca="1"/>
        <v>0</v>
      </c>
      <c r="CH37">
        <f ca="1"/>
        <v>113</v>
      </c>
      <c r="CI37">
        <f ca="1"/>
        <v>67</v>
      </c>
      <c r="CJ37">
        <f ca="1"/>
        <v>0</v>
      </c>
      <c r="CK37">
        <f ca="1"/>
        <v>0</v>
      </c>
      <c r="CL37">
        <f ca="1"/>
        <v>0</v>
      </c>
      <c r="CM37">
        <f ca="1"/>
        <v>0</v>
      </c>
      <c r="CN37">
        <f ca="1"/>
        <v>0</v>
      </c>
      <c r="CO37">
        <f ca="1"/>
        <v>0</v>
      </c>
      <c r="CP37">
        <f ca="1"/>
        <v>0</v>
      </c>
      <c r="CQ37">
        <f ca="1"/>
        <v>0</v>
      </c>
      <c r="CR37">
        <f ca="1"/>
        <v>0</v>
      </c>
      <c r="CS37">
        <f ca="1"/>
        <v>0</v>
      </c>
      <c r="CT37">
        <f ca="1"/>
        <v>0</v>
      </c>
      <c r="CU37" t="b">
        <f ca="1"/>
        <v>1</v>
      </c>
      <c r="CV37" t="b">
        <f ca="1"/>
        <v>0</v>
      </c>
      <c r="CW37" t="b">
        <f ca="1"/>
        <v>0</v>
      </c>
      <c r="CX37">
        <f ca="1"/>
        <v>67</v>
      </c>
      <c r="CY37">
        <f ca="1"/>
        <v>1</v>
      </c>
      <c r="CZ37">
        <f ca="1"/>
        <v>0</v>
      </c>
      <c r="DA37">
        <f ca="1"/>
        <v>0</v>
      </c>
      <c r="DB37" t="b">
        <f ca="1"/>
        <v>0</v>
      </c>
      <c r="DC37" t="b">
        <f ca="1"/>
        <v>0</v>
      </c>
      <c r="DD37">
        <f ca="1"/>
        <v>0</v>
      </c>
      <c r="DE37" t="b">
        <f ca="1"/>
        <v>0</v>
      </c>
      <c r="DF37">
        <f ca="1"/>
        <v>0</v>
      </c>
    </row>
    <row r="38" spans="1:110" x14ac:dyDescent="0.2">
      <c r="A38" t="str">
        <f ca="1"/>
        <v>5_31 Chalet</v>
      </c>
      <c r="B38">
        <f ca="1"/>
        <v>2</v>
      </c>
      <c r="C38">
        <f ca="1"/>
        <v>0</v>
      </c>
      <c r="D38">
        <f ca="1"/>
        <v>0</v>
      </c>
      <c r="E38">
        <f ca="1"/>
        <v>0</v>
      </c>
      <c r="F38">
        <f ca="1"/>
        <v>0</v>
      </c>
      <c r="G38">
        <f ca="1"/>
        <v>0</v>
      </c>
      <c r="H38">
        <f ca="1"/>
        <v>0</v>
      </c>
      <c r="I38">
        <f ca="1"/>
        <v>0</v>
      </c>
      <c r="J38" t="str">
        <f ca="1"/>
        <v>1:23</v>
      </c>
      <c r="K38" t="b">
        <f ca="1"/>
        <v>0</v>
      </c>
      <c r="L38" t="b">
        <f ca="1"/>
        <v>1</v>
      </c>
      <c r="M38" t="b">
        <f ca="1"/>
        <v>0</v>
      </c>
      <c r="N38" t="str">
        <f ca="1"/>
        <v>Azami</v>
      </c>
      <c r="O38" t="b">
        <f ca="1"/>
        <v>0</v>
      </c>
      <c r="P38">
        <f ca="1"/>
        <v>0</v>
      </c>
      <c r="Q38">
        <f ca="1"/>
        <v>0</v>
      </c>
      <c r="R38">
        <f ca="1"/>
        <v>0</v>
      </c>
      <c r="S38">
        <f ca="1"/>
        <v>0</v>
      </c>
      <c r="T38">
        <f ca="1"/>
        <v>0</v>
      </c>
      <c r="U38">
        <f ca="1"/>
        <v>0</v>
      </c>
      <c r="V38">
        <f ca="1"/>
        <v>0</v>
      </c>
      <c r="W38">
        <f ca="1"/>
        <v>0</v>
      </c>
      <c r="X38">
        <f ca="1"/>
        <v>0</v>
      </c>
      <c r="Y38">
        <f ca="1"/>
        <v>0</v>
      </c>
      <c r="Z38">
        <f ca="1"/>
        <v>2</v>
      </c>
      <c r="AA38">
        <f ca="1"/>
        <v>0</v>
      </c>
      <c r="AB38">
        <f ca="1"/>
        <v>0</v>
      </c>
      <c r="AC38">
        <f ca="1"/>
        <v>0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  <c r="AI38">
        <f ca="1"/>
        <v>0</v>
      </c>
      <c r="AJ38">
        <f ca="1"/>
        <v>0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>
        <f ca="1"/>
        <v>0</v>
      </c>
      <c r="AP38">
        <f ca="1"/>
        <v>0</v>
      </c>
      <c r="AQ38">
        <f ca="1"/>
        <v>0</v>
      </c>
      <c r="AR38">
        <f ca="1"/>
        <v>0</v>
      </c>
      <c r="AS38">
        <f ca="1"/>
        <v>0</v>
      </c>
      <c r="AT38">
        <f ca="1"/>
        <v>0</v>
      </c>
      <c r="AU38">
        <f ca="1"/>
        <v>0</v>
      </c>
      <c r="AV38">
        <f ca="1"/>
        <v>0</v>
      </c>
      <c r="AW38">
        <f ca="1"/>
        <v>0</v>
      </c>
      <c r="AX38">
        <f ca="1"/>
        <v>0</v>
      </c>
      <c r="AY38">
        <f ca="1"/>
        <v>0</v>
      </c>
      <c r="AZ38">
        <f ca="1"/>
        <v>0</v>
      </c>
      <c r="BA38">
        <f ca="1"/>
        <v>0</v>
      </c>
      <c r="BB38">
        <f ca="1"/>
        <v>0</v>
      </c>
      <c r="BC38">
        <f ca="1"/>
        <v>0</v>
      </c>
      <c r="BD38">
        <f ca="1"/>
        <v>0</v>
      </c>
      <c r="BE38">
        <f ca="1"/>
        <v>0</v>
      </c>
      <c r="BF38">
        <f ca="1"/>
        <v>0</v>
      </c>
      <c r="BG38">
        <f ca="1"/>
        <v>0</v>
      </c>
      <c r="BH38">
        <f ca="1"/>
        <v>0</v>
      </c>
      <c r="BI38">
        <f ca="1"/>
        <v>0</v>
      </c>
      <c r="BJ38">
        <f ca="1"/>
        <v>0</v>
      </c>
      <c r="BK38">
        <f ca="1"/>
        <v>0</v>
      </c>
      <c r="BL38">
        <f ca="1"/>
        <v>0</v>
      </c>
      <c r="BM38">
        <f ca="1"/>
        <v>0</v>
      </c>
      <c r="BN38">
        <f ca="1"/>
        <v>0</v>
      </c>
      <c r="BO38">
        <f ca="1"/>
        <v>0</v>
      </c>
      <c r="BP38">
        <f ca="1"/>
        <v>0</v>
      </c>
      <c r="BQ38">
        <f ca="1"/>
        <v>0</v>
      </c>
      <c r="BR38" t="str">
        <f ca="1"/>
        <v/>
      </c>
      <c r="BS38">
        <f ca="1"/>
        <v>0</v>
      </c>
      <c r="BT38">
        <f ca="1"/>
        <v>0</v>
      </c>
      <c r="BU38" t="b">
        <f ca="1"/>
        <v>0</v>
      </c>
      <c r="BV38" t="b">
        <f ca="1"/>
        <v>0</v>
      </c>
      <c r="BW38">
        <f ca="1"/>
        <v>0</v>
      </c>
      <c r="BX38">
        <f ca="1"/>
        <v>0</v>
      </c>
      <c r="BY38">
        <f ca="1"/>
        <v>0</v>
      </c>
      <c r="BZ38">
        <f ca="1"/>
        <v>0</v>
      </c>
      <c r="CA38">
        <f ca="1"/>
        <v>0</v>
      </c>
      <c r="CB38">
        <f ca="1"/>
        <v>0</v>
      </c>
      <c r="CC38" t="b">
        <f ca="1"/>
        <v>0</v>
      </c>
      <c r="CD38" t="b">
        <f ca="1"/>
        <v>1</v>
      </c>
      <c r="CE38">
        <f ca="1"/>
        <v>0</v>
      </c>
      <c r="CF38">
        <f ca="1"/>
        <v>0</v>
      </c>
      <c r="CG38">
        <f ca="1"/>
        <v>0</v>
      </c>
      <c r="CH38">
        <f ca="1"/>
        <v>83</v>
      </c>
      <c r="CI38">
        <f ca="1"/>
        <v>97</v>
      </c>
      <c r="CJ38">
        <f ca="1"/>
        <v>0</v>
      </c>
      <c r="CK38">
        <f ca="1"/>
        <v>0</v>
      </c>
      <c r="CL38">
        <f ca="1"/>
        <v>0</v>
      </c>
      <c r="CM38">
        <f ca="1"/>
        <v>0</v>
      </c>
      <c r="CN38">
        <f ca="1"/>
        <v>0</v>
      </c>
      <c r="CO38">
        <f ca="1"/>
        <v>0</v>
      </c>
      <c r="CP38">
        <f ca="1"/>
        <v>0</v>
      </c>
      <c r="CQ38">
        <f ca="1"/>
        <v>0</v>
      </c>
      <c r="CR38">
        <f ca="1"/>
        <v>0</v>
      </c>
      <c r="CS38">
        <f ca="1"/>
        <v>0</v>
      </c>
      <c r="CT38">
        <f ca="1"/>
        <v>0</v>
      </c>
      <c r="CU38" t="b">
        <f ca="1"/>
        <v>1</v>
      </c>
      <c r="CV38" t="b">
        <f ca="1"/>
        <v>1</v>
      </c>
      <c r="CW38" t="b">
        <f ca="1"/>
        <v>0</v>
      </c>
      <c r="CX38">
        <f ca="1"/>
        <v>97</v>
      </c>
      <c r="CY38">
        <f ca="1"/>
        <v>3</v>
      </c>
      <c r="CZ38">
        <f ca="1"/>
        <v>0</v>
      </c>
      <c r="DA38">
        <f ca="1"/>
        <v>0</v>
      </c>
      <c r="DB38" t="b">
        <f ca="1"/>
        <v>1</v>
      </c>
      <c r="DC38" t="b">
        <f ca="1"/>
        <v>0</v>
      </c>
      <c r="DD38">
        <f ca="1"/>
        <v>0</v>
      </c>
      <c r="DE38" t="b">
        <f ca="1"/>
        <v>0</v>
      </c>
      <c r="DF38">
        <f ca="1"/>
        <v>0</v>
      </c>
    </row>
    <row r="39" spans="1:110" x14ac:dyDescent="0.2">
      <c r="A39" t="str">
        <f ca="1"/>
        <v>5_31 Chalet</v>
      </c>
      <c r="B39">
        <f ca="1"/>
        <v>3</v>
      </c>
      <c r="C39">
        <f ca="1"/>
        <v>0</v>
      </c>
      <c r="D39">
        <f ca="1"/>
        <v>0</v>
      </c>
      <c r="E39">
        <f ca="1"/>
        <v>0</v>
      </c>
      <c r="F39">
        <f ca="1"/>
        <v>0</v>
      </c>
      <c r="G39">
        <f ca="1"/>
        <v>0</v>
      </c>
      <c r="H39">
        <f ca="1"/>
        <v>0</v>
      </c>
      <c r="I39">
        <f ca="1"/>
        <v>0</v>
      </c>
      <c r="J39">
        <f ca="1"/>
        <v>0</v>
      </c>
      <c r="K39" t="b">
        <f ca="1"/>
        <v>0</v>
      </c>
      <c r="L39" t="b">
        <f ca="1"/>
        <v>0</v>
      </c>
      <c r="M39" t="b">
        <f ca="1"/>
        <v>0</v>
      </c>
      <c r="N39" t="str">
        <f ca="1"/>
        <v>Mute</v>
      </c>
      <c r="O39" t="b">
        <f ca="1"/>
        <v>0</v>
      </c>
      <c r="P39">
        <f ca="1"/>
        <v>0</v>
      </c>
      <c r="Q39">
        <f ca="1"/>
        <v>0</v>
      </c>
      <c r="R39">
        <f ca="1"/>
        <v>0</v>
      </c>
      <c r="S39">
        <f ca="1"/>
        <v>0</v>
      </c>
      <c r="T39">
        <f ca="1"/>
        <v>0</v>
      </c>
      <c r="U39">
        <f ca="1"/>
        <v>0</v>
      </c>
      <c r="V39">
        <f ca="1"/>
        <v>0</v>
      </c>
      <c r="W39">
        <f ca="1"/>
        <v>0</v>
      </c>
      <c r="X39">
        <f ca="1"/>
        <v>0</v>
      </c>
      <c r="Y39">
        <f ca="1"/>
        <v>0</v>
      </c>
      <c r="Z39">
        <f ca="1"/>
        <v>3</v>
      </c>
      <c r="AA39">
        <f ca="1"/>
        <v>0</v>
      </c>
      <c r="AB39">
        <f ca="1"/>
        <v>0</v>
      </c>
      <c r="AC39">
        <f ca="1"/>
        <v>0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  <c r="AI39">
        <f ca="1"/>
        <v>0</v>
      </c>
      <c r="AJ39">
        <f ca="1"/>
        <v>0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  <c r="AQ39">
        <f ca="1"/>
        <v>0</v>
      </c>
      <c r="AR39">
        <f ca="1"/>
        <v>0</v>
      </c>
      <c r="AS39">
        <f ca="1"/>
        <v>0</v>
      </c>
      <c r="AT39">
        <f ca="1"/>
        <v>0</v>
      </c>
      <c r="AU39">
        <f ca="1"/>
        <v>0</v>
      </c>
      <c r="AV39">
        <f ca="1"/>
        <v>0</v>
      </c>
      <c r="AW39">
        <f ca="1"/>
        <v>0</v>
      </c>
      <c r="AX39">
        <f ca="1"/>
        <v>0</v>
      </c>
      <c r="AY39">
        <f ca="1"/>
        <v>0</v>
      </c>
      <c r="AZ39">
        <f ca="1"/>
        <v>0</v>
      </c>
      <c r="BA39">
        <f ca="1"/>
        <v>0</v>
      </c>
      <c r="BB39">
        <f ca="1"/>
        <v>0</v>
      </c>
      <c r="BC39">
        <f ca="1"/>
        <v>0</v>
      </c>
      <c r="BD39">
        <f ca="1"/>
        <v>0</v>
      </c>
      <c r="BE39">
        <f ca="1"/>
        <v>0</v>
      </c>
      <c r="BF39">
        <f ca="1"/>
        <v>0</v>
      </c>
      <c r="BG39">
        <f ca="1"/>
        <v>0</v>
      </c>
      <c r="BH39">
        <f ca="1"/>
        <v>0</v>
      </c>
      <c r="BI39">
        <f ca="1"/>
        <v>0</v>
      </c>
      <c r="BJ39">
        <f ca="1"/>
        <v>0</v>
      </c>
      <c r="BK39">
        <f ca="1"/>
        <v>0</v>
      </c>
      <c r="BL39">
        <f ca="1"/>
        <v>0</v>
      </c>
      <c r="BM39">
        <f ca="1"/>
        <v>0</v>
      </c>
      <c r="BN39">
        <f ca="1"/>
        <v>0</v>
      </c>
      <c r="BO39">
        <f ca="1"/>
        <v>0</v>
      </c>
      <c r="BP39">
        <f ca="1"/>
        <v>0</v>
      </c>
      <c r="BQ39">
        <f ca="1"/>
        <v>0</v>
      </c>
      <c r="BR39" t="str">
        <f ca="1"/>
        <v/>
      </c>
      <c r="BS39">
        <f ca="1"/>
        <v>0</v>
      </c>
      <c r="BT39">
        <f ca="1"/>
        <v>0</v>
      </c>
      <c r="BU39" t="b">
        <f ca="1"/>
        <v>0</v>
      </c>
      <c r="BV39" t="b">
        <f ca="1"/>
        <v>0</v>
      </c>
      <c r="BW39">
        <f ca="1"/>
        <v>0</v>
      </c>
      <c r="BX39">
        <f ca="1"/>
        <v>0</v>
      </c>
      <c r="BY39">
        <f ca="1"/>
        <v>0</v>
      </c>
      <c r="BZ39">
        <f ca="1"/>
        <v>0</v>
      </c>
      <c r="CA39">
        <f ca="1"/>
        <v>0</v>
      </c>
      <c r="CB39">
        <f ca="1"/>
        <v>0</v>
      </c>
      <c r="CC39" t="b">
        <f ca="1"/>
        <v>0</v>
      </c>
      <c r="CD39" t="b">
        <f ca="1"/>
        <v>1</v>
      </c>
      <c r="CE39">
        <f ca="1"/>
        <v>0</v>
      </c>
      <c r="CF39">
        <f ca="1"/>
        <v>0</v>
      </c>
      <c r="CG39">
        <f ca="1"/>
        <v>0</v>
      </c>
      <c r="CH39">
        <f ca="1"/>
        <v>0</v>
      </c>
      <c r="CI39" t="b">
        <f ca="1"/>
        <v>0</v>
      </c>
      <c r="CJ39">
        <f ca="1"/>
        <v>0</v>
      </c>
      <c r="CK39">
        <f ca="1"/>
        <v>0</v>
      </c>
      <c r="CL39">
        <f ca="1"/>
        <v>0</v>
      </c>
      <c r="CM39">
        <f ca="1"/>
        <v>0</v>
      </c>
      <c r="CN39">
        <f ca="1"/>
        <v>0</v>
      </c>
      <c r="CO39">
        <f ca="1"/>
        <v>0</v>
      </c>
      <c r="CP39">
        <f ca="1"/>
        <v>0</v>
      </c>
      <c r="CQ39">
        <f ca="1"/>
        <v>0</v>
      </c>
      <c r="CR39">
        <f ca="1"/>
        <v>0</v>
      </c>
      <c r="CS39">
        <f ca="1"/>
        <v>0</v>
      </c>
      <c r="CT39">
        <f ca="1"/>
        <v>0</v>
      </c>
      <c r="CU39" t="b">
        <f ca="1"/>
        <v>1</v>
      </c>
      <c r="CV39" t="b">
        <f ca="1"/>
        <v>1</v>
      </c>
      <c r="CW39">
        <f ca="1"/>
        <v>149</v>
      </c>
      <c r="CX39" t="b">
        <f ca="1"/>
        <v>0</v>
      </c>
      <c r="CY39">
        <f ca="1"/>
        <v>1</v>
      </c>
      <c r="CZ39">
        <f ca="1"/>
        <v>0</v>
      </c>
      <c r="DA39">
        <f ca="1"/>
        <v>0</v>
      </c>
      <c r="DB39" t="b">
        <f ca="1"/>
        <v>0</v>
      </c>
      <c r="DC39" t="b">
        <f ca="1"/>
        <v>0</v>
      </c>
      <c r="DD39">
        <f ca="1"/>
        <v>0</v>
      </c>
      <c r="DE39" t="b">
        <f ca="1"/>
        <v>0</v>
      </c>
      <c r="DF39">
        <f ca="1"/>
        <v>0</v>
      </c>
    </row>
    <row r="40" spans="1:110" x14ac:dyDescent="0.2">
      <c r="A40" t="str">
        <f ca="1"/>
        <v>5_31 Chalet</v>
      </c>
      <c r="B40">
        <f ca="1"/>
        <v>4</v>
      </c>
      <c r="C40">
        <f ca="1"/>
        <v>0</v>
      </c>
      <c r="D40">
        <f ca="1"/>
        <v>0</v>
      </c>
      <c r="E40">
        <f ca="1"/>
        <v>0</v>
      </c>
      <c r="F40">
        <f ca="1"/>
        <v>0</v>
      </c>
      <c r="G40">
        <f ca="1"/>
        <v>0</v>
      </c>
      <c r="H40">
        <f ca="1"/>
        <v>0</v>
      </c>
      <c r="I40">
        <f ca="1"/>
        <v>0</v>
      </c>
      <c r="J40" t="str">
        <f ca="1"/>
        <v>0:46</v>
      </c>
      <c r="K40" t="b">
        <f ca="1"/>
        <v>0</v>
      </c>
      <c r="L40" t="b">
        <f ca="1"/>
        <v>0</v>
      </c>
      <c r="M40" t="b">
        <f ca="1"/>
        <v>0</v>
      </c>
      <c r="N40" t="str">
        <f ca="1"/>
        <v>Mute</v>
      </c>
      <c r="O40" t="b">
        <f ca="1"/>
        <v>0</v>
      </c>
      <c r="P40">
        <f ca="1"/>
        <v>0</v>
      </c>
      <c r="Q40">
        <f ca="1"/>
        <v>0</v>
      </c>
      <c r="R40">
        <f ca="1"/>
        <v>0</v>
      </c>
      <c r="S40">
        <f ca="1"/>
        <v>0</v>
      </c>
      <c r="T40">
        <f ca="1"/>
        <v>0</v>
      </c>
      <c r="U40">
        <f ca="1"/>
        <v>0</v>
      </c>
      <c r="V40">
        <f ca="1"/>
        <v>0</v>
      </c>
      <c r="W40">
        <f ca="1"/>
        <v>0</v>
      </c>
      <c r="X40">
        <f ca="1"/>
        <v>0</v>
      </c>
      <c r="Y40">
        <f ca="1"/>
        <v>0</v>
      </c>
      <c r="Z40">
        <f ca="1"/>
        <v>4</v>
      </c>
      <c r="AA40">
        <f ca="1"/>
        <v>0</v>
      </c>
      <c r="AB40">
        <f ca="1"/>
        <v>0</v>
      </c>
      <c r="AC40">
        <f ca="1"/>
        <v>0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  <c r="AI40">
        <f ca="1"/>
        <v>0</v>
      </c>
      <c r="AJ40">
        <f ca="1"/>
        <v>0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  <c r="AQ40">
        <f ca="1"/>
        <v>0</v>
      </c>
      <c r="AR40">
        <f ca="1"/>
        <v>0</v>
      </c>
      <c r="AS40">
        <f ca="1"/>
        <v>0</v>
      </c>
      <c r="AT40">
        <f ca="1"/>
        <v>0</v>
      </c>
      <c r="AU40">
        <f ca="1"/>
        <v>0</v>
      </c>
      <c r="AV40">
        <f ca="1"/>
        <v>0</v>
      </c>
      <c r="AW40">
        <f ca="1"/>
        <v>0</v>
      </c>
      <c r="AX40">
        <f ca="1"/>
        <v>0</v>
      </c>
      <c r="AY40">
        <f ca="1"/>
        <v>0</v>
      </c>
      <c r="AZ40">
        <f ca="1"/>
        <v>0</v>
      </c>
      <c r="BA40">
        <f ca="1"/>
        <v>0</v>
      </c>
      <c r="BB40">
        <f ca="1"/>
        <v>0</v>
      </c>
      <c r="BC40">
        <f ca="1"/>
        <v>0</v>
      </c>
      <c r="BD40">
        <f ca="1"/>
        <v>0</v>
      </c>
      <c r="BE40">
        <f ca="1"/>
        <v>0</v>
      </c>
      <c r="BF40">
        <f ca="1"/>
        <v>0</v>
      </c>
      <c r="BG40">
        <f ca="1"/>
        <v>0</v>
      </c>
      <c r="BH40">
        <f ca="1"/>
        <v>0</v>
      </c>
      <c r="BI40">
        <f ca="1"/>
        <v>0</v>
      </c>
      <c r="BJ40">
        <f ca="1"/>
        <v>0</v>
      </c>
      <c r="BK40">
        <f ca="1"/>
        <v>0</v>
      </c>
      <c r="BL40">
        <f ca="1"/>
        <v>0</v>
      </c>
      <c r="BM40">
        <f ca="1"/>
        <v>0</v>
      </c>
      <c r="BN40">
        <f ca="1"/>
        <v>0</v>
      </c>
      <c r="BO40">
        <f ca="1"/>
        <v>0</v>
      </c>
      <c r="BP40">
        <f ca="1"/>
        <v>0</v>
      </c>
      <c r="BQ40">
        <f ca="1"/>
        <v>0</v>
      </c>
      <c r="BR40" t="str">
        <f ca="1"/>
        <v/>
      </c>
      <c r="BS40">
        <f ca="1"/>
        <v>0</v>
      </c>
      <c r="BT40">
        <f ca="1"/>
        <v>0</v>
      </c>
      <c r="BU40" t="b">
        <f ca="1"/>
        <v>0</v>
      </c>
      <c r="BV40" t="b">
        <f ca="1"/>
        <v>0</v>
      </c>
      <c r="BW40">
        <f ca="1"/>
        <v>0</v>
      </c>
      <c r="BX40">
        <f ca="1"/>
        <v>0</v>
      </c>
      <c r="BY40">
        <f ca="1"/>
        <v>0</v>
      </c>
      <c r="BZ40">
        <f ca="1"/>
        <v>0</v>
      </c>
      <c r="CA40">
        <f ca="1"/>
        <v>1</v>
      </c>
      <c r="CB40">
        <f ca="1"/>
        <v>1</v>
      </c>
      <c r="CC40" t="b">
        <f ca="1"/>
        <v>0</v>
      </c>
      <c r="CD40" t="b">
        <f ca="1"/>
        <v>1</v>
      </c>
      <c r="CE40">
        <f ca="1"/>
        <v>0</v>
      </c>
      <c r="CF40">
        <f ca="1"/>
        <v>0</v>
      </c>
      <c r="CG40">
        <f ca="1"/>
        <v>0</v>
      </c>
      <c r="CH40">
        <f ca="1"/>
        <v>46</v>
      </c>
      <c r="CI40">
        <f ca="1"/>
        <v>134</v>
      </c>
      <c r="CJ40">
        <f ca="1"/>
        <v>0</v>
      </c>
      <c r="CK40">
        <f ca="1"/>
        <v>0</v>
      </c>
      <c r="CL40">
        <f ca="1"/>
        <v>0</v>
      </c>
      <c r="CM40">
        <f ca="1"/>
        <v>0</v>
      </c>
      <c r="CN40">
        <f ca="1"/>
        <v>0</v>
      </c>
      <c r="CO40">
        <f ca="1"/>
        <v>0</v>
      </c>
      <c r="CP40">
        <f ca="1"/>
        <v>0</v>
      </c>
      <c r="CQ40">
        <f ca="1"/>
        <v>0</v>
      </c>
      <c r="CR40">
        <f ca="1"/>
        <v>0</v>
      </c>
      <c r="CS40">
        <f ca="1"/>
        <v>0</v>
      </c>
      <c r="CT40">
        <f ca="1"/>
        <v>0</v>
      </c>
      <c r="CU40" t="b">
        <f ca="1"/>
        <v>1</v>
      </c>
      <c r="CV40" t="b">
        <f ca="1"/>
        <v>1</v>
      </c>
      <c r="CW40">
        <f ca="1"/>
        <v>148</v>
      </c>
      <c r="CX40">
        <f ca="1"/>
        <v>134</v>
      </c>
      <c r="CY40">
        <f ca="1"/>
        <v>1</v>
      </c>
      <c r="CZ40">
        <f ca="1"/>
        <v>1</v>
      </c>
      <c r="DA40">
        <f ca="1"/>
        <v>0</v>
      </c>
      <c r="DB40" t="b">
        <f ca="1"/>
        <v>0</v>
      </c>
      <c r="DC40" t="b">
        <f ca="1"/>
        <v>0</v>
      </c>
      <c r="DD40">
        <f ca="1"/>
        <v>0</v>
      </c>
      <c r="DE40" t="b">
        <f ca="1"/>
        <v>0</v>
      </c>
      <c r="DF40">
        <f ca="1"/>
        <v>0</v>
      </c>
    </row>
    <row r="41" spans="1:110" x14ac:dyDescent="0.2">
      <c r="A41" t="str">
        <f ca="1"/>
        <v>5_31 Chalet</v>
      </c>
      <c r="B41">
        <f ca="1"/>
        <v>5</v>
      </c>
      <c r="C41">
        <f ca="1"/>
        <v>0</v>
      </c>
      <c r="D41">
        <f ca="1"/>
        <v>0</v>
      </c>
      <c r="E41">
        <f ca="1"/>
        <v>0</v>
      </c>
      <c r="F41">
        <f ca="1"/>
        <v>0</v>
      </c>
      <c r="G41">
        <f ca="1"/>
        <v>0</v>
      </c>
      <c r="H41">
        <f ca="1"/>
        <v>0</v>
      </c>
      <c r="I41">
        <f ca="1"/>
        <v>0</v>
      </c>
      <c r="J41" t="str">
        <f ca="1"/>
        <v>0:20</v>
      </c>
      <c r="K41" t="b">
        <f ca="1"/>
        <v>0</v>
      </c>
      <c r="L41" t="b">
        <f ca="1"/>
        <v>0</v>
      </c>
      <c r="M41" t="b">
        <f ca="1"/>
        <v>0</v>
      </c>
      <c r="N41" t="str">
        <f ca="1"/>
        <v>Aruni</v>
      </c>
      <c r="O41" t="b">
        <f ca="1"/>
        <v>0</v>
      </c>
      <c r="P41">
        <f ca="1"/>
        <v>0</v>
      </c>
      <c r="Q41">
        <f ca="1"/>
        <v>0</v>
      </c>
      <c r="R41">
        <f ca="1"/>
        <v>0</v>
      </c>
      <c r="S41">
        <f ca="1"/>
        <v>0</v>
      </c>
      <c r="T41">
        <f ca="1"/>
        <v>0</v>
      </c>
      <c r="U41">
        <f ca="1"/>
        <v>0</v>
      </c>
      <c r="V41">
        <f ca="1"/>
        <v>0</v>
      </c>
      <c r="W41">
        <f ca="1"/>
        <v>0</v>
      </c>
      <c r="X41">
        <f ca="1"/>
        <v>0</v>
      </c>
      <c r="Y41">
        <f ca="1"/>
        <v>0</v>
      </c>
      <c r="Z41">
        <f ca="1"/>
        <v>5</v>
      </c>
      <c r="AA41">
        <f ca="1"/>
        <v>0</v>
      </c>
      <c r="AB41">
        <f ca="1"/>
        <v>0</v>
      </c>
      <c r="AC41">
        <f ca="1"/>
        <v>0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  <c r="AI41">
        <f ca="1"/>
        <v>0</v>
      </c>
      <c r="AJ41">
        <f ca="1"/>
        <v>0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  <c r="AQ41">
        <f ca="1"/>
        <v>0</v>
      </c>
      <c r="AR41">
        <f ca="1"/>
        <v>0</v>
      </c>
      <c r="AS41">
        <f ca="1"/>
        <v>0</v>
      </c>
      <c r="AT41">
        <f ca="1"/>
        <v>0</v>
      </c>
      <c r="AU41">
        <f ca="1"/>
        <v>0</v>
      </c>
      <c r="AV41">
        <f ca="1"/>
        <v>0</v>
      </c>
      <c r="AW41">
        <f ca="1"/>
        <v>0</v>
      </c>
      <c r="AX41">
        <f ca="1"/>
        <v>0</v>
      </c>
      <c r="AY41">
        <f ca="1"/>
        <v>0</v>
      </c>
      <c r="AZ41">
        <f ca="1"/>
        <v>0</v>
      </c>
      <c r="BA41">
        <f ca="1"/>
        <v>0</v>
      </c>
      <c r="BB41">
        <f ca="1"/>
        <v>0</v>
      </c>
      <c r="BC41">
        <f ca="1"/>
        <v>0</v>
      </c>
      <c r="BD41">
        <f ca="1"/>
        <v>0</v>
      </c>
      <c r="BE41">
        <f ca="1"/>
        <v>0</v>
      </c>
      <c r="BF41">
        <f ca="1"/>
        <v>0</v>
      </c>
      <c r="BG41">
        <f ca="1"/>
        <v>0</v>
      </c>
      <c r="BH41">
        <f ca="1"/>
        <v>0</v>
      </c>
      <c r="BI41">
        <f ca="1"/>
        <v>0</v>
      </c>
      <c r="BJ41">
        <f ca="1"/>
        <v>0</v>
      </c>
      <c r="BK41">
        <f ca="1"/>
        <v>0</v>
      </c>
      <c r="BL41">
        <f ca="1"/>
        <v>0</v>
      </c>
      <c r="BM41">
        <f ca="1"/>
        <v>0</v>
      </c>
      <c r="BN41">
        <f ca="1"/>
        <v>0</v>
      </c>
      <c r="BO41">
        <f ca="1"/>
        <v>0</v>
      </c>
      <c r="BP41">
        <f ca="1"/>
        <v>0</v>
      </c>
      <c r="BQ41">
        <f ca="1"/>
        <v>0</v>
      </c>
      <c r="BR41" t="str">
        <f ca="1"/>
        <v/>
      </c>
      <c r="BS41">
        <f ca="1"/>
        <v>0</v>
      </c>
      <c r="BT41">
        <f ca="1"/>
        <v>0</v>
      </c>
      <c r="BU41" t="b">
        <f ca="1"/>
        <v>0</v>
      </c>
      <c r="BV41" t="b">
        <f ca="1"/>
        <v>0</v>
      </c>
      <c r="BW41">
        <f ca="1"/>
        <v>0</v>
      </c>
      <c r="BX41">
        <f ca="1"/>
        <v>0</v>
      </c>
      <c r="BY41">
        <f ca="1"/>
        <v>0</v>
      </c>
      <c r="BZ41">
        <f ca="1"/>
        <v>0</v>
      </c>
      <c r="CA41">
        <f ca="1"/>
        <v>0</v>
      </c>
      <c r="CB41">
        <f ca="1"/>
        <v>0</v>
      </c>
      <c r="CC41" t="b">
        <f ca="1"/>
        <v>0</v>
      </c>
      <c r="CD41" t="b">
        <f ca="1"/>
        <v>0</v>
      </c>
      <c r="CE41">
        <f ca="1"/>
        <v>0</v>
      </c>
      <c r="CF41">
        <f ca="1"/>
        <v>0</v>
      </c>
      <c r="CG41">
        <f ca="1"/>
        <v>0</v>
      </c>
      <c r="CH41">
        <f ca="1"/>
        <v>20</v>
      </c>
      <c r="CI41">
        <f ca="1"/>
        <v>160</v>
      </c>
      <c r="CJ41">
        <f ca="1"/>
        <v>0</v>
      </c>
      <c r="CK41">
        <f ca="1"/>
        <v>0</v>
      </c>
      <c r="CL41">
        <f ca="1"/>
        <v>0</v>
      </c>
      <c r="CM41">
        <f ca="1"/>
        <v>0</v>
      </c>
      <c r="CN41">
        <f ca="1"/>
        <v>0</v>
      </c>
      <c r="CO41">
        <f ca="1"/>
        <v>0</v>
      </c>
      <c r="CP41">
        <f ca="1"/>
        <v>0</v>
      </c>
      <c r="CQ41">
        <f ca="1"/>
        <v>0</v>
      </c>
      <c r="CR41">
        <f ca="1"/>
        <v>0</v>
      </c>
      <c r="CS41">
        <f ca="1"/>
        <v>0</v>
      </c>
      <c r="CT41">
        <f ca="1"/>
        <v>0</v>
      </c>
      <c r="CU41" t="b">
        <f ca="1"/>
        <v>0</v>
      </c>
      <c r="CV41" t="b">
        <f ca="1"/>
        <v>0</v>
      </c>
      <c r="CW41">
        <f ca="1"/>
        <v>124</v>
      </c>
      <c r="CX41">
        <f ca="1"/>
        <v>160</v>
      </c>
      <c r="CY41">
        <f ca="1"/>
        <v>0</v>
      </c>
      <c r="CZ41">
        <f ca="1"/>
        <v>0</v>
      </c>
      <c r="DA41">
        <f ca="1"/>
        <v>0</v>
      </c>
      <c r="DB41" t="b">
        <f ca="1"/>
        <v>0</v>
      </c>
      <c r="DC41" t="b">
        <f ca="1"/>
        <v>0</v>
      </c>
      <c r="DD41">
        <f ca="1"/>
        <v>0</v>
      </c>
      <c r="DE41" t="b">
        <f ca="1"/>
        <v>0</v>
      </c>
      <c r="DF41">
        <f ca="1"/>
        <v>0</v>
      </c>
    </row>
    <row r="42" spans="1:110" x14ac:dyDescent="0.2">
      <c r="A42" t="str">
        <f ca="1"/>
        <v>5_31 Chalet</v>
      </c>
      <c r="B42">
        <f ca="1"/>
        <v>6</v>
      </c>
      <c r="C42">
        <f ca="1"/>
        <v>0</v>
      </c>
      <c r="D42">
        <f ca="1"/>
        <v>0</v>
      </c>
      <c r="E42">
        <f ca="1"/>
        <v>0</v>
      </c>
      <c r="F42">
        <f ca="1"/>
        <v>0</v>
      </c>
      <c r="G42">
        <f ca="1"/>
        <v>0</v>
      </c>
      <c r="H42">
        <f ca="1"/>
        <v>0</v>
      </c>
      <c r="I42">
        <f ca="1"/>
        <v>0</v>
      </c>
      <c r="J42" t="str">
        <f ca="1"/>
        <v>1:22</v>
      </c>
      <c r="K42" t="b">
        <f ca="1"/>
        <v>0</v>
      </c>
      <c r="L42" t="b">
        <f ca="1"/>
        <v>0</v>
      </c>
      <c r="M42" t="b">
        <f ca="1"/>
        <v>0</v>
      </c>
      <c r="N42" t="str">
        <f ca="1"/>
        <v>Mute</v>
      </c>
      <c r="O42" t="b">
        <f ca="1"/>
        <v>0</v>
      </c>
      <c r="P42">
        <f ca="1"/>
        <v>0</v>
      </c>
      <c r="Q42">
        <f ca="1"/>
        <v>0</v>
      </c>
      <c r="R42">
        <f ca="1"/>
        <v>0</v>
      </c>
      <c r="S42">
        <f ca="1"/>
        <v>0</v>
      </c>
      <c r="T42">
        <f ca="1"/>
        <v>0</v>
      </c>
      <c r="U42">
        <f ca="1"/>
        <v>0</v>
      </c>
      <c r="V42">
        <f ca="1"/>
        <v>0</v>
      </c>
      <c r="W42">
        <f ca="1"/>
        <v>0</v>
      </c>
      <c r="X42">
        <f ca="1"/>
        <v>0</v>
      </c>
      <c r="Y42">
        <f ca="1"/>
        <v>0</v>
      </c>
      <c r="Z42">
        <f ca="1"/>
        <v>6</v>
      </c>
      <c r="AA42">
        <f ca="1"/>
        <v>0</v>
      </c>
      <c r="AB42">
        <f ca="1"/>
        <v>0</v>
      </c>
      <c r="AC42">
        <f ca="1"/>
        <v>0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  <c r="AI42">
        <f ca="1"/>
        <v>0</v>
      </c>
      <c r="AJ42">
        <f ca="1"/>
        <v>0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  <c r="AQ42">
        <f ca="1"/>
        <v>0</v>
      </c>
      <c r="AR42">
        <f ca="1"/>
        <v>0</v>
      </c>
      <c r="AS42">
        <f ca="1"/>
        <v>0</v>
      </c>
      <c r="AT42">
        <f ca="1"/>
        <v>0</v>
      </c>
      <c r="AU42">
        <f ca="1"/>
        <v>0</v>
      </c>
      <c r="AV42">
        <f ca="1"/>
        <v>0</v>
      </c>
      <c r="AW42">
        <f ca="1"/>
        <v>0</v>
      </c>
      <c r="AX42">
        <f ca="1"/>
        <v>0</v>
      </c>
      <c r="AY42">
        <f ca="1"/>
        <v>0</v>
      </c>
      <c r="AZ42">
        <f ca="1"/>
        <v>0</v>
      </c>
      <c r="BA42">
        <f ca="1"/>
        <v>0</v>
      </c>
      <c r="BB42">
        <f ca="1"/>
        <v>0</v>
      </c>
      <c r="BC42">
        <f ca="1"/>
        <v>0</v>
      </c>
      <c r="BD42">
        <f ca="1"/>
        <v>0</v>
      </c>
      <c r="BE42">
        <f ca="1"/>
        <v>0</v>
      </c>
      <c r="BF42">
        <f ca="1"/>
        <v>0</v>
      </c>
      <c r="BG42">
        <f ca="1"/>
        <v>0</v>
      </c>
      <c r="BH42">
        <f ca="1"/>
        <v>0</v>
      </c>
      <c r="BI42">
        <f ca="1"/>
        <v>0</v>
      </c>
      <c r="BJ42">
        <f ca="1"/>
        <v>0</v>
      </c>
      <c r="BK42">
        <f ca="1"/>
        <v>0</v>
      </c>
      <c r="BL42">
        <f ca="1"/>
        <v>0</v>
      </c>
      <c r="BM42">
        <f ca="1"/>
        <v>0</v>
      </c>
      <c r="BN42">
        <f ca="1"/>
        <v>0</v>
      </c>
      <c r="BO42">
        <f ca="1"/>
        <v>0</v>
      </c>
      <c r="BP42">
        <f ca="1"/>
        <v>0</v>
      </c>
      <c r="BQ42">
        <f ca="1"/>
        <v>0</v>
      </c>
      <c r="BR42" t="str">
        <f ca="1"/>
        <v/>
      </c>
      <c r="BS42">
        <f ca="1"/>
        <v>0</v>
      </c>
      <c r="BT42">
        <f ca="1"/>
        <v>0</v>
      </c>
      <c r="BU42" t="b">
        <f ca="1"/>
        <v>0</v>
      </c>
      <c r="BV42" t="b">
        <f ca="1"/>
        <v>0</v>
      </c>
      <c r="BW42">
        <f ca="1"/>
        <v>0</v>
      </c>
      <c r="BX42">
        <f ca="1"/>
        <v>0</v>
      </c>
      <c r="BY42">
        <f ca="1"/>
        <v>0</v>
      </c>
      <c r="BZ42">
        <f ca="1"/>
        <v>0</v>
      </c>
      <c r="CA42">
        <f ca="1"/>
        <v>0</v>
      </c>
      <c r="CB42">
        <f ca="1"/>
        <v>0</v>
      </c>
      <c r="CC42" t="b">
        <f ca="1"/>
        <v>0</v>
      </c>
      <c r="CD42" t="b">
        <f ca="1"/>
        <v>0</v>
      </c>
      <c r="CE42">
        <f ca="1"/>
        <v>0</v>
      </c>
      <c r="CF42">
        <f ca="1"/>
        <v>0</v>
      </c>
      <c r="CG42">
        <f ca="1"/>
        <v>0</v>
      </c>
      <c r="CH42">
        <f ca="1"/>
        <v>82</v>
      </c>
      <c r="CI42">
        <f ca="1"/>
        <v>98</v>
      </c>
      <c r="CJ42">
        <f ca="1"/>
        <v>0</v>
      </c>
      <c r="CK42">
        <f ca="1"/>
        <v>0</v>
      </c>
      <c r="CL42">
        <f ca="1"/>
        <v>0</v>
      </c>
      <c r="CM42">
        <f ca="1"/>
        <v>0</v>
      </c>
      <c r="CN42">
        <f ca="1"/>
        <v>0</v>
      </c>
      <c r="CO42">
        <f ca="1"/>
        <v>0</v>
      </c>
      <c r="CP42">
        <f ca="1"/>
        <v>0</v>
      </c>
      <c r="CQ42">
        <f ca="1"/>
        <v>0</v>
      </c>
      <c r="CR42">
        <f ca="1"/>
        <v>0</v>
      </c>
      <c r="CS42">
        <f ca="1"/>
        <v>0</v>
      </c>
      <c r="CT42">
        <f ca="1"/>
        <v>0</v>
      </c>
      <c r="CU42" t="b">
        <f ca="1"/>
        <v>1</v>
      </c>
      <c r="CV42" t="b">
        <f ca="1"/>
        <v>0</v>
      </c>
      <c r="CW42">
        <f ca="1"/>
        <v>76</v>
      </c>
      <c r="CX42">
        <f ca="1"/>
        <v>98</v>
      </c>
      <c r="CY42">
        <f ca="1"/>
        <v>2</v>
      </c>
      <c r="CZ42">
        <f ca="1"/>
        <v>0</v>
      </c>
      <c r="DA42">
        <f ca="1"/>
        <v>0</v>
      </c>
      <c r="DB42" t="b">
        <f ca="1"/>
        <v>0</v>
      </c>
      <c r="DC42" t="b">
        <f ca="1"/>
        <v>0</v>
      </c>
      <c r="DD42">
        <f ca="1"/>
        <v>0</v>
      </c>
      <c r="DE42" t="b">
        <f ca="1"/>
        <v>0</v>
      </c>
      <c r="DF42">
        <f ca="1"/>
        <v>0</v>
      </c>
    </row>
    <row r="43" spans="1:110" x14ac:dyDescent="0.2">
      <c r="A43" t="str">
        <f ca="1"/>
        <v>5_31 Chalet</v>
      </c>
      <c r="B43">
        <f ca="1"/>
        <v>7</v>
      </c>
      <c r="C43">
        <f ca="1"/>
        <v>0</v>
      </c>
      <c r="D43">
        <f ca="1"/>
        <v>0</v>
      </c>
      <c r="E43">
        <f ca="1"/>
        <v>0</v>
      </c>
      <c r="F43">
        <f ca="1"/>
        <v>0</v>
      </c>
      <c r="G43">
        <f ca="1"/>
        <v>0</v>
      </c>
      <c r="H43">
        <f ca="1"/>
        <v>0</v>
      </c>
      <c r="I43">
        <f ca="1"/>
        <v>0</v>
      </c>
      <c r="J43">
        <f ca="1"/>
        <v>0</v>
      </c>
      <c r="K43" t="b">
        <f ca="1"/>
        <v>0</v>
      </c>
      <c r="L43" t="b">
        <f ca="1"/>
        <v>0</v>
      </c>
      <c r="M43" t="b">
        <f ca="1"/>
        <v>0</v>
      </c>
      <c r="N43" t="str">
        <f ca="1"/>
        <v>Zofia</v>
      </c>
      <c r="O43" t="b">
        <f ca="1"/>
        <v>0</v>
      </c>
      <c r="P43">
        <f ca="1"/>
        <v>0</v>
      </c>
      <c r="Q43">
        <f ca="1"/>
        <v>0</v>
      </c>
      <c r="R43">
        <f ca="1"/>
        <v>0</v>
      </c>
      <c r="S43">
        <f ca="1"/>
        <v>0</v>
      </c>
      <c r="T43">
        <f ca="1"/>
        <v>0</v>
      </c>
      <c r="U43">
        <f ca="1"/>
        <v>0</v>
      </c>
      <c r="V43">
        <f ca="1"/>
        <v>0</v>
      </c>
      <c r="W43">
        <f ca="1"/>
        <v>0</v>
      </c>
      <c r="X43">
        <f ca="1"/>
        <v>0</v>
      </c>
      <c r="Y43">
        <f ca="1"/>
        <v>0</v>
      </c>
      <c r="Z43">
        <f ca="1"/>
        <v>7</v>
      </c>
      <c r="AA43">
        <f ca="1"/>
        <v>0</v>
      </c>
      <c r="AB43">
        <f ca="1"/>
        <v>0</v>
      </c>
      <c r="AC43">
        <f ca="1"/>
        <v>0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  <c r="AI43">
        <f ca="1"/>
        <v>0</v>
      </c>
      <c r="AJ43">
        <f ca="1"/>
        <v>0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>
        <f ca="1"/>
        <v>0</v>
      </c>
      <c r="AP43">
        <f ca="1"/>
        <v>0</v>
      </c>
      <c r="AQ43">
        <f ca="1"/>
        <v>0</v>
      </c>
      <c r="AR43">
        <f ca="1"/>
        <v>0</v>
      </c>
      <c r="AS43">
        <f ca="1"/>
        <v>0</v>
      </c>
      <c r="AT43">
        <f ca="1"/>
        <v>0</v>
      </c>
      <c r="AU43">
        <f ca="1"/>
        <v>0</v>
      </c>
      <c r="AV43">
        <f ca="1"/>
        <v>0</v>
      </c>
      <c r="AW43">
        <f ca="1"/>
        <v>0</v>
      </c>
      <c r="AX43">
        <f ca="1"/>
        <v>0</v>
      </c>
      <c r="AY43">
        <f ca="1"/>
        <v>0</v>
      </c>
      <c r="AZ43">
        <f ca="1"/>
        <v>0</v>
      </c>
      <c r="BA43">
        <f ca="1"/>
        <v>0</v>
      </c>
      <c r="BB43">
        <f ca="1"/>
        <v>0</v>
      </c>
      <c r="BC43">
        <f ca="1"/>
        <v>0</v>
      </c>
      <c r="BD43">
        <f ca="1"/>
        <v>0</v>
      </c>
      <c r="BE43">
        <f ca="1"/>
        <v>0</v>
      </c>
      <c r="BF43">
        <f ca="1"/>
        <v>0</v>
      </c>
      <c r="BG43">
        <f ca="1"/>
        <v>0</v>
      </c>
      <c r="BH43">
        <f ca="1"/>
        <v>0</v>
      </c>
      <c r="BI43">
        <f ca="1"/>
        <v>0</v>
      </c>
      <c r="BJ43">
        <f ca="1"/>
        <v>0</v>
      </c>
      <c r="BK43">
        <f ca="1"/>
        <v>0</v>
      </c>
      <c r="BL43">
        <f ca="1"/>
        <v>0</v>
      </c>
      <c r="BM43">
        <f ca="1"/>
        <v>0</v>
      </c>
      <c r="BN43">
        <f ca="1"/>
        <v>0</v>
      </c>
      <c r="BO43">
        <f ca="1"/>
        <v>0</v>
      </c>
      <c r="BP43">
        <f ca="1"/>
        <v>0</v>
      </c>
      <c r="BQ43">
        <f ca="1"/>
        <v>0</v>
      </c>
      <c r="BR43" t="str">
        <f ca="1"/>
        <v/>
      </c>
      <c r="BS43">
        <f ca="1"/>
        <v>0</v>
      </c>
      <c r="BT43">
        <f ca="1"/>
        <v>0</v>
      </c>
      <c r="BU43" t="b">
        <f ca="1"/>
        <v>0</v>
      </c>
      <c r="BV43" t="b">
        <f ca="1"/>
        <v>0</v>
      </c>
      <c r="BW43">
        <f ca="1"/>
        <v>0</v>
      </c>
      <c r="BX43">
        <f ca="1"/>
        <v>0</v>
      </c>
      <c r="BY43">
        <f ca="1"/>
        <v>0</v>
      </c>
      <c r="BZ43">
        <f ca="1"/>
        <v>0</v>
      </c>
      <c r="CA43">
        <f ca="1"/>
        <v>1</v>
      </c>
      <c r="CB43">
        <f ca="1"/>
        <v>1</v>
      </c>
      <c r="CC43" t="b">
        <f ca="1"/>
        <v>0</v>
      </c>
      <c r="CD43" t="b">
        <f ca="1"/>
        <v>1</v>
      </c>
      <c r="CE43">
        <f ca="1"/>
        <v>0</v>
      </c>
      <c r="CF43">
        <f ca="1"/>
        <v>0</v>
      </c>
      <c r="CG43">
        <f ca="1"/>
        <v>0</v>
      </c>
      <c r="CH43">
        <f ca="1"/>
        <v>0</v>
      </c>
      <c r="CI43" t="b">
        <f ca="1"/>
        <v>0</v>
      </c>
      <c r="CJ43">
        <f ca="1"/>
        <v>0</v>
      </c>
      <c r="CK43">
        <f ca="1"/>
        <v>0</v>
      </c>
      <c r="CL43">
        <f ca="1"/>
        <v>0</v>
      </c>
      <c r="CM43">
        <f ca="1"/>
        <v>0</v>
      </c>
      <c r="CN43">
        <f ca="1"/>
        <v>0</v>
      </c>
      <c r="CO43">
        <f ca="1"/>
        <v>0</v>
      </c>
      <c r="CP43">
        <f ca="1"/>
        <v>0</v>
      </c>
      <c r="CQ43">
        <f ca="1"/>
        <v>0</v>
      </c>
      <c r="CR43">
        <f ca="1"/>
        <v>0</v>
      </c>
      <c r="CS43">
        <f ca="1"/>
        <v>0</v>
      </c>
      <c r="CT43">
        <f ca="1"/>
        <v>0</v>
      </c>
      <c r="CU43">
        <f ca="1"/>
        <v>0</v>
      </c>
      <c r="CV43">
        <f ca="1"/>
        <v>0</v>
      </c>
      <c r="CW43">
        <f ca="1"/>
        <v>0</v>
      </c>
      <c r="CX43">
        <f ca="1"/>
        <v>0</v>
      </c>
      <c r="CY43">
        <f ca="1"/>
        <v>0</v>
      </c>
      <c r="CZ43">
        <f ca="1"/>
        <v>0</v>
      </c>
      <c r="DA43">
        <f ca="1"/>
        <v>0</v>
      </c>
      <c r="DB43" t="b">
        <f ca="1"/>
        <v>0</v>
      </c>
      <c r="DC43" t="b">
        <f ca="1"/>
        <v>0</v>
      </c>
      <c r="DD43">
        <f ca="1"/>
        <v>0</v>
      </c>
      <c r="DE43" t="b">
        <f ca="1"/>
        <v>0</v>
      </c>
      <c r="DF43">
        <f ca="1"/>
        <v>0</v>
      </c>
    </row>
    <row r="44" spans="1:110" x14ac:dyDescent="0.2">
      <c r="A44" t="str">
        <f ca="1"/>
        <v>5_31 Chalet</v>
      </c>
      <c r="B44">
        <f ca="1"/>
        <v>8</v>
      </c>
      <c r="C44">
        <f ca="1"/>
        <v>0</v>
      </c>
      <c r="D44">
        <f ca="1"/>
        <v>0</v>
      </c>
      <c r="E44">
        <f ca="1"/>
        <v>0</v>
      </c>
      <c r="F44">
        <f ca="1"/>
        <v>0</v>
      </c>
      <c r="G44">
        <f ca="1"/>
        <v>0</v>
      </c>
      <c r="H44">
        <f ca="1"/>
        <v>0</v>
      </c>
      <c r="I44">
        <f ca="1"/>
        <v>0</v>
      </c>
      <c r="J44">
        <f ca="1"/>
        <v>0</v>
      </c>
      <c r="K44" t="b">
        <f ca="1"/>
        <v>0</v>
      </c>
      <c r="L44" t="b">
        <f ca="1"/>
        <v>0</v>
      </c>
      <c r="M44" t="b">
        <f ca="1"/>
        <v>0</v>
      </c>
      <c r="N44" t="str">
        <f ca="1"/>
        <v>Zofia</v>
      </c>
      <c r="O44" t="b">
        <f ca="1"/>
        <v>0</v>
      </c>
      <c r="P44">
        <f ca="1"/>
        <v>0</v>
      </c>
      <c r="Q44">
        <f ca="1"/>
        <v>0</v>
      </c>
      <c r="R44">
        <f ca="1"/>
        <v>0</v>
      </c>
      <c r="S44">
        <f ca="1"/>
        <v>0</v>
      </c>
      <c r="T44">
        <f ca="1"/>
        <v>0</v>
      </c>
      <c r="U44">
        <f ca="1"/>
        <v>0</v>
      </c>
      <c r="V44">
        <f ca="1"/>
        <v>0</v>
      </c>
      <c r="W44">
        <f ca="1"/>
        <v>0</v>
      </c>
      <c r="X44">
        <f ca="1"/>
        <v>0</v>
      </c>
      <c r="Y44">
        <f ca="1"/>
        <v>0</v>
      </c>
      <c r="Z44">
        <f ca="1"/>
        <v>8</v>
      </c>
      <c r="AA44">
        <f ca="1"/>
        <v>0</v>
      </c>
      <c r="AB44">
        <f ca="1"/>
        <v>0</v>
      </c>
      <c r="AC44">
        <f ca="1"/>
        <v>0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  <c r="AI44">
        <f ca="1"/>
        <v>0</v>
      </c>
      <c r="AJ44">
        <f ca="1"/>
        <v>0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  <c r="AQ44">
        <f ca="1"/>
        <v>0</v>
      </c>
      <c r="AR44">
        <f ca="1"/>
        <v>0</v>
      </c>
      <c r="AS44">
        <f ca="1"/>
        <v>0</v>
      </c>
      <c r="AT44">
        <f ca="1"/>
        <v>0</v>
      </c>
      <c r="AU44">
        <f ca="1"/>
        <v>0</v>
      </c>
      <c r="AV44">
        <f ca="1"/>
        <v>0</v>
      </c>
      <c r="AW44">
        <f ca="1"/>
        <v>0</v>
      </c>
      <c r="AX44">
        <f ca="1"/>
        <v>0</v>
      </c>
      <c r="AY44">
        <f ca="1"/>
        <v>0</v>
      </c>
      <c r="AZ44">
        <f ca="1"/>
        <v>0</v>
      </c>
      <c r="BA44">
        <f ca="1"/>
        <v>0</v>
      </c>
      <c r="BB44">
        <f ca="1"/>
        <v>0</v>
      </c>
      <c r="BC44">
        <f ca="1"/>
        <v>0</v>
      </c>
      <c r="BD44">
        <f ca="1"/>
        <v>0</v>
      </c>
      <c r="BE44">
        <f ca="1"/>
        <v>0</v>
      </c>
      <c r="BF44">
        <f ca="1"/>
        <v>0</v>
      </c>
      <c r="BG44">
        <f ca="1"/>
        <v>0</v>
      </c>
      <c r="BH44">
        <f ca="1"/>
        <v>0</v>
      </c>
      <c r="BI44">
        <f ca="1"/>
        <v>0</v>
      </c>
      <c r="BJ44">
        <f ca="1"/>
        <v>0</v>
      </c>
      <c r="BK44">
        <f ca="1"/>
        <v>0</v>
      </c>
      <c r="BL44">
        <f ca="1"/>
        <v>0</v>
      </c>
      <c r="BM44">
        <f ca="1"/>
        <v>0</v>
      </c>
      <c r="BN44">
        <f ca="1"/>
        <v>0</v>
      </c>
      <c r="BO44">
        <f ca="1"/>
        <v>0</v>
      </c>
      <c r="BP44">
        <f ca="1"/>
        <v>0</v>
      </c>
      <c r="BQ44">
        <f ca="1"/>
        <v>0</v>
      </c>
      <c r="BR44" t="str">
        <f ca="1"/>
        <v/>
      </c>
      <c r="BS44">
        <f ca="1"/>
        <v>0</v>
      </c>
      <c r="BT44">
        <f ca="1"/>
        <v>0</v>
      </c>
      <c r="BU44" t="b">
        <f ca="1"/>
        <v>0</v>
      </c>
      <c r="BV44" t="b">
        <f ca="1"/>
        <v>0</v>
      </c>
      <c r="BW44">
        <f ca="1"/>
        <v>0</v>
      </c>
      <c r="BX44">
        <f ca="1"/>
        <v>0</v>
      </c>
      <c r="BY44">
        <f ca="1"/>
        <v>0</v>
      </c>
      <c r="BZ44">
        <f ca="1"/>
        <v>0</v>
      </c>
      <c r="CA44">
        <f ca="1"/>
        <v>3</v>
      </c>
      <c r="CB44">
        <f ca="1"/>
        <v>0</v>
      </c>
      <c r="CC44" t="b">
        <f ca="1"/>
        <v>1</v>
      </c>
      <c r="CD44" t="b">
        <f ca="1"/>
        <v>1</v>
      </c>
      <c r="CE44">
        <f ca="1"/>
        <v>0</v>
      </c>
      <c r="CF44">
        <f ca="1"/>
        <v>0</v>
      </c>
      <c r="CG44">
        <f ca="1"/>
        <v>0</v>
      </c>
      <c r="CH44">
        <f ca="1"/>
        <v>0</v>
      </c>
      <c r="CI44" t="b">
        <f ca="1"/>
        <v>0</v>
      </c>
      <c r="CJ44">
        <f ca="1"/>
        <v>0</v>
      </c>
      <c r="CK44">
        <f ca="1"/>
        <v>0</v>
      </c>
      <c r="CL44">
        <f ca="1"/>
        <v>0</v>
      </c>
      <c r="CM44">
        <f ca="1"/>
        <v>0</v>
      </c>
      <c r="CN44">
        <f ca="1"/>
        <v>0</v>
      </c>
      <c r="CO44">
        <f ca="1"/>
        <v>0</v>
      </c>
      <c r="CP44">
        <f ca="1"/>
        <v>0</v>
      </c>
      <c r="CQ44">
        <f ca="1"/>
        <v>0</v>
      </c>
      <c r="CR44">
        <f ca="1"/>
        <v>0</v>
      </c>
      <c r="CS44">
        <f ca="1"/>
        <v>0</v>
      </c>
      <c r="CT44">
        <f ca="1"/>
        <v>0</v>
      </c>
      <c r="CU44">
        <f ca="1"/>
        <v>0</v>
      </c>
      <c r="CV44">
        <f ca="1"/>
        <v>0</v>
      </c>
      <c r="CW44">
        <f ca="1"/>
        <v>0</v>
      </c>
      <c r="CX44">
        <f ca="1"/>
        <v>0</v>
      </c>
      <c r="CY44">
        <f ca="1"/>
        <v>0</v>
      </c>
      <c r="CZ44">
        <f ca="1"/>
        <v>0</v>
      </c>
      <c r="DA44">
        <f ca="1"/>
        <v>0</v>
      </c>
      <c r="DB44" t="b">
        <f ca="1"/>
        <v>0</v>
      </c>
      <c r="DC44" t="b">
        <f ca="1"/>
        <v>1</v>
      </c>
      <c r="DD44">
        <f ca="1"/>
        <v>0</v>
      </c>
      <c r="DE44" t="b">
        <f ca="1"/>
        <v>0</v>
      </c>
      <c r="DF44">
        <f ca="1"/>
        <v>0</v>
      </c>
    </row>
    <row r="45" spans="1:110" x14ac:dyDescent="0.2">
      <c r="A45" t="str">
        <f ca="1"/>
        <v>5_31 Chalet</v>
      </c>
      <c r="B45">
        <f ca="1"/>
        <v>9</v>
      </c>
      <c r="C45">
        <f ca="1"/>
        <v>0</v>
      </c>
      <c r="D45">
        <f ca="1"/>
        <v>0</v>
      </c>
      <c r="E45">
        <f ca="1"/>
        <v>0</v>
      </c>
      <c r="F45">
        <f ca="1"/>
        <v>0</v>
      </c>
      <c r="G45">
        <f ca="1"/>
        <v>0</v>
      </c>
      <c r="H45">
        <f ca="1"/>
        <v>0</v>
      </c>
      <c r="I45">
        <f ca="1"/>
        <v>0</v>
      </c>
      <c r="J45" t="str">
        <f ca="1"/>
        <v>0:31</v>
      </c>
      <c r="K45" t="b">
        <f ca="1"/>
        <v>0</v>
      </c>
      <c r="L45" t="b">
        <f ca="1"/>
        <v>0</v>
      </c>
      <c r="M45" t="b">
        <f ca="1"/>
        <v>0</v>
      </c>
      <c r="N45" t="str">
        <f ca="1"/>
        <v>Zofia</v>
      </c>
      <c r="O45" t="b">
        <f ca="1"/>
        <v>0</v>
      </c>
      <c r="P45">
        <f ca="1"/>
        <v>0</v>
      </c>
      <c r="Q45">
        <f ca="1"/>
        <v>0</v>
      </c>
      <c r="R45">
        <f ca="1"/>
        <v>0</v>
      </c>
      <c r="S45">
        <f ca="1"/>
        <v>0</v>
      </c>
      <c r="T45">
        <f ca="1"/>
        <v>0</v>
      </c>
      <c r="U45">
        <f ca="1"/>
        <v>0</v>
      </c>
      <c r="V45">
        <f ca="1"/>
        <v>0</v>
      </c>
      <c r="W45">
        <f ca="1"/>
        <v>0</v>
      </c>
      <c r="X45">
        <f ca="1"/>
        <v>0</v>
      </c>
      <c r="Y45">
        <f ca="1"/>
        <v>0</v>
      </c>
      <c r="Z45">
        <f ca="1"/>
        <v>9</v>
      </c>
      <c r="AA45">
        <f ca="1"/>
        <v>0</v>
      </c>
      <c r="AB45">
        <f ca="1"/>
        <v>0</v>
      </c>
      <c r="AC45">
        <f ca="1"/>
        <v>0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  <c r="AI45">
        <f ca="1"/>
        <v>0</v>
      </c>
      <c r="AJ45">
        <f ca="1"/>
        <v>0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  <c r="AQ45">
        <f ca="1"/>
        <v>0</v>
      </c>
      <c r="AR45">
        <f ca="1"/>
        <v>0</v>
      </c>
      <c r="AS45">
        <f ca="1"/>
        <v>0</v>
      </c>
      <c r="AT45">
        <f ca="1"/>
        <v>0</v>
      </c>
      <c r="AU45">
        <f ca="1"/>
        <v>0</v>
      </c>
      <c r="AV45">
        <f ca="1"/>
        <v>0</v>
      </c>
      <c r="AW45">
        <f ca="1"/>
        <v>0</v>
      </c>
      <c r="AX45">
        <f ca="1"/>
        <v>0</v>
      </c>
      <c r="AY45">
        <f ca="1"/>
        <v>0</v>
      </c>
      <c r="AZ45">
        <f ca="1"/>
        <v>0</v>
      </c>
      <c r="BA45">
        <f ca="1"/>
        <v>0</v>
      </c>
      <c r="BB45">
        <f ca="1"/>
        <v>0</v>
      </c>
      <c r="BC45">
        <f ca="1"/>
        <v>0</v>
      </c>
      <c r="BD45">
        <f ca="1"/>
        <v>0</v>
      </c>
      <c r="BE45">
        <f ca="1"/>
        <v>0</v>
      </c>
      <c r="BF45">
        <f ca="1"/>
        <v>0</v>
      </c>
      <c r="BG45">
        <f ca="1"/>
        <v>0</v>
      </c>
      <c r="BH45">
        <f ca="1"/>
        <v>0</v>
      </c>
      <c r="BI45">
        <f ca="1"/>
        <v>0</v>
      </c>
      <c r="BJ45">
        <f ca="1"/>
        <v>0</v>
      </c>
      <c r="BK45">
        <f ca="1"/>
        <v>0</v>
      </c>
      <c r="BL45">
        <f ca="1"/>
        <v>0</v>
      </c>
      <c r="BM45">
        <f ca="1"/>
        <v>0</v>
      </c>
      <c r="BN45">
        <f ca="1"/>
        <v>0</v>
      </c>
      <c r="BO45">
        <f ca="1"/>
        <v>0</v>
      </c>
      <c r="BP45">
        <f ca="1"/>
        <v>0</v>
      </c>
      <c r="BQ45">
        <f ca="1"/>
        <v>0</v>
      </c>
      <c r="BR45" t="str">
        <f ca="1"/>
        <v/>
      </c>
      <c r="BS45">
        <f ca="1"/>
        <v>0</v>
      </c>
      <c r="BT45">
        <f ca="1"/>
        <v>0</v>
      </c>
      <c r="BU45" t="b">
        <f ca="1"/>
        <v>0</v>
      </c>
      <c r="BV45" t="b">
        <f ca="1"/>
        <v>0</v>
      </c>
      <c r="BW45">
        <f ca="1"/>
        <v>0</v>
      </c>
      <c r="BX45">
        <f ca="1"/>
        <v>0</v>
      </c>
      <c r="BY45">
        <f ca="1"/>
        <v>0</v>
      </c>
      <c r="BZ45">
        <f ca="1"/>
        <v>0</v>
      </c>
      <c r="CA45">
        <f ca="1"/>
        <v>1</v>
      </c>
      <c r="CB45">
        <f ca="1"/>
        <v>1</v>
      </c>
      <c r="CC45" t="b">
        <f ca="1"/>
        <v>1</v>
      </c>
      <c r="CD45" t="b">
        <f ca="1"/>
        <v>1</v>
      </c>
      <c r="CE45">
        <f ca="1"/>
        <v>0</v>
      </c>
      <c r="CF45">
        <f ca="1"/>
        <v>0</v>
      </c>
      <c r="CG45">
        <f ca="1"/>
        <v>0</v>
      </c>
      <c r="CH45">
        <f ca="1"/>
        <v>31</v>
      </c>
      <c r="CI45">
        <f ca="1"/>
        <v>149</v>
      </c>
      <c r="CJ45">
        <f ca="1"/>
        <v>0</v>
      </c>
      <c r="CK45">
        <f ca="1"/>
        <v>0</v>
      </c>
      <c r="CL45">
        <f ca="1"/>
        <v>0</v>
      </c>
      <c r="CM45">
        <f ca="1"/>
        <v>0</v>
      </c>
      <c r="CN45">
        <f ca="1"/>
        <v>0</v>
      </c>
      <c r="CO45">
        <f ca="1"/>
        <v>0</v>
      </c>
      <c r="CP45">
        <f ca="1"/>
        <v>0</v>
      </c>
      <c r="CQ45">
        <f ca="1"/>
        <v>0</v>
      </c>
      <c r="CR45">
        <f ca="1"/>
        <v>0</v>
      </c>
      <c r="CS45">
        <f ca="1"/>
        <v>0</v>
      </c>
      <c r="CT45">
        <f ca="1"/>
        <v>0</v>
      </c>
      <c r="CU45">
        <f ca="1"/>
        <v>0</v>
      </c>
      <c r="CV45">
        <f ca="1"/>
        <v>0</v>
      </c>
      <c r="CW45">
        <f ca="1"/>
        <v>0</v>
      </c>
      <c r="CX45">
        <f ca="1"/>
        <v>0</v>
      </c>
      <c r="CY45">
        <f ca="1"/>
        <v>0</v>
      </c>
      <c r="CZ45">
        <f ca="1"/>
        <v>0</v>
      </c>
      <c r="DA45">
        <f ca="1"/>
        <v>0</v>
      </c>
      <c r="DB45" t="b">
        <f ca="1"/>
        <v>0</v>
      </c>
      <c r="DC45" t="b">
        <f ca="1"/>
        <v>1</v>
      </c>
      <c r="DD45">
        <f ca="1"/>
        <v>0</v>
      </c>
      <c r="DE45" t="b">
        <f ca="1"/>
        <v>0</v>
      </c>
      <c r="DF45">
        <f ca="1"/>
        <v>0</v>
      </c>
    </row>
    <row r="46" spans="1:110" x14ac:dyDescent="0.2">
      <c r="A46" t="str">
        <f ca="1"/>
        <v>5_31 Chalet</v>
      </c>
      <c r="B46">
        <f ca="1"/>
        <v>10</v>
      </c>
      <c r="C46">
        <f ca="1"/>
        <v>0</v>
      </c>
      <c r="D46">
        <f ca="1"/>
        <v>0</v>
      </c>
      <c r="E46">
        <f ca="1"/>
        <v>0</v>
      </c>
      <c r="F46">
        <f ca="1"/>
        <v>0</v>
      </c>
      <c r="G46">
        <f ca="1"/>
        <v>0</v>
      </c>
      <c r="H46">
        <f ca="1"/>
        <v>0</v>
      </c>
      <c r="I46">
        <f ca="1"/>
        <v>0</v>
      </c>
      <c r="J46" t="str">
        <f ca="1"/>
        <v>0:32</v>
      </c>
      <c r="K46" t="b">
        <f ca="1"/>
        <v>0</v>
      </c>
      <c r="L46" t="b">
        <f ca="1"/>
        <v>0</v>
      </c>
      <c r="M46" t="b">
        <f ca="1"/>
        <v>0</v>
      </c>
      <c r="N46" t="str">
        <f ca="1"/>
        <v>Zofia</v>
      </c>
      <c r="O46" t="b">
        <f ca="1"/>
        <v>0</v>
      </c>
      <c r="P46">
        <f ca="1"/>
        <v>0</v>
      </c>
      <c r="Q46">
        <f ca="1"/>
        <v>0</v>
      </c>
      <c r="R46">
        <f ca="1"/>
        <v>0</v>
      </c>
      <c r="S46">
        <f ca="1"/>
        <v>0</v>
      </c>
      <c r="T46">
        <f ca="1"/>
        <v>0</v>
      </c>
      <c r="U46">
        <f ca="1"/>
        <v>0</v>
      </c>
      <c r="V46">
        <f ca="1"/>
        <v>0</v>
      </c>
      <c r="W46">
        <f ca="1"/>
        <v>0</v>
      </c>
      <c r="X46">
        <f ca="1"/>
        <v>0</v>
      </c>
      <c r="Y46">
        <f ca="1"/>
        <v>0</v>
      </c>
      <c r="Z46">
        <f ca="1"/>
        <v>10</v>
      </c>
      <c r="AA46">
        <f ca="1"/>
        <v>0</v>
      </c>
      <c r="AB46">
        <f ca="1"/>
        <v>0</v>
      </c>
      <c r="AC46">
        <f ca="1"/>
        <v>0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  <c r="AI46">
        <f ca="1"/>
        <v>0</v>
      </c>
      <c r="AJ46">
        <f ca="1"/>
        <v>0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  <c r="AQ46">
        <f ca="1"/>
        <v>0</v>
      </c>
      <c r="AR46">
        <f ca="1"/>
        <v>0</v>
      </c>
      <c r="AS46">
        <f ca="1"/>
        <v>0</v>
      </c>
      <c r="AT46">
        <f ca="1"/>
        <v>0</v>
      </c>
      <c r="AU46">
        <f ca="1"/>
        <v>0</v>
      </c>
      <c r="AV46">
        <f ca="1"/>
        <v>0</v>
      </c>
      <c r="AW46">
        <f ca="1"/>
        <v>0</v>
      </c>
      <c r="AX46">
        <f ca="1"/>
        <v>0</v>
      </c>
      <c r="AY46">
        <f ca="1"/>
        <v>0</v>
      </c>
      <c r="AZ46">
        <f ca="1"/>
        <v>0</v>
      </c>
      <c r="BA46">
        <f ca="1"/>
        <v>0</v>
      </c>
      <c r="BB46">
        <f ca="1"/>
        <v>0</v>
      </c>
      <c r="BC46">
        <f ca="1"/>
        <v>0</v>
      </c>
      <c r="BD46">
        <f ca="1"/>
        <v>0</v>
      </c>
      <c r="BE46">
        <f ca="1"/>
        <v>0</v>
      </c>
      <c r="BF46">
        <f ca="1"/>
        <v>0</v>
      </c>
      <c r="BG46">
        <f ca="1"/>
        <v>0</v>
      </c>
      <c r="BH46">
        <f ca="1"/>
        <v>0</v>
      </c>
      <c r="BI46">
        <f ca="1"/>
        <v>0</v>
      </c>
      <c r="BJ46">
        <f ca="1"/>
        <v>0</v>
      </c>
      <c r="BK46">
        <f ca="1"/>
        <v>0</v>
      </c>
      <c r="BL46">
        <f ca="1"/>
        <v>0</v>
      </c>
      <c r="BM46">
        <f ca="1"/>
        <v>0</v>
      </c>
      <c r="BN46">
        <f ca="1"/>
        <v>0</v>
      </c>
      <c r="BO46">
        <f ca="1"/>
        <v>0</v>
      </c>
      <c r="BP46">
        <f ca="1"/>
        <v>0</v>
      </c>
      <c r="BQ46">
        <f ca="1"/>
        <v>0</v>
      </c>
      <c r="BR46" t="str">
        <f ca="1"/>
        <v/>
      </c>
      <c r="BS46">
        <f ca="1"/>
        <v>0</v>
      </c>
      <c r="BT46">
        <f ca="1"/>
        <v>0</v>
      </c>
      <c r="BU46" t="b">
        <f ca="1"/>
        <v>0</v>
      </c>
      <c r="BV46" t="b">
        <f ca="1"/>
        <v>0</v>
      </c>
      <c r="BW46">
        <f ca="1"/>
        <v>0</v>
      </c>
      <c r="BX46">
        <f ca="1"/>
        <v>0</v>
      </c>
      <c r="BY46">
        <f ca="1"/>
        <v>0</v>
      </c>
      <c r="BZ46">
        <f ca="1"/>
        <v>0</v>
      </c>
      <c r="CA46">
        <f ca="1"/>
        <v>1</v>
      </c>
      <c r="CB46">
        <f ca="1"/>
        <v>1</v>
      </c>
      <c r="CC46" t="b">
        <f ca="1"/>
        <v>0</v>
      </c>
      <c r="CD46" t="b">
        <f ca="1"/>
        <v>1</v>
      </c>
      <c r="CE46">
        <f ca="1"/>
        <v>0</v>
      </c>
      <c r="CF46">
        <f ca="1"/>
        <v>0</v>
      </c>
      <c r="CG46">
        <f ca="1"/>
        <v>0</v>
      </c>
      <c r="CH46">
        <f ca="1"/>
        <v>32</v>
      </c>
      <c r="CI46">
        <f ca="1"/>
        <v>148</v>
      </c>
      <c r="CJ46">
        <f ca="1"/>
        <v>0</v>
      </c>
      <c r="CK46">
        <f ca="1"/>
        <v>0</v>
      </c>
      <c r="CL46">
        <f ca="1"/>
        <v>0</v>
      </c>
      <c r="CM46">
        <f ca="1"/>
        <v>0</v>
      </c>
      <c r="CN46">
        <f ca="1"/>
        <v>0</v>
      </c>
      <c r="CO46">
        <f ca="1"/>
        <v>0</v>
      </c>
      <c r="CP46">
        <f ca="1"/>
        <v>0</v>
      </c>
      <c r="CQ46">
        <f ca="1"/>
        <v>0</v>
      </c>
      <c r="CR46">
        <f ca="1"/>
        <v>0</v>
      </c>
      <c r="CS46">
        <f ca="1"/>
        <v>0</v>
      </c>
      <c r="CT46">
        <f ca="1"/>
        <v>0</v>
      </c>
      <c r="CU46">
        <f ca="1"/>
        <v>0</v>
      </c>
      <c r="CV46">
        <f ca="1"/>
        <v>0</v>
      </c>
      <c r="CW46">
        <f ca="1"/>
        <v>0</v>
      </c>
      <c r="CX46">
        <f ca="1"/>
        <v>0</v>
      </c>
      <c r="CY46">
        <f ca="1"/>
        <v>0</v>
      </c>
      <c r="CZ46">
        <f ca="1"/>
        <v>0</v>
      </c>
      <c r="DA46">
        <f ca="1"/>
        <v>0</v>
      </c>
      <c r="DB46" t="b">
        <f ca="1"/>
        <v>0</v>
      </c>
      <c r="DC46" t="b">
        <f ca="1"/>
        <v>0</v>
      </c>
      <c r="DD46">
        <f ca="1"/>
        <v>0</v>
      </c>
      <c r="DE46" t="b">
        <f ca="1"/>
        <v>0</v>
      </c>
      <c r="DF46">
        <f ca="1"/>
        <v>0</v>
      </c>
    </row>
    <row r="47" spans="1:110" x14ac:dyDescent="0.2">
      <c r="A47" t="str">
        <f ca="1"/>
        <v>5_31 Chalet</v>
      </c>
      <c r="B47">
        <f ca="1"/>
        <v>11</v>
      </c>
      <c r="C47">
        <f ca="1"/>
        <v>0</v>
      </c>
      <c r="D47">
        <f ca="1"/>
        <v>0</v>
      </c>
      <c r="E47">
        <f ca="1"/>
        <v>0</v>
      </c>
      <c r="F47">
        <f ca="1"/>
        <v>0</v>
      </c>
      <c r="G47">
        <f ca="1"/>
        <v>0</v>
      </c>
      <c r="H47">
        <f ca="1"/>
        <v>0</v>
      </c>
      <c r="I47">
        <f ca="1"/>
        <v>0</v>
      </c>
      <c r="J47" t="str">
        <f ca="1"/>
        <v>0:56</v>
      </c>
      <c r="K47" t="b">
        <f ca="1"/>
        <v>0</v>
      </c>
      <c r="L47" t="b">
        <f ca="1"/>
        <v>0</v>
      </c>
      <c r="M47" t="b">
        <f ca="1"/>
        <v>0</v>
      </c>
      <c r="N47" t="str">
        <f ca="1"/>
        <v>Zofia</v>
      </c>
      <c r="O47" t="b">
        <f ca="1"/>
        <v>0</v>
      </c>
      <c r="P47">
        <f ca="1"/>
        <v>0</v>
      </c>
      <c r="Q47">
        <f ca="1"/>
        <v>0</v>
      </c>
      <c r="R47">
        <f ca="1"/>
        <v>0</v>
      </c>
      <c r="S47">
        <f ca="1"/>
        <v>0</v>
      </c>
      <c r="T47">
        <f ca="1"/>
        <v>0</v>
      </c>
      <c r="U47">
        <f ca="1"/>
        <v>0</v>
      </c>
      <c r="V47">
        <f ca="1"/>
        <v>0</v>
      </c>
      <c r="W47">
        <f ca="1"/>
        <v>0</v>
      </c>
      <c r="X47">
        <f ca="1"/>
        <v>0</v>
      </c>
      <c r="Y47">
        <f ca="1"/>
        <v>0</v>
      </c>
      <c r="Z47">
        <f ca="1"/>
        <v>11</v>
      </c>
      <c r="AA47">
        <f ca="1"/>
        <v>0</v>
      </c>
      <c r="AB47">
        <f ca="1"/>
        <v>0</v>
      </c>
      <c r="AC47">
        <f ca="1"/>
        <v>0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  <c r="AI47">
        <f ca="1"/>
        <v>0</v>
      </c>
      <c r="AJ47">
        <f ca="1"/>
        <v>0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  <c r="AQ47">
        <f ca="1"/>
        <v>0</v>
      </c>
      <c r="AR47">
        <f ca="1"/>
        <v>0</v>
      </c>
      <c r="AS47">
        <f ca="1"/>
        <v>0</v>
      </c>
      <c r="AT47">
        <f ca="1"/>
        <v>0</v>
      </c>
      <c r="AU47">
        <f ca="1"/>
        <v>0</v>
      </c>
      <c r="AV47">
        <f ca="1"/>
        <v>0</v>
      </c>
      <c r="AW47">
        <f ca="1"/>
        <v>0</v>
      </c>
      <c r="AX47">
        <f ca="1"/>
        <v>0</v>
      </c>
      <c r="AY47">
        <f ca="1"/>
        <v>0</v>
      </c>
      <c r="AZ47">
        <f ca="1"/>
        <v>0</v>
      </c>
      <c r="BA47">
        <f ca="1"/>
        <v>0</v>
      </c>
      <c r="BB47">
        <f ca="1"/>
        <v>0</v>
      </c>
      <c r="BC47">
        <f ca="1"/>
        <v>0</v>
      </c>
      <c r="BD47">
        <f ca="1"/>
        <v>0</v>
      </c>
      <c r="BE47">
        <f ca="1"/>
        <v>0</v>
      </c>
      <c r="BF47">
        <f ca="1"/>
        <v>0</v>
      </c>
      <c r="BG47">
        <f ca="1"/>
        <v>0</v>
      </c>
      <c r="BH47">
        <f ca="1"/>
        <v>0</v>
      </c>
      <c r="BI47">
        <f ca="1"/>
        <v>0</v>
      </c>
      <c r="BJ47">
        <f ca="1"/>
        <v>0</v>
      </c>
      <c r="BK47">
        <f ca="1"/>
        <v>0</v>
      </c>
      <c r="BL47">
        <f ca="1"/>
        <v>0</v>
      </c>
      <c r="BM47">
        <f ca="1"/>
        <v>0</v>
      </c>
      <c r="BN47">
        <f ca="1"/>
        <v>0</v>
      </c>
      <c r="BO47">
        <f ca="1"/>
        <v>0</v>
      </c>
      <c r="BP47">
        <f ca="1"/>
        <v>0</v>
      </c>
      <c r="BQ47">
        <f ca="1"/>
        <v>0</v>
      </c>
      <c r="BR47" t="str">
        <f ca="1"/>
        <v/>
      </c>
      <c r="BS47">
        <f ca="1"/>
        <v>0</v>
      </c>
      <c r="BT47">
        <f ca="1"/>
        <v>0</v>
      </c>
      <c r="BU47" t="b">
        <f ca="1"/>
        <v>0</v>
      </c>
      <c r="BV47" t="b">
        <f ca="1"/>
        <v>0</v>
      </c>
      <c r="BW47">
        <f ca="1"/>
        <v>0</v>
      </c>
      <c r="BX47">
        <f ca="1"/>
        <v>0</v>
      </c>
      <c r="BY47">
        <f ca="1"/>
        <v>0</v>
      </c>
      <c r="BZ47">
        <f ca="1"/>
        <v>0</v>
      </c>
      <c r="CA47">
        <f ca="1"/>
        <v>0</v>
      </c>
      <c r="CB47">
        <f ca="1"/>
        <v>0</v>
      </c>
      <c r="CC47" t="b">
        <f ca="1"/>
        <v>0</v>
      </c>
      <c r="CD47" t="b">
        <f ca="1"/>
        <v>0</v>
      </c>
      <c r="CE47">
        <f ca="1"/>
        <v>0</v>
      </c>
      <c r="CF47">
        <f ca="1"/>
        <v>0</v>
      </c>
      <c r="CG47">
        <f ca="1"/>
        <v>0</v>
      </c>
      <c r="CH47">
        <f ca="1"/>
        <v>56</v>
      </c>
      <c r="CI47">
        <f ca="1"/>
        <v>124</v>
      </c>
      <c r="CJ47">
        <f ca="1"/>
        <v>0</v>
      </c>
      <c r="CK47">
        <f ca="1"/>
        <v>0</v>
      </c>
      <c r="CL47">
        <f ca="1"/>
        <v>0</v>
      </c>
      <c r="CM47">
        <f ca="1"/>
        <v>0</v>
      </c>
      <c r="CN47">
        <f ca="1"/>
        <v>0</v>
      </c>
      <c r="CO47">
        <f ca="1"/>
        <v>0</v>
      </c>
      <c r="CP47">
        <f ca="1"/>
        <v>0</v>
      </c>
      <c r="CQ47">
        <f ca="1"/>
        <v>0</v>
      </c>
      <c r="CR47">
        <f ca="1"/>
        <v>0</v>
      </c>
      <c r="CS47">
        <f ca="1"/>
        <v>0</v>
      </c>
      <c r="CT47">
        <f ca="1"/>
        <v>0</v>
      </c>
      <c r="CU47">
        <f ca="1"/>
        <v>0</v>
      </c>
      <c r="CV47">
        <f ca="1"/>
        <v>0</v>
      </c>
      <c r="CW47">
        <f ca="1"/>
        <v>0</v>
      </c>
      <c r="CX47">
        <f ca="1"/>
        <v>0</v>
      </c>
      <c r="CY47">
        <f ca="1"/>
        <v>0</v>
      </c>
      <c r="CZ47">
        <f ca="1"/>
        <v>0</v>
      </c>
      <c r="DA47">
        <f ca="1"/>
        <v>0</v>
      </c>
      <c r="DB47" t="b">
        <f ca="1"/>
        <v>0</v>
      </c>
      <c r="DC47" t="b">
        <f ca="1"/>
        <v>0</v>
      </c>
      <c r="DD47">
        <f ca="1"/>
        <v>0</v>
      </c>
      <c r="DE47" t="b">
        <f ca="1"/>
        <v>0</v>
      </c>
      <c r="DF47">
        <f ca="1"/>
        <v>0</v>
      </c>
    </row>
    <row r="48" spans="1:110" x14ac:dyDescent="0.2">
      <c r="A48" t="str">
        <f ca="1"/>
        <v>5_31 Chalet</v>
      </c>
      <c r="B48">
        <f ca="1"/>
        <v>12</v>
      </c>
      <c r="C48">
        <f ca="1"/>
        <v>0</v>
      </c>
      <c r="D48">
        <f ca="1"/>
        <v>0</v>
      </c>
      <c r="E48">
        <f ca="1"/>
        <v>0</v>
      </c>
      <c r="F48">
        <f ca="1"/>
        <v>0</v>
      </c>
      <c r="G48">
        <f ca="1"/>
        <v>0</v>
      </c>
      <c r="H48">
        <f ca="1"/>
        <v>0</v>
      </c>
      <c r="I48">
        <f ca="1"/>
        <v>0</v>
      </c>
      <c r="J48" t="str">
        <f ca="1"/>
        <v>1:44</v>
      </c>
      <c r="K48" t="b">
        <f ca="1"/>
        <v>0</v>
      </c>
      <c r="L48" t="b">
        <f ca="1"/>
        <v>0</v>
      </c>
      <c r="M48" t="b">
        <f ca="1"/>
        <v>0</v>
      </c>
      <c r="N48" t="str">
        <f ca="1"/>
        <v>Zofia</v>
      </c>
      <c r="O48" t="b">
        <f ca="1"/>
        <v>0</v>
      </c>
      <c r="P48">
        <f ca="1"/>
        <v>0</v>
      </c>
      <c r="Q48">
        <f ca="1"/>
        <v>0</v>
      </c>
      <c r="R48">
        <f ca="1"/>
        <v>0</v>
      </c>
      <c r="S48">
        <f ca="1"/>
        <v>0</v>
      </c>
      <c r="T48">
        <f ca="1"/>
        <v>0</v>
      </c>
      <c r="U48">
        <f ca="1"/>
        <v>0</v>
      </c>
      <c r="V48">
        <f ca="1"/>
        <v>0</v>
      </c>
      <c r="W48">
        <f ca="1"/>
        <v>0</v>
      </c>
      <c r="X48">
        <f ca="1"/>
        <v>0</v>
      </c>
      <c r="Y48">
        <f ca="1"/>
        <v>0</v>
      </c>
      <c r="Z48">
        <f ca="1"/>
        <v>12</v>
      </c>
      <c r="AA48">
        <f ca="1"/>
        <v>0</v>
      </c>
      <c r="AB48">
        <f ca="1"/>
        <v>0</v>
      </c>
      <c r="AC48">
        <f ca="1"/>
        <v>0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  <c r="AI48">
        <f ca="1"/>
        <v>0</v>
      </c>
      <c r="AJ48">
        <f ca="1"/>
        <v>0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  <c r="AQ48">
        <f ca="1"/>
        <v>0</v>
      </c>
      <c r="AR48">
        <f ca="1"/>
        <v>0</v>
      </c>
      <c r="AS48">
        <f ca="1"/>
        <v>0</v>
      </c>
      <c r="AT48">
        <f ca="1"/>
        <v>0</v>
      </c>
      <c r="AU48">
        <f ca="1"/>
        <v>0</v>
      </c>
      <c r="AV48">
        <f ca="1"/>
        <v>0</v>
      </c>
      <c r="AW48">
        <f ca="1"/>
        <v>0</v>
      </c>
      <c r="AX48">
        <f ca="1"/>
        <v>0</v>
      </c>
      <c r="AY48">
        <f ca="1"/>
        <v>0</v>
      </c>
      <c r="AZ48">
        <f ca="1"/>
        <v>0</v>
      </c>
      <c r="BA48">
        <f ca="1"/>
        <v>0</v>
      </c>
      <c r="BB48">
        <f ca="1"/>
        <v>0</v>
      </c>
      <c r="BC48">
        <f ca="1"/>
        <v>0</v>
      </c>
      <c r="BD48">
        <f ca="1"/>
        <v>0</v>
      </c>
      <c r="BE48">
        <f ca="1"/>
        <v>0</v>
      </c>
      <c r="BF48">
        <f ca="1"/>
        <v>0</v>
      </c>
      <c r="BG48">
        <f ca="1"/>
        <v>0</v>
      </c>
      <c r="BH48">
        <f ca="1"/>
        <v>0</v>
      </c>
      <c r="BI48">
        <f ca="1"/>
        <v>0</v>
      </c>
      <c r="BJ48">
        <f ca="1"/>
        <v>0</v>
      </c>
      <c r="BK48">
        <f ca="1"/>
        <v>0</v>
      </c>
      <c r="BL48">
        <f ca="1"/>
        <v>0</v>
      </c>
      <c r="BM48">
        <f ca="1"/>
        <v>0</v>
      </c>
      <c r="BN48">
        <f ca="1"/>
        <v>0</v>
      </c>
      <c r="BO48">
        <f ca="1"/>
        <v>0</v>
      </c>
      <c r="BP48">
        <f ca="1"/>
        <v>0</v>
      </c>
      <c r="BQ48">
        <f ca="1"/>
        <v>0</v>
      </c>
      <c r="BR48" t="str">
        <f ca="1"/>
        <v/>
      </c>
      <c r="BS48">
        <f ca="1"/>
        <v>0</v>
      </c>
      <c r="BT48">
        <f ca="1"/>
        <v>0</v>
      </c>
      <c r="BU48" t="b">
        <f ca="1"/>
        <v>0</v>
      </c>
      <c r="BV48" t="b">
        <f ca="1"/>
        <v>0</v>
      </c>
      <c r="BW48">
        <f ca="1"/>
        <v>0</v>
      </c>
      <c r="BX48">
        <f ca="1"/>
        <v>0</v>
      </c>
      <c r="BY48">
        <f ca="1"/>
        <v>0</v>
      </c>
      <c r="BZ48">
        <f ca="1"/>
        <v>0</v>
      </c>
      <c r="CA48">
        <f ca="1"/>
        <v>2</v>
      </c>
      <c r="CB48">
        <f ca="1"/>
        <v>1</v>
      </c>
      <c r="CC48" t="b">
        <f ca="1"/>
        <v>1</v>
      </c>
      <c r="CD48" t="b">
        <f ca="1"/>
        <v>1</v>
      </c>
      <c r="CE48">
        <f ca="1"/>
        <v>0</v>
      </c>
      <c r="CF48">
        <f ca="1"/>
        <v>0</v>
      </c>
      <c r="CG48">
        <f ca="1"/>
        <v>0</v>
      </c>
      <c r="CH48">
        <f ca="1"/>
        <v>104</v>
      </c>
      <c r="CI48">
        <f ca="1"/>
        <v>76</v>
      </c>
      <c r="CJ48">
        <f ca="1"/>
        <v>0</v>
      </c>
      <c r="CK48">
        <f ca="1"/>
        <v>0</v>
      </c>
      <c r="CL48">
        <f ca="1"/>
        <v>0</v>
      </c>
      <c r="CM48">
        <f ca="1"/>
        <v>0</v>
      </c>
      <c r="CN48">
        <f ca="1"/>
        <v>0</v>
      </c>
      <c r="CO48">
        <f ca="1"/>
        <v>0</v>
      </c>
      <c r="CP48">
        <f ca="1"/>
        <v>0</v>
      </c>
      <c r="CQ48">
        <f ca="1"/>
        <v>0</v>
      </c>
      <c r="CR48">
        <f ca="1"/>
        <v>0</v>
      </c>
      <c r="CS48">
        <f ca="1"/>
        <v>0</v>
      </c>
      <c r="CT48">
        <f ca="1"/>
        <v>0</v>
      </c>
      <c r="CU48">
        <f ca="1"/>
        <v>0</v>
      </c>
      <c r="CV48">
        <f ca="1"/>
        <v>0</v>
      </c>
      <c r="CW48">
        <f ca="1"/>
        <v>0</v>
      </c>
      <c r="CX48">
        <f ca="1"/>
        <v>0</v>
      </c>
      <c r="CY48">
        <f ca="1"/>
        <v>0</v>
      </c>
      <c r="CZ48">
        <f ca="1"/>
        <v>0</v>
      </c>
      <c r="DA48">
        <f ca="1"/>
        <v>0</v>
      </c>
      <c r="DB48" t="b">
        <f ca="1"/>
        <v>0</v>
      </c>
      <c r="DC48" t="b">
        <f ca="1"/>
        <v>1</v>
      </c>
      <c r="DD48">
        <f ca="1"/>
        <v>0</v>
      </c>
      <c r="DE48" t="b">
        <f ca="1"/>
        <v>0</v>
      </c>
      <c r="DF48">
        <f ca="1"/>
        <v>0</v>
      </c>
    </row>
    <row r="49" spans="1:110" x14ac:dyDescent="0.2">
      <c r="A49" t="str">
        <f ca="1"/>
        <v>5_31 Oregon</v>
      </c>
      <c r="B49">
        <f ca="1"/>
        <v>1</v>
      </c>
      <c r="C49">
        <f ca="1"/>
        <v>0</v>
      </c>
      <c r="D49">
        <f ca="1"/>
        <v>0</v>
      </c>
      <c r="E49">
        <f ca="1"/>
        <v>0</v>
      </c>
      <c r="F49">
        <f ca="1"/>
        <v>0</v>
      </c>
      <c r="G49">
        <f ca="1"/>
        <v>0</v>
      </c>
      <c r="H49">
        <f ca="1"/>
        <v>0</v>
      </c>
      <c r="I49">
        <f ca="1"/>
        <v>0</v>
      </c>
      <c r="J49" t="str">
        <f ca="1"/>
        <v>0:12</v>
      </c>
      <c r="K49" t="b">
        <f ca="1"/>
        <v>0</v>
      </c>
      <c r="L49" t="b">
        <f ca="1"/>
        <v>0</v>
      </c>
      <c r="M49" t="b">
        <f ca="1"/>
        <v>0</v>
      </c>
      <c r="N49" t="str">
        <f ca="1"/>
        <v>Jager</v>
      </c>
      <c r="O49" t="b">
        <f ca="1"/>
        <v>0</v>
      </c>
      <c r="P49">
        <f ca="1"/>
        <v>0</v>
      </c>
      <c r="Q49">
        <f ca="1"/>
        <v>0</v>
      </c>
      <c r="R49">
        <f ca="1"/>
        <v>0</v>
      </c>
      <c r="S49">
        <f ca="1"/>
        <v>0</v>
      </c>
      <c r="T49">
        <f ca="1"/>
        <v>0</v>
      </c>
      <c r="U49">
        <f ca="1"/>
        <v>0</v>
      </c>
      <c r="V49">
        <f ca="1"/>
        <v>0</v>
      </c>
      <c r="W49">
        <f ca="1"/>
        <v>0</v>
      </c>
      <c r="X49">
        <f ca="1"/>
        <v>0</v>
      </c>
      <c r="Y49">
        <f ca="1"/>
        <v>0</v>
      </c>
      <c r="Z49">
        <f ca="1"/>
        <v>1</v>
      </c>
      <c r="AA49">
        <f ca="1"/>
        <v>0</v>
      </c>
      <c r="AB49">
        <f ca="1"/>
        <v>0</v>
      </c>
      <c r="AC49">
        <f ca="1"/>
        <v>0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  <c r="AI49">
        <f ca="1"/>
        <v>0</v>
      </c>
      <c r="AJ49">
        <f ca="1"/>
        <v>0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  <c r="AQ49">
        <f ca="1"/>
        <v>0</v>
      </c>
      <c r="AR49">
        <f ca="1"/>
        <v>0</v>
      </c>
      <c r="AS49">
        <f ca="1"/>
        <v>0</v>
      </c>
      <c r="AT49">
        <f ca="1"/>
        <v>0</v>
      </c>
      <c r="AU49">
        <f ca="1"/>
        <v>0</v>
      </c>
      <c r="AV49">
        <f ca="1"/>
        <v>0</v>
      </c>
      <c r="AW49">
        <f ca="1"/>
        <v>0</v>
      </c>
      <c r="AX49">
        <f ca="1"/>
        <v>0</v>
      </c>
      <c r="AY49">
        <f ca="1"/>
        <v>0</v>
      </c>
      <c r="AZ49">
        <f ca="1"/>
        <v>0</v>
      </c>
      <c r="BA49">
        <f ca="1"/>
        <v>0</v>
      </c>
      <c r="BB49">
        <f ca="1"/>
        <v>0</v>
      </c>
      <c r="BC49">
        <f ca="1"/>
        <v>0</v>
      </c>
      <c r="BD49">
        <f ca="1"/>
        <v>0</v>
      </c>
      <c r="BE49">
        <f ca="1"/>
        <v>0</v>
      </c>
      <c r="BF49">
        <f ca="1"/>
        <v>0</v>
      </c>
      <c r="BG49">
        <f ca="1"/>
        <v>0</v>
      </c>
      <c r="BH49">
        <f ca="1"/>
        <v>0</v>
      </c>
      <c r="BI49">
        <f ca="1"/>
        <v>0</v>
      </c>
      <c r="BJ49">
        <f ca="1"/>
        <v>0</v>
      </c>
      <c r="BK49">
        <f ca="1"/>
        <v>0</v>
      </c>
      <c r="BL49">
        <f ca="1"/>
        <v>0</v>
      </c>
      <c r="BM49">
        <f ca="1"/>
        <v>0</v>
      </c>
      <c r="BN49">
        <f ca="1"/>
        <v>0</v>
      </c>
      <c r="BO49">
        <f ca="1"/>
        <v>0</v>
      </c>
      <c r="BP49">
        <f ca="1"/>
        <v>0</v>
      </c>
      <c r="BQ49">
        <f ca="1"/>
        <v>0</v>
      </c>
      <c r="BR49" t="str">
        <f ca="1"/>
        <v/>
      </c>
      <c r="BS49">
        <f ca="1"/>
        <v>0</v>
      </c>
      <c r="BT49">
        <f ca="1"/>
        <v>0</v>
      </c>
      <c r="BU49" t="b">
        <f ca="1"/>
        <v>0</v>
      </c>
      <c r="BV49" t="b">
        <f ca="1"/>
        <v>0</v>
      </c>
      <c r="BW49">
        <f ca="1"/>
        <v>0</v>
      </c>
      <c r="BX49">
        <f ca="1"/>
        <v>0</v>
      </c>
      <c r="BY49">
        <f ca="1"/>
        <v>0</v>
      </c>
      <c r="BZ49">
        <f ca="1"/>
        <v>0</v>
      </c>
      <c r="CA49">
        <f ca="1"/>
        <v>0</v>
      </c>
      <c r="CB49">
        <f ca="1"/>
        <v>0</v>
      </c>
      <c r="CC49" t="b">
        <f ca="1"/>
        <v>0</v>
      </c>
      <c r="CD49" t="b">
        <f ca="1"/>
        <v>0</v>
      </c>
      <c r="CE49">
        <f ca="1"/>
        <v>0</v>
      </c>
      <c r="CF49">
        <f ca="1"/>
        <v>0</v>
      </c>
      <c r="CG49">
        <f ca="1"/>
        <v>0</v>
      </c>
      <c r="CH49">
        <f ca="1"/>
        <v>12</v>
      </c>
      <c r="CI49">
        <f ca="1"/>
        <v>168</v>
      </c>
      <c r="CJ49">
        <f ca="1"/>
        <v>0</v>
      </c>
      <c r="CK49">
        <f ca="1"/>
        <v>0</v>
      </c>
      <c r="CL49">
        <f ca="1"/>
        <v>0</v>
      </c>
      <c r="CM49">
        <f ca="1"/>
        <v>0</v>
      </c>
      <c r="CN49">
        <f ca="1"/>
        <v>0</v>
      </c>
      <c r="CO49">
        <f ca="1"/>
        <v>0</v>
      </c>
      <c r="CP49">
        <f ca="1"/>
        <v>0</v>
      </c>
      <c r="CQ49">
        <f ca="1"/>
        <v>0</v>
      </c>
      <c r="CR49">
        <f ca="1"/>
        <v>0</v>
      </c>
      <c r="CS49">
        <f ca="1"/>
        <v>0</v>
      </c>
      <c r="CT49">
        <f ca="1"/>
        <v>0</v>
      </c>
      <c r="CU49" t="b">
        <f ca="1"/>
        <v>1</v>
      </c>
      <c r="CV49" t="b">
        <f ca="1"/>
        <v>0</v>
      </c>
      <c r="CW49">
        <f ca="1"/>
        <v>77</v>
      </c>
      <c r="CX49">
        <f ca="1"/>
        <v>168</v>
      </c>
      <c r="CY49">
        <f ca="1"/>
        <v>2</v>
      </c>
      <c r="CZ49">
        <f ca="1"/>
        <v>0</v>
      </c>
      <c r="DA49">
        <f ca="1"/>
        <v>0</v>
      </c>
      <c r="DB49" t="b">
        <f ca="1"/>
        <v>0</v>
      </c>
      <c r="DC49" t="b">
        <f ca="1"/>
        <v>0</v>
      </c>
      <c r="DD49">
        <f ca="1"/>
        <v>0</v>
      </c>
      <c r="DE49" t="b">
        <f ca="1"/>
        <v>0</v>
      </c>
      <c r="DF49">
        <f ca="1"/>
        <v>0</v>
      </c>
    </row>
    <row r="50" spans="1:110" x14ac:dyDescent="0.2">
      <c r="A50" t="str">
        <f ca="1"/>
        <v>5_31 Oregon</v>
      </c>
      <c r="B50">
        <f ca="1"/>
        <v>2</v>
      </c>
      <c r="C50">
        <f ca="1"/>
        <v>0</v>
      </c>
      <c r="D50">
        <f ca="1"/>
        <v>0</v>
      </c>
      <c r="E50">
        <f ca="1"/>
        <v>0</v>
      </c>
      <c r="F50">
        <f ca="1"/>
        <v>0</v>
      </c>
      <c r="G50">
        <f ca="1"/>
        <v>0</v>
      </c>
      <c r="H50">
        <f ca="1"/>
        <v>0</v>
      </c>
      <c r="I50">
        <f ca="1"/>
        <v>0</v>
      </c>
      <c r="J50" t="str">
        <f ca="1"/>
        <v>0:33</v>
      </c>
      <c r="K50" t="b">
        <f ca="1"/>
        <v>0</v>
      </c>
      <c r="L50" t="b">
        <f ca="1"/>
        <v>0</v>
      </c>
      <c r="M50" t="b">
        <f ca="1"/>
        <v>0</v>
      </c>
      <c r="N50" t="str">
        <f ca="1"/>
        <v>Jager</v>
      </c>
      <c r="O50" t="b">
        <f ca="1"/>
        <v>0</v>
      </c>
      <c r="P50">
        <f ca="1"/>
        <v>0</v>
      </c>
      <c r="Q50">
        <f ca="1"/>
        <v>0</v>
      </c>
      <c r="R50">
        <f ca="1"/>
        <v>0</v>
      </c>
      <c r="S50">
        <f ca="1"/>
        <v>0</v>
      </c>
      <c r="T50">
        <f ca="1"/>
        <v>0</v>
      </c>
      <c r="U50">
        <f ca="1"/>
        <v>0</v>
      </c>
      <c r="V50">
        <f ca="1"/>
        <v>0</v>
      </c>
      <c r="W50">
        <f ca="1"/>
        <v>0</v>
      </c>
      <c r="X50">
        <f ca="1"/>
        <v>0</v>
      </c>
      <c r="Y50">
        <f ca="1"/>
        <v>0</v>
      </c>
      <c r="Z50">
        <f ca="1"/>
        <v>2</v>
      </c>
      <c r="AA50">
        <f ca="1"/>
        <v>0</v>
      </c>
      <c r="AB50">
        <f ca="1"/>
        <v>0</v>
      </c>
      <c r="AC50">
        <f ca="1"/>
        <v>0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  <c r="AI50">
        <f ca="1"/>
        <v>0</v>
      </c>
      <c r="AJ50">
        <f ca="1"/>
        <v>0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  <c r="AQ50">
        <f ca="1"/>
        <v>0</v>
      </c>
      <c r="AR50">
        <f ca="1"/>
        <v>0</v>
      </c>
      <c r="AS50">
        <f ca="1"/>
        <v>0</v>
      </c>
      <c r="AT50">
        <f ca="1"/>
        <v>0</v>
      </c>
      <c r="AU50">
        <f ca="1"/>
        <v>0</v>
      </c>
      <c r="AV50">
        <f ca="1"/>
        <v>0</v>
      </c>
      <c r="AW50">
        <f ca="1"/>
        <v>0</v>
      </c>
      <c r="AX50">
        <f ca="1"/>
        <v>0</v>
      </c>
      <c r="AY50">
        <f ca="1"/>
        <v>0</v>
      </c>
      <c r="AZ50">
        <f ca="1"/>
        <v>0</v>
      </c>
      <c r="BA50">
        <f ca="1"/>
        <v>0</v>
      </c>
      <c r="BB50">
        <f ca="1"/>
        <v>0</v>
      </c>
      <c r="BC50">
        <f ca="1"/>
        <v>0</v>
      </c>
      <c r="BD50">
        <f ca="1"/>
        <v>0</v>
      </c>
      <c r="BE50">
        <f ca="1"/>
        <v>0</v>
      </c>
      <c r="BF50">
        <f ca="1"/>
        <v>0</v>
      </c>
      <c r="BG50">
        <f ca="1"/>
        <v>0</v>
      </c>
      <c r="BH50">
        <f ca="1"/>
        <v>0</v>
      </c>
      <c r="BI50">
        <f ca="1"/>
        <v>0</v>
      </c>
      <c r="BJ50">
        <f ca="1"/>
        <v>0</v>
      </c>
      <c r="BK50">
        <f ca="1"/>
        <v>0</v>
      </c>
      <c r="BL50">
        <f ca="1"/>
        <v>0</v>
      </c>
      <c r="BM50">
        <f ca="1"/>
        <v>0</v>
      </c>
      <c r="BN50">
        <f ca="1"/>
        <v>0</v>
      </c>
      <c r="BO50">
        <f ca="1"/>
        <v>0</v>
      </c>
      <c r="BP50">
        <f ca="1"/>
        <v>0</v>
      </c>
      <c r="BQ50">
        <f ca="1"/>
        <v>0</v>
      </c>
      <c r="BR50" t="str">
        <f ca="1"/>
        <v/>
      </c>
      <c r="BS50">
        <f ca="1"/>
        <v>0</v>
      </c>
      <c r="BT50">
        <f ca="1"/>
        <v>0</v>
      </c>
      <c r="BU50" t="b">
        <f ca="1"/>
        <v>0</v>
      </c>
      <c r="BV50" t="b">
        <f ca="1"/>
        <v>0</v>
      </c>
      <c r="BW50">
        <f ca="1"/>
        <v>0</v>
      </c>
      <c r="BX50">
        <f ca="1"/>
        <v>0</v>
      </c>
      <c r="BY50">
        <f ca="1"/>
        <v>0</v>
      </c>
      <c r="BZ50">
        <f ca="1"/>
        <v>0</v>
      </c>
      <c r="CA50">
        <f ca="1"/>
        <v>1</v>
      </c>
      <c r="CB50">
        <f ca="1"/>
        <v>0</v>
      </c>
      <c r="CC50" t="b">
        <f ca="1"/>
        <v>1</v>
      </c>
      <c r="CD50" t="b">
        <f ca="1"/>
        <v>1</v>
      </c>
      <c r="CE50">
        <f ca="1"/>
        <v>0</v>
      </c>
      <c r="CF50">
        <f ca="1"/>
        <v>0</v>
      </c>
      <c r="CG50">
        <f ca="1"/>
        <v>0</v>
      </c>
      <c r="CH50">
        <f ca="1"/>
        <v>33</v>
      </c>
      <c r="CI50">
        <f ca="1"/>
        <v>147</v>
      </c>
      <c r="CJ50">
        <f ca="1"/>
        <v>0</v>
      </c>
      <c r="CK50">
        <f ca="1"/>
        <v>0</v>
      </c>
      <c r="CL50">
        <f ca="1"/>
        <v>0</v>
      </c>
      <c r="CM50">
        <f ca="1"/>
        <v>0</v>
      </c>
      <c r="CN50">
        <f ca="1"/>
        <v>0</v>
      </c>
      <c r="CO50">
        <f ca="1"/>
        <v>0</v>
      </c>
      <c r="CP50">
        <f ca="1"/>
        <v>0</v>
      </c>
      <c r="CQ50">
        <f ca="1"/>
        <v>0</v>
      </c>
      <c r="CR50">
        <f ca="1"/>
        <v>0</v>
      </c>
      <c r="CS50">
        <f ca="1"/>
        <v>0</v>
      </c>
      <c r="CT50">
        <f ca="1"/>
        <v>0</v>
      </c>
      <c r="CU50" t="b">
        <f ca="1"/>
        <v>0</v>
      </c>
      <c r="CV50" t="b">
        <f ca="1"/>
        <v>1</v>
      </c>
      <c r="CW50">
        <f ca="1"/>
        <v>90</v>
      </c>
      <c r="CX50">
        <f ca="1"/>
        <v>147</v>
      </c>
      <c r="CY50">
        <f ca="1"/>
        <v>0</v>
      </c>
      <c r="CZ50">
        <f ca="1"/>
        <v>1</v>
      </c>
      <c r="DA50">
        <f ca="1"/>
        <v>0</v>
      </c>
      <c r="DB50" t="b">
        <f ca="1"/>
        <v>0</v>
      </c>
      <c r="DC50" t="b">
        <f ca="1"/>
        <v>0</v>
      </c>
      <c r="DD50">
        <f ca="1"/>
        <v>0</v>
      </c>
      <c r="DE50" t="b">
        <f ca="1"/>
        <v>0</v>
      </c>
      <c r="DF50">
        <f ca="1"/>
        <v>0</v>
      </c>
    </row>
    <row r="51" spans="1:110" x14ac:dyDescent="0.2">
      <c r="A51" t="str">
        <f ca="1"/>
        <v>5_31 Oregon</v>
      </c>
      <c r="B51">
        <f ca="1"/>
        <v>3</v>
      </c>
      <c r="C51">
        <f ca="1"/>
        <v>0</v>
      </c>
      <c r="D51">
        <f ca="1"/>
        <v>0</v>
      </c>
      <c r="E51">
        <f ca="1"/>
        <v>0</v>
      </c>
      <c r="F51">
        <f ca="1"/>
        <v>0</v>
      </c>
      <c r="G51">
        <f ca="1"/>
        <v>0</v>
      </c>
      <c r="H51">
        <f ca="1"/>
        <v>0</v>
      </c>
      <c r="I51">
        <f ca="1"/>
        <v>0</v>
      </c>
      <c r="J51" t="str">
        <f ca="1"/>
        <v>2:00</v>
      </c>
      <c r="K51" t="b">
        <f ca="1"/>
        <v>0</v>
      </c>
      <c r="L51" t="b">
        <f ca="1"/>
        <v>0</v>
      </c>
      <c r="M51" t="b">
        <f ca="1"/>
        <v>0</v>
      </c>
      <c r="N51" t="str">
        <f ca="1"/>
        <v>Smoke</v>
      </c>
      <c r="O51" t="b">
        <f ca="1"/>
        <v>0</v>
      </c>
      <c r="P51">
        <f ca="1"/>
        <v>0</v>
      </c>
      <c r="Q51">
        <f ca="1"/>
        <v>0</v>
      </c>
      <c r="R51">
        <f ca="1"/>
        <v>0</v>
      </c>
      <c r="S51">
        <f ca="1"/>
        <v>0</v>
      </c>
      <c r="T51">
        <f ca="1"/>
        <v>0</v>
      </c>
      <c r="U51">
        <f ca="1"/>
        <v>0</v>
      </c>
      <c r="V51">
        <f ca="1"/>
        <v>0</v>
      </c>
      <c r="W51">
        <f ca="1"/>
        <v>0</v>
      </c>
      <c r="X51">
        <f ca="1"/>
        <v>0</v>
      </c>
      <c r="Y51">
        <f ca="1"/>
        <v>0</v>
      </c>
      <c r="Z51">
        <f ca="1"/>
        <v>3</v>
      </c>
      <c r="AA51">
        <f ca="1"/>
        <v>0</v>
      </c>
      <c r="AB51">
        <f ca="1"/>
        <v>0</v>
      </c>
      <c r="AC51">
        <f ca="1"/>
        <v>0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  <c r="AI51">
        <f ca="1"/>
        <v>0</v>
      </c>
      <c r="AJ51">
        <f ca="1"/>
        <v>0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  <c r="AQ51">
        <f ca="1"/>
        <v>0</v>
      </c>
      <c r="AR51">
        <f ca="1"/>
        <v>0</v>
      </c>
      <c r="AS51">
        <f ca="1"/>
        <v>0</v>
      </c>
      <c r="AT51">
        <f ca="1"/>
        <v>0</v>
      </c>
      <c r="AU51">
        <f ca="1"/>
        <v>0</v>
      </c>
      <c r="AV51">
        <f ca="1"/>
        <v>0</v>
      </c>
      <c r="AW51">
        <f ca="1"/>
        <v>0</v>
      </c>
      <c r="AX51">
        <f ca="1"/>
        <v>0</v>
      </c>
      <c r="AY51">
        <f ca="1"/>
        <v>0</v>
      </c>
      <c r="AZ51">
        <f ca="1"/>
        <v>0</v>
      </c>
      <c r="BA51">
        <f ca="1"/>
        <v>0</v>
      </c>
      <c r="BB51">
        <f ca="1"/>
        <v>0</v>
      </c>
      <c r="BC51">
        <f ca="1"/>
        <v>0</v>
      </c>
      <c r="BD51">
        <f ca="1"/>
        <v>0</v>
      </c>
      <c r="BE51">
        <f ca="1"/>
        <v>0</v>
      </c>
      <c r="BF51">
        <f ca="1"/>
        <v>0</v>
      </c>
      <c r="BG51">
        <f ca="1"/>
        <v>0</v>
      </c>
      <c r="BH51">
        <f ca="1"/>
        <v>0</v>
      </c>
      <c r="BI51">
        <f ca="1"/>
        <v>0</v>
      </c>
      <c r="BJ51">
        <f ca="1"/>
        <v>0</v>
      </c>
      <c r="BK51">
        <f ca="1"/>
        <v>0</v>
      </c>
      <c r="BL51">
        <f ca="1"/>
        <v>0</v>
      </c>
      <c r="BM51">
        <f ca="1"/>
        <v>0</v>
      </c>
      <c r="BN51">
        <f ca="1"/>
        <v>0</v>
      </c>
      <c r="BO51">
        <f ca="1"/>
        <v>0</v>
      </c>
      <c r="BP51">
        <f ca="1"/>
        <v>0</v>
      </c>
      <c r="BQ51">
        <f ca="1"/>
        <v>0</v>
      </c>
      <c r="BR51" t="str">
        <f ca="1"/>
        <v/>
      </c>
      <c r="BS51">
        <f ca="1"/>
        <v>0</v>
      </c>
      <c r="BT51">
        <f ca="1"/>
        <v>0</v>
      </c>
      <c r="BU51" t="b">
        <f ca="1"/>
        <v>0</v>
      </c>
      <c r="BV51" t="b">
        <f ca="1"/>
        <v>0</v>
      </c>
      <c r="BW51">
        <f ca="1"/>
        <v>0</v>
      </c>
      <c r="BX51">
        <f ca="1"/>
        <v>0</v>
      </c>
      <c r="BY51">
        <f ca="1"/>
        <v>0</v>
      </c>
      <c r="BZ51">
        <f ca="1"/>
        <v>0</v>
      </c>
      <c r="CA51">
        <f ca="1"/>
        <v>0</v>
      </c>
      <c r="CB51">
        <f ca="1"/>
        <v>0</v>
      </c>
      <c r="CC51" t="b">
        <f ca="1"/>
        <v>0</v>
      </c>
      <c r="CD51" t="b">
        <f ca="1"/>
        <v>0</v>
      </c>
      <c r="CE51">
        <f ca="1"/>
        <v>0</v>
      </c>
      <c r="CF51">
        <f ca="1"/>
        <v>0</v>
      </c>
      <c r="CG51">
        <f ca="1"/>
        <v>0</v>
      </c>
      <c r="CH51">
        <f ca="1"/>
        <v>120</v>
      </c>
      <c r="CI51">
        <f ca="1"/>
        <v>60</v>
      </c>
      <c r="CJ51">
        <f ca="1"/>
        <v>0</v>
      </c>
      <c r="CK51">
        <f ca="1"/>
        <v>0</v>
      </c>
      <c r="CL51">
        <f ca="1"/>
        <v>0</v>
      </c>
      <c r="CM51">
        <f ca="1"/>
        <v>0</v>
      </c>
      <c r="CN51">
        <f ca="1"/>
        <v>0</v>
      </c>
      <c r="CO51">
        <f ca="1"/>
        <v>0</v>
      </c>
      <c r="CP51">
        <f ca="1"/>
        <v>0</v>
      </c>
      <c r="CQ51">
        <f ca="1"/>
        <v>0</v>
      </c>
      <c r="CR51">
        <f ca="1"/>
        <v>0</v>
      </c>
      <c r="CS51">
        <f ca="1"/>
        <v>0</v>
      </c>
      <c r="CT51">
        <f ca="1"/>
        <v>0</v>
      </c>
      <c r="CU51" t="b">
        <f ca="1"/>
        <v>1</v>
      </c>
      <c r="CV51" t="b">
        <f ca="1"/>
        <v>0</v>
      </c>
      <c r="CW51">
        <f ca="1"/>
        <v>171</v>
      </c>
      <c r="CX51">
        <f ca="1"/>
        <v>60</v>
      </c>
      <c r="CY51">
        <f ca="1"/>
        <v>1</v>
      </c>
      <c r="CZ51">
        <f ca="1"/>
        <v>0</v>
      </c>
      <c r="DA51">
        <f ca="1"/>
        <v>0</v>
      </c>
      <c r="DB51" t="b">
        <f ca="1"/>
        <v>0</v>
      </c>
      <c r="DC51" t="b">
        <f ca="1"/>
        <v>0</v>
      </c>
      <c r="DD51">
        <f ca="1"/>
        <v>0</v>
      </c>
      <c r="DE51" t="b">
        <f ca="1"/>
        <v>0</v>
      </c>
      <c r="DF51">
        <f ca="1"/>
        <v>0</v>
      </c>
    </row>
    <row r="52" spans="1:110" x14ac:dyDescent="0.2">
      <c r="A52" t="str">
        <f ca="1"/>
        <v>5_31 Oregon</v>
      </c>
      <c r="B52">
        <f ca="1"/>
        <v>4</v>
      </c>
      <c r="C52">
        <f ca="1"/>
        <v>0</v>
      </c>
      <c r="D52">
        <f ca="1"/>
        <v>0</v>
      </c>
      <c r="E52">
        <f ca="1"/>
        <v>0</v>
      </c>
      <c r="F52">
        <f ca="1"/>
        <v>0</v>
      </c>
      <c r="G52">
        <f ca="1"/>
        <v>0</v>
      </c>
      <c r="H52">
        <f ca="1"/>
        <v>0</v>
      </c>
      <c r="I52">
        <f ca="1"/>
        <v>0</v>
      </c>
      <c r="J52" t="str">
        <f ca="1"/>
        <v>0:15</v>
      </c>
      <c r="K52" t="b">
        <f ca="1"/>
        <v>0</v>
      </c>
      <c r="L52" t="b">
        <f ca="1"/>
        <v>0</v>
      </c>
      <c r="M52" t="b">
        <f ca="1"/>
        <v>0</v>
      </c>
      <c r="N52" t="str">
        <f ca="1"/>
        <v>Smoke</v>
      </c>
      <c r="O52" t="b">
        <f ca="1"/>
        <v>0</v>
      </c>
      <c r="P52">
        <f ca="1"/>
        <v>0</v>
      </c>
      <c r="Q52">
        <f ca="1"/>
        <v>0</v>
      </c>
      <c r="R52">
        <f ca="1"/>
        <v>0</v>
      </c>
      <c r="S52">
        <f ca="1"/>
        <v>0</v>
      </c>
      <c r="T52">
        <f ca="1"/>
        <v>0</v>
      </c>
      <c r="U52">
        <f ca="1"/>
        <v>0</v>
      </c>
      <c r="V52">
        <f ca="1"/>
        <v>0</v>
      </c>
      <c r="W52">
        <f ca="1"/>
        <v>0</v>
      </c>
      <c r="X52">
        <f ca="1"/>
        <v>0</v>
      </c>
      <c r="Y52">
        <f ca="1"/>
        <v>0</v>
      </c>
      <c r="Z52">
        <f ca="1"/>
        <v>4</v>
      </c>
      <c r="AA52">
        <f ca="1"/>
        <v>0</v>
      </c>
      <c r="AB52">
        <f ca="1"/>
        <v>0</v>
      </c>
      <c r="AC52">
        <f ca="1"/>
        <v>0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  <c r="AI52">
        <f ca="1"/>
        <v>0</v>
      </c>
      <c r="AJ52">
        <f ca="1"/>
        <v>0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  <c r="AQ52">
        <f ca="1"/>
        <v>0</v>
      </c>
      <c r="AR52">
        <f ca="1"/>
        <v>0</v>
      </c>
      <c r="AS52">
        <f ca="1"/>
        <v>0</v>
      </c>
      <c r="AT52">
        <f ca="1"/>
        <v>0</v>
      </c>
      <c r="AU52">
        <f ca="1"/>
        <v>0</v>
      </c>
      <c r="AV52">
        <f ca="1"/>
        <v>0</v>
      </c>
      <c r="AW52">
        <f ca="1"/>
        <v>0</v>
      </c>
      <c r="AX52">
        <f ca="1"/>
        <v>0</v>
      </c>
      <c r="AY52">
        <f ca="1"/>
        <v>0</v>
      </c>
      <c r="AZ52">
        <f ca="1"/>
        <v>0</v>
      </c>
      <c r="BA52">
        <f ca="1"/>
        <v>0</v>
      </c>
      <c r="BB52">
        <f ca="1"/>
        <v>0</v>
      </c>
      <c r="BC52">
        <f ca="1"/>
        <v>0</v>
      </c>
      <c r="BD52">
        <f ca="1"/>
        <v>0</v>
      </c>
      <c r="BE52">
        <f ca="1"/>
        <v>0</v>
      </c>
      <c r="BF52">
        <f ca="1"/>
        <v>0</v>
      </c>
      <c r="BG52">
        <f ca="1"/>
        <v>0</v>
      </c>
      <c r="BH52">
        <f ca="1"/>
        <v>0</v>
      </c>
      <c r="BI52">
        <f ca="1"/>
        <v>0</v>
      </c>
      <c r="BJ52">
        <f ca="1"/>
        <v>0</v>
      </c>
      <c r="BK52">
        <f ca="1"/>
        <v>0</v>
      </c>
      <c r="BL52">
        <f ca="1"/>
        <v>0</v>
      </c>
      <c r="BM52">
        <f ca="1"/>
        <v>0</v>
      </c>
      <c r="BN52">
        <f ca="1"/>
        <v>0</v>
      </c>
      <c r="BO52">
        <f ca="1"/>
        <v>0</v>
      </c>
      <c r="BP52">
        <f ca="1"/>
        <v>0</v>
      </c>
      <c r="BQ52">
        <f ca="1"/>
        <v>0</v>
      </c>
      <c r="BR52" t="str">
        <f ca="1"/>
        <v/>
      </c>
      <c r="BS52">
        <f ca="1"/>
        <v>0</v>
      </c>
      <c r="BT52">
        <f ca="1"/>
        <v>0</v>
      </c>
      <c r="BU52" t="b">
        <f ca="1"/>
        <v>0</v>
      </c>
      <c r="BV52" t="b">
        <f ca="1"/>
        <v>0</v>
      </c>
      <c r="BW52">
        <f ca="1"/>
        <v>0</v>
      </c>
      <c r="BX52">
        <f ca="1"/>
        <v>0</v>
      </c>
      <c r="BY52">
        <f ca="1"/>
        <v>0</v>
      </c>
      <c r="BZ52">
        <f ca="1"/>
        <v>0</v>
      </c>
      <c r="CA52">
        <f ca="1"/>
        <v>1</v>
      </c>
      <c r="CB52">
        <f ca="1"/>
        <v>0</v>
      </c>
      <c r="CC52" t="b">
        <f ca="1"/>
        <v>1</v>
      </c>
      <c r="CD52" t="b">
        <f ca="1"/>
        <v>1</v>
      </c>
      <c r="CE52">
        <f ca="1"/>
        <v>0</v>
      </c>
      <c r="CF52">
        <f ca="1"/>
        <v>0</v>
      </c>
      <c r="CG52">
        <f ca="1"/>
        <v>0</v>
      </c>
      <c r="CH52">
        <f ca="1"/>
        <v>15</v>
      </c>
      <c r="CI52">
        <f ca="1"/>
        <v>165</v>
      </c>
      <c r="CJ52">
        <f ca="1"/>
        <v>0</v>
      </c>
      <c r="CK52">
        <f ca="1"/>
        <v>0</v>
      </c>
      <c r="CL52">
        <f ca="1"/>
        <v>0</v>
      </c>
      <c r="CM52">
        <f ca="1"/>
        <v>0</v>
      </c>
      <c r="CN52">
        <f ca="1"/>
        <v>0</v>
      </c>
      <c r="CO52">
        <f ca="1"/>
        <v>0</v>
      </c>
      <c r="CP52">
        <f ca="1"/>
        <v>0</v>
      </c>
      <c r="CQ52">
        <f ca="1"/>
        <v>0</v>
      </c>
      <c r="CR52">
        <f ca="1"/>
        <v>0</v>
      </c>
      <c r="CS52">
        <f ca="1"/>
        <v>0</v>
      </c>
      <c r="CT52">
        <f ca="1"/>
        <v>0</v>
      </c>
      <c r="CU52" t="b">
        <f ca="1"/>
        <v>0</v>
      </c>
      <c r="CV52" t="b">
        <f ca="1"/>
        <v>1</v>
      </c>
      <c r="CW52">
        <f ca="1"/>
        <v>46</v>
      </c>
      <c r="CX52">
        <f ca="1"/>
        <v>165</v>
      </c>
      <c r="CY52">
        <f ca="1"/>
        <v>0</v>
      </c>
      <c r="CZ52">
        <f ca="1"/>
        <v>1</v>
      </c>
      <c r="DA52">
        <f ca="1"/>
        <v>0</v>
      </c>
      <c r="DB52" t="b">
        <f ca="1"/>
        <v>0</v>
      </c>
      <c r="DC52" t="b">
        <f ca="1"/>
        <v>0</v>
      </c>
      <c r="DD52">
        <f ca="1"/>
        <v>0</v>
      </c>
      <c r="DE52" t="b">
        <f ca="1"/>
        <v>0</v>
      </c>
      <c r="DF52">
        <f ca="1"/>
        <v>0</v>
      </c>
    </row>
    <row r="53" spans="1:110" x14ac:dyDescent="0.2">
      <c r="A53" t="str">
        <f ca="1"/>
        <v>5_31 Oregon</v>
      </c>
      <c r="B53">
        <f ca="1"/>
        <v>5</v>
      </c>
      <c r="C53">
        <f ca="1"/>
        <v>0</v>
      </c>
      <c r="D53">
        <f ca="1"/>
        <v>0</v>
      </c>
      <c r="E53">
        <f ca="1"/>
        <v>0</v>
      </c>
      <c r="F53">
        <f ca="1"/>
        <v>0</v>
      </c>
      <c r="G53">
        <f ca="1"/>
        <v>0</v>
      </c>
      <c r="H53">
        <f ca="1"/>
        <v>0</v>
      </c>
      <c r="I53">
        <f ca="1"/>
        <v>0</v>
      </c>
      <c r="J53" t="str">
        <f ca="1"/>
        <v>0:48</v>
      </c>
      <c r="K53" t="b">
        <f ca="1"/>
        <v>0</v>
      </c>
      <c r="L53" t="b">
        <f ca="1"/>
        <v>0</v>
      </c>
      <c r="M53" t="b">
        <f ca="1"/>
        <v>0</v>
      </c>
      <c r="N53" t="str">
        <f ca="1"/>
        <v>Melusi</v>
      </c>
      <c r="O53" t="b">
        <f ca="1"/>
        <v>0</v>
      </c>
      <c r="P53">
        <f ca="1"/>
        <v>0</v>
      </c>
      <c r="Q53">
        <f ca="1"/>
        <v>0</v>
      </c>
      <c r="R53">
        <f ca="1"/>
        <v>0</v>
      </c>
      <c r="S53">
        <f ca="1"/>
        <v>0</v>
      </c>
      <c r="T53">
        <f ca="1"/>
        <v>0</v>
      </c>
      <c r="U53">
        <f ca="1"/>
        <v>0</v>
      </c>
      <c r="V53">
        <f ca="1"/>
        <v>0</v>
      </c>
      <c r="W53">
        <f ca="1"/>
        <v>0</v>
      </c>
      <c r="X53">
        <f ca="1"/>
        <v>0</v>
      </c>
      <c r="Y53">
        <f ca="1"/>
        <v>0</v>
      </c>
      <c r="Z53">
        <f ca="1"/>
        <v>5</v>
      </c>
      <c r="AA53">
        <f ca="1"/>
        <v>0</v>
      </c>
      <c r="AB53">
        <f ca="1"/>
        <v>0</v>
      </c>
      <c r="AC53">
        <f ca="1"/>
        <v>0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  <c r="AI53">
        <f ca="1"/>
        <v>0</v>
      </c>
      <c r="AJ53">
        <f ca="1"/>
        <v>0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  <c r="AQ53">
        <f ca="1"/>
        <v>0</v>
      </c>
      <c r="AR53">
        <f ca="1"/>
        <v>0</v>
      </c>
      <c r="AS53">
        <f ca="1"/>
        <v>0</v>
      </c>
      <c r="AT53">
        <f ca="1"/>
        <v>0</v>
      </c>
      <c r="AU53">
        <f ca="1"/>
        <v>0</v>
      </c>
      <c r="AV53">
        <f ca="1"/>
        <v>0</v>
      </c>
      <c r="AW53">
        <f ca="1"/>
        <v>0</v>
      </c>
      <c r="AX53">
        <f ca="1"/>
        <v>0</v>
      </c>
      <c r="AY53">
        <f ca="1"/>
        <v>0</v>
      </c>
      <c r="AZ53">
        <f ca="1"/>
        <v>0</v>
      </c>
      <c r="BA53">
        <f ca="1"/>
        <v>0</v>
      </c>
      <c r="BB53">
        <f ca="1"/>
        <v>0</v>
      </c>
      <c r="BC53">
        <f ca="1"/>
        <v>0</v>
      </c>
      <c r="BD53">
        <f ca="1"/>
        <v>0</v>
      </c>
      <c r="BE53">
        <f ca="1"/>
        <v>0</v>
      </c>
      <c r="BF53">
        <f ca="1"/>
        <v>0</v>
      </c>
      <c r="BG53">
        <f ca="1"/>
        <v>0</v>
      </c>
      <c r="BH53">
        <f ca="1"/>
        <v>0</v>
      </c>
      <c r="BI53">
        <f ca="1"/>
        <v>0</v>
      </c>
      <c r="BJ53">
        <f ca="1"/>
        <v>0</v>
      </c>
      <c r="BK53">
        <f ca="1"/>
        <v>0</v>
      </c>
      <c r="BL53">
        <f ca="1"/>
        <v>0</v>
      </c>
      <c r="BM53">
        <f ca="1"/>
        <v>0</v>
      </c>
      <c r="BN53">
        <f ca="1"/>
        <v>0</v>
      </c>
      <c r="BO53">
        <f ca="1"/>
        <v>0</v>
      </c>
      <c r="BP53">
        <f ca="1"/>
        <v>0</v>
      </c>
      <c r="BQ53">
        <f ca="1"/>
        <v>0</v>
      </c>
      <c r="BR53" t="str">
        <f ca="1"/>
        <v/>
      </c>
      <c r="BS53">
        <f ca="1"/>
        <v>0</v>
      </c>
      <c r="BT53">
        <f ca="1"/>
        <v>0</v>
      </c>
      <c r="BU53" t="b">
        <f ca="1"/>
        <v>0</v>
      </c>
      <c r="BV53" t="b">
        <f ca="1"/>
        <v>0</v>
      </c>
      <c r="BW53">
        <f ca="1"/>
        <v>0</v>
      </c>
      <c r="BX53">
        <f ca="1"/>
        <v>0</v>
      </c>
      <c r="BY53">
        <f ca="1"/>
        <v>0</v>
      </c>
      <c r="BZ53">
        <f ca="1"/>
        <v>0</v>
      </c>
      <c r="CA53">
        <f ca="1"/>
        <v>0</v>
      </c>
      <c r="CB53">
        <f ca="1"/>
        <v>0</v>
      </c>
      <c r="CC53" t="b">
        <f ca="1"/>
        <v>0</v>
      </c>
      <c r="CD53" t="b">
        <f ca="1"/>
        <v>0</v>
      </c>
      <c r="CE53">
        <f ca="1"/>
        <v>0</v>
      </c>
      <c r="CF53">
        <f ca="1"/>
        <v>0</v>
      </c>
      <c r="CG53">
        <f ca="1"/>
        <v>0</v>
      </c>
      <c r="CH53">
        <f ca="1"/>
        <v>48</v>
      </c>
      <c r="CI53">
        <f ca="1"/>
        <v>132</v>
      </c>
      <c r="CJ53">
        <f ca="1"/>
        <v>0</v>
      </c>
      <c r="CK53">
        <f ca="1"/>
        <v>0</v>
      </c>
      <c r="CL53">
        <f ca="1"/>
        <v>0</v>
      </c>
      <c r="CM53">
        <f ca="1"/>
        <v>0</v>
      </c>
      <c r="CN53">
        <f ca="1"/>
        <v>0</v>
      </c>
      <c r="CO53">
        <f ca="1"/>
        <v>0</v>
      </c>
      <c r="CP53">
        <f ca="1"/>
        <v>0</v>
      </c>
      <c r="CQ53">
        <f ca="1"/>
        <v>0</v>
      </c>
      <c r="CR53">
        <f ca="1"/>
        <v>0</v>
      </c>
      <c r="CS53">
        <f ca="1"/>
        <v>0</v>
      </c>
      <c r="CT53">
        <f ca="1"/>
        <v>0</v>
      </c>
      <c r="CU53" t="b">
        <f ca="1"/>
        <v>0</v>
      </c>
      <c r="CV53" t="b">
        <f ca="1"/>
        <v>0</v>
      </c>
      <c r="CW53">
        <f ca="1"/>
        <v>51</v>
      </c>
      <c r="CX53">
        <f ca="1"/>
        <v>132</v>
      </c>
      <c r="CY53">
        <f ca="1"/>
        <v>0</v>
      </c>
      <c r="CZ53">
        <f ca="1"/>
        <v>0</v>
      </c>
      <c r="DA53">
        <f ca="1"/>
        <v>0</v>
      </c>
      <c r="DB53" t="b">
        <f ca="1"/>
        <v>0</v>
      </c>
      <c r="DC53" t="b">
        <f ca="1"/>
        <v>0</v>
      </c>
      <c r="DD53">
        <f ca="1"/>
        <v>0</v>
      </c>
      <c r="DE53" t="b">
        <f ca="1"/>
        <v>0</v>
      </c>
      <c r="DF53">
        <f ca="1"/>
        <v>0</v>
      </c>
    </row>
    <row r="54" spans="1:110" x14ac:dyDescent="0.2">
      <c r="A54" t="str">
        <f ca="1"/>
        <v>5_31 Oregon</v>
      </c>
      <c r="B54">
        <f ca="1"/>
        <v>6</v>
      </c>
      <c r="C54">
        <f ca="1"/>
        <v>0</v>
      </c>
      <c r="D54">
        <f ca="1"/>
        <v>0</v>
      </c>
      <c r="E54">
        <f ca="1"/>
        <v>0</v>
      </c>
      <c r="F54">
        <f ca="1"/>
        <v>0</v>
      </c>
      <c r="G54">
        <f ca="1"/>
        <v>0</v>
      </c>
      <c r="H54">
        <f ca="1"/>
        <v>0</v>
      </c>
      <c r="I54">
        <f ca="1"/>
        <v>0</v>
      </c>
      <c r="J54">
        <f ca="1"/>
        <v>0</v>
      </c>
      <c r="K54" t="b">
        <f ca="1"/>
        <v>0</v>
      </c>
      <c r="L54" t="b">
        <f ca="1"/>
        <v>0</v>
      </c>
      <c r="M54" t="b">
        <f ca="1"/>
        <v>0</v>
      </c>
      <c r="N54" t="str">
        <f ca="1"/>
        <v>Jager</v>
      </c>
      <c r="O54" t="b">
        <f ca="1"/>
        <v>0</v>
      </c>
      <c r="P54">
        <f ca="1"/>
        <v>0</v>
      </c>
      <c r="Q54">
        <f ca="1"/>
        <v>0</v>
      </c>
      <c r="R54">
        <f ca="1"/>
        <v>0</v>
      </c>
      <c r="S54">
        <f ca="1"/>
        <v>0</v>
      </c>
      <c r="T54">
        <f ca="1"/>
        <v>0</v>
      </c>
      <c r="U54">
        <f ca="1"/>
        <v>0</v>
      </c>
      <c r="V54">
        <f ca="1"/>
        <v>0</v>
      </c>
      <c r="W54">
        <f ca="1"/>
        <v>0</v>
      </c>
      <c r="X54">
        <f ca="1"/>
        <v>0</v>
      </c>
      <c r="Y54">
        <f ca="1"/>
        <v>0</v>
      </c>
      <c r="Z54">
        <f ca="1"/>
        <v>6</v>
      </c>
      <c r="AA54">
        <f ca="1"/>
        <v>0</v>
      </c>
      <c r="AB54">
        <f ca="1"/>
        <v>0</v>
      </c>
      <c r="AC54">
        <f ca="1"/>
        <v>0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  <c r="AI54">
        <f ca="1"/>
        <v>0</v>
      </c>
      <c r="AJ54">
        <f ca="1"/>
        <v>0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  <c r="AQ54">
        <f ca="1"/>
        <v>0</v>
      </c>
      <c r="AR54">
        <f ca="1"/>
        <v>0</v>
      </c>
      <c r="AS54">
        <f ca="1"/>
        <v>0</v>
      </c>
      <c r="AT54">
        <f ca="1"/>
        <v>0</v>
      </c>
      <c r="AU54">
        <f ca="1"/>
        <v>0</v>
      </c>
      <c r="AV54">
        <f ca="1"/>
        <v>0</v>
      </c>
      <c r="AW54">
        <f ca="1"/>
        <v>0</v>
      </c>
      <c r="AX54">
        <f ca="1"/>
        <v>0</v>
      </c>
      <c r="AY54">
        <f ca="1"/>
        <v>0</v>
      </c>
      <c r="AZ54">
        <f ca="1"/>
        <v>0</v>
      </c>
      <c r="BA54">
        <f ca="1"/>
        <v>0</v>
      </c>
      <c r="BB54">
        <f ca="1"/>
        <v>0</v>
      </c>
      <c r="BC54">
        <f ca="1"/>
        <v>0</v>
      </c>
      <c r="BD54">
        <f ca="1"/>
        <v>0</v>
      </c>
      <c r="BE54">
        <f ca="1"/>
        <v>0</v>
      </c>
      <c r="BF54">
        <f ca="1"/>
        <v>0</v>
      </c>
      <c r="BG54">
        <f ca="1"/>
        <v>0</v>
      </c>
      <c r="BH54">
        <f ca="1"/>
        <v>0</v>
      </c>
      <c r="BI54">
        <f ca="1"/>
        <v>0</v>
      </c>
      <c r="BJ54">
        <f ca="1"/>
        <v>0</v>
      </c>
      <c r="BK54">
        <f ca="1"/>
        <v>0</v>
      </c>
      <c r="BL54">
        <f ca="1"/>
        <v>0</v>
      </c>
      <c r="BM54">
        <f ca="1"/>
        <v>0</v>
      </c>
      <c r="BN54">
        <f ca="1"/>
        <v>0</v>
      </c>
      <c r="BO54">
        <f ca="1"/>
        <v>0</v>
      </c>
      <c r="BP54">
        <f ca="1"/>
        <v>0</v>
      </c>
      <c r="BQ54">
        <f ca="1"/>
        <v>0</v>
      </c>
      <c r="BR54" t="str">
        <f ca="1"/>
        <v/>
      </c>
      <c r="BS54">
        <f ca="1"/>
        <v>0</v>
      </c>
      <c r="BT54">
        <f ca="1"/>
        <v>0</v>
      </c>
      <c r="BU54" t="b">
        <f ca="1"/>
        <v>0</v>
      </c>
      <c r="BV54" t="b">
        <f ca="1"/>
        <v>0</v>
      </c>
      <c r="BW54">
        <f ca="1"/>
        <v>0</v>
      </c>
      <c r="BX54">
        <f ca="1"/>
        <v>0</v>
      </c>
      <c r="BY54">
        <f ca="1"/>
        <v>0</v>
      </c>
      <c r="BZ54">
        <f ca="1"/>
        <v>0</v>
      </c>
      <c r="CA54">
        <f ca="1"/>
        <v>0</v>
      </c>
      <c r="CB54">
        <f ca="1"/>
        <v>0</v>
      </c>
      <c r="CC54" t="b">
        <f ca="1"/>
        <v>0</v>
      </c>
      <c r="CD54" t="b">
        <f ca="1"/>
        <v>1</v>
      </c>
      <c r="CE54">
        <f ca="1"/>
        <v>0</v>
      </c>
      <c r="CF54">
        <f ca="1"/>
        <v>0</v>
      </c>
      <c r="CG54">
        <f ca="1"/>
        <v>0</v>
      </c>
      <c r="CH54">
        <f ca="1"/>
        <v>0</v>
      </c>
      <c r="CI54" t="b">
        <f ca="1"/>
        <v>0</v>
      </c>
      <c r="CJ54">
        <f ca="1"/>
        <v>0</v>
      </c>
      <c r="CK54">
        <f ca="1"/>
        <v>0</v>
      </c>
      <c r="CL54">
        <f ca="1"/>
        <v>0</v>
      </c>
      <c r="CM54">
        <f ca="1"/>
        <v>0</v>
      </c>
      <c r="CN54">
        <f ca="1"/>
        <v>0</v>
      </c>
      <c r="CO54">
        <f ca="1"/>
        <v>0</v>
      </c>
      <c r="CP54">
        <f ca="1"/>
        <v>0</v>
      </c>
      <c r="CQ54">
        <f ca="1"/>
        <v>0</v>
      </c>
      <c r="CR54">
        <f ca="1"/>
        <v>0</v>
      </c>
      <c r="CS54">
        <f ca="1"/>
        <v>0</v>
      </c>
      <c r="CT54">
        <f ca="1"/>
        <v>0</v>
      </c>
      <c r="CU54" t="b">
        <f ca="1"/>
        <v>1</v>
      </c>
      <c r="CV54" t="b">
        <f ca="1"/>
        <v>1</v>
      </c>
      <c r="CW54">
        <f ca="1"/>
        <v>172</v>
      </c>
      <c r="CX54" t="b">
        <f ca="1"/>
        <v>0</v>
      </c>
      <c r="CY54">
        <f ca="1"/>
        <v>2</v>
      </c>
      <c r="CZ54">
        <f ca="1"/>
        <v>0</v>
      </c>
      <c r="DA54">
        <f ca="1"/>
        <v>0</v>
      </c>
      <c r="DB54" t="b">
        <f ca="1"/>
        <v>0</v>
      </c>
      <c r="DC54" t="b">
        <f ca="1"/>
        <v>0</v>
      </c>
      <c r="DD54">
        <f ca="1"/>
        <v>0</v>
      </c>
      <c r="DE54" t="b">
        <f ca="1"/>
        <v>0</v>
      </c>
      <c r="DF54">
        <f ca="1"/>
        <v>0</v>
      </c>
    </row>
    <row r="55" spans="1:110" x14ac:dyDescent="0.2">
      <c r="A55" t="str">
        <f ca="1"/>
        <v>5_31 Oregon</v>
      </c>
      <c r="B55">
        <f ca="1"/>
        <v>7</v>
      </c>
      <c r="C55">
        <f ca="1"/>
        <v>0</v>
      </c>
      <c r="D55">
        <f ca="1"/>
        <v>0</v>
      </c>
      <c r="E55">
        <f ca="1"/>
        <v>0</v>
      </c>
      <c r="F55">
        <f ca="1"/>
        <v>0</v>
      </c>
      <c r="G55">
        <f ca="1"/>
        <v>0</v>
      </c>
      <c r="H55">
        <f ca="1"/>
        <v>0</v>
      </c>
      <c r="I55">
        <f ca="1"/>
        <v>0</v>
      </c>
      <c r="J55" t="str">
        <f ca="1"/>
        <v>1:43</v>
      </c>
      <c r="K55" t="b">
        <f ca="1"/>
        <v>0</v>
      </c>
      <c r="L55" t="b">
        <f ca="1"/>
        <v>1</v>
      </c>
      <c r="M55" t="b">
        <f ca="1"/>
        <v>0</v>
      </c>
      <c r="N55" t="str">
        <f ca="1"/>
        <v>Zofia</v>
      </c>
      <c r="O55" t="b">
        <f ca="1"/>
        <v>0</v>
      </c>
      <c r="P55">
        <f ca="1"/>
        <v>0</v>
      </c>
      <c r="Q55">
        <f ca="1"/>
        <v>0</v>
      </c>
      <c r="R55">
        <f ca="1"/>
        <v>0</v>
      </c>
      <c r="S55">
        <f ca="1"/>
        <v>0</v>
      </c>
      <c r="T55">
        <f ca="1"/>
        <v>0</v>
      </c>
      <c r="U55">
        <f ca="1"/>
        <v>0</v>
      </c>
      <c r="V55">
        <f ca="1"/>
        <v>0</v>
      </c>
      <c r="W55">
        <f ca="1"/>
        <v>0</v>
      </c>
      <c r="X55">
        <f ca="1"/>
        <v>0</v>
      </c>
      <c r="Y55">
        <f ca="1"/>
        <v>0</v>
      </c>
      <c r="Z55">
        <f ca="1"/>
        <v>7</v>
      </c>
      <c r="AA55">
        <f ca="1"/>
        <v>0</v>
      </c>
      <c r="AB55">
        <f ca="1"/>
        <v>0</v>
      </c>
      <c r="AC55">
        <f ca="1"/>
        <v>0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  <c r="AI55">
        <f ca="1"/>
        <v>0</v>
      </c>
      <c r="AJ55">
        <f ca="1"/>
        <v>0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  <c r="AQ55">
        <f ca="1"/>
        <v>0</v>
      </c>
      <c r="AR55">
        <f ca="1"/>
        <v>0</v>
      </c>
      <c r="AS55">
        <f ca="1"/>
        <v>0</v>
      </c>
      <c r="AT55">
        <f ca="1"/>
        <v>0</v>
      </c>
      <c r="AU55">
        <f ca="1"/>
        <v>0</v>
      </c>
      <c r="AV55">
        <f ca="1"/>
        <v>0</v>
      </c>
      <c r="AW55">
        <f ca="1"/>
        <v>0</v>
      </c>
      <c r="AX55">
        <f ca="1"/>
        <v>0</v>
      </c>
      <c r="AY55">
        <f ca="1"/>
        <v>0</v>
      </c>
      <c r="AZ55">
        <f ca="1"/>
        <v>0</v>
      </c>
      <c r="BA55">
        <f ca="1"/>
        <v>0</v>
      </c>
      <c r="BB55">
        <f ca="1"/>
        <v>0</v>
      </c>
      <c r="BC55">
        <f ca="1"/>
        <v>0</v>
      </c>
      <c r="BD55">
        <f ca="1"/>
        <v>0</v>
      </c>
      <c r="BE55">
        <f ca="1"/>
        <v>0</v>
      </c>
      <c r="BF55">
        <f ca="1"/>
        <v>0</v>
      </c>
      <c r="BG55">
        <f ca="1"/>
        <v>0</v>
      </c>
      <c r="BH55">
        <f ca="1"/>
        <v>0</v>
      </c>
      <c r="BI55">
        <f ca="1"/>
        <v>0</v>
      </c>
      <c r="BJ55">
        <f ca="1"/>
        <v>0</v>
      </c>
      <c r="BK55">
        <f ca="1"/>
        <v>0</v>
      </c>
      <c r="BL55">
        <f ca="1"/>
        <v>0</v>
      </c>
      <c r="BM55">
        <f ca="1"/>
        <v>0</v>
      </c>
      <c r="BN55">
        <f ca="1"/>
        <v>0</v>
      </c>
      <c r="BO55">
        <f ca="1"/>
        <v>0</v>
      </c>
      <c r="BP55">
        <f ca="1"/>
        <v>0</v>
      </c>
      <c r="BQ55">
        <f ca="1"/>
        <v>0</v>
      </c>
      <c r="BR55" t="str">
        <f ca="1"/>
        <v/>
      </c>
      <c r="BS55">
        <f ca="1"/>
        <v>0</v>
      </c>
      <c r="BT55">
        <f ca="1"/>
        <v>0</v>
      </c>
      <c r="BU55" t="b">
        <f ca="1"/>
        <v>0</v>
      </c>
      <c r="BV55" t="b">
        <f ca="1"/>
        <v>0</v>
      </c>
      <c r="BW55">
        <f ca="1"/>
        <v>0</v>
      </c>
      <c r="BX55">
        <f ca="1"/>
        <v>0</v>
      </c>
      <c r="BY55">
        <f ca="1"/>
        <v>0</v>
      </c>
      <c r="BZ55">
        <f ca="1"/>
        <v>0</v>
      </c>
      <c r="CA55">
        <f ca="1"/>
        <v>2</v>
      </c>
      <c r="CB55">
        <f ca="1"/>
        <v>1</v>
      </c>
      <c r="CC55" t="b">
        <f ca="1"/>
        <v>1</v>
      </c>
      <c r="CD55" t="b">
        <f ca="1"/>
        <v>1</v>
      </c>
      <c r="CE55">
        <f ca="1"/>
        <v>0</v>
      </c>
      <c r="CF55">
        <f ca="1"/>
        <v>0</v>
      </c>
      <c r="CG55">
        <f ca="1"/>
        <v>0</v>
      </c>
      <c r="CH55">
        <f ca="1"/>
        <v>103</v>
      </c>
      <c r="CI55">
        <f ca="1"/>
        <v>77</v>
      </c>
      <c r="CJ55">
        <f ca="1"/>
        <v>0</v>
      </c>
      <c r="CK55">
        <f ca="1"/>
        <v>0</v>
      </c>
      <c r="CL55">
        <f ca="1"/>
        <v>0</v>
      </c>
      <c r="CM55">
        <f ca="1"/>
        <v>0</v>
      </c>
      <c r="CN55">
        <f ca="1"/>
        <v>0</v>
      </c>
      <c r="CO55">
        <f ca="1"/>
        <v>0</v>
      </c>
      <c r="CP55">
        <f ca="1"/>
        <v>0</v>
      </c>
      <c r="CQ55">
        <f ca="1"/>
        <v>0</v>
      </c>
      <c r="CR55">
        <f ca="1"/>
        <v>0</v>
      </c>
      <c r="CS55">
        <f ca="1"/>
        <v>0</v>
      </c>
      <c r="CT55">
        <f ca="1"/>
        <v>0</v>
      </c>
      <c r="CU55">
        <f ca="1"/>
        <v>0</v>
      </c>
      <c r="CV55">
        <f ca="1"/>
        <v>0</v>
      </c>
      <c r="CW55">
        <f ca="1"/>
        <v>0</v>
      </c>
      <c r="CX55">
        <f ca="1"/>
        <v>0</v>
      </c>
      <c r="CY55">
        <f ca="1"/>
        <v>0</v>
      </c>
      <c r="CZ55">
        <f ca="1"/>
        <v>0</v>
      </c>
      <c r="DA55">
        <f ca="1"/>
        <v>0</v>
      </c>
      <c r="DB55" t="b">
        <f ca="1"/>
        <v>1</v>
      </c>
      <c r="DC55" t="b">
        <f ca="1"/>
        <v>1</v>
      </c>
      <c r="DD55">
        <f ca="1"/>
        <v>0</v>
      </c>
      <c r="DE55" t="b">
        <f ca="1"/>
        <v>0</v>
      </c>
      <c r="DF55">
        <f ca="1"/>
        <v>0</v>
      </c>
    </row>
    <row r="56" spans="1:110" x14ac:dyDescent="0.2">
      <c r="A56" t="str">
        <f ca="1"/>
        <v>5_31 Oregon</v>
      </c>
      <c r="B56">
        <f ca="1"/>
        <v>8</v>
      </c>
      <c r="C56">
        <f ca="1"/>
        <v>0</v>
      </c>
      <c r="D56">
        <f ca="1"/>
        <v>0</v>
      </c>
      <c r="E56">
        <f ca="1"/>
        <v>0</v>
      </c>
      <c r="F56">
        <f ca="1"/>
        <v>0</v>
      </c>
      <c r="G56">
        <f ca="1"/>
        <v>0</v>
      </c>
      <c r="H56">
        <f ca="1"/>
        <v>0</v>
      </c>
      <c r="I56">
        <f ca="1"/>
        <v>0</v>
      </c>
      <c r="J56" t="str">
        <f ca="1"/>
        <v>1:30</v>
      </c>
      <c r="K56" t="b">
        <f ca="1"/>
        <v>0</v>
      </c>
      <c r="L56" t="b">
        <f ca="1"/>
        <v>0</v>
      </c>
      <c r="M56" t="b">
        <f ca="1"/>
        <v>0</v>
      </c>
      <c r="N56" t="str">
        <f ca="1"/>
        <v>Zofia</v>
      </c>
      <c r="O56" t="b">
        <f ca="1"/>
        <v>0</v>
      </c>
      <c r="P56">
        <f ca="1"/>
        <v>0</v>
      </c>
      <c r="Q56">
        <f ca="1"/>
        <v>0</v>
      </c>
      <c r="R56">
        <f ca="1"/>
        <v>0</v>
      </c>
      <c r="S56">
        <f ca="1"/>
        <v>0</v>
      </c>
      <c r="T56">
        <f ca="1"/>
        <v>0</v>
      </c>
      <c r="U56">
        <f ca="1"/>
        <v>0</v>
      </c>
      <c r="V56">
        <f ca="1"/>
        <v>0</v>
      </c>
      <c r="W56">
        <f ca="1"/>
        <v>0</v>
      </c>
      <c r="X56">
        <f ca="1"/>
        <v>0</v>
      </c>
      <c r="Y56">
        <f ca="1"/>
        <v>0</v>
      </c>
      <c r="Z56">
        <f ca="1"/>
        <v>8</v>
      </c>
      <c r="AA56">
        <f ca="1"/>
        <v>0</v>
      </c>
      <c r="AB56">
        <f ca="1"/>
        <v>0</v>
      </c>
      <c r="AC56">
        <f ca="1"/>
        <v>0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  <c r="AI56">
        <f ca="1"/>
        <v>0</v>
      </c>
      <c r="AJ56">
        <f ca="1"/>
        <v>0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  <c r="AQ56">
        <f ca="1"/>
        <v>0</v>
      </c>
      <c r="AR56">
        <f ca="1"/>
        <v>0</v>
      </c>
      <c r="AS56">
        <f ca="1"/>
        <v>0</v>
      </c>
      <c r="AT56">
        <f ca="1"/>
        <v>0</v>
      </c>
      <c r="AU56">
        <f ca="1"/>
        <v>0</v>
      </c>
      <c r="AV56">
        <f ca="1"/>
        <v>0</v>
      </c>
      <c r="AW56">
        <f ca="1"/>
        <v>0</v>
      </c>
      <c r="AX56">
        <f ca="1"/>
        <v>0</v>
      </c>
      <c r="AY56">
        <f ca="1"/>
        <v>0</v>
      </c>
      <c r="AZ56">
        <f ca="1"/>
        <v>0</v>
      </c>
      <c r="BA56">
        <f ca="1"/>
        <v>0</v>
      </c>
      <c r="BB56">
        <f ca="1"/>
        <v>0</v>
      </c>
      <c r="BC56">
        <f ca="1"/>
        <v>0</v>
      </c>
      <c r="BD56">
        <f ca="1"/>
        <v>0</v>
      </c>
      <c r="BE56">
        <f ca="1"/>
        <v>0</v>
      </c>
      <c r="BF56">
        <f ca="1"/>
        <v>0</v>
      </c>
      <c r="BG56">
        <f ca="1"/>
        <v>0</v>
      </c>
      <c r="BH56">
        <f ca="1"/>
        <v>0</v>
      </c>
      <c r="BI56">
        <f ca="1"/>
        <v>0</v>
      </c>
      <c r="BJ56">
        <f ca="1"/>
        <v>0</v>
      </c>
      <c r="BK56">
        <f ca="1"/>
        <v>0</v>
      </c>
      <c r="BL56">
        <f ca="1"/>
        <v>0</v>
      </c>
      <c r="BM56">
        <f ca="1"/>
        <v>0</v>
      </c>
      <c r="BN56">
        <f ca="1"/>
        <v>0</v>
      </c>
      <c r="BO56">
        <f ca="1"/>
        <v>0</v>
      </c>
      <c r="BP56">
        <f ca="1"/>
        <v>0</v>
      </c>
      <c r="BQ56">
        <f ca="1"/>
        <v>0</v>
      </c>
      <c r="BR56" t="str">
        <f ca="1"/>
        <v/>
      </c>
      <c r="BS56">
        <f ca="1"/>
        <v>0</v>
      </c>
      <c r="BT56">
        <f ca="1"/>
        <v>0</v>
      </c>
      <c r="BU56" t="b">
        <f ca="1"/>
        <v>0</v>
      </c>
      <c r="BV56" t="b">
        <f ca="1"/>
        <v>0</v>
      </c>
      <c r="BW56">
        <f ca="1"/>
        <v>0</v>
      </c>
      <c r="BX56">
        <f ca="1"/>
        <v>0</v>
      </c>
      <c r="BY56">
        <f ca="1"/>
        <v>0</v>
      </c>
      <c r="BZ56">
        <f ca="1"/>
        <v>0</v>
      </c>
      <c r="CA56">
        <f ca="1"/>
        <v>0</v>
      </c>
      <c r="CB56">
        <f ca="1"/>
        <v>0</v>
      </c>
      <c r="CC56" t="b">
        <f ca="1"/>
        <v>0</v>
      </c>
      <c r="CD56" t="b">
        <f ca="1"/>
        <v>0</v>
      </c>
      <c r="CE56">
        <f ca="1"/>
        <v>0</v>
      </c>
      <c r="CF56">
        <f ca="1"/>
        <v>0</v>
      </c>
      <c r="CG56">
        <f ca="1"/>
        <v>0</v>
      </c>
      <c r="CH56">
        <f ca="1"/>
        <v>90</v>
      </c>
      <c r="CI56">
        <f ca="1"/>
        <v>90</v>
      </c>
      <c r="CJ56">
        <f ca="1"/>
        <v>0</v>
      </c>
      <c r="CK56">
        <f ca="1"/>
        <v>0</v>
      </c>
      <c r="CL56">
        <f ca="1"/>
        <v>0</v>
      </c>
      <c r="CM56">
        <f ca="1"/>
        <v>0</v>
      </c>
      <c r="CN56">
        <f ca="1"/>
        <v>0</v>
      </c>
      <c r="CO56">
        <f ca="1"/>
        <v>0</v>
      </c>
      <c r="CP56">
        <f ca="1"/>
        <v>0</v>
      </c>
      <c r="CQ56">
        <f ca="1"/>
        <v>0</v>
      </c>
      <c r="CR56">
        <f ca="1"/>
        <v>0</v>
      </c>
      <c r="CS56">
        <f ca="1"/>
        <v>0</v>
      </c>
      <c r="CT56">
        <f ca="1"/>
        <v>0</v>
      </c>
      <c r="CU56">
        <f ca="1"/>
        <v>0</v>
      </c>
      <c r="CV56">
        <f ca="1"/>
        <v>0</v>
      </c>
      <c r="CW56">
        <f ca="1"/>
        <v>0</v>
      </c>
      <c r="CX56">
        <f ca="1"/>
        <v>0</v>
      </c>
      <c r="CY56">
        <f ca="1"/>
        <v>0</v>
      </c>
      <c r="CZ56">
        <f ca="1"/>
        <v>0</v>
      </c>
      <c r="DA56">
        <f ca="1"/>
        <v>0</v>
      </c>
      <c r="DB56" t="b">
        <f ca="1"/>
        <v>0</v>
      </c>
      <c r="DC56" t="b">
        <f ca="1"/>
        <v>0</v>
      </c>
      <c r="DD56">
        <f ca="1"/>
        <v>0</v>
      </c>
      <c r="DE56" t="b">
        <f ca="1"/>
        <v>0</v>
      </c>
      <c r="DF56">
        <f ca="1"/>
        <v>0</v>
      </c>
    </row>
    <row r="57" spans="1:110" x14ac:dyDescent="0.2">
      <c r="A57" t="str">
        <f ca="1"/>
        <v>5_31 Oregon</v>
      </c>
      <c r="B57">
        <f ca="1"/>
        <v>9</v>
      </c>
      <c r="C57">
        <f ca="1"/>
        <v>0</v>
      </c>
      <c r="D57">
        <f ca="1"/>
        <v>0</v>
      </c>
      <c r="E57">
        <f ca="1"/>
        <v>0</v>
      </c>
      <c r="F57">
        <f ca="1"/>
        <v>0</v>
      </c>
      <c r="G57">
        <f ca="1"/>
        <v>0</v>
      </c>
      <c r="H57">
        <f ca="1"/>
        <v>0</v>
      </c>
      <c r="I57">
        <f ca="1"/>
        <v>0</v>
      </c>
      <c r="J57" t="str">
        <f ca="1"/>
        <v>0:09</v>
      </c>
      <c r="K57" t="b">
        <f ca="1"/>
        <v>0</v>
      </c>
      <c r="L57" t="b">
        <f ca="1"/>
        <v>0</v>
      </c>
      <c r="M57" t="b">
        <f ca="1"/>
        <v>0</v>
      </c>
      <c r="N57" t="str">
        <f ca="1"/>
        <v>Zofia</v>
      </c>
      <c r="O57" t="b">
        <f ca="1"/>
        <v>0</v>
      </c>
      <c r="P57">
        <f ca="1"/>
        <v>0</v>
      </c>
      <c r="Q57">
        <f ca="1"/>
        <v>0</v>
      </c>
      <c r="R57">
        <f ca="1"/>
        <v>0</v>
      </c>
      <c r="S57">
        <f ca="1"/>
        <v>0</v>
      </c>
      <c r="T57">
        <f ca="1"/>
        <v>0</v>
      </c>
      <c r="U57">
        <f ca="1"/>
        <v>0</v>
      </c>
      <c r="V57">
        <f ca="1"/>
        <v>0</v>
      </c>
      <c r="W57">
        <f ca="1"/>
        <v>0</v>
      </c>
      <c r="X57">
        <f ca="1"/>
        <v>0</v>
      </c>
      <c r="Y57">
        <f ca="1"/>
        <v>0</v>
      </c>
      <c r="Z57">
        <f ca="1"/>
        <v>9</v>
      </c>
      <c r="AA57">
        <f ca="1"/>
        <v>0</v>
      </c>
      <c r="AB57">
        <f ca="1"/>
        <v>0</v>
      </c>
      <c r="AC57">
        <f ca="1"/>
        <v>0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  <c r="AI57">
        <f ca="1"/>
        <v>0</v>
      </c>
      <c r="AJ57">
        <f ca="1"/>
        <v>0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>
        <f ca="1"/>
        <v>0</v>
      </c>
      <c r="AP57">
        <f ca="1"/>
        <v>0</v>
      </c>
      <c r="AQ57">
        <f ca="1"/>
        <v>0</v>
      </c>
      <c r="AR57">
        <f ca="1"/>
        <v>0</v>
      </c>
      <c r="AS57">
        <f ca="1"/>
        <v>0</v>
      </c>
      <c r="AT57">
        <f ca="1"/>
        <v>0</v>
      </c>
      <c r="AU57">
        <f ca="1"/>
        <v>0</v>
      </c>
      <c r="AV57">
        <f ca="1"/>
        <v>0</v>
      </c>
      <c r="AW57">
        <f ca="1"/>
        <v>0</v>
      </c>
      <c r="AX57">
        <f ca="1"/>
        <v>0</v>
      </c>
      <c r="AY57">
        <f ca="1"/>
        <v>0</v>
      </c>
      <c r="AZ57">
        <f ca="1"/>
        <v>0</v>
      </c>
      <c r="BA57">
        <f ca="1"/>
        <v>0</v>
      </c>
      <c r="BB57">
        <f ca="1"/>
        <v>0</v>
      </c>
      <c r="BC57">
        <f ca="1"/>
        <v>0</v>
      </c>
      <c r="BD57">
        <f ca="1"/>
        <v>0</v>
      </c>
      <c r="BE57">
        <f ca="1"/>
        <v>0</v>
      </c>
      <c r="BF57">
        <f ca="1"/>
        <v>0</v>
      </c>
      <c r="BG57">
        <f ca="1"/>
        <v>0</v>
      </c>
      <c r="BH57">
        <f ca="1"/>
        <v>0</v>
      </c>
      <c r="BI57">
        <f ca="1"/>
        <v>0</v>
      </c>
      <c r="BJ57">
        <f ca="1"/>
        <v>0</v>
      </c>
      <c r="BK57">
        <f ca="1"/>
        <v>0</v>
      </c>
      <c r="BL57">
        <f ca="1"/>
        <v>0</v>
      </c>
      <c r="BM57">
        <f ca="1"/>
        <v>0</v>
      </c>
      <c r="BN57">
        <f ca="1"/>
        <v>0</v>
      </c>
      <c r="BO57">
        <f ca="1"/>
        <v>0</v>
      </c>
      <c r="BP57">
        <f ca="1"/>
        <v>0</v>
      </c>
      <c r="BQ57">
        <f ca="1"/>
        <v>0</v>
      </c>
      <c r="BR57" t="str">
        <f ca="1"/>
        <v/>
      </c>
      <c r="BS57">
        <f ca="1"/>
        <v>0</v>
      </c>
      <c r="BT57">
        <f ca="1"/>
        <v>0</v>
      </c>
      <c r="BU57" t="b">
        <f ca="1"/>
        <v>0</v>
      </c>
      <c r="BV57" t="b">
        <f ca="1"/>
        <v>0</v>
      </c>
      <c r="BW57">
        <f ca="1"/>
        <v>0</v>
      </c>
      <c r="BX57">
        <f ca="1"/>
        <v>0</v>
      </c>
      <c r="BY57">
        <f ca="1"/>
        <v>0</v>
      </c>
      <c r="BZ57">
        <f ca="1"/>
        <v>0</v>
      </c>
      <c r="CA57">
        <f ca="1"/>
        <v>1</v>
      </c>
      <c r="CB57">
        <f ca="1"/>
        <v>1</v>
      </c>
      <c r="CC57" t="b">
        <f ca="1"/>
        <v>0</v>
      </c>
      <c r="CD57" t="b">
        <f ca="1"/>
        <v>1</v>
      </c>
      <c r="CE57">
        <f ca="1"/>
        <v>0</v>
      </c>
      <c r="CF57">
        <f ca="1"/>
        <v>1</v>
      </c>
      <c r="CG57">
        <f ca="1"/>
        <v>0</v>
      </c>
      <c r="CH57">
        <f ca="1"/>
        <v>9</v>
      </c>
      <c r="CI57">
        <f ca="1"/>
        <v>171</v>
      </c>
      <c r="CJ57">
        <f ca="1"/>
        <v>0</v>
      </c>
      <c r="CK57">
        <f ca="1"/>
        <v>0</v>
      </c>
      <c r="CL57">
        <f ca="1"/>
        <v>0</v>
      </c>
      <c r="CM57">
        <f ca="1"/>
        <v>0</v>
      </c>
      <c r="CN57">
        <f ca="1"/>
        <v>0</v>
      </c>
      <c r="CO57">
        <f ca="1"/>
        <v>0</v>
      </c>
      <c r="CP57">
        <f ca="1"/>
        <v>0</v>
      </c>
      <c r="CQ57">
        <f ca="1"/>
        <v>0</v>
      </c>
      <c r="CR57">
        <f ca="1"/>
        <v>0</v>
      </c>
      <c r="CS57">
        <f ca="1"/>
        <v>0</v>
      </c>
      <c r="CT57">
        <f ca="1"/>
        <v>0</v>
      </c>
      <c r="CU57">
        <f ca="1"/>
        <v>0</v>
      </c>
      <c r="CV57">
        <f ca="1"/>
        <v>0</v>
      </c>
      <c r="CW57">
        <f ca="1"/>
        <v>0</v>
      </c>
      <c r="CX57">
        <f ca="1"/>
        <v>0</v>
      </c>
      <c r="CY57">
        <f ca="1"/>
        <v>0</v>
      </c>
      <c r="CZ57">
        <f ca="1"/>
        <v>0</v>
      </c>
      <c r="DA57">
        <f ca="1"/>
        <v>0</v>
      </c>
      <c r="DB57" t="b">
        <f ca="1"/>
        <v>0</v>
      </c>
      <c r="DC57" t="b">
        <f ca="1"/>
        <v>0</v>
      </c>
      <c r="DD57">
        <f ca="1"/>
        <v>0</v>
      </c>
      <c r="DE57" t="b">
        <f ca="1"/>
        <v>0</v>
      </c>
      <c r="DF57">
        <f ca="1"/>
        <v>0</v>
      </c>
    </row>
    <row r="58" spans="1:110" x14ac:dyDescent="0.2">
      <c r="A58" t="str">
        <f ca="1"/>
        <v>5_31 Oregon</v>
      </c>
      <c r="B58">
        <f ca="1"/>
        <v>10</v>
      </c>
      <c r="C58">
        <f ca="1"/>
        <v>0</v>
      </c>
      <c r="D58">
        <f ca="1"/>
        <v>0</v>
      </c>
      <c r="E58">
        <f ca="1"/>
        <v>0</v>
      </c>
      <c r="F58">
        <f ca="1"/>
        <v>0</v>
      </c>
      <c r="G58">
        <f ca="1"/>
        <v>0</v>
      </c>
      <c r="H58">
        <f ca="1"/>
        <v>0</v>
      </c>
      <c r="I58">
        <f ca="1"/>
        <v>0</v>
      </c>
      <c r="J58" t="str">
        <f ca="1"/>
        <v>2:14</v>
      </c>
      <c r="K58" t="b">
        <f ca="1"/>
        <v>0</v>
      </c>
      <c r="L58" t="b">
        <f ca="1"/>
        <v>0</v>
      </c>
      <c r="M58" t="b">
        <f ca="1"/>
        <v>1</v>
      </c>
      <c r="N58" t="str">
        <f ca="1"/>
        <v>Zofia</v>
      </c>
      <c r="O58" t="b">
        <f ca="1"/>
        <v>0</v>
      </c>
      <c r="P58">
        <f ca="1"/>
        <v>0</v>
      </c>
      <c r="Q58">
        <f ca="1"/>
        <v>0</v>
      </c>
      <c r="R58">
        <f ca="1"/>
        <v>0</v>
      </c>
      <c r="S58">
        <f ca="1"/>
        <v>0</v>
      </c>
      <c r="T58">
        <f ca="1"/>
        <v>0</v>
      </c>
      <c r="U58">
        <f ca="1"/>
        <v>0</v>
      </c>
      <c r="V58">
        <f ca="1"/>
        <v>0</v>
      </c>
      <c r="W58">
        <f ca="1"/>
        <v>0</v>
      </c>
      <c r="X58">
        <f ca="1"/>
        <v>0</v>
      </c>
      <c r="Y58">
        <f ca="1"/>
        <v>0</v>
      </c>
      <c r="Z58">
        <f ca="1"/>
        <v>10</v>
      </c>
      <c r="AA58">
        <f ca="1"/>
        <v>0</v>
      </c>
      <c r="AB58">
        <f ca="1"/>
        <v>0</v>
      </c>
      <c r="AC58">
        <f ca="1"/>
        <v>0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  <c r="AI58">
        <f ca="1"/>
        <v>0</v>
      </c>
      <c r="AJ58">
        <f ca="1"/>
        <v>0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  <c r="AQ58">
        <f ca="1"/>
        <v>0</v>
      </c>
      <c r="AR58">
        <f ca="1"/>
        <v>0</v>
      </c>
      <c r="AS58">
        <f ca="1"/>
        <v>0</v>
      </c>
      <c r="AT58">
        <f ca="1"/>
        <v>0</v>
      </c>
      <c r="AU58">
        <f ca="1"/>
        <v>0</v>
      </c>
      <c r="AV58">
        <f ca="1"/>
        <v>0</v>
      </c>
      <c r="AW58">
        <f ca="1"/>
        <v>0</v>
      </c>
      <c r="AX58">
        <f ca="1"/>
        <v>0</v>
      </c>
      <c r="AY58">
        <f ca="1"/>
        <v>0</v>
      </c>
      <c r="AZ58">
        <f ca="1"/>
        <v>0</v>
      </c>
      <c r="BA58">
        <f ca="1"/>
        <v>0</v>
      </c>
      <c r="BB58">
        <f ca="1"/>
        <v>0</v>
      </c>
      <c r="BC58">
        <f ca="1"/>
        <v>0</v>
      </c>
      <c r="BD58">
        <f ca="1"/>
        <v>0</v>
      </c>
      <c r="BE58">
        <f ca="1"/>
        <v>0</v>
      </c>
      <c r="BF58">
        <f ca="1"/>
        <v>0</v>
      </c>
      <c r="BG58">
        <f ca="1"/>
        <v>0</v>
      </c>
      <c r="BH58">
        <f ca="1"/>
        <v>0</v>
      </c>
      <c r="BI58">
        <f ca="1"/>
        <v>0</v>
      </c>
      <c r="BJ58">
        <f ca="1"/>
        <v>0</v>
      </c>
      <c r="BK58">
        <f ca="1"/>
        <v>0</v>
      </c>
      <c r="BL58">
        <f ca="1"/>
        <v>0</v>
      </c>
      <c r="BM58">
        <f ca="1"/>
        <v>0</v>
      </c>
      <c r="BN58">
        <f ca="1"/>
        <v>0</v>
      </c>
      <c r="BO58">
        <f ca="1"/>
        <v>0</v>
      </c>
      <c r="BP58">
        <f ca="1"/>
        <v>0</v>
      </c>
      <c r="BQ58">
        <f ca="1"/>
        <v>0</v>
      </c>
      <c r="BR58" t="str">
        <f ca="1"/>
        <v/>
      </c>
      <c r="BS58">
        <f ca="1"/>
        <v>0</v>
      </c>
      <c r="BT58">
        <f ca="1"/>
        <v>0</v>
      </c>
      <c r="BU58" t="b">
        <f ca="1"/>
        <v>0</v>
      </c>
      <c r="BV58" t="b">
        <f ca="1"/>
        <v>0</v>
      </c>
      <c r="BW58">
        <f ca="1"/>
        <v>0</v>
      </c>
      <c r="BX58">
        <f ca="1"/>
        <v>0</v>
      </c>
      <c r="BY58">
        <f ca="1"/>
        <v>0</v>
      </c>
      <c r="BZ58">
        <f ca="1"/>
        <v>0</v>
      </c>
      <c r="CA58">
        <f ca="1"/>
        <v>0</v>
      </c>
      <c r="CB58">
        <f ca="1"/>
        <v>0</v>
      </c>
      <c r="CC58" t="b">
        <f ca="1"/>
        <v>0</v>
      </c>
      <c r="CD58" t="b">
        <f ca="1"/>
        <v>0</v>
      </c>
      <c r="CE58">
        <f ca="1"/>
        <v>0</v>
      </c>
      <c r="CF58">
        <f ca="1"/>
        <v>0</v>
      </c>
      <c r="CG58">
        <f ca="1"/>
        <v>0</v>
      </c>
      <c r="CH58">
        <f ca="1"/>
        <v>134</v>
      </c>
      <c r="CI58">
        <f ca="1"/>
        <v>46</v>
      </c>
      <c r="CJ58">
        <f ca="1"/>
        <v>0</v>
      </c>
      <c r="CK58">
        <f ca="1"/>
        <v>0</v>
      </c>
      <c r="CL58">
        <f ca="1"/>
        <v>0</v>
      </c>
      <c r="CM58">
        <f ca="1"/>
        <v>0</v>
      </c>
      <c r="CN58">
        <f ca="1"/>
        <v>0</v>
      </c>
      <c r="CO58">
        <f ca="1"/>
        <v>0</v>
      </c>
      <c r="CP58">
        <f ca="1"/>
        <v>0</v>
      </c>
      <c r="CQ58">
        <f ca="1"/>
        <v>0</v>
      </c>
      <c r="CR58">
        <f ca="1"/>
        <v>0</v>
      </c>
      <c r="CS58">
        <f ca="1"/>
        <v>0</v>
      </c>
      <c r="CT58">
        <f ca="1"/>
        <v>0</v>
      </c>
      <c r="CU58">
        <f ca="1"/>
        <v>0</v>
      </c>
      <c r="CV58">
        <f ca="1"/>
        <v>0</v>
      </c>
      <c r="CW58">
        <f ca="1"/>
        <v>0</v>
      </c>
      <c r="CX58">
        <f ca="1"/>
        <v>0</v>
      </c>
      <c r="CY58">
        <f ca="1"/>
        <v>0</v>
      </c>
      <c r="CZ58">
        <f ca="1"/>
        <v>0</v>
      </c>
      <c r="DA58">
        <f ca="1"/>
        <v>0</v>
      </c>
      <c r="DB58" t="b">
        <f ca="1"/>
        <v>0</v>
      </c>
      <c r="DC58" t="b">
        <f ca="1"/>
        <v>0</v>
      </c>
      <c r="DD58">
        <f ca="1"/>
        <v>0</v>
      </c>
      <c r="DE58" t="b">
        <f ca="1"/>
        <v>0</v>
      </c>
      <c r="DF58">
        <f ca="1"/>
        <v>0</v>
      </c>
    </row>
    <row r="59" spans="1:110" x14ac:dyDescent="0.2">
      <c r="A59" t="str">
        <f ca="1"/>
        <v>5_31 Oregon</v>
      </c>
      <c r="B59">
        <f ca="1"/>
        <v>11</v>
      </c>
      <c r="C59">
        <f ca="1"/>
        <v>0</v>
      </c>
      <c r="D59">
        <f ca="1"/>
        <v>0</v>
      </c>
      <c r="E59">
        <f ca="1"/>
        <v>0</v>
      </c>
      <c r="F59">
        <f ca="1"/>
        <v>0</v>
      </c>
      <c r="G59">
        <f ca="1"/>
        <v>0</v>
      </c>
      <c r="H59">
        <f ca="1"/>
        <v>0</v>
      </c>
      <c r="I59">
        <f ca="1"/>
        <v>0</v>
      </c>
      <c r="J59" t="str">
        <f ca="1"/>
        <v>2:09</v>
      </c>
      <c r="K59" t="b">
        <f ca="1"/>
        <v>0</v>
      </c>
      <c r="L59" t="b">
        <f ca="1"/>
        <v>0</v>
      </c>
      <c r="M59" t="b">
        <f ca="1"/>
        <v>0</v>
      </c>
      <c r="N59" t="str">
        <f ca="1"/>
        <v>Zofia</v>
      </c>
      <c r="O59" t="b">
        <f ca="1"/>
        <v>0</v>
      </c>
      <c r="P59">
        <f ca="1"/>
        <v>0</v>
      </c>
      <c r="Q59">
        <f ca="1"/>
        <v>0</v>
      </c>
      <c r="R59">
        <f ca="1"/>
        <v>0</v>
      </c>
      <c r="S59">
        <f ca="1"/>
        <v>0</v>
      </c>
      <c r="T59">
        <f ca="1"/>
        <v>0</v>
      </c>
      <c r="U59">
        <f ca="1"/>
        <v>0</v>
      </c>
      <c r="V59">
        <f ca="1"/>
        <v>0</v>
      </c>
      <c r="W59">
        <f ca="1"/>
        <v>0</v>
      </c>
      <c r="X59">
        <f ca="1"/>
        <v>0</v>
      </c>
      <c r="Y59">
        <f ca="1"/>
        <v>0</v>
      </c>
      <c r="Z59">
        <f ca="1"/>
        <v>11</v>
      </c>
      <c r="AA59">
        <f ca="1"/>
        <v>0</v>
      </c>
      <c r="AB59">
        <f ca="1"/>
        <v>0</v>
      </c>
      <c r="AC59">
        <f ca="1"/>
        <v>0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  <c r="AN59">
        <f ca="1"/>
        <v>0</v>
      </c>
      <c r="AO59">
        <f ca="1"/>
        <v>0</v>
      </c>
      <c r="AP59">
        <f ca="1"/>
        <v>0</v>
      </c>
      <c r="AQ59">
        <f ca="1"/>
        <v>0</v>
      </c>
      <c r="AR59">
        <f ca="1"/>
        <v>0</v>
      </c>
      <c r="AS59">
        <f ca="1"/>
        <v>0</v>
      </c>
      <c r="AT59">
        <f ca="1"/>
        <v>0</v>
      </c>
      <c r="AU59">
        <f ca="1"/>
        <v>0</v>
      </c>
      <c r="AV59">
        <f ca="1"/>
        <v>0</v>
      </c>
      <c r="AW59">
        <f ca="1"/>
        <v>0</v>
      </c>
      <c r="AX59">
        <f ca="1"/>
        <v>0</v>
      </c>
      <c r="AY59">
        <f ca="1"/>
        <v>0</v>
      </c>
      <c r="AZ59">
        <f ca="1"/>
        <v>0</v>
      </c>
      <c r="BA59">
        <f ca="1"/>
        <v>0</v>
      </c>
      <c r="BB59">
        <f ca="1"/>
        <v>0</v>
      </c>
      <c r="BC59">
        <f ca="1"/>
        <v>0</v>
      </c>
      <c r="BD59">
        <f ca="1"/>
        <v>0</v>
      </c>
      <c r="BE59">
        <f ca="1"/>
        <v>0</v>
      </c>
      <c r="BF59">
        <f ca="1"/>
        <v>0</v>
      </c>
      <c r="BG59">
        <f ca="1"/>
        <v>0</v>
      </c>
      <c r="BH59">
        <f ca="1"/>
        <v>0</v>
      </c>
      <c r="BI59">
        <f ca="1"/>
        <v>0</v>
      </c>
      <c r="BJ59">
        <f ca="1"/>
        <v>0</v>
      </c>
      <c r="BK59">
        <f ca="1"/>
        <v>0</v>
      </c>
      <c r="BL59">
        <f ca="1"/>
        <v>0</v>
      </c>
      <c r="BM59">
        <f ca="1"/>
        <v>0</v>
      </c>
      <c r="BN59">
        <f ca="1"/>
        <v>0</v>
      </c>
      <c r="BO59">
        <f ca="1"/>
        <v>0</v>
      </c>
      <c r="BP59">
        <f ca="1"/>
        <v>0</v>
      </c>
      <c r="BQ59">
        <f ca="1"/>
        <v>0</v>
      </c>
      <c r="BR59" t="str">
        <f ca="1"/>
        <v/>
      </c>
      <c r="BS59">
        <f ca="1"/>
        <v>0</v>
      </c>
      <c r="BT59">
        <f ca="1"/>
        <v>0</v>
      </c>
      <c r="BU59" t="b">
        <f ca="1"/>
        <v>0</v>
      </c>
      <c r="BV59" t="b">
        <f ca="1"/>
        <v>0</v>
      </c>
      <c r="BW59">
        <f ca="1"/>
        <v>0</v>
      </c>
      <c r="BX59">
        <f ca="1"/>
        <v>0</v>
      </c>
      <c r="BY59">
        <f ca="1"/>
        <v>0</v>
      </c>
      <c r="BZ59">
        <f ca="1"/>
        <v>0</v>
      </c>
      <c r="CA59">
        <f ca="1"/>
        <v>0</v>
      </c>
      <c r="CB59">
        <f ca="1"/>
        <v>0</v>
      </c>
      <c r="CC59" t="b">
        <f ca="1"/>
        <v>0</v>
      </c>
      <c r="CD59" t="b">
        <f ca="1"/>
        <v>0</v>
      </c>
      <c r="CE59">
        <f ca="1"/>
        <v>0</v>
      </c>
      <c r="CF59">
        <f ca="1"/>
        <v>0</v>
      </c>
      <c r="CG59">
        <f ca="1"/>
        <v>0</v>
      </c>
      <c r="CH59">
        <f ca="1"/>
        <v>129</v>
      </c>
      <c r="CI59">
        <f ca="1"/>
        <v>51</v>
      </c>
      <c r="CJ59">
        <f ca="1"/>
        <v>0</v>
      </c>
      <c r="CK59">
        <f ca="1"/>
        <v>0</v>
      </c>
      <c r="CL59">
        <f ca="1"/>
        <v>0</v>
      </c>
      <c r="CM59">
        <f ca="1"/>
        <v>0</v>
      </c>
      <c r="CN59">
        <f ca="1"/>
        <v>0</v>
      </c>
      <c r="CO59">
        <f ca="1"/>
        <v>0</v>
      </c>
      <c r="CP59">
        <f ca="1"/>
        <v>0</v>
      </c>
      <c r="CQ59">
        <f ca="1"/>
        <v>0</v>
      </c>
      <c r="CR59">
        <f ca="1"/>
        <v>0</v>
      </c>
      <c r="CS59">
        <f ca="1"/>
        <v>0</v>
      </c>
      <c r="CT59">
        <f ca="1"/>
        <v>0</v>
      </c>
      <c r="CU59">
        <f ca="1"/>
        <v>0</v>
      </c>
      <c r="CV59">
        <f ca="1"/>
        <v>0</v>
      </c>
      <c r="CW59">
        <f ca="1"/>
        <v>0</v>
      </c>
      <c r="CX59">
        <f ca="1"/>
        <v>0</v>
      </c>
      <c r="CY59">
        <f ca="1"/>
        <v>0</v>
      </c>
      <c r="CZ59">
        <f ca="1"/>
        <v>0</v>
      </c>
      <c r="DA59">
        <f ca="1"/>
        <v>0</v>
      </c>
      <c r="DB59" t="b">
        <f ca="1"/>
        <v>0</v>
      </c>
      <c r="DC59" t="b">
        <f ca="1"/>
        <v>0</v>
      </c>
      <c r="DD59">
        <f ca="1"/>
        <v>0</v>
      </c>
      <c r="DE59" t="b">
        <f ca="1"/>
        <v>0</v>
      </c>
      <c r="DF59">
        <f ca="1"/>
        <v>0</v>
      </c>
    </row>
    <row r="60" spans="1:110" x14ac:dyDescent="0.2">
      <c r="A60" t="str">
        <f ca="1"/>
        <v>5_31 Oregon</v>
      </c>
      <c r="B60">
        <f ca="1"/>
        <v>12</v>
      </c>
      <c r="C60">
        <f ca="1"/>
        <v>0</v>
      </c>
      <c r="D60">
        <f ca="1"/>
        <v>0</v>
      </c>
      <c r="E60">
        <f ca="1"/>
        <v>0</v>
      </c>
      <c r="F60">
        <f ca="1"/>
        <v>0</v>
      </c>
      <c r="G60">
        <f ca="1"/>
        <v>0</v>
      </c>
      <c r="H60">
        <f ca="1"/>
        <v>0</v>
      </c>
      <c r="I60">
        <f ca="1"/>
        <v>0</v>
      </c>
      <c r="J60" t="str">
        <f ca="1"/>
        <v>0:08</v>
      </c>
      <c r="K60" t="b">
        <f ca="1"/>
        <v>0</v>
      </c>
      <c r="L60" t="b">
        <f ca="1"/>
        <v>0</v>
      </c>
      <c r="M60" t="b">
        <f ca="1"/>
        <v>0</v>
      </c>
      <c r="N60" t="str">
        <f ca="1"/>
        <v>Zofia</v>
      </c>
      <c r="O60" t="b">
        <f ca="1"/>
        <v>0</v>
      </c>
      <c r="P60">
        <f ca="1"/>
        <v>0</v>
      </c>
      <c r="Q60">
        <f ca="1"/>
        <v>0</v>
      </c>
      <c r="R60">
        <f ca="1"/>
        <v>0</v>
      </c>
      <c r="S60">
        <f ca="1"/>
        <v>0</v>
      </c>
      <c r="T60">
        <f ca="1"/>
        <v>0</v>
      </c>
      <c r="U60">
        <f ca="1"/>
        <v>0</v>
      </c>
      <c r="V60">
        <f ca="1"/>
        <v>0</v>
      </c>
      <c r="W60">
        <f ca="1"/>
        <v>0</v>
      </c>
      <c r="X60">
        <f ca="1"/>
        <v>0</v>
      </c>
      <c r="Y60">
        <f ca="1"/>
        <v>0</v>
      </c>
      <c r="Z60">
        <f ca="1"/>
        <v>12</v>
      </c>
      <c r="AA60">
        <f ca="1"/>
        <v>0</v>
      </c>
      <c r="AB60">
        <f ca="1"/>
        <v>0</v>
      </c>
      <c r="AC60">
        <f ca="1"/>
        <v>0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  <c r="AI60">
        <f ca="1"/>
        <v>0</v>
      </c>
      <c r="AJ60">
        <f ca="1"/>
        <v>0</v>
      </c>
      <c r="AK60">
        <f ca="1"/>
        <v>0</v>
      </c>
      <c r="AL60">
        <f ca="1"/>
        <v>0</v>
      </c>
      <c r="AM60">
        <f ca="1"/>
        <v>0</v>
      </c>
      <c r="AN60">
        <f ca="1"/>
        <v>0</v>
      </c>
      <c r="AO60">
        <f ca="1"/>
        <v>0</v>
      </c>
      <c r="AP60">
        <f ca="1"/>
        <v>0</v>
      </c>
      <c r="AQ60">
        <f ca="1"/>
        <v>0</v>
      </c>
      <c r="AR60">
        <f ca="1"/>
        <v>0</v>
      </c>
      <c r="AS60">
        <f ca="1"/>
        <v>0</v>
      </c>
      <c r="AT60">
        <f ca="1"/>
        <v>0</v>
      </c>
      <c r="AU60">
        <f ca="1"/>
        <v>0</v>
      </c>
      <c r="AV60">
        <f ca="1"/>
        <v>0</v>
      </c>
      <c r="AW60">
        <f ca="1"/>
        <v>0</v>
      </c>
      <c r="AX60">
        <f ca="1"/>
        <v>0</v>
      </c>
      <c r="AY60">
        <f ca="1"/>
        <v>0</v>
      </c>
      <c r="AZ60">
        <f ca="1"/>
        <v>0</v>
      </c>
      <c r="BA60">
        <f ca="1"/>
        <v>0</v>
      </c>
      <c r="BB60">
        <f ca="1"/>
        <v>0</v>
      </c>
      <c r="BC60">
        <f ca="1"/>
        <v>0</v>
      </c>
      <c r="BD60">
        <f ca="1"/>
        <v>0</v>
      </c>
      <c r="BE60">
        <f ca="1"/>
        <v>0</v>
      </c>
      <c r="BF60">
        <f ca="1"/>
        <v>0</v>
      </c>
      <c r="BG60">
        <f ca="1"/>
        <v>0</v>
      </c>
      <c r="BH60">
        <f ca="1"/>
        <v>0</v>
      </c>
      <c r="BI60">
        <f ca="1"/>
        <v>0</v>
      </c>
      <c r="BJ60">
        <f ca="1"/>
        <v>0</v>
      </c>
      <c r="BK60">
        <f ca="1"/>
        <v>0</v>
      </c>
      <c r="BL60">
        <f ca="1"/>
        <v>0</v>
      </c>
      <c r="BM60">
        <f ca="1"/>
        <v>0</v>
      </c>
      <c r="BN60">
        <f ca="1"/>
        <v>0</v>
      </c>
      <c r="BO60">
        <f ca="1"/>
        <v>0</v>
      </c>
      <c r="BP60">
        <f ca="1"/>
        <v>0</v>
      </c>
      <c r="BQ60">
        <f ca="1"/>
        <v>0</v>
      </c>
      <c r="BR60" t="str">
        <f ca="1"/>
        <v/>
      </c>
      <c r="BS60">
        <f ca="1"/>
        <v>0</v>
      </c>
      <c r="BT60">
        <f ca="1"/>
        <v>0</v>
      </c>
      <c r="BU60" t="b">
        <f ca="1"/>
        <v>0</v>
      </c>
      <c r="BV60" t="b">
        <f ca="1"/>
        <v>0</v>
      </c>
      <c r="BW60">
        <f ca="1"/>
        <v>0</v>
      </c>
      <c r="BX60">
        <f ca="1"/>
        <v>0</v>
      </c>
      <c r="BY60">
        <f ca="1"/>
        <v>0</v>
      </c>
      <c r="BZ60">
        <f ca="1"/>
        <v>0</v>
      </c>
      <c r="CA60">
        <f ca="1"/>
        <v>2</v>
      </c>
      <c r="CB60">
        <f ca="1"/>
        <v>0</v>
      </c>
      <c r="CC60" t="b">
        <f ca="1"/>
        <v>0</v>
      </c>
      <c r="CD60" t="b">
        <f ca="1"/>
        <v>1</v>
      </c>
      <c r="CE60">
        <f ca="1"/>
        <v>0</v>
      </c>
      <c r="CF60">
        <f ca="1"/>
        <v>1</v>
      </c>
      <c r="CG60">
        <f ca="1"/>
        <v>0</v>
      </c>
      <c r="CH60">
        <f ca="1"/>
        <v>8</v>
      </c>
      <c r="CI60">
        <f ca="1"/>
        <v>172</v>
      </c>
      <c r="CJ60">
        <f ca="1"/>
        <v>0</v>
      </c>
      <c r="CK60">
        <f ca="1"/>
        <v>0</v>
      </c>
      <c r="CL60">
        <f ca="1"/>
        <v>0</v>
      </c>
      <c r="CM60">
        <f ca="1"/>
        <v>0</v>
      </c>
      <c r="CN60">
        <f ca="1"/>
        <v>0</v>
      </c>
      <c r="CO60">
        <f ca="1"/>
        <v>0</v>
      </c>
      <c r="CP60">
        <f ca="1"/>
        <v>0</v>
      </c>
      <c r="CQ60">
        <f ca="1"/>
        <v>0</v>
      </c>
      <c r="CR60">
        <f ca="1"/>
        <v>0</v>
      </c>
      <c r="CS60">
        <f ca="1"/>
        <v>0</v>
      </c>
      <c r="CT60">
        <f ca="1"/>
        <v>0</v>
      </c>
      <c r="CU60">
        <f ca="1"/>
        <v>0</v>
      </c>
      <c r="CV60">
        <f ca="1"/>
        <v>0</v>
      </c>
      <c r="CW60">
        <f ca="1"/>
        <v>0</v>
      </c>
      <c r="CX60">
        <f ca="1"/>
        <v>0</v>
      </c>
      <c r="CY60">
        <f ca="1"/>
        <v>0</v>
      </c>
      <c r="CZ60">
        <f ca="1"/>
        <v>0</v>
      </c>
      <c r="DA60">
        <f ca="1"/>
        <v>0</v>
      </c>
      <c r="DB60" t="b">
        <f ca="1"/>
        <v>0</v>
      </c>
      <c r="DC60" t="b">
        <f ca="1"/>
        <v>0</v>
      </c>
      <c r="DD60">
        <f ca="1"/>
        <v>0</v>
      </c>
      <c r="DE60" t="b">
        <f ca="1"/>
        <v>0</v>
      </c>
      <c r="DF60">
        <f ca="1"/>
        <v>0</v>
      </c>
    </row>
    <row r="61" spans="1:110" x14ac:dyDescent="0.2">
      <c r="A61" t="str">
        <f ca="1"/>
        <v>6_1 Oregon</v>
      </c>
      <c r="B61">
        <f ca="1"/>
        <v>1</v>
      </c>
      <c r="C61">
        <f ca="1"/>
        <v>0</v>
      </c>
      <c r="D61">
        <f ca="1"/>
        <v>0</v>
      </c>
      <c r="E61">
        <f ca="1"/>
        <v>0</v>
      </c>
      <c r="F61">
        <f ca="1"/>
        <v>0</v>
      </c>
      <c r="G61">
        <f ca="1"/>
        <v>0</v>
      </c>
      <c r="H61">
        <f ca="1"/>
        <v>0</v>
      </c>
      <c r="I61">
        <f ca="1"/>
        <v>0</v>
      </c>
      <c r="J61">
        <f ca="1"/>
        <v>0</v>
      </c>
      <c r="K61" t="b">
        <f ca="1"/>
        <v>0</v>
      </c>
      <c r="L61" t="b">
        <f ca="1"/>
        <v>0</v>
      </c>
      <c r="M61" t="b">
        <f ca="1"/>
        <v>0</v>
      </c>
      <c r="N61" t="str">
        <f ca="1"/>
        <v>Jager</v>
      </c>
      <c r="O61" t="b">
        <f ca="1"/>
        <v>0</v>
      </c>
      <c r="P61">
        <f ca="1"/>
        <v>0</v>
      </c>
      <c r="Q61">
        <f ca="1"/>
        <v>0</v>
      </c>
      <c r="R61">
        <f ca="1"/>
        <v>0</v>
      </c>
      <c r="S61">
        <f ca="1"/>
        <v>0</v>
      </c>
      <c r="T61">
        <f ca="1"/>
        <v>0</v>
      </c>
      <c r="U61">
        <f ca="1"/>
        <v>0</v>
      </c>
      <c r="V61">
        <f ca="1"/>
        <v>0</v>
      </c>
      <c r="W61">
        <f ca="1"/>
        <v>0</v>
      </c>
      <c r="X61">
        <f ca="1"/>
        <v>0</v>
      </c>
      <c r="Y61">
        <f ca="1"/>
        <v>0</v>
      </c>
      <c r="Z61">
        <f ca="1"/>
        <v>1</v>
      </c>
      <c r="AA61">
        <f ca="1"/>
        <v>0</v>
      </c>
      <c r="AB61">
        <f ca="1"/>
        <v>0</v>
      </c>
      <c r="AC61">
        <f ca="1"/>
        <v>0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  <c r="AI61">
        <f ca="1"/>
        <v>0</v>
      </c>
      <c r="AJ61">
        <f ca="1"/>
        <v>0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  <c r="AQ61">
        <f ca="1"/>
        <v>0</v>
      </c>
      <c r="AR61">
        <f ca="1"/>
        <v>0</v>
      </c>
      <c r="AS61">
        <f ca="1"/>
        <v>0</v>
      </c>
      <c r="AT61">
        <f ca="1"/>
        <v>0</v>
      </c>
      <c r="AU61">
        <f ca="1"/>
        <v>0</v>
      </c>
      <c r="AV61">
        <f ca="1"/>
        <v>0</v>
      </c>
      <c r="AW61">
        <f ca="1"/>
        <v>0</v>
      </c>
      <c r="AX61">
        <f ca="1"/>
        <v>0</v>
      </c>
      <c r="AY61">
        <f ca="1"/>
        <v>0</v>
      </c>
      <c r="AZ61">
        <f ca="1"/>
        <v>0</v>
      </c>
      <c r="BA61">
        <f ca="1"/>
        <v>0</v>
      </c>
      <c r="BB61">
        <f ca="1"/>
        <v>0</v>
      </c>
      <c r="BC61">
        <f ca="1"/>
        <v>0</v>
      </c>
      <c r="BD61">
        <f ca="1"/>
        <v>0</v>
      </c>
      <c r="BE61">
        <f ca="1"/>
        <v>0</v>
      </c>
      <c r="BF61">
        <f ca="1"/>
        <v>0</v>
      </c>
      <c r="BG61">
        <f ca="1"/>
        <v>0</v>
      </c>
      <c r="BH61">
        <f ca="1"/>
        <v>0</v>
      </c>
      <c r="BI61">
        <f ca="1"/>
        <v>0</v>
      </c>
      <c r="BJ61">
        <f ca="1"/>
        <v>0</v>
      </c>
      <c r="BK61">
        <f ca="1"/>
        <v>0</v>
      </c>
      <c r="BL61">
        <f ca="1"/>
        <v>0</v>
      </c>
      <c r="BM61">
        <f ca="1"/>
        <v>0</v>
      </c>
      <c r="BN61">
        <f ca="1"/>
        <v>0</v>
      </c>
      <c r="BO61">
        <f ca="1"/>
        <v>0</v>
      </c>
      <c r="BP61">
        <f ca="1"/>
        <v>0</v>
      </c>
      <c r="BQ61">
        <f ca="1"/>
        <v>0</v>
      </c>
      <c r="BR61" t="str">
        <f ca="1"/>
        <v/>
      </c>
      <c r="BS61">
        <f ca="1"/>
        <v>0</v>
      </c>
      <c r="BT61">
        <f ca="1"/>
        <v>0</v>
      </c>
      <c r="BU61" t="b">
        <f ca="1"/>
        <v>0</v>
      </c>
      <c r="BV61" t="b">
        <f ca="1"/>
        <v>0</v>
      </c>
      <c r="BW61">
        <f ca="1"/>
        <v>0</v>
      </c>
      <c r="BX61">
        <f ca="1"/>
        <v>0</v>
      </c>
      <c r="BY61">
        <f ca="1"/>
        <v>0</v>
      </c>
      <c r="BZ61">
        <f ca="1"/>
        <v>0</v>
      </c>
      <c r="CA61">
        <f ca="1"/>
        <v>0</v>
      </c>
      <c r="CB61">
        <f ca="1"/>
        <v>0</v>
      </c>
      <c r="CC61" t="b">
        <f ca="1"/>
        <v>0</v>
      </c>
      <c r="CD61" t="b">
        <f ca="1"/>
        <v>1</v>
      </c>
      <c r="CE61">
        <f ca="1"/>
        <v>0</v>
      </c>
      <c r="CF61">
        <f ca="1"/>
        <v>0</v>
      </c>
      <c r="CG61">
        <f ca="1"/>
        <v>0</v>
      </c>
      <c r="CH61">
        <f ca="1"/>
        <v>0</v>
      </c>
      <c r="CI61" t="b">
        <f ca="1"/>
        <v>0</v>
      </c>
      <c r="CJ61">
        <f ca="1"/>
        <v>0</v>
      </c>
      <c r="CK61">
        <f ca="1"/>
        <v>0</v>
      </c>
      <c r="CL61">
        <f ca="1"/>
        <v>0</v>
      </c>
      <c r="CM61">
        <f ca="1"/>
        <v>0</v>
      </c>
      <c r="CN61">
        <f ca="1"/>
        <v>0</v>
      </c>
      <c r="CO61">
        <f ca="1"/>
        <v>0</v>
      </c>
      <c r="CP61">
        <f ca="1"/>
        <v>0</v>
      </c>
      <c r="CQ61">
        <f ca="1"/>
        <v>0</v>
      </c>
      <c r="CR61">
        <f ca="1"/>
        <v>0</v>
      </c>
      <c r="CS61">
        <f ca="1"/>
        <v>0</v>
      </c>
      <c r="CT61">
        <f ca="1"/>
        <v>0</v>
      </c>
      <c r="CU61" t="b">
        <f ca="1"/>
        <v>1</v>
      </c>
      <c r="CV61" t="b">
        <f ca="1"/>
        <v>1</v>
      </c>
      <c r="CW61">
        <f ca="1"/>
        <v>175</v>
      </c>
      <c r="CX61" t="b">
        <f ca="1"/>
        <v>0</v>
      </c>
      <c r="CY61">
        <f ca="1"/>
        <v>1</v>
      </c>
      <c r="CZ61">
        <f ca="1"/>
        <v>0</v>
      </c>
      <c r="DA61">
        <f ca="1"/>
        <v>0</v>
      </c>
      <c r="DB61" t="b">
        <f ca="1"/>
        <v>0</v>
      </c>
      <c r="DC61" t="b">
        <f ca="1"/>
        <v>0</v>
      </c>
      <c r="DD61">
        <f ca="1"/>
        <v>0</v>
      </c>
      <c r="DE61" t="b">
        <f ca="1"/>
        <v>0</v>
      </c>
      <c r="DF61">
        <f ca="1"/>
        <v>0</v>
      </c>
    </row>
    <row r="62" spans="1:110" x14ac:dyDescent="0.2">
      <c r="A62" t="str">
        <f ca="1"/>
        <v>6_1 Oregon</v>
      </c>
      <c r="B62">
        <f ca="1"/>
        <v>2</v>
      </c>
      <c r="C62">
        <f ca="1"/>
        <v>0</v>
      </c>
      <c r="D62">
        <f ca="1"/>
        <v>0</v>
      </c>
      <c r="E62">
        <f ca="1"/>
        <v>0</v>
      </c>
      <c r="F62">
        <f ca="1"/>
        <v>0</v>
      </c>
      <c r="G62">
        <f ca="1"/>
        <v>0</v>
      </c>
      <c r="H62">
        <f ca="1"/>
        <v>0</v>
      </c>
      <c r="I62">
        <f ca="1"/>
        <v>0</v>
      </c>
      <c r="J62" t="str">
        <f ca="1"/>
        <v>1:00</v>
      </c>
      <c r="K62" t="b">
        <f ca="1"/>
        <v>0</v>
      </c>
      <c r="L62" t="b">
        <f ca="1"/>
        <v>0</v>
      </c>
      <c r="M62" t="b">
        <f ca="1"/>
        <v>0</v>
      </c>
      <c r="N62" t="str">
        <f ca="1"/>
        <v>Smoke</v>
      </c>
      <c r="O62" t="b">
        <f ca="1"/>
        <v>0</v>
      </c>
      <c r="P62">
        <f ca="1"/>
        <v>0</v>
      </c>
      <c r="Q62">
        <f ca="1"/>
        <v>0</v>
      </c>
      <c r="R62">
        <f ca="1"/>
        <v>0</v>
      </c>
      <c r="S62">
        <f ca="1"/>
        <v>0</v>
      </c>
      <c r="T62">
        <f ca="1"/>
        <v>0</v>
      </c>
      <c r="U62">
        <f ca="1"/>
        <v>0</v>
      </c>
      <c r="V62">
        <f ca="1"/>
        <v>0</v>
      </c>
      <c r="W62">
        <f ca="1"/>
        <v>0</v>
      </c>
      <c r="X62">
        <f ca="1"/>
        <v>0</v>
      </c>
      <c r="Y62">
        <f ca="1"/>
        <v>0</v>
      </c>
      <c r="Z62">
        <f ca="1"/>
        <v>2</v>
      </c>
      <c r="AA62">
        <f ca="1"/>
        <v>0</v>
      </c>
      <c r="AB62">
        <f ca="1"/>
        <v>0</v>
      </c>
      <c r="AC62">
        <f ca="1"/>
        <v>0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  <c r="AI62">
        <f ca="1"/>
        <v>0</v>
      </c>
      <c r="AJ62">
        <f ca="1"/>
        <v>0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  <c r="AQ62">
        <f ca="1"/>
        <v>0</v>
      </c>
      <c r="AR62">
        <f ca="1"/>
        <v>0</v>
      </c>
      <c r="AS62">
        <f ca="1"/>
        <v>0</v>
      </c>
      <c r="AT62">
        <f ca="1"/>
        <v>0</v>
      </c>
      <c r="AU62">
        <f ca="1"/>
        <v>0</v>
      </c>
      <c r="AV62">
        <f ca="1"/>
        <v>0</v>
      </c>
      <c r="AW62">
        <f ca="1"/>
        <v>0</v>
      </c>
      <c r="AX62">
        <f ca="1"/>
        <v>0</v>
      </c>
      <c r="AY62">
        <f ca="1"/>
        <v>0</v>
      </c>
      <c r="AZ62">
        <f ca="1"/>
        <v>0</v>
      </c>
      <c r="BA62">
        <f ca="1"/>
        <v>0</v>
      </c>
      <c r="BB62">
        <f ca="1"/>
        <v>0</v>
      </c>
      <c r="BC62">
        <f ca="1"/>
        <v>0</v>
      </c>
      <c r="BD62">
        <f ca="1"/>
        <v>0</v>
      </c>
      <c r="BE62">
        <f ca="1"/>
        <v>0</v>
      </c>
      <c r="BF62">
        <f ca="1"/>
        <v>0</v>
      </c>
      <c r="BG62">
        <f ca="1"/>
        <v>0</v>
      </c>
      <c r="BH62">
        <f ca="1"/>
        <v>0</v>
      </c>
      <c r="BI62">
        <f ca="1"/>
        <v>0</v>
      </c>
      <c r="BJ62">
        <f ca="1"/>
        <v>0</v>
      </c>
      <c r="BK62">
        <f ca="1"/>
        <v>0</v>
      </c>
      <c r="BL62">
        <f ca="1"/>
        <v>0</v>
      </c>
      <c r="BM62">
        <f ca="1"/>
        <v>0</v>
      </c>
      <c r="BN62">
        <f ca="1"/>
        <v>0</v>
      </c>
      <c r="BO62">
        <f ca="1"/>
        <v>0</v>
      </c>
      <c r="BP62">
        <f ca="1"/>
        <v>0</v>
      </c>
      <c r="BQ62">
        <f ca="1"/>
        <v>0</v>
      </c>
      <c r="BR62" t="str">
        <f ca="1"/>
        <v/>
      </c>
      <c r="BS62">
        <f ca="1"/>
        <v>0</v>
      </c>
      <c r="BT62">
        <f ca="1"/>
        <v>0</v>
      </c>
      <c r="BU62" t="b">
        <f ca="1"/>
        <v>0</v>
      </c>
      <c r="BV62" t="b">
        <f ca="1"/>
        <v>0</v>
      </c>
      <c r="BW62">
        <f ca="1"/>
        <v>0</v>
      </c>
      <c r="BX62">
        <f ca="1"/>
        <v>0</v>
      </c>
      <c r="BY62">
        <f ca="1"/>
        <v>0</v>
      </c>
      <c r="BZ62">
        <f ca="1"/>
        <v>0</v>
      </c>
      <c r="CA62">
        <f ca="1"/>
        <v>1</v>
      </c>
      <c r="CB62">
        <f ca="1"/>
        <v>1</v>
      </c>
      <c r="CC62" t="b">
        <f ca="1"/>
        <v>0</v>
      </c>
      <c r="CD62" t="b">
        <f ca="1"/>
        <v>1</v>
      </c>
      <c r="CE62">
        <f ca="1"/>
        <v>0</v>
      </c>
      <c r="CF62">
        <f ca="1"/>
        <v>0</v>
      </c>
      <c r="CG62">
        <f ca="1"/>
        <v>0</v>
      </c>
      <c r="CH62">
        <f ca="1"/>
        <v>60</v>
      </c>
      <c r="CI62">
        <f ca="1"/>
        <v>120</v>
      </c>
      <c r="CJ62">
        <f ca="1"/>
        <v>0</v>
      </c>
      <c r="CK62">
        <f ca="1"/>
        <v>0</v>
      </c>
      <c r="CL62">
        <f ca="1"/>
        <v>0</v>
      </c>
      <c r="CM62">
        <f ca="1"/>
        <v>0</v>
      </c>
      <c r="CN62">
        <f ca="1"/>
        <v>0</v>
      </c>
      <c r="CO62">
        <f ca="1"/>
        <v>0</v>
      </c>
      <c r="CP62">
        <f ca="1"/>
        <v>0</v>
      </c>
      <c r="CQ62">
        <f ca="1"/>
        <v>0</v>
      </c>
      <c r="CR62">
        <f ca="1"/>
        <v>0</v>
      </c>
      <c r="CS62">
        <f ca="1"/>
        <v>0</v>
      </c>
      <c r="CT62">
        <f ca="1"/>
        <v>0</v>
      </c>
      <c r="CU62" t="b">
        <f ca="1"/>
        <v>0</v>
      </c>
      <c r="CV62" t="b">
        <f ca="1"/>
        <v>1</v>
      </c>
      <c r="CW62">
        <f ca="1"/>
        <v>36</v>
      </c>
      <c r="CX62">
        <f ca="1"/>
        <v>120</v>
      </c>
      <c r="CY62">
        <f ca="1"/>
        <v>0</v>
      </c>
      <c r="CZ62">
        <f ca="1"/>
        <v>1</v>
      </c>
      <c r="DA62">
        <f ca="1"/>
        <v>0</v>
      </c>
      <c r="DB62" t="b">
        <f ca="1"/>
        <v>0</v>
      </c>
      <c r="DC62" t="b">
        <f ca="1"/>
        <v>0</v>
      </c>
      <c r="DD62">
        <f ca="1"/>
        <v>0</v>
      </c>
      <c r="DE62" t="b">
        <f ca="1"/>
        <v>0</v>
      </c>
      <c r="DF62">
        <f ca="1"/>
        <v>0</v>
      </c>
    </row>
    <row r="63" spans="1:110" x14ac:dyDescent="0.2">
      <c r="A63" t="str">
        <f ca="1"/>
        <v>6_1 Oregon</v>
      </c>
      <c r="B63">
        <f ca="1"/>
        <v>3</v>
      </c>
      <c r="C63">
        <f ca="1"/>
        <v>0</v>
      </c>
      <c r="D63">
        <f ca="1"/>
        <v>0</v>
      </c>
      <c r="E63">
        <f ca="1"/>
        <v>0</v>
      </c>
      <c r="F63">
        <f ca="1"/>
        <v>0</v>
      </c>
      <c r="G63">
        <f ca="1"/>
        <v>0</v>
      </c>
      <c r="H63">
        <f ca="1"/>
        <v>0</v>
      </c>
      <c r="I63">
        <f ca="1"/>
        <v>0</v>
      </c>
      <c r="J63" t="str">
        <f ca="1"/>
        <v>1:20</v>
      </c>
      <c r="K63" t="b">
        <f ca="1"/>
        <v>0</v>
      </c>
      <c r="L63" t="b">
        <f ca="1"/>
        <v>0</v>
      </c>
      <c r="M63" t="b">
        <f ca="1"/>
        <v>0</v>
      </c>
      <c r="N63" t="str">
        <f ca="1"/>
        <v>Melusi</v>
      </c>
      <c r="O63" t="b">
        <f ca="1"/>
        <v>0</v>
      </c>
      <c r="P63">
        <f ca="1"/>
        <v>0</v>
      </c>
      <c r="Q63">
        <f ca="1"/>
        <v>0</v>
      </c>
      <c r="R63">
        <f ca="1"/>
        <v>0</v>
      </c>
      <c r="S63">
        <f ca="1"/>
        <v>0</v>
      </c>
      <c r="T63">
        <f ca="1"/>
        <v>0</v>
      </c>
      <c r="U63">
        <f ca="1"/>
        <v>0</v>
      </c>
      <c r="V63">
        <f ca="1"/>
        <v>0</v>
      </c>
      <c r="W63">
        <f ca="1"/>
        <v>0</v>
      </c>
      <c r="X63">
        <f ca="1"/>
        <v>0</v>
      </c>
      <c r="Y63">
        <f ca="1"/>
        <v>0</v>
      </c>
      <c r="Z63">
        <f ca="1"/>
        <v>3</v>
      </c>
      <c r="AA63">
        <f ca="1"/>
        <v>0</v>
      </c>
      <c r="AB63">
        <f ca="1"/>
        <v>0</v>
      </c>
      <c r="AC63">
        <f ca="1"/>
        <v>0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  <c r="AI63">
        <f ca="1"/>
        <v>0</v>
      </c>
      <c r="AJ63">
        <f ca="1"/>
        <v>0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  <c r="AQ63">
        <f ca="1"/>
        <v>0</v>
      </c>
      <c r="AR63">
        <f ca="1"/>
        <v>0</v>
      </c>
      <c r="AS63">
        <f ca="1"/>
        <v>0</v>
      </c>
      <c r="AT63">
        <f ca="1"/>
        <v>0</v>
      </c>
      <c r="AU63">
        <f ca="1"/>
        <v>0</v>
      </c>
      <c r="AV63">
        <f ca="1"/>
        <v>0</v>
      </c>
      <c r="AW63">
        <f ca="1"/>
        <v>0</v>
      </c>
      <c r="AX63">
        <f ca="1"/>
        <v>0</v>
      </c>
      <c r="AY63">
        <f ca="1"/>
        <v>0</v>
      </c>
      <c r="AZ63">
        <f ca="1"/>
        <v>0</v>
      </c>
      <c r="BA63">
        <f ca="1"/>
        <v>0</v>
      </c>
      <c r="BB63">
        <f ca="1"/>
        <v>0</v>
      </c>
      <c r="BC63">
        <f ca="1"/>
        <v>0</v>
      </c>
      <c r="BD63">
        <f ca="1"/>
        <v>0</v>
      </c>
      <c r="BE63">
        <f ca="1"/>
        <v>0</v>
      </c>
      <c r="BF63">
        <f ca="1"/>
        <v>0</v>
      </c>
      <c r="BG63">
        <f ca="1"/>
        <v>0</v>
      </c>
      <c r="BH63">
        <f ca="1"/>
        <v>0</v>
      </c>
      <c r="BI63">
        <f ca="1"/>
        <v>0</v>
      </c>
      <c r="BJ63">
        <f ca="1"/>
        <v>0</v>
      </c>
      <c r="BK63">
        <f ca="1"/>
        <v>0</v>
      </c>
      <c r="BL63">
        <f ca="1"/>
        <v>0</v>
      </c>
      <c r="BM63">
        <f ca="1"/>
        <v>0</v>
      </c>
      <c r="BN63">
        <f ca="1"/>
        <v>0</v>
      </c>
      <c r="BO63">
        <f ca="1"/>
        <v>0</v>
      </c>
      <c r="BP63">
        <f ca="1"/>
        <v>0</v>
      </c>
      <c r="BQ63">
        <f ca="1"/>
        <v>0</v>
      </c>
      <c r="BR63" t="str">
        <f ca="1"/>
        <v/>
      </c>
      <c r="BS63">
        <f ca="1"/>
        <v>0</v>
      </c>
      <c r="BT63">
        <f ca="1"/>
        <v>0</v>
      </c>
      <c r="BU63" t="b">
        <f ca="1"/>
        <v>0</v>
      </c>
      <c r="BV63" t="b">
        <f ca="1"/>
        <v>0</v>
      </c>
      <c r="BW63">
        <f ca="1"/>
        <v>0</v>
      </c>
      <c r="BX63">
        <f ca="1"/>
        <v>0</v>
      </c>
      <c r="BY63">
        <f ca="1"/>
        <v>0</v>
      </c>
      <c r="BZ63">
        <f ca="1"/>
        <v>0</v>
      </c>
      <c r="CA63">
        <f ca="1"/>
        <v>1</v>
      </c>
      <c r="CB63">
        <f ca="1"/>
        <v>1</v>
      </c>
      <c r="CC63" t="b">
        <f ca="1"/>
        <v>0</v>
      </c>
      <c r="CD63" t="b">
        <f ca="1"/>
        <v>1</v>
      </c>
      <c r="CE63">
        <f ca="1"/>
        <v>0</v>
      </c>
      <c r="CF63">
        <f ca="1"/>
        <v>0</v>
      </c>
      <c r="CG63">
        <f ca="1"/>
        <v>0</v>
      </c>
      <c r="CH63">
        <f ca="1"/>
        <v>80</v>
      </c>
      <c r="CI63">
        <f ca="1"/>
        <v>100</v>
      </c>
      <c r="CJ63">
        <f ca="1"/>
        <v>0</v>
      </c>
      <c r="CK63">
        <f ca="1"/>
        <v>0</v>
      </c>
      <c r="CL63">
        <f ca="1"/>
        <v>0</v>
      </c>
      <c r="CM63">
        <f ca="1"/>
        <v>0</v>
      </c>
      <c r="CN63">
        <f ca="1"/>
        <v>0</v>
      </c>
      <c r="CO63">
        <f ca="1"/>
        <v>0</v>
      </c>
      <c r="CP63">
        <f ca="1"/>
        <v>0</v>
      </c>
      <c r="CQ63">
        <f ca="1"/>
        <v>0</v>
      </c>
      <c r="CR63">
        <f ca="1"/>
        <v>0</v>
      </c>
      <c r="CS63">
        <f ca="1"/>
        <v>0</v>
      </c>
      <c r="CT63">
        <f ca="1"/>
        <v>0</v>
      </c>
      <c r="CU63" t="b">
        <f ca="1"/>
        <v>0</v>
      </c>
      <c r="CV63" t="b">
        <f ca="1"/>
        <v>1</v>
      </c>
      <c r="CW63">
        <f ca="1"/>
        <v>107</v>
      </c>
      <c r="CX63">
        <f ca="1"/>
        <v>100</v>
      </c>
      <c r="CY63">
        <f ca="1"/>
        <v>0</v>
      </c>
      <c r="CZ63">
        <f ca="1"/>
        <v>1</v>
      </c>
      <c r="DA63">
        <f ca="1"/>
        <v>0</v>
      </c>
      <c r="DB63" t="b">
        <f ca="1"/>
        <v>0</v>
      </c>
      <c r="DC63" t="b">
        <f ca="1"/>
        <v>0</v>
      </c>
      <c r="DD63">
        <f ca="1"/>
        <v>0</v>
      </c>
      <c r="DE63" t="b">
        <f ca="1"/>
        <v>0</v>
      </c>
      <c r="DF63">
        <f ca="1"/>
        <v>0</v>
      </c>
    </row>
    <row r="64" spans="1:110" x14ac:dyDescent="0.2">
      <c r="A64" t="str">
        <f ca="1"/>
        <v>6_1 Oregon</v>
      </c>
      <c r="B64">
        <f ca="1"/>
        <v>4</v>
      </c>
      <c r="C64">
        <f ca="1"/>
        <v>0</v>
      </c>
      <c r="D64">
        <f ca="1"/>
        <v>0</v>
      </c>
      <c r="E64">
        <f ca="1"/>
        <v>0</v>
      </c>
      <c r="F64">
        <f ca="1"/>
        <v>0</v>
      </c>
      <c r="G64">
        <f ca="1"/>
        <v>0</v>
      </c>
      <c r="H64">
        <f ca="1"/>
        <v>0</v>
      </c>
      <c r="I64">
        <f ca="1"/>
        <v>0</v>
      </c>
      <c r="J64" t="str">
        <f ca="1"/>
        <v>0:44</v>
      </c>
      <c r="K64" t="b">
        <f ca="1"/>
        <v>0</v>
      </c>
      <c r="L64" t="b">
        <f ca="1"/>
        <v>1</v>
      </c>
      <c r="M64" t="b">
        <f ca="1"/>
        <v>0</v>
      </c>
      <c r="N64" t="str">
        <f ca="1"/>
        <v>Jager</v>
      </c>
      <c r="O64" t="b">
        <f ca="1"/>
        <v>0</v>
      </c>
      <c r="P64">
        <f ca="1"/>
        <v>0</v>
      </c>
      <c r="Q64">
        <f ca="1"/>
        <v>0</v>
      </c>
      <c r="R64">
        <f ca="1"/>
        <v>0</v>
      </c>
      <c r="S64">
        <f ca="1"/>
        <v>0</v>
      </c>
      <c r="T64">
        <f ca="1"/>
        <v>0</v>
      </c>
      <c r="U64">
        <f ca="1"/>
        <v>0</v>
      </c>
      <c r="V64">
        <f ca="1"/>
        <v>0</v>
      </c>
      <c r="W64">
        <f ca="1"/>
        <v>0</v>
      </c>
      <c r="X64">
        <f ca="1"/>
        <v>0</v>
      </c>
      <c r="Y64">
        <f ca="1"/>
        <v>0</v>
      </c>
      <c r="Z64">
        <f ca="1"/>
        <v>4</v>
      </c>
      <c r="AA64">
        <f ca="1"/>
        <v>0</v>
      </c>
      <c r="AB64">
        <f ca="1"/>
        <v>0</v>
      </c>
      <c r="AC64">
        <f ca="1"/>
        <v>0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  <c r="AI64">
        <f ca="1"/>
        <v>0</v>
      </c>
      <c r="AJ64">
        <f ca="1"/>
        <v>0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  <c r="AQ64">
        <f ca="1"/>
        <v>0</v>
      </c>
      <c r="AR64">
        <f ca="1"/>
        <v>0</v>
      </c>
      <c r="AS64">
        <f ca="1"/>
        <v>0</v>
      </c>
      <c r="AT64">
        <f ca="1"/>
        <v>0</v>
      </c>
      <c r="AU64">
        <f ca="1"/>
        <v>0</v>
      </c>
      <c r="AV64">
        <f ca="1"/>
        <v>0</v>
      </c>
      <c r="AW64">
        <f ca="1"/>
        <v>0</v>
      </c>
      <c r="AX64">
        <f ca="1"/>
        <v>0</v>
      </c>
      <c r="AY64">
        <f ca="1"/>
        <v>0</v>
      </c>
      <c r="AZ64">
        <f ca="1"/>
        <v>0</v>
      </c>
      <c r="BA64">
        <f ca="1"/>
        <v>0</v>
      </c>
      <c r="BB64">
        <f ca="1"/>
        <v>0</v>
      </c>
      <c r="BC64">
        <f ca="1"/>
        <v>0</v>
      </c>
      <c r="BD64">
        <f ca="1"/>
        <v>0</v>
      </c>
      <c r="BE64">
        <f ca="1"/>
        <v>0</v>
      </c>
      <c r="BF64">
        <f ca="1"/>
        <v>0</v>
      </c>
      <c r="BG64">
        <f ca="1"/>
        <v>0</v>
      </c>
      <c r="BH64">
        <f ca="1"/>
        <v>0</v>
      </c>
      <c r="BI64">
        <f ca="1"/>
        <v>0</v>
      </c>
      <c r="BJ64">
        <f ca="1"/>
        <v>0</v>
      </c>
      <c r="BK64">
        <f ca="1"/>
        <v>0</v>
      </c>
      <c r="BL64">
        <f ca="1"/>
        <v>0</v>
      </c>
      <c r="BM64">
        <f ca="1"/>
        <v>0</v>
      </c>
      <c r="BN64">
        <f ca="1"/>
        <v>0</v>
      </c>
      <c r="BO64">
        <f ca="1"/>
        <v>0</v>
      </c>
      <c r="BP64">
        <f ca="1"/>
        <v>0</v>
      </c>
      <c r="BQ64">
        <f ca="1"/>
        <v>0</v>
      </c>
      <c r="BR64" t="str">
        <f ca="1"/>
        <v/>
      </c>
      <c r="BS64">
        <f ca="1"/>
        <v>0</v>
      </c>
      <c r="BT64">
        <f ca="1"/>
        <v>0</v>
      </c>
      <c r="BU64" t="b">
        <f ca="1"/>
        <v>0</v>
      </c>
      <c r="BV64" t="b">
        <f ca="1"/>
        <v>0</v>
      </c>
      <c r="BW64">
        <f ca="1"/>
        <v>0</v>
      </c>
      <c r="BX64">
        <f ca="1"/>
        <v>0</v>
      </c>
      <c r="BY64">
        <f ca="1"/>
        <v>0</v>
      </c>
      <c r="BZ64">
        <f ca="1"/>
        <v>0</v>
      </c>
      <c r="CA64">
        <f ca="1"/>
        <v>0</v>
      </c>
      <c r="CB64">
        <f ca="1"/>
        <v>0</v>
      </c>
      <c r="CC64" t="b">
        <f ca="1"/>
        <v>0</v>
      </c>
      <c r="CD64" t="b">
        <f ca="1"/>
        <v>1</v>
      </c>
      <c r="CE64">
        <f ca="1"/>
        <v>0</v>
      </c>
      <c r="CF64">
        <f ca="1"/>
        <v>0</v>
      </c>
      <c r="CG64">
        <f ca="1"/>
        <v>0</v>
      </c>
      <c r="CH64">
        <f ca="1"/>
        <v>44</v>
      </c>
      <c r="CI64">
        <f ca="1"/>
        <v>136</v>
      </c>
      <c r="CJ64">
        <f ca="1"/>
        <v>0</v>
      </c>
      <c r="CK64">
        <f ca="1"/>
        <v>0</v>
      </c>
      <c r="CL64">
        <f ca="1"/>
        <v>0</v>
      </c>
      <c r="CM64">
        <f ca="1"/>
        <v>0</v>
      </c>
      <c r="CN64">
        <f ca="1"/>
        <v>0</v>
      </c>
      <c r="CO64">
        <f ca="1"/>
        <v>0</v>
      </c>
      <c r="CP64">
        <f ca="1"/>
        <v>0</v>
      </c>
      <c r="CQ64">
        <f ca="1"/>
        <v>0</v>
      </c>
      <c r="CR64">
        <f ca="1"/>
        <v>0</v>
      </c>
      <c r="CS64">
        <f ca="1"/>
        <v>0</v>
      </c>
      <c r="CT64">
        <f ca="1"/>
        <v>0</v>
      </c>
      <c r="CU64" t="b">
        <f ca="1"/>
        <v>1</v>
      </c>
      <c r="CV64" t="b">
        <f ca="1"/>
        <v>1</v>
      </c>
      <c r="CW64">
        <f ca="1"/>
        <v>131</v>
      </c>
      <c r="CX64">
        <f ca="1"/>
        <v>136</v>
      </c>
      <c r="CY64">
        <f ca="1"/>
        <v>2</v>
      </c>
      <c r="CZ64">
        <f ca="1"/>
        <v>0</v>
      </c>
      <c r="DA64">
        <f ca="1"/>
        <v>0</v>
      </c>
      <c r="DB64" t="b">
        <f ca="1"/>
        <v>1</v>
      </c>
      <c r="DC64" t="b">
        <f ca="1"/>
        <v>0</v>
      </c>
      <c r="DD64">
        <f ca="1"/>
        <v>0</v>
      </c>
      <c r="DE64" t="b">
        <f ca="1"/>
        <v>0</v>
      </c>
      <c r="DF64">
        <f ca="1"/>
        <v>0</v>
      </c>
    </row>
    <row r="65" spans="1:110" x14ac:dyDescent="0.2">
      <c r="A65" t="str">
        <f ca="1"/>
        <v>6_1 Oregon</v>
      </c>
      <c r="B65">
        <f ca="1"/>
        <v>5</v>
      </c>
      <c r="C65">
        <f ca="1"/>
        <v>0</v>
      </c>
      <c r="D65">
        <f ca="1"/>
        <v>0</v>
      </c>
      <c r="E65">
        <f ca="1"/>
        <v>0</v>
      </c>
      <c r="F65">
        <f ca="1"/>
        <v>0</v>
      </c>
      <c r="G65">
        <f ca="1"/>
        <v>0</v>
      </c>
      <c r="H65">
        <f ca="1"/>
        <v>0</v>
      </c>
      <c r="I65">
        <f ca="1"/>
        <v>0</v>
      </c>
      <c r="J65" t="str">
        <f ca="1"/>
        <v>2:10</v>
      </c>
      <c r="K65" t="b">
        <f ca="1"/>
        <v>0</v>
      </c>
      <c r="L65" t="b">
        <f ca="1"/>
        <v>0</v>
      </c>
      <c r="M65" t="b">
        <f ca="1"/>
        <v>0</v>
      </c>
      <c r="N65" t="str">
        <f ca="1"/>
        <v>Smoke</v>
      </c>
      <c r="O65" t="b">
        <f ca="1"/>
        <v>0</v>
      </c>
      <c r="P65">
        <f ca="1"/>
        <v>0</v>
      </c>
      <c r="Q65">
        <f ca="1"/>
        <v>0</v>
      </c>
      <c r="R65">
        <f ca="1"/>
        <v>0</v>
      </c>
      <c r="S65">
        <f ca="1"/>
        <v>0</v>
      </c>
      <c r="T65">
        <f ca="1"/>
        <v>0</v>
      </c>
      <c r="U65">
        <f ca="1"/>
        <v>0</v>
      </c>
      <c r="V65">
        <f ca="1"/>
        <v>0</v>
      </c>
      <c r="W65">
        <f ca="1"/>
        <v>0</v>
      </c>
      <c r="X65">
        <f ca="1"/>
        <v>0</v>
      </c>
      <c r="Y65">
        <f ca="1"/>
        <v>0</v>
      </c>
      <c r="Z65">
        <f ca="1"/>
        <v>5</v>
      </c>
      <c r="AA65">
        <f ca="1"/>
        <v>0</v>
      </c>
      <c r="AB65">
        <f ca="1"/>
        <v>0</v>
      </c>
      <c r="AC65">
        <f ca="1"/>
        <v>0</v>
      </c>
      <c r="AD65">
        <f ca="1"/>
        <v>0</v>
      </c>
      <c r="AE65">
        <f ca="1"/>
        <v>0</v>
      </c>
      <c r="AF65">
        <f ca="1"/>
        <v>0</v>
      </c>
      <c r="AG65">
        <f ca="1"/>
        <v>0</v>
      </c>
      <c r="AH65">
        <f ca="1"/>
        <v>0</v>
      </c>
      <c r="AI65">
        <f ca="1"/>
        <v>0</v>
      </c>
      <c r="AJ65">
        <f ca="1"/>
        <v>0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  <c r="AQ65">
        <f ca="1"/>
        <v>0</v>
      </c>
      <c r="AR65">
        <f ca="1"/>
        <v>0</v>
      </c>
      <c r="AS65">
        <f ca="1"/>
        <v>0</v>
      </c>
      <c r="AT65">
        <f ca="1"/>
        <v>0</v>
      </c>
      <c r="AU65">
        <f ca="1"/>
        <v>0</v>
      </c>
      <c r="AV65">
        <f ca="1"/>
        <v>0</v>
      </c>
      <c r="AW65">
        <f ca="1"/>
        <v>0</v>
      </c>
      <c r="AX65">
        <f ca="1"/>
        <v>0</v>
      </c>
      <c r="AY65">
        <f ca="1"/>
        <v>0</v>
      </c>
      <c r="AZ65">
        <f ca="1"/>
        <v>0</v>
      </c>
      <c r="BA65">
        <f ca="1"/>
        <v>0</v>
      </c>
      <c r="BB65">
        <f ca="1"/>
        <v>0</v>
      </c>
      <c r="BC65">
        <f ca="1"/>
        <v>0</v>
      </c>
      <c r="BD65">
        <f ca="1"/>
        <v>0</v>
      </c>
      <c r="BE65">
        <f ca="1"/>
        <v>0</v>
      </c>
      <c r="BF65">
        <f ca="1"/>
        <v>0</v>
      </c>
      <c r="BG65">
        <f ca="1"/>
        <v>0</v>
      </c>
      <c r="BH65">
        <f ca="1"/>
        <v>0</v>
      </c>
      <c r="BI65">
        <f ca="1"/>
        <v>0</v>
      </c>
      <c r="BJ65">
        <f ca="1"/>
        <v>0</v>
      </c>
      <c r="BK65">
        <f ca="1"/>
        <v>0</v>
      </c>
      <c r="BL65">
        <f ca="1"/>
        <v>0</v>
      </c>
      <c r="BM65">
        <f ca="1"/>
        <v>0</v>
      </c>
      <c r="BN65">
        <f ca="1"/>
        <v>0</v>
      </c>
      <c r="BO65">
        <f ca="1"/>
        <v>0</v>
      </c>
      <c r="BP65">
        <f ca="1"/>
        <v>0</v>
      </c>
      <c r="BQ65">
        <f ca="1"/>
        <v>0</v>
      </c>
      <c r="BR65" t="str">
        <f ca="1"/>
        <v/>
      </c>
      <c r="BS65">
        <f ca="1"/>
        <v>0</v>
      </c>
      <c r="BT65">
        <f ca="1"/>
        <v>0</v>
      </c>
      <c r="BU65" t="b">
        <f ca="1"/>
        <v>0</v>
      </c>
      <c r="BV65" t="b">
        <f ca="1"/>
        <v>0</v>
      </c>
      <c r="BW65">
        <f ca="1"/>
        <v>0</v>
      </c>
      <c r="BX65">
        <f ca="1"/>
        <v>0</v>
      </c>
      <c r="BY65">
        <f ca="1"/>
        <v>0</v>
      </c>
      <c r="BZ65">
        <f ca="1"/>
        <v>0</v>
      </c>
      <c r="CA65">
        <f ca="1"/>
        <v>0</v>
      </c>
      <c r="CB65">
        <f ca="1"/>
        <v>0</v>
      </c>
      <c r="CC65" t="b">
        <f ca="1"/>
        <v>0</v>
      </c>
      <c r="CD65" t="b">
        <f ca="1"/>
        <v>0</v>
      </c>
      <c r="CE65">
        <f ca="1"/>
        <v>0</v>
      </c>
      <c r="CF65">
        <f ca="1"/>
        <v>0</v>
      </c>
      <c r="CG65">
        <f ca="1"/>
        <v>0</v>
      </c>
      <c r="CH65">
        <f ca="1"/>
        <v>130</v>
      </c>
      <c r="CI65">
        <f ca="1"/>
        <v>50</v>
      </c>
      <c r="CJ65">
        <f ca="1"/>
        <v>0</v>
      </c>
      <c r="CK65">
        <f ca="1"/>
        <v>0</v>
      </c>
      <c r="CL65">
        <f ca="1"/>
        <v>0</v>
      </c>
      <c r="CM65">
        <f ca="1"/>
        <v>0</v>
      </c>
      <c r="CN65">
        <f ca="1"/>
        <v>0</v>
      </c>
      <c r="CO65">
        <f ca="1"/>
        <v>0</v>
      </c>
      <c r="CP65">
        <f ca="1"/>
        <v>0</v>
      </c>
      <c r="CQ65">
        <f ca="1"/>
        <v>0</v>
      </c>
      <c r="CR65">
        <f ca="1"/>
        <v>0</v>
      </c>
      <c r="CS65">
        <f ca="1"/>
        <v>0</v>
      </c>
      <c r="CT65">
        <f ca="1"/>
        <v>0</v>
      </c>
      <c r="CU65" t="b">
        <f ca="1"/>
        <v>1</v>
      </c>
      <c r="CV65" t="b">
        <f ca="1"/>
        <v>0</v>
      </c>
      <c r="CW65">
        <f ca="1"/>
        <v>93</v>
      </c>
      <c r="CX65">
        <f ca="1"/>
        <v>50</v>
      </c>
      <c r="CY65">
        <f ca="1"/>
        <v>2</v>
      </c>
      <c r="CZ65">
        <f ca="1"/>
        <v>0</v>
      </c>
      <c r="DA65">
        <f ca="1"/>
        <v>0</v>
      </c>
      <c r="DB65" t="b">
        <f ca="1"/>
        <v>0</v>
      </c>
      <c r="DC65" t="b">
        <f ca="1"/>
        <v>0</v>
      </c>
      <c r="DD65">
        <f ca="1"/>
        <v>0</v>
      </c>
      <c r="DE65" t="b">
        <f ca="1"/>
        <v>0</v>
      </c>
      <c r="DF65">
        <f ca="1"/>
        <v>0</v>
      </c>
    </row>
    <row r="66" spans="1:110" x14ac:dyDescent="0.2">
      <c r="A66" t="str">
        <f ca="1"/>
        <v>6_1 Oregon</v>
      </c>
      <c r="B66">
        <f ca="1"/>
        <v>6</v>
      </c>
      <c r="C66">
        <f ca="1"/>
        <v>0</v>
      </c>
      <c r="D66">
        <f ca="1"/>
        <v>0</v>
      </c>
      <c r="E66">
        <f ca="1"/>
        <v>0</v>
      </c>
      <c r="F66">
        <f ca="1"/>
        <v>0</v>
      </c>
      <c r="G66">
        <f ca="1"/>
        <v>0</v>
      </c>
      <c r="H66">
        <f ca="1"/>
        <v>0</v>
      </c>
      <c r="I66">
        <f ca="1"/>
        <v>0</v>
      </c>
      <c r="J66" t="str">
        <f ca="1"/>
        <v>0:43</v>
      </c>
      <c r="K66" t="b">
        <f ca="1"/>
        <v>1</v>
      </c>
      <c r="L66" t="b">
        <f ca="1"/>
        <v>0</v>
      </c>
      <c r="M66" t="b">
        <f ca="1"/>
        <v>0</v>
      </c>
      <c r="N66" t="str">
        <f ca="1"/>
        <v>Jager</v>
      </c>
      <c r="O66" t="b">
        <f ca="1"/>
        <v>0</v>
      </c>
      <c r="P66">
        <f ca="1"/>
        <v>0</v>
      </c>
      <c r="Q66">
        <f ca="1"/>
        <v>0</v>
      </c>
      <c r="R66">
        <f ca="1"/>
        <v>0</v>
      </c>
      <c r="S66">
        <f ca="1"/>
        <v>0</v>
      </c>
      <c r="T66">
        <f ca="1"/>
        <v>0</v>
      </c>
      <c r="U66">
        <f ca="1"/>
        <v>0</v>
      </c>
      <c r="V66">
        <f ca="1"/>
        <v>0</v>
      </c>
      <c r="W66">
        <f ca="1"/>
        <v>0</v>
      </c>
      <c r="X66">
        <f ca="1"/>
        <v>0</v>
      </c>
      <c r="Y66">
        <f ca="1"/>
        <v>0</v>
      </c>
      <c r="Z66">
        <f ca="1"/>
        <v>6</v>
      </c>
      <c r="AA66">
        <f ca="1"/>
        <v>0</v>
      </c>
      <c r="AB66">
        <f ca="1"/>
        <v>0</v>
      </c>
      <c r="AC66">
        <f ca="1"/>
        <v>0</v>
      </c>
      <c r="AD66">
        <f ca="1"/>
        <v>0</v>
      </c>
      <c r="AE66">
        <f ca="1"/>
        <v>0</v>
      </c>
      <c r="AF66">
        <f ca="1"/>
        <v>0</v>
      </c>
      <c r="AG66">
        <f ca="1"/>
        <v>0</v>
      </c>
      <c r="AH66">
        <f ca="1"/>
        <v>0</v>
      </c>
      <c r="AI66">
        <f ca="1"/>
        <v>0</v>
      </c>
      <c r="AJ66">
        <f ca="1"/>
        <v>0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  <c r="AQ66">
        <f ca="1"/>
        <v>0</v>
      </c>
      <c r="AR66">
        <f ca="1"/>
        <v>0</v>
      </c>
      <c r="AS66">
        <f ca="1"/>
        <v>0</v>
      </c>
      <c r="AT66">
        <f ca="1"/>
        <v>0</v>
      </c>
      <c r="AU66">
        <f ca="1"/>
        <v>0</v>
      </c>
      <c r="AV66">
        <f ca="1"/>
        <v>0</v>
      </c>
      <c r="AW66">
        <f ca="1"/>
        <v>0</v>
      </c>
      <c r="AX66">
        <f ca="1"/>
        <v>0</v>
      </c>
      <c r="AY66">
        <f ca="1"/>
        <v>0</v>
      </c>
      <c r="AZ66">
        <f ca="1"/>
        <v>0</v>
      </c>
      <c r="BA66">
        <f ca="1"/>
        <v>0</v>
      </c>
      <c r="BB66">
        <f ca="1"/>
        <v>0</v>
      </c>
      <c r="BC66">
        <f ca="1"/>
        <v>0</v>
      </c>
      <c r="BD66">
        <f ca="1"/>
        <v>0</v>
      </c>
      <c r="BE66">
        <f ca="1"/>
        <v>0</v>
      </c>
      <c r="BF66">
        <f ca="1"/>
        <v>0</v>
      </c>
      <c r="BG66">
        <f ca="1"/>
        <v>0</v>
      </c>
      <c r="BH66">
        <f ca="1"/>
        <v>0</v>
      </c>
      <c r="BI66">
        <f ca="1"/>
        <v>0</v>
      </c>
      <c r="BJ66">
        <f ca="1"/>
        <v>0</v>
      </c>
      <c r="BK66">
        <f ca="1"/>
        <v>0</v>
      </c>
      <c r="BL66">
        <f ca="1"/>
        <v>0</v>
      </c>
      <c r="BM66">
        <f ca="1"/>
        <v>0</v>
      </c>
      <c r="BN66">
        <f ca="1"/>
        <v>0</v>
      </c>
      <c r="BO66">
        <f ca="1"/>
        <v>0</v>
      </c>
      <c r="BP66">
        <f ca="1"/>
        <v>0</v>
      </c>
      <c r="BQ66">
        <f ca="1"/>
        <v>0</v>
      </c>
      <c r="BR66" t="str">
        <f ca="1"/>
        <v/>
      </c>
      <c r="BS66">
        <f ca="1"/>
        <v>0</v>
      </c>
      <c r="BT66">
        <f ca="1"/>
        <v>-52</v>
      </c>
      <c r="BU66" t="b">
        <f ca="1"/>
        <v>0</v>
      </c>
      <c r="BV66" t="b">
        <f ca="1"/>
        <v>0</v>
      </c>
      <c r="BW66">
        <f ca="1"/>
        <v>0</v>
      </c>
      <c r="BX66">
        <f ca="1"/>
        <v>0</v>
      </c>
      <c r="BY66">
        <f ca="1"/>
        <v>0</v>
      </c>
      <c r="BZ66">
        <f ca="1"/>
        <v>0</v>
      </c>
      <c r="CA66">
        <f ca="1"/>
        <v>0</v>
      </c>
      <c r="CB66">
        <f ca="1"/>
        <v>0</v>
      </c>
      <c r="CC66" t="b">
        <f ca="1"/>
        <v>0</v>
      </c>
      <c r="CD66" t="b">
        <f ca="1"/>
        <v>0</v>
      </c>
      <c r="CE66">
        <f ca="1"/>
        <v>0</v>
      </c>
      <c r="CF66">
        <f ca="1"/>
        <v>0</v>
      </c>
      <c r="CG66">
        <f ca="1"/>
        <v>0</v>
      </c>
      <c r="CH66">
        <f ca="1"/>
        <v>43</v>
      </c>
      <c r="CI66">
        <f ca="1"/>
        <v>85</v>
      </c>
      <c r="CJ66">
        <f ca="1"/>
        <v>0</v>
      </c>
      <c r="CK66">
        <f ca="1"/>
        <v>0</v>
      </c>
      <c r="CL66">
        <f ca="1"/>
        <v>0</v>
      </c>
      <c r="CM66">
        <f ca="1"/>
        <v>0</v>
      </c>
      <c r="CN66">
        <f ca="1"/>
        <v>0</v>
      </c>
      <c r="CO66">
        <f ca="1"/>
        <v>0</v>
      </c>
      <c r="CP66">
        <f ca="1"/>
        <v>0</v>
      </c>
      <c r="CQ66">
        <f ca="1"/>
        <v>0</v>
      </c>
      <c r="CR66">
        <f ca="1"/>
        <v>0</v>
      </c>
      <c r="CS66">
        <f ca="1"/>
        <v>0</v>
      </c>
      <c r="CT66">
        <f ca="1"/>
        <v>0</v>
      </c>
      <c r="CU66" t="b">
        <f ca="1"/>
        <v>1</v>
      </c>
      <c r="CV66" t="b">
        <f ca="1"/>
        <v>0</v>
      </c>
      <c r="CW66">
        <f ca="1"/>
        <v>100</v>
      </c>
      <c r="CX66">
        <f ca="1"/>
        <v>85</v>
      </c>
      <c r="CY66">
        <f ca="1"/>
        <v>1</v>
      </c>
      <c r="CZ66">
        <f ca="1"/>
        <v>0</v>
      </c>
      <c r="DA66">
        <f ca="1"/>
        <v>0</v>
      </c>
      <c r="DB66" t="b">
        <f ca="1"/>
        <v>0</v>
      </c>
      <c r="DC66" t="b">
        <f ca="1"/>
        <v>0</v>
      </c>
      <c r="DD66">
        <f ca="1"/>
        <v>0</v>
      </c>
      <c r="DE66" t="b">
        <f ca="1"/>
        <v>0</v>
      </c>
      <c r="DF66">
        <f ca="1"/>
        <v>0</v>
      </c>
    </row>
    <row r="67" spans="1:110" x14ac:dyDescent="0.2">
      <c r="A67" t="str">
        <f ca="1"/>
        <v>6_1 Oregon</v>
      </c>
      <c r="B67">
        <f ca="1"/>
        <v>7</v>
      </c>
      <c r="C67">
        <f ca="1"/>
        <v>0</v>
      </c>
      <c r="D67">
        <f ca="1"/>
        <v>0</v>
      </c>
      <c r="E67">
        <f ca="1"/>
        <v>0</v>
      </c>
      <c r="F67">
        <f ca="1"/>
        <v>0</v>
      </c>
      <c r="G67">
        <f ca="1"/>
        <v>0</v>
      </c>
      <c r="H67">
        <f ca="1"/>
        <v>0</v>
      </c>
      <c r="I67">
        <f ca="1"/>
        <v>0</v>
      </c>
      <c r="J67" t="str">
        <f ca="1"/>
        <v>0:05</v>
      </c>
      <c r="K67" t="b">
        <f ca="1"/>
        <v>0</v>
      </c>
      <c r="L67" t="b">
        <f ca="1"/>
        <v>0</v>
      </c>
      <c r="M67" t="b">
        <f ca="1"/>
        <v>0</v>
      </c>
      <c r="N67" t="str">
        <f ca="1"/>
        <v>Zofia</v>
      </c>
      <c r="O67" t="b">
        <f ca="1"/>
        <v>0</v>
      </c>
      <c r="P67">
        <f ca="1"/>
        <v>0</v>
      </c>
      <c r="Q67">
        <f ca="1"/>
        <v>0</v>
      </c>
      <c r="R67">
        <f ca="1"/>
        <v>0</v>
      </c>
      <c r="S67">
        <f ca="1"/>
        <v>0</v>
      </c>
      <c r="T67">
        <f ca="1"/>
        <v>0</v>
      </c>
      <c r="U67">
        <f ca="1"/>
        <v>0</v>
      </c>
      <c r="V67">
        <f ca="1"/>
        <v>0</v>
      </c>
      <c r="W67">
        <f ca="1"/>
        <v>0</v>
      </c>
      <c r="X67">
        <f ca="1"/>
        <v>0</v>
      </c>
      <c r="Y67">
        <f ca="1"/>
        <v>0</v>
      </c>
      <c r="Z67">
        <f ca="1"/>
        <v>7</v>
      </c>
      <c r="AA67">
        <f ca="1"/>
        <v>0</v>
      </c>
      <c r="AB67">
        <f ca="1"/>
        <v>0</v>
      </c>
      <c r="AC67">
        <f ca="1"/>
        <v>0</v>
      </c>
      <c r="AD67">
        <f ca="1"/>
        <v>0</v>
      </c>
      <c r="AE67">
        <f ca="1"/>
        <v>0</v>
      </c>
      <c r="AF67">
        <f ca="1"/>
        <v>0</v>
      </c>
      <c r="AG67">
        <f ca="1"/>
        <v>0</v>
      </c>
      <c r="AH67">
        <f ca="1"/>
        <v>0</v>
      </c>
      <c r="AI67">
        <f ca="1"/>
        <v>0</v>
      </c>
      <c r="AJ67">
        <f ca="1"/>
        <v>0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  <c r="AQ67">
        <f ca="1"/>
        <v>0</v>
      </c>
      <c r="AR67">
        <f ca="1"/>
        <v>0</v>
      </c>
      <c r="AS67">
        <f ca="1"/>
        <v>0</v>
      </c>
      <c r="AT67">
        <f ca="1"/>
        <v>0</v>
      </c>
      <c r="AU67">
        <f ca="1"/>
        <v>0</v>
      </c>
      <c r="AV67">
        <f ca="1"/>
        <v>0</v>
      </c>
      <c r="AW67">
        <f ca="1"/>
        <v>0</v>
      </c>
      <c r="AX67">
        <f ca="1"/>
        <v>0</v>
      </c>
      <c r="AY67">
        <f ca="1"/>
        <v>0</v>
      </c>
      <c r="AZ67">
        <f ca="1"/>
        <v>0</v>
      </c>
      <c r="BA67">
        <f ca="1"/>
        <v>0</v>
      </c>
      <c r="BB67">
        <f ca="1"/>
        <v>0</v>
      </c>
      <c r="BC67">
        <f ca="1"/>
        <v>0</v>
      </c>
      <c r="BD67">
        <f ca="1"/>
        <v>0</v>
      </c>
      <c r="BE67">
        <f ca="1"/>
        <v>0</v>
      </c>
      <c r="BF67">
        <f ca="1"/>
        <v>0</v>
      </c>
      <c r="BG67">
        <f ca="1"/>
        <v>0</v>
      </c>
      <c r="BH67">
        <f ca="1"/>
        <v>0</v>
      </c>
      <c r="BI67">
        <f ca="1"/>
        <v>0</v>
      </c>
      <c r="BJ67">
        <f ca="1"/>
        <v>0</v>
      </c>
      <c r="BK67">
        <f ca="1"/>
        <v>0</v>
      </c>
      <c r="BL67">
        <f ca="1"/>
        <v>0</v>
      </c>
      <c r="BM67">
        <f ca="1"/>
        <v>0</v>
      </c>
      <c r="BN67">
        <f ca="1"/>
        <v>0</v>
      </c>
      <c r="BO67">
        <f ca="1"/>
        <v>0</v>
      </c>
      <c r="BP67">
        <f ca="1"/>
        <v>0</v>
      </c>
      <c r="BQ67">
        <f ca="1"/>
        <v>0</v>
      </c>
      <c r="BR67" t="str">
        <f ca="1"/>
        <v/>
      </c>
      <c r="BS67">
        <f ca="1"/>
        <v>0</v>
      </c>
      <c r="BT67">
        <f ca="1"/>
        <v>0</v>
      </c>
      <c r="BU67" t="b">
        <f ca="1"/>
        <v>0</v>
      </c>
      <c r="BV67" t="b">
        <f ca="1"/>
        <v>0</v>
      </c>
      <c r="BW67">
        <f ca="1"/>
        <v>0</v>
      </c>
      <c r="BX67">
        <f ca="1"/>
        <v>0</v>
      </c>
      <c r="BY67">
        <f ca="1"/>
        <v>0</v>
      </c>
      <c r="BZ67">
        <f ca="1"/>
        <v>0</v>
      </c>
      <c r="CA67">
        <f ca="1"/>
        <v>1</v>
      </c>
      <c r="CB67">
        <f ca="1"/>
        <v>0</v>
      </c>
      <c r="CC67" t="b">
        <f ca="1"/>
        <v>0</v>
      </c>
      <c r="CD67" t="b">
        <f ca="1"/>
        <v>1</v>
      </c>
      <c r="CE67">
        <f ca="1"/>
        <v>0</v>
      </c>
      <c r="CF67">
        <f ca="1"/>
        <v>1</v>
      </c>
      <c r="CG67">
        <f ca="1"/>
        <v>0</v>
      </c>
      <c r="CH67">
        <f ca="1"/>
        <v>5</v>
      </c>
      <c r="CI67">
        <f ca="1"/>
        <v>175</v>
      </c>
      <c r="CJ67">
        <f ca="1"/>
        <v>0</v>
      </c>
      <c r="CK67">
        <f ca="1"/>
        <v>0</v>
      </c>
      <c r="CL67">
        <f ca="1"/>
        <v>0</v>
      </c>
      <c r="CM67">
        <f ca="1"/>
        <v>0</v>
      </c>
      <c r="CN67">
        <f ca="1"/>
        <v>0</v>
      </c>
      <c r="CO67">
        <f ca="1"/>
        <v>0</v>
      </c>
      <c r="CP67">
        <f ca="1"/>
        <v>0</v>
      </c>
      <c r="CQ67">
        <f ca="1"/>
        <v>0</v>
      </c>
      <c r="CR67">
        <f ca="1"/>
        <v>0</v>
      </c>
      <c r="CS67">
        <f ca="1"/>
        <v>0</v>
      </c>
      <c r="CT67">
        <f ca="1"/>
        <v>0</v>
      </c>
      <c r="CU67">
        <f ca="1"/>
        <v>0</v>
      </c>
      <c r="CV67">
        <f ca="1"/>
        <v>0</v>
      </c>
      <c r="CW67">
        <f ca="1"/>
        <v>0</v>
      </c>
      <c r="CX67">
        <f ca="1"/>
        <v>0</v>
      </c>
      <c r="CY67">
        <f ca="1"/>
        <v>0</v>
      </c>
      <c r="CZ67">
        <f ca="1"/>
        <v>0</v>
      </c>
      <c r="DA67">
        <f ca="1"/>
        <v>0</v>
      </c>
      <c r="DB67" t="b">
        <f ca="1"/>
        <v>0</v>
      </c>
      <c r="DC67" t="b">
        <f ca="1"/>
        <v>0</v>
      </c>
      <c r="DD67">
        <f ca="1"/>
        <v>0</v>
      </c>
      <c r="DE67" t="b">
        <f ca="1"/>
        <v>0</v>
      </c>
      <c r="DF67">
        <f ca="1"/>
        <v>0</v>
      </c>
    </row>
    <row r="68" spans="1:110" x14ac:dyDescent="0.2">
      <c r="A68" t="str">
        <f ca="1"/>
        <v>6_1 Oregon</v>
      </c>
      <c r="B68">
        <f ca="1"/>
        <v>8</v>
      </c>
      <c r="C68">
        <f ca="1"/>
        <v>0</v>
      </c>
      <c r="D68">
        <f ca="1"/>
        <v>0</v>
      </c>
      <c r="E68">
        <f ca="1"/>
        <v>0</v>
      </c>
      <c r="F68">
        <f ca="1"/>
        <v>0</v>
      </c>
      <c r="G68">
        <f ca="1"/>
        <v>0</v>
      </c>
      <c r="H68">
        <f ca="1"/>
        <v>0</v>
      </c>
      <c r="I68">
        <f ca="1"/>
        <v>0</v>
      </c>
      <c r="J68" t="str">
        <f ca="1"/>
        <v>2:24</v>
      </c>
      <c r="K68" t="b">
        <f ca="1"/>
        <v>0</v>
      </c>
      <c r="L68" t="b">
        <f ca="1"/>
        <v>0</v>
      </c>
      <c r="M68" t="b">
        <f ca="1"/>
        <v>1</v>
      </c>
      <c r="N68" t="str">
        <f ca="1"/>
        <v>Zofia</v>
      </c>
      <c r="O68" t="b">
        <f ca="1"/>
        <v>0</v>
      </c>
      <c r="P68">
        <f ca="1"/>
        <v>0</v>
      </c>
      <c r="Q68">
        <f ca="1"/>
        <v>0</v>
      </c>
      <c r="R68">
        <f ca="1"/>
        <v>0</v>
      </c>
      <c r="S68">
        <f ca="1"/>
        <v>0</v>
      </c>
      <c r="T68">
        <f ca="1"/>
        <v>0</v>
      </c>
      <c r="U68">
        <f ca="1"/>
        <v>0</v>
      </c>
      <c r="V68">
        <f ca="1"/>
        <v>0</v>
      </c>
      <c r="W68">
        <f ca="1"/>
        <v>0</v>
      </c>
      <c r="X68">
        <f ca="1"/>
        <v>0</v>
      </c>
      <c r="Y68">
        <f ca="1"/>
        <v>0</v>
      </c>
      <c r="Z68">
        <f ca="1"/>
        <v>8</v>
      </c>
      <c r="AA68">
        <f ca="1"/>
        <v>0</v>
      </c>
      <c r="AB68">
        <f ca="1"/>
        <v>0</v>
      </c>
      <c r="AC68">
        <f ca="1"/>
        <v>0</v>
      </c>
      <c r="AD68">
        <f ca="1"/>
        <v>0</v>
      </c>
      <c r="AE68">
        <f ca="1"/>
        <v>0</v>
      </c>
      <c r="AF68">
        <f ca="1"/>
        <v>0</v>
      </c>
      <c r="AG68">
        <f ca="1"/>
        <v>0</v>
      </c>
      <c r="AH68">
        <f ca="1"/>
        <v>0</v>
      </c>
      <c r="AI68">
        <f ca="1"/>
        <v>0</v>
      </c>
      <c r="AJ68">
        <f ca="1"/>
        <v>0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  <c r="AQ68">
        <f ca="1"/>
        <v>0</v>
      </c>
      <c r="AR68">
        <f ca="1"/>
        <v>0</v>
      </c>
      <c r="AS68">
        <f ca="1"/>
        <v>0</v>
      </c>
      <c r="AT68">
        <f ca="1"/>
        <v>0</v>
      </c>
      <c r="AU68">
        <f ca="1"/>
        <v>0</v>
      </c>
      <c r="AV68">
        <f ca="1"/>
        <v>0</v>
      </c>
      <c r="AW68">
        <f ca="1"/>
        <v>0</v>
      </c>
      <c r="AX68">
        <f ca="1"/>
        <v>0</v>
      </c>
      <c r="AY68">
        <f ca="1"/>
        <v>0</v>
      </c>
      <c r="AZ68">
        <f ca="1"/>
        <v>0</v>
      </c>
      <c r="BA68">
        <f ca="1"/>
        <v>0</v>
      </c>
      <c r="BB68">
        <f ca="1"/>
        <v>0</v>
      </c>
      <c r="BC68">
        <f ca="1"/>
        <v>0</v>
      </c>
      <c r="BD68">
        <f ca="1"/>
        <v>0</v>
      </c>
      <c r="BE68">
        <f ca="1"/>
        <v>0</v>
      </c>
      <c r="BF68">
        <f ca="1"/>
        <v>0</v>
      </c>
      <c r="BG68">
        <f ca="1"/>
        <v>0</v>
      </c>
      <c r="BH68">
        <f ca="1"/>
        <v>0</v>
      </c>
      <c r="BI68">
        <f ca="1"/>
        <v>0</v>
      </c>
      <c r="BJ68">
        <f ca="1"/>
        <v>0</v>
      </c>
      <c r="BK68">
        <f ca="1"/>
        <v>0</v>
      </c>
      <c r="BL68">
        <f ca="1"/>
        <v>0</v>
      </c>
      <c r="BM68">
        <f ca="1"/>
        <v>0</v>
      </c>
      <c r="BN68">
        <f ca="1"/>
        <v>0</v>
      </c>
      <c r="BO68">
        <f ca="1"/>
        <v>0</v>
      </c>
      <c r="BP68">
        <f ca="1"/>
        <v>0</v>
      </c>
      <c r="BQ68">
        <f ca="1"/>
        <v>0</v>
      </c>
      <c r="BR68" t="str">
        <f ca="1"/>
        <v/>
      </c>
      <c r="BS68">
        <f ca="1"/>
        <v>0</v>
      </c>
      <c r="BT68">
        <f ca="1"/>
        <v>0</v>
      </c>
      <c r="BU68" t="b">
        <f ca="1"/>
        <v>0</v>
      </c>
      <c r="BV68" t="b">
        <f ca="1"/>
        <v>0</v>
      </c>
      <c r="BW68">
        <f ca="1"/>
        <v>0</v>
      </c>
      <c r="BX68">
        <f ca="1"/>
        <v>0</v>
      </c>
      <c r="BY68">
        <f ca="1"/>
        <v>0</v>
      </c>
      <c r="BZ68">
        <f ca="1"/>
        <v>0</v>
      </c>
      <c r="CA68">
        <f ca="1"/>
        <v>0</v>
      </c>
      <c r="CB68">
        <f ca="1"/>
        <v>0</v>
      </c>
      <c r="CC68" t="b">
        <f ca="1"/>
        <v>0</v>
      </c>
      <c r="CD68" t="b">
        <f ca="1"/>
        <v>0</v>
      </c>
      <c r="CE68">
        <f ca="1"/>
        <v>0</v>
      </c>
      <c r="CF68">
        <f ca="1"/>
        <v>0</v>
      </c>
      <c r="CG68">
        <f ca="1"/>
        <v>0</v>
      </c>
      <c r="CH68">
        <f ca="1"/>
        <v>144</v>
      </c>
      <c r="CI68">
        <f ca="1"/>
        <v>36</v>
      </c>
      <c r="CJ68">
        <f ca="1"/>
        <v>0</v>
      </c>
      <c r="CK68">
        <f ca="1"/>
        <v>0</v>
      </c>
      <c r="CL68">
        <f ca="1"/>
        <v>0</v>
      </c>
      <c r="CM68">
        <f ca="1"/>
        <v>0</v>
      </c>
      <c r="CN68">
        <f ca="1"/>
        <v>0</v>
      </c>
      <c r="CO68">
        <f ca="1"/>
        <v>0</v>
      </c>
      <c r="CP68">
        <f ca="1"/>
        <v>0</v>
      </c>
      <c r="CQ68">
        <f ca="1"/>
        <v>0</v>
      </c>
      <c r="CR68">
        <f ca="1"/>
        <v>0</v>
      </c>
      <c r="CS68">
        <f ca="1"/>
        <v>0</v>
      </c>
      <c r="CT68">
        <f ca="1"/>
        <v>0</v>
      </c>
      <c r="CU68">
        <f ca="1"/>
        <v>0</v>
      </c>
      <c r="CV68">
        <f ca="1"/>
        <v>0</v>
      </c>
      <c r="CW68">
        <f ca="1"/>
        <v>0</v>
      </c>
      <c r="CX68">
        <f ca="1"/>
        <v>0</v>
      </c>
      <c r="CY68">
        <f ca="1"/>
        <v>0</v>
      </c>
      <c r="CZ68">
        <f ca="1"/>
        <v>0</v>
      </c>
      <c r="DA68">
        <f ca="1"/>
        <v>0</v>
      </c>
      <c r="DB68" t="b">
        <f ca="1"/>
        <v>0</v>
      </c>
      <c r="DC68" t="b">
        <f ca="1"/>
        <v>0</v>
      </c>
      <c r="DD68">
        <f ca="1"/>
        <v>0</v>
      </c>
      <c r="DE68" t="b">
        <f ca="1"/>
        <v>0</v>
      </c>
      <c r="DF68">
        <f ca="1"/>
        <v>0</v>
      </c>
    </row>
    <row r="69" spans="1:110" x14ac:dyDescent="0.2">
      <c r="A69" t="str">
        <f ca="1"/>
        <v>6_1 Oregon</v>
      </c>
      <c r="B69">
        <f ca="1"/>
        <v>9</v>
      </c>
      <c r="C69">
        <f ca="1"/>
        <v>0</v>
      </c>
      <c r="D69">
        <f ca="1"/>
        <v>0</v>
      </c>
      <c r="E69">
        <f ca="1"/>
        <v>0</v>
      </c>
      <c r="F69">
        <f ca="1"/>
        <v>0</v>
      </c>
      <c r="G69">
        <f ca="1"/>
        <v>0</v>
      </c>
      <c r="H69">
        <f ca="1"/>
        <v>0</v>
      </c>
      <c r="I69">
        <f ca="1"/>
        <v>0</v>
      </c>
      <c r="J69" t="str">
        <f ca="1"/>
        <v>1:13</v>
      </c>
      <c r="K69" t="b">
        <f ca="1"/>
        <v>0</v>
      </c>
      <c r="L69" t="b">
        <f ca="1"/>
        <v>0</v>
      </c>
      <c r="M69" t="b">
        <f ca="1"/>
        <v>0</v>
      </c>
      <c r="N69" t="str">
        <f ca="1"/>
        <v>Zofia</v>
      </c>
      <c r="O69" t="b">
        <f ca="1"/>
        <v>0</v>
      </c>
      <c r="P69">
        <f ca="1"/>
        <v>0</v>
      </c>
      <c r="Q69">
        <f ca="1"/>
        <v>0</v>
      </c>
      <c r="R69">
        <f ca="1"/>
        <v>0</v>
      </c>
      <c r="S69">
        <f ca="1"/>
        <v>0</v>
      </c>
      <c r="T69">
        <f ca="1"/>
        <v>0</v>
      </c>
      <c r="U69">
        <f ca="1"/>
        <v>0</v>
      </c>
      <c r="V69">
        <f ca="1"/>
        <v>0</v>
      </c>
      <c r="W69">
        <f ca="1"/>
        <v>0</v>
      </c>
      <c r="X69">
        <f ca="1"/>
        <v>0</v>
      </c>
      <c r="Y69">
        <f ca="1"/>
        <v>0</v>
      </c>
      <c r="Z69">
        <f ca="1"/>
        <v>9</v>
      </c>
      <c r="AA69">
        <f ca="1"/>
        <v>0</v>
      </c>
      <c r="AB69">
        <f ca="1"/>
        <v>0</v>
      </c>
      <c r="AC69">
        <f ca="1"/>
        <v>0</v>
      </c>
      <c r="AD69">
        <f ca="1"/>
        <v>0</v>
      </c>
      <c r="AE69">
        <f ca="1"/>
        <v>0</v>
      </c>
      <c r="AF69">
        <f ca="1"/>
        <v>0</v>
      </c>
      <c r="AG69">
        <f ca="1"/>
        <v>0</v>
      </c>
      <c r="AH69">
        <f ca="1"/>
        <v>0</v>
      </c>
      <c r="AI69">
        <f ca="1"/>
        <v>0</v>
      </c>
      <c r="AJ69">
        <f ca="1"/>
        <v>0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  <c r="AQ69">
        <f ca="1"/>
        <v>0</v>
      </c>
      <c r="AR69">
        <f ca="1"/>
        <v>0</v>
      </c>
      <c r="AS69">
        <f ca="1"/>
        <v>0</v>
      </c>
      <c r="AT69">
        <f ca="1"/>
        <v>0</v>
      </c>
      <c r="AU69">
        <f ca="1"/>
        <v>0</v>
      </c>
      <c r="AV69">
        <f ca="1"/>
        <v>0</v>
      </c>
      <c r="AW69">
        <f ca="1"/>
        <v>0</v>
      </c>
      <c r="AX69">
        <f ca="1"/>
        <v>0</v>
      </c>
      <c r="AY69">
        <f ca="1"/>
        <v>0</v>
      </c>
      <c r="AZ69">
        <f ca="1"/>
        <v>0</v>
      </c>
      <c r="BA69">
        <f ca="1"/>
        <v>0</v>
      </c>
      <c r="BB69">
        <f ca="1"/>
        <v>0</v>
      </c>
      <c r="BC69">
        <f ca="1"/>
        <v>0</v>
      </c>
      <c r="BD69">
        <f ca="1"/>
        <v>0</v>
      </c>
      <c r="BE69">
        <f ca="1"/>
        <v>0</v>
      </c>
      <c r="BF69">
        <f ca="1"/>
        <v>0</v>
      </c>
      <c r="BG69">
        <f ca="1"/>
        <v>0</v>
      </c>
      <c r="BH69">
        <f ca="1"/>
        <v>0</v>
      </c>
      <c r="BI69">
        <f ca="1"/>
        <v>0</v>
      </c>
      <c r="BJ69">
        <f ca="1"/>
        <v>0</v>
      </c>
      <c r="BK69">
        <f ca="1"/>
        <v>0</v>
      </c>
      <c r="BL69">
        <f ca="1"/>
        <v>0</v>
      </c>
      <c r="BM69">
        <f ca="1"/>
        <v>0</v>
      </c>
      <c r="BN69">
        <f ca="1"/>
        <v>0</v>
      </c>
      <c r="BO69">
        <f ca="1"/>
        <v>0</v>
      </c>
      <c r="BP69">
        <f ca="1"/>
        <v>0</v>
      </c>
      <c r="BQ69">
        <f ca="1"/>
        <v>0</v>
      </c>
      <c r="BR69" t="str">
        <f ca="1"/>
        <v/>
      </c>
      <c r="BS69">
        <f ca="1"/>
        <v>0</v>
      </c>
      <c r="BT69">
        <f ca="1"/>
        <v>0</v>
      </c>
      <c r="BU69" t="b">
        <f ca="1"/>
        <v>0</v>
      </c>
      <c r="BV69" t="b">
        <f ca="1"/>
        <v>0</v>
      </c>
      <c r="BW69">
        <f ca="1"/>
        <v>0</v>
      </c>
      <c r="BX69">
        <f ca="1"/>
        <v>0</v>
      </c>
      <c r="BY69">
        <f ca="1"/>
        <v>0</v>
      </c>
      <c r="BZ69">
        <f ca="1"/>
        <v>0</v>
      </c>
      <c r="CA69">
        <f ca="1"/>
        <v>0</v>
      </c>
      <c r="CB69">
        <f ca="1"/>
        <v>0</v>
      </c>
      <c r="CC69" t="b">
        <f ca="1"/>
        <v>0</v>
      </c>
      <c r="CD69" t="b">
        <f ca="1"/>
        <v>0</v>
      </c>
      <c r="CE69">
        <f ca="1"/>
        <v>0</v>
      </c>
      <c r="CF69">
        <f ca="1"/>
        <v>0</v>
      </c>
      <c r="CG69">
        <f ca="1"/>
        <v>0</v>
      </c>
      <c r="CH69">
        <f ca="1"/>
        <v>73</v>
      </c>
      <c r="CI69">
        <f ca="1"/>
        <v>107</v>
      </c>
      <c r="CJ69">
        <f ca="1"/>
        <v>0</v>
      </c>
      <c r="CK69">
        <f ca="1"/>
        <v>0</v>
      </c>
      <c r="CL69">
        <f ca="1"/>
        <v>0</v>
      </c>
      <c r="CM69">
        <f ca="1"/>
        <v>0</v>
      </c>
      <c r="CN69">
        <f ca="1"/>
        <v>0</v>
      </c>
      <c r="CO69">
        <f ca="1"/>
        <v>0</v>
      </c>
      <c r="CP69">
        <f ca="1"/>
        <v>0</v>
      </c>
      <c r="CQ69">
        <f ca="1"/>
        <v>0</v>
      </c>
      <c r="CR69">
        <f ca="1"/>
        <v>0</v>
      </c>
      <c r="CS69">
        <f ca="1"/>
        <v>0</v>
      </c>
      <c r="CT69">
        <f ca="1"/>
        <v>0</v>
      </c>
      <c r="CU69">
        <f ca="1"/>
        <v>0</v>
      </c>
      <c r="CV69">
        <f ca="1"/>
        <v>0</v>
      </c>
      <c r="CW69">
        <f ca="1"/>
        <v>0</v>
      </c>
      <c r="CX69">
        <f ca="1"/>
        <v>0</v>
      </c>
      <c r="CY69">
        <f ca="1"/>
        <v>0</v>
      </c>
      <c r="CZ69">
        <f ca="1"/>
        <v>0</v>
      </c>
      <c r="DA69">
        <f ca="1"/>
        <v>0</v>
      </c>
      <c r="DB69" t="b">
        <f ca="1"/>
        <v>0</v>
      </c>
      <c r="DC69" t="b">
        <f ca="1"/>
        <v>0</v>
      </c>
      <c r="DD69">
        <f ca="1"/>
        <v>0</v>
      </c>
      <c r="DE69" t="b">
        <f ca="1"/>
        <v>0</v>
      </c>
      <c r="DF69">
        <f ca="1"/>
        <v>0</v>
      </c>
    </row>
    <row r="70" spans="1:110" x14ac:dyDescent="0.2">
      <c r="A70" t="str">
        <f ca="1"/>
        <v>6_1 Oregon</v>
      </c>
      <c r="B70">
        <f ca="1"/>
        <v>10</v>
      </c>
      <c r="C70">
        <f ca="1"/>
        <v>0</v>
      </c>
      <c r="D70">
        <f ca="1"/>
        <v>0</v>
      </c>
      <c r="E70">
        <f ca="1"/>
        <v>0</v>
      </c>
      <c r="F70">
        <f ca="1"/>
        <v>0</v>
      </c>
      <c r="G70">
        <f ca="1"/>
        <v>0</v>
      </c>
      <c r="H70">
        <f ca="1"/>
        <v>0</v>
      </c>
      <c r="I70">
        <f ca="1"/>
        <v>0</v>
      </c>
      <c r="J70" t="str">
        <f ca="1"/>
        <v>0:49</v>
      </c>
      <c r="K70" t="b">
        <f ca="1"/>
        <v>0</v>
      </c>
      <c r="L70" t="b">
        <f ca="1"/>
        <v>0</v>
      </c>
      <c r="M70" t="b">
        <f ca="1"/>
        <v>0</v>
      </c>
      <c r="N70" t="str">
        <f ca="1"/>
        <v>Zofia</v>
      </c>
      <c r="O70" t="b">
        <f ca="1"/>
        <v>0</v>
      </c>
      <c r="P70">
        <f ca="1"/>
        <v>0</v>
      </c>
      <c r="Q70">
        <f ca="1"/>
        <v>0</v>
      </c>
      <c r="R70">
        <f ca="1"/>
        <v>0</v>
      </c>
      <c r="S70">
        <f ca="1"/>
        <v>0</v>
      </c>
      <c r="T70">
        <f ca="1"/>
        <v>0</v>
      </c>
      <c r="U70">
        <f ca="1"/>
        <v>0</v>
      </c>
      <c r="V70">
        <f ca="1"/>
        <v>0</v>
      </c>
      <c r="W70">
        <f ca="1"/>
        <v>0</v>
      </c>
      <c r="X70">
        <f ca="1"/>
        <v>0</v>
      </c>
      <c r="Y70">
        <f ca="1"/>
        <v>0</v>
      </c>
      <c r="Z70">
        <f ca="1"/>
        <v>10</v>
      </c>
      <c r="AA70">
        <f ca="1"/>
        <v>0</v>
      </c>
      <c r="AB70">
        <f ca="1"/>
        <v>0</v>
      </c>
      <c r="AC70">
        <f ca="1"/>
        <v>0</v>
      </c>
      <c r="AD70">
        <f ca="1"/>
        <v>0</v>
      </c>
      <c r="AE70">
        <f ca="1"/>
        <v>0</v>
      </c>
      <c r="AF70">
        <f ca="1"/>
        <v>0</v>
      </c>
      <c r="AG70">
        <f ca="1"/>
        <v>0</v>
      </c>
      <c r="AH70">
        <f ca="1"/>
        <v>0</v>
      </c>
      <c r="AI70">
        <f ca="1"/>
        <v>0</v>
      </c>
      <c r="AJ70">
        <f ca="1"/>
        <v>0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  <c r="AQ70">
        <f ca="1"/>
        <v>0</v>
      </c>
      <c r="AR70">
        <f ca="1"/>
        <v>0</v>
      </c>
      <c r="AS70">
        <f ca="1"/>
        <v>0</v>
      </c>
      <c r="AT70">
        <f ca="1"/>
        <v>0</v>
      </c>
      <c r="AU70">
        <f ca="1"/>
        <v>0</v>
      </c>
      <c r="AV70">
        <f ca="1"/>
        <v>0</v>
      </c>
      <c r="AW70">
        <f ca="1"/>
        <v>0</v>
      </c>
      <c r="AX70">
        <f ca="1"/>
        <v>0</v>
      </c>
      <c r="AY70">
        <f ca="1"/>
        <v>0</v>
      </c>
      <c r="AZ70">
        <f ca="1"/>
        <v>0</v>
      </c>
      <c r="BA70">
        <f ca="1"/>
        <v>0</v>
      </c>
      <c r="BB70">
        <f ca="1"/>
        <v>0</v>
      </c>
      <c r="BC70">
        <f ca="1"/>
        <v>0</v>
      </c>
      <c r="BD70">
        <f ca="1"/>
        <v>0</v>
      </c>
      <c r="BE70">
        <f ca="1"/>
        <v>0</v>
      </c>
      <c r="BF70">
        <f ca="1"/>
        <v>0</v>
      </c>
      <c r="BG70">
        <f ca="1"/>
        <v>0</v>
      </c>
      <c r="BH70">
        <f ca="1"/>
        <v>0</v>
      </c>
      <c r="BI70">
        <f ca="1"/>
        <v>0</v>
      </c>
      <c r="BJ70">
        <f ca="1"/>
        <v>0</v>
      </c>
      <c r="BK70">
        <f ca="1"/>
        <v>0</v>
      </c>
      <c r="BL70">
        <f ca="1"/>
        <v>0</v>
      </c>
      <c r="BM70">
        <f ca="1"/>
        <v>0</v>
      </c>
      <c r="BN70">
        <f ca="1"/>
        <v>0</v>
      </c>
      <c r="BO70">
        <f ca="1"/>
        <v>0</v>
      </c>
      <c r="BP70">
        <f ca="1"/>
        <v>0</v>
      </c>
      <c r="BQ70">
        <f ca="1"/>
        <v>0</v>
      </c>
      <c r="BR70" t="str">
        <f ca="1"/>
        <v/>
      </c>
      <c r="BS70">
        <f ca="1"/>
        <v>0</v>
      </c>
      <c r="BT70">
        <f ca="1"/>
        <v>0</v>
      </c>
      <c r="BU70" t="b">
        <f ca="1"/>
        <v>0</v>
      </c>
      <c r="BV70" t="b">
        <f ca="1"/>
        <v>0</v>
      </c>
      <c r="BW70">
        <f ca="1"/>
        <v>0</v>
      </c>
      <c r="BX70">
        <f ca="1"/>
        <v>0</v>
      </c>
      <c r="BY70">
        <f ca="1"/>
        <v>0</v>
      </c>
      <c r="BZ70">
        <f ca="1"/>
        <v>0</v>
      </c>
      <c r="CA70">
        <f ca="1"/>
        <v>2</v>
      </c>
      <c r="CB70">
        <f ca="1"/>
        <v>1</v>
      </c>
      <c r="CC70" t="b">
        <f ca="1"/>
        <v>0</v>
      </c>
      <c r="CD70" t="b">
        <f ca="1"/>
        <v>1</v>
      </c>
      <c r="CE70">
        <f ca="1"/>
        <v>0</v>
      </c>
      <c r="CF70">
        <f ca="1"/>
        <v>2</v>
      </c>
      <c r="CG70">
        <f ca="1"/>
        <v>0</v>
      </c>
      <c r="CH70">
        <f ca="1"/>
        <v>49</v>
      </c>
      <c r="CI70">
        <f ca="1"/>
        <v>131</v>
      </c>
      <c r="CJ70">
        <f ca="1"/>
        <v>0</v>
      </c>
      <c r="CK70">
        <f ca="1"/>
        <v>0</v>
      </c>
      <c r="CL70">
        <f ca="1"/>
        <v>0</v>
      </c>
      <c r="CM70">
        <f ca="1"/>
        <v>0</v>
      </c>
      <c r="CN70">
        <f ca="1"/>
        <v>0</v>
      </c>
      <c r="CO70">
        <f ca="1"/>
        <v>0</v>
      </c>
      <c r="CP70">
        <f ca="1"/>
        <v>0</v>
      </c>
      <c r="CQ70">
        <f ca="1"/>
        <v>0</v>
      </c>
      <c r="CR70">
        <f ca="1"/>
        <v>0</v>
      </c>
      <c r="CS70">
        <f ca="1"/>
        <v>0</v>
      </c>
      <c r="CT70">
        <f ca="1"/>
        <v>0</v>
      </c>
      <c r="CU70">
        <f ca="1"/>
        <v>0</v>
      </c>
      <c r="CV70">
        <f ca="1"/>
        <v>0</v>
      </c>
      <c r="CW70">
        <f ca="1"/>
        <v>0</v>
      </c>
      <c r="CX70">
        <f ca="1"/>
        <v>0</v>
      </c>
      <c r="CY70">
        <f ca="1"/>
        <v>0</v>
      </c>
      <c r="CZ70">
        <f ca="1"/>
        <v>0</v>
      </c>
      <c r="DA70">
        <f ca="1"/>
        <v>0</v>
      </c>
      <c r="DB70" t="b">
        <f ca="1"/>
        <v>0</v>
      </c>
      <c r="DC70" t="b">
        <f ca="1"/>
        <v>0</v>
      </c>
      <c r="DD70">
        <f ca="1"/>
        <v>0</v>
      </c>
      <c r="DE70" t="b">
        <f ca="1"/>
        <v>0</v>
      </c>
      <c r="DF70">
        <f ca="1"/>
        <v>0</v>
      </c>
    </row>
    <row r="71" spans="1:110" x14ac:dyDescent="0.2">
      <c r="A71" t="str">
        <f ca="1"/>
        <v>6_1 Oregon</v>
      </c>
      <c r="B71">
        <f ca="1"/>
        <v>11</v>
      </c>
      <c r="C71">
        <f ca="1"/>
        <v>0</v>
      </c>
      <c r="D71">
        <f ca="1"/>
        <v>0</v>
      </c>
      <c r="E71">
        <f ca="1"/>
        <v>0</v>
      </c>
      <c r="F71">
        <f ca="1"/>
        <v>0</v>
      </c>
      <c r="G71">
        <f ca="1"/>
        <v>0</v>
      </c>
      <c r="H71">
        <f ca="1"/>
        <v>0</v>
      </c>
      <c r="I71">
        <f ca="1"/>
        <v>0</v>
      </c>
      <c r="J71" t="str">
        <f ca="1"/>
        <v>1:27</v>
      </c>
      <c r="K71" t="b">
        <f ca="1"/>
        <v>0</v>
      </c>
      <c r="L71" t="b">
        <f ca="1"/>
        <v>1</v>
      </c>
      <c r="M71" t="b">
        <f ca="1"/>
        <v>0</v>
      </c>
      <c r="N71" t="str">
        <f ca="1"/>
        <v>Iana</v>
      </c>
      <c r="O71" t="b">
        <f ca="1"/>
        <v>0</v>
      </c>
      <c r="P71">
        <f ca="1"/>
        <v>0</v>
      </c>
      <c r="Q71">
        <f ca="1"/>
        <v>0</v>
      </c>
      <c r="R71">
        <f ca="1"/>
        <v>0</v>
      </c>
      <c r="S71">
        <f ca="1"/>
        <v>0</v>
      </c>
      <c r="T71">
        <f ca="1"/>
        <v>0</v>
      </c>
      <c r="U71">
        <f ca="1"/>
        <v>0</v>
      </c>
      <c r="V71">
        <f ca="1"/>
        <v>0</v>
      </c>
      <c r="W71">
        <f ca="1"/>
        <v>0</v>
      </c>
      <c r="X71">
        <f ca="1"/>
        <v>0</v>
      </c>
      <c r="Y71">
        <f ca="1"/>
        <v>0</v>
      </c>
      <c r="Z71">
        <f ca="1"/>
        <v>11</v>
      </c>
      <c r="AA71">
        <f ca="1"/>
        <v>0</v>
      </c>
      <c r="AB71">
        <f ca="1"/>
        <v>0</v>
      </c>
      <c r="AC71">
        <f ca="1"/>
        <v>0</v>
      </c>
      <c r="AD71">
        <f ca="1"/>
        <v>0</v>
      </c>
      <c r="AE71">
        <f ca="1"/>
        <v>0</v>
      </c>
      <c r="AF71">
        <f ca="1"/>
        <v>0</v>
      </c>
      <c r="AG71">
        <f ca="1"/>
        <v>0</v>
      </c>
      <c r="AH71">
        <f ca="1"/>
        <v>0</v>
      </c>
      <c r="AI71">
        <f ca="1"/>
        <v>0</v>
      </c>
      <c r="AJ71">
        <f ca="1"/>
        <v>0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  <c r="AQ71">
        <f ca="1"/>
        <v>0</v>
      </c>
      <c r="AR71">
        <f ca="1"/>
        <v>0</v>
      </c>
      <c r="AS71">
        <f ca="1"/>
        <v>0</v>
      </c>
      <c r="AT71">
        <f ca="1"/>
        <v>0</v>
      </c>
      <c r="AU71">
        <f ca="1"/>
        <v>0</v>
      </c>
      <c r="AV71">
        <f ca="1"/>
        <v>0</v>
      </c>
      <c r="AW71">
        <f ca="1"/>
        <v>0</v>
      </c>
      <c r="AX71">
        <f ca="1"/>
        <v>0</v>
      </c>
      <c r="AY71">
        <f ca="1"/>
        <v>0</v>
      </c>
      <c r="AZ71">
        <f ca="1"/>
        <v>0</v>
      </c>
      <c r="BA71">
        <f ca="1"/>
        <v>0</v>
      </c>
      <c r="BB71">
        <f ca="1"/>
        <v>0</v>
      </c>
      <c r="BC71">
        <f ca="1"/>
        <v>0</v>
      </c>
      <c r="BD71">
        <f ca="1"/>
        <v>0</v>
      </c>
      <c r="BE71">
        <f ca="1"/>
        <v>0</v>
      </c>
      <c r="BF71">
        <f ca="1"/>
        <v>0</v>
      </c>
      <c r="BG71">
        <f ca="1"/>
        <v>0</v>
      </c>
      <c r="BH71">
        <f ca="1"/>
        <v>0</v>
      </c>
      <c r="BI71">
        <f ca="1"/>
        <v>0</v>
      </c>
      <c r="BJ71">
        <f ca="1"/>
        <v>0</v>
      </c>
      <c r="BK71">
        <f ca="1"/>
        <v>0</v>
      </c>
      <c r="BL71">
        <f ca="1"/>
        <v>0</v>
      </c>
      <c r="BM71">
        <f ca="1"/>
        <v>0</v>
      </c>
      <c r="BN71">
        <f ca="1"/>
        <v>0</v>
      </c>
      <c r="BO71">
        <f ca="1"/>
        <v>0</v>
      </c>
      <c r="BP71">
        <f ca="1"/>
        <v>0</v>
      </c>
      <c r="BQ71">
        <f ca="1"/>
        <v>0</v>
      </c>
      <c r="BR71" t="str">
        <f ca="1"/>
        <v/>
      </c>
      <c r="BS71">
        <f ca="1"/>
        <v>0</v>
      </c>
      <c r="BT71">
        <f ca="1"/>
        <v>0</v>
      </c>
      <c r="BU71" t="b">
        <f ca="1"/>
        <v>0</v>
      </c>
      <c r="BV71" t="b">
        <f ca="1"/>
        <v>0</v>
      </c>
      <c r="BW71">
        <f ca="1"/>
        <v>0</v>
      </c>
      <c r="BX71">
        <f ca="1"/>
        <v>0</v>
      </c>
      <c r="BY71">
        <f ca="1"/>
        <v>0</v>
      </c>
      <c r="BZ71">
        <f ca="1"/>
        <v>0</v>
      </c>
      <c r="CA71">
        <f ca="1"/>
        <v>2</v>
      </c>
      <c r="CB71">
        <f ca="1"/>
        <v>0</v>
      </c>
      <c r="CC71" t="b">
        <f ca="1"/>
        <v>0</v>
      </c>
      <c r="CD71" t="b">
        <f ca="1"/>
        <v>1</v>
      </c>
      <c r="CE71">
        <f ca="1"/>
        <v>0</v>
      </c>
      <c r="CF71">
        <f ca="1"/>
        <v>0</v>
      </c>
      <c r="CG71">
        <f ca="1"/>
        <v>0</v>
      </c>
      <c r="CH71">
        <f ca="1"/>
        <v>87</v>
      </c>
      <c r="CI71">
        <f ca="1"/>
        <v>93</v>
      </c>
      <c r="CJ71">
        <f ca="1"/>
        <v>0</v>
      </c>
      <c r="CK71">
        <f ca="1"/>
        <v>0</v>
      </c>
      <c r="CL71">
        <f ca="1"/>
        <v>0</v>
      </c>
      <c r="CM71">
        <f ca="1"/>
        <v>0</v>
      </c>
      <c r="CN71">
        <f ca="1"/>
        <v>0</v>
      </c>
      <c r="CO71">
        <f ca="1"/>
        <v>0</v>
      </c>
      <c r="CP71">
        <f ca="1"/>
        <v>0</v>
      </c>
      <c r="CQ71">
        <f ca="1"/>
        <v>0</v>
      </c>
      <c r="CR71">
        <f ca="1"/>
        <v>0</v>
      </c>
      <c r="CS71">
        <f ca="1"/>
        <v>0</v>
      </c>
      <c r="CT71">
        <f ca="1"/>
        <v>0</v>
      </c>
      <c r="CU71">
        <f ca="1"/>
        <v>0</v>
      </c>
      <c r="CV71">
        <f ca="1"/>
        <v>0</v>
      </c>
      <c r="CW71">
        <f ca="1"/>
        <v>0</v>
      </c>
      <c r="CX71">
        <f ca="1"/>
        <v>0</v>
      </c>
      <c r="CY71">
        <f ca="1"/>
        <v>0</v>
      </c>
      <c r="CZ71">
        <f ca="1"/>
        <v>0</v>
      </c>
      <c r="DA71">
        <f ca="1"/>
        <v>0</v>
      </c>
      <c r="DB71" t="b">
        <f ca="1"/>
        <v>1</v>
      </c>
      <c r="DC71" t="b">
        <f ca="1"/>
        <v>0</v>
      </c>
      <c r="DD71">
        <f ca="1"/>
        <v>0</v>
      </c>
      <c r="DE71" t="b">
        <f ca="1"/>
        <v>0</v>
      </c>
      <c r="DF71">
        <f ca="1"/>
        <v>1</v>
      </c>
    </row>
    <row r="72" spans="1:110" x14ac:dyDescent="0.2">
      <c r="A72" t="str">
        <f ca="1"/>
        <v>6_1 Oregon</v>
      </c>
      <c r="B72">
        <f ca="1"/>
        <v>12</v>
      </c>
      <c r="C72">
        <f ca="1"/>
        <v>0</v>
      </c>
      <c r="D72">
        <f ca="1"/>
        <v>0</v>
      </c>
      <c r="E72">
        <f ca="1"/>
        <v>0</v>
      </c>
      <c r="F72">
        <f ca="1"/>
        <v>0</v>
      </c>
      <c r="G72">
        <f ca="1"/>
        <v>0</v>
      </c>
      <c r="H72">
        <f ca="1"/>
        <v>0</v>
      </c>
      <c r="I72">
        <f ca="1"/>
        <v>0</v>
      </c>
      <c r="J72" t="str">
        <f ca="1"/>
        <v>1:20</v>
      </c>
      <c r="K72" t="b">
        <f ca="1"/>
        <v>0</v>
      </c>
      <c r="L72" t="b">
        <f ca="1"/>
        <v>0</v>
      </c>
      <c r="M72" t="b">
        <f ca="1"/>
        <v>0</v>
      </c>
      <c r="N72" t="str">
        <f ca="1"/>
        <v>Iana</v>
      </c>
      <c r="O72" t="b">
        <f ca="1"/>
        <v>0</v>
      </c>
      <c r="P72">
        <f ca="1"/>
        <v>0</v>
      </c>
      <c r="Q72">
        <f ca="1"/>
        <v>0</v>
      </c>
      <c r="R72">
        <f ca="1"/>
        <v>0</v>
      </c>
      <c r="S72">
        <f ca="1"/>
        <v>0</v>
      </c>
      <c r="T72">
        <f ca="1"/>
        <v>0</v>
      </c>
      <c r="U72">
        <f ca="1"/>
        <v>0</v>
      </c>
      <c r="V72">
        <f ca="1"/>
        <v>0</v>
      </c>
      <c r="W72">
        <f ca="1"/>
        <v>0</v>
      </c>
      <c r="X72">
        <f ca="1"/>
        <v>0</v>
      </c>
      <c r="Y72">
        <f ca="1"/>
        <v>0</v>
      </c>
      <c r="Z72">
        <f ca="1"/>
        <v>12</v>
      </c>
      <c r="AA72">
        <f ca="1"/>
        <v>0</v>
      </c>
      <c r="AB72">
        <f ca="1"/>
        <v>0</v>
      </c>
      <c r="AC72">
        <f ca="1"/>
        <v>0</v>
      </c>
      <c r="AD72">
        <f ca="1"/>
        <v>0</v>
      </c>
      <c r="AE72">
        <f ca="1"/>
        <v>0</v>
      </c>
      <c r="AF72">
        <f ca="1"/>
        <v>0</v>
      </c>
      <c r="AG72">
        <f ca="1"/>
        <v>0</v>
      </c>
      <c r="AH72">
        <f ca="1"/>
        <v>0</v>
      </c>
      <c r="AI72">
        <f ca="1"/>
        <v>0</v>
      </c>
      <c r="AJ72">
        <f ca="1"/>
        <v>0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  <c r="AQ72">
        <f ca="1"/>
        <v>0</v>
      </c>
      <c r="AR72">
        <f ca="1"/>
        <v>0</v>
      </c>
      <c r="AS72">
        <f ca="1"/>
        <v>0</v>
      </c>
      <c r="AT72">
        <f ca="1"/>
        <v>0</v>
      </c>
      <c r="AU72">
        <f ca="1"/>
        <v>0</v>
      </c>
      <c r="AV72">
        <f ca="1"/>
        <v>0</v>
      </c>
      <c r="AW72">
        <f ca="1"/>
        <v>0</v>
      </c>
      <c r="AX72">
        <f ca="1"/>
        <v>0</v>
      </c>
      <c r="AY72">
        <f ca="1"/>
        <v>0</v>
      </c>
      <c r="AZ72">
        <f ca="1"/>
        <v>0</v>
      </c>
      <c r="BA72">
        <f ca="1"/>
        <v>0</v>
      </c>
      <c r="BB72">
        <f ca="1"/>
        <v>0</v>
      </c>
      <c r="BC72">
        <f ca="1"/>
        <v>0</v>
      </c>
      <c r="BD72">
        <f ca="1"/>
        <v>0</v>
      </c>
      <c r="BE72">
        <f ca="1"/>
        <v>0</v>
      </c>
      <c r="BF72">
        <f ca="1"/>
        <v>0</v>
      </c>
      <c r="BG72">
        <f ca="1"/>
        <v>0</v>
      </c>
      <c r="BH72">
        <f ca="1"/>
        <v>0</v>
      </c>
      <c r="BI72">
        <f ca="1"/>
        <v>0</v>
      </c>
      <c r="BJ72">
        <f ca="1"/>
        <v>0</v>
      </c>
      <c r="BK72">
        <f ca="1"/>
        <v>0</v>
      </c>
      <c r="BL72">
        <f ca="1"/>
        <v>0</v>
      </c>
      <c r="BM72">
        <f ca="1"/>
        <v>0</v>
      </c>
      <c r="BN72">
        <f ca="1"/>
        <v>0</v>
      </c>
      <c r="BO72">
        <f ca="1"/>
        <v>0</v>
      </c>
      <c r="BP72">
        <f ca="1"/>
        <v>0</v>
      </c>
      <c r="BQ72">
        <f ca="1"/>
        <v>0</v>
      </c>
      <c r="BR72" t="str">
        <f ca="1"/>
        <v/>
      </c>
      <c r="BS72">
        <f ca="1"/>
        <v>0</v>
      </c>
      <c r="BT72">
        <f ca="1"/>
        <v>0</v>
      </c>
      <c r="BU72" t="b">
        <f ca="1"/>
        <v>0</v>
      </c>
      <c r="BV72" t="b">
        <f ca="1"/>
        <v>0</v>
      </c>
      <c r="BW72">
        <f ca="1"/>
        <v>0</v>
      </c>
      <c r="BX72">
        <f ca="1"/>
        <v>0</v>
      </c>
      <c r="BY72">
        <f ca="1"/>
        <v>0</v>
      </c>
      <c r="BZ72">
        <f ca="1"/>
        <v>0</v>
      </c>
      <c r="CA72">
        <f ca="1"/>
        <v>1</v>
      </c>
      <c r="CB72">
        <f ca="1"/>
        <v>1</v>
      </c>
      <c r="CC72" t="b">
        <f ca="1"/>
        <v>1</v>
      </c>
      <c r="CD72" t="b">
        <f ca="1"/>
        <v>1</v>
      </c>
      <c r="CE72">
        <f ca="1"/>
        <v>0</v>
      </c>
      <c r="CF72">
        <f ca="1"/>
        <v>0</v>
      </c>
      <c r="CG72">
        <f ca="1"/>
        <v>0</v>
      </c>
      <c r="CH72">
        <f ca="1"/>
        <v>80</v>
      </c>
      <c r="CI72">
        <f ca="1"/>
        <v>100</v>
      </c>
      <c r="CJ72">
        <f ca="1"/>
        <v>0</v>
      </c>
      <c r="CK72">
        <f ca="1"/>
        <v>0</v>
      </c>
      <c r="CL72">
        <f ca="1"/>
        <v>0</v>
      </c>
      <c r="CM72">
        <f ca="1"/>
        <v>0</v>
      </c>
      <c r="CN72">
        <f ca="1"/>
        <v>0</v>
      </c>
      <c r="CO72">
        <f ca="1"/>
        <v>0</v>
      </c>
      <c r="CP72">
        <f ca="1"/>
        <v>0</v>
      </c>
      <c r="CQ72">
        <f ca="1"/>
        <v>0</v>
      </c>
      <c r="CR72">
        <f ca="1"/>
        <v>0</v>
      </c>
      <c r="CS72">
        <f ca="1"/>
        <v>0</v>
      </c>
      <c r="CT72">
        <f ca="1"/>
        <v>0</v>
      </c>
      <c r="CU72">
        <f ca="1"/>
        <v>0</v>
      </c>
      <c r="CV72">
        <f ca="1"/>
        <v>0</v>
      </c>
      <c r="CW72">
        <f ca="1"/>
        <v>0</v>
      </c>
      <c r="CX72">
        <f ca="1"/>
        <v>0</v>
      </c>
      <c r="CY72">
        <f ca="1"/>
        <v>0</v>
      </c>
      <c r="CZ72">
        <f ca="1"/>
        <v>0</v>
      </c>
      <c r="DA72">
        <f ca="1"/>
        <v>0</v>
      </c>
      <c r="DB72" t="b">
        <f ca="1"/>
        <v>0</v>
      </c>
      <c r="DC72" t="b">
        <f ca="1"/>
        <v>0</v>
      </c>
      <c r="DD72">
        <f ca="1"/>
        <v>0</v>
      </c>
      <c r="DE72" t="b">
        <f ca="1"/>
        <v>0</v>
      </c>
      <c r="DF72">
        <f ca="1"/>
        <v>0</v>
      </c>
    </row>
    <row r="73" spans="1:110" x14ac:dyDescent="0.2">
      <c r="A73" t="str">
        <f ca="1"/>
        <v>6_1 Chalet</v>
      </c>
      <c r="B73">
        <f ca="1"/>
        <v>1</v>
      </c>
      <c r="C73">
        <f ca="1"/>
        <v>0</v>
      </c>
      <c r="D73">
        <f ca="1"/>
        <v>0</v>
      </c>
      <c r="E73">
        <f ca="1"/>
        <v>0</v>
      </c>
      <c r="F73">
        <f ca="1"/>
        <v>0</v>
      </c>
      <c r="G73">
        <f ca="1"/>
        <v>0</v>
      </c>
      <c r="H73">
        <f ca="1"/>
        <v>0</v>
      </c>
      <c r="I73">
        <f ca="1"/>
        <v>0</v>
      </c>
      <c r="J73" t="str">
        <f ca="1"/>
        <v>1:28</v>
      </c>
      <c r="K73" t="b">
        <f ca="1"/>
        <v>0</v>
      </c>
      <c r="L73" t="b">
        <f ca="1"/>
        <v>1</v>
      </c>
      <c r="M73" t="b">
        <f ca="1"/>
        <v>1</v>
      </c>
      <c r="N73" t="str">
        <f ca="1"/>
        <v>Azami</v>
      </c>
      <c r="O73" t="b">
        <f ca="1"/>
        <v>0</v>
      </c>
      <c r="P73">
        <f ca="1"/>
        <v>0</v>
      </c>
      <c r="Q73">
        <f ca="1"/>
        <v>0</v>
      </c>
      <c r="R73">
        <f ca="1"/>
        <v>0</v>
      </c>
      <c r="S73">
        <f ca="1"/>
        <v>0</v>
      </c>
      <c r="T73">
        <f ca="1"/>
        <v>0</v>
      </c>
      <c r="U73">
        <f ca="1"/>
        <v>0</v>
      </c>
      <c r="V73">
        <f ca="1"/>
        <v>0</v>
      </c>
      <c r="W73">
        <f ca="1"/>
        <v>0</v>
      </c>
      <c r="X73">
        <f ca="1"/>
        <v>0</v>
      </c>
      <c r="Y73">
        <f ca="1"/>
        <v>0</v>
      </c>
      <c r="Z73">
        <f ca="1"/>
        <v>1</v>
      </c>
      <c r="AA73">
        <f ca="1"/>
        <v>0</v>
      </c>
      <c r="AB73">
        <f ca="1"/>
        <v>0</v>
      </c>
      <c r="AC73">
        <f ca="1"/>
        <v>0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H73">
        <f ca="1"/>
        <v>0</v>
      </c>
      <c r="AI73">
        <f ca="1"/>
        <v>0</v>
      </c>
      <c r="AJ73">
        <f ca="1"/>
        <v>0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  <c r="AQ73">
        <f ca="1"/>
        <v>0</v>
      </c>
      <c r="AR73">
        <f ca="1"/>
        <v>0</v>
      </c>
      <c r="AS73">
        <f ca="1"/>
        <v>0</v>
      </c>
      <c r="AT73">
        <f ca="1"/>
        <v>0</v>
      </c>
      <c r="AU73">
        <f ca="1"/>
        <v>0</v>
      </c>
      <c r="AV73">
        <f ca="1"/>
        <v>0</v>
      </c>
      <c r="AW73">
        <f ca="1"/>
        <v>0</v>
      </c>
      <c r="AX73">
        <f ca="1"/>
        <v>0</v>
      </c>
      <c r="AY73">
        <f ca="1"/>
        <v>0</v>
      </c>
      <c r="AZ73">
        <f ca="1"/>
        <v>0</v>
      </c>
      <c r="BA73">
        <f ca="1"/>
        <v>0</v>
      </c>
      <c r="BB73">
        <f ca="1"/>
        <v>0</v>
      </c>
      <c r="BC73">
        <f ca="1"/>
        <v>0</v>
      </c>
      <c r="BD73">
        <f ca="1"/>
        <v>0</v>
      </c>
      <c r="BE73">
        <f ca="1"/>
        <v>0</v>
      </c>
      <c r="BF73">
        <f ca="1"/>
        <v>0</v>
      </c>
      <c r="BG73">
        <f ca="1"/>
        <v>0</v>
      </c>
      <c r="BH73">
        <f ca="1"/>
        <v>0</v>
      </c>
      <c r="BI73">
        <f ca="1"/>
        <v>0</v>
      </c>
      <c r="BJ73">
        <f ca="1"/>
        <v>0</v>
      </c>
      <c r="BK73">
        <f ca="1"/>
        <v>0</v>
      </c>
      <c r="BL73">
        <f ca="1"/>
        <v>0</v>
      </c>
      <c r="BM73">
        <f ca="1"/>
        <v>0</v>
      </c>
      <c r="BN73">
        <f ca="1"/>
        <v>0</v>
      </c>
      <c r="BO73">
        <f ca="1"/>
        <v>0</v>
      </c>
      <c r="BP73">
        <f ca="1"/>
        <v>0</v>
      </c>
      <c r="BQ73">
        <f ca="1"/>
        <v>0</v>
      </c>
      <c r="BR73" t="str">
        <f ca="1"/>
        <v/>
      </c>
      <c r="BS73">
        <f ca="1"/>
        <v>0</v>
      </c>
      <c r="BT73">
        <f ca="1"/>
        <v>0</v>
      </c>
      <c r="BU73" t="b">
        <f ca="1"/>
        <v>0</v>
      </c>
      <c r="BV73" t="b">
        <f ca="1"/>
        <v>0</v>
      </c>
      <c r="BW73">
        <f ca="1"/>
        <v>0</v>
      </c>
      <c r="BX73">
        <f ca="1"/>
        <v>0</v>
      </c>
      <c r="BY73">
        <f ca="1"/>
        <v>0</v>
      </c>
      <c r="BZ73">
        <f ca="1"/>
        <v>0</v>
      </c>
      <c r="CA73">
        <f ca="1"/>
        <v>0</v>
      </c>
      <c r="CB73">
        <f ca="1"/>
        <v>0</v>
      </c>
      <c r="CC73" t="b">
        <f ca="1"/>
        <v>0</v>
      </c>
      <c r="CD73" t="b">
        <f ca="1"/>
        <v>1</v>
      </c>
      <c r="CE73">
        <f ca="1"/>
        <v>0</v>
      </c>
      <c r="CF73">
        <f ca="1"/>
        <v>0</v>
      </c>
      <c r="CG73">
        <f ca="1"/>
        <v>0</v>
      </c>
      <c r="CH73">
        <f ca="1"/>
        <v>88</v>
      </c>
      <c r="CI73">
        <f ca="1"/>
        <v>92</v>
      </c>
      <c r="CJ73">
        <f ca="1"/>
        <v>0</v>
      </c>
      <c r="CK73">
        <f ca="1"/>
        <v>0</v>
      </c>
      <c r="CL73">
        <f ca="1"/>
        <v>0</v>
      </c>
      <c r="CM73">
        <f ca="1"/>
        <v>0</v>
      </c>
      <c r="CN73">
        <f ca="1"/>
        <v>0</v>
      </c>
      <c r="CO73">
        <f ca="1"/>
        <v>0</v>
      </c>
      <c r="CP73">
        <f ca="1"/>
        <v>0</v>
      </c>
      <c r="CQ73">
        <f ca="1"/>
        <v>0</v>
      </c>
      <c r="CR73">
        <f ca="1"/>
        <v>0</v>
      </c>
      <c r="CS73">
        <f ca="1"/>
        <v>0</v>
      </c>
      <c r="CT73">
        <f ca="1"/>
        <v>0</v>
      </c>
      <c r="CU73" t="b">
        <f ca="1"/>
        <v>0</v>
      </c>
      <c r="CV73" t="b">
        <f ca="1"/>
        <v>1</v>
      </c>
      <c r="CW73">
        <f ca="1"/>
        <v>68</v>
      </c>
      <c r="CX73">
        <f ca="1"/>
        <v>92</v>
      </c>
      <c r="CY73">
        <f ca="1"/>
        <v>0</v>
      </c>
      <c r="CZ73">
        <f ca="1"/>
        <v>0</v>
      </c>
      <c r="DA73">
        <f ca="1"/>
        <v>0</v>
      </c>
      <c r="DB73" t="b">
        <f ca="1"/>
        <v>1</v>
      </c>
      <c r="DC73" t="b">
        <f ca="1"/>
        <v>0</v>
      </c>
      <c r="DD73">
        <f ca="1"/>
        <v>0</v>
      </c>
      <c r="DE73" t="b">
        <f ca="1"/>
        <v>0</v>
      </c>
      <c r="DF73">
        <f ca="1"/>
        <v>0</v>
      </c>
    </row>
    <row r="74" spans="1:110" x14ac:dyDescent="0.2">
      <c r="A74" t="str">
        <f ca="1"/>
        <v>6_1 Chalet</v>
      </c>
      <c r="B74">
        <f ca="1"/>
        <v>2</v>
      </c>
      <c r="C74">
        <f ca="1"/>
        <v>0</v>
      </c>
      <c r="D74">
        <f ca="1"/>
        <v>0</v>
      </c>
      <c r="E74">
        <f ca="1"/>
        <v>0</v>
      </c>
      <c r="F74">
        <f ca="1"/>
        <v>0</v>
      </c>
      <c r="G74">
        <f ca="1"/>
        <v>0</v>
      </c>
      <c r="H74">
        <f ca="1"/>
        <v>0</v>
      </c>
      <c r="I74">
        <f ca="1"/>
        <v>0</v>
      </c>
      <c r="J74" t="str">
        <f ca="1"/>
        <v>1:24</v>
      </c>
      <c r="K74" t="b">
        <f ca="1"/>
        <v>0</v>
      </c>
      <c r="L74" t="b">
        <f ca="1"/>
        <v>0</v>
      </c>
      <c r="M74" t="b">
        <f ca="1"/>
        <v>0</v>
      </c>
      <c r="N74" t="str">
        <f ca="1"/>
        <v>Wamai</v>
      </c>
      <c r="O74" t="b">
        <f ca="1"/>
        <v>0</v>
      </c>
      <c r="P74">
        <f ca="1"/>
        <v>0</v>
      </c>
      <c r="Q74">
        <f ca="1"/>
        <v>0</v>
      </c>
      <c r="R74">
        <f ca="1"/>
        <v>0</v>
      </c>
      <c r="S74">
        <f ca="1"/>
        <v>0</v>
      </c>
      <c r="T74">
        <f ca="1"/>
        <v>0</v>
      </c>
      <c r="U74">
        <f ca="1"/>
        <v>0</v>
      </c>
      <c r="V74">
        <f ca="1"/>
        <v>0</v>
      </c>
      <c r="W74">
        <f ca="1"/>
        <v>0</v>
      </c>
      <c r="X74">
        <f ca="1"/>
        <v>0</v>
      </c>
      <c r="Y74">
        <f ca="1"/>
        <v>0</v>
      </c>
      <c r="Z74">
        <f ca="1"/>
        <v>2</v>
      </c>
      <c r="AA74">
        <f ca="1"/>
        <v>0</v>
      </c>
      <c r="AB74">
        <f ca="1"/>
        <v>0</v>
      </c>
      <c r="AC74">
        <f ca="1"/>
        <v>0</v>
      </c>
      <c r="AD74">
        <f ca="1"/>
        <v>0</v>
      </c>
      <c r="AE74">
        <f ca="1"/>
        <v>0</v>
      </c>
      <c r="AF74">
        <f ca="1"/>
        <v>0</v>
      </c>
      <c r="AG74">
        <f ca="1"/>
        <v>0</v>
      </c>
      <c r="AH74">
        <f ca="1"/>
        <v>0</v>
      </c>
      <c r="AI74">
        <f ca="1"/>
        <v>0</v>
      </c>
      <c r="AJ74">
        <f ca="1"/>
        <v>0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  <c r="AQ74">
        <f ca="1"/>
        <v>0</v>
      </c>
      <c r="AR74">
        <f ca="1"/>
        <v>0</v>
      </c>
      <c r="AS74">
        <f ca="1"/>
        <v>0</v>
      </c>
      <c r="AT74">
        <f ca="1"/>
        <v>0</v>
      </c>
      <c r="AU74">
        <f ca="1"/>
        <v>0</v>
      </c>
      <c r="AV74">
        <f ca="1"/>
        <v>0</v>
      </c>
      <c r="AW74">
        <f ca="1"/>
        <v>0</v>
      </c>
      <c r="AX74">
        <f ca="1"/>
        <v>0</v>
      </c>
      <c r="AY74">
        <f ca="1"/>
        <v>0</v>
      </c>
      <c r="AZ74">
        <f ca="1"/>
        <v>0</v>
      </c>
      <c r="BA74">
        <f ca="1"/>
        <v>0</v>
      </c>
      <c r="BB74">
        <f ca="1"/>
        <v>0</v>
      </c>
      <c r="BC74">
        <f ca="1"/>
        <v>0</v>
      </c>
      <c r="BD74">
        <f ca="1"/>
        <v>0</v>
      </c>
      <c r="BE74">
        <f ca="1"/>
        <v>0</v>
      </c>
      <c r="BF74">
        <f ca="1"/>
        <v>0</v>
      </c>
      <c r="BG74">
        <f ca="1"/>
        <v>0</v>
      </c>
      <c r="BH74">
        <f ca="1"/>
        <v>0</v>
      </c>
      <c r="BI74">
        <f ca="1"/>
        <v>0</v>
      </c>
      <c r="BJ74">
        <f ca="1"/>
        <v>0</v>
      </c>
      <c r="BK74">
        <f ca="1"/>
        <v>0</v>
      </c>
      <c r="BL74">
        <f ca="1"/>
        <v>0</v>
      </c>
      <c r="BM74">
        <f ca="1"/>
        <v>0</v>
      </c>
      <c r="BN74">
        <f ca="1"/>
        <v>0</v>
      </c>
      <c r="BO74">
        <f ca="1"/>
        <v>0</v>
      </c>
      <c r="BP74">
        <f ca="1"/>
        <v>0</v>
      </c>
      <c r="BQ74">
        <f ca="1"/>
        <v>0</v>
      </c>
      <c r="BR74" t="str">
        <f ca="1"/>
        <v/>
      </c>
      <c r="BS74">
        <f ca="1"/>
        <v>0</v>
      </c>
      <c r="BT74">
        <f ca="1"/>
        <v>0</v>
      </c>
      <c r="BU74" t="b">
        <f ca="1"/>
        <v>0</v>
      </c>
      <c r="BV74" t="b">
        <f ca="1"/>
        <v>0</v>
      </c>
      <c r="BW74">
        <f ca="1"/>
        <v>0</v>
      </c>
      <c r="BX74">
        <f ca="1"/>
        <v>0</v>
      </c>
      <c r="BY74">
        <f ca="1"/>
        <v>0</v>
      </c>
      <c r="BZ74">
        <f ca="1"/>
        <v>0</v>
      </c>
      <c r="CA74">
        <f ca="1"/>
        <v>0</v>
      </c>
      <c r="CB74">
        <f ca="1"/>
        <v>0</v>
      </c>
      <c r="CC74" t="b">
        <f ca="1"/>
        <v>0</v>
      </c>
      <c r="CD74" t="b">
        <f ca="1"/>
        <v>0</v>
      </c>
      <c r="CE74">
        <f ca="1"/>
        <v>0</v>
      </c>
      <c r="CF74">
        <f ca="1"/>
        <v>0</v>
      </c>
      <c r="CG74">
        <f ca="1"/>
        <v>0</v>
      </c>
      <c r="CH74">
        <f ca="1"/>
        <v>84</v>
      </c>
      <c r="CI74">
        <f ca="1"/>
        <v>96</v>
      </c>
      <c r="CJ74">
        <f ca="1"/>
        <v>0</v>
      </c>
      <c r="CK74">
        <f ca="1"/>
        <v>0</v>
      </c>
      <c r="CL74">
        <f ca="1"/>
        <v>0</v>
      </c>
      <c r="CM74">
        <f ca="1"/>
        <v>0</v>
      </c>
      <c r="CN74">
        <f ca="1"/>
        <v>0</v>
      </c>
      <c r="CO74">
        <f ca="1"/>
        <v>0</v>
      </c>
      <c r="CP74">
        <f ca="1"/>
        <v>0</v>
      </c>
      <c r="CQ74">
        <f ca="1"/>
        <v>0</v>
      </c>
      <c r="CR74">
        <f ca="1"/>
        <v>0</v>
      </c>
      <c r="CS74">
        <f ca="1"/>
        <v>0</v>
      </c>
      <c r="CT74">
        <f ca="1"/>
        <v>0</v>
      </c>
      <c r="CU74" t="b">
        <f ca="1"/>
        <v>0</v>
      </c>
      <c r="CV74" t="b">
        <f ca="1"/>
        <v>0</v>
      </c>
      <c r="CW74">
        <f ca="1"/>
        <v>133</v>
      </c>
      <c r="CX74">
        <f ca="1"/>
        <v>96</v>
      </c>
      <c r="CY74">
        <f ca="1"/>
        <v>0</v>
      </c>
      <c r="CZ74">
        <f ca="1"/>
        <v>0</v>
      </c>
      <c r="DA74">
        <f ca="1"/>
        <v>0</v>
      </c>
      <c r="DB74" t="b">
        <f ca="1"/>
        <v>0</v>
      </c>
      <c r="DC74" t="b">
        <f ca="1"/>
        <v>0</v>
      </c>
      <c r="DD74">
        <f ca="1"/>
        <v>0</v>
      </c>
      <c r="DE74" t="b">
        <f ca="1"/>
        <v>0</v>
      </c>
      <c r="DF74">
        <f ca="1"/>
        <v>0</v>
      </c>
    </row>
    <row r="75" spans="1:110" x14ac:dyDescent="0.2">
      <c r="A75" t="str">
        <f ca="1"/>
        <v>6_1 Chalet</v>
      </c>
      <c r="B75">
        <f ca="1"/>
        <v>3</v>
      </c>
      <c r="C75">
        <f ca="1"/>
        <v>0</v>
      </c>
      <c r="D75">
        <f ca="1"/>
        <v>0</v>
      </c>
      <c r="E75">
        <f ca="1"/>
        <v>0</v>
      </c>
      <c r="F75">
        <f ca="1"/>
        <v>0</v>
      </c>
      <c r="G75">
        <f ca="1"/>
        <v>0</v>
      </c>
      <c r="H75">
        <f ca="1"/>
        <v>0</v>
      </c>
      <c r="I75">
        <f ca="1"/>
        <v>0</v>
      </c>
      <c r="J75" t="str">
        <f ca="1"/>
        <v>0:32</v>
      </c>
      <c r="K75" t="b">
        <f ca="1"/>
        <v>0</v>
      </c>
      <c r="L75" t="b">
        <f ca="1"/>
        <v>0</v>
      </c>
      <c r="M75" t="b">
        <f ca="1"/>
        <v>0</v>
      </c>
      <c r="N75" t="str">
        <f ca="1"/>
        <v>Mute</v>
      </c>
      <c r="O75" t="b">
        <f ca="1"/>
        <v>0</v>
      </c>
      <c r="P75">
        <f ca="1"/>
        <v>0</v>
      </c>
      <c r="Q75">
        <f ca="1"/>
        <v>0</v>
      </c>
      <c r="R75">
        <f ca="1"/>
        <v>0</v>
      </c>
      <c r="S75">
        <f ca="1"/>
        <v>0</v>
      </c>
      <c r="T75">
        <f ca="1"/>
        <v>0</v>
      </c>
      <c r="U75">
        <f ca="1"/>
        <v>0</v>
      </c>
      <c r="V75">
        <f ca="1"/>
        <v>0</v>
      </c>
      <c r="W75">
        <f ca="1"/>
        <v>0</v>
      </c>
      <c r="X75">
        <f ca="1"/>
        <v>0</v>
      </c>
      <c r="Y75">
        <f ca="1"/>
        <v>0</v>
      </c>
      <c r="Z75">
        <f ca="1"/>
        <v>3</v>
      </c>
      <c r="AA75">
        <f ca="1"/>
        <v>0</v>
      </c>
      <c r="AB75">
        <f ca="1"/>
        <v>0</v>
      </c>
      <c r="AC75">
        <f ca="1"/>
        <v>0</v>
      </c>
      <c r="AD75">
        <f ca="1"/>
        <v>0</v>
      </c>
      <c r="AE75">
        <f ca="1"/>
        <v>0</v>
      </c>
      <c r="AF75">
        <f ca="1"/>
        <v>0</v>
      </c>
      <c r="AG75">
        <f ca="1"/>
        <v>0</v>
      </c>
      <c r="AH75">
        <f ca="1"/>
        <v>0</v>
      </c>
      <c r="AI75">
        <f ca="1"/>
        <v>0</v>
      </c>
      <c r="AJ75">
        <f ca="1"/>
        <v>0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  <c r="AQ75">
        <f ca="1"/>
        <v>0</v>
      </c>
      <c r="AR75">
        <f ca="1"/>
        <v>0</v>
      </c>
      <c r="AS75">
        <f ca="1"/>
        <v>0</v>
      </c>
      <c r="AT75">
        <f ca="1"/>
        <v>0</v>
      </c>
      <c r="AU75">
        <f ca="1"/>
        <v>0</v>
      </c>
      <c r="AV75">
        <f ca="1"/>
        <v>0</v>
      </c>
      <c r="AW75">
        <f ca="1"/>
        <v>0</v>
      </c>
      <c r="AX75">
        <f ca="1"/>
        <v>0</v>
      </c>
      <c r="AY75">
        <f ca="1"/>
        <v>0</v>
      </c>
      <c r="AZ75">
        <f ca="1"/>
        <v>0</v>
      </c>
      <c r="BA75">
        <f ca="1"/>
        <v>0</v>
      </c>
      <c r="BB75">
        <f ca="1"/>
        <v>0</v>
      </c>
      <c r="BC75">
        <f ca="1"/>
        <v>0</v>
      </c>
      <c r="BD75">
        <f ca="1"/>
        <v>0</v>
      </c>
      <c r="BE75">
        <f ca="1"/>
        <v>0</v>
      </c>
      <c r="BF75">
        <f ca="1"/>
        <v>0</v>
      </c>
      <c r="BG75">
        <f ca="1"/>
        <v>0</v>
      </c>
      <c r="BH75">
        <f ca="1"/>
        <v>0</v>
      </c>
      <c r="BI75">
        <f ca="1"/>
        <v>0</v>
      </c>
      <c r="BJ75">
        <f ca="1"/>
        <v>0</v>
      </c>
      <c r="BK75">
        <f ca="1"/>
        <v>0</v>
      </c>
      <c r="BL75">
        <f ca="1"/>
        <v>0</v>
      </c>
      <c r="BM75">
        <f ca="1"/>
        <v>0</v>
      </c>
      <c r="BN75">
        <f ca="1"/>
        <v>0</v>
      </c>
      <c r="BO75">
        <f ca="1"/>
        <v>0</v>
      </c>
      <c r="BP75">
        <f ca="1"/>
        <v>0</v>
      </c>
      <c r="BQ75">
        <f ca="1"/>
        <v>0</v>
      </c>
      <c r="BR75" t="str">
        <f ca="1"/>
        <v/>
      </c>
      <c r="BS75">
        <f ca="1"/>
        <v>0</v>
      </c>
      <c r="BT75">
        <f ca="1"/>
        <v>0</v>
      </c>
      <c r="BU75" t="b">
        <f ca="1"/>
        <v>0</v>
      </c>
      <c r="BV75" t="b">
        <f ca="1"/>
        <v>0</v>
      </c>
      <c r="BW75">
        <f ca="1"/>
        <v>0</v>
      </c>
      <c r="BX75">
        <f ca="1"/>
        <v>0</v>
      </c>
      <c r="BY75">
        <f ca="1"/>
        <v>0</v>
      </c>
      <c r="BZ75">
        <f ca="1"/>
        <v>0</v>
      </c>
      <c r="CA75">
        <f ca="1"/>
        <v>4</v>
      </c>
      <c r="CB75">
        <f ca="1"/>
        <v>2</v>
      </c>
      <c r="CC75" t="b">
        <f ca="1"/>
        <v>1</v>
      </c>
      <c r="CD75" t="b">
        <f ca="1"/>
        <v>1</v>
      </c>
      <c r="CE75">
        <f ca="1"/>
        <v>0</v>
      </c>
      <c r="CF75">
        <f ca="1"/>
        <v>0</v>
      </c>
      <c r="CG75">
        <f ca="1"/>
        <v>0</v>
      </c>
      <c r="CH75">
        <f ca="1"/>
        <v>32</v>
      </c>
      <c r="CI75">
        <f ca="1"/>
        <v>148</v>
      </c>
      <c r="CJ75">
        <f ca="1"/>
        <v>0</v>
      </c>
      <c r="CK75">
        <f ca="1"/>
        <v>0</v>
      </c>
      <c r="CL75">
        <f ca="1"/>
        <v>0</v>
      </c>
      <c r="CM75">
        <f ca="1"/>
        <v>0</v>
      </c>
      <c r="CN75">
        <f ca="1"/>
        <v>0</v>
      </c>
      <c r="CO75">
        <f ca="1"/>
        <v>0</v>
      </c>
      <c r="CP75">
        <f ca="1"/>
        <v>0</v>
      </c>
      <c r="CQ75">
        <f ca="1"/>
        <v>0</v>
      </c>
      <c r="CR75">
        <f ca="1"/>
        <v>0</v>
      </c>
      <c r="CS75">
        <f ca="1"/>
        <v>0</v>
      </c>
      <c r="CT75">
        <f ca="1"/>
        <v>0</v>
      </c>
      <c r="CU75" t="b">
        <f ca="1"/>
        <v>0</v>
      </c>
      <c r="CV75" t="b">
        <f ca="1"/>
        <v>1</v>
      </c>
      <c r="CW75">
        <f ca="1"/>
        <v>62</v>
      </c>
      <c r="CX75">
        <f ca="1"/>
        <v>148</v>
      </c>
      <c r="CY75">
        <f ca="1"/>
        <v>0</v>
      </c>
      <c r="CZ75">
        <f ca="1"/>
        <v>4</v>
      </c>
      <c r="DA75">
        <f ca="1"/>
        <v>0</v>
      </c>
      <c r="DB75" t="b">
        <f ca="1"/>
        <v>0</v>
      </c>
      <c r="DC75" t="b">
        <f ca="1"/>
        <v>0</v>
      </c>
      <c r="DD75">
        <f ca="1"/>
        <v>0</v>
      </c>
      <c r="DE75" t="b">
        <f ca="1"/>
        <v>0</v>
      </c>
      <c r="DF75">
        <f ca="1"/>
        <v>1</v>
      </c>
    </row>
    <row r="76" spans="1:110" x14ac:dyDescent="0.2">
      <c r="A76" t="str">
        <f ca="1"/>
        <v>6_1 Chalet</v>
      </c>
      <c r="B76">
        <f ca="1"/>
        <v>4</v>
      </c>
      <c r="C76">
        <f ca="1"/>
        <v>0</v>
      </c>
      <c r="D76">
        <f ca="1"/>
        <v>0</v>
      </c>
      <c r="E76">
        <f ca="1"/>
        <v>0</v>
      </c>
      <c r="F76">
        <f ca="1"/>
        <v>0</v>
      </c>
      <c r="G76">
        <f ca="1"/>
        <v>0</v>
      </c>
      <c r="H76">
        <f ca="1"/>
        <v>0</v>
      </c>
      <c r="I76">
        <f ca="1"/>
        <v>0</v>
      </c>
      <c r="J76" t="str">
        <f ca="1"/>
        <v>1:30</v>
      </c>
      <c r="K76" t="b">
        <f ca="1"/>
        <v>0</v>
      </c>
      <c r="L76" t="b">
        <f ca="1"/>
        <v>0</v>
      </c>
      <c r="M76" t="b">
        <f ca="1"/>
        <v>0</v>
      </c>
      <c r="N76" t="str">
        <f ca="1"/>
        <v>Azami</v>
      </c>
      <c r="O76" t="b">
        <f ca="1"/>
        <v>0</v>
      </c>
      <c r="P76">
        <f ca="1"/>
        <v>0</v>
      </c>
      <c r="Q76">
        <f ca="1"/>
        <v>0</v>
      </c>
      <c r="R76">
        <f ca="1"/>
        <v>0</v>
      </c>
      <c r="S76">
        <f ca="1"/>
        <v>0</v>
      </c>
      <c r="T76">
        <f ca="1"/>
        <v>0</v>
      </c>
      <c r="U76">
        <f ca="1"/>
        <v>0</v>
      </c>
      <c r="V76">
        <f ca="1"/>
        <v>0</v>
      </c>
      <c r="W76">
        <f ca="1"/>
        <v>0</v>
      </c>
      <c r="X76">
        <f ca="1"/>
        <v>0</v>
      </c>
      <c r="Y76">
        <f ca="1"/>
        <v>0</v>
      </c>
      <c r="Z76">
        <f ca="1"/>
        <v>4</v>
      </c>
      <c r="AA76">
        <f ca="1"/>
        <v>0</v>
      </c>
      <c r="AB76">
        <f ca="1"/>
        <v>0</v>
      </c>
      <c r="AC76">
        <f ca="1"/>
        <v>0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H76">
        <f ca="1"/>
        <v>0</v>
      </c>
      <c r="AI76">
        <f ca="1"/>
        <v>0</v>
      </c>
      <c r="AJ76">
        <f ca="1"/>
        <v>0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  <c r="AQ76">
        <f ca="1"/>
        <v>0</v>
      </c>
      <c r="AR76">
        <f ca="1"/>
        <v>0</v>
      </c>
      <c r="AS76">
        <f ca="1"/>
        <v>0</v>
      </c>
      <c r="AT76">
        <f ca="1"/>
        <v>0</v>
      </c>
      <c r="AU76">
        <f ca="1"/>
        <v>0</v>
      </c>
      <c r="AV76">
        <f ca="1"/>
        <v>0</v>
      </c>
      <c r="AW76">
        <f ca="1"/>
        <v>0</v>
      </c>
      <c r="AX76">
        <f ca="1"/>
        <v>0</v>
      </c>
      <c r="AY76">
        <f ca="1"/>
        <v>0</v>
      </c>
      <c r="AZ76">
        <f ca="1"/>
        <v>0</v>
      </c>
      <c r="BA76">
        <f ca="1"/>
        <v>0</v>
      </c>
      <c r="BB76">
        <f ca="1"/>
        <v>0</v>
      </c>
      <c r="BC76">
        <f ca="1"/>
        <v>0</v>
      </c>
      <c r="BD76">
        <f ca="1"/>
        <v>0</v>
      </c>
      <c r="BE76">
        <f ca="1"/>
        <v>0</v>
      </c>
      <c r="BF76">
        <f ca="1"/>
        <v>0</v>
      </c>
      <c r="BG76">
        <f ca="1"/>
        <v>0</v>
      </c>
      <c r="BH76">
        <f ca="1"/>
        <v>0</v>
      </c>
      <c r="BI76">
        <f ca="1"/>
        <v>0</v>
      </c>
      <c r="BJ76">
        <f ca="1"/>
        <v>0</v>
      </c>
      <c r="BK76">
        <f ca="1"/>
        <v>0</v>
      </c>
      <c r="BL76">
        <f ca="1"/>
        <v>0</v>
      </c>
      <c r="BM76">
        <f ca="1"/>
        <v>0</v>
      </c>
      <c r="BN76">
        <f ca="1"/>
        <v>0</v>
      </c>
      <c r="BO76">
        <f ca="1"/>
        <v>0</v>
      </c>
      <c r="BP76">
        <f ca="1"/>
        <v>0</v>
      </c>
      <c r="BQ76">
        <f ca="1"/>
        <v>0</v>
      </c>
      <c r="BR76" t="str">
        <f ca="1"/>
        <v/>
      </c>
      <c r="BS76">
        <f ca="1"/>
        <v>0</v>
      </c>
      <c r="BT76">
        <f ca="1"/>
        <v>0</v>
      </c>
      <c r="BU76" t="b">
        <f ca="1"/>
        <v>0</v>
      </c>
      <c r="BV76" t="b">
        <f ca="1"/>
        <v>0</v>
      </c>
      <c r="BW76">
        <f ca="1"/>
        <v>0</v>
      </c>
      <c r="BX76">
        <f ca="1"/>
        <v>0</v>
      </c>
      <c r="BY76">
        <f ca="1"/>
        <v>0</v>
      </c>
      <c r="BZ76">
        <f ca="1"/>
        <v>0</v>
      </c>
      <c r="CA76">
        <f ca="1"/>
        <v>0</v>
      </c>
      <c r="CB76">
        <f ca="1"/>
        <v>0</v>
      </c>
      <c r="CC76" t="b">
        <f ca="1"/>
        <v>0</v>
      </c>
      <c r="CD76" t="b">
        <f ca="1"/>
        <v>0</v>
      </c>
      <c r="CE76">
        <f ca="1"/>
        <v>0</v>
      </c>
      <c r="CF76">
        <f ca="1"/>
        <v>0</v>
      </c>
      <c r="CG76">
        <f ca="1"/>
        <v>0</v>
      </c>
      <c r="CH76">
        <f ca="1"/>
        <v>90</v>
      </c>
      <c r="CI76">
        <f ca="1"/>
        <v>90</v>
      </c>
      <c r="CJ76">
        <f ca="1"/>
        <v>0</v>
      </c>
      <c r="CK76">
        <f ca="1"/>
        <v>0</v>
      </c>
      <c r="CL76">
        <f ca="1"/>
        <v>0</v>
      </c>
      <c r="CM76">
        <f ca="1"/>
        <v>0</v>
      </c>
      <c r="CN76">
        <f ca="1"/>
        <v>0</v>
      </c>
      <c r="CO76">
        <f ca="1"/>
        <v>0</v>
      </c>
      <c r="CP76">
        <f ca="1"/>
        <v>0</v>
      </c>
      <c r="CQ76">
        <f ca="1"/>
        <v>0</v>
      </c>
      <c r="CR76">
        <f ca="1"/>
        <v>0</v>
      </c>
      <c r="CS76">
        <f ca="1"/>
        <v>0</v>
      </c>
      <c r="CT76">
        <f ca="1"/>
        <v>0</v>
      </c>
      <c r="CU76">
        <f ca="1"/>
        <v>0</v>
      </c>
      <c r="CV76" t="b">
        <f ca="1"/>
        <v>0</v>
      </c>
      <c r="CW76">
        <f ca="1"/>
        <v>0</v>
      </c>
      <c r="CX76">
        <f ca="1"/>
        <v>90</v>
      </c>
      <c r="CY76">
        <f ca="1"/>
        <v>0</v>
      </c>
      <c r="CZ76">
        <f ca="1"/>
        <v>0</v>
      </c>
      <c r="DA76">
        <f ca="1"/>
        <v>0</v>
      </c>
      <c r="DB76" t="b">
        <f ca="1"/>
        <v>0</v>
      </c>
      <c r="DC76" t="b">
        <f ca="1"/>
        <v>0</v>
      </c>
      <c r="DD76">
        <f ca="1"/>
        <v>0</v>
      </c>
      <c r="DE76" t="b">
        <f ca="1"/>
        <v>0</v>
      </c>
      <c r="DF76">
        <f ca="1"/>
        <v>0</v>
      </c>
    </row>
    <row r="77" spans="1:110" x14ac:dyDescent="0.2">
      <c r="A77" t="str">
        <f ca="1"/>
        <v>6_1 Chalet</v>
      </c>
      <c r="B77">
        <f ca="1"/>
        <v>5</v>
      </c>
      <c r="C77">
        <f ca="1"/>
        <v>0</v>
      </c>
      <c r="D77">
        <f ca="1"/>
        <v>0</v>
      </c>
      <c r="E77">
        <f ca="1"/>
        <v>0</v>
      </c>
      <c r="F77">
        <f ca="1"/>
        <v>0</v>
      </c>
      <c r="G77">
        <f ca="1"/>
        <v>0</v>
      </c>
      <c r="H77">
        <f ca="1"/>
        <v>0</v>
      </c>
      <c r="I77">
        <f ca="1"/>
        <v>0</v>
      </c>
      <c r="J77" t="str">
        <f ca="1"/>
        <v>1:58</v>
      </c>
      <c r="K77" t="b">
        <f ca="1"/>
        <v>0</v>
      </c>
      <c r="L77" t="b">
        <f ca="1"/>
        <v>0</v>
      </c>
      <c r="M77" t="b">
        <f ca="1"/>
        <v>1</v>
      </c>
      <c r="N77" t="str">
        <f ca="1"/>
        <v>Wamai</v>
      </c>
      <c r="O77" t="b">
        <f ca="1"/>
        <v>0</v>
      </c>
      <c r="P77">
        <f ca="1"/>
        <v>0</v>
      </c>
      <c r="Q77">
        <f ca="1"/>
        <v>0</v>
      </c>
      <c r="R77">
        <f ca="1"/>
        <v>0</v>
      </c>
      <c r="S77">
        <f ca="1"/>
        <v>0</v>
      </c>
      <c r="T77">
        <f ca="1"/>
        <v>0</v>
      </c>
      <c r="U77">
        <f ca="1"/>
        <v>0</v>
      </c>
      <c r="V77">
        <f ca="1"/>
        <v>0</v>
      </c>
      <c r="W77">
        <f ca="1"/>
        <v>0</v>
      </c>
      <c r="X77">
        <f ca="1"/>
        <v>0</v>
      </c>
      <c r="Y77">
        <f ca="1"/>
        <v>0</v>
      </c>
      <c r="Z77">
        <f ca="1"/>
        <v>5</v>
      </c>
      <c r="AA77">
        <f ca="1"/>
        <v>0</v>
      </c>
      <c r="AB77">
        <f ca="1"/>
        <v>0</v>
      </c>
      <c r="AC77">
        <f ca="1"/>
        <v>0</v>
      </c>
      <c r="AD77">
        <f ca="1"/>
        <v>0</v>
      </c>
      <c r="AE77">
        <f ca="1"/>
        <v>0</v>
      </c>
      <c r="AF77">
        <f ca="1"/>
        <v>0</v>
      </c>
      <c r="AG77">
        <f ca="1"/>
        <v>0</v>
      </c>
      <c r="AH77">
        <f ca="1"/>
        <v>0</v>
      </c>
      <c r="AI77">
        <f ca="1"/>
        <v>0</v>
      </c>
      <c r="AJ77">
        <f ca="1"/>
        <v>0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  <c r="AQ77">
        <f ca="1"/>
        <v>0</v>
      </c>
      <c r="AR77">
        <f ca="1"/>
        <v>0</v>
      </c>
      <c r="AS77">
        <f ca="1"/>
        <v>0</v>
      </c>
      <c r="AT77">
        <f ca="1"/>
        <v>0</v>
      </c>
      <c r="AU77">
        <f ca="1"/>
        <v>0</v>
      </c>
      <c r="AV77">
        <f ca="1"/>
        <v>0</v>
      </c>
      <c r="AW77">
        <f ca="1"/>
        <v>0</v>
      </c>
      <c r="AX77">
        <f ca="1"/>
        <v>0</v>
      </c>
      <c r="AY77">
        <f ca="1"/>
        <v>0</v>
      </c>
      <c r="AZ77">
        <f ca="1"/>
        <v>0</v>
      </c>
      <c r="BA77">
        <f ca="1"/>
        <v>0</v>
      </c>
      <c r="BB77">
        <f ca="1"/>
        <v>0</v>
      </c>
      <c r="BC77">
        <f ca="1"/>
        <v>0</v>
      </c>
      <c r="BD77">
        <f ca="1"/>
        <v>0</v>
      </c>
      <c r="BE77">
        <f ca="1"/>
        <v>0</v>
      </c>
      <c r="BF77">
        <f ca="1"/>
        <v>0</v>
      </c>
      <c r="BG77">
        <f ca="1"/>
        <v>0</v>
      </c>
      <c r="BH77">
        <f ca="1"/>
        <v>0</v>
      </c>
      <c r="BI77">
        <f ca="1"/>
        <v>0</v>
      </c>
      <c r="BJ77">
        <f ca="1"/>
        <v>0</v>
      </c>
      <c r="BK77">
        <f ca="1"/>
        <v>0</v>
      </c>
      <c r="BL77">
        <f ca="1"/>
        <v>0</v>
      </c>
      <c r="BM77">
        <f ca="1"/>
        <v>0</v>
      </c>
      <c r="BN77">
        <f ca="1"/>
        <v>0</v>
      </c>
      <c r="BO77">
        <f ca="1"/>
        <v>0</v>
      </c>
      <c r="BP77">
        <f ca="1"/>
        <v>0</v>
      </c>
      <c r="BQ77">
        <f ca="1"/>
        <v>0</v>
      </c>
      <c r="BR77" t="str">
        <f ca="1"/>
        <v/>
      </c>
      <c r="BS77">
        <f ca="1"/>
        <v>0</v>
      </c>
      <c r="BT77">
        <f ca="1"/>
        <v>0</v>
      </c>
      <c r="BU77" t="b">
        <f ca="1"/>
        <v>0</v>
      </c>
      <c r="BV77" t="b">
        <f ca="1"/>
        <v>0</v>
      </c>
      <c r="BW77">
        <f ca="1"/>
        <v>0</v>
      </c>
      <c r="BX77">
        <f ca="1"/>
        <v>0</v>
      </c>
      <c r="BY77">
        <f ca="1"/>
        <v>0</v>
      </c>
      <c r="BZ77">
        <f ca="1"/>
        <v>0</v>
      </c>
      <c r="CA77">
        <f ca="1"/>
        <v>0</v>
      </c>
      <c r="CB77">
        <f ca="1"/>
        <v>0</v>
      </c>
      <c r="CC77" t="b">
        <f ca="1"/>
        <v>0</v>
      </c>
      <c r="CD77" t="b">
        <f ca="1"/>
        <v>0</v>
      </c>
      <c r="CE77">
        <f ca="1"/>
        <v>0</v>
      </c>
      <c r="CF77">
        <f ca="1"/>
        <v>0</v>
      </c>
      <c r="CG77">
        <f ca="1"/>
        <v>0</v>
      </c>
      <c r="CH77">
        <f ca="1"/>
        <v>118</v>
      </c>
      <c r="CI77">
        <f ca="1"/>
        <v>62</v>
      </c>
      <c r="CJ77">
        <f ca="1"/>
        <v>0</v>
      </c>
      <c r="CK77">
        <f ca="1"/>
        <v>0</v>
      </c>
      <c r="CL77">
        <f ca="1"/>
        <v>0</v>
      </c>
      <c r="CM77">
        <f ca="1"/>
        <v>0</v>
      </c>
      <c r="CN77">
        <f ca="1"/>
        <v>0</v>
      </c>
      <c r="CO77">
        <f ca="1"/>
        <v>0</v>
      </c>
      <c r="CP77">
        <f ca="1"/>
        <v>0</v>
      </c>
      <c r="CQ77">
        <f ca="1"/>
        <v>0</v>
      </c>
      <c r="CR77">
        <f ca="1"/>
        <v>0</v>
      </c>
      <c r="CS77">
        <f ca="1"/>
        <v>0</v>
      </c>
      <c r="CT77">
        <f ca="1"/>
        <v>0</v>
      </c>
      <c r="CU77">
        <f ca="1"/>
        <v>0</v>
      </c>
      <c r="CV77" t="b">
        <f ca="1"/>
        <v>0</v>
      </c>
      <c r="CW77">
        <f ca="1"/>
        <v>0</v>
      </c>
      <c r="CX77">
        <f ca="1"/>
        <v>62</v>
      </c>
      <c r="CY77">
        <f ca="1"/>
        <v>0</v>
      </c>
      <c r="CZ77">
        <f ca="1"/>
        <v>0</v>
      </c>
      <c r="DA77">
        <f ca="1"/>
        <v>0</v>
      </c>
      <c r="DB77" t="b">
        <f ca="1"/>
        <v>0</v>
      </c>
      <c r="DC77" t="b">
        <f ca="1"/>
        <v>0</v>
      </c>
      <c r="DD77">
        <f ca="1"/>
        <v>0</v>
      </c>
      <c r="DE77" t="b">
        <f ca="1"/>
        <v>0</v>
      </c>
      <c r="DF77">
        <f ca="1"/>
        <v>0</v>
      </c>
    </row>
    <row r="78" spans="1:110" x14ac:dyDescent="0.2">
      <c r="A78" t="str">
        <f ca="1"/>
        <v>6_1 Chalet</v>
      </c>
      <c r="B78">
        <f ca="1"/>
        <v>6</v>
      </c>
      <c r="C78">
        <f ca="1"/>
        <v>0</v>
      </c>
      <c r="D78">
        <f ca="1"/>
        <v>0</v>
      </c>
      <c r="E78">
        <f ca="1"/>
        <v>0</v>
      </c>
      <c r="F78">
        <f ca="1"/>
        <v>0</v>
      </c>
      <c r="G78">
        <f ca="1"/>
        <v>0</v>
      </c>
      <c r="H78">
        <f ca="1"/>
        <v>0</v>
      </c>
      <c r="I78">
        <f ca="1"/>
        <v>0</v>
      </c>
      <c r="J78">
        <f ca="1"/>
        <v>0</v>
      </c>
      <c r="K78" t="b">
        <f ca="1"/>
        <v>0</v>
      </c>
      <c r="L78" t="b">
        <f ca="1"/>
        <v>0</v>
      </c>
      <c r="M78" t="b">
        <f ca="1"/>
        <v>0</v>
      </c>
      <c r="N78" t="str">
        <f ca="1"/>
        <v>Mute</v>
      </c>
      <c r="O78" t="b">
        <f ca="1"/>
        <v>0</v>
      </c>
      <c r="P78">
        <f ca="1"/>
        <v>0</v>
      </c>
      <c r="Q78">
        <f ca="1"/>
        <v>0</v>
      </c>
      <c r="R78">
        <f ca="1"/>
        <v>0</v>
      </c>
      <c r="S78">
        <f ca="1"/>
        <v>0</v>
      </c>
      <c r="T78">
        <f ca="1"/>
        <v>0</v>
      </c>
      <c r="U78">
        <f ca="1"/>
        <v>0</v>
      </c>
      <c r="V78">
        <f ca="1"/>
        <v>0</v>
      </c>
      <c r="W78">
        <f ca="1"/>
        <v>0</v>
      </c>
      <c r="X78">
        <f ca="1"/>
        <v>0</v>
      </c>
      <c r="Y78">
        <f ca="1"/>
        <v>0</v>
      </c>
      <c r="Z78">
        <f ca="1"/>
        <v>6</v>
      </c>
      <c r="AA78">
        <f ca="1"/>
        <v>0</v>
      </c>
      <c r="AB78">
        <f ca="1"/>
        <v>0</v>
      </c>
      <c r="AC78">
        <f ca="1"/>
        <v>0</v>
      </c>
      <c r="AD78">
        <f ca="1"/>
        <v>0</v>
      </c>
      <c r="AE78">
        <f ca="1"/>
        <v>0</v>
      </c>
      <c r="AF78">
        <f ca="1"/>
        <v>0</v>
      </c>
      <c r="AG78">
        <f ca="1"/>
        <v>0</v>
      </c>
      <c r="AH78">
        <f ca="1"/>
        <v>0</v>
      </c>
      <c r="AI78">
        <f ca="1"/>
        <v>0</v>
      </c>
      <c r="AJ78">
        <f ca="1"/>
        <v>0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  <c r="AQ78">
        <f ca="1"/>
        <v>0</v>
      </c>
      <c r="AR78">
        <f ca="1"/>
        <v>0</v>
      </c>
      <c r="AS78">
        <f ca="1"/>
        <v>0</v>
      </c>
      <c r="AT78">
        <f ca="1"/>
        <v>0</v>
      </c>
      <c r="AU78">
        <f ca="1"/>
        <v>0</v>
      </c>
      <c r="AV78">
        <f ca="1"/>
        <v>0</v>
      </c>
      <c r="AW78">
        <f ca="1"/>
        <v>0</v>
      </c>
      <c r="AX78">
        <f ca="1"/>
        <v>0</v>
      </c>
      <c r="AY78">
        <f ca="1"/>
        <v>0</v>
      </c>
      <c r="AZ78">
        <f ca="1"/>
        <v>0</v>
      </c>
      <c r="BA78">
        <f ca="1"/>
        <v>0</v>
      </c>
      <c r="BB78">
        <f ca="1"/>
        <v>0</v>
      </c>
      <c r="BC78">
        <f ca="1"/>
        <v>0</v>
      </c>
      <c r="BD78">
        <f ca="1"/>
        <v>0</v>
      </c>
      <c r="BE78">
        <f ca="1"/>
        <v>0</v>
      </c>
      <c r="BF78">
        <f ca="1"/>
        <v>0</v>
      </c>
      <c r="BG78">
        <f ca="1"/>
        <v>0</v>
      </c>
      <c r="BH78">
        <f ca="1"/>
        <v>0</v>
      </c>
      <c r="BI78">
        <f ca="1"/>
        <v>0</v>
      </c>
      <c r="BJ78">
        <f ca="1"/>
        <v>0</v>
      </c>
      <c r="BK78">
        <f ca="1"/>
        <v>0</v>
      </c>
      <c r="BL78">
        <f ca="1"/>
        <v>0</v>
      </c>
      <c r="BM78">
        <f ca="1"/>
        <v>0</v>
      </c>
      <c r="BN78">
        <f ca="1"/>
        <v>0</v>
      </c>
      <c r="BO78">
        <f ca="1"/>
        <v>0</v>
      </c>
      <c r="BP78">
        <f ca="1"/>
        <v>0</v>
      </c>
      <c r="BQ78">
        <f ca="1"/>
        <v>0</v>
      </c>
      <c r="BR78" t="str">
        <f ca="1"/>
        <v/>
      </c>
      <c r="BS78">
        <f ca="1"/>
        <v>0</v>
      </c>
      <c r="BT78">
        <f ca="1"/>
        <v>0</v>
      </c>
      <c r="BU78" t="b">
        <f ca="1"/>
        <v>0</v>
      </c>
      <c r="BV78" t="b">
        <f ca="1"/>
        <v>0</v>
      </c>
      <c r="BW78">
        <f ca="1"/>
        <v>0</v>
      </c>
      <c r="BX78">
        <f ca="1"/>
        <v>0</v>
      </c>
      <c r="BY78">
        <f ca="1"/>
        <v>0</v>
      </c>
      <c r="BZ78">
        <f ca="1"/>
        <v>0</v>
      </c>
      <c r="CA78">
        <f ca="1"/>
        <v>1</v>
      </c>
      <c r="CB78">
        <f ca="1"/>
        <v>0</v>
      </c>
      <c r="CC78" t="b">
        <f ca="1"/>
        <v>0</v>
      </c>
      <c r="CD78" t="b">
        <f ca="1"/>
        <v>1</v>
      </c>
      <c r="CE78">
        <f ca="1"/>
        <v>0</v>
      </c>
      <c r="CF78">
        <f ca="1"/>
        <v>0</v>
      </c>
      <c r="CG78">
        <f ca="1"/>
        <v>0</v>
      </c>
      <c r="CH78">
        <f ca="1"/>
        <v>0</v>
      </c>
      <c r="CI78" t="b">
        <f ca="1"/>
        <v>0</v>
      </c>
      <c r="CJ78">
        <f ca="1"/>
        <v>0</v>
      </c>
      <c r="CK78">
        <f ca="1"/>
        <v>0</v>
      </c>
      <c r="CL78">
        <f ca="1"/>
        <v>0</v>
      </c>
      <c r="CM78">
        <f ca="1"/>
        <v>0</v>
      </c>
      <c r="CN78">
        <f ca="1"/>
        <v>0</v>
      </c>
      <c r="CO78">
        <f ca="1"/>
        <v>0</v>
      </c>
      <c r="CP78">
        <f ca="1"/>
        <v>0</v>
      </c>
      <c r="CQ78">
        <f ca="1"/>
        <v>0</v>
      </c>
      <c r="CR78">
        <f ca="1"/>
        <v>0</v>
      </c>
      <c r="CS78">
        <f ca="1"/>
        <v>0</v>
      </c>
      <c r="CT78">
        <f ca="1"/>
        <v>0</v>
      </c>
      <c r="CU78">
        <f ca="1"/>
        <v>0</v>
      </c>
      <c r="CV78" t="b">
        <f ca="1"/>
        <v>1</v>
      </c>
      <c r="CW78">
        <f ca="1"/>
        <v>0</v>
      </c>
      <c r="CX78" t="b">
        <f ca="1"/>
        <v>0</v>
      </c>
      <c r="CY78">
        <f ca="1"/>
        <v>0</v>
      </c>
      <c r="CZ78">
        <f ca="1"/>
        <v>1</v>
      </c>
      <c r="DA78">
        <f ca="1"/>
        <v>0</v>
      </c>
      <c r="DB78" t="b">
        <f ca="1"/>
        <v>0</v>
      </c>
      <c r="DC78" t="b">
        <f ca="1"/>
        <v>0</v>
      </c>
      <c r="DD78">
        <f ca="1"/>
        <v>0</v>
      </c>
      <c r="DE78" t="b">
        <f ca="1"/>
        <v>0</v>
      </c>
      <c r="DF78">
        <f ca="1"/>
        <v>0</v>
      </c>
    </row>
    <row r="79" spans="1:110" x14ac:dyDescent="0.2">
      <c r="A79" t="str">
        <f ca="1"/>
        <v>6_1 Chalet</v>
      </c>
      <c r="B79">
        <f ca="1"/>
        <v>7</v>
      </c>
      <c r="C79">
        <f ca="1"/>
        <v>0</v>
      </c>
      <c r="D79">
        <f ca="1"/>
        <v>0</v>
      </c>
      <c r="E79">
        <f ca="1"/>
        <v>0</v>
      </c>
      <c r="F79">
        <f ca="1"/>
        <v>0</v>
      </c>
      <c r="G79">
        <f ca="1"/>
        <v>0</v>
      </c>
      <c r="H79">
        <f ca="1"/>
        <v>0</v>
      </c>
      <c r="I79">
        <f ca="1"/>
        <v>0</v>
      </c>
      <c r="J79" t="str">
        <f ca="1"/>
        <v>1:52</v>
      </c>
      <c r="K79" t="b">
        <f ca="1"/>
        <v>0</v>
      </c>
      <c r="L79" t="b">
        <f ca="1"/>
        <v>0</v>
      </c>
      <c r="M79" t="b">
        <f ca="1"/>
        <v>0</v>
      </c>
      <c r="N79" t="str">
        <f ca="1"/>
        <v>Zofia</v>
      </c>
      <c r="O79" t="b">
        <f ca="1"/>
        <v>0</v>
      </c>
      <c r="P79">
        <f ca="1"/>
        <v>0</v>
      </c>
      <c r="Q79">
        <f ca="1"/>
        <v>0</v>
      </c>
      <c r="R79">
        <f ca="1"/>
        <v>0</v>
      </c>
      <c r="S79">
        <f ca="1"/>
        <v>0</v>
      </c>
      <c r="T79">
        <f ca="1"/>
        <v>0</v>
      </c>
      <c r="U79">
        <f ca="1"/>
        <v>0</v>
      </c>
      <c r="V79">
        <f ca="1"/>
        <v>0</v>
      </c>
      <c r="W79">
        <f ca="1"/>
        <v>0</v>
      </c>
      <c r="X79">
        <f ca="1"/>
        <v>0</v>
      </c>
      <c r="Y79">
        <f ca="1"/>
        <v>0</v>
      </c>
      <c r="Z79">
        <f ca="1"/>
        <v>7</v>
      </c>
      <c r="AA79">
        <f ca="1"/>
        <v>0</v>
      </c>
      <c r="AB79">
        <f ca="1"/>
        <v>0</v>
      </c>
      <c r="AC79">
        <f ca="1"/>
        <v>0</v>
      </c>
      <c r="AD79">
        <f ca="1"/>
        <v>0</v>
      </c>
      <c r="AE79">
        <f ca="1"/>
        <v>0</v>
      </c>
      <c r="AF79">
        <f ca="1"/>
        <v>0</v>
      </c>
      <c r="AG79">
        <f ca="1"/>
        <v>0</v>
      </c>
      <c r="AH79">
        <f ca="1"/>
        <v>0</v>
      </c>
      <c r="AI79">
        <f ca="1"/>
        <v>0</v>
      </c>
      <c r="AJ79">
        <f ca="1"/>
        <v>0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  <c r="AQ79">
        <f ca="1"/>
        <v>0</v>
      </c>
      <c r="AR79">
        <f ca="1"/>
        <v>0</v>
      </c>
      <c r="AS79">
        <f ca="1"/>
        <v>0</v>
      </c>
      <c r="AT79">
        <f ca="1"/>
        <v>0</v>
      </c>
      <c r="AU79">
        <f ca="1"/>
        <v>0</v>
      </c>
      <c r="AV79">
        <f ca="1"/>
        <v>0</v>
      </c>
      <c r="AW79">
        <f ca="1"/>
        <v>0</v>
      </c>
      <c r="AX79">
        <f ca="1"/>
        <v>0</v>
      </c>
      <c r="AY79">
        <f ca="1"/>
        <v>0</v>
      </c>
      <c r="AZ79">
        <f ca="1"/>
        <v>0</v>
      </c>
      <c r="BA79">
        <f ca="1"/>
        <v>0</v>
      </c>
      <c r="BB79">
        <f ca="1"/>
        <v>0</v>
      </c>
      <c r="BC79">
        <f ca="1"/>
        <v>0</v>
      </c>
      <c r="BD79">
        <f ca="1"/>
        <v>0</v>
      </c>
      <c r="BE79">
        <f ca="1"/>
        <v>0</v>
      </c>
      <c r="BF79">
        <f ca="1"/>
        <v>0</v>
      </c>
      <c r="BG79">
        <f ca="1"/>
        <v>0</v>
      </c>
      <c r="BH79">
        <f ca="1"/>
        <v>0</v>
      </c>
      <c r="BI79">
        <f ca="1"/>
        <v>0</v>
      </c>
      <c r="BJ79">
        <f ca="1"/>
        <v>0</v>
      </c>
      <c r="BK79">
        <f ca="1"/>
        <v>0</v>
      </c>
      <c r="BL79">
        <f ca="1"/>
        <v>0</v>
      </c>
      <c r="BM79">
        <f ca="1"/>
        <v>0</v>
      </c>
      <c r="BN79">
        <f ca="1"/>
        <v>0</v>
      </c>
      <c r="BO79">
        <f ca="1"/>
        <v>0</v>
      </c>
      <c r="BP79">
        <f ca="1"/>
        <v>0</v>
      </c>
      <c r="BQ79">
        <f ca="1"/>
        <v>0</v>
      </c>
      <c r="BR79" t="str">
        <f ca="1"/>
        <v/>
      </c>
      <c r="BS79">
        <f ca="1"/>
        <v>0</v>
      </c>
      <c r="BT79">
        <f ca="1"/>
        <v>0</v>
      </c>
      <c r="BU79" t="b">
        <f ca="1"/>
        <v>0</v>
      </c>
      <c r="BV79" t="b">
        <f ca="1"/>
        <v>0</v>
      </c>
      <c r="BW79">
        <f ca="1"/>
        <v>0</v>
      </c>
      <c r="BX79">
        <f ca="1"/>
        <v>0</v>
      </c>
      <c r="BY79">
        <f ca="1"/>
        <v>0</v>
      </c>
      <c r="BZ79">
        <f ca="1"/>
        <v>0</v>
      </c>
      <c r="CA79">
        <f ca="1"/>
        <v>0</v>
      </c>
      <c r="CB79">
        <f ca="1"/>
        <v>0</v>
      </c>
      <c r="CC79" t="b">
        <f ca="1"/>
        <v>0</v>
      </c>
      <c r="CD79" t="b">
        <f ca="1"/>
        <v>0</v>
      </c>
      <c r="CE79">
        <f ca="1"/>
        <v>0</v>
      </c>
      <c r="CF79">
        <f ca="1"/>
        <v>0</v>
      </c>
      <c r="CG79">
        <f ca="1"/>
        <v>0</v>
      </c>
      <c r="CH79">
        <f ca="1"/>
        <v>112</v>
      </c>
      <c r="CI79">
        <f ca="1"/>
        <v>68</v>
      </c>
      <c r="CJ79">
        <f ca="1"/>
        <v>0</v>
      </c>
      <c r="CK79">
        <f ca="1"/>
        <v>0</v>
      </c>
      <c r="CL79">
        <f ca="1"/>
        <v>0</v>
      </c>
      <c r="CM79">
        <f ca="1"/>
        <v>0</v>
      </c>
      <c r="CN79">
        <f ca="1"/>
        <v>0</v>
      </c>
      <c r="CO79">
        <f ca="1"/>
        <v>0</v>
      </c>
      <c r="CP79">
        <f ca="1"/>
        <v>0</v>
      </c>
      <c r="CQ79">
        <f ca="1"/>
        <v>0</v>
      </c>
      <c r="CR79">
        <f ca="1"/>
        <v>0</v>
      </c>
      <c r="CS79">
        <f ca="1"/>
        <v>0</v>
      </c>
      <c r="CT79">
        <f ca="1"/>
        <v>0</v>
      </c>
      <c r="CU79">
        <f ca="1"/>
        <v>0</v>
      </c>
      <c r="CV79">
        <f ca="1"/>
        <v>0</v>
      </c>
      <c r="CW79">
        <f ca="1"/>
        <v>0</v>
      </c>
      <c r="CX79">
        <f ca="1"/>
        <v>0</v>
      </c>
      <c r="CY79">
        <f ca="1"/>
        <v>0</v>
      </c>
      <c r="CZ79">
        <f ca="1"/>
        <v>0</v>
      </c>
      <c r="DA79">
        <f ca="1"/>
        <v>0</v>
      </c>
      <c r="DB79" t="b">
        <f ca="1"/>
        <v>0</v>
      </c>
      <c r="DC79" t="b">
        <f ca="1"/>
        <v>0</v>
      </c>
      <c r="DD79">
        <f ca="1"/>
        <v>0</v>
      </c>
      <c r="DE79" t="b">
        <f ca="1"/>
        <v>0</v>
      </c>
      <c r="DF79">
        <f ca="1"/>
        <v>0</v>
      </c>
    </row>
    <row r="80" spans="1:110" x14ac:dyDescent="0.2">
      <c r="A80" t="str">
        <f ca="1"/>
        <v>6_1 Chalet</v>
      </c>
      <c r="B80">
        <f ca="1"/>
        <v>8</v>
      </c>
      <c r="C80">
        <f ca="1"/>
        <v>0</v>
      </c>
      <c r="D80">
        <f ca="1"/>
        <v>0</v>
      </c>
      <c r="E80">
        <f ca="1"/>
        <v>0</v>
      </c>
      <c r="F80">
        <f ca="1"/>
        <v>0</v>
      </c>
      <c r="G80">
        <f ca="1"/>
        <v>0</v>
      </c>
      <c r="H80">
        <f ca="1"/>
        <v>0</v>
      </c>
      <c r="I80">
        <f ca="1"/>
        <v>0</v>
      </c>
      <c r="J80" t="str">
        <f ca="1"/>
        <v>0:47</v>
      </c>
      <c r="K80" t="b">
        <f ca="1"/>
        <v>0</v>
      </c>
      <c r="L80" t="b">
        <f ca="1"/>
        <v>0</v>
      </c>
      <c r="M80" t="b">
        <f ca="1"/>
        <v>0</v>
      </c>
      <c r="N80" t="str">
        <f ca="1"/>
        <v>Zofia</v>
      </c>
      <c r="O80" t="b">
        <f ca="1"/>
        <v>0</v>
      </c>
      <c r="P80">
        <f ca="1"/>
        <v>0</v>
      </c>
      <c r="Q80">
        <f ca="1"/>
        <v>0</v>
      </c>
      <c r="R80">
        <f ca="1"/>
        <v>0</v>
      </c>
      <c r="S80">
        <f ca="1"/>
        <v>0</v>
      </c>
      <c r="T80">
        <f ca="1"/>
        <v>0</v>
      </c>
      <c r="U80">
        <f ca="1"/>
        <v>0</v>
      </c>
      <c r="V80">
        <f ca="1"/>
        <v>0</v>
      </c>
      <c r="W80">
        <f ca="1"/>
        <v>0</v>
      </c>
      <c r="X80">
        <f ca="1"/>
        <v>0</v>
      </c>
      <c r="Y80">
        <f ca="1"/>
        <v>0</v>
      </c>
      <c r="Z80">
        <f ca="1"/>
        <v>8</v>
      </c>
      <c r="AA80">
        <f ca="1"/>
        <v>0</v>
      </c>
      <c r="AB80">
        <f ca="1"/>
        <v>0</v>
      </c>
      <c r="AC80">
        <f ca="1"/>
        <v>0</v>
      </c>
      <c r="AD80">
        <f ca="1"/>
        <v>0</v>
      </c>
      <c r="AE80">
        <f ca="1"/>
        <v>0</v>
      </c>
      <c r="AF80">
        <f ca="1"/>
        <v>0</v>
      </c>
      <c r="AG80">
        <f ca="1"/>
        <v>0</v>
      </c>
      <c r="AH80">
        <f ca="1"/>
        <v>0</v>
      </c>
      <c r="AI80">
        <f ca="1"/>
        <v>0</v>
      </c>
      <c r="AJ80">
        <f ca="1"/>
        <v>0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  <c r="AQ80">
        <f ca="1"/>
        <v>0</v>
      </c>
      <c r="AR80">
        <f ca="1"/>
        <v>0</v>
      </c>
      <c r="AS80">
        <f ca="1"/>
        <v>0</v>
      </c>
      <c r="AT80">
        <f ca="1"/>
        <v>0</v>
      </c>
      <c r="AU80">
        <f ca="1"/>
        <v>0</v>
      </c>
      <c r="AV80">
        <f ca="1"/>
        <v>0</v>
      </c>
      <c r="AW80">
        <f ca="1"/>
        <v>0</v>
      </c>
      <c r="AX80">
        <f ca="1"/>
        <v>0</v>
      </c>
      <c r="AY80">
        <f ca="1"/>
        <v>0</v>
      </c>
      <c r="AZ80">
        <f ca="1"/>
        <v>0</v>
      </c>
      <c r="BA80">
        <f ca="1"/>
        <v>0</v>
      </c>
      <c r="BB80">
        <f ca="1"/>
        <v>0</v>
      </c>
      <c r="BC80">
        <f ca="1"/>
        <v>0</v>
      </c>
      <c r="BD80">
        <f ca="1"/>
        <v>0</v>
      </c>
      <c r="BE80">
        <f ca="1"/>
        <v>0</v>
      </c>
      <c r="BF80">
        <f ca="1"/>
        <v>0</v>
      </c>
      <c r="BG80">
        <f ca="1"/>
        <v>0</v>
      </c>
      <c r="BH80">
        <f ca="1"/>
        <v>0</v>
      </c>
      <c r="BI80">
        <f ca="1"/>
        <v>0</v>
      </c>
      <c r="BJ80">
        <f ca="1"/>
        <v>0</v>
      </c>
      <c r="BK80">
        <f ca="1"/>
        <v>0</v>
      </c>
      <c r="BL80">
        <f ca="1"/>
        <v>0</v>
      </c>
      <c r="BM80">
        <f ca="1"/>
        <v>0</v>
      </c>
      <c r="BN80">
        <f ca="1"/>
        <v>0</v>
      </c>
      <c r="BO80">
        <f ca="1"/>
        <v>0</v>
      </c>
      <c r="BP80">
        <f ca="1"/>
        <v>0</v>
      </c>
      <c r="BQ80">
        <f ca="1"/>
        <v>0</v>
      </c>
      <c r="BR80" t="str">
        <f ca="1"/>
        <v/>
      </c>
      <c r="BS80">
        <f ca="1"/>
        <v>0</v>
      </c>
      <c r="BT80">
        <f ca="1"/>
        <v>0</v>
      </c>
      <c r="BU80" t="b">
        <f ca="1"/>
        <v>0</v>
      </c>
      <c r="BV80" t="b">
        <f ca="1"/>
        <v>0</v>
      </c>
      <c r="BW80">
        <f ca="1"/>
        <v>0</v>
      </c>
      <c r="BX80">
        <f ca="1"/>
        <v>0</v>
      </c>
      <c r="BY80">
        <f ca="1"/>
        <v>0</v>
      </c>
      <c r="BZ80">
        <f ca="1"/>
        <v>0</v>
      </c>
      <c r="CA80">
        <f ca="1"/>
        <v>0</v>
      </c>
      <c r="CB80">
        <f ca="1"/>
        <v>0</v>
      </c>
      <c r="CC80" t="b">
        <f ca="1"/>
        <v>0</v>
      </c>
      <c r="CD80" t="b">
        <f ca="1"/>
        <v>0</v>
      </c>
      <c r="CE80">
        <f ca="1"/>
        <v>0</v>
      </c>
      <c r="CF80">
        <f ca="1"/>
        <v>0</v>
      </c>
      <c r="CG80">
        <f ca="1"/>
        <v>0</v>
      </c>
      <c r="CH80">
        <f ca="1"/>
        <v>47</v>
      </c>
      <c r="CI80">
        <f ca="1"/>
        <v>133</v>
      </c>
      <c r="CJ80">
        <f ca="1"/>
        <v>0</v>
      </c>
      <c r="CK80">
        <f ca="1"/>
        <v>0</v>
      </c>
      <c r="CL80">
        <f ca="1"/>
        <v>0</v>
      </c>
      <c r="CM80">
        <f ca="1"/>
        <v>0</v>
      </c>
      <c r="CN80">
        <f ca="1"/>
        <v>0</v>
      </c>
      <c r="CO80">
        <f ca="1"/>
        <v>0</v>
      </c>
      <c r="CP80">
        <f ca="1"/>
        <v>0</v>
      </c>
      <c r="CQ80">
        <f ca="1"/>
        <v>0</v>
      </c>
      <c r="CR80">
        <f ca="1"/>
        <v>0</v>
      </c>
      <c r="CS80">
        <f ca="1"/>
        <v>0</v>
      </c>
      <c r="CT80">
        <f ca="1"/>
        <v>0</v>
      </c>
      <c r="CU80">
        <f ca="1"/>
        <v>0</v>
      </c>
      <c r="CV80">
        <f ca="1"/>
        <v>0</v>
      </c>
      <c r="CW80">
        <f ca="1"/>
        <v>0</v>
      </c>
      <c r="CX80">
        <f ca="1"/>
        <v>0</v>
      </c>
      <c r="CY80">
        <f ca="1"/>
        <v>0</v>
      </c>
      <c r="CZ80">
        <f ca="1"/>
        <v>0</v>
      </c>
      <c r="DA80">
        <f ca="1"/>
        <v>0</v>
      </c>
      <c r="DB80" t="b">
        <f ca="1"/>
        <v>0</v>
      </c>
      <c r="DC80" t="b">
        <f ca="1"/>
        <v>0</v>
      </c>
      <c r="DD80">
        <f ca="1"/>
        <v>0</v>
      </c>
      <c r="DE80" t="b">
        <f ca="1"/>
        <v>0</v>
      </c>
      <c r="DF80">
        <f ca="1"/>
        <v>0</v>
      </c>
    </row>
    <row r="81" spans="1:110" x14ac:dyDescent="0.2">
      <c r="A81" t="str">
        <f ca="1"/>
        <v>6_1 Chalet</v>
      </c>
      <c r="B81">
        <f ca="1"/>
        <v>9</v>
      </c>
      <c r="C81">
        <f ca="1"/>
        <v>0</v>
      </c>
      <c r="D81">
        <f ca="1"/>
        <v>0</v>
      </c>
      <c r="E81">
        <f ca="1"/>
        <v>0</v>
      </c>
      <c r="F81">
        <f ca="1"/>
        <v>0</v>
      </c>
      <c r="G81">
        <f ca="1"/>
        <v>0</v>
      </c>
      <c r="H81">
        <f ca="1"/>
        <v>0</v>
      </c>
      <c r="I81">
        <f ca="1"/>
        <v>0</v>
      </c>
      <c r="J81" t="str">
        <f ca="1"/>
        <v>1:58</v>
      </c>
      <c r="K81" t="b">
        <f ca="1"/>
        <v>0</v>
      </c>
      <c r="L81" t="b">
        <f ca="1"/>
        <v>0</v>
      </c>
      <c r="M81" t="b">
        <f ca="1"/>
        <v>0</v>
      </c>
      <c r="N81" t="str">
        <f ca="1"/>
        <v>Zofia</v>
      </c>
      <c r="O81" t="b">
        <f ca="1"/>
        <v>0</v>
      </c>
      <c r="P81">
        <f ca="1"/>
        <v>0</v>
      </c>
      <c r="Q81">
        <f ca="1"/>
        <v>0</v>
      </c>
      <c r="R81">
        <f ca="1"/>
        <v>0</v>
      </c>
      <c r="S81">
        <f ca="1"/>
        <v>0</v>
      </c>
      <c r="T81">
        <f ca="1"/>
        <v>0</v>
      </c>
      <c r="U81">
        <f ca="1"/>
        <v>0</v>
      </c>
      <c r="V81">
        <f ca="1"/>
        <v>0</v>
      </c>
      <c r="W81">
        <f ca="1"/>
        <v>0</v>
      </c>
      <c r="X81">
        <f ca="1"/>
        <v>0</v>
      </c>
      <c r="Y81">
        <f ca="1"/>
        <v>0</v>
      </c>
      <c r="Z81">
        <f ca="1"/>
        <v>9</v>
      </c>
      <c r="AA81">
        <f ca="1"/>
        <v>0</v>
      </c>
      <c r="AB81">
        <f ca="1"/>
        <v>0</v>
      </c>
      <c r="AC81">
        <f ca="1"/>
        <v>0</v>
      </c>
      <c r="AD81">
        <f ca="1"/>
        <v>0</v>
      </c>
      <c r="AE81">
        <f ca="1"/>
        <v>0</v>
      </c>
      <c r="AF81">
        <f ca="1"/>
        <v>0</v>
      </c>
      <c r="AG81">
        <f ca="1"/>
        <v>0</v>
      </c>
      <c r="AH81">
        <f ca="1"/>
        <v>0</v>
      </c>
      <c r="AI81">
        <f ca="1"/>
        <v>0</v>
      </c>
      <c r="AJ81">
        <f ca="1"/>
        <v>0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  <c r="AQ81">
        <f ca="1"/>
        <v>0</v>
      </c>
      <c r="AR81">
        <f ca="1"/>
        <v>0</v>
      </c>
      <c r="AS81">
        <f ca="1"/>
        <v>0</v>
      </c>
      <c r="AT81">
        <f ca="1"/>
        <v>0</v>
      </c>
      <c r="AU81">
        <f ca="1"/>
        <v>0</v>
      </c>
      <c r="AV81">
        <f ca="1"/>
        <v>0</v>
      </c>
      <c r="AW81">
        <f ca="1"/>
        <v>0</v>
      </c>
      <c r="AX81">
        <f ca="1"/>
        <v>0</v>
      </c>
      <c r="AY81">
        <f ca="1"/>
        <v>0</v>
      </c>
      <c r="AZ81">
        <f ca="1"/>
        <v>0</v>
      </c>
      <c r="BA81">
        <f ca="1"/>
        <v>0</v>
      </c>
      <c r="BB81">
        <f ca="1"/>
        <v>0</v>
      </c>
      <c r="BC81">
        <f ca="1"/>
        <v>0</v>
      </c>
      <c r="BD81">
        <f ca="1"/>
        <v>0</v>
      </c>
      <c r="BE81">
        <f ca="1"/>
        <v>0</v>
      </c>
      <c r="BF81">
        <f ca="1"/>
        <v>0</v>
      </c>
      <c r="BG81">
        <f ca="1"/>
        <v>0</v>
      </c>
      <c r="BH81">
        <f ca="1"/>
        <v>0</v>
      </c>
      <c r="BI81">
        <f ca="1"/>
        <v>0</v>
      </c>
      <c r="BJ81">
        <f ca="1"/>
        <v>0</v>
      </c>
      <c r="BK81">
        <f ca="1"/>
        <v>0</v>
      </c>
      <c r="BL81">
        <f ca="1"/>
        <v>0</v>
      </c>
      <c r="BM81">
        <f ca="1"/>
        <v>0</v>
      </c>
      <c r="BN81">
        <f ca="1"/>
        <v>0</v>
      </c>
      <c r="BO81">
        <f ca="1"/>
        <v>0</v>
      </c>
      <c r="BP81">
        <f ca="1"/>
        <v>0</v>
      </c>
      <c r="BQ81">
        <f ca="1"/>
        <v>0</v>
      </c>
      <c r="BR81" t="str">
        <f ca="1"/>
        <v/>
      </c>
      <c r="BS81">
        <f ca="1"/>
        <v>0</v>
      </c>
      <c r="BT81">
        <f ca="1"/>
        <v>0</v>
      </c>
      <c r="BU81" t="b">
        <f ca="1"/>
        <v>0</v>
      </c>
      <c r="BV81" t="b">
        <f ca="1"/>
        <v>0</v>
      </c>
      <c r="BW81">
        <f ca="1"/>
        <v>0</v>
      </c>
      <c r="BX81">
        <f ca="1"/>
        <v>0</v>
      </c>
      <c r="BY81">
        <f ca="1"/>
        <v>0</v>
      </c>
      <c r="BZ81">
        <f ca="1"/>
        <v>0</v>
      </c>
      <c r="CA81">
        <f ca="1"/>
        <v>0</v>
      </c>
      <c r="CB81">
        <f ca="1"/>
        <v>0</v>
      </c>
      <c r="CC81" t="b">
        <f ca="1"/>
        <v>0</v>
      </c>
      <c r="CD81" t="b">
        <f ca="1"/>
        <v>0</v>
      </c>
      <c r="CE81">
        <f ca="1"/>
        <v>0</v>
      </c>
      <c r="CF81">
        <f ca="1"/>
        <v>0</v>
      </c>
      <c r="CG81">
        <f ca="1"/>
        <v>0</v>
      </c>
      <c r="CH81">
        <f ca="1"/>
        <v>118</v>
      </c>
      <c r="CI81">
        <f ca="1"/>
        <v>62</v>
      </c>
      <c r="CJ81">
        <f ca="1"/>
        <v>0</v>
      </c>
      <c r="CK81">
        <f ca="1"/>
        <v>0</v>
      </c>
      <c r="CL81">
        <f ca="1"/>
        <v>0</v>
      </c>
      <c r="CM81">
        <f ca="1"/>
        <v>0</v>
      </c>
      <c r="CN81">
        <f ca="1"/>
        <v>0</v>
      </c>
      <c r="CO81">
        <f ca="1"/>
        <v>0</v>
      </c>
      <c r="CP81">
        <f ca="1"/>
        <v>0</v>
      </c>
      <c r="CQ81">
        <f ca="1"/>
        <v>0</v>
      </c>
      <c r="CR81">
        <f ca="1"/>
        <v>0</v>
      </c>
      <c r="CS81">
        <f ca="1"/>
        <v>0</v>
      </c>
      <c r="CT81">
        <f ca="1"/>
        <v>0</v>
      </c>
      <c r="CU81">
        <f ca="1"/>
        <v>0</v>
      </c>
      <c r="CV81">
        <f ca="1"/>
        <v>0</v>
      </c>
      <c r="CW81">
        <f ca="1"/>
        <v>0</v>
      </c>
      <c r="CX81">
        <f ca="1"/>
        <v>0</v>
      </c>
      <c r="CY81">
        <f ca="1"/>
        <v>0</v>
      </c>
      <c r="CZ81">
        <f ca="1"/>
        <v>0</v>
      </c>
      <c r="DA81">
        <f ca="1"/>
        <v>0</v>
      </c>
      <c r="DB81" t="b">
        <f ca="1"/>
        <v>0</v>
      </c>
      <c r="DC81" t="b">
        <f ca="1"/>
        <v>0</v>
      </c>
      <c r="DD81">
        <f ca="1"/>
        <v>0</v>
      </c>
      <c r="DE81" t="b">
        <f ca="1"/>
        <v>0</v>
      </c>
      <c r="DF81">
        <f ca="1"/>
        <v>0</v>
      </c>
    </row>
    <row r="82" spans="1:110" x14ac:dyDescent="0.2">
      <c r="A82" t="str">
        <f ca="1"/>
        <v>6_3 Chalet</v>
      </c>
      <c r="B82">
        <f ca="1"/>
        <v>1</v>
      </c>
      <c r="C82">
        <f ca="1"/>
        <v>0</v>
      </c>
      <c r="D82">
        <f ca="1"/>
        <v>0</v>
      </c>
      <c r="E82">
        <f ca="1"/>
        <v>0</v>
      </c>
      <c r="F82">
        <f ca="1"/>
        <v>0</v>
      </c>
      <c r="G82">
        <f ca="1"/>
        <v>0</v>
      </c>
      <c r="H82">
        <f ca="1"/>
        <v>0</v>
      </c>
      <c r="I82">
        <f ca="1"/>
        <v>0</v>
      </c>
      <c r="J82" t="str">
        <f ca="1"/>
        <v>1:53</v>
      </c>
      <c r="K82" t="b">
        <f ca="1"/>
        <v>0</v>
      </c>
      <c r="L82" t="b">
        <f ca="1"/>
        <v>0</v>
      </c>
      <c r="M82" t="b">
        <f ca="1"/>
        <v>0</v>
      </c>
      <c r="N82" t="str">
        <f ca="1"/>
        <v>Zofia</v>
      </c>
      <c r="O82" t="b">
        <f ca="1"/>
        <v>0</v>
      </c>
      <c r="P82">
        <f ca="1"/>
        <v>0</v>
      </c>
      <c r="Q82">
        <f ca="1"/>
        <v>0</v>
      </c>
      <c r="R82">
        <f ca="1"/>
        <v>0</v>
      </c>
      <c r="S82">
        <f ca="1"/>
        <v>0</v>
      </c>
      <c r="T82">
        <f ca="1"/>
        <v>0</v>
      </c>
      <c r="U82">
        <f ca="1"/>
        <v>0</v>
      </c>
      <c r="V82">
        <f ca="1"/>
        <v>0</v>
      </c>
      <c r="W82">
        <f ca="1"/>
        <v>0</v>
      </c>
      <c r="X82">
        <f ca="1"/>
        <v>0</v>
      </c>
      <c r="Y82">
        <f ca="1"/>
        <v>0</v>
      </c>
      <c r="Z82">
        <f ca="1"/>
        <v>1</v>
      </c>
      <c r="AA82">
        <f ca="1"/>
        <v>0</v>
      </c>
      <c r="AB82">
        <f ca="1"/>
        <v>0</v>
      </c>
      <c r="AC82">
        <f ca="1"/>
        <v>0</v>
      </c>
      <c r="AD82">
        <f ca="1"/>
        <v>0</v>
      </c>
      <c r="AE82">
        <f ca="1"/>
        <v>0</v>
      </c>
      <c r="AF82">
        <f ca="1"/>
        <v>0</v>
      </c>
      <c r="AG82">
        <f ca="1"/>
        <v>0</v>
      </c>
      <c r="AH82">
        <f ca="1"/>
        <v>0</v>
      </c>
      <c r="AI82">
        <f ca="1"/>
        <v>0</v>
      </c>
      <c r="AJ82">
        <f ca="1"/>
        <v>0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  <c r="AQ82">
        <f ca="1"/>
        <v>0</v>
      </c>
      <c r="AR82">
        <f ca="1"/>
        <v>0</v>
      </c>
      <c r="AS82">
        <f ca="1"/>
        <v>0</v>
      </c>
      <c r="AT82">
        <f ca="1"/>
        <v>0</v>
      </c>
      <c r="AU82">
        <f ca="1"/>
        <v>0</v>
      </c>
      <c r="AV82">
        <f ca="1"/>
        <v>0</v>
      </c>
      <c r="AW82">
        <f ca="1"/>
        <v>0</v>
      </c>
      <c r="AX82">
        <f ca="1"/>
        <v>0</v>
      </c>
      <c r="AY82">
        <f ca="1"/>
        <v>0</v>
      </c>
      <c r="AZ82">
        <f ca="1"/>
        <v>0</v>
      </c>
      <c r="BA82">
        <f ca="1"/>
        <v>0</v>
      </c>
      <c r="BB82">
        <f ca="1"/>
        <v>0</v>
      </c>
      <c r="BC82">
        <f ca="1"/>
        <v>0</v>
      </c>
      <c r="BD82">
        <f ca="1"/>
        <v>0</v>
      </c>
      <c r="BE82">
        <f ca="1"/>
        <v>0</v>
      </c>
      <c r="BF82">
        <f ca="1"/>
        <v>0</v>
      </c>
      <c r="BG82">
        <f ca="1"/>
        <v>0</v>
      </c>
      <c r="BH82">
        <f ca="1"/>
        <v>0</v>
      </c>
      <c r="BI82">
        <f ca="1"/>
        <v>0</v>
      </c>
      <c r="BJ82">
        <f ca="1"/>
        <v>0</v>
      </c>
      <c r="BK82">
        <f ca="1"/>
        <v>0</v>
      </c>
      <c r="BL82">
        <f ca="1"/>
        <v>0</v>
      </c>
      <c r="BM82">
        <f ca="1"/>
        <v>0</v>
      </c>
      <c r="BN82">
        <f ca="1"/>
        <v>0</v>
      </c>
      <c r="BO82">
        <f ca="1"/>
        <v>0</v>
      </c>
      <c r="BP82">
        <f ca="1"/>
        <v>0</v>
      </c>
      <c r="BQ82">
        <f ca="1"/>
        <v>0</v>
      </c>
      <c r="BR82" t="str">
        <f ca="1"/>
        <v/>
      </c>
      <c r="BS82">
        <f ca="1"/>
        <v>0</v>
      </c>
      <c r="BT82">
        <f ca="1"/>
        <v>0</v>
      </c>
      <c r="BU82" t="b">
        <f ca="1"/>
        <v>0</v>
      </c>
      <c r="BV82" t="b">
        <f ca="1"/>
        <v>0</v>
      </c>
      <c r="BW82">
        <f ca="1"/>
        <v>0</v>
      </c>
      <c r="BX82">
        <f ca="1"/>
        <v>0</v>
      </c>
      <c r="BY82">
        <f ca="1"/>
        <v>0</v>
      </c>
      <c r="BZ82">
        <f ca="1"/>
        <v>0</v>
      </c>
      <c r="CA82">
        <f ca="1"/>
        <v>1</v>
      </c>
      <c r="CB82">
        <f ca="1"/>
        <v>0</v>
      </c>
      <c r="CC82" t="b">
        <f ca="1"/>
        <v>1</v>
      </c>
      <c r="CD82" t="b">
        <f ca="1"/>
        <v>1</v>
      </c>
      <c r="CE82">
        <f ca="1"/>
        <v>0</v>
      </c>
      <c r="CF82">
        <f ca="1"/>
        <v>0</v>
      </c>
      <c r="CG82">
        <f ca="1"/>
        <v>0</v>
      </c>
      <c r="CH82">
        <f ca="1"/>
        <v>113</v>
      </c>
      <c r="CI82">
        <f ca="1"/>
        <v>67</v>
      </c>
      <c r="CJ82">
        <f ca="1"/>
        <v>0</v>
      </c>
      <c r="CK82">
        <f ca="1"/>
        <v>0</v>
      </c>
      <c r="CL82">
        <f ca="1"/>
        <v>0</v>
      </c>
      <c r="CM82">
        <f ca="1"/>
        <v>0</v>
      </c>
      <c r="CN82">
        <f ca="1"/>
        <v>0</v>
      </c>
      <c r="CO82">
        <f ca="1"/>
        <v>0</v>
      </c>
      <c r="CP82">
        <f ca="1"/>
        <v>0</v>
      </c>
      <c r="CQ82">
        <f ca="1"/>
        <v>0</v>
      </c>
      <c r="CR82">
        <f ca="1"/>
        <v>0</v>
      </c>
      <c r="CS82">
        <f ca="1"/>
        <v>0</v>
      </c>
      <c r="CT82">
        <f ca="1"/>
        <v>0</v>
      </c>
      <c r="CU82" t="b">
        <f ca="1"/>
        <v>1</v>
      </c>
      <c r="CV82" t="b">
        <f ca="1"/>
        <v>0</v>
      </c>
      <c r="CW82">
        <f ca="1"/>
        <v>67</v>
      </c>
      <c r="CX82">
        <f ca="1"/>
        <v>74</v>
      </c>
      <c r="CY82">
        <f ca="1"/>
        <v>1</v>
      </c>
      <c r="CZ82">
        <f ca="1"/>
        <v>0</v>
      </c>
      <c r="DA82">
        <f ca="1"/>
        <v>0</v>
      </c>
      <c r="DB82" t="b">
        <f ca="1"/>
        <v>0</v>
      </c>
      <c r="DC82" t="b">
        <f ca="1"/>
        <v>0</v>
      </c>
      <c r="DD82">
        <f ca="1"/>
        <v>0</v>
      </c>
      <c r="DE82" t="b">
        <f ca="1"/>
        <v>0</v>
      </c>
      <c r="DF82">
        <f ca="1"/>
        <v>0</v>
      </c>
    </row>
    <row r="83" spans="1:110" x14ac:dyDescent="0.2">
      <c r="A83" t="str">
        <f ca="1"/>
        <v>6_3 Chalet</v>
      </c>
      <c r="B83">
        <f ca="1"/>
        <v>2</v>
      </c>
      <c r="C83">
        <f ca="1"/>
        <v>0</v>
      </c>
      <c r="D83">
        <f ca="1"/>
        <v>0</v>
      </c>
      <c r="E83">
        <f ca="1"/>
        <v>0</v>
      </c>
      <c r="F83">
        <f ca="1"/>
        <v>0</v>
      </c>
      <c r="G83">
        <f ca="1"/>
        <v>0</v>
      </c>
      <c r="H83">
        <f ca="1"/>
        <v>0</v>
      </c>
      <c r="I83">
        <f ca="1"/>
        <v>0</v>
      </c>
      <c r="J83">
        <f ca="1"/>
        <v>0</v>
      </c>
      <c r="K83" t="b">
        <f ca="1"/>
        <v>0</v>
      </c>
      <c r="L83" t="b">
        <f ca="1"/>
        <v>0</v>
      </c>
      <c r="M83" t="b">
        <f ca="1"/>
        <v>0</v>
      </c>
      <c r="N83" t="str">
        <f ca="1"/>
        <v>Zofia</v>
      </c>
      <c r="O83" t="b">
        <f ca="1"/>
        <v>0</v>
      </c>
      <c r="P83">
        <f ca="1"/>
        <v>0</v>
      </c>
      <c r="Q83">
        <f ca="1"/>
        <v>0</v>
      </c>
      <c r="R83">
        <f ca="1"/>
        <v>0</v>
      </c>
      <c r="S83">
        <f ca="1"/>
        <v>0</v>
      </c>
      <c r="T83">
        <f ca="1"/>
        <v>0</v>
      </c>
      <c r="U83">
        <f ca="1"/>
        <v>0</v>
      </c>
      <c r="V83">
        <f ca="1"/>
        <v>0</v>
      </c>
      <c r="W83">
        <f ca="1"/>
        <v>0</v>
      </c>
      <c r="X83">
        <f ca="1"/>
        <v>0</v>
      </c>
      <c r="Y83">
        <f ca="1"/>
        <v>0</v>
      </c>
      <c r="Z83">
        <f ca="1"/>
        <v>2</v>
      </c>
      <c r="AA83">
        <f ca="1"/>
        <v>0</v>
      </c>
      <c r="AB83">
        <f ca="1"/>
        <v>0</v>
      </c>
      <c r="AC83">
        <f ca="1"/>
        <v>0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H83">
        <f ca="1"/>
        <v>0</v>
      </c>
      <c r="AI83">
        <f ca="1"/>
        <v>0</v>
      </c>
      <c r="AJ83">
        <f ca="1"/>
        <v>0</v>
      </c>
      <c r="AK83">
        <f ca="1"/>
        <v>0</v>
      </c>
      <c r="AL83">
        <f ca="1"/>
        <v>0</v>
      </c>
      <c r="AM83">
        <f ca="1"/>
        <v>0</v>
      </c>
      <c r="AN83">
        <f ca="1"/>
        <v>0</v>
      </c>
      <c r="AO83">
        <f ca="1"/>
        <v>0</v>
      </c>
      <c r="AP83">
        <f ca="1"/>
        <v>0</v>
      </c>
      <c r="AQ83">
        <f ca="1"/>
        <v>0</v>
      </c>
      <c r="AR83">
        <f ca="1"/>
        <v>0</v>
      </c>
      <c r="AS83">
        <f ca="1"/>
        <v>0</v>
      </c>
      <c r="AT83">
        <f ca="1"/>
        <v>0</v>
      </c>
      <c r="AU83">
        <f ca="1"/>
        <v>0</v>
      </c>
      <c r="AV83">
        <f ca="1"/>
        <v>0</v>
      </c>
      <c r="AW83">
        <f ca="1"/>
        <v>0</v>
      </c>
      <c r="AX83">
        <f ca="1"/>
        <v>0</v>
      </c>
      <c r="AY83">
        <f ca="1"/>
        <v>0</v>
      </c>
      <c r="AZ83">
        <f ca="1"/>
        <v>0</v>
      </c>
      <c r="BA83">
        <f ca="1"/>
        <v>0</v>
      </c>
      <c r="BB83">
        <f ca="1"/>
        <v>0</v>
      </c>
      <c r="BC83">
        <f ca="1"/>
        <v>0</v>
      </c>
      <c r="BD83">
        <f ca="1"/>
        <v>0</v>
      </c>
      <c r="BE83">
        <f ca="1"/>
        <v>0</v>
      </c>
      <c r="BF83">
        <f ca="1"/>
        <v>0</v>
      </c>
      <c r="BG83">
        <f ca="1"/>
        <v>0</v>
      </c>
      <c r="BH83">
        <f ca="1"/>
        <v>0</v>
      </c>
      <c r="BI83">
        <f ca="1"/>
        <v>0</v>
      </c>
      <c r="BJ83">
        <f ca="1"/>
        <v>0</v>
      </c>
      <c r="BK83">
        <f ca="1"/>
        <v>0</v>
      </c>
      <c r="BL83">
        <f ca="1"/>
        <v>0</v>
      </c>
      <c r="BM83">
        <f ca="1"/>
        <v>0</v>
      </c>
      <c r="BN83">
        <f ca="1"/>
        <v>0</v>
      </c>
      <c r="BO83">
        <f ca="1"/>
        <v>0</v>
      </c>
      <c r="BP83">
        <f ca="1"/>
        <v>0</v>
      </c>
      <c r="BQ83">
        <f ca="1"/>
        <v>0</v>
      </c>
      <c r="BR83" t="str">
        <f ca="1"/>
        <v/>
      </c>
      <c r="BS83">
        <f ca="1"/>
        <v>0</v>
      </c>
      <c r="BT83">
        <f ca="1"/>
        <v>0</v>
      </c>
      <c r="BU83" t="b">
        <f ca="1"/>
        <v>0</v>
      </c>
      <c r="BV83" t="b">
        <f ca="1"/>
        <v>0</v>
      </c>
      <c r="BW83">
        <f ca="1"/>
        <v>0</v>
      </c>
      <c r="BX83">
        <f ca="1"/>
        <v>0</v>
      </c>
      <c r="BY83">
        <f ca="1"/>
        <v>0</v>
      </c>
      <c r="BZ83">
        <f ca="1"/>
        <v>0</v>
      </c>
      <c r="CA83">
        <f ca="1"/>
        <v>2</v>
      </c>
      <c r="CB83">
        <f ca="1"/>
        <v>2</v>
      </c>
      <c r="CC83" t="b">
        <f ca="1"/>
        <v>1</v>
      </c>
      <c r="CD83" t="b">
        <f ca="1"/>
        <v>1</v>
      </c>
      <c r="CE83">
        <f ca="1"/>
        <v>0</v>
      </c>
      <c r="CF83">
        <f ca="1"/>
        <v>0</v>
      </c>
      <c r="CG83">
        <f ca="1"/>
        <v>0</v>
      </c>
      <c r="CH83">
        <f ca="1"/>
        <v>0</v>
      </c>
      <c r="CI83" t="b">
        <f ca="1"/>
        <v>0</v>
      </c>
      <c r="CJ83">
        <f ca="1"/>
        <v>0</v>
      </c>
      <c r="CK83">
        <f ca="1"/>
        <v>0</v>
      </c>
      <c r="CL83">
        <f ca="1"/>
        <v>0</v>
      </c>
      <c r="CM83">
        <f ca="1"/>
        <v>0</v>
      </c>
      <c r="CN83">
        <f ca="1"/>
        <v>0</v>
      </c>
      <c r="CO83">
        <f ca="1"/>
        <v>0</v>
      </c>
      <c r="CP83">
        <f ca="1"/>
        <v>0</v>
      </c>
      <c r="CQ83">
        <f ca="1"/>
        <v>0</v>
      </c>
      <c r="CR83">
        <f ca="1"/>
        <v>0</v>
      </c>
      <c r="CS83">
        <f ca="1"/>
        <v>0</v>
      </c>
      <c r="CT83">
        <f ca="1"/>
        <v>0</v>
      </c>
      <c r="CU83" t="b">
        <f ca="1"/>
        <v>1</v>
      </c>
      <c r="CV83" t="b">
        <f ca="1"/>
        <v>0</v>
      </c>
      <c r="CW83" t="b">
        <f ca="1"/>
        <v>0</v>
      </c>
      <c r="CX83">
        <f ca="1"/>
        <v>69</v>
      </c>
      <c r="CY83">
        <f ca="1"/>
        <v>2</v>
      </c>
      <c r="CZ83">
        <f ca="1"/>
        <v>0</v>
      </c>
      <c r="DA83">
        <f ca="1"/>
        <v>0</v>
      </c>
      <c r="DB83" t="b">
        <f ca="1"/>
        <v>0</v>
      </c>
      <c r="DC83" t="b">
        <f ca="1"/>
        <v>1</v>
      </c>
      <c r="DD83">
        <f ca="1"/>
        <v>0</v>
      </c>
      <c r="DE83" t="b">
        <f ca="1"/>
        <v>0</v>
      </c>
      <c r="DF83">
        <f ca="1"/>
        <v>0</v>
      </c>
    </row>
    <row r="84" spans="1:110" x14ac:dyDescent="0.2">
      <c r="A84" t="str">
        <f ca="1"/>
        <v>6_3 Chalet</v>
      </c>
      <c r="B84">
        <f ca="1"/>
        <v>3</v>
      </c>
      <c r="C84">
        <f ca="1"/>
        <v>0</v>
      </c>
      <c r="D84">
        <f ca="1"/>
        <v>0</v>
      </c>
      <c r="E84">
        <f ca="1"/>
        <v>0</v>
      </c>
      <c r="F84">
        <f ca="1"/>
        <v>0</v>
      </c>
      <c r="G84">
        <f ca="1"/>
        <v>0</v>
      </c>
      <c r="H84">
        <f ca="1"/>
        <v>0</v>
      </c>
      <c r="I84">
        <f ca="1"/>
        <v>0</v>
      </c>
      <c r="J84" t="str">
        <f ca="1"/>
        <v>0:27</v>
      </c>
      <c r="K84" t="b">
        <f ca="1"/>
        <v>0</v>
      </c>
      <c r="L84" t="b">
        <f ca="1"/>
        <v>0</v>
      </c>
      <c r="M84" t="b">
        <f ca="1"/>
        <v>0</v>
      </c>
      <c r="N84" t="str">
        <f ca="1"/>
        <v>Zofia</v>
      </c>
      <c r="O84" t="b">
        <f ca="1"/>
        <v>0</v>
      </c>
      <c r="P84">
        <f ca="1"/>
        <v>0</v>
      </c>
      <c r="Q84">
        <f ca="1"/>
        <v>0</v>
      </c>
      <c r="R84">
        <f ca="1"/>
        <v>0</v>
      </c>
      <c r="S84">
        <f ca="1"/>
        <v>0</v>
      </c>
      <c r="T84">
        <f ca="1"/>
        <v>0</v>
      </c>
      <c r="U84">
        <f ca="1"/>
        <v>0</v>
      </c>
      <c r="V84">
        <f ca="1"/>
        <v>0</v>
      </c>
      <c r="W84">
        <f ca="1"/>
        <v>0</v>
      </c>
      <c r="X84">
        <f ca="1"/>
        <v>0</v>
      </c>
      <c r="Y84">
        <f ca="1"/>
        <v>0</v>
      </c>
      <c r="Z84">
        <f ca="1"/>
        <v>3</v>
      </c>
      <c r="AA84">
        <f ca="1"/>
        <v>0</v>
      </c>
      <c r="AB84">
        <f ca="1"/>
        <v>0</v>
      </c>
      <c r="AC84">
        <f ca="1"/>
        <v>0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H84">
        <f ca="1"/>
        <v>0</v>
      </c>
      <c r="AI84">
        <f ca="1"/>
        <v>0</v>
      </c>
      <c r="AJ84">
        <f ca="1"/>
        <v>0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  <c r="AQ84">
        <f ca="1"/>
        <v>0</v>
      </c>
      <c r="AR84">
        <f ca="1"/>
        <v>0</v>
      </c>
      <c r="AS84">
        <f ca="1"/>
        <v>0</v>
      </c>
      <c r="AT84">
        <f ca="1"/>
        <v>0</v>
      </c>
      <c r="AU84">
        <f ca="1"/>
        <v>0</v>
      </c>
      <c r="AV84">
        <f ca="1"/>
        <v>0</v>
      </c>
      <c r="AW84">
        <f ca="1"/>
        <v>0</v>
      </c>
      <c r="AX84">
        <f ca="1"/>
        <v>0</v>
      </c>
      <c r="AY84">
        <f ca="1"/>
        <v>0</v>
      </c>
      <c r="AZ84">
        <f ca="1"/>
        <v>0</v>
      </c>
      <c r="BA84">
        <f ca="1"/>
        <v>0</v>
      </c>
      <c r="BB84">
        <f ca="1"/>
        <v>0</v>
      </c>
      <c r="BC84">
        <f ca="1"/>
        <v>0</v>
      </c>
      <c r="BD84">
        <f ca="1"/>
        <v>0</v>
      </c>
      <c r="BE84">
        <f ca="1"/>
        <v>0</v>
      </c>
      <c r="BF84">
        <f ca="1"/>
        <v>0</v>
      </c>
      <c r="BG84">
        <f ca="1"/>
        <v>0</v>
      </c>
      <c r="BH84">
        <f ca="1"/>
        <v>0</v>
      </c>
      <c r="BI84">
        <f ca="1"/>
        <v>0</v>
      </c>
      <c r="BJ84">
        <f ca="1"/>
        <v>0</v>
      </c>
      <c r="BK84">
        <f ca="1"/>
        <v>0</v>
      </c>
      <c r="BL84">
        <f ca="1"/>
        <v>0</v>
      </c>
      <c r="BM84">
        <f ca="1"/>
        <v>0</v>
      </c>
      <c r="BN84">
        <f ca="1"/>
        <v>0</v>
      </c>
      <c r="BO84">
        <f ca="1"/>
        <v>0</v>
      </c>
      <c r="BP84">
        <f ca="1"/>
        <v>0</v>
      </c>
      <c r="BQ84">
        <f ca="1"/>
        <v>0</v>
      </c>
      <c r="BR84" t="str">
        <f ca="1"/>
        <v/>
      </c>
      <c r="BS84">
        <f ca="1"/>
        <v>0</v>
      </c>
      <c r="BT84">
        <f ca="1"/>
        <v>0</v>
      </c>
      <c r="BU84" t="b">
        <f ca="1"/>
        <v>0</v>
      </c>
      <c r="BV84" t="b">
        <f ca="1"/>
        <v>0</v>
      </c>
      <c r="BW84">
        <f ca="1"/>
        <v>0</v>
      </c>
      <c r="BX84">
        <f ca="1"/>
        <v>0</v>
      </c>
      <c r="BY84">
        <f ca="1"/>
        <v>0</v>
      </c>
      <c r="BZ84">
        <f ca="1"/>
        <v>0</v>
      </c>
      <c r="CA84">
        <f ca="1"/>
        <v>1</v>
      </c>
      <c r="CB84">
        <f ca="1"/>
        <v>0</v>
      </c>
      <c r="CC84" t="b">
        <f ca="1"/>
        <v>0</v>
      </c>
      <c r="CD84" t="b">
        <f ca="1"/>
        <v>1</v>
      </c>
      <c r="CE84">
        <f ca="1"/>
        <v>0</v>
      </c>
      <c r="CF84">
        <f ca="1"/>
        <v>1</v>
      </c>
      <c r="CG84">
        <f ca="1"/>
        <v>0</v>
      </c>
      <c r="CH84">
        <f ca="1"/>
        <v>27</v>
      </c>
      <c r="CI84">
        <f ca="1"/>
        <v>153</v>
      </c>
      <c r="CJ84">
        <f ca="1"/>
        <v>0</v>
      </c>
      <c r="CK84">
        <f ca="1"/>
        <v>0</v>
      </c>
      <c r="CL84">
        <f ca="1"/>
        <v>0</v>
      </c>
      <c r="CM84">
        <f ca="1"/>
        <v>0</v>
      </c>
      <c r="CN84">
        <f ca="1"/>
        <v>0</v>
      </c>
      <c r="CO84">
        <f ca="1"/>
        <v>0</v>
      </c>
      <c r="CP84">
        <f ca="1"/>
        <v>0</v>
      </c>
      <c r="CQ84">
        <f ca="1"/>
        <v>0</v>
      </c>
      <c r="CR84">
        <f ca="1"/>
        <v>0</v>
      </c>
      <c r="CS84">
        <f ca="1"/>
        <v>0</v>
      </c>
      <c r="CT84">
        <f ca="1"/>
        <v>0</v>
      </c>
      <c r="CU84" t="b">
        <f ca="1"/>
        <v>1</v>
      </c>
      <c r="CV84" t="b">
        <f ca="1"/>
        <v>0</v>
      </c>
      <c r="CW84">
        <f ca="1"/>
        <v>153</v>
      </c>
      <c r="CX84">
        <f ca="1"/>
        <v>52</v>
      </c>
      <c r="CY84">
        <f ca="1"/>
        <v>1</v>
      </c>
      <c r="CZ84">
        <f ca="1"/>
        <v>0</v>
      </c>
      <c r="DA84">
        <f ca="1"/>
        <v>0</v>
      </c>
      <c r="DB84" t="b">
        <f ca="1"/>
        <v>0</v>
      </c>
      <c r="DC84" t="b">
        <f ca="1"/>
        <v>0</v>
      </c>
      <c r="DD84">
        <f ca="1"/>
        <v>0</v>
      </c>
      <c r="DE84" t="b">
        <f ca="1"/>
        <v>0</v>
      </c>
      <c r="DF84">
        <f ca="1"/>
        <v>0</v>
      </c>
    </row>
    <row r="85" spans="1:110" x14ac:dyDescent="0.2">
      <c r="A85" t="str">
        <f ca="1"/>
        <v>6_3 Chalet</v>
      </c>
      <c r="B85">
        <f ca="1"/>
        <v>4</v>
      </c>
      <c r="C85">
        <f ca="1"/>
        <v>0</v>
      </c>
      <c r="D85">
        <f ca="1"/>
        <v>0</v>
      </c>
      <c r="E85">
        <f ca="1"/>
        <v>0</v>
      </c>
      <c r="F85">
        <f ca="1"/>
        <v>0</v>
      </c>
      <c r="G85">
        <f ca="1"/>
        <v>0</v>
      </c>
      <c r="H85">
        <f ca="1"/>
        <v>0</v>
      </c>
      <c r="I85">
        <f ca="1"/>
        <v>0</v>
      </c>
      <c r="J85" t="str">
        <f ca="1"/>
        <v>0:27</v>
      </c>
      <c r="K85" t="b">
        <f ca="1"/>
        <v>0</v>
      </c>
      <c r="L85" t="b">
        <f ca="1"/>
        <v>0</v>
      </c>
      <c r="M85" t="b">
        <f ca="1"/>
        <v>0</v>
      </c>
      <c r="N85" t="str">
        <f ca="1"/>
        <v>Zofia</v>
      </c>
      <c r="O85" t="b">
        <f ca="1"/>
        <v>0</v>
      </c>
      <c r="P85">
        <f ca="1"/>
        <v>0</v>
      </c>
      <c r="Q85">
        <f ca="1"/>
        <v>0</v>
      </c>
      <c r="R85">
        <f ca="1"/>
        <v>0</v>
      </c>
      <c r="S85">
        <f ca="1"/>
        <v>0</v>
      </c>
      <c r="T85">
        <f ca="1"/>
        <v>0</v>
      </c>
      <c r="U85">
        <f ca="1"/>
        <v>0</v>
      </c>
      <c r="V85">
        <f ca="1"/>
        <v>0</v>
      </c>
      <c r="W85">
        <f ca="1"/>
        <v>0</v>
      </c>
      <c r="X85">
        <f ca="1"/>
        <v>0</v>
      </c>
      <c r="Y85">
        <f ca="1"/>
        <v>0</v>
      </c>
      <c r="Z85">
        <f ca="1"/>
        <v>4</v>
      </c>
      <c r="AA85">
        <f ca="1"/>
        <v>0</v>
      </c>
      <c r="AB85">
        <f ca="1"/>
        <v>0</v>
      </c>
      <c r="AC85">
        <f ca="1"/>
        <v>0</v>
      </c>
      <c r="AD85">
        <f ca="1"/>
        <v>0</v>
      </c>
      <c r="AE85">
        <f ca="1"/>
        <v>0</v>
      </c>
      <c r="AF85">
        <f ca="1"/>
        <v>0</v>
      </c>
      <c r="AG85">
        <f ca="1"/>
        <v>0</v>
      </c>
      <c r="AH85">
        <f ca="1"/>
        <v>0</v>
      </c>
      <c r="AI85">
        <f ca="1"/>
        <v>0</v>
      </c>
      <c r="AJ85">
        <f ca="1"/>
        <v>0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  <c r="AQ85">
        <f ca="1"/>
        <v>0</v>
      </c>
      <c r="AR85">
        <f ca="1"/>
        <v>0</v>
      </c>
      <c r="AS85">
        <f ca="1"/>
        <v>0</v>
      </c>
      <c r="AT85">
        <f ca="1"/>
        <v>0</v>
      </c>
      <c r="AU85">
        <f ca="1"/>
        <v>0</v>
      </c>
      <c r="AV85">
        <f ca="1"/>
        <v>0</v>
      </c>
      <c r="AW85">
        <f ca="1"/>
        <v>0</v>
      </c>
      <c r="AX85">
        <f ca="1"/>
        <v>0</v>
      </c>
      <c r="AY85">
        <f ca="1"/>
        <v>0</v>
      </c>
      <c r="AZ85">
        <f ca="1"/>
        <v>0</v>
      </c>
      <c r="BA85">
        <f ca="1"/>
        <v>0</v>
      </c>
      <c r="BB85">
        <f ca="1"/>
        <v>0</v>
      </c>
      <c r="BC85">
        <f ca="1"/>
        <v>0</v>
      </c>
      <c r="BD85">
        <f ca="1"/>
        <v>0</v>
      </c>
      <c r="BE85">
        <f ca="1"/>
        <v>0</v>
      </c>
      <c r="BF85">
        <f ca="1"/>
        <v>0</v>
      </c>
      <c r="BG85">
        <f ca="1"/>
        <v>0</v>
      </c>
      <c r="BH85">
        <f ca="1"/>
        <v>0</v>
      </c>
      <c r="BI85">
        <f ca="1"/>
        <v>0</v>
      </c>
      <c r="BJ85">
        <f ca="1"/>
        <v>0</v>
      </c>
      <c r="BK85">
        <f ca="1"/>
        <v>0</v>
      </c>
      <c r="BL85">
        <f ca="1"/>
        <v>0</v>
      </c>
      <c r="BM85">
        <f ca="1"/>
        <v>0</v>
      </c>
      <c r="BN85">
        <f ca="1"/>
        <v>0</v>
      </c>
      <c r="BO85">
        <f ca="1"/>
        <v>0</v>
      </c>
      <c r="BP85">
        <f ca="1"/>
        <v>0</v>
      </c>
      <c r="BQ85">
        <f ca="1"/>
        <v>0</v>
      </c>
      <c r="BR85" t="str">
        <f ca="1"/>
        <v/>
      </c>
      <c r="BS85">
        <f ca="1"/>
        <v>0</v>
      </c>
      <c r="BT85">
        <f ca="1"/>
        <v>0</v>
      </c>
      <c r="BU85" t="b">
        <f ca="1"/>
        <v>0</v>
      </c>
      <c r="BV85" t="b">
        <f ca="1"/>
        <v>0</v>
      </c>
      <c r="BW85">
        <f ca="1"/>
        <v>0</v>
      </c>
      <c r="BX85">
        <f ca="1"/>
        <v>0</v>
      </c>
      <c r="BY85">
        <f ca="1"/>
        <v>0</v>
      </c>
      <c r="BZ85">
        <f ca="1"/>
        <v>0</v>
      </c>
      <c r="CA85">
        <f ca="1"/>
        <v>0</v>
      </c>
      <c r="CB85">
        <f ca="1"/>
        <v>0</v>
      </c>
      <c r="CC85" t="b">
        <f ca="1"/>
        <v>0</v>
      </c>
      <c r="CD85" t="b">
        <f ca="1"/>
        <v>0</v>
      </c>
      <c r="CE85">
        <f ca="1"/>
        <v>0</v>
      </c>
      <c r="CF85">
        <f ca="1"/>
        <v>0</v>
      </c>
      <c r="CG85">
        <f ca="1"/>
        <v>0</v>
      </c>
      <c r="CH85">
        <f ca="1"/>
        <v>27</v>
      </c>
      <c r="CI85">
        <f ca="1"/>
        <v>153</v>
      </c>
      <c r="CJ85">
        <f ca="1"/>
        <v>0</v>
      </c>
      <c r="CK85">
        <f ca="1"/>
        <v>0</v>
      </c>
      <c r="CL85">
        <f ca="1"/>
        <v>0</v>
      </c>
      <c r="CM85">
        <f ca="1"/>
        <v>0</v>
      </c>
      <c r="CN85">
        <f ca="1"/>
        <v>0</v>
      </c>
      <c r="CO85">
        <f ca="1"/>
        <v>0</v>
      </c>
      <c r="CP85">
        <f ca="1"/>
        <v>0</v>
      </c>
      <c r="CQ85">
        <f ca="1"/>
        <v>0</v>
      </c>
      <c r="CR85">
        <f ca="1"/>
        <v>0</v>
      </c>
      <c r="CS85">
        <f ca="1"/>
        <v>0</v>
      </c>
      <c r="CT85">
        <f ca="1"/>
        <v>0</v>
      </c>
      <c r="CU85" t="b">
        <f ca="1"/>
        <v>0</v>
      </c>
      <c r="CV85" t="b">
        <f ca="1"/>
        <v>0</v>
      </c>
      <c r="CW85">
        <f ca="1"/>
        <v>153</v>
      </c>
      <c r="CX85">
        <f ca="1"/>
        <v>170</v>
      </c>
      <c r="CY85">
        <f ca="1"/>
        <v>0</v>
      </c>
      <c r="CZ85">
        <f ca="1"/>
        <v>0</v>
      </c>
      <c r="DA85">
        <f ca="1"/>
        <v>0</v>
      </c>
      <c r="DB85" t="b">
        <f ca="1"/>
        <v>0</v>
      </c>
      <c r="DC85" t="b">
        <f ca="1"/>
        <v>0</v>
      </c>
      <c r="DD85">
        <f ca="1"/>
        <v>0</v>
      </c>
      <c r="DE85" t="b">
        <f ca="1"/>
        <v>0</v>
      </c>
      <c r="DF85">
        <f ca="1"/>
        <v>0</v>
      </c>
    </row>
    <row r="86" spans="1:110" x14ac:dyDescent="0.2">
      <c r="A86" t="str">
        <f ca="1"/>
        <v>6_3 Chalet</v>
      </c>
      <c r="B86">
        <f ca="1"/>
        <v>5</v>
      </c>
      <c r="C86">
        <f ca="1"/>
        <v>0</v>
      </c>
      <c r="D86">
        <f ca="1"/>
        <v>0</v>
      </c>
      <c r="E86">
        <f ca="1"/>
        <v>0</v>
      </c>
      <c r="F86">
        <f ca="1"/>
        <v>0</v>
      </c>
      <c r="G86">
        <f ca="1"/>
        <v>0</v>
      </c>
      <c r="H86">
        <f ca="1"/>
        <v>0</v>
      </c>
      <c r="I86">
        <f ca="1"/>
        <v>0</v>
      </c>
      <c r="J86" t="str">
        <f ca="1"/>
        <v>2:05</v>
      </c>
      <c r="K86" t="b">
        <f ca="1"/>
        <v>0</v>
      </c>
      <c r="L86" t="b">
        <f ca="1"/>
        <v>0</v>
      </c>
      <c r="M86" t="b">
        <f ca="1"/>
        <v>0</v>
      </c>
      <c r="N86" t="str">
        <f ca="1"/>
        <v>Zofia</v>
      </c>
      <c r="O86" t="b">
        <f ca="1"/>
        <v>0</v>
      </c>
      <c r="P86">
        <f ca="1"/>
        <v>0</v>
      </c>
      <c r="Q86">
        <f ca="1"/>
        <v>0</v>
      </c>
      <c r="R86">
        <f ca="1"/>
        <v>0</v>
      </c>
      <c r="S86">
        <f ca="1"/>
        <v>0</v>
      </c>
      <c r="T86">
        <f ca="1"/>
        <v>0</v>
      </c>
      <c r="U86">
        <f ca="1"/>
        <v>0</v>
      </c>
      <c r="V86">
        <f ca="1"/>
        <v>0</v>
      </c>
      <c r="W86">
        <f ca="1"/>
        <v>0</v>
      </c>
      <c r="X86">
        <f ca="1"/>
        <v>0</v>
      </c>
      <c r="Y86">
        <f ca="1"/>
        <v>0</v>
      </c>
      <c r="Z86">
        <f ca="1"/>
        <v>5</v>
      </c>
      <c r="AA86">
        <f ca="1"/>
        <v>0</v>
      </c>
      <c r="AB86">
        <f ca="1"/>
        <v>0</v>
      </c>
      <c r="AC86">
        <f ca="1"/>
        <v>0</v>
      </c>
      <c r="AD86">
        <f ca="1"/>
        <v>0</v>
      </c>
      <c r="AE86">
        <f ca="1"/>
        <v>0</v>
      </c>
      <c r="AF86">
        <f ca="1"/>
        <v>0</v>
      </c>
      <c r="AG86">
        <f ca="1"/>
        <v>0</v>
      </c>
      <c r="AH86">
        <f ca="1"/>
        <v>0</v>
      </c>
      <c r="AI86">
        <f ca="1"/>
        <v>0</v>
      </c>
      <c r="AJ86">
        <f ca="1"/>
        <v>0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  <c r="AQ86">
        <f ca="1"/>
        <v>0</v>
      </c>
      <c r="AR86">
        <f ca="1"/>
        <v>0</v>
      </c>
      <c r="AS86">
        <f ca="1"/>
        <v>0</v>
      </c>
      <c r="AT86">
        <f ca="1"/>
        <v>0</v>
      </c>
      <c r="AU86">
        <f ca="1"/>
        <v>0</v>
      </c>
      <c r="AV86">
        <f ca="1"/>
        <v>0</v>
      </c>
      <c r="AW86">
        <f ca="1"/>
        <v>0</v>
      </c>
      <c r="AX86">
        <f ca="1"/>
        <v>0</v>
      </c>
      <c r="AY86">
        <f ca="1"/>
        <v>0</v>
      </c>
      <c r="AZ86">
        <f ca="1"/>
        <v>0</v>
      </c>
      <c r="BA86">
        <f ca="1"/>
        <v>0</v>
      </c>
      <c r="BB86">
        <f ca="1"/>
        <v>0</v>
      </c>
      <c r="BC86">
        <f ca="1"/>
        <v>0</v>
      </c>
      <c r="BD86">
        <f ca="1"/>
        <v>0</v>
      </c>
      <c r="BE86">
        <f ca="1"/>
        <v>0</v>
      </c>
      <c r="BF86">
        <f ca="1"/>
        <v>0</v>
      </c>
      <c r="BG86">
        <f ca="1"/>
        <v>0</v>
      </c>
      <c r="BH86">
        <f ca="1"/>
        <v>0</v>
      </c>
      <c r="BI86">
        <f ca="1"/>
        <v>0</v>
      </c>
      <c r="BJ86">
        <f ca="1"/>
        <v>0</v>
      </c>
      <c r="BK86">
        <f ca="1"/>
        <v>0</v>
      </c>
      <c r="BL86">
        <f ca="1"/>
        <v>0</v>
      </c>
      <c r="BM86">
        <f ca="1"/>
        <v>0</v>
      </c>
      <c r="BN86">
        <f ca="1"/>
        <v>0</v>
      </c>
      <c r="BO86">
        <f ca="1"/>
        <v>0</v>
      </c>
      <c r="BP86">
        <f ca="1"/>
        <v>0</v>
      </c>
      <c r="BQ86">
        <f ca="1"/>
        <v>0</v>
      </c>
      <c r="BR86" t="str">
        <f ca="1"/>
        <v/>
      </c>
      <c r="BS86">
        <f ca="1"/>
        <v>0</v>
      </c>
      <c r="BT86">
        <f ca="1"/>
        <v>0</v>
      </c>
      <c r="BU86" t="b">
        <f ca="1"/>
        <v>0</v>
      </c>
      <c r="BV86" t="b">
        <f ca="1"/>
        <v>0</v>
      </c>
      <c r="BW86">
        <f ca="1"/>
        <v>0</v>
      </c>
      <c r="BX86">
        <f ca="1"/>
        <v>0</v>
      </c>
      <c r="BY86">
        <f ca="1"/>
        <v>0</v>
      </c>
      <c r="BZ86">
        <f ca="1"/>
        <v>0</v>
      </c>
      <c r="CA86">
        <f ca="1"/>
        <v>1</v>
      </c>
      <c r="CB86">
        <f ca="1"/>
        <v>1</v>
      </c>
      <c r="CC86" t="b">
        <f ca="1"/>
        <v>1</v>
      </c>
      <c r="CD86" t="b">
        <f ca="1"/>
        <v>1</v>
      </c>
      <c r="CE86">
        <f ca="1"/>
        <v>0</v>
      </c>
      <c r="CF86">
        <f ca="1"/>
        <v>0</v>
      </c>
      <c r="CG86">
        <f ca="1"/>
        <v>0</v>
      </c>
      <c r="CH86">
        <f ca="1"/>
        <v>125</v>
      </c>
      <c r="CI86">
        <f ca="1"/>
        <v>55</v>
      </c>
      <c r="CJ86">
        <f ca="1"/>
        <v>0</v>
      </c>
      <c r="CK86">
        <f ca="1"/>
        <v>0</v>
      </c>
      <c r="CL86">
        <f ca="1"/>
        <v>0</v>
      </c>
      <c r="CM86">
        <f ca="1"/>
        <v>0</v>
      </c>
      <c r="CN86">
        <f ca="1"/>
        <v>0</v>
      </c>
      <c r="CO86">
        <f ca="1"/>
        <v>0</v>
      </c>
      <c r="CP86">
        <f ca="1"/>
        <v>0</v>
      </c>
      <c r="CQ86">
        <f ca="1"/>
        <v>0</v>
      </c>
      <c r="CR86">
        <f ca="1"/>
        <v>0</v>
      </c>
      <c r="CS86">
        <f ca="1"/>
        <v>0</v>
      </c>
      <c r="CT86">
        <f ca="1"/>
        <v>0</v>
      </c>
      <c r="CU86" t="b">
        <f ca="1"/>
        <v>1</v>
      </c>
      <c r="CV86" t="b">
        <f ca="1"/>
        <v>1</v>
      </c>
      <c r="CW86">
        <f ca="1"/>
        <v>55</v>
      </c>
      <c r="CX86">
        <f ca="1"/>
        <v>106</v>
      </c>
      <c r="CY86">
        <f ca="1"/>
        <v>1</v>
      </c>
      <c r="CZ86">
        <f ca="1"/>
        <v>1</v>
      </c>
      <c r="DA86">
        <f ca="1"/>
        <v>0</v>
      </c>
      <c r="DB86" t="b">
        <f ca="1"/>
        <v>0</v>
      </c>
      <c r="DC86" t="b">
        <f ca="1"/>
        <v>1</v>
      </c>
      <c r="DD86">
        <f ca="1"/>
        <v>0</v>
      </c>
      <c r="DE86" t="b">
        <f ca="1"/>
        <v>0</v>
      </c>
      <c r="DF86">
        <f ca="1"/>
        <v>0</v>
      </c>
    </row>
    <row r="87" spans="1:110" x14ac:dyDescent="0.2">
      <c r="A87" t="str">
        <f ca="1"/>
        <v>6_3 Chalet</v>
      </c>
      <c r="B87">
        <f ca="1"/>
        <v>6</v>
      </c>
      <c r="C87">
        <f ca="1"/>
        <v>0</v>
      </c>
      <c r="D87">
        <f ca="1"/>
        <v>0</v>
      </c>
      <c r="E87">
        <f ca="1"/>
        <v>0</v>
      </c>
      <c r="F87">
        <f ca="1"/>
        <v>0</v>
      </c>
      <c r="G87">
        <f ca="1"/>
        <v>0</v>
      </c>
      <c r="H87">
        <f ca="1"/>
        <v>0</v>
      </c>
      <c r="I87">
        <f ca="1"/>
        <v>0</v>
      </c>
      <c r="J87" t="str">
        <f ca="1"/>
        <v>1:27</v>
      </c>
      <c r="K87" t="b">
        <f ca="1"/>
        <v>0</v>
      </c>
      <c r="L87" t="b">
        <f ca="1"/>
        <v>1</v>
      </c>
      <c r="M87" t="b">
        <f ca="1"/>
        <v>0</v>
      </c>
      <c r="N87" t="str">
        <f ca="1"/>
        <v>Zofia</v>
      </c>
      <c r="O87" t="b">
        <f ca="1"/>
        <v>0</v>
      </c>
      <c r="P87">
        <f ca="1"/>
        <v>0</v>
      </c>
      <c r="Q87">
        <f ca="1"/>
        <v>0</v>
      </c>
      <c r="R87">
        <f ca="1"/>
        <v>0</v>
      </c>
      <c r="S87">
        <f ca="1"/>
        <v>0</v>
      </c>
      <c r="T87">
        <f ca="1"/>
        <v>0</v>
      </c>
      <c r="U87">
        <f ca="1"/>
        <v>0</v>
      </c>
      <c r="V87">
        <f ca="1"/>
        <v>0</v>
      </c>
      <c r="W87">
        <f ca="1"/>
        <v>0</v>
      </c>
      <c r="X87">
        <f ca="1"/>
        <v>0</v>
      </c>
      <c r="Y87">
        <f ca="1"/>
        <v>0</v>
      </c>
      <c r="Z87">
        <f ca="1"/>
        <v>6</v>
      </c>
      <c r="AA87">
        <f ca="1"/>
        <v>0</v>
      </c>
      <c r="AB87">
        <f ca="1"/>
        <v>0</v>
      </c>
      <c r="AC87">
        <f ca="1"/>
        <v>0</v>
      </c>
      <c r="AD87">
        <f ca="1"/>
        <v>0</v>
      </c>
      <c r="AE87">
        <f ca="1"/>
        <v>0</v>
      </c>
      <c r="AF87">
        <f ca="1"/>
        <v>0</v>
      </c>
      <c r="AG87">
        <f ca="1"/>
        <v>0</v>
      </c>
      <c r="AH87">
        <f ca="1"/>
        <v>0</v>
      </c>
      <c r="AI87">
        <f ca="1"/>
        <v>0</v>
      </c>
      <c r="AJ87">
        <f ca="1"/>
        <v>0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>
        <f ca="1"/>
        <v>0</v>
      </c>
      <c r="AP87">
        <f ca="1"/>
        <v>0</v>
      </c>
      <c r="AQ87">
        <f ca="1"/>
        <v>0</v>
      </c>
      <c r="AR87">
        <f ca="1"/>
        <v>0</v>
      </c>
      <c r="AS87">
        <f ca="1"/>
        <v>0</v>
      </c>
      <c r="AT87">
        <f ca="1"/>
        <v>0</v>
      </c>
      <c r="AU87">
        <f ca="1"/>
        <v>0</v>
      </c>
      <c r="AV87">
        <f ca="1"/>
        <v>0</v>
      </c>
      <c r="AW87">
        <f ca="1"/>
        <v>0</v>
      </c>
      <c r="AX87">
        <f ca="1"/>
        <v>0</v>
      </c>
      <c r="AY87">
        <f ca="1"/>
        <v>0</v>
      </c>
      <c r="AZ87">
        <f ca="1"/>
        <v>0</v>
      </c>
      <c r="BA87">
        <f ca="1"/>
        <v>0</v>
      </c>
      <c r="BB87">
        <f ca="1"/>
        <v>0</v>
      </c>
      <c r="BC87">
        <f ca="1"/>
        <v>0</v>
      </c>
      <c r="BD87">
        <f ca="1"/>
        <v>0</v>
      </c>
      <c r="BE87">
        <f ca="1"/>
        <v>0</v>
      </c>
      <c r="BF87">
        <f ca="1"/>
        <v>0</v>
      </c>
      <c r="BG87">
        <f ca="1"/>
        <v>0</v>
      </c>
      <c r="BH87">
        <f ca="1"/>
        <v>0</v>
      </c>
      <c r="BI87">
        <f ca="1"/>
        <v>0</v>
      </c>
      <c r="BJ87">
        <f ca="1"/>
        <v>0</v>
      </c>
      <c r="BK87">
        <f ca="1"/>
        <v>0</v>
      </c>
      <c r="BL87">
        <f ca="1"/>
        <v>0</v>
      </c>
      <c r="BM87">
        <f ca="1"/>
        <v>0</v>
      </c>
      <c r="BN87">
        <f ca="1"/>
        <v>0</v>
      </c>
      <c r="BO87">
        <f ca="1"/>
        <v>0</v>
      </c>
      <c r="BP87">
        <f ca="1"/>
        <v>0</v>
      </c>
      <c r="BQ87">
        <f ca="1"/>
        <v>0</v>
      </c>
      <c r="BR87" t="str">
        <f ca="1"/>
        <v/>
      </c>
      <c r="BS87">
        <f ca="1"/>
        <v>0</v>
      </c>
      <c r="BT87">
        <f ca="1"/>
        <v>0</v>
      </c>
      <c r="BU87" t="b">
        <f ca="1"/>
        <v>0</v>
      </c>
      <c r="BV87" t="b">
        <f ca="1"/>
        <v>0</v>
      </c>
      <c r="BW87">
        <f ca="1"/>
        <v>0</v>
      </c>
      <c r="BX87">
        <f ca="1"/>
        <v>0</v>
      </c>
      <c r="BY87">
        <f ca="1"/>
        <v>0</v>
      </c>
      <c r="BZ87">
        <f ca="1"/>
        <v>0</v>
      </c>
      <c r="CA87">
        <f ca="1"/>
        <v>0</v>
      </c>
      <c r="CB87">
        <f ca="1"/>
        <v>0</v>
      </c>
      <c r="CC87" t="b">
        <f ca="1"/>
        <v>0</v>
      </c>
      <c r="CD87" t="b">
        <f ca="1"/>
        <v>1</v>
      </c>
      <c r="CE87">
        <f ca="1"/>
        <v>0</v>
      </c>
      <c r="CF87">
        <f ca="1"/>
        <v>0</v>
      </c>
      <c r="CG87">
        <f ca="1"/>
        <v>0</v>
      </c>
      <c r="CH87">
        <f ca="1"/>
        <v>87</v>
      </c>
      <c r="CI87">
        <f ca="1"/>
        <v>93</v>
      </c>
      <c r="CJ87">
        <f ca="1"/>
        <v>0</v>
      </c>
      <c r="CK87">
        <f ca="1"/>
        <v>0</v>
      </c>
      <c r="CL87">
        <f ca="1"/>
        <v>0</v>
      </c>
      <c r="CM87">
        <f ca="1"/>
        <v>0</v>
      </c>
      <c r="CN87">
        <f ca="1"/>
        <v>0</v>
      </c>
      <c r="CO87">
        <f ca="1"/>
        <v>0</v>
      </c>
      <c r="CP87">
        <f ca="1"/>
        <v>0</v>
      </c>
      <c r="CQ87">
        <f ca="1"/>
        <v>0</v>
      </c>
      <c r="CR87">
        <f ca="1"/>
        <v>0</v>
      </c>
      <c r="CS87">
        <f ca="1"/>
        <v>0</v>
      </c>
      <c r="CT87">
        <f ca="1"/>
        <v>0</v>
      </c>
      <c r="CU87" t="b">
        <f ca="1"/>
        <v>1</v>
      </c>
      <c r="CV87" t="b">
        <f ca="1"/>
        <v>1</v>
      </c>
      <c r="CW87">
        <f ca="1"/>
        <v>93</v>
      </c>
      <c r="CX87" t="b">
        <f ca="1"/>
        <v>0</v>
      </c>
      <c r="CY87">
        <f ca="1"/>
        <v>0</v>
      </c>
      <c r="CZ87">
        <f ca="1"/>
        <v>3</v>
      </c>
      <c r="DA87">
        <f ca="1"/>
        <v>0</v>
      </c>
      <c r="DB87" t="b">
        <f ca="1"/>
        <v>1</v>
      </c>
      <c r="DC87" t="b">
        <f ca="1"/>
        <v>0</v>
      </c>
      <c r="DD87">
        <f ca="1"/>
        <v>0</v>
      </c>
      <c r="DE87" t="b">
        <f ca="1"/>
        <v>0</v>
      </c>
      <c r="DF87">
        <f ca="1"/>
        <v>0</v>
      </c>
    </row>
    <row r="88" spans="1:110" x14ac:dyDescent="0.2">
      <c r="A88" t="str">
        <f ca="1"/>
        <v>6_3 Chalet</v>
      </c>
      <c r="B88">
        <f ca="1"/>
        <v>7</v>
      </c>
      <c r="C88">
        <f ca="1"/>
        <v>0</v>
      </c>
      <c r="D88">
        <f ca="1"/>
        <v>0</v>
      </c>
      <c r="E88">
        <f ca="1"/>
        <v>0</v>
      </c>
      <c r="F88">
        <f ca="1"/>
        <v>0</v>
      </c>
      <c r="G88">
        <f ca="1"/>
        <v>0</v>
      </c>
      <c r="H88">
        <f ca="1"/>
        <v>0</v>
      </c>
      <c r="I88">
        <f ca="1"/>
        <v>0</v>
      </c>
      <c r="J88" t="str">
        <f ca="1"/>
        <v>1:46</v>
      </c>
      <c r="K88" t="b">
        <f ca="1"/>
        <v>0</v>
      </c>
      <c r="L88" t="b">
        <f ca="1"/>
        <v>0</v>
      </c>
      <c r="M88" t="b">
        <f ca="1"/>
        <v>0</v>
      </c>
      <c r="N88" t="str">
        <f ca="1"/>
        <v>Azami</v>
      </c>
      <c r="O88" t="b">
        <f ca="1"/>
        <v>0</v>
      </c>
      <c r="P88">
        <f ca="1"/>
        <v>0</v>
      </c>
      <c r="Q88">
        <f ca="1"/>
        <v>0</v>
      </c>
      <c r="R88">
        <f ca="1"/>
        <v>0</v>
      </c>
      <c r="S88">
        <f ca="1"/>
        <v>0</v>
      </c>
      <c r="T88">
        <f ca="1"/>
        <v>0</v>
      </c>
      <c r="U88">
        <f ca="1"/>
        <v>0</v>
      </c>
      <c r="V88">
        <f ca="1"/>
        <v>0</v>
      </c>
      <c r="W88">
        <f ca="1"/>
        <v>0</v>
      </c>
      <c r="X88">
        <f ca="1"/>
        <v>0</v>
      </c>
      <c r="Y88">
        <f ca="1"/>
        <v>0</v>
      </c>
      <c r="Z88">
        <f ca="1"/>
        <v>7</v>
      </c>
      <c r="AA88">
        <f ca="1"/>
        <v>0</v>
      </c>
      <c r="AB88">
        <f ca="1"/>
        <v>0</v>
      </c>
      <c r="AC88">
        <f ca="1"/>
        <v>0</v>
      </c>
      <c r="AD88">
        <f ca="1"/>
        <v>0</v>
      </c>
      <c r="AE88">
        <f ca="1"/>
        <v>0</v>
      </c>
      <c r="AF88">
        <f ca="1"/>
        <v>0</v>
      </c>
      <c r="AG88">
        <f ca="1"/>
        <v>0</v>
      </c>
      <c r="AH88">
        <f ca="1"/>
        <v>0</v>
      </c>
      <c r="AI88">
        <f ca="1"/>
        <v>0</v>
      </c>
      <c r="AJ88">
        <f ca="1"/>
        <v>0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  <c r="AQ88">
        <f ca="1"/>
        <v>0</v>
      </c>
      <c r="AR88">
        <f ca="1"/>
        <v>0</v>
      </c>
      <c r="AS88">
        <f ca="1"/>
        <v>0</v>
      </c>
      <c r="AT88">
        <f ca="1"/>
        <v>0</v>
      </c>
      <c r="AU88">
        <f ca="1"/>
        <v>0</v>
      </c>
      <c r="AV88">
        <f ca="1"/>
        <v>0</v>
      </c>
      <c r="AW88">
        <f ca="1"/>
        <v>0</v>
      </c>
      <c r="AX88">
        <f ca="1"/>
        <v>0</v>
      </c>
      <c r="AY88">
        <f ca="1"/>
        <v>0</v>
      </c>
      <c r="AZ88">
        <f ca="1"/>
        <v>0</v>
      </c>
      <c r="BA88">
        <f ca="1"/>
        <v>0</v>
      </c>
      <c r="BB88">
        <f ca="1"/>
        <v>0</v>
      </c>
      <c r="BC88">
        <f ca="1"/>
        <v>0</v>
      </c>
      <c r="BD88">
        <f ca="1"/>
        <v>0</v>
      </c>
      <c r="BE88">
        <f ca="1"/>
        <v>0</v>
      </c>
      <c r="BF88">
        <f ca="1"/>
        <v>0</v>
      </c>
      <c r="BG88">
        <f ca="1"/>
        <v>0</v>
      </c>
      <c r="BH88">
        <f ca="1"/>
        <v>0</v>
      </c>
      <c r="BI88">
        <f ca="1"/>
        <v>0</v>
      </c>
      <c r="BJ88">
        <f ca="1"/>
        <v>0</v>
      </c>
      <c r="BK88">
        <f ca="1"/>
        <v>0</v>
      </c>
      <c r="BL88">
        <f ca="1"/>
        <v>0</v>
      </c>
      <c r="BM88">
        <f ca="1"/>
        <v>0</v>
      </c>
      <c r="BN88">
        <f ca="1"/>
        <v>0</v>
      </c>
      <c r="BO88">
        <f ca="1"/>
        <v>0</v>
      </c>
      <c r="BP88">
        <f ca="1"/>
        <v>0</v>
      </c>
      <c r="BQ88">
        <f ca="1"/>
        <v>0</v>
      </c>
      <c r="BR88" t="str">
        <f ca="1"/>
        <v/>
      </c>
      <c r="BS88">
        <f ca="1"/>
        <v>0</v>
      </c>
      <c r="BT88">
        <f ca="1"/>
        <v>0</v>
      </c>
      <c r="BU88" t="b">
        <f ca="1"/>
        <v>0</v>
      </c>
      <c r="BV88" t="b">
        <f ca="1"/>
        <v>0</v>
      </c>
      <c r="BW88">
        <f ca="1"/>
        <v>0</v>
      </c>
      <c r="BX88">
        <f ca="1"/>
        <v>0</v>
      </c>
      <c r="BY88">
        <f ca="1"/>
        <v>0</v>
      </c>
      <c r="BZ88">
        <f ca="1"/>
        <v>0</v>
      </c>
      <c r="CA88">
        <f ca="1"/>
        <v>0</v>
      </c>
      <c r="CB88">
        <f ca="1"/>
        <v>0</v>
      </c>
      <c r="CC88" t="b">
        <f ca="1"/>
        <v>0</v>
      </c>
      <c r="CD88" t="b">
        <f ca="1"/>
        <v>0</v>
      </c>
      <c r="CE88">
        <f ca="1"/>
        <v>0</v>
      </c>
      <c r="CF88">
        <f ca="1"/>
        <v>0</v>
      </c>
      <c r="CG88">
        <f ca="1"/>
        <v>0</v>
      </c>
      <c r="CH88">
        <f ca="1"/>
        <v>106</v>
      </c>
      <c r="CI88">
        <f ca="1"/>
        <v>74</v>
      </c>
      <c r="CJ88">
        <f ca="1"/>
        <v>0</v>
      </c>
      <c r="CK88">
        <f ca="1"/>
        <v>0</v>
      </c>
      <c r="CL88">
        <f ca="1"/>
        <v>0</v>
      </c>
      <c r="CM88">
        <f ca="1"/>
        <v>0</v>
      </c>
      <c r="CN88">
        <f ca="1"/>
        <v>0</v>
      </c>
      <c r="CO88">
        <f ca="1"/>
        <v>0</v>
      </c>
      <c r="CP88">
        <f ca="1"/>
        <v>0</v>
      </c>
      <c r="CQ88">
        <f ca="1"/>
        <v>0</v>
      </c>
      <c r="CR88">
        <f ca="1"/>
        <v>0</v>
      </c>
      <c r="CS88">
        <f ca="1"/>
        <v>0</v>
      </c>
      <c r="CT88">
        <f ca="1"/>
        <v>0</v>
      </c>
      <c r="CU88">
        <f ca="1"/>
        <v>0</v>
      </c>
      <c r="CV88">
        <f ca="1"/>
        <v>0</v>
      </c>
      <c r="CW88">
        <f ca="1"/>
        <v>0</v>
      </c>
      <c r="CX88">
        <f ca="1"/>
        <v>0</v>
      </c>
      <c r="CY88">
        <f ca="1"/>
        <v>0</v>
      </c>
      <c r="CZ88">
        <f ca="1"/>
        <v>0</v>
      </c>
      <c r="DA88">
        <f ca="1"/>
        <v>0</v>
      </c>
      <c r="DB88" t="b">
        <f ca="1"/>
        <v>0</v>
      </c>
      <c r="DC88" t="b">
        <f ca="1"/>
        <v>0</v>
      </c>
      <c r="DD88">
        <f ca="1"/>
        <v>0</v>
      </c>
      <c r="DE88" t="b">
        <f ca="1"/>
        <v>0</v>
      </c>
      <c r="DF88">
        <f ca="1"/>
        <v>0</v>
      </c>
    </row>
    <row r="89" spans="1:110" x14ac:dyDescent="0.2">
      <c r="A89" t="str">
        <f ca="1"/>
        <v>6_3 Chalet</v>
      </c>
      <c r="B89">
        <f ca="1"/>
        <v>8</v>
      </c>
      <c r="C89">
        <f ca="1"/>
        <v>0</v>
      </c>
      <c r="D89">
        <f ca="1"/>
        <v>0</v>
      </c>
      <c r="E89">
        <f ca="1"/>
        <v>0</v>
      </c>
      <c r="F89">
        <f ca="1"/>
        <v>0</v>
      </c>
      <c r="G89">
        <f ca="1"/>
        <v>0</v>
      </c>
      <c r="H89">
        <f ca="1"/>
        <v>0</v>
      </c>
      <c r="I89">
        <f ca="1"/>
        <v>0</v>
      </c>
      <c r="J89" t="str">
        <f ca="1"/>
        <v>1:51</v>
      </c>
      <c r="K89" t="b">
        <f ca="1"/>
        <v>0</v>
      </c>
      <c r="L89" t="b">
        <f ca="1"/>
        <v>0</v>
      </c>
      <c r="M89" t="b">
        <f ca="1"/>
        <v>1</v>
      </c>
      <c r="N89" t="str">
        <f ca="1"/>
        <v>Wamai</v>
      </c>
      <c r="O89" t="b">
        <f ca="1"/>
        <v>0</v>
      </c>
      <c r="P89">
        <f ca="1"/>
        <v>0</v>
      </c>
      <c r="Q89">
        <f ca="1"/>
        <v>0</v>
      </c>
      <c r="R89">
        <f ca="1"/>
        <v>0</v>
      </c>
      <c r="S89">
        <f ca="1"/>
        <v>0</v>
      </c>
      <c r="T89">
        <f ca="1"/>
        <v>0</v>
      </c>
      <c r="U89">
        <f ca="1"/>
        <v>0</v>
      </c>
      <c r="V89">
        <f ca="1"/>
        <v>0</v>
      </c>
      <c r="W89">
        <f ca="1"/>
        <v>0</v>
      </c>
      <c r="X89">
        <f ca="1"/>
        <v>0</v>
      </c>
      <c r="Y89">
        <f ca="1"/>
        <v>0</v>
      </c>
      <c r="Z89">
        <f ca="1"/>
        <v>8</v>
      </c>
      <c r="AA89">
        <f ca="1"/>
        <v>0</v>
      </c>
      <c r="AB89">
        <f ca="1"/>
        <v>0</v>
      </c>
      <c r="AC89">
        <f ca="1"/>
        <v>0</v>
      </c>
      <c r="AD89">
        <f ca="1"/>
        <v>0</v>
      </c>
      <c r="AE89">
        <f ca="1"/>
        <v>0</v>
      </c>
      <c r="AF89">
        <f ca="1"/>
        <v>0</v>
      </c>
      <c r="AG89">
        <f ca="1"/>
        <v>0</v>
      </c>
      <c r="AH89">
        <f ca="1"/>
        <v>0</v>
      </c>
      <c r="AI89">
        <f ca="1"/>
        <v>0</v>
      </c>
      <c r="AJ89">
        <f ca="1"/>
        <v>0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  <c r="AQ89">
        <f ca="1"/>
        <v>0</v>
      </c>
      <c r="AR89">
        <f ca="1"/>
        <v>0</v>
      </c>
      <c r="AS89">
        <f ca="1"/>
        <v>0</v>
      </c>
      <c r="AT89">
        <f ca="1"/>
        <v>0</v>
      </c>
      <c r="AU89">
        <f ca="1"/>
        <v>0</v>
      </c>
      <c r="AV89">
        <f ca="1"/>
        <v>0</v>
      </c>
      <c r="AW89">
        <f ca="1"/>
        <v>0</v>
      </c>
      <c r="AX89">
        <f ca="1"/>
        <v>0</v>
      </c>
      <c r="AY89">
        <f ca="1"/>
        <v>0</v>
      </c>
      <c r="AZ89">
        <f ca="1"/>
        <v>0</v>
      </c>
      <c r="BA89">
        <f ca="1"/>
        <v>0</v>
      </c>
      <c r="BB89">
        <f ca="1"/>
        <v>0</v>
      </c>
      <c r="BC89">
        <f ca="1"/>
        <v>0</v>
      </c>
      <c r="BD89">
        <f ca="1"/>
        <v>0</v>
      </c>
      <c r="BE89">
        <f ca="1"/>
        <v>0</v>
      </c>
      <c r="BF89">
        <f ca="1"/>
        <v>0</v>
      </c>
      <c r="BG89">
        <f ca="1"/>
        <v>0</v>
      </c>
      <c r="BH89">
        <f ca="1"/>
        <v>0</v>
      </c>
      <c r="BI89">
        <f ca="1"/>
        <v>0</v>
      </c>
      <c r="BJ89">
        <f ca="1"/>
        <v>0</v>
      </c>
      <c r="BK89">
        <f ca="1"/>
        <v>0</v>
      </c>
      <c r="BL89">
        <f ca="1"/>
        <v>0</v>
      </c>
      <c r="BM89">
        <f ca="1"/>
        <v>0</v>
      </c>
      <c r="BN89">
        <f ca="1"/>
        <v>0</v>
      </c>
      <c r="BO89">
        <f ca="1"/>
        <v>0</v>
      </c>
      <c r="BP89">
        <f ca="1"/>
        <v>0</v>
      </c>
      <c r="BQ89">
        <f ca="1"/>
        <v>0</v>
      </c>
      <c r="BR89" t="str">
        <f ca="1"/>
        <v/>
      </c>
      <c r="BS89">
        <f ca="1"/>
        <v>0</v>
      </c>
      <c r="BT89">
        <f ca="1"/>
        <v>0</v>
      </c>
      <c r="BU89" t="b">
        <f ca="1"/>
        <v>0</v>
      </c>
      <c r="BV89" t="b">
        <f ca="1"/>
        <v>0</v>
      </c>
      <c r="BW89">
        <f ca="1"/>
        <v>0</v>
      </c>
      <c r="BX89">
        <f ca="1"/>
        <v>0</v>
      </c>
      <c r="BY89">
        <f ca="1"/>
        <v>0</v>
      </c>
      <c r="BZ89">
        <f ca="1"/>
        <v>0</v>
      </c>
      <c r="CA89">
        <f ca="1"/>
        <v>0</v>
      </c>
      <c r="CB89">
        <f ca="1"/>
        <v>0</v>
      </c>
      <c r="CC89" t="b">
        <f ca="1"/>
        <v>0</v>
      </c>
      <c r="CD89" t="b">
        <f ca="1"/>
        <v>0</v>
      </c>
      <c r="CE89">
        <f ca="1"/>
        <v>0</v>
      </c>
      <c r="CF89">
        <f ca="1"/>
        <v>0</v>
      </c>
      <c r="CG89">
        <f ca="1"/>
        <v>0</v>
      </c>
      <c r="CH89">
        <f ca="1"/>
        <v>111</v>
      </c>
      <c r="CI89">
        <f ca="1"/>
        <v>69</v>
      </c>
      <c r="CJ89">
        <f ca="1"/>
        <v>0</v>
      </c>
      <c r="CK89">
        <f ca="1"/>
        <v>0</v>
      </c>
      <c r="CL89">
        <f ca="1"/>
        <v>0</v>
      </c>
      <c r="CM89">
        <f ca="1"/>
        <v>0</v>
      </c>
      <c r="CN89">
        <f ca="1"/>
        <v>0</v>
      </c>
      <c r="CO89">
        <f ca="1"/>
        <v>0</v>
      </c>
      <c r="CP89">
        <f ca="1"/>
        <v>0</v>
      </c>
      <c r="CQ89">
        <f ca="1"/>
        <v>0</v>
      </c>
      <c r="CR89">
        <f ca="1"/>
        <v>0</v>
      </c>
      <c r="CS89">
        <f ca="1"/>
        <v>0</v>
      </c>
      <c r="CT89">
        <f ca="1"/>
        <v>0</v>
      </c>
      <c r="CU89">
        <f ca="1"/>
        <v>0</v>
      </c>
      <c r="CV89">
        <f ca="1"/>
        <v>0</v>
      </c>
      <c r="CW89">
        <f ca="1"/>
        <v>0</v>
      </c>
      <c r="CX89">
        <f ca="1"/>
        <v>0</v>
      </c>
      <c r="CY89">
        <f ca="1"/>
        <v>0</v>
      </c>
      <c r="CZ89">
        <f ca="1"/>
        <v>0</v>
      </c>
      <c r="DA89">
        <f ca="1"/>
        <v>0</v>
      </c>
      <c r="DB89" t="b">
        <f ca="1"/>
        <v>0</v>
      </c>
      <c r="DC89" t="b">
        <f ca="1"/>
        <v>0</v>
      </c>
      <c r="DD89">
        <f ca="1"/>
        <v>0</v>
      </c>
      <c r="DE89" t="b">
        <f ca="1"/>
        <v>0</v>
      </c>
      <c r="DF89">
        <f ca="1"/>
        <v>0</v>
      </c>
    </row>
    <row r="90" spans="1:110" x14ac:dyDescent="0.2">
      <c r="A90" t="str">
        <f ca="1"/>
        <v>6_3 Chalet</v>
      </c>
      <c r="B90">
        <f ca="1"/>
        <v>9</v>
      </c>
      <c r="C90">
        <f ca="1"/>
        <v>0</v>
      </c>
      <c r="D90">
        <f ca="1"/>
        <v>0</v>
      </c>
      <c r="E90">
        <f ca="1"/>
        <v>0</v>
      </c>
      <c r="F90">
        <f ca="1"/>
        <v>0</v>
      </c>
      <c r="G90">
        <f ca="1"/>
        <v>0</v>
      </c>
      <c r="H90">
        <f ca="1"/>
        <v>0</v>
      </c>
      <c r="I90">
        <f ca="1"/>
        <v>0</v>
      </c>
      <c r="J90" t="str">
        <f ca="1"/>
        <v>2:08</v>
      </c>
      <c r="K90" t="b">
        <f ca="1"/>
        <v>0</v>
      </c>
      <c r="L90" t="b">
        <f ca="1"/>
        <v>0</v>
      </c>
      <c r="M90" t="b">
        <f ca="1"/>
        <v>0</v>
      </c>
      <c r="N90" t="str">
        <f ca="1"/>
        <v>Wamai</v>
      </c>
      <c r="O90" t="b">
        <f ca="1"/>
        <v>0</v>
      </c>
      <c r="P90">
        <f ca="1"/>
        <v>0</v>
      </c>
      <c r="Q90">
        <f ca="1"/>
        <v>0</v>
      </c>
      <c r="R90">
        <f ca="1"/>
        <v>0</v>
      </c>
      <c r="S90">
        <f ca="1"/>
        <v>0</v>
      </c>
      <c r="T90">
        <f ca="1"/>
        <v>0</v>
      </c>
      <c r="U90">
        <f ca="1"/>
        <v>0</v>
      </c>
      <c r="V90">
        <f ca="1"/>
        <v>0</v>
      </c>
      <c r="W90">
        <f ca="1"/>
        <v>0</v>
      </c>
      <c r="X90">
        <f ca="1"/>
        <v>0</v>
      </c>
      <c r="Y90">
        <f ca="1"/>
        <v>0</v>
      </c>
      <c r="Z90">
        <f ca="1"/>
        <v>9</v>
      </c>
      <c r="AA90">
        <f ca="1"/>
        <v>0</v>
      </c>
      <c r="AB90">
        <f ca="1"/>
        <v>0</v>
      </c>
      <c r="AC90">
        <f ca="1"/>
        <v>0</v>
      </c>
      <c r="AD90">
        <f ca="1"/>
        <v>0</v>
      </c>
      <c r="AE90">
        <f ca="1"/>
        <v>0</v>
      </c>
      <c r="AF90">
        <f ca="1"/>
        <v>0</v>
      </c>
      <c r="AG90">
        <f ca="1"/>
        <v>0</v>
      </c>
      <c r="AH90">
        <f ca="1"/>
        <v>0</v>
      </c>
      <c r="AI90">
        <f ca="1"/>
        <v>0</v>
      </c>
      <c r="AJ90">
        <f ca="1"/>
        <v>0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  <c r="AQ90">
        <f ca="1"/>
        <v>0</v>
      </c>
      <c r="AR90">
        <f ca="1"/>
        <v>0</v>
      </c>
      <c r="AS90">
        <f ca="1"/>
        <v>0</v>
      </c>
      <c r="AT90">
        <f ca="1"/>
        <v>0</v>
      </c>
      <c r="AU90">
        <f ca="1"/>
        <v>0</v>
      </c>
      <c r="AV90">
        <f ca="1"/>
        <v>0</v>
      </c>
      <c r="AW90">
        <f ca="1"/>
        <v>0</v>
      </c>
      <c r="AX90">
        <f ca="1"/>
        <v>0</v>
      </c>
      <c r="AY90">
        <f ca="1"/>
        <v>0</v>
      </c>
      <c r="AZ90">
        <f ca="1"/>
        <v>0</v>
      </c>
      <c r="BA90">
        <f ca="1"/>
        <v>0</v>
      </c>
      <c r="BB90">
        <f ca="1"/>
        <v>0</v>
      </c>
      <c r="BC90">
        <f ca="1"/>
        <v>0</v>
      </c>
      <c r="BD90">
        <f ca="1"/>
        <v>0</v>
      </c>
      <c r="BE90">
        <f ca="1"/>
        <v>0</v>
      </c>
      <c r="BF90">
        <f ca="1"/>
        <v>0</v>
      </c>
      <c r="BG90">
        <f ca="1"/>
        <v>0</v>
      </c>
      <c r="BH90">
        <f ca="1"/>
        <v>0</v>
      </c>
      <c r="BI90">
        <f ca="1"/>
        <v>0</v>
      </c>
      <c r="BJ90">
        <f ca="1"/>
        <v>0</v>
      </c>
      <c r="BK90">
        <f ca="1"/>
        <v>0</v>
      </c>
      <c r="BL90">
        <f ca="1"/>
        <v>0</v>
      </c>
      <c r="BM90">
        <f ca="1"/>
        <v>0</v>
      </c>
      <c r="BN90">
        <f ca="1"/>
        <v>0</v>
      </c>
      <c r="BO90">
        <f ca="1"/>
        <v>0</v>
      </c>
      <c r="BP90">
        <f ca="1"/>
        <v>0</v>
      </c>
      <c r="BQ90">
        <f ca="1"/>
        <v>0</v>
      </c>
      <c r="BR90" t="str">
        <f ca="1"/>
        <v/>
      </c>
      <c r="BS90">
        <f ca="1"/>
        <v>0</v>
      </c>
      <c r="BT90">
        <f ca="1"/>
        <v>0</v>
      </c>
      <c r="BU90" t="b">
        <f ca="1"/>
        <v>0</v>
      </c>
      <c r="BV90" t="b">
        <f ca="1"/>
        <v>0</v>
      </c>
      <c r="BW90">
        <f ca="1"/>
        <v>0</v>
      </c>
      <c r="BX90">
        <f ca="1"/>
        <v>0</v>
      </c>
      <c r="BY90">
        <f ca="1"/>
        <v>0</v>
      </c>
      <c r="BZ90">
        <f ca="1"/>
        <v>0</v>
      </c>
      <c r="CA90">
        <f ca="1"/>
        <v>0</v>
      </c>
      <c r="CB90">
        <f ca="1"/>
        <v>0</v>
      </c>
      <c r="CC90" t="b">
        <f ca="1"/>
        <v>0</v>
      </c>
      <c r="CD90" t="b">
        <f ca="1"/>
        <v>0</v>
      </c>
      <c r="CE90">
        <f ca="1"/>
        <v>0</v>
      </c>
      <c r="CF90">
        <f ca="1"/>
        <v>0</v>
      </c>
      <c r="CG90">
        <f ca="1"/>
        <v>0</v>
      </c>
      <c r="CH90">
        <f ca="1"/>
        <v>128</v>
      </c>
      <c r="CI90">
        <f ca="1"/>
        <v>52</v>
      </c>
      <c r="CJ90">
        <f ca="1"/>
        <v>0</v>
      </c>
      <c r="CK90">
        <f ca="1"/>
        <v>0</v>
      </c>
      <c r="CL90">
        <f ca="1"/>
        <v>0</v>
      </c>
      <c r="CM90">
        <f ca="1"/>
        <v>0</v>
      </c>
      <c r="CN90">
        <f ca="1"/>
        <v>0</v>
      </c>
      <c r="CO90">
        <f ca="1"/>
        <v>0</v>
      </c>
      <c r="CP90">
        <f ca="1"/>
        <v>0</v>
      </c>
      <c r="CQ90">
        <f ca="1"/>
        <v>0</v>
      </c>
      <c r="CR90">
        <f ca="1"/>
        <v>0</v>
      </c>
      <c r="CS90">
        <f ca="1"/>
        <v>0</v>
      </c>
      <c r="CT90">
        <f ca="1"/>
        <v>0</v>
      </c>
      <c r="CU90">
        <f ca="1"/>
        <v>0</v>
      </c>
      <c r="CV90">
        <f ca="1"/>
        <v>0</v>
      </c>
      <c r="CW90">
        <f ca="1"/>
        <v>0</v>
      </c>
      <c r="CX90">
        <f ca="1"/>
        <v>0</v>
      </c>
      <c r="CY90">
        <f ca="1"/>
        <v>0</v>
      </c>
      <c r="CZ90">
        <f ca="1"/>
        <v>0</v>
      </c>
      <c r="DA90">
        <f ca="1"/>
        <v>0</v>
      </c>
      <c r="DB90" t="b">
        <f ca="1"/>
        <v>0</v>
      </c>
      <c r="DC90" t="b">
        <f ca="1"/>
        <v>0</v>
      </c>
      <c r="DD90">
        <f ca="1"/>
        <v>0</v>
      </c>
      <c r="DE90" t="b">
        <f ca="1"/>
        <v>0</v>
      </c>
      <c r="DF90">
        <f ca="1"/>
        <v>0</v>
      </c>
    </row>
    <row r="91" spans="1:110" x14ac:dyDescent="0.2">
      <c r="A91" t="str">
        <f ca="1"/>
        <v>6_3 Chalet</v>
      </c>
      <c r="B91">
        <f ca="1"/>
        <v>10</v>
      </c>
      <c r="C91">
        <f ca="1"/>
        <v>0</v>
      </c>
      <c r="D91">
        <f ca="1"/>
        <v>0</v>
      </c>
      <c r="E91">
        <f ca="1"/>
        <v>0</v>
      </c>
      <c r="F91">
        <f ca="1"/>
        <v>0</v>
      </c>
      <c r="G91">
        <f ca="1"/>
        <v>0</v>
      </c>
      <c r="H91">
        <f ca="1"/>
        <v>0</v>
      </c>
      <c r="I91">
        <f ca="1"/>
        <v>0</v>
      </c>
      <c r="J91" t="str">
        <f ca="1"/>
        <v>0:10</v>
      </c>
      <c r="K91" t="b">
        <f ca="1"/>
        <v>0</v>
      </c>
      <c r="L91" t="b">
        <f ca="1"/>
        <v>0</v>
      </c>
      <c r="M91" t="b">
        <f ca="1"/>
        <v>0</v>
      </c>
      <c r="N91" t="str">
        <f ca="1"/>
        <v>Mute</v>
      </c>
      <c r="O91" t="b">
        <f ca="1"/>
        <v>0</v>
      </c>
      <c r="P91">
        <f ca="1"/>
        <v>0</v>
      </c>
      <c r="Q91">
        <f ca="1"/>
        <v>0</v>
      </c>
      <c r="R91">
        <f ca="1"/>
        <v>0</v>
      </c>
      <c r="S91">
        <f ca="1"/>
        <v>0</v>
      </c>
      <c r="T91">
        <f ca="1"/>
        <v>0</v>
      </c>
      <c r="U91">
        <f ca="1"/>
        <v>0</v>
      </c>
      <c r="V91">
        <f ca="1"/>
        <v>0</v>
      </c>
      <c r="W91">
        <f ca="1"/>
        <v>0</v>
      </c>
      <c r="X91">
        <f ca="1"/>
        <v>0</v>
      </c>
      <c r="Y91">
        <f ca="1"/>
        <v>0</v>
      </c>
      <c r="Z91">
        <f ca="1"/>
        <v>10</v>
      </c>
      <c r="AA91">
        <f ca="1"/>
        <v>0</v>
      </c>
      <c r="AB91">
        <f ca="1"/>
        <v>0</v>
      </c>
      <c r="AC91">
        <f ca="1"/>
        <v>0</v>
      </c>
      <c r="AD91">
        <f ca="1"/>
        <v>0</v>
      </c>
      <c r="AE91">
        <f ca="1"/>
        <v>0</v>
      </c>
      <c r="AF91">
        <f ca="1"/>
        <v>0</v>
      </c>
      <c r="AG91">
        <f ca="1"/>
        <v>0</v>
      </c>
      <c r="AH91">
        <f ca="1"/>
        <v>0</v>
      </c>
      <c r="AI91">
        <f ca="1"/>
        <v>0</v>
      </c>
      <c r="AJ91">
        <f ca="1"/>
        <v>0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  <c r="AQ91">
        <f ca="1"/>
        <v>0</v>
      </c>
      <c r="AR91">
        <f ca="1"/>
        <v>0</v>
      </c>
      <c r="AS91">
        <f ca="1"/>
        <v>0</v>
      </c>
      <c r="AT91">
        <f ca="1"/>
        <v>0</v>
      </c>
      <c r="AU91">
        <f ca="1"/>
        <v>0</v>
      </c>
      <c r="AV91">
        <f ca="1"/>
        <v>0</v>
      </c>
      <c r="AW91">
        <f ca="1"/>
        <v>0</v>
      </c>
      <c r="AX91">
        <f ca="1"/>
        <v>0</v>
      </c>
      <c r="AY91">
        <f ca="1"/>
        <v>0</v>
      </c>
      <c r="AZ91">
        <f ca="1"/>
        <v>0</v>
      </c>
      <c r="BA91">
        <f ca="1"/>
        <v>0</v>
      </c>
      <c r="BB91">
        <f ca="1"/>
        <v>0</v>
      </c>
      <c r="BC91">
        <f ca="1"/>
        <v>0</v>
      </c>
      <c r="BD91">
        <f ca="1"/>
        <v>0</v>
      </c>
      <c r="BE91">
        <f ca="1"/>
        <v>0</v>
      </c>
      <c r="BF91">
        <f ca="1"/>
        <v>0</v>
      </c>
      <c r="BG91">
        <f ca="1"/>
        <v>0</v>
      </c>
      <c r="BH91">
        <f ca="1"/>
        <v>0</v>
      </c>
      <c r="BI91">
        <f ca="1"/>
        <v>0</v>
      </c>
      <c r="BJ91">
        <f ca="1"/>
        <v>0</v>
      </c>
      <c r="BK91">
        <f ca="1"/>
        <v>0</v>
      </c>
      <c r="BL91">
        <f ca="1"/>
        <v>0</v>
      </c>
      <c r="BM91">
        <f ca="1"/>
        <v>0</v>
      </c>
      <c r="BN91">
        <f ca="1"/>
        <v>0</v>
      </c>
      <c r="BO91">
        <f ca="1"/>
        <v>0</v>
      </c>
      <c r="BP91">
        <f ca="1"/>
        <v>0</v>
      </c>
      <c r="BQ91">
        <f ca="1"/>
        <v>0</v>
      </c>
      <c r="BR91" t="str">
        <f ca="1"/>
        <v/>
      </c>
      <c r="BS91">
        <f ca="1"/>
        <v>0</v>
      </c>
      <c r="BT91">
        <f ca="1"/>
        <v>0</v>
      </c>
      <c r="BU91" t="b">
        <f ca="1"/>
        <v>0</v>
      </c>
      <c r="BV91" t="b">
        <f ca="1"/>
        <v>0</v>
      </c>
      <c r="BW91">
        <f ca="1"/>
        <v>0</v>
      </c>
      <c r="BX91">
        <f ca="1"/>
        <v>0</v>
      </c>
      <c r="BY91">
        <f ca="1"/>
        <v>0</v>
      </c>
      <c r="BZ91">
        <f ca="1"/>
        <v>0</v>
      </c>
      <c r="CA91">
        <f ca="1"/>
        <v>0</v>
      </c>
      <c r="CB91">
        <f ca="1"/>
        <v>0</v>
      </c>
      <c r="CC91" t="b">
        <f ca="1"/>
        <v>0</v>
      </c>
      <c r="CD91" t="b">
        <f ca="1"/>
        <v>0</v>
      </c>
      <c r="CE91">
        <f ca="1"/>
        <v>0</v>
      </c>
      <c r="CF91">
        <f ca="1"/>
        <v>0</v>
      </c>
      <c r="CG91">
        <f ca="1"/>
        <v>0</v>
      </c>
      <c r="CH91">
        <f ca="1"/>
        <v>10</v>
      </c>
      <c r="CI91">
        <f ca="1"/>
        <v>170</v>
      </c>
      <c r="CJ91">
        <f ca="1"/>
        <v>0</v>
      </c>
      <c r="CK91">
        <f ca="1"/>
        <v>0</v>
      </c>
      <c r="CL91">
        <f ca="1"/>
        <v>0</v>
      </c>
      <c r="CM91">
        <f ca="1"/>
        <v>0</v>
      </c>
      <c r="CN91">
        <f ca="1"/>
        <v>0</v>
      </c>
      <c r="CO91">
        <f ca="1"/>
        <v>0</v>
      </c>
      <c r="CP91">
        <f ca="1"/>
        <v>0</v>
      </c>
      <c r="CQ91">
        <f ca="1"/>
        <v>0</v>
      </c>
      <c r="CR91">
        <f ca="1"/>
        <v>0</v>
      </c>
      <c r="CS91">
        <f ca="1"/>
        <v>0</v>
      </c>
      <c r="CT91">
        <f ca="1"/>
        <v>0</v>
      </c>
      <c r="CU91">
        <f ca="1"/>
        <v>0</v>
      </c>
      <c r="CV91">
        <f ca="1"/>
        <v>0</v>
      </c>
      <c r="CW91">
        <f ca="1"/>
        <v>0</v>
      </c>
      <c r="CX91">
        <f ca="1"/>
        <v>0</v>
      </c>
      <c r="CY91">
        <f ca="1"/>
        <v>0</v>
      </c>
      <c r="CZ91">
        <f ca="1"/>
        <v>0</v>
      </c>
      <c r="DA91">
        <f ca="1"/>
        <v>0</v>
      </c>
      <c r="DB91" t="b">
        <f ca="1"/>
        <v>0</v>
      </c>
      <c r="DC91" t="b">
        <f ca="1"/>
        <v>0</v>
      </c>
      <c r="DD91">
        <f ca="1"/>
        <v>0</v>
      </c>
      <c r="DE91" t="b">
        <f ca="1"/>
        <v>0</v>
      </c>
      <c r="DF91">
        <f ca="1"/>
        <v>0</v>
      </c>
    </row>
    <row r="92" spans="1:110" x14ac:dyDescent="0.2">
      <c r="A92" t="str">
        <f ca="1"/>
        <v>6_3 Chalet</v>
      </c>
      <c r="B92">
        <f ca="1"/>
        <v>11</v>
      </c>
      <c r="C92">
        <f ca="1"/>
        <v>0</v>
      </c>
      <c r="D92">
        <f ca="1"/>
        <v>0</v>
      </c>
      <c r="E92">
        <f ca="1"/>
        <v>0</v>
      </c>
      <c r="F92">
        <f ca="1"/>
        <v>0</v>
      </c>
      <c r="G92">
        <f ca="1"/>
        <v>0</v>
      </c>
      <c r="H92">
        <f ca="1"/>
        <v>0</v>
      </c>
      <c r="I92">
        <f ca="1"/>
        <v>0</v>
      </c>
      <c r="J92" t="str">
        <f ca="1"/>
        <v>1:14</v>
      </c>
      <c r="K92" t="b">
        <f ca="1"/>
        <v>0</v>
      </c>
      <c r="L92" t="b">
        <f ca="1"/>
        <v>0</v>
      </c>
      <c r="M92" t="b">
        <f ca="1"/>
        <v>0</v>
      </c>
      <c r="N92" t="str">
        <f ca="1"/>
        <v>Azami</v>
      </c>
      <c r="O92" t="b">
        <f ca="1"/>
        <v>0</v>
      </c>
      <c r="P92">
        <f ca="1"/>
        <v>0</v>
      </c>
      <c r="Q92">
        <f ca="1"/>
        <v>0</v>
      </c>
      <c r="R92">
        <f ca="1"/>
        <v>0</v>
      </c>
      <c r="S92">
        <f ca="1"/>
        <v>0</v>
      </c>
      <c r="T92">
        <f ca="1"/>
        <v>0</v>
      </c>
      <c r="U92">
        <f ca="1"/>
        <v>0</v>
      </c>
      <c r="V92">
        <f ca="1"/>
        <v>0</v>
      </c>
      <c r="W92">
        <f ca="1"/>
        <v>0</v>
      </c>
      <c r="X92">
        <f ca="1"/>
        <v>0</v>
      </c>
      <c r="Y92">
        <f ca="1"/>
        <v>0</v>
      </c>
      <c r="Z92">
        <f ca="1"/>
        <v>11</v>
      </c>
      <c r="AA92">
        <f ca="1"/>
        <v>0</v>
      </c>
      <c r="AB92">
        <f ca="1"/>
        <v>0</v>
      </c>
      <c r="AC92">
        <f ca="1"/>
        <v>0</v>
      </c>
      <c r="AD92">
        <f ca="1"/>
        <v>0</v>
      </c>
      <c r="AE92">
        <f ca="1"/>
        <v>0</v>
      </c>
      <c r="AF92">
        <f ca="1"/>
        <v>0</v>
      </c>
      <c r="AG92">
        <f ca="1"/>
        <v>0</v>
      </c>
      <c r="AH92">
        <f ca="1"/>
        <v>0</v>
      </c>
      <c r="AI92">
        <f ca="1"/>
        <v>0</v>
      </c>
      <c r="AJ92">
        <f ca="1"/>
        <v>0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  <c r="AQ92">
        <f ca="1"/>
        <v>0</v>
      </c>
      <c r="AR92">
        <f ca="1"/>
        <v>0</v>
      </c>
      <c r="AS92">
        <f ca="1"/>
        <v>0</v>
      </c>
      <c r="AT92">
        <f ca="1"/>
        <v>0</v>
      </c>
      <c r="AU92">
        <f ca="1"/>
        <v>0</v>
      </c>
      <c r="AV92">
        <f ca="1"/>
        <v>0</v>
      </c>
      <c r="AW92">
        <f ca="1"/>
        <v>0</v>
      </c>
      <c r="AX92">
        <f ca="1"/>
        <v>0</v>
      </c>
      <c r="AY92">
        <f ca="1"/>
        <v>0</v>
      </c>
      <c r="AZ92">
        <f ca="1"/>
        <v>0</v>
      </c>
      <c r="BA92">
        <f ca="1"/>
        <v>0</v>
      </c>
      <c r="BB92">
        <f ca="1"/>
        <v>0</v>
      </c>
      <c r="BC92">
        <f ca="1"/>
        <v>0</v>
      </c>
      <c r="BD92">
        <f ca="1"/>
        <v>0</v>
      </c>
      <c r="BE92">
        <f ca="1"/>
        <v>0</v>
      </c>
      <c r="BF92">
        <f ca="1"/>
        <v>0</v>
      </c>
      <c r="BG92">
        <f ca="1"/>
        <v>0</v>
      </c>
      <c r="BH92">
        <f ca="1"/>
        <v>0</v>
      </c>
      <c r="BI92">
        <f ca="1"/>
        <v>0</v>
      </c>
      <c r="BJ92">
        <f ca="1"/>
        <v>0</v>
      </c>
      <c r="BK92">
        <f ca="1"/>
        <v>0</v>
      </c>
      <c r="BL92">
        <f ca="1"/>
        <v>0</v>
      </c>
      <c r="BM92">
        <f ca="1"/>
        <v>0</v>
      </c>
      <c r="BN92">
        <f ca="1"/>
        <v>0</v>
      </c>
      <c r="BO92">
        <f ca="1"/>
        <v>0</v>
      </c>
      <c r="BP92">
        <f ca="1"/>
        <v>0</v>
      </c>
      <c r="BQ92">
        <f ca="1"/>
        <v>0</v>
      </c>
      <c r="BR92" t="str">
        <f ca="1"/>
        <v/>
      </c>
      <c r="BS92">
        <f ca="1"/>
        <v>0</v>
      </c>
      <c r="BT92">
        <f ca="1"/>
        <v>0</v>
      </c>
      <c r="BU92" t="b">
        <f ca="1"/>
        <v>0</v>
      </c>
      <c r="BV92" t="b">
        <f ca="1"/>
        <v>0</v>
      </c>
      <c r="BW92">
        <f ca="1"/>
        <v>0</v>
      </c>
      <c r="BX92">
        <f ca="1"/>
        <v>0</v>
      </c>
      <c r="BY92">
        <f ca="1"/>
        <v>0</v>
      </c>
      <c r="BZ92">
        <f ca="1"/>
        <v>0</v>
      </c>
      <c r="CA92">
        <f ca="1"/>
        <v>1</v>
      </c>
      <c r="CB92">
        <f ca="1"/>
        <v>1</v>
      </c>
      <c r="CC92" t="b">
        <f ca="1"/>
        <v>0</v>
      </c>
      <c r="CD92" t="b">
        <f ca="1"/>
        <v>1</v>
      </c>
      <c r="CE92">
        <f ca="1"/>
        <v>0</v>
      </c>
      <c r="CF92">
        <f ca="1"/>
        <v>0</v>
      </c>
      <c r="CG92">
        <f ca="1"/>
        <v>0</v>
      </c>
      <c r="CH92">
        <f ca="1"/>
        <v>74</v>
      </c>
      <c r="CI92">
        <f ca="1"/>
        <v>106</v>
      </c>
      <c r="CJ92">
        <f ca="1"/>
        <v>0</v>
      </c>
      <c r="CK92">
        <f ca="1"/>
        <v>0</v>
      </c>
      <c r="CL92">
        <f ca="1"/>
        <v>0</v>
      </c>
      <c r="CM92">
        <f ca="1"/>
        <v>0</v>
      </c>
      <c r="CN92">
        <f ca="1"/>
        <v>0</v>
      </c>
      <c r="CO92">
        <f ca="1"/>
        <v>0</v>
      </c>
      <c r="CP92">
        <f ca="1"/>
        <v>0</v>
      </c>
      <c r="CQ92">
        <f ca="1"/>
        <v>0</v>
      </c>
      <c r="CR92">
        <f ca="1"/>
        <v>0</v>
      </c>
      <c r="CS92">
        <f ca="1"/>
        <v>0</v>
      </c>
      <c r="CT92">
        <f ca="1"/>
        <v>0</v>
      </c>
      <c r="CU92">
        <f ca="1"/>
        <v>0</v>
      </c>
      <c r="CV92">
        <f ca="1"/>
        <v>0</v>
      </c>
      <c r="CW92">
        <f ca="1"/>
        <v>0</v>
      </c>
      <c r="CX92">
        <f ca="1"/>
        <v>0</v>
      </c>
      <c r="CY92">
        <f ca="1"/>
        <v>0</v>
      </c>
      <c r="CZ92">
        <f ca="1"/>
        <v>0</v>
      </c>
      <c r="DA92">
        <f ca="1"/>
        <v>0</v>
      </c>
      <c r="DB92" t="b">
        <f ca="1"/>
        <v>0</v>
      </c>
      <c r="DC92" t="b">
        <f ca="1"/>
        <v>0</v>
      </c>
      <c r="DD92">
        <f ca="1"/>
        <v>0</v>
      </c>
      <c r="DE92" t="b">
        <f ca="1"/>
        <v>0</v>
      </c>
      <c r="DF92">
        <f ca="1"/>
        <v>0</v>
      </c>
    </row>
    <row r="93" spans="1:110" x14ac:dyDescent="0.2">
      <c r="A93" t="str">
        <f ca="1"/>
        <v>6_3 Chalet</v>
      </c>
      <c r="B93">
        <f ca="1"/>
        <v>12</v>
      </c>
      <c r="C93">
        <f ca="1"/>
        <v>0</v>
      </c>
      <c r="D93">
        <f ca="1"/>
        <v>0</v>
      </c>
      <c r="E93">
        <f ca="1"/>
        <v>0</v>
      </c>
      <c r="F93">
        <f ca="1"/>
        <v>0</v>
      </c>
      <c r="G93">
        <f ca="1"/>
        <v>0</v>
      </c>
      <c r="H93">
        <f ca="1"/>
        <v>0</v>
      </c>
      <c r="I93">
        <f ca="1"/>
        <v>0</v>
      </c>
      <c r="J93">
        <f ca="1"/>
        <v>0</v>
      </c>
      <c r="K93" t="b">
        <f ca="1"/>
        <v>0</v>
      </c>
      <c r="L93" t="b">
        <f ca="1"/>
        <v>0</v>
      </c>
      <c r="M93" t="b">
        <f ca="1"/>
        <v>0</v>
      </c>
      <c r="N93" t="str">
        <f ca="1"/>
        <v>Mute</v>
      </c>
      <c r="O93" t="b">
        <f ca="1"/>
        <v>0</v>
      </c>
      <c r="P93">
        <f ca="1"/>
        <v>0</v>
      </c>
      <c r="Q93">
        <f ca="1"/>
        <v>0</v>
      </c>
      <c r="R93">
        <f ca="1"/>
        <v>0</v>
      </c>
      <c r="S93">
        <f ca="1"/>
        <v>0</v>
      </c>
      <c r="T93">
        <f ca="1"/>
        <v>0</v>
      </c>
      <c r="U93">
        <f ca="1"/>
        <v>0</v>
      </c>
      <c r="V93">
        <f ca="1"/>
        <v>0</v>
      </c>
      <c r="W93">
        <f ca="1"/>
        <v>0</v>
      </c>
      <c r="X93">
        <f ca="1"/>
        <v>0</v>
      </c>
      <c r="Y93">
        <f ca="1"/>
        <v>0</v>
      </c>
      <c r="Z93">
        <f ca="1"/>
        <v>12</v>
      </c>
      <c r="AA93">
        <f ca="1"/>
        <v>0</v>
      </c>
      <c r="AB93">
        <f ca="1"/>
        <v>0</v>
      </c>
      <c r="AC93">
        <f ca="1"/>
        <v>0</v>
      </c>
      <c r="AD93">
        <f ca="1"/>
        <v>0</v>
      </c>
      <c r="AE93">
        <f ca="1"/>
        <v>0</v>
      </c>
      <c r="AF93">
        <f ca="1"/>
        <v>0</v>
      </c>
      <c r="AG93">
        <f ca="1"/>
        <v>0</v>
      </c>
      <c r="AH93">
        <f ca="1"/>
        <v>0</v>
      </c>
      <c r="AI93">
        <f ca="1"/>
        <v>0</v>
      </c>
      <c r="AJ93">
        <f ca="1"/>
        <v>0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  <c r="AQ93">
        <f ca="1"/>
        <v>0</v>
      </c>
      <c r="AR93">
        <f ca="1"/>
        <v>0</v>
      </c>
      <c r="AS93">
        <f ca="1"/>
        <v>0</v>
      </c>
      <c r="AT93">
        <f ca="1"/>
        <v>0</v>
      </c>
      <c r="AU93">
        <f ca="1"/>
        <v>0</v>
      </c>
      <c r="AV93">
        <f ca="1"/>
        <v>0</v>
      </c>
      <c r="AW93">
        <f ca="1"/>
        <v>0</v>
      </c>
      <c r="AX93">
        <f ca="1"/>
        <v>0</v>
      </c>
      <c r="AY93">
        <f ca="1"/>
        <v>0</v>
      </c>
      <c r="AZ93">
        <f ca="1"/>
        <v>0</v>
      </c>
      <c r="BA93">
        <f ca="1"/>
        <v>0</v>
      </c>
      <c r="BB93">
        <f ca="1"/>
        <v>0</v>
      </c>
      <c r="BC93">
        <f ca="1"/>
        <v>0</v>
      </c>
      <c r="BD93">
        <f ca="1"/>
        <v>0</v>
      </c>
      <c r="BE93">
        <f ca="1"/>
        <v>0</v>
      </c>
      <c r="BF93">
        <f ca="1"/>
        <v>0</v>
      </c>
      <c r="BG93">
        <f ca="1"/>
        <v>0</v>
      </c>
      <c r="BH93">
        <f ca="1"/>
        <v>0</v>
      </c>
      <c r="BI93">
        <f ca="1"/>
        <v>0</v>
      </c>
      <c r="BJ93">
        <f ca="1"/>
        <v>0</v>
      </c>
      <c r="BK93">
        <f ca="1"/>
        <v>0</v>
      </c>
      <c r="BL93">
        <f ca="1"/>
        <v>0</v>
      </c>
      <c r="BM93">
        <f ca="1"/>
        <v>0</v>
      </c>
      <c r="BN93">
        <f ca="1"/>
        <v>0</v>
      </c>
      <c r="BO93">
        <f ca="1"/>
        <v>0</v>
      </c>
      <c r="BP93">
        <f ca="1"/>
        <v>0</v>
      </c>
      <c r="BQ93">
        <f ca="1"/>
        <v>0</v>
      </c>
      <c r="BR93" t="str">
        <f ca="1"/>
        <v/>
      </c>
      <c r="BS93">
        <f ca="1"/>
        <v>0</v>
      </c>
      <c r="BT93">
        <f ca="1"/>
        <v>0</v>
      </c>
      <c r="BU93" t="b">
        <f ca="1"/>
        <v>0</v>
      </c>
      <c r="BV93" t="b">
        <f ca="1"/>
        <v>0</v>
      </c>
      <c r="BW93">
        <f ca="1"/>
        <v>0</v>
      </c>
      <c r="BX93">
        <f ca="1"/>
        <v>0</v>
      </c>
      <c r="BY93">
        <f ca="1"/>
        <v>0</v>
      </c>
      <c r="BZ93">
        <f ca="1"/>
        <v>0</v>
      </c>
      <c r="CA93">
        <f ca="1"/>
        <v>3</v>
      </c>
      <c r="CB93">
        <f ca="1"/>
        <v>0</v>
      </c>
      <c r="CC93" t="b">
        <f ca="1"/>
        <v>0</v>
      </c>
      <c r="CD93" t="b">
        <f ca="1"/>
        <v>1</v>
      </c>
      <c r="CE93">
        <f ca="1"/>
        <v>0</v>
      </c>
      <c r="CF93">
        <f ca="1"/>
        <v>0</v>
      </c>
      <c r="CG93">
        <f ca="1"/>
        <v>0</v>
      </c>
      <c r="CH93">
        <f ca="1"/>
        <v>0</v>
      </c>
      <c r="CI93" t="b">
        <f ca="1"/>
        <v>0</v>
      </c>
      <c r="CJ93">
        <f ca="1"/>
        <v>0</v>
      </c>
      <c r="CK93">
        <f ca="1"/>
        <v>0</v>
      </c>
      <c r="CL93">
        <f ca="1"/>
        <v>0</v>
      </c>
      <c r="CM93">
        <f ca="1"/>
        <v>0</v>
      </c>
      <c r="CN93">
        <f ca="1"/>
        <v>0</v>
      </c>
      <c r="CO93">
        <f ca="1"/>
        <v>0</v>
      </c>
      <c r="CP93">
        <f ca="1"/>
        <v>0</v>
      </c>
      <c r="CQ93">
        <f ca="1"/>
        <v>0</v>
      </c>
      <c r="CR93">
        <f ca="1"/>
        <v>0</v>
      </c>
      <c r="CS93">
        <f ca="1"/>
        <v>0</v>
      </c>
      <c r="CT93">
        <f ca="1"/>
        <v>0</v>
      </c>
      <c r="CU93">
        <f ca="1"/>
        <v>0</v>
      </c>
      <c r="CV93">
        <f ca="1"/>
        <v>0</v>
      </c>
      <c r="CW93">
        <f ca="1"/>
        <v>0</v>
      </c>
      <c r="CX93">
        <f ca="1"/>
        <v>0</v>
      </c>
      <c r="CY93">
        <f ca="1"/>
        <v>0</v>
      </c>
      <c r="CZ93">
        <f ca="1"/>
        <v>0</v>
      </c>
      <c r="DA93">
        <f ca="1"/>
        <v>0</v>
      </c>
      <c r="DB93" t="b">
        <f ca="1"/>
        <v>0</v>
      </c>
      <c r="DC93" t="b">
        <f ca="1"/>
        <v>0</v>
      </c>
      <c r="DD93">
        <f ca="1"/>
        <v>0</v>
      </c>
      <c r="DE93" t="b">
        <f ca="1"/>
        <v>0</v>
      </c>
      <c r="DF93">
        <f ca="1"/>
        <v>0</v>
      </c>
    </row>
    <row r="94" spans="1:110" x14ac:dyDescent="0.2">
      <c r="A94" t="str">
        <f ca="1"/>
        <v>6_3 Border</v>
      </c>
      <c r="B94">
        <f ca="1"/>
        <v>1</v>
      </c>
      <c r="C94">
        <f ca="1"/>
        <v>0</v>
      </c>
      <c r="D94">
        <f ca="1"/>
        <v>0</v>
      </c>
      <c r="E94">
        <f ca="1"/>
        <v>0</v>
      </c>
      <c r="F94">
        <f ca="1"/>
        <v>0</v>
      </c>
      <c r="G94">
        <f ca="1"/>
        <v>0</v>
      </c>
      <c r="H94">
        <f ca="1"/>
        <v>0</v>
      </c>
      <c r="I94">
        <f ca="1"/>
        <v>0</v>
      </c>
      <c r="J94" t="str">
        <f ca="1"/>
        <v>1:26</v>
      </c>
      <c r="K94" t="b">
        <f ca="1"/>
        <v>0</v>
      </c>
      <c r="L94" t="b">
        <f ca="1"/>
        <v>1</v>
      </c>
      <c r="M94" t="b">
        <f ca="1"/>
        <v>0</v>
      </c>
      <c r="N94" t="str">
        <f ca="1"/>
        <v>Oryx</v>
      </c>
      <c r="O94" t="b">
        <f ca="1"/>
        <v>0</v>
      </c>
      <c r="P94">
        <f ca="1"/>
        <v>0</v>
      </c>
      <c r="Q94">
        <f ca="1"/>
        <v>0</v>
      </c>
      <c r="R94">
        <f ca="1"/>
        <v>0</v>
      </c>
      <c r="S94">
        <f ca="1"/>
        <v>0</v>
      </c>
      <c r="T94">
        <f ca="1"/>
        <v>0</v>
      </c>
      <c r="U94">
        <f ca="1"/>
        <v>0</v>
      </c>
      <c r="V94">
        <f ca="1"/>
        <v>0</v>
      </c>
      <c r="W94">
        <f ca="1"/>
        <v>0</v>
      </c>
      <c r="X94">
        <f ca="1"/>
        <v>0</v>
      </c>
      <c r="Y94">
        <f ca="1"/>
        <v>0</v>
      </c>
      <c r="Z94">
        <f ca="1"/>
        <v>1</v>
      </c>
      <c r="AA94">
        <f ca="1"/>
        <v>0</v>
      </c>
      <c r="AB94">
        <f ca="1"/>
        <v>0</v>
      </c>
      <c r="AC94">
        <f ca="1"/>
        <v>0</v>
      </c>
      <c r="AD94">
        <f ca="1"/>
        <v>0</v>
      </c>
      <c r="AE94">
        <f ca="1"/>
        <v>0</v>
      </c>
      <c r="AF94">
        <f ca="1"/>
        <v>0</v>
      </c>
      <c r="AG94">
        <f ca="1"/>
        <v>0</v>
      </c>
      <c r="AH94">
        <f ca="1"/>
        <v>0</v>
      </c>
      <c r="AI94">
        <f ca="1"/>
        <v>0</v>
      </c>
      <c r="AJ94">
        <f ca="1"/>
        <v>0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  <c r="AQ94">
        <f ca="1"/>
        <v>0</v>
      </c>
      <c r="AR94">
        <f ca="1"/>
        <v>0</v>
      </c>
      <c r="AS94">
        <f ca="1"/>
        <v>0</v>
      </c>
      <c r="AT94">
        <f ca="1"/>
        <v>0</v>
      </c>
      <c r="AU94">
        <f ca="1"/>
        <v>0</v>
      </c>
      <c r="AV94">
        <f ca="1"/>
        <v>0</v>
      </c>
      <c r="AW94">
        <f ca="1"/>
        <v>0</v>
      </c>
      <c r="AX94">
        <f ca="1"/>
        <v>0</v>
      </c>
      <c r="AY94">
        <f ca="1"/>
        <v>0</v>
      </c>
      <c r="AZ94">
        <f ca="1"/>
        <v>0</v>
      </c>
      <c r="BA94">
        <f ca="1"/>
        <v>0</v>
      </c>
      <c r="BB94">
        <f ca="1"/>
        <v>0</v>
      </c>
      <c r="BC94">
        <f ca="1"/>
        <v>0</v>
      </c>
      <c r="BD94">
        <f ca="1"/>
        <v>0</v>
      </c>
      <c r="BE94">
        <f ca="1"/>
        <v>0</v>
      </c>
      <c r="BF94">
        <f ca="1"/>
        <v>0</v>
      </c>
      <c r="BG94">
        <f ca="1"/>
        <v>0</v>
      </c>
      <c r="BH94">
        <f ca="1"/>
        <v>0</v>
      </c>
      <c r="BI94">
        <f ca="1"/>
        <v>0</v>
      </c>
      <c r="BJ94">
        <f ca="1"/>
        <v>0</v>
      </c>
      <c r="BK94">
        <f ca="1"/>
        <v>0</v>
      </c>
      <c r="BL94">
        <f ca="1"/>
        <v>0</v>
      </c>
      <c r="BM94">
        <f ca="1"/>
        <v>0</v>
      </c>
      <c r="BN94">
        <f ca="1"/>
        <v>0</v>
      </c>
      <c r="BO94">
        <f ca="1"/>
        <v>0</v>
      </c>
      <c r="BP94">
        <f ca="1"/>
        <v>0</v>
      </c>
      <c r="BQ94">
        <f ca="1"/>
        <v>0</v>
      </c>
      <c r="BR94" t="str">
        <f ca="1"/>
        <v/>
      </c>
      <c r="BS94">
        <f ca="1"/>
        <v>0</v>
      </c>
      <c r="BT94">
        <f ca="1"/>
        <v>0</v>
      </c>
      <c r="BU94" t="b">
        <f ca="1"/>
        <v>0</v>
      </c>
      <c r="BV94" t="b">
        <f ca="1"/>
        <v>0</v>
      </c>
      <c r="BW94">
        <f ca="1"/>
        <v>0</v>
      </c>
      <c r="BX94">
        <f ca="1"/>
        <v>0</v>
      </c>
      <c r="BY94">
        <f ca="1"/>
        <v>0</v>
      </c>
      <c r="BZ94">
        <f ca="1"/>
        <v>0</v>
      </c>
      <c r="CA94">
        <f ca="1"/>
        <v>1</v>
      </c>
      <c r="CB94">
        <f ca="1"/>
        <v>0</v>
      </c>
      <c r="CC94" t="b">
        <f ca="1"/>
        <v>1</v>
      </c>
      <c r="CD94" t="b">
        <f ca="1"/>
        <v>1</v>
      </c>
      <c r="CE94">
        <f ca="1"/>
        <v>0</v>
      </c>
      <c r="CF94">
        <f ca="1"/>
        <v>0</v>
      </c>
      <c r="CG94">
        <f ca="1"/>
        <v>0</v>
      </c>
      <c r="CH94">
        <f ca="1"/>
        <v>86</v>
      </c>
      <c r="CI94">
        <f ca="1"/>
        <v>94</v>
      </c>
      <c r="CJ94">
        <f ca="1"/>
        <v>0</v>
      </c>
      <c r="CK94">
        <f ca="1"/>
        <v>0</v>
      </c>
      <c r="CL94">
        <f ca="1"/>
        <v>0</v>
      </c>
      <c r="CM94">
        <f ca="1"/>
        <v>0</v>
      </c>
      <c r="CN94">
        <f ca="1"/>
        <v>0</v>
      </c>
      <c r="CO94">
        <f ca="1"/>
        <v>0</v>
      </c>
      <c r="CP94">
        <f ca="1"/>
        <v>0</v>
      </c>
      <c r="CQ94">
        <f ca="1"/>
        <v>0</v>
      </c>
      <c r="CR94">
        <f ca="1"/>
        <v>0</v>
      </c>
      <c r="CS94">
        <f ca="1"/>
        <v>0</v>
      </c>
      <c r="CT94">
        <f ca="1"/>
        <v>0</v>
      </c>
      <c r="CU94" t="b">
        <f ca="1"/>
        <v>1</v>
      </c>
      <c r="CV94" t="b">
        <f ca="1"/>
        <v>1</v>
      </c>
      <c r="CW94">
        <f ca="1"/>
        <v>49</v>
      </c>
      <c r="CX94">
        <f ca="1"/>
        <v>94</v>
      </c>
      <c r="CY94">
        <f ca="1"/>
        <v>1</v>
      </c>
      <c r="CZ94">
        <f ca="1"/>
        <v>1</v>
      </c>
      <c r="DA94">
        <f ca="1"/>
        <v>0</v>
      </c>
      <c r="DB94" t="b">
        <f ca="1"/>
        <v>1</v>
      </c>
      <c r="DC94" t="b">
        <f ca="1"/>
        <v>0</v>
      </c>
      <c r="DD94">
        <f ca="1"/>
        <v>0</v>
      </c>
      <c r="DE94" t="b">
        <f ca="1"/>
        <v>0</v>
      </c>
      <c r="DF94">
        <f ca="1"/>
        <v>0</v>
      </c>
    </row>
    <row r="95" spans="1:110" x14ac:dyDescent="0.2">
      <c r="A95" t="str">
        <f ca="1"/>
        <v>6_3 Border</v>
      </c>
      <c r="B95">
        <f ca="1"/>
        <v>2</v>
      </c>
      <c r="C95">
        <f ca="1"/>
        <v>0</v>
      </c>
      <c r="D95">
        <f ca="1"/>
        <v>0</v>
      </c>
      <c r="E95">
        <f ca="1"/>
        <v>0</v>
      </c>
      <c r="F95">
        <f ca="1"/>
        <v>0</v>
      </c>
      <c r="G95">
        <f ca="1"/>
        <v>0</v>
      </c>
      <c r="H95">
        <f ca="1"/>
        <v>0</v>
      </c>
      <c r="I95">
        <f ca="1"/>
        <v>0</v>
      </c>
      <c r="J95" t="str">
        <f ca="1"/>
        <v>1:24</v>
      </c>
      <c r="K95" t="b">
        <f ca="1"/>
        <v>0</v>
      </c>
      <c r="L95" t="b">
        <f ca="1"/>
        <v>0</v>
      </c>
      <c r="M95" t="b">
        <f ca="1"/>
        <v>0</v>
      </c>
      <c r="N95" t="str">
        <f ca="1"/>
        <v>Oryx</v>
      </c>
      <c r="O95" t="b">
        <f ca="1"/>
        <v>0</v>
      </c>
      <c r="P95">
        <f ca="1"/>
        <v>0</v>
      </c>
      <c r="Q95">
        <f ca="1"/>
        <v>0</v>
      </c>
      <c r="R95">
        <f ca="1"/>
        <v>0</v>
      </c>
      <c r="S95">
        <f ca="1"/>
        <v>0</v>
      </c>
      <c r="T95">
        <f ca="1"/>
        <v>0</v>
      </c>
      <c r="U95">
        <f ca="1"/>
        <v>0</v>
      </c>
      <c r="V95">
        <f ca="1"/>
        <v>0</v>
      </c>
      <c r="W95">
        <f ca="1"/>
        <v>0</v>
      </c>
      <c r="X95">
        <f ca="1"/>
        <v>0</v>
      </c>
      <c r="Y95">
        <f ca="1"/>
        <v>0</v>
      </c>
      <c r="Z95">
        <f ca="1"/>
        <v>2</v>
      </c>
      <c r="AA95">
        <f ca="1"/>
        <v>0</v>
      </c>
      <c r="AB95">
        <f ca="1"/>
        <v>0</v>
      </c>
      <c r="AC95">
        <f ca="1"/>
        <v>0</v>
      </c>
      <c r="AD95">
        <f ca="1"/>
        <v>0</v>
      </c>
      <c r="AE95">
        <f ca="1"/>
        <v>0</v>
      </c>
      <c r="AF95">
        <f ca="1"/>
        <v>0</v>
      </c>
      <c r="AG95">
        <f ca="1"/>
        <v>0</v>
      </c>
      <c r="AH95">
        <f ca="1"/>
        <v>0</v>
      </c>
      <c r="AI95">
        <f ca="1"/>
        <v>0</v>
      </c>
      <c r="AJ95">
        <f ca="1"/>
        <v>0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  <c r="AQ95">
        <f ca="1"/>
        <v>0</v>
      </c>
      <c r="AR95">
        <f ca="1"/>
        <v>0</v>
      </c>
      <c r="AS95">
        <f ca="1"/>
        <v>0</v>
      </c>
      <c r="AT95">
        <f ca="1"/>
        <v>0</v>
      </c>
      <c r="AU95">
        <f ca="1"/>
        <v>0</v>
      </c>
      <c r="AV95">
        <f ca="1"/>
        <v>0</v>
      </c>
      <c r="AW95">
        <f ca="1"/>
        <v>0</v>
      </c>
      <c r="AX95">
        <f ca="1"/>
        <v>0</v>
      </c>
      <c r="AY95">
        <f ca="1"/>
        <v>0</v>
      </c>
      <c r="AZ95">
        <f ca="1"/>
        <v>0</v>
      </c>
      <c r="BA95">
        <f ca="1"/>
        <v>0</v>
      </c>
      <c r="BB95">
        <f ca="1"/>
        <v>0</v>
      </c>
      <c r="BC95">
        <f ca="1"/>
        <v>0</v>
      </c>
      <c r="BD95">
        <f ca="1"/>
        <v>0</v>
      </c>
      <c r="BE95">
        <f ca="1"/>
        <v>0</v>
      </c>
      <c r="BF95">
        <f ca="1"/>
        <v>0</v>
      </c>
      <c r="BG95">
        <f ca="1"/>
        <v>0</v>
      </c>
      <c r="BH95">
        <f ca="1"/>
        <v>0</v>
      </c>
      <c r="BI95">
        <f ca="1"/>
        <v>0</v>
      </c>
      <c r="BJ95">
        <f ca="1"/>
        <v>0</v>
      </c>
      <c r="BK95">
        <f ca="1"/>
        <v>0</v>
      </c>
      <c r="BL95">
        <f ca="1"/>
        <v>0</v>
      </c>
      <c r="BM95">
        <f ca="1"/>
        <v>0</v>
      </c>
      <c r="BN95">
        <f ca="1"/>
        <v>0</v>
      </c>
      <c r="BO95">
        <f ca="1"/>
        <v>0</v>
      </c>
      <c r="BP95">
        <f ca="1"/>
        <v>0</v>
      </c>
      <c r="BQ95">
        <f ca="1"/>
        <v>0</v>
      </c>
      <c r="BR95" t="str">
        <f ca="1"/>
        <v/>
      </c>
      <c r="BS95">
        <f ca="1"/>
        <v>0</v>
      </c>
      <c r="BT95">
        <f ca="1"/>
        <v>0</v>
      </c>
      <c r="BU95" t="b">
        <f ca="1"/>
        <v>0</v>
      </c>
      <c r="BV95" t="b">
        <f ca="1"/>
        <v>0</v>
      </c>
      <c r="BW95">
        <f ca="1"/>
        <v>0</v>
      </c>
      <c r="BX95">
        <f ca="1"/>
        <v>0</v>
      </c>
      <c r="BY95">
        <f ca="1"/>
        <v>0</v>
      </c>
      <c r="BZ95">
        <f ca="1"/>
        <v>0</v>
      </c>
      <c r="CA95">
        <f ca="1"/>
        <v>1</v>
      </c>
      <c r="CB95">
        <f ca="1"/>
        <v>1</v>
      </c>
      <c r="CC95" t="b">
        <f ca="1"/>
        <v>1</v>
      </c>
      <c r="CD95" t="b">
        <f ca="1"/>
        <v>1</v>
      </c>
      <c r="CE95">
        <f ca="1"/>
        <v>0</v>
      </c>
      <c r="CF95">
        <f ca="1"/>
        <v>0</v>
      </c>
      <c r="CG95">
        <f ca="1"/>
        <v>0</v>
      </c>
      <c r="CH95">
        <f ca="1"/>
        <v>84</v>
      </c>
      <c r="CI95">
        <f ca="1"/>
        <v>96</v>
      </c>
      <c r="CJ95">
        <f ca="1"/>
        <v>0</v>
      </c>
      <c r="CK95">
        <f ca="1"/>
        <v>0</v>
      </c>
      <c r="CL95">
        <f ca="1"/>
        <v>0</v>
      </c>
      <c r="CM95">
        <f ca="1"/>
        <v>0</v>
      </c>
      <c r="CN95">
        <f ca="1"/>
        <v>0</v>
      </c>
      <c r="CO95">
        <f ca="1"/>
        <v>0</v>
      </c>
      <c r="CP95">
        <f ca="1"/>
        <v>0</v>
      </c>
      <c r="CQ95">
        <f ca="1"/>
        <v>0</v>
      </c>
      <c r="CR95">
        <f ca="1"/>
        <v>0</v>
      </c>
      <c r="CS95">
        <f ca="1"/>
        <v>0</v>
      </c>
      <c r="CT95">
        <f ca="1"/>
        <v>0</v>
      </c>
      <c r="CU95" t="b">
        <f ca="1"/>
        <v>1</v>
      </c>
      <c r="CV95" t="b">
        <f ca="1"/>
        <v>1</v>
      </c>
      <c r="CW95" t="b">
        <f ca="1"/>
        <v>0</v>
      </c>
      <c r="CX95">
        <f ca="1"/>
        <v>96</v>
      </c>
      <c r="CY95">
        <f ca="1"/>
        <v>2</v>
      </c>
      <c r="CZ95">
        <f ca="1"/>
        <v>1</v>
      </c>
      <c r="DA95">
        <f ca="1"/>
        <v>0</v>
      </c>
      <c r="DB95" t="b">
        <f ca="1"/>
        <v>0</v>
      </c>
      <c r="DC95" t="b">
        <f ca="1"/>
        <v>0</v>
      </c>
      <c r="DD95">
        <f ca="1"/>
        <v>0</v>
      </c>
      <c r="DE95" t="b">
        <f ca="1"/>
        <v>0</v>
      </c>
      <c r="DF95">
        <f ca="1"/>
        <v>0</v>
      </c>
    </row>
    <row r="96" spans="1:110" x14ac:dyDescent="0.2">
      <c r="A96" t="str">
        <f ca="1"/>
        <v>6_3 Border</v>
      </c>
      <c r="B96">
        <f ca="1"/>
        <v>3</v>
      </c>
      <c r="C96">
        <f ca="1"/>
        <v>0</v>
      </c>
      <c r="D96">
        <f ca="1"/>
        <v>0</v>
      </c>
      <c r="E96">
        <f ca="1"/>
        <v>0</v>
      </c>
      <c r="F96">
        <f ca="1"/>
        <v>0</v>
      </c>
      <c r="G96">
        <f ca="1"/>
        <v>0</v>
      </c>
      <c r="H96">
        <f ca="1"/>
        <v>0</v>
      </c>
      <c r="I96">
        <f ca="1"/>
        <v>0</v>
      </c>
      <c r="J96" t="str">
        <f ca="1"/>
        <v>1:34</v>
      </c>
      <c r="K96" t="b">
        <f ca="1"/>
        <v>0</v>
      </c>
      <c r="L96" t="b">
        <f ca="1"/>
        <v>0</v>
      </c>
      <c r="M96" t="b">
        <f ca="1"/>
        <v>0</v>
      </c>
      <c r="N96" t="str">
        <f ca="1"/>
        <v>Azami</v>
      </c>
      <c r="O96" t="b">
        <f ca="1"/>
        <v>0</v>
      </c>
      <c r="P96">
        <f ca="1"/>
        <v>0</v>
      </c>
      <c r="Q96">
        <f ca="1"/>
        <v>0</v>
      </c>
      <c r="R96">
        <f ca="1"/>
        <v>0</v>
      </c>
      <c r="S96">
        <f ca="1"/>
        <v>0</v>
      </c>
      <c r="T96">
        <f ca="1"/>
        <v>0</v>
      </c>
      <c r="U96">
        <f ca="1"/>
        <v>0</v>
      </c>
      <c r="V96">
        <f ca="1"/>
        <v>0</v>
      </c>
      <c r="W96">
        <f ca="1"/>
        <v>0</v>
      </c>
      <c r="X96">
        <f ca="1"/>
        <v>0</v>
      </c>
      <c r="Y96">
        <f ca="1"/>
        <v>0</v>
      </c>
      <c r="Z96">
        <f ca="1"/>
        <v>3</v>
      </c>
      <c r="AA96">
        <f ca="1"/>
        <v>0</v>
      </c>
      <c r="AB96">
        <f ca="1"/>
        <v>0</v>
      </c>
      <c r="AC96">
        <f ca="1"/>
        <v>0</v>
      </c>
      <c r="AD96">
        <f ca="1"/>
        <v>0</v>
      </c>
      <c r="AE96">
        <f ca="1"/>
        <v>0</v>
      </c>
      <c r="AF96">
        <f ca="1"/>
        <v>0</v>
      </c>
      <c r="AG96">
        <f ca="1"/>
        <v>0</v>
      </c>
      <c r="AH96">
        <f ca="1"/>
        <v>0</v>
      </c>
      <c r="AI96">
        <f ca="1"/>
        <v>0</v>
      </c>
      <c r="AJ96">
        <f ca="1"/>
        <v>0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  <c r="AQ96">
        <f ca="1"/>
        <v>0</v>
      </c>
      <c r="AR96">
        <f ca="1"/>
        <v>0</v>
      </c>
      <c r="AS96">
        <f ca="1"/>
        <v>0</v>
      </c>
      <c r="AT96">
        <f ca="1"/>
        <v>0</v>
      </c>
      <c r="AU96">
        <f ca="1"/>
        <v>0</v>
      </c>
      <c r="AV96">
        <f ca="1"/>
        <v>0</v>
      </c>
      <c r="AW96">
        <f ca="1"/>
        <v>0</v>
      </c>
      <c r="AX96">
        <f ca="1"/>
        <v>0</v>
      </c>
      <c r="AY96">
        <f ca="1"/>
        <v>0</v>
      </c>
      <c r="AZ96">
        <f ca="1"/>
        <v>0</v>
      </c>
      <c r="BA96">
        <f ca="1"/>
        <v>0</v>
      </c>
      <c r="BB96">
        <f ca="1"/>
        <v>0</v>
      </c>
      <c r="BC96">
        <f ca="1"/>
        <v>0</v>
      </c>
      <c r="BD96">
        <f ca="1"/>
        <v>0</v>
      </c>
      <c r="BE96">
        <f ca="1"/>
        <v>0</v>
      </c>
      <c r="BF96">
        <f ca="1"/>
        <v>0</v>
      </c>
      <c r="BG96">
        <f ca="1"/>
        <v>0</v>
      </c>
      <c r="BH96">
        <f ca="1"/>
        <v>0</v>
      </c>
      <c r="BI96">
        <f ca="1"/>
        <v>0</v>
      </c>
      <c r="BJ96">
        <f ca="1"/>
        <v>0</v>
      </c>
      <c r="BK96">
        <f ca="1"/>
        <v>0</v>
      </c>
      <c r="BL96">
        <f ca="1"/>
        <v>0</v>
      </c>
      <c r="BM96">
        <f ca="1"/>
        <v>0</v>
      </c>
      <c r="BN96">
        <f ca="1"/>
        <v>0</v>
      </c>
      <c r="BO96">
        <f ca="1"/>
        <v>0</v>
      </c>
      <c r="BP96">
        <f ca="1"/>
        <v>0</v>
      </c>
      <c r="BQ96">
        <f ca="1"/>
        <v>0</v>
      </c>
      <c r="BR96" t="str">
        <f ca="1"/>
        <v/>
      </c>
      <c r="BS96">
        <f ca="1"/>
        <v>0</v>
      </c>
      <c r="BT96">
        <f ca="1"/>
        <v>0</v>
      </c>
      <c r="BU96" t="b">
        <f ca="1"/>
        <v>0</v>
      </c>
      <c r="BV96" t="b">
        <f ca="1"/>
        <v>0</v>
      </c>
      <c r="BW96">
        <f ca="1"/>
        <v>0</v>
      </c>
      <c r="BX96">
        <f ca="1"/>
        <v>0</v>
      </c>
      <c r="BY96">
        <f ca="1"/>
        <v>0</v>
      </c>
      <c r="BZ96">
        <f ca="1"/>
        <v>0</v>
      </c>
      <c r="CA96">
        <f ca="1"/>
        <v>1</v>
      </c>
      <c r="CB96">
        <f ca="1"/>
        <v>1</v>
      </c>
      <c r="CC96" t="b">
        <f ca="1"/>
        <v>1</v>
      </c>
      <c r="CD96" t="b">
        <f ca="1"/>
        <v>1</v>
      </c>
      <c r="CE96">
        <f ca="1"/>
        <v>0</v>
      </c>
      <c r="CF96">
        <f ca="1"/>
        <v>0</v>
      </c>
      <c r="CG96">
        <f ca="1"/>
        <v>0</v>
      </c>
      <c r="CH96">
        <f ca="1"/>
        <v>94</v>
      </c>
      <c r="CI96">
        <f ca="1"/>
        <v>86</v>
      </c>
      <c r="CJ96">
        <f ca="1"/>
        <v>0</v>
      </c>
      <c r="CK96">
        <f ca="1"/>
        <v>0</v>
      </c>
      <c r="CL96">
        <f ca="1"/>
        <v>0</v>
      </c>
      <c r="CM96">
        <f ca="1"/>
        <v>0</v>
      </c>
      <c r="CN96">
        <f ca="1"/>
        <v>0</v>
      </c>
      <c r="CO96">
        <f ca="1"/>
        <v>0</v>
      </c>
      <c r="CP96">
        <f ca="1"/>
        <v>0</v>
      </c>
      <c r="CQ96">
        <f ca="1"/>
        <v>0</v>
      </c>
      <c r="CR96">
        <f ca="1"/>
        <v>0</v>
      </c>
      <c r="CS96">
        <f ca="1"/>
        <v>0</v>
      </c>
      <c r="CT96">
        <f ca="1"/>
        <v>0</v>
      </c>
      <c r="CU96" t="b">
        <f ca="1"/>
        <v>1</v>
      </c>
      <c r="CV96" t="b">
        <f ca="1"/>
        <v>1</v>
      </c>
      <c r="CW96">
        <f ca="1"/>
        <v>135</v>
      </c>
      <c r="CX96">
        <f ca="1"/>
        <v>86</v>
      </c>
      <c r="CY96">
        <f ca="1"/>
        <v>1</v>
      </c>
      <c r="CZ96">
        <f ca="1"/>
        <v>1</v>
      </c>
      <c r="DA96">
        <f ca="1"/>
        <v>0</v>
      </c>
      <c r="DB96" t="b">
        <f ca="1"/>
        <v>0</v>
      </c>
      <c r="DC96" t="b">
        <f ca="1"/>
        <v>1</v>
      </c>
      <c r="DD96">
        <f ca="1"/>
        <v>0</v>
      </c>
      <c r="DE96" t="b">
        <f ca="1"/>
        <v>0</v>
      </c>
      <c r="DF96">
        <f ca="1"/>
        <v>0</v>
      </c>
    </row>
    <row r="97" spans="1:110" x14ac:dyDescent="0.2">
      <c r="A97" t="str">
        <f ca="1"/>
        <v>6_3 Border</v>
      </c>
      <c r="B97">
        <f ca="1"/>
        <v>4</v>
      </c>
      <c r="C97">
        <f ca="1"/>
        <v>0</v>
      </c>
      <c r="D97">
        <f ca="1"/>
        <v>0</v>
      </c>
      <c r="E97">
        <f ca="1"/>
        <v>0</v>
      </c>
      <c r="F97">
        <f ca="1"/>
        <v>0</v>
      </c>
      <c r="G97">
        <f ca="1"/>
        <v>0</v>
      </c>
      <c r="H97">
        <f ca="1"/>
        <v>0</v>
      </c>
      <c r="I97">
        <f ca="1"/>
        <v>0</v>
      </c>
      <c r="J97" t="str">
        <f ca="1"/>
        <v>2:13</v>
      </c>
      <c r="K97" t="b">
        <f ca="1"/>
        <v>0</v>
      </c>
      <c r="L97" t="b">
        <f ca="1"/>
        <v>0</v>
      </c>
      <c r="M97" t="b">
        <f ca="1"/>
        <v>0</v>
      </c>
      <c r="N97" t="str">
        <f ca="1"/>
        <v>Azami</v>
      </c>
      <c r="O97" t="b">
        <f ca="1"/>
        <v>0</v>
      </c>
      <c r="P97">
        <f ca="1"/>
        <v>0</v>
      </c>
      <c r="Q97">
        <f ca="1"/>
        <v>0</v>
      </c>
      <c r="R97">
        <f ca="1"/>
        <v>0</v>
      </c>
      <c r="S97">
        <f ca="1"/>
        <v>0</v>
      </c>
      <c r="T97">
        <f ca="1"/>
        <v>0</v>
      </c>
      <c r="U97">
        <f ca="1"/>
        <v>0</v>
      </c>
      <c r="V97">
        <f ca="1"/>
        <v>0</v>
      </c>
      <c r="W97">
        <f ca="1"/>
        <v>0</v>
      </c>
      <c r="X97">
        <f ca="1"/>
        <v>0</v>
      </c>
      <c r="Y97">
        <f ca="1"/>
        <v>0</v>
      </c>
      <c r="Z97">
        <f ca="1"/>
        <v>4</v>
      </c>
      <c r="AA97">
        <f ca="1"/>
        <v>0</v>
      </c>
      <c r="AB97">
        <f ca="1"/>
        <v>0</v>
      </c>
      <c r="AC97">
        <f ca="1"/>
        <v>0</v>
      </c>
      <c r="AD97">
        <f ca="1"/>
        <v>0</v>
      </c>
      <c r="AE97">
        <f ca="1"/>
        <v>0</v>
      </c>
      <c r="AF97">
        <f ca="1"/>
        <v>0</v>
      </c>
      <c r="AG97">
        <f ca="1"/>
        <v>0</v>
      </c>
      <c r="AH97">
        <f ca="1"/>
        <v>0</v>
      </c>
      <c r="AI97">
        <f ca="1"/>
        <v>0</v>
      </c>
      <c r="AJ97">
        <f ca="1"/>
        <v>0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  <c r="AQ97">
        <f ca="1"/>
        <v>0</v>
      </c>
      <c r="AR97">
        <f ca="1"/>
        <v>0</v>
      </c>
      <c r="AS97">
        <f ca="1"/>
        <v>0</v>
      </c>
      <c r="AT97">
        <f ca="1"/>
        <v>0</v>
      </c>
      <c r="AU97">
        <f ca="1"/>
        <v>0</v>
      </c>
      <c r="AV97">
        <f ca="1"/>
        <v>0</v>
      </c>
      <c r="AW97">
        <f ca="1"/>
        <v>0</v>
      </c>
      <c r="AX97">
        <f ca="1"/>
        <v>0</v>
      </c>
      <c r="AY97">
        <f ca="1"/>
        <v>0</v>
      </c>
      <c r="AZ97">
        <f ca="1"/>
        <v>0</v>
      </c>
      <c r="BA97">
        <f ca="1"/>
        <v>0</v>
      </c>
      <c r="BB97">
        <f ca="1"/>
        <v>0</v>
      </c>
      <c r="BC97">
        <f ca="1"/>
        <v>0</v>
      </c>
      <c r="BD97">
        <f ca="1"/>
        <v>0</v>
      </c>
      <c r="BE97">
        <f ca="1"/>
        <v>0</v>
      </c>
      <c r="BF97">
        <f ca="1"/>
        <v>0</v>
      </c>
      <c r="BG97">
        <f ca="1"/>
        <v>0</v>
      </c>
      <c r="BH97">
        <f ca="1"/>
        <v>0</v>
      </c>
      <c r="BI97">
        <f ca="1"/>
        <v>0</v>
      </c>
      <c r="BJ97">
        <f ca="1"/>
        <v>0</v>
      </c>
      <c r="BK97">
        <f ca="1"/>
        <v>0</v>
      </c>
      <c r="BL97">
        <f ca="1"/>
        <v>0</v>
      </c>
      <c r="BM97">
        <f ca="1"/>
        <v>0</v>
      </c>
      <c r="BN97">
        <f ca="1"/>
        <v>0</v>
      </c>
      <c r="BO97">
        <f ca="1"/>
        <v>0</v>
      </c>
      <c r="BP97">
        <f ca="1"/>
        <v>0</v>
      </c>
      <c r="BQ97">
        <f ca="1"/>
        <v>0</v>
      </c>
      <c r="BR97" t="str">
        <f ca="1"/>
        <v/>
      </c>
      <c r="BS97">
        <f ca="1"/>
        <v>0</v>
      </c>
      <c r="BT97">
        <f ca="1"/>
        <v>0</v>
      </c>
      <c r="BU97" t="b">
        <f ca="1"/>
        <v>0</v>
      </c>
      <c r="BV97" t="b">
        <f ca="1"/>
        <v>0</v>
      </c>
      <c r="BW97">
        <f ca="1"/>
        <v>0</v>
      </c>
      <c r="BX97">
        <f ca="1"/>
        <v>0</v>
      </c>
      <c r="BY97">
        <f ca="1"/>
        <v>0</v>
      </c>
      <c r="BZ97">
        <f ca="1"/>
        <v>0</v>
      </c>
      <c r="CA97">
        <f ca="1"/>
        <v>0</v>
      </c>
      <c r="CB97">
        <f ca="1"/>
        <v>0</v>
      </c>
      <c r="CC97" t="b">
        <f ca="1"/>
        <v>0</v>
      </c>
      <c r="CD97" t="b">
        <f ca="1"/>
        <v>0</v>
      </c>
      <c r="CE97">
        <f ca="1"/>
        <v>0</v>
      </c>
      <c r="CF97">
        <f ca="1"/>
        <v>0</v>
      </c>
      <c r="CG97">
        <f ca="1"/>
        <v>0</v>
      </c>
      <c r="CH97">
        <f ca="1"/>
        <v>133</v>
      </c>
      <c r="CI97">
        <f ca="1"/>
        <v>47</v>
      </c>
      <c r="CJ97">
        <f ca="1"/>
        <v>0</v>
      </c>
      <c r="CK97">
        <f ca="1"/>
        <v>0</v>
      </c>
      <c r="CL97">
        <f ca="1"/>
        <v>0</v>
      </c>
      <c r="CM97">
        <f ca="1"/>
        <v>0</v>
      </c>
      <c r="CN97">
        <f ca="1"/>
        <v>0</v>
      </c>
      <c r="CO97">
        <f ca="1"/>
        <v>0</v>
      </c>
      <c r="CP97">
        <f ca="1"/>
        <v>0</v>
      </c>
      <c r="CQ97">
        <f ca="1"/>
        <v>0</v>
      </c>
      <c r="CR97">
        <f ca="1"/>
        <v>0</v>
      </c>
      <c r="CS97">
        <f ca="1"/>
        <v>0</v>
      </c>
      <c r="CT97">
        <f ca="1"/>
        <v>0</v>
      </c>
      <c r="CU97" t="b">
        <f ca="1"/>
        <v>1</v>
      </c>
      <c r="CV97" t="b">
        <f ca="1"/>
        <v>0</v>
      </c>
      <c r="CW97" t="b">
        <f ca="1"/>
        <v>0</v>
      </c>
      <c r="CX97">
        <f ca="1"/>
        <v>47</v>
      </c>
      <c r="CY97">
        <f ca="1"/>
        <v>2</v>
      </c>
      <c r="CZ97">
        <f ca="1"/>
        <v>0</v>
      </c>
      <c r="DA97">
        <f ca="1"/>
        <v>0</v>
      </c>
      <c r="DB97" t="b">
        <f ca="1"/>
        <v>0</v>
      </c>
      <c r="DC97" t="b">
        <f ca="1"/>
        <v>0</v>
      </c>
      <c r="DD97">
        <f ca="1"/>
        <v>0</v>
      </c>
      <c r="DE97" t="b">
        <f ca="1"/>
        <v>0</v>
      </c>
      <c r="DF97">
        <f ca="1"/>
        <v>0</v>
      </c>
    </row>
    <row r="98" spans="1:110" x14ac:dyDescent="0.2">
      <c r="A98" t="str">
        <f ca="1"/>
        <v>6_3 Border</v>
      </c>
      <c r="B98">
        <f ca="1"/>
        <v>5</v>
      </c>
      <c r="C98">
        <f ca="1"/>
        <v>0</v>
      </c>
      <c r="D98">
        <f ca="1"/>
        <v>0</v>
      </c>
      <c r="E98">
        <f ca="1"/>
        <v>0</v>
      </c>
      <c r="F98">
        <f ca="1"/>
        <v>0</v>
      </c>
      <c r="G98">
        <f ca="1"/>
        <v>0</v>
      </c>
      <c r="H98">
        <f ca="1"/>
        <v>0</v>
      </c>
      <c r="I98">
        <f ca="1"/>
        <v>0</v>
      </c>
      <c r="J98" t="str">
        <f ca="1"/>
        <v>2:12</v>
      </c>
      <c r="K98" t="b">
        <f ca="1"/>
        <v>0</v>
      </c>
      <c r="L98" t="b">
        <f ca="1"/>
        <v>0</v>
      </c>
      <c r="M98" t="b">
        <f ca="1"/>
        <v>1</v>
      </c>
      <c r="N98" t="str">
        <f ca="1"/>
        <v>Aruni</v>
      </c>
      <c r="O98" t="b">
        <f ca="1"/>
        <v>0</v>
      </c>
      <c r="P98">
        <f ca="1"/>
        <v>0</v>
      </c>
      <c r="Q98">
        <f ca="1"/>
        <v>0</v>
      </c>
      <c r="R98">
        <f ca="1"/>
        <v>0</v>
      </c>
      <c r="S98">
        <f ca="1"/>
        <v>0</v>
      </c>
      <c r="T98">
        <f ca="1"/>
        <v>0</v>
      </c>
      <c r="U98">
        <f ca="1"/>
        <v>0</v>
      </c>
      <c r="V98">
        <f ca="1"/>
        <v>0</v>
      </c>
      <c r="W98">
        <f ca="1"/>
        <v>0</v>
      </c>
      <c r="X98">
        <f ca="1"/>
        <v>0</v>
      </c>
      <c r="Y98">
        <f ca="1"/>
        <v>0</v>
      </c>
      <c r="Z98">
        <f ca="1"/>
        <v>5</v>
      </c>
      <c r="AA98">
        <f ca="1"/>
        <v>0</v>
      </c>
      <c r="AB98">
        <f ca="1"/>
        <v>0</v>
      </c>
      <c r="AC98">
        <f ca="1"/>
        <v>0</v>
      </c>
      <c r="AD98">
        <f ca="1"/>
        <v>0</v>
      </c>
      <c r="AE98">
        <f ca="1"/>
        <v>0</v>
      </c>
      <c r="AF98">
        <f ca="1"/>
        <v>0</v>
      </c>
      <c r="AG98">
        <f ca="1"/>
        <v>0</v>
      </c>
      <c r="AH98">
        <f ca="1"/>
        <v>0</v>
      </c>
      <c r="AI98">
        <f ca="1"/>
        <v>0</v>
      </c>
      <c r="AJ98">
        <f ca="1"/>
        <v>0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  <c r="AQ98">
        <f ca="1"/>
        <v>0</v>
      </c>
      <c r="AR98">
        <f ca="1"/>
        <v>0</v>
      </c>
      <c r="AS98">
        <f ca="1"/>
        <v>0</v>
      </c>
      <c r="AT98">
        <f ca="1"/>
        <v>0</v>
      </c>
      <c r="AU98">
        <f ca="1"/>
        <v>0</v>
      </c>
      <c r="AV98">
        <f ca="1"/>
        <v>0</v>
      </c>
      <c r="AW98">
        <f ca="1"/>
        <v>0</v>
      </c>
      <c r="AX98">
        <f ca="1"/>
        <v>0</v>
      </c>
      <c r="AY98">
        <f ca="1"/>
        <v>0</v>
      </c>
      <c r="AZ98">
        <f ca="1"/>
        <v>0</v>
      </c>
      <c r="BA98">
        <f ca="1"/>
        <v>0</v>
      </c>
      <c r="BB98">
        <f ca="1"/>
        <v>0</v>
      </c>
      <c r="BC98">
        <f ca="1"/>
        <v>0</v>
      </c>
      <c r="BD98">
        <f ca="1"/>
        <v>0</v>
      </c>
      <c r="BE98">
        <f ca="1"/>
        <v>0</v>
      </c>
      <c r="BF98">
        <f ca="1"/>
        <v>0</v>
      </c>
      <c r="BG98">
        <f ca="1"/>
        <v>0</v>
      </c>
      <c r="BH98">
        <f ca="1"/>
        <v>0</v>
      </c>
      <c r="BI98">
        <f ca="1"/>
        <v>0</v>
      </c>
      <c r="BJ98">
        <f ca="1"/>
        <v>0</v>
      </c>
      <c r="BK98">
        <f ca="1"/>
        <v>0</v>
      </c>
      <c r="BL98">
        <f ca="1"/>
        <v>0</v>
      </c>
      <c r="BM98">
        <f ca="1"/>
        <v>0</v>
      </c>
      <c r="BN98">
        <f ca="1"/>
        <v>0</v>
      </c>
      <c r="BO98">
        <f ca="1"/>
        <v>0</v>
      </c>
      <c r="BP98">
        <f ca="1"/>
        <v>0</v>
      </c>
      <c r="BQ98">
        <f ca="1"/>
        <v>0</v>
      </c>
      <c r="BR98" t="str">
        <f ca="1"/>
        <v/>
      </c>
      <c r="BS98">
        <f ca="1"/>
        <v>0</v>
      </c>
      <c r="BT98">
        <f ca="1"/>
        <v>0</v>
      </c>
      <c r="BU98" t="b">
        <f ca="1"/>
        <v>0</v>
      </c>
      <c r="BV98" t="b">
        <f ca="1"/>
        <v>0</v>
      </c>
      <c r="BW98">
        <f ca="1"/>
        <v>0</v>
      </c>
      <c r="BX98">
        <f ca="1"/>
        <v>0</v>
      </c>
      <c r="BY98">
        <f ca="1"/>
        <v>0</v>
      </c>
      <c r="BZ98">
        <f ca="1"/>
        <v>0</v>
      </c>
      <c r="CA98">
        <f ca="1"/>
        <v>0</v>
      </c>
      <c r="CB98">
        <f ca="1"/>
        <v>0</v>
      </c>
      <c r="CC98" t="b">
        <f ca="1"/>
        <v>0</v>
      </c>
      <c r="CD98" t="b">
        <f ca="1"/>
        <v>0</v>
      </c>
      <c r="CE98">
        <f ca="1"/>
        <v>0</v>
      </c>
      <c r="CF98">
        <f ca="1"/>
        <v>0</v>
      </c>
      <c r="CG98">
        <f ca="1"/>
        <v>0</v>
      </c>
      <c r="CH98">
        <f ca="1"/>
        <v>132</v>
      </c>
      <c r="CI98">
        <f ca="1"/>
        <v>48</v>
      </c>
      <c r="CJ98">
        <f ca="1"/>
        <v>0</v>
      </c>
      <c r="CK98">
        <f ca="1"/>
        <v>0</v>
      </c>
      <c r="CL98">
        <f ca="1"/>
        <v>0</v>
      </c>
      <c r="CM98">
        <f ca="1"/>
        <v>0</v>
      </c>
      <c r="CN98">
        <f ca="1"/>
        <v>0</v>
      </c>
      <c r="CO98">
        <f ca="1"/>
        <v>0</v>
      </c>
      <c r="CP98">
        <f ca="1"/>
        <v>0</v>
      </c>
      <c r="CQ98">
        <f ca="1"/>
        <v>0</v>
      </c>
      <c r="CR98">
        <f ca="1"/>
        <v>0</v>
      </c>
      <c r="CS98">
        <f ca="1"/>
        <v>0</v>
      </c>
      <c r="CT98">
        <f ca="1"/>
        <v>0</v>
      </c>
      <c r="CU98" t="b">
        <f ca="1"/>
        <v>0</v>
      </c>
      <c r="CV98" t="b">
        <f ca="1"/>
        <v>0</v>
      </c>
      <c r="CW98">
        <f ca="1"/>
        <v>56</v>
      </c>
      <c r="CX98">
        <f ca="1"/>
        <v>48</v>
      </c>
      <c r="CY98">
        <f ca="1"/>
        <v>0</v>
      </c>
      <c r="CZ98">
        <f ca="1"/>
        <v>0</v>
      </c>
      <c r="DA98">
        <f ca="1"/>
        <v>0</v>
      </c>
      <c r="DB98" t="b">
        <f ca="1"/>
        <v>0</v>
      </c>
      <c r="DC98" t="b">
        <f ca="1"/>
        <v>0</v>
      </c>
      <c r="DD98">
        <f ca="1"/>
        <v>0</v>
      </c>
      <c r="DE98" t="b">
        <f ca="1"/>
        <v>0</v>
      </c>
      <c r="DF98">
        <f ca="1"/>
        <v>0</v>
      </c>
    </row>
    <row r="99" spans="1:110" x14ac:dyDescent="0.2">
      <c r="A99" t="str">
        <f ca="1"/>
        <v>6_3 Border</v>
      </c>
      <c r="B99">
        <f ca="1"/>
        <v>6</v>
      </c>
      <c r="C99">
        <f ca="1"/>
        <v>0</v>
      </c>
      <c r="D99">
        <f ca="1"/>
        <v>0</v>
      </c>
      <c r="E99">
        <f ca="1"/>
        <v>0</v>
      </c>
      <c r="F99">
        <f ca="1"/>
        <v>0</v>
      </c>
      <c r="G99">
        <f ca="1"/>
        <v>0</v>
      </c>
      <c r="H99">
        <f ca="1"/>
        <v>0</v>
      </c>
      <c r="I99">
        <f ca="1"/>
        <v>0</v>
      </c>
      <c r="J99" t="str">
        <f ca="1"/>
        <v>1:08</v>
      </c>
      <c r="K99" t="b">
        <f ca="1"/>
        <v>0</v>
      </c>
      <c r="L99" t="b">
        <f ca="1"/>
        <v>0</v>
      </c>
      <c r="M99" t="b">
        <f ca="1"/>
        <v>0</v>
      </c>
      <c r="N99" t="str">
        <f ca="1"/>
        <v>Aruni</v>
      </c>
      <c r="O99" t="b">
        <f ca="1"/>
        <v>0</v>
      </c>
      <c r="P99">
        <f ca="1"/>
        <v>0</v>
      </c>
      <c r="Q99">
        <f ca="1"/>
        <v>0</v>
      </c>
      <c r="R99">
        <f ca="1"/>
        <v>0</v>
      </c>
      <c r="S99">
        <f ca="1"/>
        <v>0</v>
      </c>
      <c r="T99">
        <f ca="1"/>
        <v>0</v>
      </c>
      <c r="U99">
        <f ca="1"/>
        <v>0</v>
      </c>
      <c r="V99">
        <f ca="1"/>
        <v>0</v>
      </c>
      <c r="W99">
        <f ca="1"/>
        <v>0</v>
      </c>
      <c r="X99">
        <f ca="1"/>
        <v>0</v>
      </c>
      <c r="Y99">
        <f ca="1"/>
        <v>0</v>
      </c>
      <c r="Z99">
        <f ca="1"/>
        <v>6</v>
      </c>
      <c r="AA99">
        <f ca="1"/>
        <v>0</v>
      </c>
      <c r="AB99">
        <f ca="1"/>
        <v>0</v>
      </c>
      <c r="AC99">
        <f ca="1"/>
        <v>0</v>
      </c>
      <c r="AD99">
        <f ca="1"/>
        <v>0</v>
      </c>
      <c r="AE99">
        <f ca="1"/>
        <v>0</v>
      </c>
      <c r="AF99">
        <f ca="1"/>
        <v>0</v>
      </c>
      <c r="AG99">
        <f ca="1"/>
        <v>0</v>
      </c>
      <c r="AH99">
        <f ca="1"/>
        <v>0</v>
      </c>
      <c r="AI99">
        <f ca="1"/>
        <v>0</v>
      </c>
      <c r="AJ99">
        <f ca="1"/>
        <v>0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  <c r="AQ99">
        <f ca="1"/>
        <v>0</v>
      </c>
      <c r="AR99">
        <f ca="1"/>
        <v>0</v>
      </c>
      <c r="AS99">
        <f ca="1"/>
        <v>0</v>
      </c>
      <c r="AT99">
        <f ca="1"/>
        <v>0</v>
      </c>
      <c r="AU99">
        <f ca="1"/>
        <v>0</v>
      </c>
      <c r="AV99">
        <f ca="1"/>
        <v>0</v>
      </c>
      <c r="AW99">
        <f ca="1"/>
        <v>0</v>
      </c>
      <c r="AX99">
        <f ca="1"/>
        <v>0</v>
      </c>
      <c r="AY99">
        <f ca="1"/>
        <v>0</v>
      </c>
      <c r="AZ99">
        <f ca="1"/>
        <v>0</v>
      </c>
      <c r="BA99">
        <f ca="1"/>
        <v>0</v>
      </c>
      <c r="BB99">
        <f ca="1"/>
        <v>0</v>
      </c>
      <c r="BC99">
        <f ca="1"/>
        <v>0</v>
      </c>
      <c r="BD99">
        <f ca="1"/>
        <v>0</v>
      </c>
      <c r="BE99">
        <f ca="1"/>
        <v>0</v>
      </c>
      <c r="BF99">
        <f ca="1"/>
        <v>0</v>
      </c>
      <c r="BG99">
        <f ca="1"/>
        <v>0</v>
      </c>
      <c r="BH99">
        <f ca="1"/>
        <v>0</v>
      </c>
      <c r="BI99">
        <f ca="1"/>
        <v>0</v>
      </c>
      <c r="BJ99">
        <f ca="1"/>
        <v>0</v>
      </c>
      <c r="BK99">
        <f ca="1"/>
        <v>0</v>
      </c>
      <c r="BL99">
        <f ca="1"/>
        <v>0</v>
      </c>
      <c r="BM99">
        <f ca="1"/>
        <v>0</v>
      </c>
      <c r="BN99">
        <f ca="1"/>
        <v>0</v>
      </c>
      <c r="BO99">
        <f ca="1"/>
        <v>0</v>
      </c>
      <c r="BP99">
        <f ca="1"/>
        <v>0</v>
      </c>
      <c r="BQ99">
        <f ca="1"/>
        <v>0</v>
      </c>
      <c r="BR99" t="str">
        <f ca="1"/>
        <v/>
      </c>
      <c r="BS99">
        <f ca="1"/>
        <v>0</v>
      </c>
      <c r="BT99">
        <f ca="1"/>
        <v>0</v>
      </c>
      <c r="BU99" t="b">
        <f ca="1"/>
        <v>0</v>
      </c>
      <c r="BV99" t="b">
        <f ca="1"/>
        <v>0</v>
      </c>
      <c r="BW99">
        <f ca="1"/>
        <v>0</v>
      </c>
      <c r="BX99">
        <f ca="1"/>
        <v>0</v>
      </c>
      <c r="BY99">
        <f ca="1"/>
        <v>0</v>
      </c>
      <c r="BZ99">
        <f ca="1"/>
        <v>0</v>
      </c>
      <c r="CA99">
        <f ca="1"/>
        <v>0</v>
      </c>
      <c r="CB99">
        <f ca="1"/>
        <v>0</v>
      </c>
      <c r="CC99" t="b">
        <f ca="1"/>
        <v>0</v>
      </c>
      <c r="CD99" t="b">
        <f ca="1"/>
        <v>0</v>
      </c>
      <c r="CE99">
        <f ca="1"/>
        <v>0</v>
      </c>
      <c r="CF99">
        <f ca="1"/>
        <v>0</v>
      </c>
      <c r="CG99">
        <f ca="1"/>
        <v>0</v>
      </c>
      <c r="CH99">
        <f ca="1"/>
        <v>68</v>
      </c>
      <c r="CI99">
        <f ca="1"/>
        <v>112</v>
      </c>
      <c r="CJ99">
        <f ca="1"/>
        <v>0</v>
      </c>
      <c r="CK99">
        <f ca="1"/>
        <v>0</v>
      </c>
      <c r="CL99">
        <f ca="1"/>
        <v>0</v>
      </c>
      <c r="CM99">
        <f ca="1"/>
        <v>0</v>
      </c>
      <c r="CN99">
        <f ca="1"/>
        <v>0</v>
      </c>
      <c r="CO99">
        <f ca="1"/>
        <v>0</v>
      </c>
      <c r="CP99">
        <f ca="1"/>
        <v>0</v>
      </c>
      <c r="CQ99">
        <f ca="1"/>
        <v>0</v>
      </c>
      <c r="CR99">
        <f ca="1"/>
        <v>0</v>
      </c>
      <c r="CS99">
        <f ca="1"/>
        <v>0</v>
      </c>
      <c r="CT99">
        <f ca="1"/>
        <v>0</v>
      </c>
      <c r="CU99" t="b">
        <f ca="1"/>
        <v>0</v>
      </c>
      <c r="CV99" t="b">
        <f ca="1"/>
        <v>0</v>
      </c>
      <c r="CW99">
        <f ca="1"/>
        <v>59</v>
      </c>
      <c r="CX99">
        <f ca="1"/>
        <v>112</v>
      </c>
      <c r="CY99">
        <f ca="1"/>
        <v>0</v>
      </c>
      <c r="CZ99">
        <f ca="1"/>
        <v>0</v>
      </c>
      <c r="DA99">
        <f ca="1"/>
        <v>0</v>
      </c>
      <c r="DB99" t="b">
        <f ca="1"/>
        <v>0</v>
      </c>
      <c r="DC99" t="b">
        <f ca="1"/>
        <v>0</v>
      </c>
      <c r="DD99">
        <f ca="1"/>
        <v>0</v>
      </c>
      <c r="DE99" t="b">
        <f ca="1"/>
        <v>0</v>
      </c>
      <c r="DF99">
        <f ca="1"/>
        <v>0</v>
      </c>
    </row>
    <row r="100" spans="1:110" x14ac:dyDescent="0.2">
      <c r="A100" t="str">
        <f ca="1"/>
        <v>6_3 Border</v>
      </c>
      <c r="B100">
        <f ca="1"/>
        <v>7</v>
      </c>
      <c r="C100">
        <f ca="1"/>
        <v>0</v>
      </c>
      <c r="D100">
        <f ca="1"/>
        <v>0</v>
      </c>
      <c r="E100">
        <f ca="1"/>
        <v>0</v>
      </c>
      <c r="F100">
        <f ca="1"/>
        <v>0</v>
      </c>
      <c r="G100">
        <f ca="1"/>
        <v>0</v>
      </c>
      <c r="H100">
        <f ca="1"/>
        <v>0</v>
      </c>
      <c r="I100">
        <f ca="1"/>
        <v>0</v>
      </c>
      <c r="J100" t="str">
        <f ca="1"/>
        <v>2:11</v>
      </c>
      <c r="K100" t="b">
        <f ca="1"/>
        <v>0</v>
      </c>
      <c r="L100" t="b">
        <f ca="1"/>
        <v>1</v>
      </c>
      <c r="M100" t="b">
        <f ca="1"/>
        <v>0</v>
      </c>
      <c r="N100" t="str">
        <f ca="1"/>
        <v>Zofia</v>
      </c>
      <c r="O100" t="b">
        <f ca="1"/>
        <v>0</v>
      </c>
      <c r="P100">
        <f ca="1"/>
        <v>0</v>
      </c>
      <c r="Q100">
        <f ca="1"/>
        <v>0</v>
      </c>
      <c r="R100">
        <f ca="1"/>
        <v>0</v>
      </c>
      <c r="S100">
        <f ca="1"/>
        <v>0</v>
      </c>
      <c r="T100">
        <f ca="1"/>
        <v>0</v>
      </c>
      <c r="U100">
        <f ca="1"/>
        <v>0</v>
      </c>
      <c r="V100">
        <f ca="1"/>
        <v>0</v>
      </c>
      <c r="W100">
        <f ca="1"/>
        <v>0</v>
      </c>
      <c r="X100">
        <f ca="1"/>
        <v>0</v>
      </c>
      <c r="Y100">
        <f ca="1"/>
        <v>0</v>
      </c>
      <c r="Z100">
        <f ca="1"/>
        <v>7</v>
      </c>
      <c r="AA100">
        <f ca="1"/>
        <v>0</v>
      </c>
      <c r="AB100">
        <f ca="1"/>
        <v>0</v>
      </c>
      <c r="AC100">
        <f ca="1"/>
        <v>0</v>
      </c>
      <c r="AD100">
        <f ca="1"/>
        <v>0</v>
      </c>
      <c r="AE100">
        <f ca="1"/>
        <v>0</v>
      </c>
      <c r="AF100">
        <f ca="1"/>
        <v>0</v>
      </c>
      <c r="AG100">
        <f ca="1"/>
        <v>0</v>
      </c>
      <c r="AH100">
        <f ca="1"/>
        <v>0</v>
      </c>
      <c r="AI100">
        <f ca="1"/>
        <v>0</v>
      </c>
      <c r="AJ100">
        <f ca="1"/>
        <v>0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  <c r="AQ100">
        <f ca="1"/>
        <v>0</v>
      </c>
      <c r="AR100">
        <f ca="1"/>
        <v>0</v>
      </c>
      <c r="AS100">
        <f ca="1"/>
        <v>0</v>
      </c>
      <c r="AT100">
        <f ca="1"/>
        <v>0</v>
      </c>
      <c r="AU100">
        <f ca="1"/>
        <v>0</v>
      </c>
      <c r="AV100">
        <f ca="1"/>
        <v>0</v>
      </c>
      <c r="AW100">
        <f ca="1"/>
        <v>0</v>
      </c>
      <c r="AX100">
        <f ca="1"/>
        <v>0</v>
      </c>
      <c r="AY100">
        <f ca="1"/>
        <v>0</v>
      </c>
      <c r="AZ100">
        <f ca="1"/>
        <v>0</v>
      </c>
      <c r="BA100">
        <f ca="1"/>
        <v>0</v>
      </c>
      <c r="BB100">
        <f ca="1"/>
        <v>0</v>
      </c>
      <c r="BC100">
        <f ca="1"/>
        <v>0</v>
      </c>
      <c r="BD100">
        <f ca="1"/>
        <v>0</v>
      </c>
      <c r="BE100">
        <f ca="1"/>
        <v>0</v>
      </c>
      <c r="BF100">
        <f ca="1"/>
        <v>0</v>
      </c>
      <c r="BG100">
        <f ca="1"/>
        <v>0</v>
      </c>
      <c r="BH100">
        <f ca="1"/>
        <v>0</v>
      </c>
      <c r="BI100">
        <f ca="1"/>
        <v>0</v>
      </c>
      <c r="BJ100">
        <f ca="1"/>
        <v>0</v>
      </c>
      <c r="BK100">
        <f ca="1"/>
        <v>0</v>
      </c>
      <c r="BL100">
        <f ca="1"/>
        <v>0</v>
      </c>
      <c r="BM100">
        <f ca="1"/>
        <v>0</v>
      </c>
      <c r="BN100">
        <f ca="1"/>
        <v>0</v>
      </c>
      <c r="BO100">
        <f ca="1"/>
        <v>0</v>
      </c>
      <c r="BP100">
        <f ca="1"/>
        <v>0</v>
      </c>
      <c r="BQ100">
        <f ca="1"/>
        <v>0</v>
      </c>
      <c r="BR100" t="str">
        <f ca="1"/>
        <v/>
      </c>
      <c r="BS100">
        <f ca="1"/>
        <v>0</v>
      </c>
      <c r="BT100">
        <f ca="1"/>
        <v>0</v>
      </c>
      <c r="BU100" t="b">
        <f ca="1"/>
        <v>0</v>
      </c>
      <c r="BV100" t="b">
        <f ca="1"/>
        <v>0</v>
      </c>
      <c r="BW100">
        <f ca="1"/>
        <v>0</v>
      </c>
      <c r="BX100">
        <f ca="1"/>
        <v>0</v>
      </c>
      <c r="BY100">
        <f ca="1"/>
        <v>0</v>
      </c>
      <c r="BZ100">
        <f ca="1"/>
        <v>0</v>
      </c>
      <c r="CA100">
        <f ca="1"/>
        <v>1</v>
      </c>
      <c r="CB100">
        <f ca="1"/>
        <v>1</v>
      </c>
      <c r="CC100" t="b">
        <f ca="1"/>
        <v>1</v>
      </c>
      <c r="CD100" t="b">
        <f ca="1"/>
        <v>1</v>
      </c>
      <c r="CE100">
        <f ca="1"/>
        <v>0</v>
      </c>
      <c r="CF100">
        <f ca="1"/>
        <v>0</v>
      </c>
      <c r="CG100">
        <f ca="1"/>
        <v>0</v>
      </c>
      <c r="CH100">
        <f ca="1"/>
        <v>131</v>
      </c>
      <c r="CI100">
        <f ca="1"/>
        <v>49</v>
      </c>
      <c r="CJ100">
        <f ca="1"/>
        <v>0</v>
      </c>
      <c r="CK100">
        <f ca="1"/>
        <v>0</v>
      </c>
      <c r="CL100">
        <f ca="1"/>
        <v>0</v>
      </c>
      <c r="CM100">
        <f ca="1"/>
        <v>0</v>
      </c>
      <c r="CN100">
        <f ca="1"/>
        <v>0</v>
      </c>
      <c r="CO100">
        <f ca="1"/>
        <v>0</v>
      </c>
      <c r="CP100">
        <f ca="1"/>
        <v>0</v>
      </c>
      <c r="CQ100">
        <f ca="1"/>
        <v>0</v>
      </c>
      <c r="CR100">
        <f ca="1"/>
        <v>0</v>
      </c>
      <c r="CS100">
        <f ca="1"/>
        <v>0</v>
      </c>
      <c r="CT100">
        <f ca="1"/>
        <v>0</v>
      </c>
      <c r="CU100">
        <f ca="1"/>
        <v>0</v>
      </c>
      <c r="CV100">
        <f ca="1"/>
        <v>0</v>
      </c>
      <c r="CW100">
        <f ca="1"/>
        <v>0</v>
      </c>
      <c r="CX100">
        <f ca="1"/>
        <v>0</v>
      </c>
      <c r="CY100">
        <f ca="1"/>
        <v>0</v>
      </c>
      <c r="CZ100">
        <f ca="1"/>
        <v>0</v>
      </c>
      <c r="DA100">
        <f ca="1"/>
        <v>0</v>
      </c>
      <c r="DB100" t="b">
        <f ca="1"/>
        <v>1</v>
      </c>
      <c r="DC100" t="b">
        <f ca="1"/>
        <v>1</v>
      </c>
      <c r="DD100">
        <f ca="1"/>
        <v>0</v>
      </c>
      <c r="DE100" t="b">
        <f ca="1"/>
        <v>0</v>
      </c>
      <c r="DF100">
        <f ca="1"/>
        <v>0</v>
      </c>
    </row>
    <row r="101" spans="1:110" x14ac:dyDescent="0.2">
      <c r="A101" t="str">
        <f ca="1"/>
        <v>6_3 Border</v>
      </c>
      <c r="B101">
        <f ca="1"/>
        <v>8</v>
      </c>
      <c r="C101">
        <f ca="1"/>
        <v>0</v>
      </c>
      <c r="D101">
        <f ca="1"/>
        <v>0</v>
      </c>
      <c r="E101">
        <f ca="1"/>
        <v>0</v>
      </c>
      <c r="F101">
        <f ca="1"/>
        <v>0</v>
      </c>
      <c r="G101">
        <f ca="1"/>
        <v>0</v>
      </c>
      <c r="H101">
        <f ca="1"/>
        <v>0</v>
      </c>
      <c r="I101">
        <f ca="1"/>
        <v>0</v>
      </c>
      <c r="J101">
        <f ca="1"/>
        <v>0</v>
      </c>
      <c r="K101" t="b">
        <f ca="1"/>
        <v>0</v>
      </c>
      <c r="L101" t="b">
        <f ca="1"/>
        <v>0</v>
      </c>
      <c r="M101" t="b">
        <f ca="1"/>
        <v>0</v>
      </c>
      <c r="N101" t="str">
        <f ca="1"/>
        <v>Zofia</v>
      </c>
      <c r="O101" t="b">
        <f ca="1"/>
        <v>1</v>
      </c>
      <c r="P101">
        <f ca="1"/>
        <v>0</v>
      </c>
      <c r="Q101">
        <f ca="1"/>
        <v>0</v>
      </c>
      <c r="R101">
        <f ca="1"/>
        <v>0</v>
      </c>
      <c r="S101">
        <f ca="1"/>
        <v>0</v>
      </c>
      <c r="T101">
        <f ca="1"/>
        <v>0</v>
      </c>
      <c r="U101">
        <f ca="1"/>
        <v>0</v>
      </c>
      <c r="V101">
        <f ca="1"/>
        <v>0</v>
      </c>
      <c r="W101">
        <f ca="1"/>
        <v>0</v>
      </c>
      <c r="X101">
        <f ca="1"/>
        <v>0</v>
      </c>
      <c r="Y101">
        <f ca="1"/>
        <v>0</v>
      </c>
      <c r="Z101">
        <f ca="1"/>
        <v>8</v>
      </c>
      <c r="AA101">
        <f ca="1"/>
        <v>0</v>
      </c>
      <c r="AB101">
        <f ca="1"/>
        <v>0</v>
      </c>
      <c r="AC101">
        <f ca="1"/>
        <v>0</v>
      </c>
      <c r="AD101">
        <f ca="1"/>
        <v>0</v>
      </c>
      <c r="AE101">
        <f ca="1"/>
        <v>0</v>
      </c>
      <c r="AF101">
        <f ca="1"/>
        <v>0</v>
      </c>
      <c r="AG101">
        <f ca="1"/>
        <v>0</v>
      </c>
      <c r="AH101">
        <f ca="1"/>
        <v>0</v>
      </c>
      <c r="AI101">
        <f ca="1"/>
        <v>0</v>
      </c>
      <c r="AJ101">
        <f ca="1"/>
        <v>0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  <c r="AQ101">
        <f ca="1"/>
        <v>0</v>
      </c>
      <c r="AR101">
        <f ca="1"/>
        <v>0</v>
      </c>
      <c r="AS101">
        <f ca="1"/>
        <v>0</v>
      </c>
      <c r="AT101">
        <f ca="1"/>
        <v>0</v>
      </c>
      <c r="AU101">
        <f ca="1"/>
        <v>0</v>
      </c>
      <c r="AV101">
        <f ca="1"/>
        <v>0</v>
      </c>
      <c r="AW101">
        <f ca="1"/>
        <v>0</v>
      </c>
      <c r="AX101">
        <f ca="1"/>
        <v>0</v>
      </c>
      <c r="AY101">
        <f ca="1"/>
        <v>0</v>
      </c>
      <c r="AZ101">
        <f ca="1"/>
        <v>0</v>
      </c>
      <c r="BA101">
        <f ca="1"/>
        <v>0</v>
      </c>
      <c r="BB101">
        <f ca="1"/>
        <v>0</v>
      </c>
      <c r="BC101">
        <f ca="1"/>
        <v>0</v>
      </c>
      <c r="BD101">
        <f ca="1"/>
        <v>0</v>
      </c>
      <c r="BE101">
        <f ca="1"/>
        <v>0</v>
      </c>
      <c r="BF101">
        <f ca="1"/>
        <v>0</v>
      </c>
      <c r="BG101">
        <f ca="1"/>
        <v>0</v>
      </c>
      <c r="BH101">
        <f ca="1"/>
        <v>0</v>
      </c>
      <c r="BI101">
        <f ca="1"/>
        <v>0</v>
      </c>
      <c r="BJ101">
        <f ca="1"/>
        <v>0</v>
      </c>
      <c r="BK101">
        <f ca="1"/>
        <v>0</v>
      </c>
      <c r="BL101">
        <f ca="1"/>
        <v>0</v>
      </c>
      <c r="BM101">
        <f ca="1"/>
        <v>0</v>
      </c>
      <c r="BN101">
        <f ca="1"/>
        <v>0</v>
      </c>
      <c r="BO101">
        <f ca="1"/>
        <v>0</v>
      </c>
      <c r="BP101">
        <f ca="1"/>
        <v>0</v>
      </c>
      <c r="BQ101">
        <f ca="1"/>
        <v>0</v>
      </c>
      <c r="BR101" t="str">
        <f ca="1"/>
        <v/>
      </c>
      <c r="BS101">
        <f ca="1"/>
        <v>0</v>
      </c>
      <c r="BT101">
        <f ca="1"/>
        <v>0</v>
      </c>
      <c r="BU101" t="b">
        <f ca="1"/>
        <v>0</v>
      </c>
      <c r="BV101" t="b">
        <f ca="1"/>
        <v>0</v>
      </c>
      <c r="BW101">
        <f ca="1"/>
        <v>0</v>
      </c>
      <c r="BX101">
        <f ca="1"/>
        <v>0</v>
      </c>
      <c r="BY101">
        <f ca="1"/>
        <v>0</v>
      </c>
      <c r="BZ101">
        <f ca="1"/>
        <v>0</v>
      </c>
      <c r="CA101">
        <f ca="1"/>
        <v>2</v>
      </c>
      <c r="CB101">
        <f ca="1"/>
        <v>0</v>
      </c>
      <c r="CC101" t="b">
        <f ca="1"/>
        <v>0</v>
      </c>
      <c r="CD101" t="b">
        <f ca="1"/>
        <v>1</v>
      </c>
      <c r="CE101">
        <f ca="1"/>
        <v>0</v>
      </c>
      <c r="CF101">
        <f ca="1"/>
        <v>0</v>
      </c>
      <c r="CG101">
        <f ca="1"/>
        <v>0</v>
      </c>
      <c r="CH101">
        <f ca="1"/>
        <v>0</v>
      </c>
      <c r="CI101" t="b">
        <f ca="1"/>
        <v>0</v>
      </c>
      <c r="CJ101">
        <f ca="1"/>
        <v>0</v>
      </c>
      <c r="CK101">
        <f ca="1"/>
        <v>0</v>
      </c>
      <c r="CL101">
        <f ca="1"/>
        <v>0</v>
      </c>
      <c r="CM101">
        <f ca="1"/>
        <v>0</v>
      </c>
      <c r="CN101">
        <f ca="1"/>
        <v>0</v>
      </c>
      <c r="CO101">
        <f ca="1"/>
        <v>0</v>
      </c>
      <c r="CP101">
        <f ca="1"/>
        <v>0</v>
      </c>
      <c r="CQ101">
        <f ca="1"/>
        <v>0</v>
      </c>
      <c r="CR101">
        <f ca="1"/>
        <v>0</v>
      </c>
      <c r="CS101">
        <f ca="1"/>
        <v>0</v>
      </c>
      <c r="CT101">
        <f ca="1"/>
        <v>0</v>
      </c>
      <c r="CU101">
        <f ca="1"/>
        <v>0</v>
      </c>
      <c r="CV101">
        <f ca="1"/>
        <v>0</v>
      </c>
      <c r="CW101">
        <f ca="1"/>
        <v>0</v>
      </c>
      <c r="CX101">
        <f ca="1"/>
        <v>0</v>
      </c>
      <c r="CY101">
        <f ca="1"/>
        <v>0</v>
      </c>
      <c r="CZ101">
        <f ca="1"/>
        <v>0</v>
      </c>
      <c r="DA101">
        <f ca="1"/>
        <v>0</v>
      </c>
      <c r="DB101" t="b">
        <f ca="1"/>
        <v>0</v>
      </c>
      <c r="DC101" t="b">
        <f ca="1"/>
        <v>0</v>
      </c>
      <c r="DD101">
        <f ca="1"/>
        <v>0</v>
      </c>
      <c r="DE101" t="b">
        <f ca="1"/>
        <v>0</v>
      </c>
      <c r="DF101">
        <f ca="1"/>
        <v>0</v>
      </c>
    </row>
    <row r="102" spans="1:110" x14ac:dyDescent="0.2">
      <c r="A102" t="str">
        <f ca="1"/>
        <v>6_3 Border</v>
      </c>
      <c r="B102">
        <f ca="1"/>
        <v>9</v>
      </c>
      <c r="C102">
        <f ca="1"/>
        <v>0</v>
      </c>
      <c r="D102">
        <f ca="1"/>
        <v>0</v>
      </c>
      <c r="E102">
        <f ca="1"/>
        <v>0</v>
      </c>
      <c r="F102">
        <f ca="1"/>
        <v>0</v>
      </c>
      <c r="G102">
        <f ca="1"/>
        <v>0</v>
      </c>
      <c r="H102">
        <f ca="1"/>
        <v>0</v>
      </c>
      <c r="I102">
        <f ca="1"/>
        <v>0</v>
      </c>
      <c r="J102" t="str">
        <f ca="1"/>
        <v>0:45</v>
      </c>
      <c r="K102" t="b">
        <f ca="1"/>
        <v>0</v>
      </c>
      <c r="L102" t="b">
        <f ca="1"/>
        <v>0</v>
      </c>
      <c r="M102" t="b">
        <f ca="1"/>
        <v>0</v>
      </c>
      <c r="N102" t="str">
        <f ca="1"/>
        <v>Zofia</v>
      </c>
      <c r="O102" t="b">
        <f ca="1"/>
        <v>0</v>
      </c>
      <c r="P102">
        <f ca="1"/>
        <v>0</v>
      </c>
      <c r="Q102">
        <f ca="1"/>
        <v>0</v>
      </c>
      <c r="R102">
        <f ca="1"/>
        <v>0</v>
      </c>
      <c r="S102">
        <f ca="1"/>
        <v>0</v>
      </c>
      <c r="T102">
        <f ca="1"/>
        <v>0</v>
      </c>
      <c r="U102">
        <f ca="1"/>
        <v>0</v>
      </c>
      <c r="V102">
        <f ca="1"/>
        <v>0</v>
      </c>
      <c r="W102">
        <f ca="1"/>
        <v>0</v>
      </c>
      <c r="X102">
        <f ca="1"/>
        <v>0</v>
      </c>
      <c r="Y102">
        <f ca="1"/>
        <v>0</v>
      </c>
      <c r="Z102">
        <f ca="1"/>
        <v>9</v>
      </c>
      <c r="AA102">
        <f ca="1"/>
        <v>0</v>
      </c>
      <c r="AB102">
        <f ca="1"/>
        <v>0</v>
      </c>
      <c r="AC102">
        <f ca="1"/>
        <v>0</v>
      </c>
      <c r="AD102">
        <f ca="1"/>
        <v>0</v>
      </c>
      <c r="AE102">
        <f ca="1"/>
        <v>0</v>
      </c>
      <c r="AF102">
        <f ca="1"/>
        <v>0</v>
      </c>
      <c r="AG102">
        <f ca="1"/>
        <v>0</v>
      </c>
      <c r="AH102">
        <f ca="1"/>
        <v>0</v>
      </c>
      <c r="AI102">
        <f ca="1"/>
        <v>0</v>
      </c>
      <c r="AJ102">
        <f ca="1"/>
        <v>0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  <c r="AQ102">
        <f ca="1"/>
        <v>0</v>
      </c>
      <c r="AR102">
        <f ca="1"/>
        <v>0</v>
      </c>
      <c r="AS102">
        <f ca="1"/>
        <v>0</v>
      </c>
      <c r="AT102">
        <f ca="1"/>
        <v>0</v>
      </c>
      <c r="AU102">
        <f ca="1"/>
        <v>0</v>
      </c>
      <c r="AV102">
        <f ca="1"/>
        <v>0</v>
      </c>
      <c r="AW102">
        <f ca="1"/>
        <v>0</v>
      </c>
      <c r="AX102">
        <f ca="1"/>
        <v>0</v>
      </c>
      <c r="AY102">
        <f ca="1"/>
        <v>0</v>
      </c>
      <c r="AZ102">
        <f ca="1"/>
        <v>0</v>
      </c>
      <c r="BA102">
        <f ca="1"/>
        <v>0</v>
      </c>
      <c r="BB102">
        <f ca="1"/>
        <v>0</v>
      </c>
      <c r="BC102">
        <f ca="1"/>
        <v>0</v>
      </c>
      <c r="BD102">
        <f ca="1"/>
        <v>0</v>
      </c>
      <c r="BE102">
        <f ca="1"/>
        <v>0</v>
      </c>
      <c r="BF102">
        <f ca="1"/>
        <v>0</v>
      </c>
      <c r="BG102">
        <f ca="1"/>
        <v>0</v>
      </c>
      <c r="BH102">
        <f ca="1"/>
        <v>0</v>
      </c>
      <c r="BI102">
        <f ca="1"/>
        <v>0</v>
      </c>
      <c r="BJ102">
        <f ca="1"/>
        <v>0</v>
      </c>
      <c r="BK102">
        <f ca="1"/>
        <v>0</v>
      </c>
      <c r="BL102">
        <f ca="1"/>
        <v>0</v>
      </c>
      <c r="BM102">
        <f ca="1"/>
        <v>0</v>
      </c>
      <c r="BN102">
        <f ca="1"/>
        <v>0</v>
      </c>
      <c r="BO102">
        <f ca="1"/>
        <v>0</v>
      </c>
      <c r="BP102">
        <f ca="1"/>
        <v>0</v>
      </c>
      <c r="BQ102">
        <f ca="1"/>
        <v>0</v>
      </c>
      <c r="BR102" t="str">
        <f ca="1"/>
        <v/>
      </c>
      <c r="BS102">
        <f ca="1"/>
        <v>0</v>
      </c>
      <c r="BT102">
        <f ca="1"/>
        <v>0</v>
      </c>
      <c r="BU102" t="b">
        <f ca="1"/>
        <v>0</v>
      </c>
      <c r="BV102" t="b">
        <f ca="1"/>
        <v>0</v>
      </c>
      <c r="BW102">
        <f ca="1"/>
        <v>0</v>
      </c>
      <c r="BX102">
        <f ca="1"/>
        <v>0</v>
      </c>
      <c r="BY102">
        <f ca="1"/>
        <v>0</v>
      </c>
      <c r="BZ102">
        <f ca="1"/>
        <v>0</v>
      </c>
      <c r="CA102">
        <f ca="1"/>
        <v>1</v>
      </c>
      <c r="CB102">
        <f ca="1"/>
        <v>0</v>
      </c>
      <c r="CC102" t="b">
        <f ca="1"/>
        <v>0</v>
      </c>
      <c r="CD102" t="b">
        <f ca="1"/>
        <v>1</v>
      </c>
      <c r="CE102">
        <f ca="1"/>
        <v>0</v>
      </c>
      <c r="CF102">
        <f ca="1"/>
        <v>0</v>
      </c>
      <c r="CG102">
        <f ca="1"/>
        <v>0</v>
      </c>
      <c r="CH102">
        <f ca="1"/>
        <v>45</v>
      </c>
      <c r="CI102">
        <f ca="1"/>
        <v>135</v>
      </c>
      <c r="CJ102">
        <f ca="1"/>
        <v>0</v>
      </c>
      <c r="CK102">
        <f ca="1"/>
        <v>0</v>
      </c>
      <c r="CL102">
        <f ca="1"/>
        <v>0</v>
      </c>
      <c r="CM102">
        <f ca="1"/>
        <v>0</v>
      </c>
      <c r="CN102">
        <f ca="1"/>
        <v>0</v>
      </c>
      <c r="CO102">
        <f ca="1"/>
        <v>0</v>
      </c>
      <c r="CP102">
        <f ca="1"/>
        <v>0</v>
      </c>
      <c r="CQ102">
        <f ca="1"/>
        <v>0</v>
      </c>
      <c r="CR102">
        <f ca="1"/>
        <v>0</v>
      </c>
      <c r="CS102">
        <f ca="1"/>
        <v>0</v>
      </c>
      <c r="CT102">
        <f ca="1"/>
        <v>0</v>
      </c>
      <c r="CU102">
        <f ca="1"/>
        <v>0</v>
      </c>
      <c r="CV102">
        <f ca="1"/>
        <v>0</v>
      </c>
      <c r="CW102">
        <f ca="1"/>
        <v>0</v>
      </c>
      <c r="CX102">
        <f ca="1"/>
        <v>0</v>
      </c>
      <c r="CY102">
        <f ca="1"/>
        <v>0</v>
      </c>
      <c r="CZ102">
        <f ca="1"/>
        <v>0</v>
      </c>
      <c r="DA102">
        <f ca="1"/>
        <v>0</v>
      </c>
      <c r="DB102" t="b">
        <f ca="1"/>
        <v>0</v>
      </c>
      <c r="DC102" t="b">
        <f ca="1"/>
        <v>0</v>
      </c>
      <c r="DD102">
        <f ca="1"/>
        <v>0</v>
      </c>
      <c r="DE102" t="b">
        <f ca="1"/>
        <v>0</v>
      </c>
      <c r="DF102">
        <f ca="1"/>
        <v>0</v>
      </c>
    </row>
    <row r="103" spans="1:110" x14ac:dyDescent="0.2">
      <c r="A103" t="str">
        <f ca="1"/>
        <v>6_3 Border</v>
      </c>
      <c r="B103">
        <f ca="1"/>
        <v>10</v>
      </c>
      <c r="C103">
        <f ca="1"/>
        <v>0</v>
      </c>
      <c r="D103">
        <f ca="1"/>
        <v>0</v>
      </c>
      <c r="E103">
        <f ca="1"/>
        <v>0</v>
      </c>
      <c r="F103">
        <f ca="1"/>
        <v>0</v>
      </c>
      <c r="G103">
        <f ca="1"/>
        <v>0</v>
      </c>
      <c r="H103">
        <f ca="1"/>
        <v>0</v>
      </c>
      <c r="I103">
        <f ca="1"/>
        <v>0</v>
      </c>
      <c r="J103">
        <f ca="1"/>
        <v>0</v>
      </c>
      <c r="K103" t="b">
        <f ca="1"/>
        <v>0</v>
      </c>
      <c r="L103" t="b">
        <f ca="1"/>
        <v>0</v>
      </c>
      <c r="M103" t="b">
        <f ca="1"/>
        <v>0</v>
      </c>
      <c r="N103" t="str">
        <f ca="1"/>
        <v>Zofia</v>
      </c>
      <c r="O103" t="b">
        <f ca="1"/>
        <v>0</v>
      </c>
      <c r="P103">
        <f ca="1"/>
        <v>0</v>
      </c>
      <c r="Q103">
        <f ca="1"/>
        <v>0</v>
      </c>
      <c r="R103">
        <f ca="1"/>
        <v>0</v>
      </c>
      <c r="S103">
        <f ca="1"/>
        <v>0</v>
      </c>
      <c r="T103">
        <f ca="1"/>
        <v>0</v>
      </c>
      <c r="U103">
        <f ca="1"/>
        <v>0</v>
      </c>
      <c r="V103">
        <f ca="1"/>
        <v>0</v>
      </c>
      <c r="W103">
        <f ca="1"/>
        <v>0</v>
      </c>
      <c r="X103">
        <f ca="1"/>
        <v>0</v>
      </c>
      <c r="Y103">
        <f ca="1"/>
        <v>0</v>
      </c>
      <c r="Z103">
        <f ca="1"/>
        <v>10</v>
      </c>
      <c r="AA103">
        <f ca="1"/>
        <v>0</v>
      </c>
      <c r="AB103">
        <f ca="1"/>
        <v>0</v>
      </c>
      <c r="AC103">
        <f ca="1"/>
        <v>0</v>
      </c>
      <c r="AD103">
        <f ca="1"/>
        <v>0</v>
      </c>
      <c r="AE103">
        <f ca="1"/>
        <v>0</v>
      </c>
      <c r="AF103">
        <f ca="1"/>
        <v>0</v>
      </c>
      <c r="AG103">
        <f ca="1"/>
        <v>0</v>
      </c>
      <c r="AH103">
        <f ca="1"/>
        <v>0</v>
      </c>
      <c r="AI103">
        <f ca="1"/>
        <v>0</v>
      </c>
      <c r="AJ103">
        <f ca="1"/>
        <v>0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  <c r="AQ103">
        <f ca="1"/>
        <v>0</v>
      </c>
      <c r="AR103">
        <f ca="1"/>
        <v>0</v>
      </c>
      <c r="AS103">
        <f ca="1"/>
        <v>0</v>
      </c>
      <c r="AT103">
        <f ca="1"/>
        <v>0</v>
      </c>
      <c r="AU103">
        <f ca="1"/>
        <v>0</v>
      </c>
      <c r="AV103">
        <f ca="1"/>
        <v>0</v>
      </c>
      <c r="AW103">
        <f ca="1"/>
        <v>0</v>
      </c>
      <c r="AX103">
        <f ca="1"/>
        <v>0</v>
      </c>
      <c r="AY103">
        <f ca="1"/>
        <v>0</v>
      </c>
      <c r="AZ103">
        <f ca="1"/>
        <v>0</v>
      </c>
      <c r="BA103">
        <f ca="1"/>
        <v>0</v>
      </c>
      <c r="BB103">
        <f ca="1"/>
        <v>0</v>
      </c>
      <c r="BC103">
        <f ca="1"/>
        <v>0</v>
      </c>
      <c r="BD103">
        <f ca="1"/>
        <v>0</v>
      </c>
      <c r="BE103">
        <f ca="1"/>
        <v>0</v>
      </c>
      <c r="BF103">
        <f ca="1"/>
        <v>0</v>
      </c>
      <c r="BG103">
        <f ca="1"/>
        <v>0</v>
      </c>
      <c r="BH103">
        <f ca="1"/>
        <v>0</v>
      </c>
      <c r="BI103">
        <f ca="1"/>
        <v>0</v>
      </c>
      <c r="BJ103">
        <f ca="1"/>
        <v>0</v>
      </c>
      <c r="BK103">
        <f ca="1"/>
        <v>0</v>
      </c>
      <c r="BL103">
        <f ca="1"/>
        <v>0</v>
      </c>
      <c r="BM103">
        <f ca="1"/>
        <v>0</v>
      </c>
      <c r="BN103">
        <f ca="1"/>
        <v>0</v>
      </c>
      <c r="BO103">
        <f ca="1"/>
        <v>0</v>
      </c>
      <c r="BP103">
        <f ca="1"/>
        <v>0</v>
      </c>
      <c r="BQ103">
        <f ca="1"/>
        <v>0</v>
      </c>
      <c r="BR103" t="str">
        <f ca="1"/>
        <v/>
      </c>
      <c r="BS103">
        <f ca="1"/>
        <v>0</v>
      </c>
      <c r="BT103">
        <f ca="1"/>
        <v>0</v>
      </c>
      <c r="BU103" t="b">
        <f ca="1"/>
        <v>0</v>
      </c>
      <c r="BV103" t="b">
        <f ca="1"/>
        <v>0</v>
      </c>
      <c r="BW103">
        <f ca="1"/>
        <v>0</v>
      </c>
      <c r="BX103">
        <f ca="1"/>
        <v>0</v>
      </c>
      <c r="BY103">
        <f ca="1"/>
        <v>0</v>
      </c>
      <c r="BZ103">
        <f ca="1"/>
        <v>0</v>
      </c>
      <c r="CA103">
        <f ca="1"/>
        <v>2</v>
      </c>
      <c r="CB103">
        <f ca="1"/>
        <v>1</v>
      </c>
      <c r="CC103" t="b">
        <f ca="1"/>
        <v>0</v>
      </c>
      <c r="CD103" t="b">
        <f ca="1"/>
        <v>1</v>
      </c>
      <c r="CE103">
        <f ca="1"/>
        <v>0</v>
      </c>
      <c r="CF103">
        <f ca="1"/>
        <v>0</v>
      </c>
      <c r="CG103">
        <f ca="1"/>
        <v>0</v>
      </c>
      <c r="CH103">
        <f ca="1"/>
        <v>0</v>
      </c>
      <c r="CI103" t="b">
        <f ca="1"/>
        <v>0</v>
      </c>
      <c r="CJ103">
        <f ca="1"/>
        <v>0</v>
      </c>
      <c r="CK103">
        <f ca="1"/>
        <v>0</v>
      </c>
      <c r="CL103">
        <f ca="1"/>
        <v>0</v>
      </c>
      <c r="CM103">
        <f ca="1"/>
        <v>0</v>
      </c>
      <c r="CN103">
        <f ca="1"/>
        <v>0</v>
      </c>
      <c r="CO103">
        <f ca="1"/>
        <v>0</v>
      </c>
      <c r="CP103">
        <f ca="1"/>
        <v>0</v>
      </c>
      <c r="CQ103">
        <f ca="1"/>
        <v>0</v>
      </c>
      <c r="CR103">
        <f ca="1"/>
        <v>0</v>
      </c>
      <c r="CS103">
        <f ca="1"/>
        <v>0</v>
      </c>
      <c r="CT103">
        <f ca="1"/>
        <v>0</v>
      </c>
      <c r="CU103">
        <f ca="1"/>
        <v>0</v>
      </c>
      <c r="CV103">
        <f ca="1"/>
        <v>0</v>
      </c>
      <c r="CW103">
        <f ca="1"/>
        <v>0</v>
      </c>
      <c r="CX103">
        <f ca="1"/>
        <v>0</v>
      </c>
      <c r="CY103">
        <f ca="1"/>
        <v>0</v>
      </c>
      <c r="CZ103">
        <f ca="1"/>
        <v>0</v>
      </c>
      <c r="DA103">
        <f ca="1"/>
        <v>0</v>
      </c>
      <c r="DB103" t="b">
        <f ca="1"/>
        <v>0</v>
      </c>
      <c r="DC103" t="b">
        <f ca="1"/>
        <v>0</v>
      </c>
      <c r="DD103">
        <f ca="1"/>
        <v>0</v>
      </c>
      <c r="DE103" t="b">
        <f ca="1"/>
        <v>0</v>
      </c>
      <c r="DF103">
        <f ca="1"/>
        <v>0</v>
      </c>
    </row>
    <row r="104" spans="1:110" x14ac:dyDescent="0.2">
      <c r="A104" t="str">
        <f ca="1"/>
        <v>6_3 Border</v>
      </c>
      <c r="B104">
        <f ca="1"/>
        <v>11</v>
      </c>
      <c r="C104">
        <f ca="1"/>
        <v>0</v>
      </c>
      <c r="D104">
        <f ca="1"/>
        <v>0</v>
      </c>
      <c r="E104">
        <f ca="1"/>
        <v>0</v>
      </c>
      <c r="F104">
        <f ca="1"/>
        <v>0</v>
      </c>
      <c r="G104">
        <f ca="1"/>
        <v>0</v>
      </c>
      <c r="H104">
        <f ca="1"/>
        <v>0</v>
      </c>
      <c r="I104">
        <f ca="1"/>
        <v>0</v>
      </c>
      <c r="J104" t="str">
        <f ca="1"/>
        <v>2:04</v>
      </c>
      <c r="K104" t="b">
        <f ca="1"/>
        <v>0</v>
      </c>
      <c r="L104" t="b">
        <f ca="1"/>
        <v>0</v>
      </c>
      <c r="M104" t="b">
        <f ca="1"/>
        <v>0</v>
      </c>
      <c r="N104" t="str">
        <f ca="1"/>
        <v>Zofia</v>
      </c>
      <c r="O104" t="b">
        <f ca="1"/>
        <v>0</v>
      </c>
      <c r="P104">
        <f ca="1"/>
        <v>0</v>
      </c>
      <c r="Q104">
        <f ca="1"/>
        <v>0</v>
      </c>
      <c r="R104">
        <f ca="1"/>
        <v>0</v>
      </c>
      <c r="S104">
        <f ca="1"/>
        <v>0</v>
      </c>
      <c r="T104">
        <f ca="1"/>
        <v>0</v>
      </c>
      <c r="U104">
        <f ca="1"/>
        <v>0</v>
      </c>
      <c r="V104">
        <f ca="1"/>
        <v>0</v>
      </c>
      <c r="W104">
        <f ca="1"/>
        <v>0</v>
      </c>
      <c r="X104">
        <f ca="1"/>
        <v>0</v>
      </c>
      <c r="Y104">
        <f ca="1"/>
        <v>0</v>
      </c>
      <c r="Z104">
        <f ca="1"/>
        <v>11</v>
      </c>
      <c r="AA104">
        <f ca="1"/>
        <v>0</v>
      </c>
      <c r="AB104">
        <f ca="1"/>
        <v>0</v>
      </c>
      <c r="AC104">
        <f ca="1"/>
        <v>0</v>
      </c>
      <c r="AD104">
        <f ca="1"/>
        <v>0</v>
      </c>
      <c r="AE104">
        <f ca="1"/>
        <v>0</v>
      </c>
      <c r="AF104">
        <f ca="1"/>
        <v>0</v>
      </c>
      <c r="AG104">
        <f ca="1"/>
        <v>0</v>
      </c>
      <c r="AH104">
        <f ca="1"/>
        <v>0</v>
      </c>
      <c r="AI104">
        <f ca="1"/>
        <v>0</v>
      </c>
      <c r="AJ104">
        <f ca="1"/>
        <v>0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  <c r="AQ104">
        <f ca="1"/>
        <v>0</v>
      </c>
      <c r="AR104">
        <f ca="1"/>
        <v>0</v>
      </c>
      <c r="AS104">
        <f ca="1"/>
        <v>0</v>
      </c>
      <c r="AT104">
        <f ca="1"/>
        <v>0</v>
      </c>
      <c r="AU104">
        <f ca="1"/>
        <v>0</v>
      </c>
      <c r="AV104">
        <f ca="1"/>
        <v>0</v>
      </c>
      <c r="AW104">
        <f ca="1"/>
        <v>0</v>
      </c>
      <c r="AX104">
        <f ca="1"/>
        <v>0</v>
      </c>
      <c r="AY104">
        <f ca="1"/>
        <v>0</v>
      </c>
      <c r="AZ104">
        <f ca="1"/>
        <v>0</v>
      </c>
      <c r="BA104">
        <f ca="1"/>
        <v>0</v>
      </c>
      <c r="BB104">
        <f ca="1"/>
        <v>0</v>
      </c>
      <c r="BC104">
        <f ca="1"/>
        <v>0</v>
      </c>
      <c r="BD104">
        <f ca="1"/>
        <v>0</v>
      </c>
      <c r="BE104">
        <f ca="1"/>
        <v>0</v>
      </c>
      <c r="BF104">
        <f ca="1"/>
        <v>0</v>
      </c>
      <c r="BG104">
        <f ca="1"/>
        <v>0</v>
      </c>
      <c r="BH104">
        <f ca="1"/>
        <v>0</v>
      </c>
      <c r="BI104">
        <f ca="1"/>
        <v>0</v>
      </c>
      <c r="BJ104">
        <f ca="1"/>
        <v>0</v>
      </c>
      <c r="BK104">
        <f ca="1"/>
        <v>0</v>
      </c>
      <c r="BL104">
        <f ca="1"/>
        <v>0</v>
      </c>
      <c r="BM104">
        <f ca="1"/>
        <v>0</v>
      </c>
      <c r="BN104">
        <f ca="1"/>
        <v>0</v>
      </c>
      <c r="BO104">
        <f ca="1"/>
        <v>0</v>
      </c>
      <c r="BP104">
        <f ca="1"/>
        <v>0</v>
      </c>
      <c r="BQ104">
        <f ca="1"/>
        <v>0</v>
      </c>
      <c r="BR104" t="str">
        <f ca="1"/>
        <v/>
      </c>
      <c r="BS104">
        <f ca="1"/>
        <v>0</v>
      </c>
      <c r="BT104">
        <f ca="1"/>
        <v>0</v>
      </c>
      <c r="BU104" t="b">
        <f ca="1"/>
        <v>0</v>
      </c>
      <c r="BV104" t="b">
        <f ca="1"/>
        <v>0</v>
      </c>
      <c r="BW104">
        <f ca="1"/>
        <v>0</v>
      </c>
      <c r="BX104">
        <f ca="1"/>
        <v>0</v>
      </c>
      <c r="BY104">
        <f ca="1"/>
        <v>0</v>
      </c>
      <c r="BZ104">
        <f ca="1"/>
        <v>0</v>
      </c>
      <c r="CA104">
        <f ca="1"/>
        <v>0</v>
      </c>
      <c r="CB104">
        <f ca="1"/>
        <v>0</v>
      </c>
      <c r="CC104" t="b">
        <f ca="1"/>
        <v>0</v>
      </c>
      <c r="CD104" t="b">
        <f ca="1"/>
        <v>0</v>
      </c>
      <c r="CE104">
        <f ca="1"/>
        <v>0</v>
      </c>
      <c r="CF104">
        <f ca="1"/>
        <v>0</v>
      </c>
      <c r="CG104">
        <f ca="1"/>
        <v>0</v>
      </c>
      <c r="CH104">
        <f ca="1"/>
        <v>124</v>
      </c>
      <c r="CI104">
        <f ca="1"/>
        <v>56</v>
      </c>
      <c r="CJ104">
        <f ca="1"/>
        <v>0</v>
      </c>
      <c r="CK104">
        <f ca="1"/>
        <v>0</v>
      </c>
      <c r="CL104">
        <f ca="1"/>
        <v>0</v>
      </c>
      <c r="CM104">
        <f ca="1"/>
        <v>0</v>
      </c>
      <c r="CN104">
        <f ca="1"/>
        <v>0</v>
      </c>
      <c r="CO104">
        <f ca="1"/>
        <v>0</v>
      </c>
      <c r="CP104">
        <f ca="1"/>
        <v>0</v>
      </c>
      <c r="CQ104">
        <f ca="1"/>
        <v>0</v>
      </c>
      <c r="CR104">
        <f ca="1"/>
        <v>0</v>
      </c>
      <c r="CS104">
        <f ca="1"/>
        <v>0</v>
      </c>
      <c r="CT104">
        <f ca="1"/>
        <v>0</v>
      </c>
      <c r="CU104">
        <f ca="1"/>
        <v>0</v>
      </c>
      <c r="CV104">
        <f ca="1"/>
        <v>0</v>
      </c>
      <c r="CW104">
        <f ca="1"/>
        <v>0</v>
      </c>
      <c r="CX104">
        <f ca="1"/>
        <v>0</v>
      </c>
      <c r="CY104">
        <f ca="1"/>
        <v>0</v>
      </c>
      <c r="CZ104">
        <f ca="1"/>
        <v>0</v>
      </c>
      <c r="DA104">
        <f ca="1"/>
        <v>0</v>
      </c>
      <c r="DB104" t="b">
        <f ca="1"/>
        <v>0</v>
      </c>
      <c r="DC104" t="b">
        <f ca="1"/>
        <v>0</v>
      </c>
      <c r="DD104">
        <f ca="1"/>
        <v>0</v>
      </c>
      <c r="DE104" t="b">
        <f ca="1"/>
        <v>0</v>
      </c>
      <c r="DF104">
        <f ca="1"/>
        <v>0</v>
      </c>
    </row>
    <row r="105" spans="1:110" x14ac:dyDescent="0.2">
      <c r="A105" t="str">
        <f ca="1"/>
        <v>6_3 Border</v>
      </c>
      <c r="B105">
        <f ca="1"/>
        <v>12</v>
      </c>
      <c r="C105">
        <f ca="1"/>
        <v>0</v>
      </c>
      <c r="D105">
        <f ca="1"/>
        <v>0</v>
      </c>
      <c r="E105">
        <f ca="1"/>
        <v>0</v>
      </c>
      <c r="F105">
        <f ca="1"/>
        <v>0</v>
      </c>
      <c r="G105">
        <f ca="1"/>
        <v>0</v>
      </c>
      <c r="H105">
        <f ca="1"/>
        <v>0</v>
      </c>
      <c r="I105">
        <f ca="1"/>
        <v>0</v>
      </c>
      <c r="J105" t="str">
        <f ca="1"/>
        <v>2:01</v>
      </c>
      <c r="K105" t="b">
        <f ca="1"/>
        <v>0</v>
      </c>
      <c r="L105" t="b">
        <f ca="1"/>
        <v>0</v>
      </c>
      <c r="M105" t="b">
        <f ca="1"/>
        <v>0</v>
      </c>
      <c r="N105" t="str">
        <f ca="1"/>
        <v>Zofia</v>
      </c>
      <c r="O105" t="b">
        <f ca="1"/>
        <v>0</v>
      </c>
      <c r="P105">
        <f ca="1"/>
        <v>0</v>
      </c>
      <c r="Q105">
        <f ca="1"/>
        <v>0</v>
      </c>
      <c r="R105">
        <f ca="1"/>
        <v>0</v>
      </c>
      <c r="S105">
        <f ca="1"/>
        <v>0</v>
      </c>
      <c r="T105">
        <f ca="1"/>
        <v>0</v>
      </c>
      <c r="U105">
        <f ca="1"/>
        <v>0</v>
      </c>
      <c r="V105">
        <f ca="1"/>
        <v>0</v>
      </c>
      <c r="W105">
        <f ca="1"/>
        <v>0</v>
      </c>
      <c r="X105">
        <f ca="1"/>
        <v>0</v>
      </c>
      <c r="Y105">
        <f ca="1"/>
        <v>0</v>
      </c>
      <c r="Z105">
        <f ca="1"/>
        <v>12</v>
      </c>
      <c r="AA105">
        <f ca="1"/>
        <v>0</v>
      </c>
      <c r="AB105">
        <f ca="1"/>
        <v>0</v>
      </c>
      <c r="AC105">
        <f ca="1"/>
        <v>0</v>
      </c>
      <c r="AD105">
        <f ca="1"/>
        <v>0</v>
      </c>
      <c r="AE105">
        <f ca="1"/>
        <v>0</v>
      </c>
      <c r="AF105">
        <f ca="1"/>
        <v>0</v>
      </c>
      <c r="AG105">
        <f ca="1"/>
        <v>0</v>
      </c>
      <c r="AH105">
        <f ca="1"/>
        <v>0</v>
      </c>
      <c r="AI105">
        <f ca="1"/>
        <v>0</v>
      </c>
      <c r="AJ105">
        <f ca="1"/>
        <v>0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  <c r="AQ105">
        <f ca="1"/>
        <v>0</v>
      </c>
      <c r="AR105">
        <f ca="1"/>
        <v>0</v>
      </c>
      <c r="AS105">
        <f ca="1"/>
        <v>0</v>
      </c>
      <c r="AT105">
        <f ca="1"/>
        <v>0</v>
      </c>
      <c r="AU105">
        <f ca="1"/>
        <v>0</v>
      </c>
      <c r="AV105">
        <f ca="1"/>
        <v>0</v>
      </c>
      <c r="AW105">
        <f ca="1"/>
        <v>0</v>
      </c>
      <c r="AX105">
        <f ca="1"/>
        <v>0</v>
      </c>
      <c r="AY105">
        <f ca="1"/>
        <v>0</v>
      </c>
      <c r="AZ105">
        <f ca="1"/>
        <v>0</v>
      </c>
      <c r="BA105">
        <f ca="1"/>
        <v>0</v>
      </c>
      <c r="BB105">
        <f ca="1"/>
        <v>0</v>
      </c>
      <c r="BC105">
        <f ca="1"/>
        <v>0</v>
      </c>
      <c r="BD105">
        <f ca="1"/>
        <v>0</v>
      </c>
      <c r="BE105">
        <f ca="1"/>
        <v>0</v>
      </c>
      <c r="BF105">
        <f ca="1"/>
        <v>0</v>
      </c>
      <c r="BG105">
        <f ca="1"/>
        <v>0</v>
      </c>
      <c r="BH105">
        <f ca="1"/>
        <v>0</v>
      </c>
      <c r="BI105">
        <f ca="1"/>
        <v>0</v>
      </c>
      <c r="BJ105">
        <f ca="1"/>
        <v>0</v>
      </c>
      <c r="BK105">
        <f ca="1"/>
        <v>0</v>
      </c>
      <c r="BL105">
        <f ca="1"/>
        <v>0</v>
      </c>
      <c r="BM105">
        <f ca="1"/>
        <v>0</v>
      </c>
      <c r="BN105">
        <f ca="1"/>
        <v>0</v>
      </c>
      <c r="BO105">
        <f ca="1"/>
        <v>0</v>
      </c>
      <c r="BP105">
        <f ca="1"/>
        <v>0</v>
      </c>
      <c r="BQ105">
        <f ca="1"/>
        <v>0</v>
      </c>
      <c r="BR105" t="str">
        <f ca="1"/>
        <v/>
      </c>
      <c r="BS105">
        <f ca="1"/>
        <v>0</v>
      </c>
      <c r="BT105">
        <f ca="1"/>
        <v>0</v>
      </c>
      <c r="BU105" t="b">
        <f ca="1"/>
        <v>0</v>
      </c>
      <c r="BV105" t="b">
        <f ca="1"/>
        <v>0</v>
      </c>
      <c r="BW105">
        <f ca="1"/>
        <v>0</v>
      </c>
      <c r="BX105">
        <f ca="1"/>
        <v>0</v>
      </c>
      <c r="BY105">
        <f ca="1"/>
        <v>0</v>
      </c>
      <c r="BZ105">
        <f ca="1"/>
        <v>0</v>
      </c>
      <c r="CA105">
        <f ca="1"/>
        <v>0</v>
      </c>
      <c r="CB105">
        <f ca="1"/>
        <v>0</v>
      </c>
      <c r="CC105" t="b">
        <f ca="1"/>
        <v>0</v>
      </c>
      <c r="CD105" t="b">
        <f ca="1"/>
        <v>0</v>
      </c>
      <c r="CE105">
        <f ca="1"/>
        <v>0</v>
      </c>
      <c r="CF105">
        <f ca="1"/>
        <v>0</v>
      </c>
      <c r="CG105">
        <f ca="1"/>
        <v>0</v>
      </c>
      <c r="CH105">
        <f ca="1"/>
        <v>121</v>
      </c>
      <c r="CI105">
        <f ca="1"/>
        <v>59</v>
      </c>
      <c r="CJ105">
        <f ca="1"/>
        <v>0</v>
      </c>
      <c r="CK105">
        <f ca="1"/>
        <v>0</v>
      </c>
      <c r="CL105">
        <f ca="1"/>
        <v>0</v>
      </c>
      <c r="CM105">
        <f ca="1"/>
        <v>0</v>
      </c>
      <c r="CN105">
        <f ca="1"/>
        <v>0</v>
      </c>
      <c r="CO105">
        <f ca="1"/>
        <v>0</v>
      </c>
      <c r="CP105">
        <f ca="1"/>
        <v>0</v>
      </c>
      <c r="CQ105">
        <f ca="1"/>
        <v>0</v>
      </c>
      <c r="CR105">
        <f ca="1"/>
        <v>0</v>
      </c>
      <c r="CS105">
        <f ca="1"/>
        <v>0</v>
      </c>
      <c r="CT105">
        <f ca="1"/>
        <v>0</v>
      </c>
      <c r="CU105">
        <f ca="1"/>
        <v>0</v>
      </c>
      <c r="CV105">
        <f ca="1"/>
        <v>0</v>
      </c>
      <c r="CW105">
        <f ca="1"/>
        <v>0</v>
      </c>
      <c r="CX105">
        <f ca="1"/>
        <v>0</v>
      </c>
      <c r="CY105">
        <f ca="1"/>
        <v>0</v>
      </c>
      <c r="CZ105">
        <f ca="1"/>
        <v>0</v>
      </c>
      <c r="DA105">
        <f ca="1"/>
        <v>0</v>
      </c>
      <c r="DB105" t="b">
        <f ca="1"/>
        <v>0</v>
      </c>
      <c r="DC105" t="b">
        <f ca="1"/>
        <v>0</v>
      </c>
      <c r="DD105">
        <f ca="1"/>
        <v>0</v>
      </c>
      <c r="DE105" t="b">
        <f ca="1"/>
        <v>0</v>
      </c>
      <c r="DF105">
        <f ca="1"/>
        <v>0</v>
      </c>
    </row>
    <row r="106" spans="1:110" x14ac:dyDescent="0.2">
      <c r="A106" t="str">
        <f ca="1"/>
        <v>6_3 Villa</v>
      </c>
      <c r="B106">
        <f ca="1"/>
        <v>1</v>
      </c>
      <c r="C106">
        <f ca="1"/>
        <v>0</v>
      </c>
      <c r="D106">
        <f ca="1"/>
        <v>0</v>
      </c>
      <c r="E106">
        <f ca="1"/>
        <v>0</v>
      </c>
      <c r="F106">
        <f ca="1"/>
        <v>0</v>
      </c>
      <c r="G106">
        <f ca="1"/>
        <v>0</v>
      </c>
      <c r="H106">
        <f ca="1"/>
        <v>0</v>
      </c>
      <c r="I106">
        <f ca="1"/>
        <v>0</v>
      </c>
      <c r="J106" t="str">
        <f ca="1"/>
        <v>0:18</v>
      </c>
      <c r="K106" t="b">
        <f ca="1"/>
        <v>0</v>
      </c>
      <c r="L106" t="b">
        <f ca="1"/>
        <v>0</v>
      </c>
      <c r="M106" t="b">
        <f ca="1"/>
        <v>0</v>
      </c>
      <c r="N106" t="str">
        <f ca="1"/>
        <v>Zofia</v>
      </c>
      <c r="O106" t="b">
        <f ca="1"/>
        <v>0</v>
      </c>
      <c r="P106">
        <f ca="1"/>
        <v>0</v>
      </c>
      <c r="Q106">
        <f ca="1"/>
        <v>0</v>
      </c>
      <c r="R106">
        <f ca="1"/>
        <v>0</v>
      </c>
      <c r="S106">
        <f ca="1"/>
        <v>0</v>
      </c>
      <c r="T106">
        <f ca="1"/>
        <v>0</v>
      </c>
      <c r="U106">
        <f ca="1"/>
        <v>0</v>
      </c>
      <c r="V106">
        <f ca="1"/>
        <v>0</v>
      </c>
      <c r="W106">
        <f ca="1"/>
        <v>0</v>
      </c>
      <c r="X106">
        <f ca="1"/>
        <v>0</v>
      </c>
      <c r="Y106">
        <f ca="1"/>
        <v>0</v>
      </c>
      <c r="Z106">
        <f ca="1"/>
        <v>1</v>
      </c>
      <c r="AA106">
        <f ca="1"/>
        <v>0</v>
      </c>
      <c r="AB106">
        <f ca="1"/>
        <v>0</v>
      </c>
      <c r="AC106">
        <f ca="1"/>
        <v>0</v>
      </c>
      <c r="AD106">
        <f ca="1"/>
        <v>0</v>
      </c>
      <c r="AE106">
        <f ca="1"/>
        <v>0</v>
      </c>
      <c r="AF106">
        <f ca="1"/>
        <v>0</v>
      </c>
      <c r="AG106">
        <f ca="1"/>
        <v>0</v>
      </c>
      <c r="AH106">
        <f ca="1"/>
        <v>0</v>
      </c>
      <c r="AI106">
        <f ca="1"/>
        <v>0</v>
      </c>
      <c r="AJ106">
        <f ca="1"/>
        <v>0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  <c r="AQ106">
        <f ca="1"/>
        <v>0</v>
      </c>
      <c r="AR106">
        <f ca="1"/>
        <v>0</v>
      </c>
      <c r="AS106">
        <f ca="1"/>
        <v>0</v>
      </c>
      <c r="AT106">
        <f ca="1"/>
        <v>0</v>
      </c>
      <c r="AU106">
        <f ca="1"/>
        <v>0</v>
      </c>
      <c r="AV106">
        <f ca="1"/>
        <v>0</v>
      </c>
      <c r="AW106">
        <f ca="1"/>
        <v>0</v>
      </c>
      <c r="AX106">
        <f ca="1"/>
        <v>0</v>
      </c>
      <c r="AY106">
        <f ca="1"/>
        <v>0</v>
      </c>
      <c r="AZ106">
        <f ca="1"/>
        <v>0</v>
      </c>
      <c r="BA106">
        <f ca="1"/>
        <v>0</v>
      </c>
      <c r="BB106">
        <f ca="1"/>
        <v>0</v>
      </c>
      <c r="BC106">
        <f ca="1"/>
        <v>0</v>
      </c>
      <c r="BD106">
        <f ca="1"/>
        <v>0</v>
      </c>
      <c r="BE106">
        <f ca="1"/>
        <v>0</v>
      </c>
      <c r="BF106">
        <f ca="1"/>
        <v>0</v>
      </c>
      <c r="BG106">
        <f ca="1"/>
        <v>0</v>
      </c>
      <c r="BH106">
        <f ca="1"/>
        <v>0</v>
      </c>
      <c r="BI106">
        <f ca="1"/>
        <v>0</v>
      </c>
      <c r="BJ106">
        <f ca="1"/>
        <v>0</v>
      </c>
      <c r="BK106">
        <f ca="1"/>
        <v>0</v>
      </c>
      <c r="BL106">
        <f ca="1"/>
        <v>0</v>
      </c>
      <c r="BM106">
        <f ca="1"/>
        <v>0</v>
      </c>
      <c r="BN106">
        <f ca="1"/>
        <v>0</v>
      </c>
      <c r="BO106">
        <f ca="1"/>
        <v>0</v>
      </c>
      <c r="BP106">
        <f ca="1"/>
        <v>0</v>
      </c>
      <c r="BQ106">
        <f ca="1"/>
        <v>0</v>
      </c>
      <c r="BR106" t="str">
        <f ca="1"/>
        <v/>
      </c>
      <c r="BS106">
        <f ca="1"/>
        <v>0</v>
      </c>
      <c r="BT106">
        <f ca="1"/>
        <v>0</v>
      </c>
      <c r="BU106" t="b">
        <f ca="1"/>
        <v>0</v>
      </c>
      <c r="BV106" t="b">
        <f ca="1"/>
        <v>0</v>
      </c>
      <c r="BW106">
        <f ca="1"/>
        <v>0</v>
      </c>
      <c r="BX106">
        <f ca="1"/>
        <v>0</v>
      </c>
      <c r="BY106">
        <f ca="1"/>
        <v>0</v>
      </c>
      <c r="BZ106">
        <f ca="1"/>
        <v>0</v>
      </c>
      <c r="CA106">
        <f ca="1"/>
        <v>1</v>
      </c>
      <c r="CB106">
        <f ca="1"/>
        <v>0</v>
      </c>
      <c r="CC106" t="b">
        <f ca="1"/>
        <v>0</v>
      </c>
      <c r="CD106" t="b">
        <f ca="1"/>
        <v>1</v>
      </c>
      <c r="CE106">
        <f ca="1"/>
        <v>0</v>
      </c>
      <c r="CF106">
        <f ca="1"/>
        <v>0</v>
      </c>
      <c r="CG106">
        <f ca="1"/>
        <v>0</v>
      </c>
      <c r="CH106">
        <f ca="1"/>
        <v>18</v>
      </c>
      <c r="CI106">
        <f ca="1"/>
        <v>162</v>
      </c>
      <c r="CJ106">
        <f ca="1"/>
        <v>0</v>
      </c>
      <c r="CK106">
        <f ca="1"/>
        <v>0</v>
      </c>
      <c r="CL106">
        <f ca="1"/>
        <v>0</v>
      </c>
      <c r="CM106">
        <f ca="1"/>
        <v>0</v>
      </c>
      <c r="CN106">
        <f ca="1"/>
        <v>0</v>
      </c>
      <c r="CO106">
        <f ca="1"/>
        <v>0</v>
      </c>
      <c r="CP106">
        <f ca="1"/>
        <v>0</v>
      </c>
      <c r="CQ106">
        <f ca="1"/>
        <v>0</v>
      </c>
      <c r="CR106">
        <f ca="1"/>
        <v>0</v>
      </c>
      <c r="CS106">
        <f ca="1"/>
        <v>0</v>
      </c>
      <c r="CT106">
        <f ca="1"/>
        <v>0</v>
      </c>
      <c r="CU106" t="b">
        <f ca="1"/>
        <v>1</v>
      </c>
      <c r="CV106" t="b">
        <f ca="1"/>
        <v>0</v>
      </c>
      <c r="CW106">
        <f ca="1"/>
        <v>162</v>
      </c>
      <c r="CX106">
        <f ca="1"/>
        <v>50</v>
      </c>
      <c r="CY106">
        <f ca="1"/>
        <v>1</v>
      </c>
      <c r="CZ106">
        <f ca="1"/>
        <v>0</v>
      </c>
      <c r="DA106">
        <f ca="1"/>
        <v>0</v>
      </c>
      <c r="DB106" t="b">
        <f ca="1"/>
        <v>0</v>
      </c>
      <c r="DC106" t="b">
        <f ca="1"/>
        <v>0</v>
      </c>
      <c r="DD106">
        <f ca="1"/>
        <v>0</v>
      </c>
      <c r="DE106" t="b">
        <f ca="1"/>
        <v>0</v>
      </c>
      <c r="DF106">
        <f ca="1"/>
        <v>0</v>
      </c>
    </row>
    <row r="107" spans="1:110" x14ac:dyDescent="0.2">
      <c r="A107" t="str">
        <f ca="1"/>
        <v>6_3 Villa</v>
      </c>
      <c r="B107">
        <f ca="1"/>
        <v>2</v>
      </c>
      <c r="C107">
        <f ca="1"/>
        <v>0</v>
      </c>
      <c r="D107">
        <f ca="1"/>
        <v>0</v>
      </c>
      <c r="E107">
        <f ca="1"/>
        <v>0</v>
      </c>
      <c r="F107">
        <f ca="1"/>
        <v>0</v>
      </c>
      <c r="G107">
        <f ca="1"/>
        <v>0</v>
      </c>
      <c r="H107">
        <f ca="1"/>
        <v>0</v>
      </c>
      <c r="I107">
        <f ca="1"/>
        <v>0</v>
      </c>
      <c r="J107" t="str">
        <f ca="1"/>
        <v>2:09</v>
      </c>
      <c r="K107" t="b">
        <f ca="1"/>
        <v>0</v>
      </c>
      <c r="L107" t="b">
        <f ca="1"/>
        <v>0</v>
      </c>
      <c r="M107" t="b">
        <f ca="1"/>
        <v>0</v>
      </c>
      <c r="N107" t="str">
        <f ca="1"/>
        <v>Zofia</v>
      </c>
      <c r="O107" t="b">
        <f ca="1"/>
        <v>0</v>
      </c>
      <c r="P107">
        <f ca="1"/>
        <v>0</v>
      </c>
      <c r="Q107">
        <f ca="1"/>
        <v>0</v>
      </c>
      <c r="R107">
        <f ca="1"/>
        <v>0</v>
      </c>
      <c r="S107">
        <f ca="1"/>
        <v>0</v>
      </c>
      <c r="T107">
        <f ca="1"/>
        <v>0</v>
      </c>
      <c r="U107">
        <f ca="1"/>
        <v>0</v>
      </c>
      <c r="V107">
        <f ca="1"/>
        <v>0</v>
      </c>
      <c r="W107">
        <f ca="1"/>
        <v>0</v>
      </c>
      <c r="X107">
        <f ca="1"/>
        <v>0</v>
      </c>
      <c r="Y107">
        <f ca="1"/>
        <v>0</v>
      </c>
      <c r="Z107">
        <f ca="1"/>
        <v>2</v>
      </c>
      <c r="AA107">
        <f ca="1"/>
        <v>0</v>
      </c>
      <c r="AB107">
        <f ca="1"/>
        <v>0</v>
      </c>
      <c r="AC107">
        <f ca="1"/>
        <v>0</v>
      </c>
      <c r="AD107">
        <f ca="1"/>
        <v>0</v>
      </c>
      <c r="AE107">
        <f ca="1"/>
        <v>0</v>
      </c>
      <c r="AF107">
        <f ca="1"/>
        <v>0</v>
      </c>
      <c r="AG107">
        <f ca="1"/>
        <v>0</v>
      </c>
      <c r="AH107">
        <f ca="1"/>
        <v>0</v>
      </c>
      <c r="AI107">
        <f ca="1"/>
        <v>0</v>
      </c>
      <c r="AJ107">
        <f ca="1"/>
        <v>0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  <c r="AQ107">
        <f ca="1"/>
        <v>0</v>
      </c>
      <c r="AR107">
        <f ca="1"/>
        <v>0</v>
      </c>
      <c r="AS107">
        <f ca="1"/>
        <v>0</v>
      </c>
      <c r="AT107">
        <f ca="1"/>
        <v>0</v>
      </c>
      <c r="AU107">
        <f ca="1"/>
        <v>0</v>
      </c>
      <c r="AV107">
        <f ca="1"/>
        <v>0</v>
      </c>
      <c r="AW107">
        <f ca="1"/>
        <v>0</v>
      </c>
      <c r="AX107">
        <f ca="1"/>
        <v>0</v>
      </c>
      <c r="AY107">
        <f ca="1"/>
        <v>0</v>
      </c>
      <c r="AZ107">
        <f ca="1"/>
        <v>0</v>
      </c>
      <c r="BA107">
        <f ca="1"/>
        <v>0</v>
      </c>
      <c r="BB107">
        <f ca="1"/>
        <v>0</v>
      </c>
      <c r="BC107">
        <f ca="1"/>
        <v>0</v>
      </c>
      <c r="BD107">
        <f ca="1"/>
        <v>0</v>
      </c>
      <c r="BE107">
        <f ca="1"/>
        <v>0</v>
      </c>
      <c r="BF107">
        <f ca="1"/>
        <v>0</v>
      </c>
      <c r="BG107">
        <f ca="1"/>
        <v>0</v>
      </c>
      <c r="BH107">
        <f ca="1"/>
        <v>0</v>
      </c>
      <c r="BI107">
        <f ca="1"/>
        <v>0</v>
      </c>
      <c r="BJ107">
        <f ca="1"/>
        <v>0</v>
      </c>
      <c r="BK107">
        <f ca="1"/>
        <v>0</v>
      </c>
      <c r="BL107">
        <f ca="1"/>
        <v>0</v>
      </c>
      <c r="BM107">
        <f ca="1"/>
        <v>0</v>
      </c>
      <c r="BN107">
        <f ca="1"/>
        <v>0</v>
      </c>
      <c r="BO107">
        <f ca="1"/>
        <v>0</v>
      </c>
      <c r="BP107">
        <f ca="1"/>
        <v>0</v>
      </c>
      <c r="BQ107">
        <f ca="1"/>
        <v>0</v>
      </c>
      <c r="BR107" t="str">
        <f ca="1"/>
        <v/>
      </c>
      <c r="BS107">
        <f ca="1"/>
        <v>0</v>
      </c>
      <c r="BT107">
        <f ca="1"/>
        <v>0</v>
      </c>
      <c r="BU107" t="b">
        <f ca="1"/>
        <v>0</v>
      </c>
      <c r="BV107" t="b">
        <f ca="1"/>
        <v>0</v>
      </c>
      <c r="BW107">
        <f ca="1"/>
        <v>0</v>
      </c>
      <c r="BX107">
        <f ca="1"/>
        <v>0</v>
      </c>
      <c r="BY107">
        <f ca="1"/>
        <v>0</v>
      </c>
      <c r="BZ107">
        <f ca="1"/>
        <v>0</v>
      </c>
      <c r="CA107">
        <f ca="1"/>
        <v>1</v>
      </c>
      <c r="CB107">
        <f ca="1"/>
        <v>0</v>
      </c>
      <c r="CC107" t="b">
        <f ca="1"/>
        <v>1</v>
      </c>
      <c r="CD107" t="b">
        <f ca="1"/>
        <v>1</v>
      </c>
      <c r="CE107">
        <f ca="1"/>
        <v>0</v>
      </c>
      <c r="CF107">
        <f ca="1"/>
        <v>0</v>
      </c>
      <c r="CG107">
        <f ca="1"/>
        <v>0</v>
      </c>
      <c r="CH107">
        <f ca="1"/>
        <v>129</v>
      </c>
      <c r="CI107">
        <f ca="1"/>
        <v>51</v>
      </c>
      <c r="CJ107">
        <f ca="1"/>
        <v>0</v>
      </c>
      <c r="CK107">
        <f ca="1"/>
        <v>0</v>
      </c>
      <c r="CL107">
        <f ca="1"/>
        <v>0</v>
      </c>
      <c r="CM107">
        <f ca="1"/>
        <v>0</v>
      </c>
      <c r="CN107">
        <f ca="1"/>
        <v>0</v>
      </c>
      <c r="CO107">
        <f ca="1"/>
        <v>0</v>
      </c>
      <c r="CP107">
        <f ca="1"/>
        <v>0</v>
      </c>
      <c r="CQ107">
        <f ca="1"/>
        <v>0</v>
      </c>
      <c r="CR107">
        <f ca="1"/>
        <v>0</v>
      </c>
      <c r="CS107">
        <f ca="1"/>
        <v>0</v>
      </c>
      <c r="CT107">
        <f ca="1"/>
        <v>0</v>
      </c>
      <c r="CU107" t="b">
        <f ca="1"/>
        <v>1</v>
      </c>
      <c r="CV107" t="b">
        <f ca="1"/>
        <v>1</v>
      </c>
      <c r="CW107">
        <f ca="1"/>
        <v>51</v>
      </c>
      <c r="CX107">
        <f ca="1"/>
        <v>163</v>
      </c>
      <c r="CY107">
        <f ca="1"/>
        <v>1</v>
      </c>
      <c r="CZ107">
        <f ca="1"/>
        <v>1</v>
      </c>
      <c r="DA107">
        <f ca="1"/>
        <v>0</v>
      </c>
      <c r="DB107" t="b">
        <f ca="1"/>
        <v>0</v>
      </c>
      <c r="DC107" t="b">
        <f ca="1"/>
        <v>1</v>
      </c>
      <c r="DD107">
        <f ca="1"/>
        <v>0</v>
      </c>
      <c r="DE107" t="b">
        <f ca="1"/>
        <v>0</v>
      </c>
      <c r="DF107">
        <f ca="1"/>
        <v>0</v>
      </c>
    </row>
    <row r="108" spans="1:110" x14ac:dyDescent="0.2">
      <c r="A108" t="str">
        <f ca="1"/>
        <v>6_3 Villa</v>
      </c>
      <c r="B108">
        <f ca="1"/>
        <v>3</v>
      </c>
      <c r="C108">
        <f ca="1"/>
        <v>0</v>
      </c>
      <c r="D108">
        <f ca="1"/>
        <v>0</v>
      </c>
      <c r="E108">
        <f ca="1"/>
        <v>0</v>
      </c>
      <c r="F108">
        <f ca="1"/>
        <v>0</v>
      </c>
      <c r="G108">
        <f ca="1"/>
        <v>0</v>
      </c>
      <c r="H108">
        <f ca="1"/>
        <v>0</v>
      </c>
      <c r="I108">
        <f ca="1"/>
        <v>0</v>
      </c>
      <c r="J108" t="str">
        <f ca="1"/>
        <v>2:01</v>
      </c>
      <c r="K108" t="b">
        <f ca="1"/>
        <v>0</v>
      </c>
      <c r="L108" t="b">
        <f ca="1"/>
        <v>0</v>
      </c>
      <c r="M108" t="b">
        <f ca="1"/>
        <v>1</v>
      </c>
      <c r="N108" t="str">
        <f ca="1"/>
        <v>Zofia</v>
      </c>
      <c r="O108" t="b">
        <f ca="1"/>
        <v>0</v>
      </c>
      <c r="P108">
        <f ca="1"/>
        <v>0</v>
      </c>
      <c r="Q108">
        <f ca="1"/>
        <v>0</v>
      </c>
      <c r="R108">
        <f ca="1"/>
        <v>0</v>
      </c>
      <c r="S108">
        <f ca="1"/>
        <v>0</v>
      </c>
      <c r="T108">
        <f ca="1"/>
        <v>0</v>
      </c>
      <c r="U108">
        <f ca="1"/>
        <v>0</v>
      </c>
      <c r="V108">
        <f ca="1"/>
        <v>0</v>
      </c>
      <c r="W108">
        <f ca="1"/>
        <v>0</v>
      </c>
      <c r="X108">
        <f ca="1"/>
        <v>0</v>
      </c>
      <c r="Y108">
        <f ca="1"/>
        <v>0</v>
      </c>
      <c r="Z108">
        <f ca="1"/>
        <v>3</v>
      </c>
      <c r="AA108">
        <f ca="1"/>
        <v>0</v>
      </c>
      <c r="AB108">
        <f ca="1"/>
        <v>0</v>
      </c>
      <c r="AC108">
        <f ca="1"/>
        <v>0</v>
      </c>
      <c r="AD108">
        <f ca="1"/>
        <v>0</v>
      </c>
      <c r="AE108">
        <f ca="1"/>
        <v>0</v>
      </c>
      <c r="AF108">
        <f ca="1"/>
        <v>0</v>
      </c>
      <c r="AG108">
        <f ca="1"/>
        <v>0</v>
      </c>
      <c r="AH108">
        <f ca="1"/>
        <v>0</v>
      </c>
      <c r="AI108">
        <f ca="1"/>
        <v>0</v>
      </c>
      <c r="AJ108">
        <f ca="1"/>
        <v>0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  <c r="AQ108">
        <f ca="1"/>
        <v>0</v>
      </c>
      <c r="AR108">
        <f ca="1"/>
        <v>0</v>
      </c>
      <c r="AS108">
        <f ca="1"/>
        <v>0</v>
      </c>
      <c r="AT108">
        <f ca="1"/>
        <v>0</v>
      </c>
      <c r="AU108">
        <f ca="1"/>
        <v>0</v>
      </c>
      <c r="AV108">
        <f ca="1"/>
        <v>0</v>
      </c>
      <c r="AW108">
        <f ca="1"/>
        <v>0</v>
      </c>
      <c r="AX108">
        <f ca="1"/>
        <v>0</v>
      </c>
      <c r="AY108">
        <f ca="1"/>
        <v>0</v>
      </c>
      <c r="AZ108">
        <f ca="1"/>
        <v>0</v>
      </c>
      <c r="BA108">
        <f ca="1"/>
        <v>0</v>
      </c>
      <c r="BB108">
        <f ca="1"/>
        <v>0</v>
      </c>
      <c r="BC108">
        <f ca="1"/>
        <v>0</v>
      </c>
      <c r="BD108">
        <f ca="1"/>
        <v>0</v>
      </c>
      <c r="BE108">
        <f ca="1"/>
        <v>0</v>
      </c>
      <c r="BF108">
        <f ca="1"/>
        <v>0</v>
      </c>
      <c r="BG108">
        <f ca="1"/>
        <v>0</v>
      </c>
      <c r="BH108">
        <f ca="1"/>
        <v>0</v>
      </c>
      <c r="BI108">
        <f ca="1"/>
        <v>0</v>
      </c>
      <c r="BJ108">
        <f ca="1"/>
        <v>0</v>
      </c>
      <c r="BK108">
        <f ca="1"/>
        <v>0</v>
      </c>
      <c r="BL108">
        <f ca="1"/>
        <v>0</v>
      </c>
      <c r="BM108">
        <f ca="1"/>
        <v>0</v>
      </c>
      <c r="BN108">
        <f ca="1"/>
        <v>0</v>
      </c>
      <c r="BO108">
        <f ca="1"/>
        <v>0</v>
      </c>
      <c r="BP108">
        <f ca="1"/>
        <v>0</v>
      </c>
      <c r="BQ108">
        <f ca="1"/>
        <v>0</v>
      </c>
      <c r="BR108" t="str">
        <f ca="1"/>
        <v/>
      </c>
      <c r="BS108">
        <f ca="1"/>
        <v>0</v>
      </c>
      <c r="BT108">
        <f ca="1"/>
        <v>0</v>
      </c>
      <c r="BU108" t="b">
        <f ca="1"/>
        <v>0</v>
      </c>
      <c r="BV108" t="b">
        <f ca="1"/>
        <v>0</v>
      </c>
      <c r="BW108">
        <f ca="1"/>
        <v>0</v>
      </c>
      <c r="BX108">
        <f ca="1"/>
        <v>0</v>
      </c>
      <c r="BY108">
        <f ca="1"/>
        <v>0</v>
      </c>
      <c r="BZ108">
        <f ca="1"/>
        <v>0</v>
      </c>
      <c r="CA108">
        <f ca="1"/>
        <v>0</v>
      </c>
      <c r="CB108">
        <f ca="1"/>
        <v>0</v>
      </c>
      <c r="CC108" t="b">
        <f ca="1"/>
        <v>0</v>
      </c>
      <c r="CD108" t="b">
        <f ca="1"/>
        <v>0</v>
      </c>
      <c r="CE108">
        <f ca="1"/>
        <v>0</v>
      </c>
      <c r="CF108">
        <f ca="1"/>
        <v>0</v>
      </c>
      <c r="CG108">
        <f ca="1"/>
        <v>0</v>
      </c>
      <c r="CH108">
        <f ca="1"/>
        <v>121</v>
      </c>
      <c r="CI108">
        <f ca="1"/>
        <v>59</v>
      </c>
      <c r="CJ108">
        <f ca="1"/>
        <v>0</v>
      </c>
      <c r="CK108">
        <f ca="1"/>
        <v>0</v>
      </c>
      <c r="CL108">
        <f ca="1"/>
        <v>0</v>
      </c>
      <c r="CM108">
        <f ca="1"/>
        <v>0</v>
      </c>
      <c r="CN108">
        <f ca="1"/>
        <v>0</v>
      </c>
      <c r="CO108">
        <f ca="1"/>
        <v>0</v>
      </c>
      <c r="CP108">
        <f ca="1"/>
        <v>0</v>
      </c>
      <c r="CQ108">
        <f ca="1"/>
        <v>0</v>
      </c>
      <c r="CR108">
        <f ca="1"/>
        <v>0</v>
      </c>
      <c r="CS108">
        <f ca="1"/>
        <v>0</v>
      </c>
      <c r="CT108">
        <f ca="1"/>
        <v>0</v>
      </c>
      <c r="CU108" t="b">
        <f ca="1"/>
        <v>0</v>
      </c>
      <c r="CV108" t="b">
        <f ca="1"/>
        <v>1</v>
      </c>
      <c r="CW108">
        <f ca="1"/>
        <v>59</v>
      </c>
      <c r="CX108">
        <f ca="1"/>
        <v>134</v>
      </c>
      <c r="CY108">
        <f ca="1"/>
        <v>0</v>
      </c>
      <c r="CZ108">
        <f ca="1"/>
        <v>1</v>
      </c>
      <c r="DA108">
        <f ca="1"/>
        <v>0</v>
      </c>
      <c r="DB108" t="b">
        <f ca="1"/>
        <v>0</v>
      </c>
      <c r="DC108" t="b">
        <f ca="1"/>
        <v>0</v>
      </c>
      <c r="DD108">
        <f ca="1"/>
        <v>0</v>
      </c>
      <c r="DE108" t="b">
        <f ca="1"/>
        <v>0</v>
      </c>
      <c r="DF108">
        <f ca="1"/>
        <v>0</v>
      </c>
    </row>
    <row r="109" spans="1:110" x14ac:dyDescent="0.2">
      <c r="A109" t="str">
        <f ca="1"/>
        <v>6_3 Villa</v>
      </c>
      <c r="B109">
        <f ca="1"/>
        <v>4</v>
      </c>
      <c r="C109">
        <f ca="1"/>
        <v>0</v>
      </c>
      <c r="D109">
        <f ca="1"/>
        <v>0</v>
      </c>
      <c r="E109">
        <f ca="1"/>
        <v>0</v>
      </c>
      <c r="F109">
        <f ca="1"/>
        <v>0</v>
      </c>
      <c r="G109">
        <f ca="1"/>
        <v>0</v>
      </c>
      <c r="H109">
        <f ca="1"/>
        <v>0</v>
      </c>
      <c r="I109">
        <f ca="1"/>
        <v>0</v>
      </c>
      <c r="J109" t="str">
        <f ca="1"/>
        <v>2:06</v>
      </c>
      <c r="K109" t="b">
        <f ca="1"/>
        <v>0</v>
      </c>
      <c r="L109" t="b">
        <f ca="1"/>
        <v>0</v>
      </c>
      <c r="M109" t="b">
        <f ca="1"/>
        <v>1</v>
      </c>
      <c r="N109" t="str">
        <f ca="1"/>
        <v>Zofia</v>
      </c>
      <c r="O109" t="b">
        <f ca="1"/>
        <v>0</v>
      </c>
      <c r="P109">
        <f ca="1"/>
        <v>0</v>
      </c>
      <c r="Q109">
        <f ca="1"/>
        <v>0</v>
      </c>
      <c r="R109">
        <f ca="1"/>
        <v>0</v>
      </c>
      <c r="S109">
        <f ca="1"/>
        <v>0</v>
      </c>
      <c r="T109">
        <f ca="1"/>
        <v>0</v>
      </c>
      <c r="U109">
        <f ca="1"/>
        <v>0</v>
      </c>
      <c r="V109">
        <f ca="1"/>
        <v>0</v>
      </c>
      <c r="W109">
        <f ca="1"/>
        <v>0</v>
      </c>
      <c r="X109">
        <f ca="1"/>
        <v>0</v>
      </c>
      <c r="Y109">
        <f ca="1"/>
        <v>0</v>
      </c>
      <c r="Z109">
        <f ca="1"/>
        <v>4</v>
      </c>
      <c r="AA109">
        <f ca="1"/>
        <v>0</v>
      </c>
      <c r="AB109">
        <f ca="1"/>
        <v>0</v>
      </c>
      <c r="AC109">
        <f ca="1"/>
        <v>0</v>
      </c>
      <c r="AD109">
        <f ca="1"/>
        <v>0</v>
      </c>
      <c r="AE109">
        <f ca="1"/>
        <v>0</v>
      </c>
      <c r="AF109">
        <f ca="1"/>
        <v>0</v>
      </c>
      <c r="AG109">
        <f ca="1"/>
        <v>0</v>
      </c>
      <c r="AH109">
        <f ca="1"/>
        <v>0</v>
      </c>
      <c r="AI109">
        <f ca="1"/>
        <v>0</v>
      </c>
      <c r="AJ109">
        <f ca="1"/>
        <v>0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  <c r="AQ109">
        <f ca="1"/>
        <v>0</v>
      </c>
      <c r="AR109">
        <f ca="1"/>
        <v>0</v>
      </c>
      <c r="AS109">
        <f ca="1"/>
        <v>0</v>
      </c>
      <c r="AT109">
        <f ca="1"/>
        <v>0</v>
      </c>
      <c r="AU109">
        <f ca="1"/>
        <v>0</v>
      </c>
      <c r="AV109">
        <f ca="1"/>
        <v>0</v>
      </c>
      <c r="AW109">
        <f ca="1"/>
        <v>0</v>
      </c>
      <c r="AX109">
        <f ca="1"/>
        <v>0</v>
      </c>
      <c r="AY109">
        <f ca="1"/>
        <v>0</v>
      </c>
      <c r="AZ109">
        <f ca="1"/>
        <v>0</v>
      </c>
      <c r="BA109">
        <f ca="1"/>
        <v>0</v>
      </c>
      <c r="BB109">
        <f ca="1"/>
        <v>0</v>
      </c>
      <c r="BC109">
        <f ca="1"/>
        <v>0</v>
      </c>
      <c r="BD109">
        <f ca="1"/>
        <v>0</v>
      </c>
      <c r="BE109">
        <f ca="1"/>
        <v>0</v>
      </c>
      <c r="BF109">
        <f ca="1"/>
        <v>0</v>
      </c>
      <c r="BG109">
        <f ca="1"/>
        <v>0</v>
      </c>
      <c r="BH109">
        <f ca="1"/>
        <v>0</v>
      </c>
      <c r="BI109">
        <f ca="1"/>
        <v>0</v>
      </c>
      <c r="BJ109">
        <f ca="1"/>
        <v>0</v>
      </c>
      <c r="BK109">
        <f ca="1"/>
        <v>0</v>
      </c>
      <c r="BL109">
        <f ca="1"/>
        <v>0</v>
      </c>
      <c r="BM109">
        <f ca="1"/>
        <v>0</v>
      </c>
      <c r="BN109">
        <f ca="1"/>
        <v>0</v>
      </c>
      <c r="BO109">
        <f ca="1"/>
        <v>0</v>
      </c>
      <c r="BP109">
        <f ca="1"/>
        <v>0</v>
      </c>
      <c r="BQ109">
        <f ca="1"/>
        <v>0</v>
      </c>
      <c r="BR109" t="str">
        <f ca="1"/>
        <v/>
      </c>
      <c r="BS109">
        <f ca="1"/>
        <v>0</v>
      </c>
      <c r="BT109">
        <f ca="1"/>
        <v>0</v>
      </c>
      <c r="BU109" t="b">
        <f ca="1"/>
        <v>0</v>
      </c>
      <c r="BV109" t="b">
        <f ca="1"/>
        <v>0</v>
      </c>
      <c r="BW109">
        <f ca="1"/>
        <v>0</v>
      </c>
      <c r="BX109">
        <f ca="1"/>
        <v>0</v>
      </c>
      <c r="BY109">
        <f ca="1"/>
        <v>0</v>
      </c>
      <c r="BZ109">
        <f ca="1"/>
        <v>0</v>
      </c>
      <c r="CA109">
        <f ca="1"/>
        <v>0</v>
      </c>
      <c r="CB109">
        <f ca="1"/>
        <v>0</v>
      </c>
      <c r="CC109" t="b">
        <f ca="1"/>
        <v>0</v>
      </c>
      <c r="CD109" t="b">
        <f ca="1"/>
        <v>0</v>
      </c>
      <c r="CE109">
        <f ca="1"/>
        <v>0</v>
      </c>
      <c r="CF109">
        <f ca="1"/>
        <v>0</v>
      </c>
      <c r="CG109">
        <f ca="1"/>
        <v>0</v>
      </c>
      <c r="CH109">
        <f ca="1"/>
        <v>126</v>
      </c>
      <c r="CI109">
        <f ca="1"/>
        <v>54</v>
      </c>
      <c r="CJ109">
        <f ca="1"/>
        <v>0</v>
      </c>
      <c r="CK109">
        <f ca="1"/>
        <v>0</v>
      </c>
      <c r="CL109">
        <f ca="1"/>
        <v>0</v>
      </c>
      <c r="CM109">
        <f ca="1"/>
        <v>0</v>
      </c>
      <c r="CN109">
        <f ca="1"/>
        <v>0</v>
      </c>
      <c r="CO109">
        <f ca="1"/>
        <v>0</v>
      </c>
      <c r="CP109">
        <f ca="1"/>
        <v>0</v>
      </c>
      <c r="CQ109">
        <f ca="1"/>
        <v>0</v>
      </c>
      <c r="CR109">
        <f ca="1"/>
        <v>0</v>
      </c>
      <c r="CS109">
        <f ca="1"/>
        <v>0</v>
      </c>
      <c r="CT109">
        <f ca="1"/>
        <v>0</v>
      </c>
      <c r="CU109" t="b">
        <f ca="1"/>
        <v>0</v>
      </c>
      <c r="CV109" t="b">
        <f ca="1"/>
        <v>1</v>
      </c>
      <c r="CW109">
        <f ca="1"/>
        <v>54</v>
      </c>
      <c r="CX109">
        <f ca="1"/>
        <v>140</v>
      </c>
      <c r="CY109">
        <f ca="1"/>
        <v>0</v>
      </c>
      <c r="CZ109">
        <f ca="1"/>
        <v>2</v>
      </c>
      <c r="DA109">
        <f ca="1"/>
        <v>0</v>
      </c>
      <c r="DB109" t="b">
        <f ca="1"/>
        <v>0</v>
      </c>
      <c r="DC109" t="b">
        <f ca="1"/>
        <v>0</v>
      </c>
      <c r="DD109">
        <f ca="1"/>
        <v>0</v>
      </c>
      <c r="DE109" t="b">
        <f ca="1"/>
        <v>0</v>
      </c>
      <c r="DF109">
        <f ca="1"/>
        <v>0</v>
      </c>
    </row>
    <row r="110" spans="1:110" x14ac:dyDescent="0.2">
      <c r="A110" t="str">
        <f ca="1"/>
        <v>6_3 Villa</v>
      </c>
      <c r="B110">
        <f ca="1"/>
        <v>5</v>
      </c>
      <c r="C110">
        <f ca="1"/>
        <v>0</v>
      </c>
      <c r="D110">
        <f ca="1"/>
        <v>0</v>
      </c>
      <c r="E110">
        <f ca="1"/>
        <v>0</v>
      </c>
      <c r="F110">
        <f ca="1"/>
        <v>0</v>
      </c>
      <c r="G110">
        <f ca="1"/>
        <v>0</v>
      </c>
      <c r="H110">
        <f ca="1"/>
        <v>0</v>
      </c>
      <c r="I110">
        <f ca="1"/>
        <v>0</v>
      </c>
      <c r="J110" t="str">
        <f ca="1"/>
        <v>1:16</v>
      </c>
      <c r="K110" t="b">
        <f ca="1"/>
        <v>0</v>
      </c>
      <c r="L110" t="b">
        <f ca="1"/>
        <v>0</v>
      </c>
      <c r="M110" t="b">
        <f ca="1"/>
        <v>0</v>
      </c>
      <c r="N110" t="str">
        <f ca="1"/>
        <v>Zofia</v>
      </c>
      <c r="O110" t="b">
        <f ca="1"/>
        <v>0</v>
      </c>
      <c r="P110">
        <f ca="1"/>
        <v>0</v>
      </c>
      <c r="Q110">
        <f ca="1"/>
        <v>0</v>
      </c>
      <c r="R110">
        <f ca="1"/>
        <v>0</v>
      </c>
      <c r="S110">
        <f ca="1"/>
        <v>0</v>
      </c>
      <c r="T110">
        <f ca="1"/>
        <v>0</v>
      </c>
      <c r="U110">
        <f ca="1"/>
        <v>0</v>
      </c>
      <c r="V110">
        <f ca="1"/>
        <v>0</v>
      </c>
      <c r="W110">
        <f ca="1"/>
        <v>0</v>
      </c>
      <c r="X110">
        <f ca="1"/>
        <v>0</v>
      </c>
      <c r="Y110">
        <f ca="1"/>
        <v>0</v>
      </c>
      <c r="Z110">
        <f ca="1"/>
        <v>5</v>
      </c>
      <c r="AA110">
        <f ca="1"/>
        <v>0</v>
      </c>
      <c r="AB110">
        <f ca="1"/>
        <v>0</v>
      </c>
      <c r="AC110">
        <f ca="1"/>
        <v>0</v>
      </c>
      <c r="AD110">
        <f ca="1"/>
        <v>0</v>
      </c>
      <c r="AE110">
        <f ca="1"/>
        <v>0</v>
      </c>
      <c r="AF110">
        <f ca="1"/>
        <v>0</v>
      </c>
      <c r="AG110">
        <f ca="1"/>
        <v>0</v>
      </c>
      <c r="AH110">
        <f ca="1"/>
        <v>0</v>
      </c>
      <c r="AI110">
        <f ca="1"/>
        <v>0</v>
      </c>
      <c r="AJ110">
        <f ca="1"/>
        <v>0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  <c r="AQ110">
        <f ca="1"/>
        <v>0</v>
      </c>
      <c r="AR110">
        <f ca="1"/>
        <v>0</v>
      </c>
      <c r="AS110">
        <f ca="1"/>
        <v>0</v>
      </c>
      <c r="AT110">
        <f ca="1"/>
        <v>0</v>
      </c>
      <c r="AU110">
        <f ca="1"/>
        <v>0</v>
      </c>
      <c r="AV110">
        <f ca="1"/>
        <v>0</v>
      </c>
      <c r="AW110">
        <f ca="1"/>
        <v>0</v>
      </c>
      <c r="AX110">
        <f ca="1"/>
        <v>0</v>
      </c>
      <c r="AY110">
        <f ca="1"/>
        <v>0</v>
      </c>
      <c r="AZ110">
        <f ca="1"/>
        <v>0</v>
      </c>
      <c r="BA110">
        <f ca="1"/>
        <v>0</v>
      </c>
      <c r="BB110">
        <f ca="1"/>
        <v>0</v>
      </c>
      <c r="BC110">
        <f ca="1"/>
        <v>0</v>
      </c>
      <c r="BD110">
        <f ca="1"/>
        <v>0</v>
      </c>
      <c r="BE110">
        <f ca="1"/>
        <v>0</v>
      </c>
      <c r="BF110">
        <f ca="1"/>
        <v>0</v>
      </c>
      <c r="BG110">
        <f ca="1"/>
        <v>0</v>
      </c>
      <c r="BH110">
        <f ca="1"/>
        <v>0</v>
      </c>
      <c r="BI110">
        <f ca="1"/>
        <v>0</v>
      </c>
      <c r="BJ110">
        <f ca="1"/>
        <v>0</v>
      </c>
      <c r="BK110">
        <f ca="1"/>
        <v>0</v>
      </c>
      <c r="BL110">
        <f ca="1"/>
        <v>0</v>
      </c>
      <c r="BM110">
        <f ca="1"/>
        <v>0</v>
      </c>
      <c r="BN110">
        <f ca="1"/>
        <v>0</v>
      </c>
      <c r="BO110">
        <f ca="1"/>
        <v>0</v>
      </c>
      <c r="BP110">
        <f ca="1"/>
        <v>0</v>
      </c>
      <c r="BQ110">
        <f ca="1"/>
        <v>0</v>
      </c>
      <c r="BR110" t="str">
        <f ca="1"/>
        <v/>
      </c>
      <c r="BS110">
        <f ca="1"/>
        <v>0</v>
      </c>
      <c r="BT110">
        <f ca="1"/>
        <v>0</v>
      </c>
      <c r="BU110" t="b">
        <f ca="1"/>
        <v>0</v>
      </c>
      <c r="BV110" t="b">
        <f ca="1"/>
        <v>0</v>
      </c>
      <c r="BW110">
        <f ca="1"/>
        <v>0</v>
      </c>
      <c r="BX110">
        <f ca="1"/>
        <v>0</v>
      </c>
      <c r="BY110">
        <f ca="1"/>
        <v>0</v>
      </c>
      <c r="BZ110">
        <f ca="1"/>
        <v>0</v>
      </c>
      <c r="CA110">
        <f ca="1"/>
        <v>1</v>
      </c>
      <c r="CB110">
        <f ca="1"/>
        <v>0</v>
      </c>
      <c r="CC110" t="b">
        <f ca="1"/>
        <v>0</v>
      </c>
      <c r="CD110" t="b">
        <f ca="1"/>
        <v>1</v>
      </c>
      <c r="CE110">
        <f ca="1"/>
        <v>0</v>
      </c>
      <c r="CF110">
        <f ca="1"/>
        <v>0</v>
      </c>
      <c r="CG110">
        <f ca="1"/>
        <v>0</v>
      </c>
      <c r="CH110">
        <f ca="1"/>
        <v>76</v>
      </c>
      <c r="CI110">
        <f ca="1"/>
        <v>104</v>
      </c>
      <c r="CJ110">
        <f ca="1"/>
        <v>0</v>
      </c>
      <c r="CK110">
        <f ca="1"/>
        <v>0</v>
      </c>
      <c r="CL110">
        <f ca="1"/>
        <v>0</v>
      </c>
      <c r="CM110">
        <f ca="1"/>
        <v>0</v>
      </c>
      <c r="CN110">
        <f ca="1"/>
        <v>0</v>
      </c>
      <c r="CO110">
        <f ca="1"/>
        <v>0</v>
      </c>
      <c r="CP110">
        <f ca="1"/>
        <v>0</v>
      </c>
      <c r="CQ110">
        <f ca="1"/>
        <v>0</v>
      </c>
      <c r="CR110">
        <f ca="1"/>
        <v>0</v>
      </c>
      <c r="CS110">
        <f ca="1"/>
        <v>0</v>
      </c>
      <c r="CT110">
        <f ca="1"/>
        <v>0</v>
      </c>
      <c r="CU110" t="b">
        <f ca="1"/>
        <v>1</v>
      </c>
      <c r="CV110" t="b">
        <f ca="1"/>
        <v>0</v>
      </c>
      <c r="CW110">
        <f ca="1"/>
        <v>104</v>
      </c>
      <c r="CX110">
        <f ca="1"/>
        <v>82</v>
      </c>
      <c r="CY110">
        <f ca="1"/>
        <v>1</v>
      </c>
      <c r="CZ110">
        <f ca="1"/>
        <v>0</v>
      </c>
      <c r="DA110">
        <f ca="1"/>
        <v>0</v>
      </c>
      <c r="DB110" t="b">
        <f ca="1"/>
        <v>0</v>
      </c>
      <c r="DC110" t="b">
        <f ca="1"/>
        <v>0</v>
      </c>
      <c r="DD110">
        <f ca="1"/>
        <v>0</v>
      </c>
      <c r="DE110" t="b">
        <f ca="1"/>
        <v>0</v>
      </c>
      <c r="DF110">
        <f ca="1"/>
        <v>0</v>
      </c>
    </row>
    <row r="111" spans="1:110" x14ac:dyDescent="0.2">
      <c r="A111" t="str">
        <f ca="1"/>
        <v>6_3 Villa</v>
      </c>
      <c r="B111">
        <f ca="1"/>
        <v>6</v>
      </c>
      <c r="C111">
        <f ca="1"/>
        <v>0</v>
      </c>
      <c r="D111">
        <f ca="1"/>
        <v>0</v>
      </c>
      <c r="E111">
        <f ca="1"/>
        <v>0</v>
      </c>
      <c r="F111">
        <f ca="1"/>
        <v>0</v>
      </c>
      <c r="G111">
        <f ca="1"/>
        <v>0</v>
      </c>
      <c r="H111">
        <f ca="1"/>
        <v>0</v>
      </c>
      <c r="I111">
        <f ca="1"/>
        <v>0</v>
      </c>
      <c r="J111" t="str">
        <f ca="1"/>
        <v>2:44</v>
      </c>
      <c r="K111" t="b">
        <f ca="1"/>
        <v>0</v>
      </c>
      <c r="L111" t="b">
        <f ca="1"/>
        <v>0</v>
      </c>
      <c r="M111" t="b">
        <f ca="1"/>
        <v>1</v>
      </c>
      <c r="N111" t="str">
        <f ca="1"/>
        <v>Zofia</v>
      </c>
      <c r="O111" t="b">
        <f ca="1"/>
        <v>0</v>
      </c>
      <c r="P111">
        <f ca="1"/>
        <v>0</v>
      </c>
      <c r="Q111">
        <f ca="1"/>
        <v>0</v>
      </c>
      <c r="R111">
        <f ca="1"/>
        <v>0</v>
      </c>
      <c r="S111">
        <f ca="1"/>
        <v>0</v>
      </c>
      <c r="T111">
        <f ca="1"/>
        <v>0</v>
      </c>
      <c r="U111">
        <f ca="1"/>
        <v>0</v>
      </c>
      <c r="V111">
        <f ca="1"/>
        <v>0</v>
      </c>
      <c r="W111">
        <f ca="1"/>
        <v>0</v>
      </c>
      <c r="X111">
        <f ca="1"/>
        <v>0</v>
      </c>
      <c r="Y111">
        <f ca="1"/>
        <v>0</v>
      </c>
      <c r="Z111">
        <f ca="1"/>
        <v>6</v>
      </c>
      <c r="AA111">
        <f ca="1"/>
        <v>0</v>
      </c>
      <c r="AB111">
        <f ca="1"/>
        <v>0</v>
      </c>
      <c r="AC111">
        <f ca="1"/>
        <v>0</v>
      </c>
      <c r="AD111">
        <f ca="1"/>
        <v>0</v>
      </c>
      <c r="AE111">
        <f ca="1"/>
        <v>0</v>
      </c>
      <c r="AF111">
        <f ca="1"/>
        <v>0</v>
      </c>
      <c r="AG111">
        <f ca="1"/>
        <v>0</v>
      </c>
      <c r="AH111">
        <f ca="1"/>
        <v>0</v>
      </c>
      <c r="AI111">
        <f ca="1"/>
        <v>0</v>
      </c>
      <c r="AJ111">
        <f ca="1"/>
        <v>0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  <c r="AQ111">
        <f ca="1"/>
        <v>0</v>
      </c>
      <c r="AR111">
        <f ca="1"/>
        <v>0</v>
      </c>
      <c r="AS111">
        <f ca="1"/>
        <v>0</v>
      </c>
      <c r="AT111">
        <f ca="1"/>
        <v>0</v>
      </c>
      <c r="AU111">
        <f ca="1"/>
        <v>0</v>
      </c>
      <c r="AV111">
        <f ca="1"/>
        <v>0</v>
      </c>
      <c r="AW111">
        <f ca="1"/>
        <v>0</v>
      </c>
      <c r="AX111">
        <f ca="1"/>
        <v>0</v>
      </c>
      <c r="AY111">
        <f ca="1"/>
        <v>0</v>
      </c>
      <c r="AZ111">
        <f ca="1"/>
        <v>0</v>
      </c>
      <c r="BA111">
        <f ca="1"/>
        <v>0</v>
      </c>
      <c r="BB111">
        <f ca="1"/>
        <v>0</v>
      </c>
      <c r="BC111">
        <f ca="1"/>
        <v>0</v>
      </c>
      <c r="BD111">
        <f ca="1"/>
        <v>0</v>
      </c>
      <c r="BE111">
        <f ca="1"/>
        <v>0</v>
      </c>
      <c r="BF111">
        <f ca="1"/>
        <v>0</v>
      </c>
      <c r="BG111">
        <f ca="1"/>
        <v>0</v>
      </c>
      <c r="BH111">
        <f ca="1"/>
        <v>0</v>
      </c>
      <c r="BI111">
        <f ca="1"/>
        <v>0</v>
      </c>
      <c r="BJ111">
        <f ca="1"/>
        <v>0</v>
      </c>
      <c r="BK111">
        <f ca="1"/>
        <v>0</v>
      </c>
      <c r="BL111">
        <f ca="1"/>
        <v>0</v>
      </c>
      <c r="BM111">
        <f ca="1"/>
        <v>0</v>
      </c>
      <c r="BN111">
        <f ca="1"/>
        <v>0</v>
      </c>
      <c r="BO111">
        <f ca="1"/>
        <v>0</v>
      </c>
      <c r="BP111">
        <f ca="1"/>
        <v>0</v>
      </c>
      <c r="BQ111">
        <f ca="1"/>
        <v>0</v>
      </c>
      <c r="BR111" t="str">
        <f ca="1"/>
        <v/>
      </c>
      <c r="BS111">
        <f ca="1"/>
        <v>0</v>
      </c>
      <c r="BT111">
        <f ca="1"/>
        <v>0</v>
      </c>
      <c r="BU111" t="b">
        <f ca="1"/>
        <v>0</v>
      </c>
      <c r="BV111" t="b">
        <f ca="1"/>
        <v>0</v>
      </c>
      <c r="BW111">
        <f ca="1"/>
        <v>0</v>
      </c>
      <c r="BX111">
        <f ca="1"/>
        <v>0</v>
      </c>
      <c r="BY111">
        <f ca="1"/>
        <v>0</v>
      </c>
      <c r="BZ111">
        <f ca="1"/>
        <v>0</v>
      </c>
      <c r="CA111">
        <f ca="1"/>
        <v>0</v>
      </c>
      <c r="CB111">
        <f ca="1"/>
        <v>0</v>
      </c>
      <c r="CC111" t="b">
        <f ca="1"/>
        <v>0</v>
      </c>
      <c r="CD111" t="b">
        <f ca="1"/>
        <v>0</v>
      </c>
      <c r="CE111">
        <f ca="1"/>
        <v>0</v>
      </c>
      <c r="CF111">
        <f ca="1"/>
        <v>0</v>
      </c>
      <c r="CG111">
        <f ca="1"/>
        <v>0</v>
      </c>
      <c r="CH111">
        <f ca="1"/>
        <v>164</v>
      </c>
      <c r="CI111">
        <f ca="1"/>
        <v>16</v>
      </c>
      <c r="CJ111">
        <f ca="1"/>
        <v>0</v>
      </c>
      <c r="CK111">
        <f ca="1"/>
        <v>0</v>
      </c>
      <c r="CL111">
        <f ca="1"/>
        <v>0</v>
      </c>
      <c r="CM111">
        <f ca="1"/>
        <v>0</v>
      </c>
      <c r="CN111">
        <f ca="1"/>
        <v>0</v>
      </c>
      <c r="CO111">
        <f ca="1"/>
        <v>0</v>
      </c>
      <c r="CP111">
        <f ca="1"/>
        <v>0</v>
      </c>
      <c r="CQ111">
        <f ca="1"/>
        <v>0</v>
      </c>
      <c r="CR111">
        <f ca="1"/>
        <v>0</v>
      </c>
      <c r="CS111">
        <f ca="1"/>
        <v>0</v>
      </c>
      <c r="CT111">
        <f ca="1"/>
        <v>0</v>
      </c>
      <c r="CU111" t="b">
        <f ca="1"/>
        <v>0</v>
      </c>
      <c r="CV111">
        <f ca="1"/>
        <v>0</v>
      </c>
      <c r="CW111">
        <f ca="1"/>
        <v>16</v>
      </c>
      <c r="CX111">
        <f ca="1"/>
        <v>0</v>
      </c>
      <c r="CY111">
        <f ca="1"/>
        <v>0</v>
      </c>
      <c r="CZ111">
        <f ca="1"/>
        <v>0</v>
      </c>
      <c r="DA111">
        <f ca="1"/>
        <v>0</v>
      </c>
      <c r="DB111" t="b">
        <f ca="1"/>
        <v>0</v>
      </c>
      <c r="DC111" t="b">
        <f ca="1"/>
        <v>0</v>
      </c>
      <c r="DD111">
        <f ca="1"/>
        <v>0</v>
      </c>
      <c r="DE111" t="b">
        <f ca="1"/>
        <v>0</v>
      </c>
      <c r="DF111">
        <f ca="1"/>
        <v>0</v>
      </c>
    </row>
    <row r="112" spans="1:110" x14ac:dyDescent="0.2">
      <c r="A112" t="str">
        <f ca="1"/>
        <v>6_3 Villa</v>
      </c>
      <c r="B112">
        <f ca="1"/>
        <v>7</v>
      </c>
      <c r="C112">
        <f ca="1"/>
        <v>0</v>
      </c>
      <c r="D112">
        <f ca="1"/>
        <v>0</v>
      </c>
      <c r="E112">
        <f ca="1"/>
        <v>0</v>
      </c>
      <c r="F112">
        <f ca="1"/>
        <v>0</v>
      </c>
      <c r="G112">
        <f ca="1"/>
        <v>0</v>
      </c>
      <c r="H112">
        <f ca="1"/>
        <v>0</v>
      </c>
      <c r="I112">
        <f ca="1"/>
        <v>0</v>
      </c>
      <c r="J112" t="str">
        <f ca="1"/>
        <v>2:10</v>
      </c>
      <c r="K112" t="b">
        <f ca="1"/>
        <v>0</v>
      </c>
      <c r="L112" t="b">
        <f ca="1"/>
        <v>0</v>
      </c>
      <c r="M112" t="b">
        <f ca="1"/>
        <v>1</v>
      </c>
      <c r="N112" t="str">
        <f ca="1"/>
        <v>Melusi</v>
      </c>
      <c r="O112" t="b">
        <f ca="1"/>
        <v>0</v>
      </c>
      <c r="P112">
        <f ca="1"/>
        <v>0</v>
      </c>
      <c r="Q112">
        <f ca="1"/>
        <v>0</v>
      </c>
      <c r="R112">
        <f ca="1"/>
        <v>0</v>
      </c>
      <c r="S112">
        <f ca="1"/>
        <v>0</v>
      </c>
      <c r="T112">
        <f ca="1"/>
        <v>0</v>
      </c>
      <c r="U112">
        <f ca="1"/>
        <v>0</v>
      </c>
      <c r="V112">
        <f ca="1"/>
        <v>0</v>
      </c>
      <c r="W112">
        <f ca="1"/>
        <v>0</v>
      </c>
      <c r="X112">
        <f ca="1"/>
        <v>0</v>
      </c>
      <c r="Y112">
        <f ca="1"/>
        <v>0</v>
      </c>
      <c r="Z112">
        <f ca="1"/>
        <v>7</v>
      </c>
      <c r="AA112">
        <f ca="1"/>
        <v>0</v>
      </c>
      <c r="AB112">
        <f ca="1"/>
        <v>0</v>
      </c>
      <c r="AC112">
        <f ca="1"/>
        <v>0</v>
      </c>
      <c r="AD112">
        <f ca="1"/>
        <v>0</v>
      </c>
      <c r="AE112">
        <f ca="1"/>
        <v>0</v>
      </c>
      <c r="AF112">
        <f ca="1"/>
        <v>0</v>
      </c>
      <c r="AG112">
        <f ca="1"/>
        <v>0</v>
      </c>
      <c r="AH112">
        <f ca="1"/>
        <v>0</v>
      </c>
      <c r="AI112">
        <f ca="1"/>
        <v>0</v>
      </c>
      <c r="AJ112">
        <f ca="1"/>
        <v>0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  <c r="AQ112">
        <f ca="1"/>
        <v>0</v>
      </c>
      <c r="AR112">
        <f ca="1"/>
        <v>0</v>
      </c>
      <c r="AS112">
        <f ca="1"/>
        <v>0</v>
      </c>
      <c r="AT112">
        <f ca="1"/>
        <v>0</v>
      </c>
      <c r="AU112">
        <f ca="1"/>
        <v>0</v>
      </c>
      <c r="AV112">
        <f ca="1"/>
        <v>0</v>
      </c>
      <c r="AW112">
        <f ca="1"/>
        <v>0</v>
      </c>
      <c r="AX112">
        <f ca="1"/>
        <v>0</v>
      </c>
      <c r="AY112">
        <f ca="1"/>
        <v>0</v>
      </c>
      <c r="AZ112">
        <f ca="1"/>
        <v>0</v>
      </c>
      <c r="BA112">
        <f ca="1"/>
        <v>0</v>
      </c>
      <c r="BB112">
        <f ca="1"/>
        <v>0</v>
      </c>
      <c r="BC112">
        <f ca="1"/>
        <v>0</v>
      </c>
      <c r="BD112">
        <f ca="1"/>
        <v>0</v>
      </c>
      <c r="BE112">
        <f ca="1"/>
        <v>0</v>
      </c>
      <c r="BF112">
        <f ca="1"/>
        <v>0</v>
      </c>
      <c r="BG112">
        <f ca="1"/>
        <v>0</v>
      </c>
      <c r="BH112">
        <f ca="1"/>
        <v>0</v>
      </c>
      <c r="BI112">
        <f ca="1"/>
        <v>0</v>
      </c>
      <c r="BJ112">
        <f ca="1"/>
        <v>0</v>
      </c>
      <c r="BK112">
        <f ca="1"/>
        <v>0</v>
      </c>
      <c r="BL112">
        <f ca="1"/>
        <v>0</v>
      </c>
      <c r="BM112">
        <f ca="1"/>
        <v>0</v>
      </c>
      <c r="BN112">
        <f ca="1"/>
        <v>0</v>
      </c>
      <c r="BO112">
        <f ca="1"/>
        <v>0</v>
      </c>
      <c r="BP112">
        <f ca="1"/>
        <v>0</v>
      </c>
      <c r="BQ112">
        <f ca="1"/>
        <v>0</v>
      </c>
      <c r="BR112" t="str">
        <f ca="1"/>
        <v/>
      </c>
      <c r="BS112">
        <f ca="1"/>
        <v>0</v>
      </c>
      <c r="BT112">
        <f ca="1"/>
        <v>0</v>
      </c>
      <c r="BU112" t="b">
        <f ca="1"/>
        <v>0</v>
      </c>
      <c r="BV112" t="b">
        <f ca="1"/>
        <v>0</v>
      </c>
      <c r="BW112">
        <f ca="1"/>
        <v>0</v>
      </c>
      <c r="BX112">
        <f ca="1"/>
        <v>0</v>
      </c>
      <c r="BY112">
        <f ca="1"/>
        <v>0</v>
      </c>
      <c r="BZ112">
        <f ca="1"/>
        <v>0</v>
      </c>
      <c r="CA112">
        <f ca="1"/>
        <v>0</v>
      </c>
      <c r="CB112">
        <f ca="1"/>
        <v>0</v>
      </c>
      <c r="CC112" t="b">
        <f ca="1"/>
        <v>0</v>
      </c>
      <c r="CD112" t="b">
        <f ca="1"/>
        <v>0</v>
      </c>
      <c r="CE112">
        <f ca="1"/>
        <v>0</v>
      </c>
      <c r="CF112">
        <f ca="1"/>
        <v>0</v>
      </c>
      <c r="CG112">
        <f ca="1"/>
        <v>0</v>
      </c>
      <c r="CH112">
        <f ca="1"/>
        <v>130</v>
      </c>
      <c r="CI112">
        <f ca="1"/>
        <v>50</v>
      </c>
      <c r="CJ112">
        <f ca="1"/>
        <v>0</v>
      </c>
      <c r="CK112">
        <f ca="1"/>
        <v>0</v>
      </c>
      <c r="CL112">
        <f ca="1"/>
        <v>0</v>
      </c>
      <c r="CM112">
        <f ca="1"/>
        <v>0</v>
      </c>
      <c r="CN112">
        <f ca="1"/>
        <v>0</v>
      </c>
      <c r="CO112">
        <f ca="1"/>
        <v>0</v>
      </c>
      <c r="CP112">
        <f ca="1"/>
        <v>0</v>
      </c>
      <c r="CQ112">
        <f ca="1"/>
        <v>0</v>
      </c>
      <c r="CR112">
        <f ca="1"/>
        <v>0</v>
      </c>
      <c r="CS112">
        <f ca="1"/>
        <v>0</v>
      </c>
      <c r="CT112">
        <f ca="1"/>
        <v>0</v>
      </c>
      <c r="CU112">
        <f ca="1"/>
        <v>0</v>
      </c>
      <c r="CV112">
        <f ca="1"/>
        <v>0</v>
      </c>
      <c r="CW112">
        <f ca="1"/>
        <v>0</v>
      </c>
      <c r="CX112">
        <f ca="1"/>
        <v>0</v>
      </c>
      <c r="CY112">
        <f ca="1"/>
        <v>0</v>
      </c>
      <c r="CZ112">
        <f ca="1"/>
        <v>0</v>
      </c>
      <c r="DA112">
        <f ca="1"/>
        <v>0</v>
      </c>
      <c r="DB112" t="b">
        <f ca="1"/>
        <v>0</v>
      </c>
      <c r="DC112" t="b">
        <f ca="1"/>
        <v>0</v>
      </c>
      <c r="DD112">
        <f ca="1"/>
        <v>0</v>
      </c>
      <c r="DE112" t="b">
        <f ca="1"/>
        <v>0</v>
      </c>
      <c r="DF112">
        <f ca="1"/>
        <v>0</v>
      </c>
    </row>
    <row r="113" spans="1:110" x14ac:dyDescent="0.2">
      <c r="A113" t="str">
        <f ca="1"/>
        <v>6_3 Villa</v>
      </c>
      <c r="B113">
        <f ca="1"/>
        <v>8</v>
      </c>
      <c r="C113">
        <f ca="1"/>
        <v>0</v>
      </c>
      <c r="D113">
        <f ca="1"/>
        <v>0</v>
      </c>
      <c r="E113">
        <f ca="1"/>
        <v>0</v>
      </c>
      <c r="F113">
        <f ca="1"/>
        <v>0</v>
      </c>
      <c r="G113">
        <f ca="1"/>
        <v>0</v>
      </c>
      <c r="H113">
        <f ca="1"/>
        <v>0</v>
      </c>
      <c r="I113">
        <f ca="1"/>
        <v>0</v>
      </c>
      <c r="J113" t="str">
        <f ca="1"/>
        <v>0:17</v>
      </c>
      <c r="K113" t="b">
        <f ca="1"/>
        <v>0</v>
      </c>
      <c r="L113" t="b">
        <f ca="1"/>
        <v>1</v>
      </c>
      <c r="M113" t="b">
        <f ca="1"/>
        <v>0</v>
      </c>
      <c r="N113" t="str">
        <f ca="1"/>
        <v>Melusi</v>
      </c>
      <c r="O113" t="b">
        <f ca="1"/>
        <v>0</v>
      </c>
      <c r="P113">
        <f ca="1"/>
        <v>0</v>
      </c>
      <c r="Q113">
        <f ca="1"/>
        <v>0</v>
      </c>
      <c r="R113">
        <f ca="1"/>
        <v>0</v>
      </c>
      <c r="S113">
        <f ca="1"/>
        <v>0</v>
      </c>
      <c r="T113">
        <f ca="1"/>
        <v>0</v>
      </c>
      <c r="U113">
        <f ca="1"/>
        <v>0</v>
      </c>
      <c r="V113">
        <f ca="1"/>
        <v>0</v>
      </c>
      <c r="W113">
        <f ca="1"/>
        <v>0</v>
      </c>
      <c r="X113">
        <f ca="1"/>
        <v>0</v>
      </c>
      <c r="Y113">
        <f ca="1"/>
        <v>0</v>
      </c>
      <c r="Z113">
        <f ca="1"/>
        <v>8</v>
      </c>
      <c r="AA113">
        <f ca="1"/>
        <v>0</v>
      </c>
      <c r="AB113">
        <f ca="1"/>
        <v>0</v>
      </c>
      <c r="AC113">
        <f ca="1"/>
        <v>0</v>
      </c>
      <c r="AD113">
        <f ca="1"/>
        <v>0</v>
      </c>
      <c r="AE113">
        <f ca="1"/>
        <v>0</v>
      </c>
      <c r="AF113">
        <f ca="1"/>
        <v>0</v>
      </c>
      <c r="AG113">
        <f ca="1"/>
        <v>0</v>
      </c>
      <c r="AH113">
        <f ca="1"/>
        <v>0</v>
      </c>
      <c r="AI113">
        <f ca="1"/>
        <v>0</v>
      </c>
      <c r="AJ113">
        <f ca="1"/>
        <v>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  <c r="AQ113">
        <f ca="1"/>
        <v>0</v>
      </c>
      <c r="AR113">
        <f ca="1"/>
        <v>0</v>
      </c>
      <c r="AS113">
        <f ca="1"/>
        <v>0</v>
      </c>
      <c r="AT113">
        <f ca="1"/>
        <v>0</v>
      </c>
      <c r="AU113">
        <f ca="1"/>
        <v>0</v>
      </c>
      <c r="AV113">
        <f ca="1"/>
        <v>0</v>
      </c>
      <c r="AW113">
        <f ca="1"/>
        <v>0</v>
      </c>
      <c r="AX113">
        <f ca="1"/>
        <v>0</v>
      </c>
      <c r="AY113">
        <f ca="1"/>
        <v>0</v>
      </c>
      <c r="AZ113">
        <f ca="1"/>
        <v>0</v>
      </c>
      <c r="BA113">
        <f ca="1"/>
        <v>0</v>
      </c>
      <c r="BB113">
        <f ca="1"/>
        <v>0</v>
      </c>
      <c r="BC113">
        <f ca="1"/>
        <v>0</v>
      </c>
      <c r="BD113">
        <f ca="1"/>
        <v>0</v>
      </c>
      <c r="BE113">
        <f ca="1"/>
        <v>0</v>
      </c>
      <c r="BF113">
        <f ca="1"/>
        <v>0</v>
      </c>
      <c r="BG113">
        <f ca="1"/>
        <v>0</v>
      </c>
      <c r="BH113">
        <f ca="1"/>
        <v>0</v>
      </c>
      <c r="BI113">
        <f ca="1"/>
        <v>0</v>
      </c>
      <c r="BJ113">
        <f ca="1"/>
        <v>0</v>
      </c>
      <c r="BK113">
        <f ca="1"/>
        <v>0</v>
      </c>
      <c r="BL113">
        <f ca="1"/>
        <v>0</v>
      </c>
      <c r="BM113">
        <f ca="1"/>
        <v>0</v>
      </c>
      <c r="BN113">
        <f ca="1"/>
        <v>0</v>
      </c>
      <c r="BO113">
        <f ca="1"/>
        <v>0</v>
      </c>
      <c r="BP113">
        <f ca="1"/>
        <v>0</v>
      </c>
      <c r="BQ113">
        <f ca="1"/>
        <v>0</v>
      </c>
      <c r="BR113" t="str">
        <f ca="1"/>
        <v/>
      </c>
      <c r="BS113">
        <f ca="1"/>
        <v>0</v>
      </c>
      <c r="BT113">
        <f ca="1"/>
        <v>0</v>
      </c>
      <c r="BU113" t="b">
        <f ca="1"/>
        <v>0</v>
      </c>
      <c r="BV113" t="b">
        <f ca="1"/>
        <v>0</v>
      </c>
      <c r="BW113">
        <f ca="1"/>
        <v>0</v>
      </c>
      <c r="BX113">
        <f ca="1"/>
        <v>0</v>
      </c>
      <c r="BY113">
        <f ca="1"/>
        <v>0</v>
      </c>
      <c r="BZ113">
        <f ca="1"/>
        <v>0</v>
      </c>
      <c r="CA113">
        <f ca="1"/>
        <v>1</v>
      </c>
      <c r="CB113">
        <f ca="1"/>
        <v>1</v>
      </c>
      <c r="CC113" t="b">
        <f ca="1"/>
        <v>0</v>
      </c>
      <c r="CD113" t="b">
        <f ca="1"/>
        <v>1</v>
      </c>
      <c r="CE113">
        <f ca="1"/>
        <v>0</v>
      </c>
      <c r="CF113">
        <f ca="1"/>
        <v>0</v>
      </c>
      <c r="CG113">
        <f ca="1"/>
        <v>0</v>
      </c>
      <c r="CH113">
        <f ca="1"/>
        <v>17</v>
      </c>
      <c r="CI113">
        <f ca="1"/>
        <v>163</v>
      </c>
      <c r="CJ113">
        <f ca="1"/>
        <v>0</v>
      </c>
      <c r="CK113">
        <f ca="1"/>
        <v>0</v>
      </c>
      <c r="CL113">
        <f ca="1"/>
        <v>0</v>
      </c>
      <c r="CM113">
        <f ca="1"/>
        <v>0</v>
      </c>
      <c r="CN113">
        <f ca="1"/>
        <v>0</v>
      </c>
      <c r="CO113">
        <f ca="1"/>
        <v>0</v>
      </c>
      <c r="CP113">
        <f ca="1"/>
        <v>0</v>
      </c>
      <c r="CQ113">
        <f ca="1"/>
        <v>0</v>
      </c>
      <c r="CR113">
        <f ca="1"/>
        <v>0</v>
      </c>
      <c r="CS113">
        <f ca="1"/>
        <v>0</v>
      </c>
      <c r="CT113">
        <f ca="1"/>
        <v>0</v>
      </c>
      <c r="CU113">
        <f ca="1"/>
        <v>0</v>
      </c>
      <c r="CV113">
        <f ca="1"/>
        <v>0</v>
      </c>
      <c r="CW113">
        <f ca="1"/>
        <v>0</v>
      </c>
      <c r="CX113">
        <f ca="1"/>
        <v>0</v>
      </c>
      <c r="CY113">
        <f ca="1"/>
        <v>0</v>
      </c>
      <c r="CZ113">
        <f ca="1"/>
        <v>0</v>
      </c>
      <c r="DA113">
        <f ca="1"/>
        <v>0</v>
      </c>
      <c r="DB113" t="b">
        <f ca="1"/>
        <v>1</v>
      </c>
      <c r="DC113" t="b">
        <f ca="1"/>
        <v>0</v>
      </c>
      <c r="DD113">
        <f ca="1"/>
        <v>0</v>
      </c>
      <c r="DE113" t="b">
        <f ca="1"/>
        <v>0</v>
      </c>
      <c r="DF113">
        <f ca="1"/>
        <v>0</v>
      </c>
    </row>
    <row r="114" spans="1:110" x14ac:dyDescent="0.2">
      <c r="A114" t="str">
        <f ca="1"/>
        <v>6_3 Villa</v>
      </c>
      <c r="B114">
        <f ca="1"/>
        <v>9</v>
      </c>
      <c r="C114">
        <f ca="1"/>
        <v>0</v>
      </c>
      <c r="D114">
        <f ca="1"/>
        <v>0</v>
      </c>
      <c r="E114">
        <f ca="1"/>
        <v>0</v>
      </c>
      <c r="F114">
        <f ca="1"/>
        <v>0</v>
      </c>
      <c r="G114">
        <f ca="1"/>
        <v>0</v>
      </c>
      <c r="H114">
        <f ca="1"/>
        <v>0</v>
      </c>
      <c r="I114">
        <f ca="1"/>
        <v>0</v>
      </c>
      <c r="J114" t="str">
        <f ca="1"/>
        <v>0:46</v>
      </c>
      <c r="K114" t="b">
        <f ca="1"/>
        <v>0</v>
      </c>
      <c r="L114" t="b">
        <f ca="1"/>
        <v>0</v>
      </c>
      <c r="M114" t="b">
        <f ca="1"/>
        <v>0</v>
      </c>
      <c r="N114" t="str">
        <f ca="1"/>
        <v>Melusi</v>
      </c>
      <c r="O114" t="b">
        <f ca="1"/>
        <v>0</v>
      </c>
      <c r="P114">
        <f ca="1"/>
        <v>0</v>
      </c>
      <c r="Q114">
        <f ca="1"/>
        <v>0</v>
      </c>
      <c r="R114">
        <f ca="1"/>
        <v>0</v>
      </c>
      <c r="S114">
        <f ca="1"/>
        <v>0</v>
      </c>
      <c r="T114">
        <f ca="1"/>
        <v>0</v>
      </c>
      <c r="U114">
        <f ca="1"/>
        <v>0</v>
      </c>
      <c r="V114">
        <f ca="1"/>
        <v>0</v>
      </c>
      <c r="W114">
        <f ca="1"/>
        <v>0</v>
      </c>
      <c r="X114">
        <f ca="1"/>
        <v>0</v>
      </c>
      <c r="Y114">
        <f ca="1"/>
        <v>0</v>
      </c>
      <c r="Z114">
        <f ca="1"/>
        <v>9</v>
      </c>
      <c r="AA114">
        <f ca="1"/>
        <v>0</v>
      </c>
      <c r="AB114">
        <f ca="1"/>
        <v>0</v>
      </c>
      <c r="AC114">
        <f ca="1"/>
        <v>0</v>
      </c>
      <c r="AD114">
        <f ca="1"/>
        <v>0</v>
      </c>
      <c r="AE114">
        <f ca="1"/>
        <v>0</v>
      </c>
      <c r="AF114">
        <f ca="1"/>
        <v>0</v>
      </c>
      <c r="AG114">
        <f ca="1"/>
        <v>0</v>
      </c>
      <c r="AH114">
        <f ca="1"/>
        <v>0</v>
      </c>
      <c r="AI114">
        <f ca="1"/>
        <v>0</v>
      </c>
      <c r="AJ114">
        <f ca="1"/>
        <v>0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  <c r="AQ114">
        <f ca="1"/>
        <v>0</v>
      </c>
      <c r="AR114">
        <f ca="1"/>
        <v>0</v>
      </c>
      <c r="AS114">
        <f ca="1"/>
        <v>0</v>
      </c>
      <c r="AT114">
        <f ca="1"/>
        <v>0</v>
      </c>
      <c r="AU114">
        <f ca="1"/>
        <v>0</v>
      </c>
      <c r="AV114">
        <f ca="1"/>
        <v>0</v>
      </c>
      <c r="AW114">
        <f ca="1"/>
        <v>0</v>
      </c>
      <c r="AX114">
        <f ca="1"/>
        <v>0</v>
      </c>
      <c r="AY114">
        <f ca="1"/>
        <v>0</v>
      </c>
      <c r="AZ114">
        <f ca="1"/>
        <v>0</v>
      </c>
      <c r="BA114">
        <f ca="1"/>
        <v>0</v>
      </c>
      <c r="BB114">
        <f ca="1"/>
        <v>0</v>
      </c>
      <c r="BC114">
        <f ca="1"/>
        <v>0</v>
      </c>
      <c r="BD114">
        <f ca="1"/>
        <v>0</v>
      </c>
      <c r="BE114">
        <f ca="1"/>
        <v>0</v>
      </c>
      <c r="BF114">
        <f ca="1"/>
        <v>0</v>
      </c>
      <c r="BG114">
        <f ca="1"/>
        <v>0</v>
      </c>
      <c r="BH114">
        <f ca="1"/>
        <v>0</v>
      </c>
      <c r="BI114">
        <f ca="1"/>
        <v>0</v>
      </c>
      <c r="BJ114">
        <f ca="1"/>
        <v>0</v>
      </c>
      <c r="BK114">
        <f ca="1"/>
        <v>0</v>
      </c>
      <c r="BL114">
        <f ca="1"/>
        <v>0</v>
      </c>
      <c r="BM114">
        <f ca="1"/>
        <v>0</v>
      </c>
      <c r="BN114">
        <f ca="1"/>
        <v>0</v>
      </c>
      <c r="BO114">
        <f ca="1"/>
        <v>0</v>
      </c>
      <c r="BP114">
        <f ca="1"/>
        <v>0</v>
      </c>
      <c r="BQ114">
        <f ca="1"/>
        <v>0</v>
      </c>
      <c r="BR114" t="str">
        <f ca="1"/>
        <v/>
      </c>
      <c r="BS114">
        <f ca="1"/>
        <v>0</v>
      </c>
      <c r="BT114">
        <f ca="1"/>
        <v>0</v>
      </c>
      <c r="BU114" t="b">
        <f ca="1"/>
        <v>0</v>
      </c>
      <c r="BV114" t="b">
        <f ca="1"/>
        <v>0</v>
      </c>
      <c r="BW114">
        <f ca="1"/>
        <v>0</v>
      </c>
      <c r="BX114">
        <f ca="1"/>
        <v>0</v>
      </c>
      <c r="BY114">
        <f ca="1"/>
        <v>0</v>
      </c>
      <c r="BZ114">
        <f ca="1"/>
        <v>0</v>
      </c>
      <c r="CA114">
        <f ca="1"/>
        <v>1</v>
      </c>
      <c r="CB114">
        <f ca="1"/>
        <v>1</v>
      </c>
      <c r="CC114" t="b">
        <f ca="1"/>
        <v>0</v>
      </c>
      <c r="CD114" t="b">
        <f ca="1"/>
        <v>1</v>
      </c>
      <c r="CE114">
        <f ca="1"/>
        <v>0</v>
      </c>
      <c r="CF114">
        <f ca="1"/>
        <v>0</v>
      </c>
      <c r="CG114">
        <f ca="1"/>
        <v>0</v>
      </c>
      <c r="CH114">
        <f ca="1"/>
        <v>46</v>
      </c>
      <c r="CI114">
        <f ca="1"/>
        <v>134</v>
      </c>
      <c r="CJ114">
        <f ca="1"/>
        <v>0</v>
      </c>
      <c r="CK114">
        <f ca="1"/>
        <v>0</v>
      </c>
      <c r="CL114">
        <f ca="1"/>
        <v>0</v>
      </c>
      <c r="CM114">
        <f ca="1"/>
        <v>0</v>
      </c>
      <c r="CN114">
        <f ca="1"/>
        <v>0</v>
      </c>
      <c r="CO114">
        <f ca="1"/>
        <v>0</v>
      </c>
      <c r="CP114">
        <f ca="1"/>
        <v>0</v>
      </c>
      <c r="CQ114">
        <f ca="1"/>
        <v>0</v>
      </c>
      <c r="CR114">
        <f ca="1"/>
        <v>0</v>
      </c>
      <c r="CS114">
        <f ca="1"/>
        <v>0</v>
      </c>
      <c r="CT114">
        <f ca="1"/>
        <v>0</v>
      </c>
      <c r="CU114">
        <f ca="1"/>
        <v>0</v>
      </c>
      <c r="CV114">
        <f ca="1"/>
        <v>0</v>
      </c>
      <c r="CW114">
        <f ca="1"/>
        <v>0</v>
      </c>
      <c r="CX114">
        <f ca="1"/>
        <v>0</v>
      </c>
      <c r="CY114">
        <f ca="1"/>
        <v>0</v>
      </c>
      <c r="CZ114">
        <f ca="1"/>
        <v>0</v>
      </c>
      <c r="DA114">
        <f ca="1"/>
        <v>0</v>
      </c>
      <c r="DB114" t="b">
        <f ca="1"/>
        <v>0</v>
      </c>
      <c r="DC114" t="b">
        <f ca="1"/>
        <v>0</v>
      </c>
      <c r="DD114">
        <f ca="1"/>
        <v>0</v>
      </c>
      <c r="DE114" t="b">
        <f ca="1"/>
        <v>0</v>
      </c>
      <c r="DF114">
        <f ca="1"/>
        <v>0</v>
      </c>
    </row>
    <row r="115" spans="1:110" x14ac:dyDescent="0.2">
      <c r="A115" t="str">
        <f ca="1"/>
        <v>6_3 Villa</v>
      </c>
      <c r="B115">
        <f ca="1"/>
        <v>10</v>
      </c>
      <c r="C115">
        <f ca="1"/>
        <v>0</v>
      </c>
      <c r="D115">
        <f ca="1"/>
        <v>0</v>
      </c>
      <c r="E115">
        <f ca="1"/>
        <v>0</v>
      </c>
      <c r="F115">
        <f ca="1"/>
        <v>0</v>
      </c>
      <c r="G115">
        <f ca="1"/>
        <v>0</v>
      </c>
      <c r="H115">
        <f ca="1"/>
        <v>0</v>
      </c>
      <c r="I115">
        <f ca="1"/>
        <v>0</v>
      </c>
      <c r="J115" t="str">
        <f ca="1"/>
        <v>0:40</v>
      </c>
      <c r="K115" t="b">
        <f ca="1"/>
        <v>0</v>
      </c>
      <c r="L115" t="b">
        <f ca="1"/>
        <v>0</v>
      </c>
      <c r="M115" t="b">
        <f ca="1"/>
        <v>0</v>
      </c>
      <c r="N115" t="str">
        <f ca="1"/>
        <v>Melusi</v>
      </c>
      <c r="O115" t="b">
        <f ca="1"/>
        <v>0</v>
      </c>
      <c r="P115">
        <f ca="1"/>
        <v>0</v>
      </c>
      <c r="Q115">
        <f ca="1"/>
        <v>0</v>
      </c>
      <c r="R115">
        <f ca="1"/>
        <v>0</v>
      </c>
      <c r="S115">
        <f ca="1"/>
        <v>0</v>
      </c>
      <c r="T115">
        <f ca="1"/>
        <v>0</v>
      </c>
      <c r="U115">
        <f ca="1"/>
        <v>0</v>
      </c>
      <c r="V115">
        <f ca="1"/>
        <v>0</v>
      </c>
      <c r="W115">
        <f ca="1"/>
        <v>0</v>
      </c>
      <c r="X115">
        <f ca="1"/>
        <v>0</v>
      </c>
      <c r="Y115">
        <f ca="1"/>
        <v>0</v>
      </c>
      <c r="Z115">
        <f ca="1"/>
        <v>10</v>
      </c>
      <c r="AA115">
        <f ca="1"/>
        <v>0</v>
      </c>
      <c r="AB115">
        <f ca="1"/>
        <v>0</v>
      </c>
      <c r="AC115">
        <f ca="1"/>
        <v>0</v>
      </c>
      <c r="AD115">
        <f ca="1"/>
        <v>0</v>
      </c>
      <c r="AE115">
        <f ca="1"/>
        <v>0</v>
      </c>
      <c r="AF115">
        <f ca="1"/>
        <v>0</v>
      </c>
      <c r="AG115">
        <f ca="1"/>
        <v>0</v>
      </c>
      <c r="AH115">
        <f ca="1"/>
        <v>0</v>
      </c>
      <c r="AI115">
        <f ca="1"/>
        <v>0</v>
      </c>
      <c r="AJ115">
        <f ca="1"/>
        <v>0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  <c r="AQ115">
        <f ca="1"/>
        <v>0</v>
      </c>
      <c r="AR115">
        <f ca="1"/>
        <v>0</v>
      </c>
      <c r="AS115">
        <f ca="1"/>
        <v>0</v>
      </c>
      <c r="AT115">
        <f ca="1"/>
        <v>0</v>
      </c>
      <c r="AU115">
        <f ca="1"/>
        <v>0</v>
      </c>
      <c r="AV115">
        <f ca="1"/>
        <v>0</v>
      </c>
      <c r="AW115">
        <f ca="1"/>
        <v>0</v>
      </c>
      <c r="AX115">
        <f ca="1"/>
        <v>0</v>
      </c>
      <c r="AY115">
        <f ca="1"/>
        <v>0</v>
      </c>
      <c r="AZ115">
        <f ca="1"/>
        <v>0</v>
      </c>
      <c r="BA115">
        <f ca="1"/>
        <v>0</v>
      </c>
      <c r="BB115">
        <f ca="1"/>
        <v>0</v>
      </c>
      <c r="BC115">
        <f ca="1"/>
        <v>0</v>
      </c>
      <c r="BD115">
        <f ca="1"/>
        <v>0</v>
      </c>
      <c r="BE115">
        <f ca="1"/>
        <v>0</v>
      </c>
      <c r="BF115">
        <f ca="1"/>
        <v>0</v>
      </c>
      <c r="BG115">
        <f ca="1"/>
        <v>0</v>
      </c>
      <c r="BH115">
        <f ca="1"/>
        <v>0</v>
      </c>
      <c r="BI115">
        <f ca="1"/>
        <v>0</v>
      </c>
      <c r="BJ115">
        <f ca="1"/>
        <v>0</v>
      </c>
      <c r="BK115">
        <f ca="1"/>
        <v>0</v>
      </c>
      <c r="BL115">
        <f ca="1"/>
        <v>0</v>
      </c>
      <c r="BM115">
        <f ca="1"/>
        <v>0</v>
      </c>
      <c r="BN115">
        <f ca="1"/>
        <v>0</v>
      </c>
      <c r="BO115">
        <f ca="1"/>
        <v>0</v>
      </c>
      <c r="BP115">
        <f ca="1"/>
        <v>0</v>
      </c>
      <c r="BQ115">
        <f ca="1"/>
        <v>0</v>
      </c>
      <c r="BR115" t="str">
        <f ca="1"/>
        <v/>
      </c>
      <c r="BS115">
        <f ca="1"/>
        <v>0</v>
      </c>
      <c r="BT115">
        <f ca="1"/>
        <v>0</v>
      </c>
      <c r="BU115" t="b">
        <f ca="1"/>
        <v>0</v>
      </c>
      <c r="BV115" t="b">
        <f ca="1"/>
        <v>0</v>
      </c>
      <c r="BW115">
        <f ca="1"/>
        <v>0</v>
      </c>
      <c r="BX115">
        <f ca="1"/>
        <v>0</v>
      </c>
      <c r="BY115">
        <f ca="1"/>
        <v>0</v>
      </c>
      <c r="BZ115">
        <f ca="1"/>
        <v>0</v>
      </c>
      <c r="CA115">
        <f ca="1"/>
        <v>2</v>
      </c>
      <c r="CB115">
        <f ca="1"/>
        <v>1</v>
      </c>
      <c r="CC115" t="b">
        <f ca="1"/>
        <v>0</v>
      </c>
      <c r="CD115" t="b">
        <f ca="1"/>
        <v>1</v>
      </c>
      <c r="CE115">
        <f ca="1"/>
        <v>0</v>
      </c>
      <c r="CF115">
        <f ca="1"/>
        <v>2</v>
      </c>
      <c r="CG115">
        <f ca="1"/>
        <v>0</v>
      </c>
      <c r="CH115">
        <f ca="1"/>
        <v>40</v>
      </c>
      <c r="CI115">
        <f ca="1"/>
        <v>140</v>
      </c>
      <c r="CJ115">
        <f ca="1"/>
        <v>0</v>
      </c>
      <c r="CK115">
        <f ca="1"/>
        <v>0</v>
      </c>
      <c r="CL115">
        <f ca="1"/>
        <v>0</v>
      </c>
      <c r="CM115">
        <f ca="1"/>
        <v>0</v>
      </c>
      <c r="CN115">
        <f ca="1"/>
        <v>0</v>
      </c>
      <c r="CO115">
        <f ca="1"/>
        <v>0</v>
      </c>
      <c r="CP115">
        <f ca="1"/>
        <v>0</v>
      </c>
      <c r="CQ115">
        <f ca="1"/>
        <v>0</v>
      </c>
      <c r="CR115">
        <f ca="1"/>
        <v>0</v>
      </c>
      <c r="CS115">
        <f ca="1"/>
        <v>0</v>
      </c>
      <c r="CT115">
        <f ca="1"/>
        <v>0</v>
      </c>
      <c r="CU115">
        <f ca="1"/>
        <v>0</v>
      </c>
      <c r="CV115">
        <f ca="1"/>
        <v>0</v>
      </c>
      <c r="CW115">
        <f ca="1"/>
        <v>0</v>
      </c>
      <c r="CX115">
        <f ca="1"/>
        <v>0</v>
      </c>
      <c r="CY115">
        <f ca="1"/>
        <v>0</v>
      </c>
      <c r="CZ115">
        <f ca="1"/>
        <v>0</v>
      </c>
      <c r="DA115">
        <f ca="1"/>
        <v>0</v>
      </c>
      <c r="DB115" t="b">
        <f ca="1"/>
        <v>0</v>
      </c>
      <c r="DC115" t="b">
        <f ca="1"/>
        <v>0</v>
      </c>
      <c r="DD115">
        <f ca="1"/>
        <v>0</v>
      </c>
      <c r="DE115" t="b">
        <f ca="1"/>
        <v>0</v>
      </c>
      <c r="DF115">
        <f ca="1"/>
        <v>0</v>
      </c>
    </row>
    <row r="116" spans="1:110" x14ac:dyDescent="0.2">
      <c r="A116" t="str">
        <f ca="1"/>
        <v>6_3 Villa</v>
      </c>
      <c r="B116">
        <f ca="1"/>
        <v>11</v>
      </c>
      <c r="C116">
        <f ca="1"/>
        <v>0</v>
      </c>
      <c r="D116">
        <f ca="1"/>
        <v>0</v>
      </c>
      <c r="E116">
        <f ca="1"/>
        <v>0</v>
      </c>
      <c r="F116">
        <f ca="1"/>
        <v>0</v>
      </c>
      <c r="G116">
        <f ca="1"/>
        <v>0</v>
      </c>
      <c r="H116">
        <f ca="1"/>
        <v>0</v>
      </c>
      <c r="I116">
        <f ca="1"/>
        <v>0</v>
      </c>
      <c r="J116" t="str">
        <f ca="1"/>
        <v>1:38</v>
      </c>
      <c r="K116" t="b">
        <f ca="1"/>
        <v>0</v>
      </c>
      <c r="L116" t="b">
        <f ca="1"/>
        <v>0</v>
      </c>
      <c r="M116" t="b">
        <f ca="1"/>
        <v>0</v>
      </c>
      <c r="N116" t="str">
        <f ca="1"/>
        <v>Melusi</v>
      </c>
      <c r="O116" t="b">
        <f ca="1"/>
        <v>0</v>
      </c>
      <c r="P116">
        <f ca="1"/>
        <v>0</v>
      </c>
      <c r="Q116">
        <f ca="1"/>
        <v>0</v>
      </c>
      <c r="R116">
        <f ca="1"/>
        <v>0</v>
      </c>
      <c r="S116">
        <f ca="1"/>
        <v>0</v>
      </c>
      <c r="T116">
        <f ca="1"/>
        <v>0</v>
      </c>
      <c r="U116">
        <f ca="1"/>
        <v>0</v>
      </c>
      <c r="V116">
        <f ca="1"/>
        <v>0</v>
      </c>
      <c r="W116">
        <f ca="1"/>
        <v>0</v>
      </c>
      <c r="X116">
        <f ca="1"/>
        <v>0</v>
      </c>
      <c r="Y116">
        <f ca="1"/>
        <v>0</v>
      </c>
      <c r="Z116">
        <f ca="1"/>
        <v>11</v>
      </c>
      <c r="AA116">
        <f ca="1"/>
        <v>0</v>
      </c>
      <c r="AB116">
        <f ca="1"/>
        <v>0</v>
      </c>
      <c r="AC116">
        <f ca="1"/>
        <v>0</v>
      </c>
      <c r="AD116">
        <f ca="1"/>
        <v>0</v>
      </c>
      <c r="AE116">
        <f ca="1"/>
        <v>0</v>
      </c>
      <c r="AF116">
        <f ca="1"/>
        <v>0</v>
      </c>
      <c r="AG116">
        <f ca="1"/>
        <v>0</v>
      </c>
      <c r="AH116">
        <f ca="1"/>
        <v>0</v>
      </c>
      <c r="AI116">
        <f ca="1"/>
        <v>0</v>
      </c>
      <c r="AJ116">
        <f ca="1"/>
        <v>0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  <c r="AQ116">
        <f ca="1"/>
        <v>0</v>
      </c>
      <c r="AR116">
        <f ca="1"/>
        <v>0</v>
      </c>
      <c r="AS116">
        <f ca="1"/>
        <v>0</v>
      </c>
      <c r="AT116">
        <f ca="1"/>
        <v>0</v>
      </c>
      <c r="AU116">
        <f ca="1"/>
        <v>0</v>
      </c>
      <c r="AV116">
        <f ca="1"/>
        <v>0</v>
      </c>
      <c r="AW116">
        <f ca="1"/>
        <v>0</v>
      </c>
      <c r="AX116">
        <f ca="1"/>
        <v>0</v>
      </c>
      <c r="AY116">
        <f ca="1"/>
        <v>0</v>
      </c>
      <c r="AZ116">
        <f ca="1"/>
        <v>0</v>
      </c>
      <c r="BA116">
        <f ca="1"/>
        <v>0</v>
      </c>
      <c r="BB116">
        <f ca="1"/>
        <v>0</v>
      </c>
      <c r="BC116">
        <f ca="1"/>
        <v>0</v>
      </c>
      <c r="BD116">
        <f ca="1"/>
        <v>0</v>
      </c>
      <c r="BE116">
        <f ca="1"/>
        <v>0</v>
      </c>
      <c r="BF116">
        <f ca="1"/>
        <v>0</v>
      </c>
      <c r="BG116">
        <f ca="1"/>
        <v>0</v>
      </c>
      <c r="BH116">
        <f ca="1"/>
        <v>0</v>
      </c>
      <c r="BI116">
        <f ca="1"/>
        <v>0</v>
      </c>
      <c r="BJ116">
        <f ca="1"/>
        <v>0</v>
      </c>
      <c r="BK116">
        <f ca="1"/>
        <v>0</v>
      </c>
      <c r="BL116">
        <f ca="1"/>
        <v>0</v>
      </c>
      <c r="BM116">
        <f ca="1"/>
        <v>0</v>
      </c>
      <c r="BN116">
        <f ca="1"/>
        <v>0</v>
      </c>
      <c r="BO116">
        <f ca="1"/>
        <v>0</v>
      </c>
      <c r="BP116">
        <f ca="1"/>
        <v>0</v>
      </c>
      <c r="BQ116">
        <f ca="1"/>
        <v>0</v>
      </c>
      <c r="BR116" t="str">
        <f ca="1"/>
        <v/>
      </c>
      <c r="BS116">
        <f ca="1"/>
        <v>0</v>
      </c>
      <c r="BT116">
        <f ca="1"/>
        <v>0</v>
      </c>
      <c r="BU116" t="b">
        <f ca="1"/>
        <v>0</v>
      </c>
      <c r="BV116" t="b">
        <f ca="1"/>
        <v>0</v>
      </c>
      <c r="BW116">
        <f ca="1"/>
        <v>0</v>
      </c>
      <c r="BX116">
        <f ca="1"/>
        <v>0</v>
      </c>
      <c r="BY116">
        <f ca="1"/>
        <v>0</v>
      </c>
      <c r="BZ116">
        <f ca="1"/>
        <v>0</v>
      </c>
      <c r="CA116">
        <f ca="1"/>
        <v>0</v>
      </c>
      <c r="CB116">
        <f ca="1"/>
        <v>0</v>
      </c>
      <c r="CC116" t="b">
        <f ca="1"/>
        <v>0</v>
      </c>
      <c r="CD116" t="b">
        <f ca="1"/>
        <v>0</v>
      </c>
      <c r="CE116">
        <f ca="1"/>
        <v>0</v>
      </c>
      <c r="CF116">
        <f ca="1"/>
        <v>0</v>
      </c>
      <c r="CG116">
        <f ca="1"/>
        <v>0</v>
      </c>
      <c r="CH116">
        <f ca="1"/>
        <v>98</v>
      </c>
      <c r="CI116">
        <f ca="1"/>
        <v>82</v>
      </c>
      <c r="CJ116">
        <f ca="1"/>
        <v>0</v>
      </c>
      <c r="CK116">
        <f ca="1"/>
        <v>0</v>
      </c>
      <c r="CL116">
        <f ca="1"/>
        <v>0</v>
      </c>
      <c r="CM116">
        <f ca="1"/>
        <v>0</v>
      </c>
      <c r="CN116">
        <f ca="1"/>
        <v>0</v>
      </c>
      <c r="CO116">
        <f ca="1"/>
        <v>0</v>
      </c>
      <c r="CP116">
        <f ca="1"/>
        <v>0</v>
      </c>
      <c r="CQ116">
        <f ca="1"/>
        <v>0</v>
      </c>
      <c r="CR116">
        <f ca="1"/>
        <v>0</v>
      </c>
      <c r="CS116">
        <f ca="1"/>
        <v>0</v>
      </c>
      <c r="CT116">
        <f ca="1"/>
        <v>0</v>
      </c>
      <c r="CU116">
        <f ca="1"/>
        <v>0</v>
      </c>
      <c r="CV116">
        <f ca="1"/>
        <v>0</v>
      </c>
      <c r="CW116">
        <f ca="1"/>
        <v>0</v>
      </c>
      <c r="CX116">
        <f ca="1"/>
        <v>0</v>
      </c>
      <c r="CY116">
        <f ca="1"/>
        <v>0</v>
      </c>
      <c r="CZ116">
        <f ca="1"/>
        <v>0</v>
      </c>
      <c r="DA116">
        <f ca="1"/>
        <v>0</v>
      </c>
      <c r="DB116" t="b">
        <f ca="1"/>
        <v>0</v>
      </c>
      <c r="DC116" t="b">
        <f ca="1"/>
        <v>0</v>
      </c>
      <c r="DD116">
        <f ca="1"/>
        <v>0</v>
      </c>
      <c r="DE116" t="b">
        <f ca="1"/>
        <v>0</v>
      </c>
      <c r="DF116">
        <f ca="1"/>
        <v>0</v>
      </c>
    </row>
    <row r="117" spans="1:110" x14ac:dyDescent="0.2">
      <c r="A117" t="str">
        <f ca="1"/>
        <v>6_7 Oregon</v>
      </c>
      <c r="B117">
        <f ca="1"/>
        <v>1</v>
      </c>
      <c r="C117">
        <f ca="1"/>
        <v>0</v>
      </c>
      <c r="D117">
        <f ca="1"/>
        <v>0</v>
      </c>
      <c r="E117">
        <f ca="1"/>
        <v>0</v>
      </c>
      <c r="F117">
        <f ca="1"/>
        <v>0</v>
      </c>
      <c r="G117">
        <f ca="1"/>
        <v>0</v>
      </c>
      <c r="H117">
        <f ca="1"/>
        <v>0</v>
      </c>
      <c r="I117">
        <f ca="1"/>
        <v>0</v>
      </c>
      <c r="J117" t="str">
        <f ca="1"/>
        <v>1:27</v>
      </c>
      <c r="K117" t="b">
        <f ca="1"/>
        <v>0</v>
      </c>
      <c r="L117" t="b">
        <f ca="1"/>
        <v>1</v>
      </c>
      <c r="M117" t="b">
        <f ca="1"/>
        <v>0</v>
      </c>
      <c r="N117" t="str">
        <f ca="1"/>
        <v>Smoke</v>
      </c>
      <c r="O117" t="b">
        <f ca="1"/>
        <v>0</v>
      </c>
      <c r="P117">
        <f ca="1"/>
        <v>0</v>
      </c>
      <c r="Q117">
        <f ca="1"/>
        <v>0</v>
      </c>
      <c r="R117">
        <f ca="1"/>
        <v>0</v>
      </c>
      <c r="S117">
        <f ca="1"/>
        <v>0</v>
      </c>
      <c r="T117">
        <f ca="1"/>
        <v>0</v>
      </c>
      <c r="U117">
        <f ca="1"/>
        <v>0</v>
      </c>
      <c r="V117">
        <f ca="1"/>
        <v>0</v>
      </c>
      <c r="W117">
        <f ca="1"/>
        <v>0</v>
      </c>
      <c r="X117">
        <f ca="1"/>
        <v>0</v>
      </c>
      <c r="Y117">
        <f ca="1"/>
        <v>0</v>
      </c>
      <c r="Z117">
        <f ca="1"/>
        <v>1</v>
      </c>
      <c r="AA117">
        <f ca="1"/>
        <v>0</v>
      </c>
      <c r="AB117">
        <f ca="1"/>
        <v>0</v>
      </c>
      <c r="AC117">
        <f ca="1"/>
        <v>0</v>
      </c>
      <c r="AD117">
        <f ca="1"/>
        <v>0</v>
      </c>
      <c r="AE117">
        <f ca="1"/>
        <v>0</v>
      </c>
      <c r="AF117">
        <f ca="1"/>
        <v>0</v>
      </c>
      <c r="AG117">
        <f ca="1"/>
        <v>0</v>
      </c>
      <c r="AH117">
        <f ca="1"/>
        <v>0</v>
      </c>
      <c r="AI117">
        <f ca="1"/>
        <v>0</v>
      </c>
      <c r="AJ117">
        <f ca="1"/>
        <v>0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  <c r="AQ117">
        <f ca="1"/>
        <v>0</v>
      </c>
      <c r="AR117">
        <f ca="1"/>
        <v>0</v>
      </c>
      <c r="AS117">
        <f ca="1"/>
        <v>0</v>
      </c>
      <c r="AT117">
        <f ca="1"/>
        <v>0</v>
      </c>
      <c r="AU117">
        <f ca="1"/>
        <v>0</v>
      </c>
      <c r="AV117">
        <f ca="1"/>
        <v>0</v>
      </c>
      <c r="AW117">
        <f ca="1"/>
        <v>0</v>
      </c>
      <c r="AX117">
        <f ca="1"/>
        <v>0</v>
      </c>
      <c r="AY117">
        <f ca="1"/>
        <v>0</v>
      </c>
      <c r="AZ117">
        <f ca="1"/>
        <v>0</v>
      </c>
      <c r="BA117">
        <f ca="1"/>
        <v>0</v>
      </c>
      <c r="BB117">
        <f ca="1"/>
        <v>0</v>
      </c>
      <c r="BC117">
        <f ca="1"/>
        <v>0</v>
      </c>
      <c r="BD117">
        <f ca="1"/>
        <v>0</v>
      </c>
      <c r="BE117">
        <f ca="1"/>
        <v>0</v>
      </c>
      <c r="BF117">
        <f ca="1"/>
        <v>0</v>
      </c>
      <c r="BG117">
        <f ca="1"/>
        <v>0</v>
      </c>
      <c r="BH117">
        <f ca="1"/>
        <v>0</v>
      </c>
      <c r="BI117">
        <f ca="1"/>
        <v>0</v>
      </c>
      <c r="BJ117">
        <f ca="1"/>
        <v>0</v>
      </c>
      <c r="BK117">
        <f ca="1"/>
        <v>0</v>
      </c>
      <c r="BL117">
        <f ca="1"/>
        <v>0</v>
      </c>
      <c r="BM117">
        <f ca="1"/>
        <v>0</v>
      </c>
      <c r="BN117">
        <f ca="1"/>
        <v>0</v>
      </c>
      <c r="BO117">
        <f ca="1"/>
        <v>0</v>
      </c>
      <c r="BP117">
        <f ca="1"/>
        <v>0</v>
      </c>
      <c r="BQ117">
        <f ca="1"/>
        <v>0</v>
      </c>
      <c r="BR117" t="str">
        <f ca="1"/>
        <v/>
      </c>
      <c r="BS117">
        <f ca="1"/>
        <v>0</v>
      </c>
      <c r="BT117">
        <f ca="1"/>
        <v>0</v>
      </c>
      <c r="BU117" t="b">
        <f ca="1"/>
        <v>0</v>
      </c>
      <c r="BV117" t="b">
        <f ca="1"/>
        <v>0</v>
      </c>
      <c r="BW117">
        <f ca="1"/>
        <v>0</v>
      </c>
      <c r="BX117">
        <f ca="1"/>
        <v>0</v>
      </c>
      <c r="BY117">
        <f ca="1"/>
        <v>0</v>
      </c>
      <c r="BZ117">
        <f ca="1"/>
        <v>0</v>
      </c>
      <c r="CA117">
        <f ca="1"/>
        <v>0</v>
      </c>
      <c r="CB117">
        <f ca="1"/>
        <v>0</v>
      </c>
      <c r="CC117" t="b">
        <f ca="1"/>
        <v>0</v>
      </c>
      <c r="CD117" t="b">
        <f ca="1"/>
        <v>1</v>
      </c>
      <c r="CE117">
        <f ca="1"/>
        <v>0</v>
      </c>
      <c r="CF117">
        <f ca="1"/>
        <v>0</v>
      </c>
      <c r="CG117">
        <f ca="1"/>
        <v>0</v>
      </c>
      <c r="CH117">
        <f ca="1"/>
        <v>87</v>
      </c>
      <c r="CI117">
        <f ca="1"/>
        <v>93</v>
      </c>
      <c r="CJ117">
        <f ca="1"/>
        <v>0</v>
      </c>
      <c r="CK117">
        <f ca="1"/>
        <v>0</v>
      </c>
      <c r="CL117">
        <f ca="1"/>
        <v>0</v>
      </c>
      <c r="CM117">
        <f ca="1"/>
        <v>0</v>
      </c>
      <c r="CN117">
        <f ca="1"/>
        <v>0</v>
      </c>
      <c r="CO117">
        <f ca="1"/>
        <v>0</v>
      </c>
      <c r="CP117">
        <f ca="1"/>
        <v>0</v>
      </c>
      <c r="CQ117">
        <f ca="1"/>
        <v>0</v>
      </c>
      <c r="CR117">
        <f ca="1"/>
        <v>0</v>
      </c>
      <c r="CS117">
        <f ca="1"/>
        <v>0</v>
      </c>
      <c r="CT117">
        <f ca="1"/>
        <v>0</v>
      </c>
      <c r="CU117" t="b">
        <f ca="1"/>
        <v>1</v>
      </c>
      <c r="CV117" t="b">
        <f ca="1"/>
        <v>1</v>
      </c>
      <c r="CW117" t="b">
        <f ca="1"/>
        <v>0</v>
      </c>
      <c r="CX117">
        <f ca="1"/>
        <v>93</v>
      </c>
      <c r="CY117">
        <f ca="1"/>
        <v>1</v>
      </c>
      <c r="CZ117">
        <f ca="1"/>
        <v>0</v>
      </c>
      <c r="DA117">
        <f ca="1"/>
        <v>0</v>
      </c>
      <c r="DB117" t="b">
        <f ca="1"/>
        <v>1</v>
      </c>
      <c r="DC117" t="b">
        <f ca="1"/>
        <v>0</v>
      </c>
      <c r="DD117">
        <f ca="1"/>
        <v>0</v>
      </c>
      <c r="DE117" t="b">
        <f ca="1"/>
        <v>0</v>
      </c>
      <c r="DF117">
        <f ca="1"/>
        <v>0</v>
      </c>
    </row>
    <row r="118" spans="1:110" x14ac:dyDescent="0.2">
      <c r="A118" t="str">
        <f ca="1"/>
        <v>6_7 Oregon</v>
      </c>
      <c r="B118">
        <f ca="1"/>
        <v>2</v>
      </c>
      <c r="C118">
        <f ca="1"/>
        <v>0</v>
      </c>
      <c r="D118">
        <f ca="1"/>
        <v>0</v>
      </c>
      <c r="E118">
        <f ca="1"/>
        <v>0</v>
      </c>
      <c r="F118">
        <f ca="1"/>
        <v>0</v>
      </c>
      <c r="G118">
        <f ca="1"/>
        <v>0</v>
      </c>
      <c r="H118">
        <f ca="1"/>
        <v>0</v>
      </c>
      <c r="I118">
        <f ca="1"/>
        <v>0</v>
      </c>
      <c r="J118" t="str">
        <f ca="1"/>
        <v>1:22</v>
      </c>
      <c r="K118" t="b">
        <f ca="1"/>
        <v>0</v>
      </c>
      <c r="L118" t="b">
        <f ca="1"/>
        <v>1</v>
      </c>
      <c r="M118" t="b">
        <f ca="1"/>
        <v>0</v>
      </c>
      <c r="N118" t="str">
        <f ca="1"/>
        <v>Smoke</v>
      </c>
      <c r="O118" t="b">
        <f ca="1"/>
        <v>0</v>
      </c>
      <c r="P118">
        <f ca="1"/>
        <v>0</v>
      </c>
      <c r="Q118">
        <f ca="1"/>
        <v>0</v>
      </c>
      <c r="R118">
        <f ca="1"/>
        <v>0</v>
      </c>
      <c r="S118">
        <f ca="1"/>
        <v>0</v>
      </c>
      <c r="T118">
        <f ca="1"/>
        <v>0</v>
      </c>
      <c r="U118">
        <f ca="1"/>
        <v>0</v>
      </c>
      <c r="V118">
        <f ca="1"/>
        <v>0</v>
      </c>
      <c r="W118">
        <f ca="1"/>
        <v>0</v>
      </c>
      <c r="X118">
        <f ca="1"/>
        <v>0</v>
      </c>
      <c r="Y118">
        <f ca="1"/>
        <v>0</v>
      </c>
      <c r="Z118">
        <f ca="1"/>
        <v>2</v>
      </c>
      <c r="AA118">
        <f ca="1"/>
        <v>0</v>
      </c>
      <c r="AB118">
        <f ca="1"/>
        <v>0</v>
      </c>
      <c r="AC118">
        <f ca="1"/>
        <v>0</v>
      </c>
      <c r="AD118">
        <f ca="1"/>
        <v>0</v>
      </c>
      <c r="AE118">
        <f ca="1"/>
        <v>0</v>
      </c>
      <c r="AF11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0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  <c r="AQ118">
        <f ca="1"/>
        <v>0</v>
      </c>
      <c r="AR118">
        <f ca="1"/>
        <v>0</v>
      </c>
      <c r="AS118">
        <f ca="1"/>
        <v>0</v>
      </c>
      <c r="AT118">
        <f ca="1"/>
        <v>0</v>
      </c>
      <c r="AU118">
        <f ca="1"/>
        <v>0</v>
      </c>
      <c r="AV118">
        <f ca="1"/>
        <v>0</v>
      </c>
      <c r="AW118">
        <f ca="1"/>
        <v>0</v>
      </c>
      <c r="AX118">
        <f ca="1"/>
        <v>0</v>
      </c>
      <c r="AY118">
        <f ca="1"/>
        <v>0</v>
      </c>
      <c r="AZ118">
        <f ca="1"/>
        <v>0</v>
      </c>
      <c r="BA118">
        <f ca="1"/>
        <v>0</v>
      </c>
      <c r="BB118">
        <f ca="1"/>
        <v>0</v>
      </c>
      <c r="BC118">
        <f ca="1"/>
        <v>0</v>
      </c>
      <c r="BD118">
        <f ca="1"/>
        <v>0</v>
      </c>
      <c r="BE118">
        <f ca="1"/>
        <v>0</v>
      </c>
      <c r="BF118">
        <f ca="1"/>
        <v>0</v>
      </c>
      <c r="BG118">
        <f ca="1"/>
        <v>0</v>
      </c>
      <c r="BH118">
        <f ca="1"/>
        <v>0</v>
      </c>
      <c r="BI118">
        <f ca="1"/>
        <v>0</v>
      </c>
      <c r="BJ118">
        <f ca="1"/>
        <v>0</v>
      </c>
      <c r="BK118">
        <f ca="1"/>
        <v>0</v>
      </c>
      <c r="BL118">
        <f ca="1"/>
        <v>0</v>
      </c>
      <c r="BM118">
        <f ca="1"/>
        <v>0</v>
      </c>
      <c r="BN118">
        <f ca="1"/>
        <v>0</v>
      </c>
      <c r="BO118">
        <f ca="1"/>
        <v>0</v>
      </c>
      <c r="BP118">
        <f ca="1"/>
        <v>0</v>
      </c>
      <c r="BQ118">
        <f ca="1"/>
        <v>0</v>
      </c>
      <c r="BR118" t="str">
        <f ca="1"/>
        <v/>
      </c>
      <c r="BS118">
        <f ca="1"/>
        <v>0</v>
      </c>
      <c r="BT118">
        <f ca="1"/>
        <v>0</v>
      </c>
      <c r="BU118" t="b">
        <f ca="1"/>
        <v>0</v>
      </c>
      <c r="BV118" t="b">
        <f ca="1"/>
        <v>0</v>
      </c>
      <c r="BW118">
        <f ca="1"/>
        <v>0</v>
      </c>
      <c r="BX118">
        <f ca="1"/>
        <v>0</v>
      </c>
      <c r="BY118">
        <f ca="1"/>
        <v>0</v>
      </c>
      <c r="BZ118">
        <f ca="1"/>
        <v>0</v>
      </c>
      <c r="CA118">
        <f ca="1"/>
        <v>0</v>
      </c>
      <c r="CB118">
        <f ca="1"/>
        <v>0</v>
      </c>
      <c r="CC118" t="b">
        <f ca="1"/>
        <v>0</v>
      </c>
      <c r="CD118" t="b">
        <f ca="1"/>
        <v>1</v>
      </c>
      <c r="CE118">
        <f ca="1"/>
        <v>0</v>
      </c>
      <c r="CF118">
        <f ca="1"/>
        <v>0</v>
      </c>
      <c r="CG118">
        <f ca="1"/>
        <v>0</v>
      </c>
      <c r="CH118">
        <f ca="1"/>
        <v>82</v>
      </c>
      <c r="CI118">
        <f ca="1"/>
        <v>98</v>
      </c>
      <c r="CJ118">
        <f ca="1"/>
        <v>0</v>
      </c>
      <c r="CK118">
        <f ca="1"/>
        <v>0</v>
      </c>
      <c r="CL118">
        <f ca="1"/>
        <v>0</v>
      </c>
      <c r="CM118">
        <f ca="1"/>
        <v>0</v>
      </c>
      <c r="CN118">
        <f ca="1"/>
        <v>0</v>
      </c>
      <c r="CO118">
        <f ca="1"/>
        <v>0</v>
      </c>
      <c r="CP118">
        <f ca="1"/>
        <v>0</v>
      </c>
      <c r="CQ118">
        <f ca="1"/>
        <v>0</v>
      </c>
      <c r="CR118">
        <f ca="1"/>
        <v>0</v>
      </c>
      <c r="CS118">
        <f ca="1"/>
        <v>0</v>
      </c>
      <c r="CT118">
        <f ca="1"/>
        <v>0</v>
      </c>
      <c r="CU118" t="b">
        <f ca="1"/>
        <v>1</v>
      </c>
      <c r="CV118" t="b">
        <f ca="1"/>
        <v>1</v>
      </c>
      <c r="CW118">
        <f ca="1"/>
        <v>81</v>
      </c>
      <c r="CX118">
        <f ca="1"/>
        <v>98</v>
      </c>
      <c r="CY118">
        <f ca="1"/>
        <v>2</v>
      </c>
      <c r="CZ118">
        <f ca="1"/>
        <v>0</v>
      </c>
      <c r="DA118">
        <f ca="1"/>
        <v>0</v>
      </c>
      <c r="DB118" t="b">
        <f ca="1"/>
        <v>1</v>
      </c>
      <c r="DC118" t="b">
        <f ca="1"/>
        <v>0</v>
      </c>
      <c r="DD118">
        <f ca="1"/>
        <v>0</v>
      </c>
      <c r="DE118" t="b">
        <f ca="1"/>
        <v>0</v>
      </c>
      <c r="DF118">
        <f ca="1"/>
        <v>0</v>
      </c>
    </row>
    <row r="119" spans="1:110" x14ac:dyDescent="0.2">
      <c r="A119" t="str">
        <f ca="1"/>
        <v>6_7 Oregon</v>
      </c>
      <c r="B119">
        <f ca="1"/>
        <v>3</v>
      </c>
      <c r="C119">
        <f ca="1"/>
        <v>0</v>
      </c>
      <c r="D119">
        <f ca="1"/>
        <v>0</v>
      </c>
      <c r="E119">
        <f ca="1"/>
        <v>0</v>
      </c>
      <c r="F119">
        <f ca="1"/>
        <v>0</v>
      </c>
      <c r="G119">
        <f ca="1"/>
        <v>0</v>
      </c>
      <c r="H119">
        <f ca="1"/>
        <v>0</v>
      </c>
      <c r="I119">
        <f ca="1"/>
        <v>0</v>
      </c>
      <c r="J119" t="str">
        <f ca="1"/>
        <v>0:17</v>
      </c>
      <c r="K119" t="b">
        <f ca="1"/>
        <v>0</v>
      </c>
      <c r="L119" t="b">
        <f ca="1"/>
        <v>0</v>
      </c>
      <c r="M119" t="b">
        <f ca="1"/>
        <v>0</v>
      </c>
      <c r="N119" t="str">
        <f ca="1"/>
        <v>Jager</v>
      </c>
      <c r="O119" t="b">
        <f ca="1"/>
        <v>0</v>
      </c>
      <c r="P119">
        <f ca="1"/>
        <v>0</v>
      </c>
      <c r="Q119">
        <f ca="1"/>
        <v>0</v>
      </c>
      <c r="R119">
        <f ca="1"/>
        <v>0</v>
      </c>
      <c r="S119">
        <f ca="1"/>
        <v>0</v>
      </c>
      <c r="T119">
        <f ca="1"/>
        <v>0</v>
      </c>
      <c r="U119">
        <f ca="1"/>
        <v>0</v>
      </c>
      <c r="V119">
        <f ca="1"/>
        <v>0</v>
      </c>
      <c r="W119">
        <f ca="1"/>
        <v>0</v>
      </c>
      <c r="X119">
        <f ca="1"/>
        <v>0</v>
      </c>
      <c r="Y119">
        <f ca="1"/>
        <v>0</v>
      </c>
      <c r="Z119">
        <f ca="1"/>
        <v>3</v>
      </c>
      <c r="AA119">
        <f ca="1"/>
        <v>0</v>
      </c>
      <c r="AB119">
        <f ca="1"/>
        <v>0</v>
      </c>
      <c r="AC119">
        <f ca="1"/>
        <v>0</v>
      </c>
      <c r="AD119">
        <f ca="1"/>
        <v>0</v>
      </c>
      <c r="AE119">
        <f ca="1"/>
        <v>0</v>
      </c>
      <c r="AF119">
        <f ca="1"/>
        <v>0</v>
      </c>
      <c r="AG119">
        <f ca="1"/>
        <v>0</v>
      </c>
      <c r="AH119">
        <f ca="1"/>
        <v>0</v>
      </c>
      <c r="AI119">
        <f ca="1"/>
        <v>0</v>
      </c>
      <c r="AJ119">
        <f ca="1"/>
        <v>0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  <c r="AQ119">
        <f ca="1"/>
        <v>0</v>
      </c>
      <c r="AR119">
        <f ca="1"/>
        <v>0</v>
      </c>
      <c r="AS119">
        <f ca="1"/>
        <v>0</v>
      </c>
      <c r="AT119">
        <f ca="1"/>
        <v>0</v>
      </c>
      <c r="AU119">
        <f ca="1"/>
        <v>0</v>
      </c>
      <c r="AV119">
        <f ca="1"/>
        <v>0</v>
      </c>
      <c r="AW119">
        <f ca="1"/>
        <v>0</v>
      </c>
      <c r="AX119">
        <f ca="1"/>
        <v>0</v>
      </c>
      <c r="AY119">
        <f ca="1"/>
        <v>0</v>
      </c>
      <c r="AZ119">
        <f ca="1"/>
        <v>0</v>
      </c>
      <c r="BA119">
        <f ca="1"/>
        <v>0</v>
      </c>
      <c r="BB119">
        <f ca="1"/>
        <v>0</v>
      </c>
      <c r="BC119">
        <f ca="1"/>
        <v>0</v>
      </c>
      <c r="BD119">
        <f ca="1"/>
        <v>0</v>
      </c>
      <c r="BE119">
        <f ca="1"/>
        <v>0</v>
      </c>
      <c r="BF119">
        <f ca="1"/>
        <v>0</v>
      </c>
      <c r="BG119">
        <f ca="1"/>
        <v>0</v>
      </c>
      <c r="BH119">
        <f ca="1"/>
        <v>0</v>
      </c>
      <c r="BI119">
        <f ca="1"/>
        <v>0</v>
      </c>
      <c r="BJ119">
        <f ca="1"/>
        <v>0</v>
      </c>
      <c r="BK119">
        <f ca="1"/>
        <v>0</v>
      </c>
      <c r="BL119">
        <f ca="1"/>
        <v>0</v>
      </c>
      <c r="BM119">
        <f ca="1"/>
        <v>0</v>
      </c>
      <c r="BN119">
        <f ca="1"/>
        <v>0</v>
      </c>
      <c r="BO119">
        <f ca="1"/>
        <v>0</v>
      </c>
      <c r="BP119">
        <f ca="1"/>
        <v>0</v>
      </c>
      <c r="BQ119">
        <f ca="1"/>
        <v>0</v>
      </c>
      <c r="BR119" t="str">
        <f ca="1"/>
        <v/>
      </c>
      <c r="BS119">
        <f ca="1"/>
        <v>0</v>
      </c>
      <c r="BT119">
        <f ca="1"/>
        <v>0</v>
      </c>
      <c r="BU119" t="b">
        <f ca="1"/>
        <v>0</v>
      </c>
      <c r="BV119" t="b">
        <f ca="1"/>
        <v>0</v>
      </c>
      <c r="BW119">
        <f ca="1"/>
        <v>0</v>
      </c>
      <c r="BX119">
        <f ca="1"/>
        <v>0</v>
      </c>
      <c r="BY119">
        <f ca="1"/>
        <v>0</v>
      </c>
      <c r="BZ119">
        <f ca="1"/>
        <v>0</v>
      </c>
      <c r="CA119">
        <f ca="1"/>
        <v>0</v>
      </c>
      <c r="CB119">
        <f ca="1"/>
        <v>0</v>
      </c>
      <c r="CC119" t="b">
        <f ca="1"/>
        <v>0</v>
      </c>
      <c r="CD119" t="b">
        <f ca="1"/>
        <v>0</v>
      </c>
      <c r="CE119">
        <f ca="1"/>
        <v>0</v>
      </c>
      <c r="CF119">
        <f ca="1"/>
        <v>0</v>
      </c>
      <c r="CG119">
        <f ca="1"/>
        <v>0</v>
      </c>
      <c r="CH119">
        <f ca="1"/>
        <v>17</v>
      </c>
      <c r="CI119">
        <f ca="1"/>
        <v>163</v>
      </c>
      <c r="CJ119">
        <f ca="1"/>
        <v>0</v>
      </c>
      <c r="CK119">
        <f ca="1"/>
        <v>0</v>
      </c>
      <c r="CL119">
        <f ca="1"/>
        <v>0</v>
      </c>
      <c r="CM119">
        <f ca="1"/>
        <v>0</v>
      </c>
      <c r="CN119">
        <f ca="1"/>
        <v>0</v>
      </c>
      <c r="CO119">
        <f ca="1"/>
        <v>0</v>
      </c>
      <c r="CP119">
        <f ca="1"/>
        <v>0</v>
      </c>
      <c r="CQ119">
        <f ca="1"/>
        <v>0</v>
      </c>
      <c r="CR119">
        <f ca="1"/>
        <v>0</v>
      </c>
      <c r="CS119">
        <f ca="1"/>
        <v>0</v>
      </c>
      <c r="CT119">
        <f ca="1"/>
        <v>0</v>
      </c>
      <c r="CU119" t="b">
        <f ca="1"/>
        <v>0</v>
      </c>
      <c r="CV119" t="b">
        <f ca="1"/>
        <v>0</v>
      </c>
      <c r="CW119">
        <f ca="1"/>
        <v>84</v>
      </c>
      <c r="CX119">
        <f ca="1"/>
        <v>163</v>
      </c>
      <c r="CY119">
        <f ca="1"/>
        <v>0</v>
      </c>
      <c r="CZ119">
        <f ca="1"/>
        <v>0</v>
      </c>
      <c r="DA119">
        <f ca="1"/>
        <v>0</v>
      </c>
      <c r="DB119" t="b">
        <f ca="1"/>
        <v>0</v>
      </c>
      <c r="DC119" t="b">
        <f ca="1"/>
        <v>0</v>
      </c>
      <c r="DD119">
        <f ca="1"/>
        <v>0</v>
      </c>
      <c r="DE119" t="b">
        <f ca="1"/>
        <v>0</v>
      </c>
      <c r="DF119">
        <f ca="1"/>
        <v>0</v>
      </c>
    </row>
    <row r="120" spans="1:110" x14ac:dyDescent="0.2">
      <c r="A120" t="str">
        <f ca="1"/>
        <v>6_7 Oregon</v>
      </c>
      <c r="B120">
        <f ca="1"/>
        <v>4</v>
      </c>
      <c r="C120">
        <f ca="1"/>
        <v>0</v>
      </c>
      <c r="D120">
        <f ca="1"/>
        <v>0</v>
      </c>
      <c r="E120">
        <f ca="1"/>
        <v>0</v>
      </c>
      <c r="F120">
        <f ca="1"/>
        <v>0</v>
      </c>
      <c r="G120">
        <f ca="1"/>
        <v>0</v>
      </c>
      <c r="H120">
        <f ca="1"/>
        <v>0</v>
      </c>
      <c r="I120">
        <f ca="1"/>
        <v>0</v>
      </c>
      <c r="J120">
        <f ca="1"/>
        <v>0</v>
      </c>
      <c r="K120" t="b">
        <f ca="1"/>
        <v>0</v>
      </c>
      <c r="L120" t="b">
        <f ca="1"/>
        <v>0</v>
      </c>
      <c r="M120" t="b">
        <f ca="1"/>
        <v>0</v>
      </c>
      <c r="N120" t="str">
        <f ca="1"/>
        <v>Jager</v>
      </c>
      <c r="O120" t="b">
        <f ca="1"/>
        <v>0</v>
      </c>
      <c r="P120">
        <f ca="1"/>
        <v>0</v>
      </c>
      <c r="Q120">
        <f ca="1"/>
        <v>0</v>
      </c>
      <c r="R120">
        <f ca="1"/>
        <v>0</v>
      </c>
      <c r="S120">
        <f ca="1"/>
        <v>0</v>
      </c>
      <c r="T120">
        <f ca="1"/>
        <v>0</v>
      </c>
      <c r="U120">
        <f ca="1"/>
        <v>0</v>
      </c>
      <c r="V120">
        <f ca="1"/>
        <v>0</v>
      </c>
      <c r="W120">
        <f ca="1"/>
        <v>0</v>
      </c>
      <c r="X120">
        <f ca="1"/>
        <v>0</v>
      </c>
      <c r="Y120">
        <f ca="1"/>
        <v>0</v>
      </c>
      <c r="Z120">
        <f ca="1"/>
        <v>4</v>
      </c>
      <c r="AA120">
        <f ca="1"/>
        <v>0</v>
      </c>
      <c r="AB120">
        <f ca="1"/>
        <v>0</v>
      </c>
      <c r="AC120">
        <f ca="1"/>
        <v>0</v>
      </c>
      <c r="AD120">
        <f ca="1"/>
        <v>0</v>
      </c>
      <c r="AE120">
        <f ca="1"/>
        <v>0</v>
      </c>
      <c r="AF120">
        <f ca="1"/>
        <v>0</v>
      </c>
      <c r="AG120">
        <f ca="1"/>
        <v>0</v>
      </c>
      <c r="AH120">
        <f ca="1"/>
        <v>0</v>
      </c>
      <c r="AI120">
        <f ca="1"/>
        <v>0</v>
      </c>
      <c r="AJ120">
        <f ca="1"/>
        <v>0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  <c r="AQ120">
        <f ca="1"/>
        <v>0</v>
      </c>
      <c r="AR120">
        <f ca="1"/>
        <v>0</v>
      </c>
      <c r="AS120">
        <f ca="1"/>
        <v>0</v>
      </c>
      <c r="AT120">
        <f ca="1"/>
        <v>0</v>
      </c>
      <c r="AU120">
        <f ca="1"/>
        <v>0</v>
      </c>
      <c r="AV120">
        <f ca="1"/>
        <v>0</v>
      </c>
      <c r="AW120">
        <f ca="1"/>
        <v>0</v>
      </c>
      <c r="AX120">
        <f ca="1"/>
        <v>0</v>
      </c>
      <c r="AY120">
        <f ca="1"/>
        <v>0</v>
      </c>
      <c r="AZ120">
        <f ca="1"/>
        <v>0</v>
      </c>
      <c r="BA120">
        <f ca="1"/>
        <v>0</v>
      </c>
      <c r="BB120">
        <f ca="1"/>
        <v>0</v>
      </c>
      <c r="BC120">
        <f ca="1"/>
        <v>0</v>
      </c>
      <c r="BD120">
        <f ca="1"/>
        <v>0</v>
      </c>
      <c r="BE120">
        <f ca="1"/>
        <v>0</v>
      </c>
      <c r="BF120">
        <f ca="1"/>
        <v>0</v>
      </c>
      <c r="BG120">
        <f ca="1"/>
        <v>0</v>
      </c>
      <c r="BH120">
        <f ca="1"/>
        <v>0</v>
      </c>
      <c r="BI120">
        <f ca="1"/>
        <v>0</v>
      </c>
      <c r="BJ120">
        <f ca="1"/>
        <v>0</v>
      </c>
      <c r="BK120">
        <f ca="1"/>
        <v>0</v>
      </c>
      <c r="BL120">
        <f ca="1"/>
        <v>0</v>
      </c>
      <c r="BM120">
        <f ca="1"/>
        <v>0</v>
      </c>
      <c r="BN120">
        <f ca="1"/>
        <v>0</v>
      </c>
      <c r="BO120">
        <f ca="1"/>
        <v>0</v>
      </c>
      <c r="BP120">
        <f ca="1"/>
        <v>0</v>
      </c>
      <c r="BQ120">
        <f ca="1"/>
        <v>0</v>
      </c>
      <c r="BR120" t="str">
        <f ca="1"/>
        <v/>
      </c>
      <c r="BS120">
        <f ca="1"/>
        <v>0</v>
      </c>
      <c r="BT120">
        <f ca="1"/>
        <v>0</v>
      </c>
      <c r="BU120" t="b">
        <f ca="1"/>
        <v>0</v>
      </c>
      <c r="BV120" t="b">
        <f ca="1"/>
        <v>0</v>
      </c>
      <c r="BW120">
        <f ca="1"/>
        <v>0</v>
      </c>
      <c r="BX120">
        <f ca="1"/>
        <v>0</v>
      </c>
      <c r="BY120">
        <f ca="1"/>
        <v>0</v>
      </c>
      <c r="BZ120">
        <f ca="1"/>
        <v>0</v>
      </c>
      <c r="CA120">
        <f ca="1"/>
        <v>0</v>
      </c>
      <c r="CB120">
        <f ca="1"/>
        <v>0</v>
      </c>
      <c r="CC120" t="b">
        <f ca="1"/>
        <v>0</v>
      </c>
      <c r="CD120" t="b">
        <f ca="1"/>
        <v>1</v>
      </c>
      <c r="CE120">
        <f ca="1"/>
        <v>0</v>
      </c>
      <c r="CF120">
        <f ca="1"/>
        <v>0</v>
      </c>
      <c r="CG120">
        <f ca="1"/>
        <v>0</v>
      </c>
      <c r="CH120">
        <f ca="1"/>
        <v>0</v>
      </c>
      <c r="CI120" t="b">
        <f ca="1"/>
        <v>0</v>
      </c>
      <c r="CJ120">
        <f ca="1"/>
        <v>0</v>
      </c>
      <c r="CK120">
        <f ca="1"/>
        <v>0</v>
      </c>
      <c r="CL120">
        <f ca="1"/>
        <v>0</v>
      </c>
      <c r="CM120">
        <f ca="1"/>
        <v>0</v>
      </c>
      <c r="CN120">
        <f ca="1"/>
        <v>0</v>
      </c>
      <c r="CO120">
        <f ca="1"/>
        <v>0</v>
      </c>
      <c r="CP120">
        <f ca="1"/>
        <v>0</v>
      </c>
      <c r="CQ120">
        <f ca="1"/>
        <v>0</v>
      </c>
      <c r="CR120">
        <f ca="1"/>
        <v>0</v>
      </c>
      <c r="CS120">
        <f ca="1"/>
        <v>0</v>
      </c>
      <c r="CT120">
        <f ca="1"/>
        <v>0</v>
      </c>
      <c r="CU120" t="b">
        <f ca="1"/>
        <v>1</v>
      </c>
      <c r="CV120" t="b">
        <f ca="1"/>
        <v>1</v>
      </c>
      <c r="CW120">
        <f ca="1"/>
        <v>125</v>
      </c>
      <c r="CX120" t="b">
        <f ca="1"/>
        <v>0</v>
      </c>
      <c r="CY120">
        <f ca="1"/>
        <v>1</v>
      </c>
      <c r="CZ120">
        <f ca="1"/>
        <v>0</v>
      </c>
      <c r="DA120">
        <f ca="1"/>
        <v>0</v>
      </c>
      <c r="DB120" t="b">
        <f ca="1"/>
        <v>0</v>
      </c>
      <c r="DC120" t="b">
        <f ca="1"/>
        <v>0</v>
      </c>
      <c r="DD120">
        <f ca="1"/>
        <v>0</v>
      </c>
      <c r="DE120" t="b">
        <f ca="1"/>
        <v>0</v>
      </c>
      <c r="DF120">
        <f ca="1"/>
        <v>0</v>
      </c>
    </row>
    <row r="121" spans="1:110" x14ac:dyDescent="0.2">
      <c r="A121" t="str">
        <f ca="1"/>
        <v>6_7 Oregon</v>
      </c>
      <c r="B121">
        <f ca="1"/>
        <v>5</v>
      </c>
      <c r="C121">
        <f ca="1"/>
        <v>0</v>
      </c>
      <c r="D121">
        <f ca="1"/>
        <v>0</v>
      </c>
      <c r="E121">
        <f ca="1"/>
        <v>0</v>
      </c>
      <c r="F121">
        <f ca="1"/>
        <v>0</v>
      </c>
      <c r="G121">
        <f ca="1"/>
        <v>0</v>
      </c>
      <c r="H121">
        <f ca="1"/>
        <v>0</v>
      </c>
      <c r="I121">
        <f ca="1"/>
        <v>0</v>
      </c>
      <c r="J121" t="str">
        <f ca="1"/>
        <v>0:42</v>
      </c>
      <c r="K121" t="b">
        <f ca="1"/>
        <v>0</v>
      </c>
      <c r="L121" t="b">
        <f ca="1"/>
        <v>0</v>
      </c>
      <c r="M121" t="b">
        <f ca="1"/>
        <v>0</v>
      </c>
      <c r="N121" t="str">
        <f ca="1"/>
        <v>Smoke</v>
      </c>
      <c r="O121" t="b">
        <f ca="1"/>
        <v>0</v>
      </c>
      <c r="P121">
        <f ca="1"/>
        <v>0</v>
      </c>
      <c r="Q121">
        <f ca="1"/>
        <v>0</v>
      </c>
      <c r="R121">
        <f ca="1"/>
        <v>0</v>
      </c>
      <c r="S121">
        <f ca="1"/>
        <v>0</v>
      </c>
      <c r="T121">
        <f ca="1"/>
        <v>0</v>
      </c>
      <c r="U121">
        <f ca="1"/>
        <v>0</v>
      </c>
      <c r="V121">
        <f ca="1"/>
        <v>0</v>
      </c>
      <c r="W121">
        <f ca="1"/>
        <v>0</v>
      </c>
      <c r="X121">
        <f ca="1"/>
        <v>0</v>
      </c>
      <c r="Y121">
        <f ca="1"/>
        <v>0</v>
      </c>
      <c r="Z121">
        <f ca="1"/>
        <v>5</v>
      </c>
      <c r="AA121">
        <f ca="1"/>
        <v>0</v>
      </c>
      <c r="AB121">
        <f ca="1"/>
        <v>0</v>
      </c>
      <c r="AC121">
        <f ca="1"/>
        <v>0</v>
      </c>
      <c r="AD121">
        <f ca="1"/>
        <v>0</v>
      </c>
      <c r="AE121">
        <f ca="1"/>
        <v>0</v>
      </c>
      <c r="AF121">
        <f ca="1"/>
        <v>0</v>
      </c>
      <c r="AG121">
        <f ca="1"/>
        <v>0</v>
      </c>
      <c r="AH121">
        <f ca="1"/>
        <v>0</v>
      </c>
      <c r="AI121">
        <f ca="1"/>
        <v>0</v>
      </c>
      <c r="AJ121">
        <f ca="1"/>
        <v>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  <c r="AQ121">
        <f ca="1"/>
        <v>0</v>
      </c>
      <c r="AR121">
        <f ca="1"/>
        <v>0</v>
      </c>
      <c r="AS121">
        <f ca="1"/>
        <v>0</v>
      </c>
      <c r="AT121">
        <f ca="1"/>
        <v>0</v>
      </c>
      <c r="AU121">
        <f ca="1"/>
        <v>0</v>
      </c>
      <c r="AV121">
        <f ca="1"/>
        <v>0</v>
      </c>
      <c r="AW121">
        <f ca="1"/>
        <v>0</v>
      </c>
      <c r="AX121">
        <f ca="1"/>
        <v>0</v>
      </c>
      <c r="AY121">
        <f ca="1"/>
        <v>0</v>
      </c>
      <c r="AZ121">
        <f ca="1"/>
        <v>0</v>
      </c>
      <c r="BA121">
        <f ca="1"/>
        <v>0</v>
      </c>
      <c r="BB121">
        <f ca="1"/>
        <v>0</v>
      </c>
      <c r="BC121">
        <f ca="1"/>
        <v>0</v>
      </c>
      <c r="BD121">
        <f ca="1"/>
        <v>0</v>
      </c>
      <c r="BE121">
        <f ca="1"/>
        <v>0</v>
      </c>
      <c r="BF121">
        <f ca="1"/>
        <v>0</v>
      </c>
      <c r="BG121">
        <f ca="1"/>
        <v>0</v>
      </c>
      <c r="BH121">
        <f ca="1"/>
        <v>0</v>
      </c>
      <c r="BI121">
        <f ca="1"/>
        <v>0</v>
      </c>
      <c r="BJ121">
        <f ca="1"/>
        <v>0</v>
      </c>
      <c r="BK121">
        <f ca="1"/>
        <v>0</v>
      </c>
      <c r="BL121">
        <f ca="1"/>
        <v>0</v>
      </c>
      <c r="BM121">
        <f ca="1"/>
        <v>0</v>
      </c>
      <c r="BN121">
        <f ca="1"/>
        <v>0</v>
      </c>
      <c r="BO121">
        <f ca="1"/>
        <v>0</v>
      </c>
      <c r="BP121">
        <f ca="1"/>
        <v>0</v>
      </c>
      <c r="BQ121">
        <f ca="1"/>
        <v>0</v>
      </c>
      <c r="BR121" t="str">
        <f ca="1"/>
        <v/>
      </c>
      <c r="BS121">
        <f ca="1"/>
        <v>0</v>
      </c>
      <c r="BT121">
        <f ca="1"/>
        <v>0</v>
      </c>
      <c r="BU121" t="b">
        <f ca="1"/>
        <v>0</v>
      </c>
      <c r="BV121" t="b">
        <f ca="1"/>
        <v>0</v>
      </c>
      <c r="BW121">
        <f ca="1"/>
        <v>0</v>
      </c>
      <c r="BX121">
        <f ca="1"/>
        <v>0</v>
      </c>
      <c r="BY121">
        <f ca="1"/>
        <v>0</v>
      </c>
      <c r="BZ121">
        <f ca="1"/>
        <v>0</v>
      </c>
      <c r="CA121">
        <f ca="1"/>
        <v>0</v>
      </c>
      <c r="CB121">
        <f ca="1"/>
        <v>0</v>
      </c>
      <c r="CC121" t="b">
        <f ca="1"/>
        <v>0</v>
      </c>
      <c r="CD121" t="b">
        <f ca="1"/>
        <v>0</v>
      </c>
      <c r="CE121">
        <f ca="1"/>
        <v>0</v>
      </c>
      <c r="CF121">
        <f ca="1"/>
        <v>0</v>
      </c>
      <c r="CG121">
        <f ca="1"/>
        <v>0</v>
      </c>
      <c r="CH121">
        <f ca="1"/>
        <v>42</v>
      </c>
      <c r="CI121">
        <f ca="1"/>
        <v>138</v>
      </c>
      <c r="CJ121">
        <f ca="1"/>
        <v>0</v>
      </c>
      <c r="CK121">
        <f ca="1"/>
        <v>0</v>
      </c>
      <c r="CL121">
        <f ca="1"/>
        <v>0</v>
      </c>
      <c r="CM121">
        <f ca="1"/>
        <v>0</v>
      </c>
      <c r="CN121">
        <f ca="1"/>
        <v>0</v>
      </c>
      <c r="CO121">
        <f ca="1"/>
        <v>0</v>
      </c>
      <c r="CP121">
        <f ca="1"/>
        <v>0</v>
      </c>
      <c r="CQ121">
        <f ca="1"/>
        <v>0</v>
      </c>
      <c r="CR121">
        <f ca="1"/>
        <v>0</v>
      </c>
      <c r="CS121">
        <f ca="1"/>
        <v>0</v>
      </c>
      <c r="CT121">
        <f ca="1"/>
        <v>0</v>
      </c>
      <c r="CU121" t="b">
        <f ca="1"/>
        <v>1</v>
      </c>
      <c r="CV121" t="b">
        <f ca="1"/>
        <v>0</v>
      </c>
      <c r="CW121" t="b">
        <f ca="1"/>
        <v>0</v>
      </c>
      <c r="CX121">
        <f ca="1"/>
        <v>138</v>
      </c>
      <c r="CY121">
        <f ca="1"/>
        <v>3</v>
      </c>
      <c r="CZ121">
        <f ca="1"/>
        <v>0</v>
      </c>
      <c r="DA121">
        <f ca="1"/>
        <v>0</v>
      </c>
      <c r="DB121" t="b">
        <f ca="1"/>
        <v>0</v>
      </c>
      <c r="DC121" t="b">
        <f ca="1"/>
        <v>0</v>
      </c>
      <c r="DD121">
        <f ca="1"/>
        <v>0</v>
      </c>
      <c r="DE121" t="b">
        <f ca="1"/>
        <v>0</v>
      </c>
      <c r="DF121">
        <f ca="1"/>
        <v>0</v>
      </c>
    </row>
    <row r="122" spans="1:110" x14ac:dyDescent="0.2">
      <c r="A122" t="str">
        <f ca="1"/>
        <v>6_7 Oregon</v>
      </c>
      <c r="B122">
        <f ca="1"/>
        <v>6</v>
      </c>
      <c r="C122">
        <f ca="1"/>
        <v>0</v>
      </c>
      <c r="D122">
        <f ca="1"/>
        <v>0</v>
      </c>
      <c r="E122">
        <f ca="1"/>
        <v>0</v>
      </c>
      <c r="F122">
        <f ca="1"/>
        <v>0</v>
      </c>
      <c r="G122">
        <f ca="1"/>
        <v>0</v>
      </c>
      <c r="H122">
        <f ca="1"/>
        <v>0</v>
      </c>
      <c r="I122">
        <f ca="1"/>
        <v>0</v>
      </c>
      <c r="J122" t="str">
        <f ca="1"/>
        <v>2:09</v>
      </c>
      <c r="K122" t="b">
        <f ca="1"/>
        <v>0</v>
      </c>
      <c r="L122" t="b">
        <f ca="1"/>
        <v>0</v>
      </c>
      <c r="M122" t="b">
        <f ca="1"/>
        <v>1</v>
      </c>
      <c r="N122" t="str">
        <f ca="1"/>
        <v>Melusi</v>
      </c>
      <c r="O122" t="b">
        <f ca="1"/>
        <v>0</v>
      </c>
      <c r="P122">
        <f ca="1"/>
        <v>0</v>
      </c>
      <c r="Q122">
        <f ca="1"/>
        <v>0</v>
      </c>
      <c r="R122">
        <f ca="1"/>
        <v>0</v>
      </c>
      <c r="S122">
        <f ca="1"/>
        <v>0</v>
      </c>
      <c r="T122">
        <f ca="1"/>
        <v>0</v>
      </c>
      <c r="U122">
        <f ca="1"/>
        <v>0</v>
      </c>
      <c r="V122">
        <f ca="1"/>
        <v>0</v>
      </c>
      <c r="W122">
        <f ca="1"/>
        <v>0</v>
      </c>
      <c r="X122">
        <f ca="1"/>
        <v>0</v>
      </c>
      <c r="Y122">
        <f ca="1"/>
        <v>0</v>
      </c>
      <c r="Z122">
        <f ca="1"/>
        <v>6</v>
      </c>
      <c r="AA122">
        <f ca="1"/>
        <v>0</v>
      </c>
      <c r="AB122">
        <f ca="1"/>
        <v>0</v>
      </c>
      <c r="AC122">
        <f ca="1"/>
        <v>0</v>
      </c>
      <c r="AD122">
        <f ca="1"/>
        <v>0</v>
      </c>
      <c r="AE122">
        <f ca="1"/>
        <v>0</v>
      </c>
      <c r="AF122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0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  <c r="AQ122">
        <f ca="1"/>
        <v>0</v>
      </c>
      <c r="AR122">
        <f ca="1"/>
        <v>0</v>
      </c>
      <c r="AS122">
        <f ca="1"/>
        <v>0</v>
      </c>
      <c r="AT122">
        <f ca="1"/>
        <v>0</v>
      </c>
      <c r="AU122">
        <f ca="1"/>
        <v>0</v>
      </c>
      <c r="AV122">
        <f ca="1"/>
        <v>0</v>
      </c>
      <c r="AW122">
        <f ca="1"/>
        <v>0</v>
      </c>
      <c r="AX122">
        <f ca="1"/>
        <v>0</v>
      </c>
      <c r="AY122">
        <f ca="1"/>
        <v>0</v>
      </c>
      <c r="AZ122">
        <f ca="1"/>
        <v>0</v>
      </c>
      <c r="BA122">
        <f ca="1"/>
        <v>0</v>
      </c>
      <c r="BB122">
        <f ca="1"/>
        <v>0</v>
      </c>
      <c r="BC122">
        <f ca="1"/>
        <v>0</v>
      </c>
      <c r="BD122">
        <f ca="1"/>
        <v>0</v>
      </c>
      <c r="BE122">
        <f ca="1"/>
        <v>0</v>
      </c>
      <c r="BF122">
        <f ca="1"/>
        <v>0</v>
      </c>
      <c r="BG122">
        <f ca="1"/>
        <v>0</v>
      </c>
      <c r="BH122">
        <f ca="1"/>
        <v>0</v>
      </c>
      <c r="BI122">
        <f ca="1"/>
        <v>0</v>
      </c>
      <c r="BJ122">
        <f ca="1"/>
        <v>0</v>
      </c>
      <c r="BK122">
        <f ca="1"/>
        <v>0</v>
      </c>
      <c r="BL122">
        <f ca="1"/>
        <v>0</v>
      </c>
      <c r="BM122">
        <f ca="1"/>
        <v>0</v>
      </c>
      <c r="BN122">
        <f ca="1"/>
        <v>0</v>
      </c>
      <c r="BO122">
        <f ca="1"/>
        <v>0</v>
      </c>
      <c r="BP122">
        <f ca="1"/>
        <v>0</v>
      </c>
      <c r="BQ122">
        <f ca="1"/>
        <v>0</v>
      </c>
      <c r="BR122" t="str">
        <f ca="1"/>
        <v/>
      </c>
      <c r="BS122">
        <f ca="1"/>
        <v>0</v>
      </c>
      <c r="BT122">
        <f ca="1"/>
        <v>0</v>
      </c>
      <c r="BU122" t="b">
        <f ca="1"/>
        <v>0</v>
      </c>
      <c r="BV122" t="b">
        <f ca="1"/>
        <v>0</v>
      </c>
      <c r="BW122">
        <f ca="1"/>
        <v>0</v>
      </c>
      <c r="BX122">
        <f ca="1"/>
        <v>0</v>
      </c>
      <c r="BY122">
        <f ca="1"/>
        <v>0</v>
      </c>
      <c r="BZ122">
        <f ca="1"/>
        <v>0</v>
      </c>
      <c r="CA122">
        <f ca="1"/>
        <v>0</v>
      </c>
      <c r="CB122">
        <f ca="1"/>
        <v>0</v>
      </c>
      <c r="CC122" t="b">
        <f ca="1"/>
        <v>0</v>
      </c>
      <c r="CD122" t="b">
        <f ca="1"/>
        <v>0</v>
      </c>
      <c r="CE122">
        <f ca="1"/>
        <v>0</v>
      </c>
      <c r="CF122">
        <f ca="1"/>
        <v>0</v>
      </c>
      <c r="CG122">
        <f ca="1"/>
        <v>0</v>
      </c>
      <c r="CH122">
        <f ca="1"/>
        <v>129</v>
      </c>
      <c r="CI122">
        <f ca="1"/>
        <v>51</v>
      </c>
      <c r="CJ122">
        <f ca="1"/>
        <v>0</v>
      </c>
      <c r="CK122">
        <f ca="1"/>
        <v>0</v>
      </c>
      <c r="CL122">
        <f ca="1"/>
        <v>0</v>
      </c>
      <c r="CM122">
        <f ca="1"/>
        <v>0</v>
      </c>
      <c r="CN122">
        <f ca="1"/>
        <v>0</v>
      </c>
      <c r="CO122">
        <f ca="1"/>
        <v>0</v>
      </c>
      <c r="CP122">
        <f ca="1"/>
        <v>0</v>
      </c>
      <c r="CQ122">
        <f ca="1"/>
        <v>0</v>
      </c>
      <c r="CR122">
        <f ca="1"/>
        <v>0</v>
      </c>
      <c r="CS122">
        <f ca="1"/>
        <v>0</v>
      </c>
      <c r="CT122">
        <f ca="1"/>
        <v>0</v>
      </c>
      <c r="CU122" t="b">
        <f ca="1"/>
        <v>0</v>
      </c>
      <c r="CV122" t="b">
        <f ca="1"/>
        <v>0</v>
      </c>
      <c r="CW122">
        <f ca="1"/>
        <v>117</v>
      </c>
      <c r="CX122">
        <f ca="1"/>
        <v>51</v>
      </c>
      <c r="CY122">
        <f ca="1"/>
        <v>0</v>
      </c>
      <c r="CZ122">
        <f ca="1"/>
        <v>0</v>
      </c>
      <c r="DA122">
        <f ca="1"/>
        <v>0</v>
      </c>
      <c r="DB122" t="b">
        <f ca="1"/>
        <v>0</v>
      </c>
      <c r="DC122" t="b">
        <f ca="1"/>
        <v>0</v>
      </c>
      <c r="DD122">
        <f ca="1"/>
        <v>0</v>
      </c>
      <c r="DE122" t="b">
        <f ca="1"/>
        <v>0</v>
      </c>
      <c r="DF122">
        <f ca="1"/>
        <v>0</v>
      </c>
    </row>
    <row r="123" spans="1:110" x14ac:dyDescent="0.2">
      <c r="A123" t="str">
        <f ca="1"/>
        <v>6_7 Oregon</v>
      </c>
      <c r="B123">
        <f ca="1"/>
        <v>7</v>
      </c>
      <c r="C123">
        <f ca="1"/>
        <v>0</v>
      </c>
      <c r="D123">
        <f ca="1"/>
        <v>0</v>
      </c>
      <c r="E123">
        <f ca="1"/>
        <v>0</v>
      </c>
      <c r="F123">
        <f ca="1"/>
        <v>0</v>
      </c>
      <c r="G123">
        <f ca="1"/>
        <v>0</v>
      </c>
      <c r="H123">
        <f ca="1"/>
        <v>0</v>
      </c>
      <c r="I123">
        <f ca="1"/>
        <v>0</v>
      </c>
      <c r="J123">
        <f ca="1"/>
        <v>0</v>
      </c>
      <c r="K123" t="b">
        <f ca="1"/>
        <v>0</v>
      </c>
      <c r="L123" t="b">
        <f ca="1"/>
        <v>0</v>
      </c>
      <c r="M123" t="b">
        <f ca="1"/>
        <v>0</v>
      </c>
      <c r="N123" t="str">
        <f ca="1"/>
        <v>Zofia</v>
      </c>
      <c r="O123" t="b">
        <f ca="1"/>
        <v>0</v>
      </c>
      <c r="P123">
        <f ca="1"/>
        <v>0</v>
      </c>
      <c r="Q123">
        <f ca="1"/>
        <v>0</v>
      </c>
      <c r="R123">
        <f ca="1"/>
        <v>0</v>
      </c>
      <c r="S123">
        <f ca="1"/>
        <v>0</v>
      </c>
      <c r="T123">
        <f ca="1"/>
        <v>0</v>
      </c>
      <c r="U123">
        <f ca="1"/>
        <v>0</v>
      </c>
      <c r="V123">
        <f ca="1"/>
        <v>0</v>
      </c>
      <c r="W123">
        <f ca="1"/>
        <v>0</v>
      </c>
      <c r="X123">
        <f ca="1"/>
        <v>0</v>
      </c>
      <c r="Y123">
        <f ca="1"/>
        <v>0</v>
      </c>
      <c r="Z123">
        <f ca="1"/>
        <v>7</v>
      </c>
      <c r="AA123">
        <f ca="1"/>
        <v>0</v>
      </c>
      <c r="AB123">
        <f ca="1"/>
        <v>0</v>
      </c>
      <c r="AC123">
        <f ca="1"/>
        <v>0</v>
      </c>
      <c r="AD123">
        <f ca="1"/>
        <v>0</v>
      </c>
      <c r="AE123">
        <f ca="1"/>
        <v>0</v>
      </c>
      <c r="AF123">
        <f ca="1"/>
        <v>0</v>
      </c>
      <c r="AG123">
        <f ca="1"/>
        <v>0</v>
      </c>
      <c r="AH123">
        <f ca="1"/>
        <v>0</v>
      </c>
      <c r="AI123">
        <f ca="1"/>
        <v>0</v>
      </c>
      <c r="AJ123">
        <f ca="1"/>
        <v>0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  <c r="AQ123">
        <f ca="1"/>
        <v>0</v>
      </c>
      <c r="AR123">
        <f ca="1"/>
        <v>0</v>
      </c>
      <c r="AS123">
        <f ca="1"/>
        <v>0</v>
      </c>
      <c r="AT123">
        <f ca="1"/>
        <v>0</v>
      </c>
      <c r="AU123">
        <f ca="1"/>
        <v>0</v>
      </c>
      <c r="AV123">
        <f ca="1"/>
        <v>0</v>
      </c>
      <c r="AW123">
        <f ca="1"/>
        <v>0</v>
      </c>
      <c r="AX123">
        <f ca="1"/>
        <v>0</v>
      </c>
      <c r="AY123">
        <f ca="1"/>
        <v>0</v>
      </c>
      <c r="AZ123">
        <f ca="1"/>
        <v>0</v>
      </c>
      <c r="BA123">
        <f ca="1"/>
        <v>0</v>
      </c>
      <c r="BB123">
        <f ca="1"/>
        <v>0</v>
      </c>
      <c r="BC123">
        <f ca="1"/>
        <v>0</v>
      </c>
      <c r="BD123">
        <f ca="1"/>
        <v>0</v>
      </c>
      <c r="BE123">
        <f ca="1"/>
        <v>0</v>
      </c>
      <c r="BF123">
        <f ca="1"/>
        <v>0</v>
      </c>
      <c r="BG123">
        <f ca="1"/>
        <v>0</v>
      </c>
      <c r="BH123">
        <f ca="1"/>
        <v>0</v>
      </c>
      <c r="BI123">
        <f ca="1"/>
        <v>0</v>
      </c>
      <c r="BJ123">
        <f ca="1"/>
        <v>0</v>
      </c>
      <c r="BK123">
        <f ca="1"/>
        <v>0</v>
      </c>
      <c r="BL123">
        <f ca="1"/>
        <v>0</v>
      </c>
      <c r="BM123">
        <f ca="1"/>
        <v>0</v>
      </c>
      <c r="BN123">
        <f ca="1"/>
        <v>0</v>
      </c>
      <c r="BO123">
        <f ca="1"/>
        <v>0</v>
      </c>
      <c r="BP123">
        <f ca="1"/>
        <v>0</v>
      </c>
      <c r="BQ123">
        <f ca="1"/>
        <v>0</v>
      </c>
      <c r="BR123" t="str">
        <f ca="1"/>
        <v/>
      </c>
      <c r="BS123">
        <f ca="1"/>
        <v>0</v>
      </c>
      <c r="BT123">
        <f ca="1"/>
        <v>0</v>
      </c>
      <c r="BU123" t="b">
        <f ca="1"/>
        <v>0</v>
      </c>
      <c r="BV123" t="b">
        <f ca="1"/>
        <v>0</v>
      </c>
      <c r="BW123">
        <f ca="1"/>
        <v>0</v>
      </c>
      <c r="BX123">
        <f ca="1"/>
        <v>0</v>
      </c>
      <c r="BY123">
        <f ca="1"/>
        <v>0</v>
      </c>
      <c r="BZ123">
        <f ca="1"/>
        <v>0</v>
      </c>
      <c r="CA123">
        <f ca="1"/>
        <v>1</v>
      </c>
      <c r="CB123">
        <f ca="1"/>
        <v>0</v>
      </c>
      <c r="CC123" t="b">
        <f ca="1"/>
        <v>0</v>
      </c>
      <c r="CD123" t="b">
        <f ca="1"/>
        <v>1</v>
      </c>
      <c r="CE123">
        <f ca="1"/>
        <v>0</v>
      </c>
      <c r="CF123">
        <f ca="1"/>
        <v>0</v>
      </c>
      <c r="CG123">
        <f ca="1"/>
        <v>0</v>
      </c>
      <c r="CH123">
        <f ca="1"/>
        <v>0</v>
      </c>
      <c r="CI123" t="b">
        <f ca="1"/>
        <v>0</v>
      </c>
      <c r="CJ123">
        <f ca="1"/>
        <v>0</v>
      </c>
      <c r="CK123">
        <f ca="1"/>
        <v>0</v>
      </c>
      <c r="CL123">
        <f ca="1"/>
        <v>0</v>
      </c>
      <c r="CM123">
        <f ca="1"/>
        <v>0</v>
      </c>
      <c r="CN123">
        <f ca="1"/>
        <v>0</v>
      </c>
      <c r="CO123">
        <f ca="1"/>
        <v>0</v>
      </c>
      <c r="CP123">
        <f ca="1"/>
        <v>0</v>
      </c>
      <c r="CQ123">
        <f ca="1"/>
        <v>0</v>
      </c>
      <c r="CR123">
        <f ca="1"/>
        <v>0</v>
      </c>
      <c r="CS123">
        <f ca="1"/>
        <v>0</v>
      </c>
      <c r="CT123">
        <f ca="1"/>
        <v>0</v>
      </c>
      <c r="CU123" t="b">
        <f ca="1"/>
        <v>0</v>
      </c>
      <c r="CV123" t="b">
        <f ca="1"/>
        <v>1</v>
      </c>
      <c r="CW123">
        <f ca="1"/>
        <v>87</v>
      </c>
      <c r="CX123" t="b">
        <f ca="1"/>
        <v>0</v>
      </c>
      <c r="CY123">
        <f ca="1"/>
        <v>0</v>
      </c>
      <c r="CZ123">
        <f ca="1"/>
        <v>0</v>
      </c>
      <c r="DA123">
        <f ca="1"/>
        <v>0</v>
      </c>
      <c r="DB123" t="b">
        <f ca="1"/>
        <v>0</v>
      </c>
      <c r="DC123" t="b">
        <f ca="1"/>
        <v>0</v>
      </c>
      <c r="DD123">
        <f ca="1"/>
        <v>0</v>
      </c>
      <c r="DE123" t="b">
        <f ca="1"/>
        <v>0</v>
      </c>
      <c r="DF123">
        <f ca="1"/>
        <v>0</v>
      </c>
    </row>
    <row r="124" spans="1:110" x14ac:dyDescent="0.2">
      <c r="A124" t="str">
        <f ca="1"/>
        <v>6_7 Oregon</v>
      </c>
      <c r="B124">
        <f ca="1"/>
        <v>8</v>
      </c>
      <c r="C124">
        <f ca="1"/>
        <v>0</v>
      </c>
      <c r="D124">
        <f ca="1"/>
        <v>0</v>
      </c>
      <c r="E124">
        <f ca="1"/>
        <v>0</v>
      </c>
      <c r="F124">
        <f ca="1"/>
        <v>0</v>
      </c>
      <c r="G124">
        <f ca="1"/>
        <v>0</v>
      </c>
      <c r="H124">
        <f ca="1"/>
        <v>0</v>
      </c>
      <c r="I124">
        <f ca="1"/>
        <v>0</v>
      </c>
      <c r="J124" t="str">
        <f ca="1"/>
        <v>1:39</v>
      </c>
      <c r="K124" t="b">
        <f ca="1"/>
        <v>0</v>
      </c>
      <c r="L124" t="b">
        <f ca="1"/>
        <v>0</v>
      </c>
      <c r="M124" t="b">
        <f ca="1"/>
        <v>0</v>
      </c>
      <c r="N124" t="str">
        <f ca="1"/>
        <v>Zofia</v>
      </c>
      <c r="O124" t="b">
        <f ca="1"/>
        <v>0</v>
      </c>
      <c r="P124">
        <f ca="1"/>
        <v>0</v>
      </c>
      <c r="Q124">
        <f ca="1"/>
        <v>0</v>
      </c>
      <c r="R124">
        <f ca="1"/>
        <v>0</v>
      </c>
      <c r="S124">
        <f ca="1"/>
        <v>0</v>
      </c>
      <c r="T124">
        <f ca="1"/>
        <v>0</v>
      </c>
      <c r="U124">
        <f ca="1"/>
        <v>0</v>
      </c>
      <c r="V124">
        <f ca="1"/>
        <v>0</v>
      </c>
      <c r="W124">
        <f ca="1"/>
        <v>0</v>
      </c>
      <c r="X124">
        <f ca="1"/>
        <v>0</v>
      </c>
      <c r="Y124">
        <f ca="1"/>
        <v>0</v>
      </c>
      <c r="Z124">
        <f ca="1"/>
        <v>8</v>
      </c>
      <c r="AA124">
        <f ca="1"/>
        <v>0</v>
      </c>
      <c r="AB124">
        <f ca="1"/>
        <v>0</v>
      </c>
      <c r="AC124">
        <f ca="1"/>
        <v>0</v>
      </c>
      <c r="AD124">
        <f ca="1"/>
        <v>0</v>
      </c>
      <c r="AE124">
        <f ca="1"/>
        <v>0</v>
      </c>
      <c r="AF124">
        <f ca="1"/>
        <v>0</v>
      </c>
      <c r="AG124">
        <f ca="1"/>
        <v>0</v>
      </c>
      <c r="AH124">
        <f ca="1"/>
        <v>0</v>
      </c>
      <c r="AI124">
        <f ca="1"/>
        <v>0</v>
      </c>
      <c r="AJ124">
        <f ca="1"/>
        <v>0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  <c r="AQ124">
        <f ca="1"/>
        <v>0</v>
      </c>
      <c r="AR124">
        <f ca="1"/>
        <v>0</v>
      </c>
      <c r="AS124">
        <f ca="1"/>
        <v>0</v>
      </c>
      <c r="AT124">
        <f ca="1"/>
        <v>0</v>
      </c>
      <c r="AU124">
        <f ca="1"/>
        <v>0</v>
      </c>
      <c r="AV124">
        <f ca="1"/>
        <v>0</v>
      </c>
      <c r="AW124">
        <f ca="1"/>
        <v>0</v>
      </c>
      <c r="AX124">
        <f ca="1"/>
        <v>0</v>
      </c>
      <c r="AY124">
        <f ca="1"/>
        <v>0</v>
      </c>
      <c r="AZ124">
        <f ca="1"/>
        <v>0</v>
      </c>
      <c r="BA124">
        <f ca="1"/>
        <v>0</v>
      </c>
      <c r="BB124">
        <f ca="1"/>
        <v>0</v>
      </c>
      <c r="BC124">
        <f ca="1"/>
        <v>0</v>
      </c>
      <c r="BD124">
        <f ca="1"/>
        <v>0</v>
      </c>
      <c r="BE124">
        <f ca="1"/>
        <v>0</v>
      </c>
      <c r="BF124">
        <f ca="1"/>
        <v>0</v>
      </c>
      <c r="BG124">
        <f ca="1"/>
        <v>0</v>
      </c>
      <c r="BH124">
        <f ca="1"/>
        <v>0</v>
      </c>
      <c r="BI124">
        <f ca="1"/>
        <v>0</v>
      </c>
      <c r="BJ124">
        <f ca="1"/>
        <v>0</v>
      </c>
      <c r="BK124">
        <f ca="1"/>
        <v>0</v>
      </c>
      <c r="BL124">
        <f ca="1"/>
        <v>0</v>
      </c>
      <c r="BM124">
        <f ca="1"/>
        <v>0</v>
      </c>
      <c r="BN124">
        <f ca="1"/>
        <v>0</v>
      </c>
      <c r="BO124">
        <f ca="1"/>
        <v>0</v>
      </c>
      <c r="BP124">
        <f ca="1"/>
        <v>0</v>
      </c>
      <c r="BQ124">
        <f ca="1"/>
        <v>0</v>
      </c>
      <c r="BR124" t="str">
        <f ca="1"/>
        <v/>
      </c>
      <c r="BS124">
        <f ca="1"/>
        <v>0</v>
      </c>
      <c r="BT124">
        <f ca="1"/>
        <v>0</v>
      </c>
      <c r="BU124" t="b">
        <f ca="1"/>
        <v>0</v>
      </c>
      <c r="BV124" t="b">
        <f ca="1"/>
        <v>0</v>
      </c>
      <c r="BW124">
        <f ca="1"/>
        <v>0</v>
      </c>
      <c r="BX124">
        <f ca="1"/>
        <v>0</v>
      </c>
      <c r="BY124">
        <f ca="1"/>
        <v>0</v>
      </c>
      <c r="BZ124">
        <f ca="1"/>
        <v>0</v>
      </c>
      <c r="CA124">
        <f ca="1"/>
        <v>2</v>
      </c>
      <c r="CB124">
        <f ca="1"/>
        <v>1</v>
      </c>
      <c r="CC124" t="b">
        <f ca="1"/>
        <v>0</v>
      </c>
      <c r="CD124" t="b">
        <f ca="1"/>
        <v>1</v>
      </c>
      <c r="CE124">
        <f ca="1"/>
        <v>0</v>
      </c>
      <c r="CF124">
        <f ca="1"/>
        <v>0</v>
      </c>
      <c r="CG124">
        <f ca="1"/>
        <v>0</v>
      </c>
      <c r="CH124">
        <f ca="1"/>
        <v>99</v>
      </c>
      <c r="CI124">
        <f ca="1"/>
        <v>81</v>
      </c>
      <c r="CJ124">
        <f ca="1"/>
        <v>0</v>
      </c>
      <c r="CK124">
        <f ca="1"/>
        <v>0</v>
      </c>
      <c r="CL124">
        <f ca="1"/>
        <v>0</v>
      </c>
      <c r="CM124">
        <f ca="1"/>
        <v>0</v>
      </c>
      <c r="CN124">
        <f ca="1"/>
        <v>0</v>
      </c>
      <c r="CO124">
        <f ca="1"/>
        <v>0</v>
      </c>
      <c r="CP124">
        <f ca="1"/>
        <v>0</v>
      </c>
      <c r="CQ124">
        <f ca="1"/>
        <v>0</v>
      </c>
      <c r="CR124">
        <f ca="1"/>
        <v>0</v>
      </c>
      <c r="CS124">
        <f ca="1"/>
        <v>0</v>
      </c>
      <c r="CT124">
        <f ca="1"/>
        <v>0</v>
      </c>
      <c r="CU124">
        <f ca="1"/>
        <v>0</v>
      </c>
      <c r="CV124">
        <f ca="1"/>
        <v>0</v>
      </c>
      <c r="CW124">
        <f ca="1"/>
        <v>0</v>
      </c>
      <c r="CX124">
        <f ca="1"/>
        <v>0</v>
      </c>
      <c r="CY124">
        <f ca="1"/>
        <v>0</v>
      </c>
      <c r="CZ124">
        <f ca="1"/>
        <v>0</v>
      </c>
      <c r="DA124">
        <f ca="1"/>
        <v>0</v>
      </c>
      <c r="DB124" t="b">
        <f ca="1"/>
        <v>0</v>
      </c>
      <c r="DC124" t="b">
        <f ca="1"/>
        <v>0</v>
      </c>
      <c r="DD124">
        <f ca="1"/>
        <v>0</v>
      </c>
      <c r="DE124" t="b">
        <f ca="1"/>
        <v>0</v>
      </c>
      <c r="DF124">
        <f ca="1"/>
        <v>0</v>
      </c>
    </row>
    <row r="125" spans="1:110" x14ac:dyDescent="0.2">
      <c r="A125" t="str">
        <f ca="1"/>
        <v>6_7 Oregon</v>
      </c>
      <c r="B125">
        <f ca="1"/>
        <v>9</v>
      </c>
      <c r="C125">
        <f ca="1"/>
        <v>0</v>
      </c>
      <c r="D125">
        <f ca="1"/>
        <v>0</v>
      </c>
      <c r="E125">
        <f ca="1"/>
        <v>0</v>
      </c>
      <c r="F125">
        <f ca="1"/>
        <v>0</v>
      </c>
      <c r="G125">
        <f ca="1"/>
        <v>0</v>
      </c>
      <c r="H125">
        <f ca="1"/>
        <v>0</v>
      </c>
      <c r="I125">
        <f ca="1"/>
        <v>0</v>
      </c>
      <c r="J125" t="str">
        <f ca="1"/>
        <v>1:36</v>
      </c>
      <c r="K125" t="b">
        <f ca="1"/>
        <v>0</v>
      </c>
      <c r="L125" t="b">
        <f ca="1"/>
        <v>0</v>
      </c>
      <c r="M125" t="b">
        <f ca="1"/>
        <v>0</v>
      </c>
      <c r="N125" t="str">
        <f ca="1"/>
        <v>Iana</v>
      </c>
      <c r="O125" t="b">
        <f ca="1"/>
        <v>0</v>
      </c>
      <c r="P125">
        <f ca="1"/>
        <v>0</v>
      </c>
      <c r="Q125">
        <f ca="1"/>
        <v>0</v>
      </c>
      <c r="R125">
        <f ca="1"/>
        <v>0</v>
      </c>
      <c r="S125">
        <f ca="1"/>
        <v>0</v>
      </c>
      <c r="T125">
        <f ca="1"/>
        <v>0</v>
      </c>
      <c r="U125">
        <f ca="1"/>
        <v>0</v>
      </c>
      <c r="V125">
        <f ca="1"/>
        <v>0</v>
      </c>
      <c r="W125">
        <f ca="1"/>
        <v>0</v>
      </c>
      <c r="X125">
        <f ca="1"/>
        <v>0</v>
      </c>
      <c r="Y125">
        <f ca="1"/>
        <v>0</v>
      </c>
      <c r="Z125">
        <f ca="1"/>
        <v>9</v>
      </c>
      <c r="AA125">
        <f ca="1"/>
        <v>0</v>
      </c>
      <c r="AB125">
        <f ca="1"/>
        <v>0</v>
      </c>
      <c r="AC125">
        <f ca="1"/>
        <v>0</v>
      </c>
      <c r="AD125">
        <f ca="1"/>
        <v>0</v>
      </c>
      <c r="AE125">
        <f ca="1"/>
        <v>0</v>
      </c>
      <c r="AF125">
        <f ca="1"/>
        <v>0</v>
      </c>
      <c r="AG125">
        <f ca="1"/>
        <v>0</v>
      </c>
      <c r="AH125">
        <f ca="1"/>
        <v>0</v>
      </c>
      <c r="AI125">
        <f ca="1"/>
        <v>0</v>
      </c>
      <c r="AJ125">
        <f ca="1"/>
        <v>0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  <c r="AQ125">
        <f ca="1"/>
        <v>0</v>
      </c>
      <c r="AR125">
        <f ca="1"/>
        <v>0</v>
      </c>
      <c r="AS125">
        <f ca="1"/>
        <v>0</v>
      </c>
      <c r="AT125">
        <f ca="1"/>
        <v>0</v>
      </c>
      <c r="AU125">
        <f ca="1"/>
        <v>0</v>
      </c>
      <c r="AV125">
        <f ca="1"/>
        <v>0</v>
      </c>
      <c r="AW125">
        <f ca="1"/>
        <v>0</v>
      </c>
      <c r="AX125">
        <f ca="1"/>
        <v>0</v>
      </c>
      <c r="AY125">
        <f ca="1"/>
        <v>0</v>
      </c>
      <c r="AZ125">
        <f ca="1"/>
        <v>0</v>
      </c>
      <c r="BA125">
        <f ca="1"/>
        <v>0</v>
      </c>
      <c r="BB125">
        <f ca="1"/>
        <v>0</v>
      </c>
      <c r="BC125">
        <f ca="1"/>
        <v>0</v>
      </c>
      <c r="BD125">
        <f ca="1"/>
        <v>0</v>
      </c>
      <c r="BE125">
        <f ca="1"/>
        <v>0</v>
      </c>
      <c r="BF125">
        <f ca="1"/>
        <v>0</v>
      </c>
      <c r="BG125">
        <f ca="1"/>
        <v>0</v>
      </c>
      <c r="BH125">
        <f ca="1"/>
        <v>0</v>
      </c>
      <c r="BI125">
        <f ca="1"/>
        <v>0</v>
      </c>
      <c r="BJ125">
        <f ca="1"/>
        <v>0</v>
      </c>
      <c r="BK125">
        <f ca="1"/>
        <v>0</v>
      </c>
      <c r="BL125">
        <f ca="1"/>
        <v>0</v>
      </c>
      <c r="BM125">
        <f ca="1"/>
        <v>0</v>
      </c>
      <c r="BN125">
        <f ca="1"/>
        <v>0</v>
      </c>
      <c r="BO125">
        <f ca="1"/>
        <v>0</v>
      </c>
      <c r="BP125">
        <f ca="1"/>
        <v>0</v>
      </c>
      <c r="BQ125">
        <f ca="1"/>
        <v>0</v>
      </c>
      <c r="BR125" t="str">
        <f ca="1"/>
        <v/>
      </c>
      <c r="BS125">
        <f ca="1"/>
        <v>0</v>
      </c>
      <c r="BT125">
        <f ca="1"/>
        <v>0</v>
      </c>
      <c r="BU125" t="b">
        <f ca="1"/>
        <v>0</v>
      </c>
      <c r="BV125" t="b">
        <f ca="1"/>
        <v>0</v>
      </c>
      <c r="BW125">
        <f ca="1"/>
        <v>0</v>
      </c>
      <c r="BX125">
        <f ca="1"/>
        <v>0</v>
      </c>
      <c r="BY125">
        <f ca="1"/>
        <v>0</v>
      </c>
      <c r="BZ125">
        <f ca="1"/>
        <v>0</v>
      </c>
      <c r="CA125">
        <f ca="1"/>
        <v>0</v>
      </c>
      <c r="CB125">
        <f ca="1"/>
        <v>0</v>
      </c>
      <c r="CC125" t="b">
        <f ca="1"/>
        <v>0</v>
      </c>
      <c r="CD125" t="b">
        <f ca="1"/>
        <v>0</v>
      </c>
      <c r="CE125">
        <f ca="1"/>
        <v>0</v>
      </c>
      <c r="CF125">
        <f ca="1"/>
        <v>0</v>
      </c>
      <c r="CG125">
        <f ca="1"/>
        <v>0</v>
      </c>
      <c r="CH125">
        <f ca="1"/>
        <v>96</v>
      </c>
      <c r="CI125">
        <f ca="1"/>
        <v>84</v>
      </c>
      <c r="CJ125">
        <f ca="1"/>
        <v>0</v>
      </c>
      <c r="CK125">
        <f ca="1"/>
        <v>0</v>
      </c>
      <c r="CL125">
        <f ca="1"/>
        <v>0</v>
      </c>
      <c r="CM125">
        <f ca="1"/>
        <v>0</v>
      </c>
      <c r="CN125">
        <f ca="1"/>
        <v>0</v>
      </c>
      <c r="CO125">
        <f ca="1"/>
        <v>0</v>
      </c>
      <c r="CP125">
        <f ca="1"/>
        <v>0</v>
      </c>
      <c r="CQ125">
        <f ca="1"/>
        <v>0</v>
      </c>
      <c r="CR125">
        <f ca="1"/>
        <v>0</v>
      </c>
      <c r="CS125">
        <f ca="1"/>
        <v>0</v>
      </c>
      <c r="CT125">
        <f ca="1"/>
        <v>0</v>
      </c>
      <c r="CU125">
        <f ca="1"/>
        <v>0</v>
      </c>
      <c r="CV125">
        <f ca="1"/>
        <v>0</v>
      </c>
      <c r="CW125">
        <f ca="1"/>
        <v>0</v>
      </c>
      <c r="CX125">
        <f ca="1"/>
        <v>0</v>
      </c>
      <c r="CY125">
        <f ca="1"/>
        <v>0</v>
      </c>
      <c r="CZ125">
        <f ca="1"/>
        <v>0</v>
      </c>
      <c r="DA125">
        <f ca="1"/>
        <v>0</v>
      </c>
      <c r="DB125" t="b">
        <f ca="1"/>
        <v>0</v>
      </c>
      <c r="DC125" t="b">
        <f ca="1"/>
        <v>0</v>
      </c>
      <c r="DD125">
        <f ca="1"/>
        <v>0</v>
      </c>
      <c r="DE125" t="b">
        <f ca="1"/>
        <v>0</v>
      </c>
      <c r="DF125">
        <f ca="1"/>
        <v>0</v>
      </c>
    </row>
    <row r="126" spans="1:110" x14ac:dyDescent="0.2">
      <c r="A126" t="str">
        <f ca="1"/>
        <v>6_7 Oregon</v>
      </c>
      <c r="B126">
        <f ca="1"/>
        <v>10</v>
      </c>
      <c r="C126">
        <f ca="1"/>
        <v>0</v>
      </c>
      <c r="D126">
        <f ca="1"/>
        <v>0</v>
      </c>
      <c r="E126">
        <f ca="1"/>
        <v>0</v>
      </c>
      <c r="F126">
        <f ca="1"/>
        <v>0</v>
      </c>
      <c r="G126">
        <f ca="1"/>
        <v>0</v>
      </c>
      <c r="H126">
        <f ca="1"/>
        <v>0</v>
      </c>
      <c r="I126">
        <f ca="1"/>
        <v>0</v>
      </c>
      <c r="J126" t="str">
        <f ca="1"/>
        <v>0:55</v>
      </c>
      <c r="K126" t="b">
        <f ca="1"/>
        <v>0</v>
      </c>
      <c r="L126" t="b">
        <f ca="1"/>
        <v>1</v>
      </c>
      <c r="M126" t="b">
        <f ca="1"/>
        <v>0</v>
      </c>
      <c r="N126" t="str">
        <f ca="1"/>
        <v>Zofia</v>
      </c>
      <c r="O126" t="b">
        <f ca="1"/>
        <v>0</v>
      </c>
      <c r="P126">
        <f ca="1"/>
        <v>0</v>
      </c>
      <c r="Q126">
        <f ca="1"/>
        <v>0</v>
      </c>
      <c r="R126">
        <f ca="1"/>
        <v>0</v>
      </c>
      <c r="S126">
        <f ca="1"/>
        <v>0</v>
      </c>
      <c r="T126">
        <f ca="1"/>
        <v>0</v>
      </c>
      <c r="U126">
        <f ca="1"/>
        <v>0</v>
      </c>
      <c r="V126">
        <f ca="1"/>
        <v>0</v>
      </c>
      <c r="W126">
        <f ca="1"/>
        <v>0</v>
      </c>
      <c r="X126">
        <f ca="1"/>
        <v>0</v>
      </c>
      <c r="Y126">
        <f ca="1"/>
        <v>0</v>
      </c>
      <c r="Z126">
        <f ca="1"/>
        <v>10</v>
      </c>
      <c r="AA126">
        <f ca="1"/>
        <v>0</v>
      </c>
      <c r="AB126">
        <f ca="1"/>
        <v>0</v>
      </c>
      <c r="AC126">
        <f ca="1"/>
        <v>0</v>
      </c>
      <c r="AD126">
        <f ca="1"/>
        <v>0</v>
      </c>
      <c r="AE126">
        <f ca="1"/>
        <v>0</v>
      </c>
      <c r="AF126">
        <f ca="1"/>
        <v>0</v>
      </c>
      <c r="AG126">
        <f ca="1"/>
        <v>0</v>
      </c>
      <c r="AH126">
        <f ca="1"/>
        <v>0</v>
      </c>
      <c r="AI126">
        <f ca="1"/>
        <v>0</v>
      </c>
      <c r="AJ126">
        <f ca="1"/>
        <v>0</v>
      </c>
      <c r="AK126">
        <f ca="1"/>
        <v>0</v>
      </c>
      <c r="AL126">
        <f ca="1"/>
        <v>0</v>
      </c>
      <c r="AM126">
        <f ca="1"/>
        <v>0</v>
      </c>
      <c r="AN126">
        <f ca="1"/>
        <v>0</v>
      </c>
      <c r="AO126">
        <f ca="1"/>
        <v>0</v>
      </c>
      <c r="AP126">
        <f ca="1"/>
        <v>0</v>
      </c>
      <c r="AQ126">
        <f ca="1"/>
        <v>0</v>
      </c>
      <c r="AR126">
        <f ca="1"/>
        <v>0</v>
      </c>
      <c r="AS126">
        <f ca="1"/>
        <v>0</v>
      </c>
      <c r="AT126">
        <f ca="1"/>
        <v>0</v>
      </c>
      <c r="AU126">
        <f ca="1"/>
        <v>0</v>
      </c>
      <c r="AV126">
        <f ca="1"/>
        <v>0</v>
      </c>
      <c r="AW126">
        <f ca="1"/>
        <v>0</v>
      </c>
      <c r="AX126">
        <f ca="1"/>
        <v>0</v>
      </c>
      <c r="AY126">
        <f ca="1"/>
        <v>0</v>
      </c>
      <c r="AZ126">
        <f ca="1"/>
        <v>0</v>
      </c>
      <c r="BA126">
        <f ca="1"/>
        <v>0</v>
      </c>
      <c r="BB126">
        <f ca="1"/>
        <v>0</v>
      </c>
      <c r="BC126">
        <f ca="1"/>
        <v>0</v>
      </c>
      <c r="BD126">
        <f ca="1"/>
        <v>0</v>
      </c>
      <c r="BE126">
        <f ca="1"/>
        <v>0</v>
      </c>
      <c r="BF126">
        <f ca="1"/>
        <v>0</v>
      </c>
      <c r="BG126">
        <f ca="1"/>
        <v>0</v>
      </c>
      <c r="BH126">
        <f ca="1"/>
        <v>0</v>
      </c>
      <c r="BI126">
        <f ca="1"/>
        <v>0</v>
      </c>
      <c r="BJ126">
        <f ca="1"/>
        <v>0</v>
      </c>
      <c r="BK126">
        <f ca="1"/>
        <v>0</v>
      </c>
      <c r="BL126">
        <f ca="1"/>
        <v>0</v>
      </c>
      <c r="BM126">
        <f ca="1"/>
        <v>0</v>
      </c>
      <c r="BN126">
        <f ca="1"/>
        <v>0</v>
      </c>
      <c r="BO126">
        <f ca="1"/>
        <v>0</v>
      </c>
      <c r="BP126">
        <f ca="1"/>
        <v>0</v>
      </c>
      <c r="BQ126">
        <f ca="1"/>
        <v>0</v>
      </c>
      <c r="BR126" t="str">
        <f ca="1"/>
        <v/>
      </c>
      <c r="BS126">
        <f ca="1"/>
        <v>0</v>
      </c>
      <c r="BT126">
        <f ca="1"/>
        <v>0</v>
      </c>
      <c r="BU126" t="b">
        <f ca="1"/>
        <v>0</v>
      </c>
      <c r="BV126" t="b">
        <f ca="1"/>
        <v>0</v>
      </c>
      <c r="BW126">
        <f ca="1"/>
        <v>0</v>
      </c>
      <c r="BX126">
        <f ca="1"/>
        <v>0</v>
      </c>
      <c r="BY126">
        <f ca="1"/>
        <v>0</v>
      </c>
      <c r="BZ126">
        <f ca="1"/>
        <v>0</v>
      </c>
      <c r="CA126">
        <f ca="1"/>
        <v>1</v>
      </c>
      <c r="CB126">
        <f ca="1"/>
        <v>1</v>
      </c>
      <c r="CC126" t="b">
        <f ca="1"/>
        <v>0</v>
      </c>
      <c r="CD126" t="b">
        <f ca="1"/>
        <v>1</v>
      </c>
      <c r="CE126">
        <f ca="1"/>
        <v>0</v>
      </c>
      <c r="CF126">
        <f ca="1"/>
        <v>0</v>
      </c>
      <c r="CG126">
        <f ca="1"/>
        <v>0</v>
      </c>
      <c r="CH126">
        <f ca="1"/>
        <v>55</v>
      </c>
      <c r="CI126">
        <f ca="1"/>
        <v>125</v>
      </c>
      <c r="CJ126">
        <f ca="1"/>
        <v>0</v>
      </c>
      <c r="CK126">
        <f ca="1"/>
        <v>0</v>
      </c>
      <c r="CL126">
        <f ca="1"/>
        <v>0</v>
      </c>
      <c r="CM126">
        <f ca="1"/>
        <v>0</v>
      </c>
      <c r="CN126">
        <f ca="1"/>
        <v>0</v>
      </c>
      <c r="CO126">
        <f ca="1"/>
        <v>0</v>
      </c>
      <c r="CP126">
        <f ca="1"/>
        <v>0</v>
      </c>
      <c r="CQ126">
        <f ca="1"/>
        <v>0</v>
      </c>
      <c r="CR126">
        <f ca="1"/>
        <v>0</v>
      </c>
      <c r="CS126">
        <f ca="1"/>
        <v>0</v>
      </c>
      <c r="CT126">
        <f ca="1"/>
        <v>0</v>
      </c>
      <c r="CU126">
        <f ca="1"/>
        <v>0</v>
      </c>
      <c r="CV126">
        <f ca="1"/>
        <v>0</v>
      </c>
      <c r="CW126">
        <f ca="1"/>
        <v>0</v>
      </c>
      <c r="CX126">
        <f ca="1"/>
        <v>0</v>
      </c>
      <c r="CY126">
        <f ca="1"/>
        <v>0</v>
      </c>
      <c r="CZ126">
        <f ca="1"/>
        <v>0</v>
      </c>
      <c r="DA126">
        <f ca="1"/>
        <v>0</v>
      </c>
      <c r="DB126" t="b">
        <f ca="1"/>
        <v>1</v>
      </c>
      <c r="DC126" t="b">
        <f ca="1"/>
        <v>0</v>
      </c>
      <c r="DD126">
        <f ca="1"/>
        <v>0</v>
      </c>
      <c r="DE126" t="b">
        <f ca="1"/>
        <v>0</v>
      </c>
      <c r="DF126">
        <f ca="1"/>
        <v>0</v>
      </c>
    </row>
    <row r="127" spans="1:110" x14ac:dyDescent="0.2">
      <c r="A127" t="str">
        <f ca="1"/>
        <v>6_7 Oregon</v>
      </c>
      <c r="B127">
        <f ca="1"/>
        <v>11</v>
      </c>
      <c r="C127">
        <f ca="1"/>
        <v>0</v>
      </c>
      <c r="D127">
        <f ca="1"/>
        <v>0</v>
      </c>
      <c r="E127">
        <f ca="1"/>
        <v>0</v>
      </c>
      <c r="F127">
        <f ca="1"/>
        <v>0</v>
      </c>
      <c r="G127">
        <f ca="1"/>
        <v>0</v>
      </c>
      <c r="H127">
        <f ca="1"/>
        <v>0</v>
      </c>
      <c r="I127">
        <f ca="1"/>
        <v>0</v>
      </c>
      <c r="J127">
        <f ca="1"/>
        <v>0</v>
      </c>
      <c r="K127" t="b">
        <f ca="1"/>
        <v>0</v>
      </c>
      <c r="L127" t="b">
        <f ca="1"/>
        <v>0</v>
      </c>
      <c r="M127" t="b">
        <f ca="1"/>
        <v>0</v>
      </c>
      <c r="N127" t="str">
        <f ca="1"/>
        <v>Zofia</v>
      </c>
      <c r="O127" t="b">
        <f ca="1"/>
        <v>0</v>
      </c>
      <c r="P127">
        <f ca="1"/>
        <v>0</v>
      </c>
      <c r="Q127">
        <f ca="1"/>
        <v>0</v>
      </c>
      <c r="R127">
        <f ca="1"/>
        <v>0</v>
      </c>
      <c r="S127">
        <f ca="1"/>
        <v>0</v>
      </c>
      <c r="T127">
        <f ca="1"/>
        <v>0</v>
      </c>
      <c r="U127">
        <f ca="1"/>
        <v>0</v>
      </c>
      <c r="V127">
        <f ca="1"/>
        <v>0</v>
      </c>
      <c r="W127">
        <f ca="1"/>
        <v>0</v>
      </c>
      <c r="X127">
        <f ca="1"/>
        <v>0</v>
      </c>
      <c r="Y127">
        <f ca="1"/>
        <v>0</v>
      </c>
      <c r="Z127">
        <f ca="1"/>
        <v>11</v>
      </c>
      <c r="AA127">
        <f ca="1"/>
        <v>0</v>
      </c>
      <c r="AB127">
        <f ca="1"/>
        <v>0</v>
      </c>
      <c r="AC127">
        <f ca="1"/>
        <v>0</v>
      </c>
      <c r="AD127">
        <f ca="1"/>
        <v>0</v>
      </c>
      <c r="AE127">
        <f ca="1"/>
        <v>0</v>
      </c>
      <c r="AF127">
        <f ca="1"/>
        <v>0</v>
      </c>
      <c r="AG127">
        <f ca="1"/>
        <v>0</v>
      </c>
      <c r="AH127">
        <f ca="1"/>
        <v>0</v>
      </c>
      <c r="AI127">
        <f ca="1"/>
        <v>0</v>
      </c>
      <c r="AJ127">
        <f ca="1"/>
        <v>0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  <c r="AQ127">
        <f ca="1"/>
        <v>0</v>
      </c>
      <c r="AR127">
        <f ca="1"/>
        <v>0</v>
      </c>
      <c r="AS127">
        <f ca="1"/>
        <v>0</v>
      </c>
      <c r="AT127">
        <f ca="1"/>
        <v>0</v>
      </c>
      <c r="AU127">
        <f ca="1"/>
        <v>0</v>
      </c>
      <c r="AV127">
        <f ca="1"/>
        <v>0</v>
      </c>
      <c r="AW127">
        <f ca="1"/>
        <v>0</v>
      </c>
      <c r="AX127">
        <f ca="1"/>
        <v>0</v>
      </c>
      <c r="AY127">
        <f ca="1"/>
        <v>0</v>
      </c>
      <c r="AZ127">
        <f ca="1"/>
        <v>0</v>
      </c>
      <c r="BA127">
        <f ca="1"/>
        <v>0</v>
      </c>
      <c r="BB127">
        <f ca="1"/>
        <v>0</v>
      </c>
      <c r="BC127">
        <f ca="1"/>
        <v>0</v>
      </c>
      <c r="BD127">
        <f ca="1"/>
        <v>0</v>
      </c>
      <c r="BE127">
        <f ca="1"/>
        <v>0</v>
      </c>
      <c r="BF127">
        <f ca="1"/>
        <v>0</v>
      </c>
      <c r="BG127">
        <f ca="1"/>
        <v>0</v>
      </c>
      <c r="BH127">
        <f ca="1"/>
        <v>0</v>
      </c>
      <c r="BI127">
        <f ca="1"/>
        <v>0</v>
      </c>
      <c r="BJ127">
        <f ca="1"/>
        <v>0</v>
      </c>
      <c r="BK127">
        <f ca="1"/>
        <v>0</v>
      </c>
      <c r="BL127">
        <f ca="1"/>
        <v>0</v>
      </c>
      <c r="BM127">
        <f ca="1"/>
        <v>0</v>
      </c>
      <c r="BN127">
        <f ca="1"/>
        <v>0</v>
      </c>
      <c r="BO127">
        <f ca="1"/>
        <v>0</v>
      </c>
      <c r="BP127">
        <f ca="1"/>
        <v>0</v>
      </c>
      <c r="BQ127">
        <f ca="1"/>
        <v>0</v>
      </c>
      <c r="BR127" t="str">
        <f ca="1"/>
        <v/>
      </c>
      <c r="BS127">
        <f ca="1"/>
        <v>0</v>
      </c>
      <c r="BT127">
        <f ca="1"/>
        <v>0</v>
      </c>
      <c r="BU127" t="b">
        <f ca="1"/>
        <v>0</v>
      </c>
      <c r="BV127" t="b">
        <f ca="1"/>
        <v>0</v>
      </c>
      <c r="BW127">
        <f ca="1"/>
        <v>0</v>
      </c>
      <c r="BX127">
        <f ca="1"/>
        <v>0</v>
      </c>
      <c r="BY127">
        <f ca="1"/>
        <v>0</v>
      </c>
      <c r="BZ127">
        <f ca="1"/>
        <v>0</v>
      </c>
      <c r="CA127">
        <f ca="1"/>
        <v>3</v>
      </c>
      <c r="CB127">
        <f ca="1"/>
        <v>0</v>
      </c>
      <c r="CC127" t="b">
        <f ca="1"/>
        <v>0</v>
      </c>
      <c r="CD127" t="b">
        <f ca="1"/>
        <v>1</v>
      </c>
      <c r="CE127">
        <f ca="1"/>
        <v>0</v>
      </c>
      <c r="CF127">
        <f ca="1"/>
        <v>0</v>
      </c>
      <c r="CG127">
        <f ca="1"/>
        <v>0</v>
      </c>
      <c r="CH127">
        <f ca="1"/>
        <v>0</v>
      </c>
      <c r="CI127" t="b">
        <f ca="1"/>
        <v>0</v>
      </c>
      <c r="CJ127">
        <f ca="1"/>
        <v>0</v>
      </c>
      <c r="CK127">
        <f ca="1"/>
        <v>0</v>
      </c>
      <c r="CL127">
        <f ca="1"/>
        <v>0</v>
      </c>
      <c r="CM127">
        <f ca="1"/>
        <v>0</v>
      </c>
      <c r="CN127">
        <f ca="1"/>
        <v>0</v>
      </c>
      <c r="CO127">
        <f ca="1"/>
        <v>0</v>
      </c>
      <c r="CP127">
        <f ca="1"/>
        <v>0</v>
      </c>
      <c r="CQ127">
        <f ca="1"/>
        <v>0</v>
      </c>
      <c r="CR127">
        <f ca="1"/>
        <v>0</v>
      </c>
      <c r="CS127">
        <f ca="1"/>
        <v>0</v>
      </c>
      <c r="CT127">
        <f ca="1"/>
        <v>0</v>
      </c>
      <c r="CU127">
        <f ca="1"/>
        <v>0</v>
      </c>
      <c r="CV127">
        <f ca="1"/>
        <v>0</v>
      </c>
      <c r="CW127">
        <f ca="1"/>
        <v>0</v>
      </c>
      <c r="CX127">
        <f ca="1"/>
        <v>0</v>
      </c>
      <c r="CY127">
        <f ca="1"/>
        <v>0</v>
      </c>
      <c r="CZ127">
        <f ca="1"/>
        <v>0</v>
      </c>
      <c r="DA127">
        <f ca="1"/>
        <v>0</v>
      </c>
      <c r="DB127" t="b">
        <f ca="1"/>
        <v>0</v>
      </c>
      <c r="DC127" t="b">
        <f ca="1"/>
        <v>0</v>
      </c>
      <c r="DD127">
        <f ca="1"/>
        <v>0</v>
      </c>
      <c r="DE127" t="b">
        <f ca="1"/>
        <v>0</v>
      </c>
      <c r="DF127">
        <f ca="1"/>
        <v>0</v>
      </c>
    </row>
    <row r="128" spans="1:110" x14ac:dyDescent="0.2">
      <c r="A128" t="str">
        <f ca="1"/>
        <v>6_7 Oregon</v>
      </c>
      <c r="B128">
        <f ca="1"/>
        <v>12</v>
      </c>
      <c r="C128">
        <f ca="1"/>
        <v>0</v>
      </c>
      <c r="D128">
        <f ca="1"/>
        <v>0</v>
      </c>
      <c r="E128">
        <f ca="1"/>
        <v>0</v>
      </c>
      <c r="F128">
        <f ca="1"/>
        <v>0</v>
      </c>
      <c r="G128">
        <f ca="1"/>
        <v>0</v>
      </c>
      <c r="H128">
        <f ca="1"/>
        <v>0</v>
      </c>
      <c r="I128">
        <f ca="1"/>
        <v>0</v>
      </c>
      <c r="J128" t="str">
        <f ca="1"/>
        <v>1:03</v>
      </c>
      <c r="K128" t="b">
        <f ca="1"/>
        <v>0</v>
      </c>
      <c r="L128" t="b">
        <f ca="1"/>
        <v>0</v>
      </c>
      <c r="M128" t="b">
        <f ca="1"/>
        <v>0</v>
      </c>
      <c r="N128" t="str">
        <f ca="1"/>
        <v>Iana</v>
      </c>
      <c r="O128" t="b">
        <f ca="1"/>
        <v>0</v>
      </c>
      <c r="P128">
        <f ca="1"/>
        <v>0</v>
      </c>
      <c r="Q128">
        <f ca="1"/>
        <v>0</v>
      </c>
      <c r="R128">
        <f ca="1"/>
        <v>0</v>
      </c>
      <c r="S128">
        <f ca="1"/>
        <v>0</v>
      </c>
      <c r="T128">
        <f ca="1"/>
        <v>0</v>
      </c>
      <c r="U128">
        <f ca="1"/>
        <v>0</v>
      </c>
      <c r="V128">
        <f ca="1"/>
        <v>0</v>
      </c>
      <c r="W128">
        <f ca="1"/>
        <v>0</v>
      </c>
      <c r="X128">
        <f ca="1"/>
        <v>0</v>
      </c>
      <c r="Y128">
        <f ca="1"/>
        <v>0</v>
      </c>
      <c r="Z128">
        <f ca="1"/>
        <v>12</v>
      </c>
      <c r="AA128">
        <f ca="1"/>
        <v>0</v>
      </c>
      <c r="AB128">
        <f ca="1"/>
        <v>0</v>
      </c>
      <c r="AC128">
        <f ca="1"/>
        <v>0</v>
      </c>
      <c r="AD128">
        <f ca="1"/>
        <v>0</v>
      </c>
      <c r="AE128">
        <f ca="1"/>
        <v>0</v>
      </c>
      <c r="AF128">
        <f ca="1"/>
        <v>0</v>
      </c>
      <c r="AG128">
        <f ca="1"/>
        <v>0</v>
      </c>
      <c r="AH128">
        <f ca="1"/>
        <v>0</v>
      </c>
      <c r="AI128">
        <f ca="1"/>
        <v>0</v>
      </c>
      <c r="AJ128">
        <f ca="1"/>
        <v>0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  <c r="AQ128">
        <f ca="1"/>
        <v>0</v>
      </c>
      <c r="AR128">
        <f ca="1"/>
        <v>0</v>
      </c>
      <c r="AS128">
        <f ca="1"/>
        <v>0</v>
      </c>
      <c r="AT128">
        <f ca="1"/>
        <v>0</v>
      </c>
      <c r="AU128">
        <f ca="1"/>
        <v>0</v>
      </c>
      <c r="AV128">
        <f ca="1"/>
        <v>0</v>
      </c>
      <c r="AW128">
        <f ca="1"/>
        <v>0</v>
      </c>
      <c r="AX128">
        <f ca="1"/>
        <v>0</v>
      </c>
      <c r="AY128">
        <f ca="1"/>
        <v>0</v>
      </c>
      <c r="AZ128">
        <f ca="1"/>
        <v>0</v>
      </c>
      <c r="BA128">
        <f ca="1"/>
        <v>0</v>
      </c>
      <c r="BB128">
        <f ca="1"/>
        <v>0</v>
      </c>
      <c r="BC128">
        <f ca="1"/>
        <v>0</v>
      </c>
      <c r="BD128">
        <f ca="1"/>
        <v>0</v>
      </c>
      <c r="BE128">
        <f ca="1"/>
        <v>0</v>
      </c>
      <c r="BF128">
        <f ca="1"/>
        <v>0</v>
      </c>
      <c r="BG128">
        <f ca="1"/>
        <v>0</v>
      </c>
      <c r="BH128">
        <f ca="1"/>
        <v>0</v>
      </c>
      <c r="BI128">
        <f ca="1"/>
        <v>0</v>
      </c>
      <c r="BJ128">
        <f ca="1"/>
        <v>0</v>
      </c>
      <c r="BK128">
        <f ca="1"/>
        <v>0</v>
      </c>
      <c r="BL128">
        <f ca="1"/>
        <v>0</v>
      </c>
      <c r="BM128">
        <f ca="1"/>
        <v>0</v>
      </c>
      <c r="BN128">
        <f ca="1"/>
        <v>0</v>
      </c>
      <c r="BO128">
        <f ca="1"/>
        <v>0</v>
      </c>
      <c r="BP128">
        <f ca="1"/>
        <v>0</v>
      </c>
      <c r="BQ128">
        <f ca="1"/>
        <v>0</v>
      </c>
      <c r="BR128" t="str">
        <f ca="1"/>
        <v/>
      </c>
      <c r="BS128">
        <f ca="1"/>
        <v>0</v>
      </c>
      <c r="BT128">
        <f ca="1"/>
        <v>0</v>
      </c>
      <c r="BU128" t="b">
        <f ca="1"/>
        <v>0</v>
      </c>
      <c r="BV128" t="b">
        <f ca="1"/>
        <v>0</v>
      </c>
      <c r="BW128">
        <f ca="1"/>
        <v>0</v>
      </c>
      <c r="BX128">
        <f ca="1"/>
        <v>0</v>
      </c>
      <c r="BY128">
        <f ca="1"/>
        <v>0</v>
      </c>
      <c r="BZ128">
        <f ca="1"/>
        <v>0</v>
      </c>
      <c r="CA128">
        <f ca="1"/>
        <v>0</v>
      </c>
      <c r="CB128">
        <f ca="1"/>
        <v>0</v>
      </c>
      <c r="CC128" t="b">
        <f ca="1"/>
        <v>0</v>
      </c>
      <c r="CD128" t="b">
        <f ca="1"/>
        <v>0</v>
      </c>
      <c r="CE128">
        <f ca="1"/>
        <v>0</v>
      </c>
      <c r="CF128">
        <f ca="1"/>
        <v>0</v>
      </c>
      <c r="CG128">
        <f ca="1"/>
        <v>0</v>
      </c>
      <c r="CH128">
        <f ca="1"/>
        <v>63</v>
      </c>
      <c r="CI128">
        <f ca="1"/>
        <v>117</v>
      </c>
      <c r="CJ128">
        <f ca="1"/>
        <v>0</v>
      </c>
      <c r="CK128">
        <f ca="1"/>
        <v>0</v>
      </c>
      <c r="CL128">
        <f ca="1"/>
        <v>0</v>
      </c>
      <c r="CM128">
        <f ca="1"/>
        <v>0</v>
      </c>
      <c r="CN128">
        <f ca="1"/>
        <v>0</v>
      </c>
      <c r="CO128">
        <f ca="1"/>
        <v>0</v>
      </c>
      <c r="CP128">
        <f ca="1"/>
        <v>0</v>
      </c>
      <c r="CQ128">
        <f ca="1"/>
        <v>0</v>
      </c>
      <c r="CR128">
        <f ca="1"/>
        <v>0</v>
      </c>
      <c r="CS128">
        <f ca="1"/>
        <v>0</v>
      </c>
      <c r="CT128">
        <f ca="1"/>
        <v>0</v>
      </c>
      <c r="CU128">
        <f ca="1"/>
        <v>0</v>
      </c>
      <c r="CV128">
        <f ca="1"/>
        <v>0</v>
      </c>
      <c r="CW128">
        <f ca="1"/>
        <v>0</v>
      </c>
      <c r="CX128">
        <f ca="1"/>
        <v>0</v>
      </c>
      <c r="CY128">
        <f ca="1"/>
        <v>0</v>
      </c>
      <c r="CZ128">
        <f ca="1"/>
        <v>0</v>
      </c>
      <c r="DA128">
        <f ca="1"/>
        <v>0</v>
      </c>
      <c r="DB128" t="b">
        <f ca="1"/>
        <v>0</v>
      </c>
      <c r="DC128" t="b">
        <f ca="1"/>
        <v>0</v>
      </c>
      <c r="DD128">
        <f ca="1"/>
        <v>0</v>
      </c>
      <c r="DE128" t="b">
        <f ca="1"/>
        <v>0</v>
      </c>
      <c r="DF128">
        <f ca="1"/>
        <v>0</v>
      </c>
    </row>
    <row r="129" spans="1:110" x14ac:dyDescent="0.2">
      <c r="A129" t="str">
        <f ca="1"/>
        <v>6_7 Oregon</v>
      </c>
      <c r="B129">
        <f ca="1"/>
        <v>13</v>
      </c>
      <c r="C129">
        <f ca="1"/>
        <v>0</v>
      </c>
      <c r="D129">
        <f ca="1"/>
        <v>0</v>
      </c>
      <c r="E129">
        <f ca="1"/>
        <v>0</v>
      </c>
      <c r="F129">
        <f ca="1"/>
        <v>0</v>
      </c>
      <c r="G129">
        <f ca="1"/>
        <v>0</v>
      </c>
      <c r="H129">
        <f ca="1"/>
        <v>0</v>
      </c>
      <c r="I129">
        <f ca="1"/>
        <v>0</v>
      </c>
      <c r="J129" t="str">
        <f ca="1"/>
        <v>1:33</v>
      </c>
      <c r="K129" t="b">
        <f ca="1"/>
        <v>0</v>
      </c>
      <c r="L129" t="b">
        <f ca="1"/>
        <v>0</v>
      </c>
      <c r="M129" t="b">
        <f ca="1"/>
        <v>0</v>
      </c>
      <c r="N129" t="str">
        <f ca="1"/>
        <v>Zofia</v>
      </c>
      <c r="O129" t="b">
        <f ca="1"/>
        <v>0</v>
      </c>
      <c r="P129">
        <f ca="1"/>
        <v>0</v>
      </c>
      <c r="Q129">
        <f ca="1"/>
        <v>0</v>
      </c>
      <c r="R129">
        <f ca="1"/>
        <v>0</v>
      </c>
      <c r="S129">
        <f ca="1"/>
        <v>0</v>
      </c>
      <c r="T129">
        <f ca="1"/>
        <v>0</v>
      </c>
      <c r="U129">
        <f ca="1"/>
        <v>0</v>
      </c>
      <c r="V129">
        <f ca="1"/>
        <v>0</v>
      </c>
      <c r="W129">
        <f ca="1"/>
        <v>0</v>
      </c>
      <c r="X129">
        <f ca="1"/>
        <v>0</v>
      </c>
      <c r="Y129">
        <f ca="1"/>
        <v>0</v>
      </c>
      <c r="Z129">
        <f ca="1"/>
        <v>13</v>
      </c>
      <c r="AA129">
        <f ca="1"/>
        <v>0</v>
      </c>
      <c r="AB129">
        <f ca="1"/>
        <v>0</v>
      </c>
      <c r="AC129">
        <f ca="1"/>
        <v>0</v>
      </c>
      <c r="AD129">
        <f ca="1"/>
        <v>0</v>
      </c>
      <c r="AE129">
        <f ca="1"/>
        <v>0</v>
      </c>
      <c r="AF129">
        <f ca="1"/>
        <v>0</v>
      </c>
      <c r="AG129">
        <f ca="1"/>
        <v>0</v>
      </c>
      <c r="AH129">
        <f ca="1"/>
        <v>0</v>
      </c>
      <c r="AI129">
        <f ca="1"/>
        <v>0</v>
      </c>
      <c r="AJ129">
        <f ca="1"/>
        <v>0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  <c r="AQ129">
        <f ca="1"/>
        <v>0</v>
      </c>
      <c r="AR129">
        <f ca="1"/>
        <v>0</v>
      </c>
      <c r="AS129">
        <f ca="1"/>
        <v>0</v>
      </c>
      <c r="AT129">
        <f ca="1"/>
        <v>0</v>
      </c>
      <c r="AU129">
        <f ca="1"/>
        <v>0</v>
      </c>
      <c r="AV129">
        <f ca="1"/>
        <v>0</v>
      </c>
      <c r="AW129">
        <f ca="1"/>
        <v>0</v>
      </c>
      <c r="AX129">
        <f ca="1"/>
        <v>0</v>
      </c>
      <c r="AY129">
        <f ca="1"/>
        <v>0</v>
      </c>
      <c r="AZ129">
        <f ca="1"/>
        <v>0</v>
      </c>
      <c r="BA129">
        <f ca="1"/>
        <v>0</v>
      </c>
      <c r="BB129">
        <f ca="1"/>
        <v>0</v>
      </c>
      <c r="BC129">
        <f ca="1"/>
        <v>0</v>
      </c>
      <c r="BD129">
        <f ca="1"/>
        <v>0</v>
      </c>
      <c r="BE129">
        <f ca="1"/>
        <v>0</v>
      </c>
      <c r="BF129">
        <f ca="1"/>
        <v>0</v>
      </c>
      <c r="BG129">
        <f ca="1"/>
        <v>0</v>
      </c>
      <c r="BH129">
        <f ca="1"/>
        <v>0</v>
      </c>
      <c r="BI129">
        <f ca="1"/>
        <v>0</v>
      </c>
      <c r="BJ129">
        <f ca="1"/>
        <v>0</v>
      </c>
      <c r="BK129">
        <f ca="1"/>
        <v>0</v>
      </c>
      <c r="BL129">
        <f ca="1"/>
        <v>0</v>
      </c>
      <c r="BM129">
        <f ca="1"/>
        <v>0</v>
      </c>
      <c r="BN129">
        <f ca="1"/>
        <v>0</v>
      </c>
      <c r="BO129">
        <f ca="1"/>
        <v>0</v>
      </c>
      <c r="BP129">
        <f ca="1"/>
        <v>0</v>
      </c>
      <c r="BQ129">
        <f ca="1"/>
        <v>0</v>
      </c>
      <c r="BR129" t="str">
        <f ca="1"/>
        <v/>
      </c>
      <c r="BS129">
        <f ca="1"/>
        <v>0</v>
      </c>
      <c r="BT129">
        <f ca="1"/>
        <v>0</v>
      </c>
      <c r="BU129" t="b">
        <f ca="1"/>
        <v>0</v>
      </c>
      <c r="BV129" t="b">
        <f ca="1"/>
        <v>0</v>
      </c>
      <c r="BW129">
        <f ca="1"/>
        <v>0</v>
      </c>
      <c r="BX129">
        <f ca="1"/>
        <v>0</v>
      </c>
      <c r="BY129">
        <f ca="1"/>
        <v>0</v>
      </c>
      <c r="BZ129">
        <f ca="1"/>
        <v>0</v>
      </c>
      <c r="CA129">
        <f ca="1"/>
        <v>0</v>
      </c>
      <c r="CB129">
        <f ca="1"/>
        <v>0</v>
      </c>
      <c r="CC129" t="b">
        <f ca="1"/>
        <v>0</v>
      </c>
      <c r="CD129" t="b">
        <f ca="1"/>
        <v>0</v>
      </c>
      <c r="CE129">
        <f ca="1"/>
        <v>0</v>
      </c>
      <c r="CF129">
        <f ca="1"/>
        <v>0</v>
      </c>
      <c r="CG129">
        <f ca="1"/>
        <v>0</v>
      </c>
      <c r="CH129">
        <f ca="1"/>
        <v>93</v>
      </c>
      <c r="CI129">
        <f ca="1"/>
        <v>87</v>
      </c>
      <c r="CJ129">
        <f ca="1"/>
        <v>0</v>
      </c>
      <c r="CK129">
        <f ca="1"/>
        <v>0</v>
      </c>
      <c r="CL129">
        <f ca="1"/>
        <v>0</v>
      </c>
      <c r="CM129">
        <f ca="1"/>
        <v>0</v>
      </c>
      <c r="CN129">
        <f ca="1"/>
        <v>0</v>
      </c>
      <c r="CO129">
        <f ca="1"/>
        <v>0</v>
      </c>
      <c r="CP129">
        <f ca="1"/>
        <v>0</v>
      </c>
      <c r="CQ129">
        <f ca="1"/>
        <v>0</v>
      </c>
      <c r="CR129">
        <f ca="1"/>
        <v>0</v>
      </c>
      <c r="CS129">
        <f ca="1"/>
        <v>0</v>
      </c>
      <c r="CT129">
        <f ca="1"/>
        <v>0</v>
      </c>
      <c r="CU129">
        <f ca="1"/>
        <v>0</v>
      </c>
      <c r="CV129">
        <f ca="1"/>
        <v>0</v>
      </c>
      <c r="CW129">
        <f ca="1"/>
        <v>0</v>
      </c>
      <c r="CX129">
        <f ca="1"/>
        <v>0</v>
      </c>
      <c r="CY129">
        <f ca="1"/>
        <v>0</v>
      </c>
      <c r="CZ129">
        <f ca="1"/>
        <v>0</v>
      </c>
      <c r="DA129">
        <f ca="1"/>
        <v>0</v>
      </c>
      <c r="DB129" t="b">
        <f ca="1"/>
        <v>0</v>
      </c>
      <c r="DC129" t="b">
        <f ca="1"/>
        <v>0</v>
      </c>
      <c r="DD129">
        <f ca="1"/>
        <v>0</v>
      </c>
      <c r="DE129" t="b">
        <f ca="1"/>
        <v>0</v>
      </c>
      <c r="DF129">
        <f ca="1"/>
        <v>0</v>
      </c>
    </row>
    <row r="130" spans="1:110" x14ac:dyDescent="0.2">
      <c r="A130" t="str">
        <f ca="1"/>
        <v>6_7 Oregon</v>
      </c>
      <c r="B130">
        <f ca="1"/>
        <v>14</v>
      </c>
      <c r="C130">
        <f ca="1"/>
        <v>0</v>
      </c>
      <c r="D130">
        <f ca="1"/>
        <v>0</v>
      </c>
      <c r="E130">
        <f ca="1"/>
        <v>0</v>
      </c>
      <c r="F130">
        <f ca="1"/>
        <v>0</v>
      </c>
      <c r="G130">
        <f ca="1"/>
        <v>0</v>
      </c>
      <c r="H130">
        <f ca="1"/>
        <v>0</v>
      </c>
      <c r="I130">
        <f ca="1"/>
        <v>0</v>
      </c>
      <c r="J130">
        <f ca="1"/>
        <v>0</v>
      </c>
      <c r="K130" t="b">
        <f ca="1"/>
        <v>0</v>
      </c>
      <c r="L130" t="b">
        <f ca="1"/>
        <v>0</v>
      </c>
      <c r="M130" t="b">
        <f ca="1"/>
        <v>0</v>
      </c>
      <c r="N130" t="str">
        <f ca="1"/>
        <v>Jager</v>
      </c>
      <c r="O130" t="b">
        <f ca="1"/>
        <v>0</v>
      </c>
      <c r="P130">
        <f ca="1"/>
        <v>0</v>
      </c>
      <c r="Q130">
        <f ca="1"/>
        <v>0</v>
      </c>
      <c r="R130">
        <f ca="1"/>
        <v>0</v>
      </c>
      <c r="S130">
        <f ca="1"/>
        <v>0</v>
      </c>
      <c r="T130">
        <f ca="1"/>
        <v>0</v>
      </c>
      <c r="U130">
        <f ca="1"/>
        <v>0</v>
      </c>
      <c r="V130">
        <f ca="1"/>
        <v>0</v>
      </c>
      <c r="W130">
        <f ca="1"/>
        <v>0</v>
      </c>
      <c r="X130">
        <f ca="1"/>
        <v>0</v>
      </c>
      <c r="Y130">
        <f ca="1"/>
        <v>0</v>
      </c>
      <c r="Z130">
        <f ca="1"/>
        <v>14</v>
      </c>
      <c r="AA130">
        <f ca="1"/>
        <v>0</v>
      </c>
      <c r="AB130">
        <f ca="1"/>
        <v>0</v>
      </c>
      <c r="AC130">
        <f ca="1"/>
        <v>0</v>
      </c>
      <c r="AD130">
        <f ca="1"/>
        <v>0</v>
      </c>
      <c r="AE130">
        <f ca="1"/>
        <v>0</v>
      </c>
      <c r="AF130">
        <f ca="1"/>
        <v>0</v>
      </c>
      <c r="AG130">
        <f ca="1"/>
        <v>0</v>
      </c>
      <c r="AH130">
        <f ca="1"/>
        <v>0</v>
      </c>
      <c r="AI130">
        <f ca="1"/>
        <v>0</v>
      </c>
      <c r="AJ130">
        <f ca="1"/>
        <v>0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  <c r="AQ130">
        <f ca="1"/>
        <v>0</v>
      </c>
      <c r="AR130">
        <f ca="1"/>
        <v>0</v>
      </c>
      <c r="AS130">
        <f ca="1"/>
        <v>0</v>
      </c>
      <c r="AT130">
        <f ca="1"/>
        <v>0</v>
      </c>
      <c r="AU130">
        <f ca="1"/>
        <v>0</v>
      </c>
      <c r="AV130">
        <f ca="1"/>
        <v>0</v>
      </c>
      <c r="AW130">
        <f ca="1"/>
        <v>0</v>
      </c>
      <c r="AX130">
        <f ca="1"/>
        <v>0</v>
      </c>
      <c r="AY130">
        <f ca="1"/>
        <v>0</v>
      </c>
      <c r="AZ130">
        <f ca="1"/>
        <v>0</v>
      </c>
      <c r="BA130">
        <f ca="1"/>
        <v>0</v>
      </c>
      <c r="BB130">
        <f ca="1"/>
        <v>0</v>
      </c>
      <c r="BC130">
        <f ca="1"/>
        <v>0</v>
      </c>
      <c r="BD130">
        <f ca="1"/>
        <v>0</v>
      </c>
      <c r="BE130">
        <f ca="1"/>
        <v>0</v>
      </c>
      <c r="BF130">
        <f ca="1"/>
        <v>0</v>
      </c>
      <c r="BG130">
        <f ca="1"/>
        <v>0</v>
      </c>
      <c r="BH130">
        <f ca="1"/>
        <v>0</v>
      </c>
      <c r="BI130">
        <f ca="1"/>
        <v>0</v>
      </c>
      <c r="BJ130">
        <f ca="1"/>
        <v>0</v>
      </c>
      <c r="BK130">
        <f ca="1"/>
        <v>0</v>
      </c>
      <c r="BL130">
        <f ca="1"/>
        <v>0</v>
      </c>
      <c r="BM130">
        <f ca="1"/>
        <v>0</v>
      </c>
      <c r="BN130">
        <f ca="1"/>
        <v>0</v>
      </c>
      <c r="BO130">
        <f ca="1"/>
        <v>0</v>
      </c>
      <c r="BP130">
        <f ca="1"/>
        <v>0</v>
      </c>
      <c r="BQ130">
        <f ca="1"/>
        <v>0</v>
      </c>
      <c r="BR130" t="str">
        <f ca="1"/>
        <v/>
      </c>
      <c r="BS130">
        <f ca="1"/>
        <v>0</v>
      </c>
      <c r="BT130">
        <f ca="1"/>
        <v>0</v>
      </c>
      <c r="BU130" t="b">
        <f ca="1"/>
        <v>0</v>
      </c>
      <c r="BV130" t="b">
        <f ca="1"/>
        <v>0</v>
      </c>
      <c r="BW130">
        <f ca="1"/>
        <v>0</v>
      </c>
      <c r="BX130">
        <f ca="1"/>
        <v>0</v>
      </c>
      <c r="BY130">
        <f ca="1"/>
        <v>0</v>
      </c>
      <c r="BZ130">
        <f ca="1"/>
        <v>0</v>
      </c>
      <c r="CA130">
        <f ca="1"/>
        <v>0</v>
      </c>
      <c r="CB130">
        <f ca="1"/>
        <v>0</v>
      </c>
      <c r="CC130" t="b">
        <f ca="1"/>
        <v>0</v>
      </c>
      <c r="CD130" t="b">
        <f ca="1"/>
        <v>1</v>
      </c>
      <c r="CE130">
        <f ca="1"/>
        <v>0</v>
      </c>
      <c r="CF130">
        <f ca="1"/>
        <v>0</v>
      </c>
      <c r="CG130">
        <f ca="1"/>
        <v>0</v>
      </c>
      <c r="CH130">
        <f ca="1"/>
        <v>0</v>
      </c>
      <c r="CI130" t="b">
        <f ca="1"/>
        <v>0</v>
      </c>
      <c r="CJ130">
        <f ca="1"/>
        <v>0</v>
      </c>
      <c r="CK130">
        <f ca="1"/>
        <v>0</v>
      </c>
      <c r="CL130">
        <f ca="1"/>
        <v>0</v>
      </c>
      <c r="CM130">
        <f ca="1"/>
        <v>0</v>
      </c>
      <c r="CN130">
        <f ca="1"/>
        <v>0</v>
      </c>
      <c r="CO130">
        <f ca="1"/>
        <v>0</v>
      </c>
      <c r="CP130">
        <f ca="1"/>
        <v>0</v>
      </c>
      <c r="CQ130">
        <f ca="1"/>
        <v>0</v>
      </c>
      <c r="CR130">
        <f ca="1"/>
        <v>0</v>
      </c>
      <c r="CS130">
        <f ca="1"/>
        <v>0</v>
      </c>
      <c r="CT130">
        <f ca="1"/>
        <v>0</v>
      </c>
      <c r="CU130">
        <f ca="1"/>
        <v>0</v>
      </c>
      <c r="CV130">
        <f ca="1"/>
        <v>0</v>
      </c>
      <c r="CW130">
        <f ca="1"/>
        <v>0</v>
      </c>
      <c r="CX130">
        <f ca="1"/>
        <v>0</v>
      </c>
      <c r="CY130">
        <f ca="1"/>
        <v>0</v>
      </c>
      <c r="CZ130">
        <f ca="1"/>
        <v>0</v>
      </c>
      <c r="DA130">
        <f ca="1"/>
        <v>0</v>
      </c>
      <c r="DB130" t="b">
        <f ca="1"/>
        <v>0</v>
      </c>
      <c r="DC130" t="b">
        <f ca="1"/>
        <v>0</v>
      </c>
      <c r="DD130">
        <f ca="1"/>
        <v>0</v>
      </c>
      <c r="DE130" t="b">
        <f ca="1"/>
        <v>0</v>
      </c>
      <c r="DF130">
        <f ca="1"/>
        <v>0</v>
      </c>
    </row>
    <row r="131" spans="1:110" x14ac:dyDescent="0.2">
      <c r="A131" t="str">
        <f ca="1"/>
        <v>6_7 Villa</v>
      </c>
      <c r="B131">
        <f ca="1"/>
        <v>1</v>
      </c>
      <c r="C131">
        <f ca="1"/>
        <v>0</v>
      </c>
      <c r="D131">
        <f ca="1"/>
        <v>0</v>
      </c>
      <c r="E131">
        <f ca="1"/>
        <v>0</v>
      </c>
      <c r="F131">
        <f ca="1"/>
        <v>0</v>
      </c>
      <c r="G131">
        <f ca="1"/>
        <v>0</v>
      </c>
      <c r="H131">
        <f ca="1"/>
        <v>0</v>
      </c>
      <c r="I131">
        <f ca="1"/>
        <v>0</v>
      </c>
      <c r="J131">
        <f ca="1"/>
        <v>0</v>
      </c>
      <c r="K131" t="b">
        <f ca="1"/>
        <v>0</v>
      </c>
      <c r="L131" t="b">
        <f ca="1"/>
        <v>0</v>
      </c>
      <c r="M131" t="b">
        <f ca="1"/>
        <v>0</v>
      </c>
      <c r="N131" t="str">
        <f ca="1"/>
        <v>Melusi</v>
      </c>
      <c r="O131" t="b">
        <f ca="1"/>
        <v>0</v>
      </c>
      <c r="P131">
        <f ca="1"/>
        <v>0</v>
      </c>
      <c r="Q131">
        <f ca="1"/>
        <v>0</v>
      </c>
      <c r="R131">
        <f ca="1"/>
        <v>0</v>
      </c>
      <c r="S131">
        <f ca="1"/>
        <v>0</v>
      </c>
      <c r="T131">
        <f ca="1"/>
        <v>0</v>
      </c>
      <c r="U131">
        <f ca="1"/>
        <v>0</v>
      </c>
      <c r="V131">
        <f ca="1"/>
        <v>0</v>
      </c>
      <c r="W131">
        <f ca="1"/>
        <v>0</v>
      </c>
      <c r="X131">
        <f ca="1"/>
        <v>0</v>
      </c>
      <c r="Y131">
        <f ca="1"/>
        <v>0</v>
      </c>
      <c r="Z131">
        <f ca="1"/>
        <v>1</v>
      </c>
      <c r="AA131">
        <f ca="1"/>
        <v>0</v>
      </c>
      <c r="AB131">
        <f ca="1"/>
        <v>0</v>
      </c>
      <c r="AC131">
        <f ca="1"/>
        <v>0</v>
      </c>
      <c r="AD131">
        <f ca="1"/>
        <v>0</v>
      </c>
      <c r="AE131">
        <f ca="1"/>
        <v>0</v>
      </c>
      <c r="AF131">
        <f ca="1"/>
        <v>0</v>
      </c>
      <c r="AG131">
        <f ca="1"/>
        <v>0</v>
      </c>
      <c r="AH131">
        <f ca="1"/>
        <v>0</v>
      </c>
      <c r="AI131">
        <f ca="1"/>
        <v>0</v>
      </c>
      <c r="AJ131">
        <f ca="1"/>
        <v>0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  <c r="AQ131">
        <f ca="1"/>
        <v>0</v>
      </c>
      <c r="AR131">
        <f ca="1"/>
        <v>0</v>
      </c>
      <c r="AS131">
        <f ca="1"/>
        <v>0</v>
      </c>
      <c r="AT131">
        <f ca="1"/>
        <v>0</v>
      </c>
      <c r="AU131">
        <f ca="1"/>
        <v>0</v>
      </c>
      <c r="AV131">
        <f ca="1"/>
        <v>0</v>
      </c>
      <c r="AW131">
        <f ca="1"/>
        <v>0</v>
      </c>
      <c r="AX131">
        <f ca="1"/>
        <v>0</v>
      </c>
      <c r="AY131">
        <f ca="1"/>
        <v>0</v>
      </c>
      <c r="AZ131">
        <f ca="1"/>
        <v>0</v>
      </c>
      <c r="BA131">
        <f ca="1"/>
        <v>0</v>
      </c>
      <c r="BB131">
        <f ca="1"/>
        <v>0</v>
      </c>
      <c r="BC131">
        <f ca="1"/>
        <v>0</v>
      </c>
      <c r="BD131">
        <f ca="1"/>
        <v>0</v>
      </c>
      <c r="BE131">
        <f ca="1"/>
        <v>0</v>
      </c>
      <c r="BF131">
        <f ca="1"/>
        <v>0</v>
      </c>
      <c r="BG131">
        <f ca="1"/>
        <v>0</v>
      </c>
      <c r="BH131">
        <f ca="1"/>
        <v>0</v>
      </c>
      <c r="BI131">
        <f ca="1"/>
        <v>0</v>
      </c>
      <c r="BJ131">
        <f ca="1"/>
        <v>0</v>
      </c>
      <c r="BK131">
        <f ca="1"/>
        <v>0</v>
      </c>
      <c r="BL131">
        <f ca="1"/>
        <v>0</v>
      </c>
      <c r="BM131">
        <f ca="1"/>
        <v>0</v>
      </c>
      <c r="BN131">
        <f ca="1"/>
        <v>0</v>
      </c>
      <c r="BO131">
        <f ca="1"/>
        <v>0</v>
      </c>
      <c r="BP131">
        <f ca="1"/>
        <v>0</v>
      </c>
      <c r="BQ131">
        <f ca="1"/>
        <v>0</v>
      </c>
      <c r="BR131" t="str">
        <f ca="1"/>
        <v/>
      </c>
      <c r="BS131">
        <f ca="1"/>
        <v>0</v>
      </c>
      <c r="BT131">
        <f ca="1"/>
        <v>0</v>
      </c>
      <c r="BU131" t="b">
        <f ca="1"/>
        <v>0</v>
      </c>
      <c r="BV131" t="b">
        <f ca="1"/>
        <v>0</v>
      </c>
      <c r="BW131">
        <f ca="1"/>
        <v>0</v>
      </c>
      <c r="BX131">
        <f ca="1"/>
        <v>0</v>
      </c>
      <c r="BY131">
        <f ca="1"/>
        <v>0</v>
      </c>
      <c r="BZ131">
        <f ca="1"/>
        <v>0</v>
      </c>
      <c r="CA131">
        <f ca="1"/>
        <v>1</v>
      </c>
      <c r="CB131">
        <f ca="1"/>
        <v>1</v>
      </c>
      <c r="CC131" t="b">
        <f ca="1"/>
        <v>0</v>
      </c>
      <c r="CD131" t="b">
        <f ca="1"/>
        <v>1</v>
      </c>
      <c r="CE131">
        <f ca="1"/>
        <v>0</v>
      </c>
      <c r="CF131">
        <f ca="1"/>
        <v>0</v>
      </c>
      <c r="CG131">
        <f ca="1"/>
        <v>0</v>
      </c>
      <c r="CH131">
        <f ca="1"/>
        <v>0</v>
      </c>
      <c r="CI131" t="b">
        <f ca="1"/>
        <v>0</v>
      </c>
      <c r="CJ131">
        <f ca="1"/>
        <v>0</v>
      </c>
      <c r="CK131">
        <f ca="1"/>
        <v>0</v>
      </c>
      <c r="CL131">
        <f ca="1"/>
        <v>0</v>
      </c>
      <c r="CM131">
        <f ca="1"/>
        <v>0</v>
      </c>
      <c r="CN131">
        <f ca="1"/>
        <v>0</v>
      </c>
      <c r="CO131">
        <f ca="1"/>
        <v>0</v>
      </c>
      <c r="CP131">
        <f ca="1"/>
        <v>0</v>
      </c>
      <c r="CQ131">
        <f ca="1"/>
        <v>0</v>
      </c>
      <c r="CR131">
        <f ca="1"/>
        <v>0</v>
      </c>
      <c r="CS131">
        <f ca="1"/>
        <v>0</v>
      </c>
      <c r="CT131">
        <f ca="1"/>
        <v>0</v>
      </c>
      <c r="CU131" t="b">
        <f ca="1"/>
        <v>0</v>
      </c>
      <c r="CV131" t="b">
        <f ca="1"/>
        <v>1</v>
      </c>
      <c r="CW131">
        <f ca="1"/>
        <v>60</v>
      </c>
      <c r="CX131" t="b">
        <f ca="1"/>
        <v>0</v>
      </c>
      <c r="CY131">
        <f ca="1"/>
        <v>0</v>
      </c>
      <c r="CZ131">
        <f ca="1"/>
        <v>1</v>
      </c>
      <c r="DA131">
        <f ca="1"/>
        <v>0</v>
      </c>
      <c r="DB131" t="b">
        <f ca="1"/>
        <v>0</v>
      </c>
      <c r="DC131" t="b">
        <f ca="1"/>
        <v>0</v>
      </c>
      <c r="DD131">
        <f ca="1"/>
        <v>0</v>
      </c>
      <c r="DE131" t="b">
        <f ca="1"/>
        <v>0</v>
      </c>
      <c r="DF131">
        <f ca="1"/>
        <v>0</v>
      </c>
    </row>
    <row r="132" spans="1:110" x14ac:dyDescent="0.2">
      <c r="A132" t="str">
        <f ca="1"/>
        <v>6_7 Villa</v>
      </c>
      <c r="B132">
        <f ca="1"/>
        <v>2</v>
      </c>
      <c r="C132">
        <f ca="1"/>
        <v>0</v>
      </c>
      <c r="D132">
        <f ca="1"/>
        <v>0</v>
      </c>
      <c r="E132">
        <f ca="1"/>
        <v>0</v>
      </c>
      <c r="F132">
        <f ca="1"/>
        <v>0</v>
      </c>
      <c r="G132">
        <f ca="1"/>
        <v>0</v>
      </c>
      <c r="H132">
        <f ca="1"/>
        <v>0</v>
      </c>
      <c r="I132">
        <f ca="1"/>
        <v>0</v>
      </c>
      <c r="J132" t="str">
        <f ca="1"/>
        <v>2:01</v>
      </c>
      <c r="K132" t="b">
        <f ca="1"/>
        <v>0</v>
      </c>
      <c r="L132" t="b">
        <f ca="1"/>
        <v>0</v>
      </c>
      <c r="M132" t="b">
        <f ca="1"/>
        <v>0</v>
      </c>
      <c r="N132" t="str">
        <f ca="1"/>
        <v>Melusi</v>
      </c>
      <c r="O132" t="b">
        <f ca="1"/>
        <v>0</v>
      </c>
      <c r="P132">
        <f ca="1"/>
        <v>0</v>
      </c>
      <c r="Q132">
        <f ca="1"/>
        <v>0</v>
      </c>
      <c r="R132">
        <f ca="1"/>
        <v>0</v>
      </c>
      <c r="S132">
        <f ca="1"/>
        <v>0</v>
      </c>
      <c r="T132">
        <f ca="1"/>
        <v>0</v>
      </c>
      <c r="U132">
        <f ca="1"/>
        <v>0</v>
      </c>
      <c r="V132">
        <f ca="1"/>
        <v>0</v>
      </c>
      <c r="W132">
        <f ca="1"/>
        <v>0</v>
      </c>
      <c r="X132">
        <f ca="1"/>
        <v>0</v>
      </c>
      <c r="Y132">
        <f ca="1"/>
        <v>0</v>
      </c>
      <c r="Z132">
        <f ca="1"/>
        <v>2</v>
      </c>
      <c r="AA132">
        <f ca="1"/>
        <v>0</v>
      </c>
      <c r="AB132">
        <f ca="1"/>
        <v>0</v>
      </c>
      <c r="AC132">
        <f ca="1"/>
        <v>0</v>
      </c>
      <c r="AD132">
        <f ca="1"/>
        <v>0</v>
      </c>
      <c r="AE132">
        <f ca="1"/>
        <v>0</v>
      </c>
      <c r="AF132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0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  <c r="AQ132">
        <f ca="1"/>
        <v>0</v>
      </c>
      <c r="AR132">
        <f ca="1"/>
        <v>0</v>
      </c>
      <c r="AS132">
        <f ca="1"/>
        <v>0</v>
      </c>
      <c r="AT132">
        <f ca="1"/>
        <v>0</v>
      </c>
      <c r="AU132">
        <f ca="1"/>
        <v>0</v>
      </c>
      <c r="AV132">
        <f ca="1"/>
        <v>0</v>
      </c>
      <c r="AW132">
        <f ca="1"/>
        <v>0</v>
      </c>
      <c r="AX132">
        <f ca="1"/>
        <v>0</v>
      </c>
      <c r="AY132">
        <f ca="1"/>
        <v>0</v>
      </c>
      <c r="AZ132">
        <f ca="1"/>
        <v>0</v>
      </c>
      <c r="BA132">
        <f ca="1"/>
        <v>0</v>
      </c>
      <c r="BB132">
        <f ca="1"/>
        <v>0</v>
      </c>
      <c r="BC132">
        <f ca="1"/>
        <v>0</v>
      </c>
      <c r="BD132">
        <f ca="1"/>
        <v>0</v>
      </c>
      <c r="BE132">
        <f ca="1"/>
        <v>0</v>
      </c>
      <c r="BF132">
        <f ca="1"/>
        <v>0</v>
      </c>
      <c r="BG132">
        <f ca="1"/>
        <v>0</v>
      </c>
      <c r="BH132">
        <f ca="1"/>
        <v>0</v>
      </c>
      <c r="BI132">
        <f ca="1"/>
        <v>0</v>
      </c>
      <c r="BJ132">
        <f ca="1"/>
        <v>0</v>
      </c>
      <c r="BK132">
        <f ca="1"/>
        <v>0</v>
      </c>
      <c r="BL132">
        <f ca="1"/>
        <v>0</v>
      </c>
      <c r="BM132">
        <f ca="1"/>
        <v>0</v>
      </c>
      <c r="BN132">
        <f ca="1"/>
        <v>0</v>
      </c>
      <c r="BO132">
        <f ca="1"/>
        <v>0</v>
      </c>
      <c r="BP132">
        <f ca="1"/>
        <v>0</v>
      </c>
      <c r="BQ132">
        <f ca="1"/>
        <v>0</v>
      </c>
      <c r="BR132" t="str">
        <f ca="1"/>
        <v/>
      </c>
      <c r="BS132">
        <f ca="1"/>
        <v>0</v>
      </c>
      <c r="BT132">
        <f ca="1"/>
        <v>0</v>
      </c>
      <c r="BU132" t="b">
        <f ca="1"/>
        <v>0</v>
      </c>
      <c r="BV132" t="b">
        <f ca="1"/>
        <v>0</v>
      </c>
      <c r="BW132">
        <f ca="1"/>
        <v>0</v>
      </c>
      <c r="BX132">
        <f ca="1"/>
        <v>0</v>
      </c>
      <c r="BY132">
        <f ca="1"/>
        <v>0</v>
      </c>
      <c r="BZ132">
        <f ca="1"/>
        <v>0</v>
      </c>
      <c r="CA132">
        <f ca="1"/>
        <v>0</v>
      </c>
      <c r="CB132">
        <f ca="1"/>
        <v>0</v>
      </c>
      <c r="CC132" t="b">
        <f ca="1"/>
        <v>0</v>
      </c>
      <c r="CD132" t="b">
        <f ca="1"/>
        <v>0</v>
      </c>
      <c r="CE132">
        <f ca="1"/>
        <v>0</v>
      </c>
      <c r="CF132">
        <f ca="1"/>
        <v>0</v>
      </c>
      <c r="CG132">
        <f ca="1"/>
        <v>0</v>
      </c>
      <c r="CH132">
        <f ca="1"/>
        <v>121</v>
      </c>
      <c r="CI132">
        <f ca="1"/>
        <v>59</v>
      </c>
      <c r="CJ132">
        <f ca="1"/>
        <v>0</v>
      </c>
      <c r="CK132">
        <f ca="1"/>
        <v>0</v>
      </c>
      <c r="CL132">
        <f ca="1"/>
        <v>0</v>
      </c>
      <c r="CM132">
        <f ca="1"/>
        <v>0</v>
      </c>
      <c r="CN132">
        <f ca="1"/>
        <v>0</v>
      </c>
      <c r="CO132">
        <f ca="1"/>
        <v>0</v>
      </c>
      <c r="CP132">
        <f ca="1"/>
        <v>0</v>
      </c>
      <c r="CQ132">
        <f ca="1"/>
        <v>0</v>
      </c>
      <c r="CR132">
        <f ca="1"/>
        <v>0</v>
      </c>
      <c r="CS132">
        <f ca="1"/>
        <v>0</v>
      </c>
      <c r="CT132">
        <f ca="1"/>
        <v>0</v>
      </c>
      <c r="CU132" t="b">
        <f ca="1"/>
        <v>1</v>
      </c>
      <c r="CV132" t="b">
        <f ca="1"/>
        <v>0</v>
      </c>
      <c r="CW132" t="b">
        <f ca="1"/>
        <v>0</v>
      </c>
      <c r="CX132">
        <f ca="1"/>
        <v>59</v>
      </c>
      <c r="CY132">
        <f ca="1"/>
        <v>2</v>
      </c>
      <c r="CZ132">
        <f ca="1"/>
        <v>0</v>
      </c>
      <c r="DA132">
        <f ca="1"/>
        <v>0</v>
      </c>
      <c r="DB132" t="b">
        <f ca="1"/>
        <v>0</v>
      </c>
      <c r="DC132" t="b">
        <f ca="1"/>
        <v>0</v>
      </c>
      <c r="DD132">
        <f ca="1"/>
        <v>0</v>
      </c>
      <c r="DE132" t="b">
        <f ca="1"/>
        <v>0</v>
      </c>
      <c r="DF132">
        <f ca="1"/>
        <v>0</v>
      </c>
    </row>
    <row r="133" spans="1:110" x14ac:dyDescent="0.2">
      <c r="A133" t="str">
        <f ca="1"/>
        <v>6_7 Villa</v>
      </c>
      <c r="B133">
        <f ca="1"/>
        <v>3</v>
      </c>
      <c r="C133">
        <f ca="1"/>
        <v>0</v>
      </c>
      <c r="D133">
        <f ca="1"/>
        <v>0</v>
      </c>
      <c r="E133">
        <f ca="1"/>
        <v>0</v>
      </c>
      <c r="F133">
        <f ca="1"/>
        <v>0</v>
      </c>
      <c r="G133">
        <f ca="1"/>
        <v>0</v>
      </c>
      <c r="H133">
        <f ca="1"/>
        <v>0</v>
      </c>
      <c r="I133">
        <f ca="1"/>
        <v>0</v>
      </c>
      <c r="J133" t="str">
        <f ca="1"/>
        <v>0:36</v>
      </c>
      <c r="K133" t="b">
        <f ca="1"/>
        <v>0</v>
      </c>
      <c r="L133" t="b">
        <f ca="1"/>
        <v>0</v>
      </c>
      <c r="M133" t="b">
        <f ca="1"/>
        <v>0</v>
      </c>
      <c r="N133" t="str">
        <f ca="1"/>
        <v>Melusi</v>
      </c>
      <c r="O133" t="b">
        <f ca="1"/>
        <v>0</v>
      </c>
      <c r="P133">
        <f ca="1"/>
        <v>0</v>
      </c>
      <c r="Q133">
        <f ca="1"/>
        <v>0</v>
      </c>
      <c r="R133">
        <f ca="1"/>
        <v>0</v>
      </c>
      <c r="S133">
        <f ca="1"/>
        <v>0</v>
      </c>
      <c r="T133">
        <f ca="1"/>
        <v>0</v>
      </c>
      <c r="U133">
        <f ca="1"/>
        <v>0</v>
      </c>
      <c r="V133">
        <f ca="1"/>
        <v>0</v>
      </c>
      <c r="W133">
        <f ca="1"/>
        <v>0</v>
      </c>
      <c r="X133">
        <f ca="1"/>
        <v>0</v>
      </c>
      <c r="Y133">
        <f ca="1"/>
        <v>0</v>
      </c>
      <c r="Z133">
        <f ca="1"/>
        <v>3</v>
      </c>
      <c r="AA133">
        <f ca="1"/>
        <v>0</v>
      </c>
      <c r="AB133">
        <f ca="1"/>
        <v>0</v>
      </c>
      <c r="AC133">
        <f ca="1"/>
        <v>0</v>
      </c>
      <c r="AD133">
        <f ca="1"/>
        <v>0</v>
      </c>
      <c r="AE133">
        <f ca="1"/>
        <v>0</v>
      </c>
      <c r="AF133">
        <f ca="1"/>
        <v>0</v>
      </c>
      <c r="AG133">
        <f ca="1"/>
        <v>0</v>
      </c>
      <c r="AH133">
        <f ca="1"/>
        <v>0</v>
      </c>
      <c r="AI133">
        <f ca="1"/>
        <v>0</v>
      </c>
      <c r="AJ133">
        <f ca="1"/>
        <v>0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  <c r="AQ133">
        <f ca="1"/>
        <v>0</v>
      </c>
      <c r="AR133">
        <f ca="1"/>
        <v>0</v>
      </c>
      <c r="AS133">
        <f ca="1"/>
        <v>0</v>
      </c>
      <c r="AT133">
        <f ca="1"/>
        <v>0</v>
      </c>
      <c r="AU133">
        <f ca="1"/>
        <v>0</v>
      </c>
      <c r="AV133">
        <f ca="1"/>
        <v>0</v>
      </c>
      <c r="AW133">
        <f ca="1"/>
        <v>0</v>
      </c>
      <c r="AX133">
        <f ca="1"/>
        <v>0</v>
      </c>
      <c r="AY133">
        <f ca="1"/>
        <v>0</v>
      </c>
      <c r="AZ133">
        <f ca="1"/>
        <v>0</v>
      </c>
      <c r="BA133">
        <f ca="1"/>
        <v>0</v>
      </c>
      <c r="BB133">
        <f ca="1"/>
        <v>0</v>
      </c>
      <c r="BC133">
        <f ca="1"/>
        <v>0</v>
      </c>
      <c r="BD133">
        <f ca="1"/>
        <v>0</v>
      </c>
      <c r="BE133">
        <f ca="1"/>
        <v>0</v>
      </c>
      <c r="BF133">
        <f ca="1"/>
        <v>0</v>
      </c>
      <c r="BG133">
        <f ca="1"/>
        <v>0</v>
      </c>
      <c r="BH133">
        <f ca="1"/>
        <v>0</v>
      </c>
      <c r="BI133">
        <f ca="1"/>
        <v>0</v>
      </c>
      <c r="BJ133">
        <f ca="1"/>
        <v>0</v>
      </c>
      <c r="BK133">
        <f ca="1"/>
        <v>0</v>
      </c>
      <c r="BL133">
        <f ca="1"/>
        <v>0</v>
      </c>
      <c r="BM133">
        <f ca="1"/>
        <v>0</v>
      </c>
      <c r="BN133">
        <f ca="1"/>
        <v>0</v>
      </c>
      <c r="BO133">
        <f ca="1"/>
        <v>0</v>
      </c>
      <c r="BP133">
        <f ca="1"/>
        <v>0</v>
      </c>
      <c r="BQ133">
        <f ca="1"/>
        <v>0</v>
      </c>
      <c r="BR133" t="str">
        <f ca="1"/>
        <v/>
      </c>
      <c r="BS133">
        <f ca="1"/>
        <v>0</v>
      </c>
      <c r="BT133">
        <f ca="1"/>
        <v>0</v>
      </c>
      <c r="BU133" t="b">
        <f ca="1"/>
        <v>0</v>
      </c>
      <c r="BV133" t="b">
        <f ca="1"/>
        <v>0</v>
      </c>
      <c r="BW133">
        <f ca="1"/>
        <v>0</v>
      </c>
      <c r="BX133">
        <f ca="1"/>
        <v>0</v>
      </c>
      <c r="BY133">
        <f ca="1"/>
        <v>0</v>
      </c>
      <c r="BZ133">
        <f ca="1"/>
        <v>0</v>
      </c>
      <c r="CA133">
        <f ca="1"/>
        <v>0</v>
      </c>
      <c r="CB133">
        <f ca="1"/>
        <v>0</v>
      </c>
      <c r="CC133" t="b">
        <f ca="1"/>
        <v>0</v>
      </c>
      <c r="CD133" t="b">
        <f ca="1"/>
        <v>0</v>
      </c>
      <c r="CE133">
        <f ca="1"/>
        <v>0</v>
      </c>
      <c r="CF133">
        <f ca="1"/>
        <v>0</v>
      </c>
      <c r="CG133">
        <f ca="1"/>
        <v>0</v>
      </c>
      <c r="CH133">
        <f ca="1"/>
        <v>36</v>
      </c>
      <c r="CI133">
        <f ca="1"/>
        <v>144</v>
      </c>
      <c r="CJ133">
        <f ca="1"/>
        <v>0</v>
      </c>
      <c r="CK133">
        <f ca="1"/>
        <v>0</v>
      </c>
      <c r="CL133">
        <f ca="1"/>
        <v>0</v>
      </c>
      <c r="CM133">
        <f ca="1"/>
        <v>0</v>
      </c>
      <c r="CN133">
        <f ca="1"/>
        <v>0</v>
      </c>
      <c r="CO133">
        <f ca="1"/>
        <v>0</v>
      </c>
      <c r="CP133">
        <f ca="1"/>
        <v>0</v>
      </c>
      <c r="CQ133">
        <f ca="1"/>
        <v>0</v>
      </c>
      <c r="CR133">
        <f ca="1"/>
        <v>0</v>
      </c>
      <c r="CS133">
        <f ca="1"/>
        <v>0</v>
      </c>
      <c r="CT133">
        <f ca="1"/>
        <v>0</v>
      </c>
      <c r="CU133" t="b">
        <f ca="1"/>
        <v>1</v>
      </c>
      <c r="CV133" t="b">
        <f ca="1"/>
        <v>0</v>
      </c>
      <c r="CW133" t="b">
        <f ca="1"/>
        <v>0</v>
      </c>
      <c r="CX133">
        <f ca="1"/>
        <v>144</v>
      </c>
      <c r="CY133">
        <f ca="1"/>
        <v>2</v>
      </c>
      <c r="CZ133">
        <f ca="1"/>
        <v>0</v>
      </c>
      <c r="DA133">
        <f ca="1"/>
        <v>0</v>
      </c>
      <c r="DB133" t="b">
        <f ca="1"/>
        <v>0</v>
      </c>
      <c r="DC133" t="b">
        <f ca="1"/>
        <v>0</v>
      </c>
      <c r="DD133">
        <f ca="1"/>
        <v>0</v>
      </c>
      <c r="DE133" t="b">
        <f ca="1"/>
        <v>0</v>
      </c>
      <c r="DF133">
        <f ca="1"/>
        <v>0</v>
      </c>
    </row>
    <row r="134" spans="1:110" x14ac:dyDescent="0.2">
      <c r="A134" t="str">
        <f ca="1"/>
        <v>6_7 Villa</v>
      </c>
      <c r="B134">
        <f ca="1"/>
        <v>4</v>
      </c>
      <c r="C134">
        <f ca="1"/>
        <v>0</v>
      </c>
      <c r="D134">
        <f ca="1"/>
        <v>0</v>
      </c>
      <c r="E134">
        <f ca="1"/>
        <v>0</v>
      </c>
      <c r="F134">
        <f ca="1"/>
        <v>0</v>
      </c>
      <c r="G134">
        <f ca="1"/>
        <v>0</v>
      </c>
      <c r="H134">
        <f ca="1"/>
        <v>0</v>
      </c>
      <c r="I134">
        <f ca="1"/>
        <v>0</v>
      </c>
      <c r="J134" t="str">
        <f ca="1"/>
        <v>0:37</v>
      </c>
      <c r="K134" t="b">
        <f ca="1"/>
        <v>0</v>
      </c>
      <c r="L134" t="b">
        <f ca="1"/>
        <v>0</v>
      </c>
      <c r="M134" t="b">
        <f ca="1"/>
        <v>0</v>
      </c>
      <c r="N134" t="str">
        <f ca="1"/>
        <v>Melusi</v>
      </c>
      <c r="O134" t="b">
        <f ca="1"/>
        <v>0</v>
      </c>
      <c r="P134">
        <f ca="1"/>
        <v>0</v>
      </c>
      <c r="Q134">
        <f ca="1"/>
        <v>0</v>
      </c>
      <c r="R134">
        <f ca="1"/>
        <v>0</v>
      </c>
      <c r="S134">
        <f ca="1"/>
        <v>0</v>
      </c>
      <c r="T134">
        <f ca="1"/>
        <v>0</v>
      </c>
      <c r="U134">
        <f ca="1"/>
        <v>0</v>
      </c>
      <c r="V134">
        <f ca="1"/>
        <v>0</v>
      </c>
      <c r="W134">
        <f ca="1"/>
        <v>0</v>
      </c>
      <c r="X134">
        <f ca="1"/>
        <v>0</v>
      </c>
      <c r="Y134">
        <f ca="1"/>
        <v>0</v>
      </c>
      <c r="Z134">
        <f ca="1"/>
        <v>4</v>
      </c>
      <c r="AA134">
        <f ca="1"/>
        <v>0</v>
      </c>
      <c r="AB134">
        <f ca="1"/>
        <v>0</v>
      </c>
      <c r="AC134">
        <f ca="1"/>
        <v>0</v>
      </c>
      <c r="AD134">
        <f ca="1"/>
        <v>0</v>
      </c>
      <c r="AE134">
        <f ca="1"/>
        <v>0</v>
      </c>
      <c r="AF134">
        <f ca="1"/>
        <v>0</v>
      </c>
      <c r="AG134">
        <f ca="1"/>
        <v>0</v>
      </c>
      <c r="AH134">
        <f ca="1"/>
        <v>0</v>
      </c>
      <c r="AI134">
        <f ca="1"/>
        <v>0</v>
      </c>
      <c r="AJ134">
        <f ca="1"/>
        <v>0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  <c r="AQ134">
        <f ca="1"/>
        <v>0</v>
      </c>
      <c r="AR134">
        <f ca="1"/>
        <v>0</v>
      </c>
      <c r="AS134">
        <f ca="1"/>
        <v>0</v>
      </c>
      <c r="AT134">
        <f ca="1"/>
        <v>0</v>
      </c>
      <c r="AU134">
        <f ca="1"/>
        <v>0</v>
      </c>
      <c r="AV134">
        <f ca="1"/>
        <v>0</v>
      </c>
      <c r="AW134">
        <f ca="1"/>
        <v>0</v>
      </c>
      <c r="AX134">
        <f ca="1"/>
        <v>0</v>
      </c>
      <c r="AY134">
        <f ca="1"/>
        <v>0</v>
      </c>
      <c r="AZ134">
        <f ca="1"/>
        <v>0</v>
      </c>
      <c r="BA134">
        <f ca="1"/>
        <v>0</v>
      </c>
      <c r="BB134">
        <f ca="1"/>
        <v>0</v>
      </c>
      <c r="BC134">
        <f ca="1"/>
        <v>0</v>
      </c>
      <c r="BD134">
        <f ca="1"/>
        <v>0</v>
      </c>
      <c r="BE134">
        <f ca="1"/>
        <v>0</v>
      </c>
      <c r="BF134">
        <f ca="1"/>
        <v>0</v>
      </c>
      <c r="BG134">
        <f ca="1"/>
        <v>0</v>
      </c>
      <c r="BH134">
        <f ca="1"/>
        <v>0</v>
      </c>
      <c r="BI134">
        <f ca="1"/>
        <v>0</v>
      </c>
      <c r="BJ134">
        <f ca="1"/>
        <v>0</v>
      </c>
      <c r="BK134">
        <f ca="1"/>
        <v>0</v>
      </c>
      <c r="BL134">
        <f ca="1"/>
        <v>0</v>
      </c>
      <c r="BM134">
        <f ca="1"/>
        <v>0</v>
      </c>
      <c r="BN134">
        <f ca="1"/>
        <v>0</v>
      </c>
      <c r="BO134">
        <f ca="1"/>
        <v>0</v>
      </c>
      <c r="BP134">
        <f ca="1"/>
        <v>0</v>
      </c>
      <c r="BQ134">
        <f ca="1"/>
        <v>0</v>
      </c>
      <c r="BR134" t="str">
        <f ca="1"/>
        <v/>
      </c>
      <c r="BS134">
        <f ca="1"/>
        <v>0</v>
      </c>
      <c r="BT134">
        <f ca="1"/>
        <v>0</v>
      </c>
      <c r="BU134" t="b">
        <f ca="1"/>
        <v>0</v>
      </c>
      <c r="BV134" t="b">
        <f ca="1"/>
        <v>0</v>
      </c>
      <c r="BW134">
        <f ca="1"/>
        <v>0</v>
      </c>
      <c r="BX134">
        <f ca="1"/>
        <v>0</v>
      </c>
      <c r="BY134">
        <f ca="1"/>
        <v>0</v>
      </c>
      <c r="BZ134">
        <f ca="1"/>
        <v>0</v>
      </c>
      <c r="CA134">
        <f ca="1"/>
        <v>3</v>
      </c>
      <c r="CB134">
        <f ca="1"/>
        <v>1</v>
      </c>
      <c r="CC134" t="b">
        <f ca="1"/>
        <v>1</v>
      </c>
      <c r="CD134" t="b">
        <f ca="1"/>
        <v>1</v>
      </c>
      <c r="CE134">
        <f ca="1"/>
        <v>0</v>
      </c>
      <c r="CF134">
        <f ca="1"/>
        <v>0</v>
      </c>
      <c r="CG134">
        <f ca="1"/>
        <v>0</v>
      </c>
      <c r="CH134">
        <f ca="1"/>
        <v>37</v>
      </c>
      <c r="CI134">
        <f ca="1"/>
        <v>143</v>
      </c>
      <c r="CJ134">
        <f ca="1"/>
        <v>0</v>
      </c>
      <c r="CK134">
        <f ca="1"/>
        <v>0</v>
      </c>
      <c r="CL134">
        <f ca="1"/>
        <v>0</v>
      </c>
      <c r="CM134">
        <f ca="1"/>
        <v>0</v>
      </c>
      <c r="CN134">
        <f ca="1"/>
        <v>0</v>
      </c>
      <c r="CO134">
        <f ca="1"/>
        <v>0</v>
      </c>
      <c r="CP134">
        <f ca="1"/>
        <v>0</v>
      </c>
      <c r="CQ134">
        <f ca="1"/>
        <v>0</v>
      </c>
      <c r="CR134">
        <f ca="1"/>
        <v>0</v>
      </c>
      <c r="CS134">
        <f ca="1"/>
        <v>0</v>
      </c>
      <c r="CT134">
        <f ca="1"/>
        <v>0</v>
      </c>
      <c r="CU134" t="b">
        <f ca="1"/>
        <v>1</v>
      </c>
      <c r="CV134" t="b">
        <f ca="1"/>
        <v>1</v>
      </c>
      <c r="CW134">
        <f ca="1"/>
        <v>103</v>
      </c>
      <c r="CX134">
        <f ca="1"/>
        <v>143</v>
      </c>
      <c r="CY134">
        <f ca="1"/>
        <v>0</v>
      </c>
      <c r="CZ134">
        <f ca="1"/>
        <v>3</v>
      </c>
      <c r="DA134">
        <f ca="1"/>
        <v>0</v>
      </c>
      <c r="DB134" t="b">
        <f ca="1"/>
        <v>0</v>
      </c>
      <c r="DC134" t="b">
        <f ca="1"/>
        <v>0</v>
      </c>
      <c r="DD134">
        <f ca="1"/>
        <v>0</v>
      </c>
      <c r="DE134" t="b">
        <f ca="1"/>
        <v>0</v>
      </c>
      <c r="DF134">
        <f ca="1"/>
        <v>0</v>
      </c>
    </row>
    <row r="135" spans="1:110" x14ac:dyDescent="0.2">
      <c r="A135" t="str">
        <f ca="1"/>
        <v>6_7 Villa</v>
      </c>
      <c r="B135">
        <f ca="1"/>
        <v>5</v>
      </c>
      <c r="C135">
        <f ca="1"/>
        <v>0</v>
      </c>
      <c r="D135">
        <f ca="1"/>
        <v>0</v>
      </c>
      <c r="E135">
        <f ca="1"/>
        <v>0</v>
      </c>
      <c r="F135">
        <f ca="1"/>
        <v>0</v>
      </c>
      <c r="G135">
        <f ca="1"/>
        <v>0</v>
      </c>
      <c r="H135">
        <f ca="1"/>
        <v>0</v>
      </c>
      <c r="I135">
        <f ca="1"/>
        <v>0</v>
      </c>
      <c r="J135">
        <f ca="1"/>
        <v>0</v>
      </c>
      <c r="K135" t="b">
        <f ca="1"/>
        <v>0</v>
      </c>
      <c r="L135" t="b">
        <f ca="1"/>
        <v>0</v>
      </c>
      <c r="M135" t="b">
        <f ca="1"/>
        <v>0</v>
      </c>
      <c r="N135" t="str">
        <f ca="1"/>
        <v>Melusi</v>
      </c>
      <c r="O135" t="b">
        <f ca="1"/>
        <v>0</v>
      </c>
      <c r="P135">
        <f ca="1"/>
        <v>0</v>
      </c>
      <c r="Q135">
        <f ca="1"/>
        <v>0</v>
      </c>
      <c r="R135">
        <f ca="1"/>
        <v>0</v>
      </c>
      <c r="S135">
        <f ca="1"/>
        <v>0</v>
      </c>
      <c r="T135">
        <f ca="1"/>
        <v>0</v>
      </c>
      <c r="U135">
        <f ca="1"/>
        <v>0</v>
      </c>
      <c r="V135">
        <f ca="1"/>
        <v>0</v>
      </c>
      <c r="W135">
        <f ca="1"/>
        <v>0</v>
      </c>
      <c r="X135">
        <f ca="1"/>
        <v>0</v>
      </c>
      <c r="Y135">
        <f ca="1"/>
        <v>0</v>
      </c>
      <c r="Z135">
        <f ca="1"/>
        <v>5</v>
      </c>
      <c r="AA135">
        <f ca="1"/>
        <v>0</v>
      </c>
      <c r="AB135">
        <f ca="1"/>
        <v>0</v>
      </c>
      <c r="AC135">
        <f ca="1"/>
        <v>0</v>
      </c>
      <c r="AD135">
        <f ca="1"/>
        <v>0</v>
      </c>
      <c r="AE135">
        <f ca="1"/>
        <v>0</v>
      </c>
      <c r="AF135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0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  <c r="AQ135">
        <f ca="1"/>
        <v>0</v>
      </c>
      <c r="AR135">
        <f ca="1"/>
        <v>0</v>
      </c>
      <c r="AS135">
        <f ca="1"/>
        <v>0</v>
      </c>
      <c r="AT135">
        <f ca="1"/>
        <v>0</v>
      </c>
      <c r="AU135">
        <f ca="1"/>
        <v>0</v>
      </c>
      <c r="AV135">
        <f ca="1"/>
        <v>0</v>
      </c>
      <c r="AW135">
        <f ca="1"/>
        <v>0</v>
      </c>
      <c r="AX135">
        <f ca="1"/>
        <v>0</v>
      </c>
      <c r="AY135">
        <f ca="1"/>
        <v>0</v>
      </c>
      <c r="AZ135">
        <f ca="1"/>
        <v>0</v>
      </c>
      <c r="BA135">
        <f ca="1"/>
        <v>0</v>
      </c>
      <c r="BB135">
        <f ca="1"/>
        <v>0</v>
      </c>
      <c r="BC135">
        <f ca="1"/>
        <v>0</v>
      </c>
      <c r="BD135">
        <f ca="1"/>
        <v>0</v>
      </c>
      <c r="BE135">
        <f ca="1"/>
        <v>0</v>
      </c>
      <c r="BF135">
        <f ca="1"/>
        <v>0</v>
      </c>
      <c r="BG135">
        <f ca="1"/>
        <v>0</v>
      </c>
      <c r="BH135">
        <f ca="1"/>
        <v>0</v>
      </c>
      <c r="BI135">
        <f ca="1"/>
        <v>0</v>
      </c>
      <c r="BJ135">
        <f ca="1"/>
        <v>0</v>
      </c>
      <c r="BK135">
        <f ca="1"/>
        <v>0</v>
      </c>
      <c r="BL135">
        <f ca="1"/>
        <v>0</v>
      </c>
      <c r="BM135">
        <f ca="1"/>
        <v>0</v>
      </c>
      <c r="BN135">
        <f ca="1"/>
        <v>0</v>
      </c>
      <c r="BO135">
        <f ca="1"/>
        <v>0</v>
      </c>
      <c r="BP135">
        <f ca="1"/>
        <v>0</v>
      </c>
      <c r="BQ135">
        <f ca="1"/>
        <v>0</v>
      </c>
      <c r="BR135" t="str">
        <f ca="1"/>
        <v/>
      </c>
      <c r="BS135">
        <f ca="1"/>
        <v>0</v>
      </c>
      <c r="BT135">
        <f ca="1"/>
        <v>0</v>
      </c>
      <c r="BU135" t="b">
        <f ca="1"/>
        <v>0</v>
      </c>
      <c r="BV135" t="b">
        <f ca="1"/>
        <v>0</v>
      </c>
      <c r="BW135">
        <f ca="1"/>
        <v>0</v>
      </c>
      <c r="BX135">
        <f ca="1"/>
        <v>0</v>
      </c>
      <c r="BY135">
        <f ca="1"/>
        <v>0</v>
      </c>
      <c r="BZ135">
        <f ca="1"/>
        <v>0</v>
      </c>
      <c r="CA135">
        <f ca="1"/>
        <v>0</v>
      </c>
      <c r="CB135">
        <f ca="1"/>
        <v>0</v>
      </c>
      <c r="CC135" t="b">
        <f ca="1"/>
        <v>0</v>
      </c>
      <c r="CD135" t="b">
        <f ca="1"/>
        <v>1</v>
      </c>
      <c r="CE135">
        <f ca="1"/>
        <v>0</v>
      </c>
      <c r="CF135">
        <f ca="1"/>
        <v>0</v>
      </c>
      <c r="CG135">
        <f ca="1"/>
        <v>0</v>
      </c>
      <c r="CH135">
        <f ca="1"/>
        <v>0</v>
      </c>
      <c r="CI135" t="b">
        <f ca="1"/>
        <v>0</v>
      </c>
      <c r="CJ135">
        <f ca="1"/>
        <v>0</v>
      </c>
      <c r="CK135">
        <f ca="1"/>
        <v>0</v>
      </c>
      <c r="CL135">
        <f ca="1"/>
        <v>0</v>
      </c>
      <c r="CM135">
        <f ca="1"/>
        <v>0</v>
      </c>
      <c r="CN135">
        <f ca="1"/>
        <v>0</v>
      </c>
      <c r="CO135">
        <f ca="1"/>
        <v>0</v>
      </c>
      <c r="CP135">
        <f ca="1"/>
        <v>0</v>
      </c>
      <c r="CQ135">
        <f ca="1"/>
        <v>0</v>
      </c>
      <c r="CR135">
        <f ca="1"/>
        <v>0</v>
      </c>
      <c r="CS135">
        <f ca="1"/>
        <v>0</v>
      </c>
      <c r="CT135">
        <f ca="1"/>
        <v>0</v>
      </c>
      <c r="CU135" t="b">
        <f ca="1"/>
        <v>1</v>
      </c>
      <c r="CV135" t="b">
        <f ca="1"/>
        <v>1</v>
      </c>
      <c r="CW135">
        <f ca="1"/>
        <v>132</v>
      </c>
      <c r="CX135" t="b">
        <f ca="1"/>
        <v>0</v>
      </c>
      <c r="CY135">
        <f ca="1"/>
        <v>1</v>
      </c>
      <c r="CZ135">
        <f ca="1"/>
        <v>0</v>
      </c>
      <c r="DA135">
        <f ca="1"/>
        <v>0</v>
      </c>
      <c r="DB135" t="b">
        <f ca="1"/>
        <v>0</v>
      </c>
      <c r="DC135" t="b">
        <f ca="1"/>
        <v>0</v>
      </c>
      <c r="DD135">
        <f ca="1"/>
        <v>0</v>
      </c>
      <c r="DE135" t="b">
        <f ca="1"/>
        <v>0</v>
      </c>
      <c r="DF135">
        <f ca="1"/>
        <v>0</v>
      </c>
    </row>
    <row r="136" spans="1:110" x14ac:dyDescent="0.2">
      <c r="A136" t="str">
        <f ca="1"/>
        <v>6_7 Villa</v>
      </c>
      <c r="B136">
        <f ca="1"/>
        <v>6</v>
      </c>
      <c r="C136">
        <f ca="1"/>
        <v>0</v>
      </c>
      <c r="D136">
        <f ca="1"/>
        <v>0</v>
      </c>
      <c r="E136">
        <f ca="1"/>
        <v>0</v>
      </c>
      <c r="F136">
        <f ca="1"/>
        <v>0</v>
      </c>
      <c r="G136">
        <f ca="1"/>
        <v>0</v>
      </c>
      <c r="H136">
        <f ca="1"/>
        <v>0</v>
      </c>
      <c r="I136">
        <f ca="1"/>
        <v>0</v>
      </c>
      <c r="J136" t="str">
        <f ca="1"/>
        <v>1:51</v>
      </c>
      <c r="K136" t="b">
        <f ca="1"/>
        <v>0</v>
      </c>
      <c r="L136" t="b">
        <f ca="1"/>
        <v>0</v>
      </c>
      <c r="M136" t="b">
        <f ca="1"/>
        <v>0</v>
      </c>
      <c r="N136" t="str">
        <f ca="1"/>
        <v>Melusi</v>
      </c>
      <c r="O136" t="b">
        <f ca="1"/>
        <v>0</v>
      </c>
      <c r="P136">
        <f ca="1"/>
        <v>0</v>
      </c>
      <c r="Q136">
        <f ca="1"/>
        <v>0</v>
      </c>
      <c r="R136">
        <f ca="1"/>
        <v>0</v>
      </c>
      <c r="S136">
        <f ca="1"/>
        <v>0</v>
      </c>
      <c r="T136">
        <f ca="1"/>
        <v>0</v>
      </c>
      <c r="U136">
        <f ca="1"/>
        <v>0</v>
      </c>
      <c r="V136">
        <f ca="1"/>
        <v>0</v>
      </c>
      <c r="W136">
        <f ca="1"/>
        <v>0</v>
      </c>
      <c r="X136">
        <f ca="1"/>
        <v>0</v>
      </c>
      <c r="Y136">
        <f ca="1"/>
        <v>0</v>
      </c>
      <c r="Z136">
        <f ca="1"/>
        <v>6</v>
      </c>
      <c r="AA136">
        <f ca="1"/>
        <v>0</v>
      </c>
      <c r="AB136">
        <f ca="1"/>
        <v>0</v>
      </c>
      <c r="AC136">
        <f ca="1"/>
        <v>0</v>
      </c>
      <c r="AD136">
        <f ca="1"/>
        <v>0</v>
      </c>
      <c r="AE136">
        <f ca="1"/>
        <v>0</v>
      </c>
      <c r="AF136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0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  <c r="AQ136">
        <f ca="1"/>
        <v>0</v>
      </c>
      <c r="AR136">
        <f ca="1"/>
        <v>0</v>
      </c>
      <c r="AS136">
        <f ca="1"/>
        <v>0</v>
      </c>
      <c r="AT136">
        <f ca="1"/>
        <v>0</v>
      </c>
      <c r="AU136">
        <f ca="1"/>
        <v>0</v>
      </c>
      <c r="AV136">
        <f ca="1"/>
        <v>0</v>
      </c>
      <c r="AW136">
        <f ca="1"/>
        <v>0</v>
      </c>
      <c r="AX136">
        <f ca="1"/>
        <v>0</v>
      </c>
      <c r="AY136">
        <f ca="1"/>
        <v>0</v>
      </c>
      <c r="AZ136">
        <f ca="1"/>
        <v>0</v>
      </c>
      <c r="BA136">
        <f ca="1"/>
        <v>0</v>
      </c>
      <c r="BB136">
        <f ca="1"/>
        <v>0</v>
      </c>
      <c r="BC136">
        <f ca="1"/>
        <v>0</v>
      </c>
      <c r="BD136">
        <f ca="1"/>
        <v>0</v>
      </c>
      <c r="BE136">
        <f ca="1"/>
        <v>0</v>
      </c>
      <c r="BF136">
        <f ca="1"/>
        <v>0</v>
      </c>
      <c r="BG136">
        <f ca="1"/>
        <v>0</v>
      </c>
      <c r="BH136">
        <f ca="1"/>
        <v>0</v>
      </c>
      <c r="BI136">
        <f ca="1"/>
        <v>0</v>
      </c>
      <c r="BJ136">
        <f ca="1"/>
        <v>0</v>
      </c>
      <c r="BK136">
        <f ca="1"/>
        <v>0</v>
      </c>
      <c r="BL136">
        <f ca="1"/>
        <v>0</v>
      </c>
      <c r="BM136">
        <f ca="1"/>
        <v>0</v>
      </c>
      <c r="BN136">
        <f ca="1"/>
        <v>0</v>
      </c>
      <c r="BO136">
        <f ca="1"/>
        <v>0</v>
      </c>
      <c r="BP136">
        <f ca="1"/>
        <v>0</v>
      </c>
      <c r="BQ136">
        <f ca="1"/>
        <v>0</v>
      </c>
      <c r="BR136" t="str">
        <f ca="1"/>
        <v/>
      </c>
      <c r="BS136">
        <f ca="1"/>
        <v>0</v>
      </c>
      <c r="BT136">
        <f ca="1"/>
        <v>0</v>
      </c>
      <c r="BU136" t="b">
        <f ca="1"/>
        <v>0</v>
      </c>
      <c r="BV136" t="b">
        <f ca="1"/>
        <v>0</v>
      </c>
      <c r="BW136">
        <f ca="1"/>
        <v>0</v>
      </c>
      <c r="BX136">
        <f ca="1"/>
        <v>0</v>
      </c>
      <c r="BY136">
        <f ca="1"/>
        <v>0</v>
      </c>
      <c r="BZ136">
        <f ca="1"/>
        <v>0</v>
      </c>
      <c r="CA136">
        <f ca="1"/>
        <v>0</v>
      </c>
      <c r="CB136">
        <f ca="1"/>
        <v>0</v>
      </c>
      <c r="CC136" t="b">
        <f ca="1"/>
        <v>0</v>
      </c>
      <c r="CD136" t="b">
        <f ca="1"/>
        <v>0</v>
      </c>
      <c r="CE136">
        <f ca="1"/>
        <v>0</v>
      </c>
      <c r="CF136">
        <f ca="1"/>
        <v>0</v>
      </c>
      <c r="CG136">
        <f ca="1"/>
        <v>0</v>
      </c>
      <c r="CH136">
        <f ca="1"/>
        <v>111</v>
      </c>
      <c r="CI136">
        <f ca="1"/>
        <v>69</v>
      </c>
      <c r="CJ136">
        <f ca="1"/>
        <v>0</v>
      </c>
      <c r="CK136">
        <f ca="1"/>
        <v>0</v>
      </c>
      <c r="CL136">
        <f ca="1"/>
        <v>0</v>
      </c>
      <c r="CM136">
        <f ca="1"/>
        <v>0</v>
      </c>
      <c r="CN136">
        <f ca="1"/>
        <v>0</v>
      </c>
      <c r="CO136">
        <f ca="1"/>
        <v>0</v>
      </c>
      <c r="CP136">
        <f ca="1"/>
        <v>0</v>
      </c>
      <c r="CQ136">
        <f ca="1"/>
        <v>0</v>
      </c>
      <c r="CR136">
        <f ca="1"/>
        <v>0</v>
      </c>
      <c r="CS136">
        <f ca="1"/>
        <v>0</v>
      </c>
      <c r="CT136">
        <f ca="1"/>
        <v>0</v>
      </c>
      <c r="CU136" t="b">
        <f ca="1"/>
        <v>0</v>
      </c>
      <c r="CV136" t="b">
        <f ca="1"/>
        <v>0</v>
      </c>
      <c r="CW136">
        <f ca="1"/>
        <v>29</v>
      </c>
      <c r="CX136">
        <f ca="1"/>
        <v>69</v>
      </c>
      <c r="CY136">
        <f ca="1"/>
        <v>0</v>
      </c>
      <c r="CZ136">
        <f ca="1"/>
        <v>0</v>
      </c>
      <c r="DA136">
        <f ca="1"/>
        <v>0</v>
      </c>
      <c r="DB136" t="b">
        <f ca="1"/>
        <v>0</v>
      </c>
      <c r="DC136" t="b">
        <f ca="1"/>
        <v>0</v>
      </c>
      <c r="DD136">
        <f ca="1"/>
        <v>0</v>
      </c>
      <c r="DE136" t="b">
        <f ca="1"/>
        <v>0</v>
      </c>
      <c r="DF136">
        <f ca="1"/>
        <v>0</v>
      </c>
    </row>
    <row r="137" spans="1:110" x14ac:dyDescent="0.2">
      <c r="A137" t="str">
        <f ca="1"/>
        <v>6_7 Villa</v>
      </c>
      <c r="B137">
        <f ca="1"/>
        <v>7</v>
      </c>
      <c r="C137">
        <f ca="1"/>
        <v>0</v>
      </c>
      <c r="D137">
        <f ca="1"/>
        <v>0</v>
      </c>
      <c r="E137">
        <f ca="1"/>
        <v>0</v>
      </c>
      <c r="F137">
        <f ca="1"/>
        <v>0</v>
      </c>
      <c r="G137">
        <f ca="1"/>
        <v>0</v>
      </c>
      <c r="H137">
        <f ca="1"/>
        <v>0</v>
      </c>
      <c r="I137">
        <f ca="1"/>
        <v>0</v>
      </c>
      <c r="J137" t="str">
        <f ca="1"/>
        <v>2:00</v>
      </c>
      <c r="K137" t="b">
        <f ca="1"/>
        <v>0</v>
      </c>
      <c r="L137" t="b">
        <f ca="1"/>
        <v>0</v>
      </c>
      <c r="M137" t="b">
        <f ca="1"/>
        <v>0</v>
      </c>
      <c r="N137" t="str">
        <f ca="1"/>
        <v>Zofia</v>
      </c>
      <c r="O137" t="b">
        <f ca="1"/>
        <v>0</v>
      </c>
      <c r="P137">
        <f ca="1"/>
        <v>0</v>
      </c>
      <c r="Q137">
        <f ca="1"/>
        <v>0</v>
      </c>
      <c r="R137">
        <f ca="1"/>
        <v>0</v>
      </c>
      <c r="S137">
        <f ca="1"/>
        <v>0</v>
      </c>
      <c r="T137">
        <f ca="1"/>
        <v>0</v>
      </c>
      <c r="U137">
        <f ca="1"/>
        <v>0</v>
      </c>
      <c r="V137">
        <f ca="1"/>
        <v>0</v>
      </c>
      <c r="W137">
        <f ca="1"/>
        <v>0</v>
      </c>
      <c r="X137">
        <f ca="1"/>
        <v>0</v>
      </c>
      <c r="Y137">
        <f ca="1"/>
        <v>0</v>
      </c>
      <c r="Z137">
        <f ca="1"/>
        <v>7</v>
      </c>
      <c r="AA137">
        <f ca="1"/>
        <v>0</v>
      </c>
      <c r="AB137">
        <f ca="1"/>
        <v>0</v>
      </c>
      <c r="AC137">
        <f ca="1"/>
        <v>0</v>
      </c>
      <c r="AD137">
        <f ca="1"/>
        <v>0</v>
      </c>
      <c r="AE137">
        <f ca="1"/>
        <v>0</v>
      </c>
      <c r="AF137">
        <f ca="1"/>
        <v>0</v>
      </c>
      <c r="AG137">
        <f ca="1"/>
        <v>0</v>
      </c>
      <c r="AH137">
        <f ca="1"/>
        <v>0</v>
      </c>
      <c r="AI137">
        <f ca="1"/>
        <v>0</v>
      </c>
      <c r="AJ137">
        <f ca="1"/>
        <v>0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  <c r="AQ137">
        <f ca="1"/>
        <v>0</v>
      </c>
      <c r="AR137">
        <f ca="1"/>
        <v>0</v>
      </c>
      <c r="AS137">
        <f ca="1"/>
        <v>0</v>
      </c>
      <c r="AT137">
        <f ca="1"/>
        <v>0</v>
      </c>
      <c r="AU137">
        <f ca="1"/>
        <v>0</v>
      </c>
      <c r="AV137">
        <f ca="1"/>
        <v>0</v>
      </c>
      <c r="AW137">
        <f ca="1"/>
        <v>0</v>
      </c>
      <c r="AX137">
        <f ca="1"/>
        <v>0</v>
      </c>
      <c r="AY137">
        <f ca="1"/>
        <v>0</v>
      </c>
      <c r="AZ137">
        <f ca="1"/>
        <v>0</v>
      </c>
      <c r="BA137">
        <f ca="1"/>
        <v>0</v>
      </c>
      <c r="BB137">
        <f ca="1"/>
        <v>0</v>
      </c>
      <c r="BC137">
        <f ca="1"/>
        <v>0</v>
      </c>
      <c r="BD137">
        <f ca="1"/>
        <v>0</v>
      </c>
      <c r="BE137">
        <f ca="1"/>
        <v>0</v>
      </c>
      <c r="BF137">
        <f ca="1"/>
        <v>0</v>
      </c>
      <c r="BG137">
        <f ca="1"/>
        <v>0</v>
      </c>
      <c r="BH137">
        <f ca="1"/>
        <v>0</v>
      </c>
      <c r="BI137">
        <f ca="1"/>
        <v>0</v>
      </c>
      <c r="BJ137">
        <f ca="1"/>
        <v>0</v>
      </c>
      <c r="BK137">
        <f ca="1"/>
        <v>0</v>
      </c>
      <c r="BL137">
        <f ca="1"/>
        <v>0</v>
      </c>
      <c r="BM137">
        <f ca="1"/>
        <v>0</v>
      </c>
      <c r="BN137">
        <f ca="1"/>
        <v>0</v>
      </c>
      <c r="BO137">
        <f ca="1"/>
        <v>0</v>
      </c>
      <c r="BP137">
        <f ca="1"/>
        <v>0</v>
      </c>
      <c r="BQ137">
        <f ca="1"/>
        <v>0</v>
      </c>
      <c r="BR137" t="str">
        <f ca="1"/>
        <v/>
      </c>
      <c r="BS137">
        <f ca="1"/>
        <v>0</v>
      </c>
      <c r="BT137">
        <f ca="1"/>
        <v>0</v>
      </c>
      <c r="BU137" t="b">
        <f ca="1"/>
        <v>0</v>
      </c>
      <c r="BV137" t="b">
        <f ca="1"/>
        <v>0</v>
      </c>
      <c r="BW137">
        <f ca="1"/>
        <v>0</v>
      </c>
      <c r="BX137">
        <f ca="1"/>
        <v>0</v>
      </c>
      <c r="BY137">
        <f ca="1"/>
        <v>0</v>
      </c>
      <c r="BZ137">
        <f ca="1"/>
        <v>0</v>
      </c>
      <c r="CA137">
        <f ca="1"/>
        <v>0</v>
      </c>
      <c r="CB137">
        <f ca="1"/>
        <v>0</v>
      </c>
      <c r="CC137" t="b">
        <f ca="1"/>
        <v>0</v>
      </c>
      <c r="CD137" t="b">
        <f ca="1"/>
        <v>0</v>
      </c>
      <c r="CE137">
        <f ca="1"/>
        <v>0</v>
      </c>
      <c r="CF137">
        <f ca="1"/>
        <v>0</v>
      </c>
      <c r="CG137">
        <f ca="1"/>
        <v>0</v>
      </c>
      <c r="CH137">
        <f ca="1"/>
        <v>120</v>
      </c>
      <c r="CI137">
        <f ca="1"/>
        <v>60</v>
      </c>
      <c r="CJ137">
        <f ca="1"/>
        <v>0</v>
      </c>
      <c r="CK137">
        <f ca="1"/>
        <v>0</v>
      </c>
      <c r="CL137">
        <f ca="1"/>
        <v>0</v>
      </c>
      <c r="CM137">
        <f ca="1"/>
        <v>0</v>
      </c>
      <c r="CN137">
        <f ca="1"/>
        <v>0</v>
      </c>
      <c r="CO137">
        <f ca="1"/>
        <v>0</v>
      </c>
      <c r="CP137">
        <f ca="1"/>
        <v>0</v>
      </c>
      <c r="CQ137">
        <f ca="1"/>
        <v>0</v>
      </c>
      <c r="CR137">
        <f ca="1"/>
        <v>0</v>
      </c>
      <c r="CS137">
        <f ca="1"/>
        <v>0</v>
      </c>
      <c r="CT137">
        <f ca="1"/>
        <v>0</v>
      </c>
      <c r="CU137" t="b">
        <f ca="1"/>
        <v>1</v>
      </c>
      <c r="CV137" t="b">
        <f ca="1"/>
        <v>1</v>
      </c>
      <c r="CW137" t="b">
        <f ca="1"/>
        <v>0</v>
      </c>
      <c r="CX137">
        <f ca="1"/>
        <v>106</v>
      </c>
      <c r="CY137">
        <f ca="1"/>
        <v>1</v>
      </c>
      <c r="CZ137">
        <f ca="1"/>
        <v>1</v>
      </c>
      <c r="DA137">
        <f ca="1"/>
        <v>0</v>
      </c>
      <c r="DB137" t="b">
        <f ca="1"/>
        <v>0</v>
      </c>
      <c r="DC137" t="b">
        <f ca="1"/>
        <v>0</v>
      </c>
      <c r="DD137">
        <f ca="1"/>
        <v>0</v>
      </c>
      <c r="DE137" t="b">
        <f ca="1"/>
        <v>0</v>
      </c>
      <c r="DF137">
        <f ca="1"/>
        <v>0</v>
      </c>
    </row>
    <row r="138" spans="1:110" x14ac:dyDescent="0.2">
      <c r="A138" t="str">
        <f ca="1"/>
        <v>6_7 Villa</v>
      </c>
      <c r="B138">
        <f ca="1"/>
        <v>8</v>
      </c>
      <c r="C138">
        <f ca="1"/>
        <v>0</v>
      </c>
      <c r="D138">
        <f ca="1"/>
        <v>0</v>
      </c>
      <c r="E138">
        <f ca="1"/>
        <v>0</v>
      </c>
      <c r="F138">
        <f ca="1"/>
        <v>0</v>
      </c>
      <c r="G138">
        <f ca="1"/>
        <v>0</v>
      </c>
      <c r="H138">
        <f ca="1"/>
        <v>0</v>
      </c>
      <c r="I138">
        <f ca="1"/>
        <v>0</v>
      </c>
      <c r="J138">
        <f ca="1"/>
        <v>0</v>
      </c>
      <c r="K138" t="b">
        <f ca="1"/>
        <v>0</v>
      </c>
      <c r="L138" t="b">
        <f ca="1"/>
        <v>0</v>
      </c>
      <c r="M138" t="b">
        <f ca="1"/>
        <v>0</v>
      </c>
      <c r="N138" t="str">
        <f ca="1"/>
        <v>Zofia</v>
      </c>
      <c r="O138" t="b">
        <f ca="1"/>
        <v>0</v>
      </c>
      <c r="P138">
        <f ca="1"/>
        <v>0</v>
      </c>
      <c r="Q138">
        <f ca="1"/>
        <v>0</v>
      </c>
      <c r="R138">
        <f ca="1"/>
        <v>0</v>
      </c>
      <c r="S138">
        <f ca="1"/>
        <v>0</v>
      </c>
      <c r="T138">
        <f ca="1"/>
        <v>0</v>
      </c>
      <c r="U138">
        <f ca="1"/>
        <v>0</v>
      </c>
      <c r="V138">
        <f ca="1"/>
        <v>0</v>
      </c>
      <c r="W138">
        <f ca="1"/>
        <v>0</v>
      </c>
      <c r="X138">
        <f ca="1"/>
        <v>0</v>
      </c>
      <c r="Y138">
        <f ca="1"/>
        <v>0</v>
      </c>
      <c r="Z138">
        <f ca="1"/>
        <v>8</v>
      </c>
      <c r="AA138">
        <f ca="1"/>
        <v>0</v>
      </c>
      <c r="AB138">
        <f ca="1"/>
        <v>0</v>
      </c>
      <c r="AC138">
        <f ca="1"/>
        <v>0</v>
      </c>
      <c r="AD138">
        <f ca="1"/>
        <v>0</v>
      </c>
      <c r="AE138">
        <f ca="1"/>
        <v>0</v>
      </c>
      <c r="AF138">
        <f ca="1"/>
        <v>0</v>
      </c>
      <c r="AG138">
        <f ca="1"/>
        <v>0</v>
      </c>
      <c r="AH138">
        <f ca="1"/>
        <v>0</v>
      </c>
      <c r="AI138">
        <f ca="1"/>
        <v>0</v>
      </c>
      <c r="AJ138">
        <f ca="1"/>
        <v>0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  <c r="AQ138">
        <f ca="1"/>
        <v>0</v>
      </c>
      <c r="AR138">
        <f ca="1"/>
        <v>0</v>
      </c>
      <c r="AS138">
        <f ca="1"/>
        <v>0</v>
      </c>
      <c r="AT138">
        <f ca="1"/>
        <v>0</v>
      </c>
      <c r="AU138">
        <f ca="1"/>
        <v>0</v>
      </c>
      <c r="AV138">
        <f ca="1"/>
        <v>0</v>
      </c>
      <c r="AW138">
        <f ca="1"/>
        <v>0</v>
      </c>
      <c r="AX138">
        <f ca="1"/>
        <v>0</v>
      </c>
      <c r="AY138">
        <f ca="1"/>
        <v>0</v>
      </c>
      <c r="AZ138">
        <f ca="1"/>
        <v>0</v>
      </c>
      <c r="BA138">
        <f ca="1"/>
        <v>0</v>
      </c>
      <c r="BB138">
        <f ca="1"/>
        <v>0</v>
      </c>
      <c r="BC138">
        <f ca="1"/>
        <v>0</v>
      </c>
      <c r="BD138">
        <f ca="1"/>
        <v>0</v>
      </c>
      <c r="BE138">
        <f ca="1"/>
        <v>0</v>
      </c>
      <c r="BF138">
        <f ca="1"/>
        <v>0</v>
      </c>
      <c r="BG138">
        <f ca="1"/>
        <v>0</v>
      </c>
      <c r="BH138">
        <f ca="1"/>
        <v>0</v>
      </c>
      <c r="BI138">
        <f ca="1"/>
        <v>0</v>
      </c>
      <c r="BJ138">
        <f ca="1"/>
        <v>0</v>
      </c>
      <c r="BK138">
        <f ca="1"/>
        <v>0</v>
      </c>
      <c r="BL138">
        <f ca="1"/>
        <v>0</v>
      </c>
      <c r="BM138">
        <f ca="1"/>
        <v>0</v>
      </c>
      <c r="BN138">
        <f ca="1"/>
        <v>0</v>
      </c>
      <c r="BO138">
        <f ca="1"/>
        <v>0</v>
      </c>
      <c r="BP138">
        <f ca="1"/>
        <v>0</v>
      </c>
      <c r="BQ138">
        <f ca="1"/>
        <v>0</v>
      </c>
      <c r="BR138" t="str">
        <f ca="1"/>
        <v/>
      </c>
      <c r="BS138">
        <f ca="1"/>
        <v>0</v>
      </c>
      <c r="BT138">
        <f ca="1"/>
        <v>0</v>
      </c>
      <c r="BU138" t="b">
        <f ca="1"/>
        <v>0</v>
      </c>
      <c r="BV138" t="b">
        <f ca="1"/>
        <v>0</v>
      </c>
      <c r="BW138">
        <f ca="1"/>
        <v>0</v>
      </c>
      <c r="BX138">
        <f ca="1"/>
        <v>0</v>
      </c>
      <c r="BY138">
        <f ca="1"/>
        <v>0</v>
      </c>
      <c r="BZ138">
        <f ca="1"/>
        <v>0</v>
      </c>
      <c r="CA138">
        <f ca="1"/>
        <v>2</v>
      </c>
      <c r="CB138">
        <f ca="1"/>
        <v>2</v>
      </c>
      <c r="CC138" t="b">
        <f ca="1"/>
        <v>0</v>
      </c>
      <c r="CD138" t="b">
        <f ca="1"/>
        <v>1</v>
      </c>
      <c r="CE138">
        <f ca="1"/>
        <v>0</v>
      </c>
      <c r="CF138">
        <f ca="1"/>
        <v>0</v>
      </c>
      <c r="CG138">
        <f ca="1"/>
        <v>0</v>
      </c>
      <c r="CH138">
        <f ca="1"/>
        <v>0</v>
      </c>
      <c r="CI138" t="b">
        <f ca="1"/>
        <v>0</v>
      </c>
      <c r="CJ138">
        <f ca="1"/>
        <v>0</v>
      </c>
      <c r="CK138">
        <f ca="1"/>
        <v>0</v>
      </c>
      <c r="CL138">
        <f ca="1"/>
        <v>0</v>
      </c>
      <c r="CM138">
        <f ca="1"/>
        <v>0</v>
      </c>
      <c r="CN138">
        <f ca="1"/>
        <v>0</v>
      </c>
      <c r="CO138">
        <f ca="1"/>
        <v>0</v>
      </c>
      <c r="CP138">
        <f ca="1"/>
        <v>0</v>
      </c>
      <c r="CQ138">
        <f ca="1"/>
        <v>0</v>
      </c>
      <c r="CR138">
        <f ca="1"/>
        <v>0</v>
      </c>
      <c r="CS138">
        <f ca="1"/>
        <v>0</v>
      </c>
      <c r="CT138">
        <f ca="1"/>
        <v>0</v>
      </c>
      <c r="CU138">
        <f ca="1"/>
        <v>0</v>
      </c>
      <c r="CV138">
        <f ca="1"/>
        <v>0</v>
      </c>
      <c r="CW138">
        <f ca="1"/>
        <v>0</v>
      </c>
      <c r="CX138">
        <f ca="1"/>
        <v>0</v>
      </c>
      <c r="CY138">
        <f ca="1"/>
        <v>0</v>
      </c>
      <c r="CZ138">
        <f ca="1"/>
        <v>0</v>
      </c>
      <c r="DA138">
        <f ca="1"/>
        <v>0</v>
      </c>
      <c r="DB138" t="b">
        <f ca="1"/>
        <v>0</v>
      </c>
      <c r="DC138" t="b">
        <f ca="1"/>
        <v>0</v>
      </c>
      <c r="DD138">
        <f ca="1"/>
        <v>0</v>
      </c>
      <c r="DE138" t="b">
        <f ca="1"/>
        <v>0</v>
      </c>
      <c r="DF138">
        <f ca="1"/>
        <v>0</v>
      </c>
    </row>
    <row r="139" spans="1:110" x14ac:dyDescent="0.2">
      <c r="A139" t="str">
        <f ca="1"/>
        <v>6_7 Villa</v>
      </c>
      <c r="B139">
        <f ca="1"/>
        <v>9</v>
      </c>
      <c r="C139">
        <f ca="1"/>
        <v>0</v>
      </c>
      <c r="D139">
        <f ca="1"/>
        <v>0</v>
      </c>
      <c r="E139">
        <f ca="1"/>
        <v>0</v>
      </c>
      <c r="F139">
        <f ca="1"/>
        <v>0</v>
      </c>
      <c r="G139">
        <f ca="1"/>
        <v>0</v>
      </c>
      <c r="H139">
        <f ca="1"/>
        <v>0</v>
      </c>
      <c r="I139">
        <f ca="1"/>
        <v>0</v>
      </c>
      <c r="J139">
        <f ca="1"/>
        <v>0</v>
      </c>
      <c r="K139" t="b">
        <f ca="1"/>
        <v>0</v>
      </c>
      <c r="L139" t="b">
        <f ca="1"/>
        <v>0</v>
      </c>
      <c r="M139" t="b">
        <f ca="1"/>
        <v>0</v>
      </c>
      <c r="N139" t="str">
        <f ca="1"/>
        <v>Zofia</v>
      </c>
      <c r="O139" t="b">
        <f ca="1"/>
        <v>0</v>
      </c>
      <c r="P139">
        <f ca="1"/>
        <v>0</v>
      </c>
      <c r="Q139">
        <f ca="1"/>
        <v>0</v>
      </c>
      <c r="R139">
        <f ca="1"/>
        <v>0</v>
      </c>
      <c r="S139">
        <f ca="1"/>
        <v>0</v>
      </c>
      <c r="T139">
        <f ca="1"/>
        <v>0</v>
      </c>
      <c r="U139">
        <f ca="1"/>
        <v>0</v>
      </c>
      <c r="V139">
        <f ca="1"/>
        <v>0</v>
      </c>
      <c r="W139">
        <f ca="1"/>
        <v>0</v>
      </c>
      <c r="X139">
        <f ca="1"/>
        <v>0</v>
      </c>
      <c r="Y139">
        <f ca="1"/>
        <v>0</v>
      </c>
      <c r="Z139">
        <f ca="1"/>
        <v>9</v>
      </c>
      <c r="AA139">
        <f ca="1"/>
        <v>0</v>
      </c>
      <c r="AB139">
        <f ca="1"/>
        <v>0</v>
      </c>
      <c r="AC139">
        <f ca="1"/>
        <v>0</v>
      </c>
      <c r="AD139">
        <f ca="1"/>
        <v>0</v>
      </c>
      <c r="AE139">
        <f ca="1"/>
        <v>0</v>
      </c>
      <c r="AF139">
        <f ca="1"/>
        <v>0</v>
      </c>
      <c r="AG139">
        <f ca="1"/>
        <v>0</v>
      </c>
      <c r="AH139">
        <f ca="1"/>
        <v>0</v>
      </c>
      <c r="AI139">
        <f ca="1"/>
        <v>0</v>
      </c>
      <c r="AJ139">
        <f ca="1"/>
        <v>0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  <c r="AQ139">
        <f ca="1"/>
        <v>0</v>
      </c>
      <c r="AR139">
        <f ca="1"/>
        <v>0</v>
      </c>
      <c r="AS139">
        <f ca="1"/>
        <v>0</v>
      </c>
      <c r="AT139">
        <f ca="1"/>
        <v>0</v>
      </c>
      <c r="AU139">
        <f ca="1"/>
        <v>0</v>
      </c>
      <c r="AV139">
        <f ca="1"/>
        <v>0</v>
      </c>
      <c r="AW139">
        <f ca="1"/>
        <v>0</v>
      </c>
      <c r="AX139">
        <f ca="1"/>
        <v>0</v>
      </c>
      <c r="AY139">
        <f ca="1"/>
        <v>0</v>
      </c>
      <c r="AZ139">
        <f ca="1"/>
        <v>0</v>
      </c>
      <c r="BA139">
        <f ca="1"/>
        <v>0</v>
      </c>
      <c r="BB139">
        <f ca="1"/>
        <v>0</v>
      </c>
      <c r="BC139">
        <f ca="1"/>
        <v>0</v>
      </c>
      <c r="BD139">
        <f ca="1"/>
        <v>0</v>
      </c>
      <c r="BE139">
        <f ca="1"/>
        <v>0</v>
      </c>
      <c r="BF139">
        <f ca="1"/>
        <v>0</v>
      </c>
      <c r="BG139">
        <f ca="1"/>
        <v>0</v>
      </c>
      <c r="BH139">
        <f ca="1"/>
        <v>0</v>
      </c>
      <c r="BI139">
        <f ca="1"/>
        <v>0</v>
      </c>
      <c r="BJ139">
        <f ca="1"/>
        <v>0</v>
      </c>
      <c r="BK139">
        <f ca="1"/>
        <v>0</v>
      </c>
      <c r="BL139">
        <f ca="1"/>
        <v>0</v>
      </c>
      <c r="BM139">
        <f ca="1"/>
        <v>0</v>
      </c>
      <c r="BN139">
        <f ca="1"/>
        <v>0</v>
      </c>
      <c r="BO139">
        <f ca="1"/>
        <v>0</v>
      </c>
      <c r="BP139">
        <f ca="1"/>
        <v>0</v>
      </c>
      <c r="BQ139">
        <f ca="1"/>
        <v>0</v>
      </c>
      <c r="BR139" t="str">
        <f ca="1"/>
        <v/>
      </c>
      <c r="BS139">
        <f ca="1"/>
        <v>0</v>
      </c>
      <c r="BT139">
        <f ca="1"/>
        <v>0</v>
      </c>
      <c r="BU139" t="b">
        <f ca="1"/>
        <v>0</v>
      </c>
      <c r="BV139" t="b">
        <f ca="1"/>
        <v>0</v>
      </c>
      <c r="BW139">
        <f ca="1"/>
        <v>0</v>
      </c>
      <c r="BX139">
        <f ca="1"/>
        <v>0</v>
      </c>
      <c r="BY139">
        <f ca="1"/>
        <v>0</v>
      </c>
      <c r="BZ139">
        <f ca="1"/>
        <v>0</v>
      </c>
      <c r="CA139">
        <f ca="1"/>
        <v>2</v>
      </c>
      <c r="CB139">
        <f ca="1"/>
        <v>1</v>
      </c>
      <c r="CC139" t="b">
        <f ca="1"/>
        <v>1</v>
      </c>
      <c r="CD139" t="b">
        <f ca="1"/>
        <v>1</v>
      </c>
      <c r="CE139">
        <f ca="1"/>
        <v>0</v>
      </c>
      <c r="CF139">
        <f ca="1"/>
        <v>0</v>
      </c>
      <c r="CG139">
        <f ca="1"/>
        <v>0</v>
      </c>
      <c r="CH139">
        <f ca="1"/>
        <v>0</v>
      </c>
      <c r="CI139" t="b">
        <f ca="1"/>
        <v>0</v>
      </c>
      <c r="CJ139">
        <f ca="1"/>
        <v>0</v>
      </c>
      <c r="CK139">
        <f ca="1"/>
        <v>0</v>
      </c>
      <c r="CL139">
        <f ca="1"/>
        <v>0</v>
      </c>
      <c r="CM139">
        <f ca="1"/>
        <v>0</v>
      </c>
      <c r="CN139">
        <f ca="1"/>
        <v>0</v>
      </c>
      <c r="CO139">
        <f ca="1"/>
        <v>0</v>
      </c>
      <c r="CP139">
        <f ca="1"/>
        <v>0</v>
      </c>
      <c r="CQ139">
        <f ca="1"/>
        <v>0</v>
      </c>
      <c r="CR139">
        <f ca="1"/>
        <v>0</v>
      </c>
      <c r="CS139">
        <f ca="1"/>
        <v>0</v>
      </c>
      <c r="CT139">
        <f ca="1"/>
        <v>0</v>
      </c>
      <c r="CU139">
        <f ca="1"/>
        <v>0</v>
      </c>
      <c r="CV139">
        <f ca="1"/>
        <v>0</v>
      </c>
      <c r="CW139">
        <f ca="1"/>
        <v>0</v>
      </c>
      <c r="CX139">
        <f ca="1"/>
        <v>0</v>
      </c>
      <c r="CY139">
        <f ca="1"/>
        <v>0</v>
      </c>
      <c r="CZ139">
        <f ca="1"/>
        <v>0</v>
      </c>
      <c r="DA139">
        <f ca="1"/>
        <v>0</v>
      </c>
      <c r="DB139" t="b">
        <f ca="1"/>
        <v>0</v>
      </c>
      <c r="DC139" t="b">
        <f ca="1"/>
        <v>1</v>
      </c>
      <c r="DD139">
        <f ca="1"/>
        <v>0</v>
      </c>
      <c r="DE139" t="b">
        <f ca="1"/>
        <v>0</v>
      </c>
      <c r="DF139">
        <f ca="1"/>
        <v>0</v>
      </c>
    </row>
    <row r="140" spans="1:110" x14ac:dyDescent="0.2">
      <c r="A140" t="str">
        <f ca="1"/>
        <v>6_7 Villa</v>
      </c>
      <c r="B140">
        <f ca="1"/>
        <v>10</v>
      </c>
      <c r="C140">
        <f ca="1"/>
        <v>0</v>
      </c>
      <c r="D140">
        <f ca="1"/>
        <v>0</v>
      </c>
      <c r="E140">
        <f ca="1"/>
        <v>0</v>
      </c>
      <c r="F140">
        <f ca="1"/>
        <v>0</v>
      </c>
      <c r="G140">
        <f ca="1"/>
        <v>0</v>
      </c>
      <c r="H140">
        <f ca="1"/>
        <v>0</v>
      </c>
      <c r="I140">
        <f ca="1"/>
        <v>0</v>
      </c>
      <c r="J140" t="str">
        <f ca="1"/>
        <v>1:17</v>
      </c>
      <c r="K140" t="b">
        <f ca="1"/>
        <v>0</v>
      </c>
      <c r="L140" t="b">
        <f ca="1"/>
        <v>1</v>
      </c>
      <c r="M140" t="b">
        <f ca="1"/>
        <v>0</v>
      </c>
      <c r="N140" t="str">
        <f ca="1"/>
        <v>Zofia</v>
      </c>
      <c r="O140" t="b">
        <f ca="1"/>
        <v>0</v>
      </c>
      <c r="P140">
        <f ca="1"/>
        <v>0</v>
      </c>
      <c r="Q140">
        <f ca="1"/>
        <v>0</v>
      </c>
      <c r="R140">
        <f ca="1"/>
        <v>0</v>
      </c>
      <c r="S140">
        <f ca="1"/>
        <v>0</v>
      </c>
      <c r="T140">
        <f ca="1"/>
        <v>0</v>
      </c>
      <c r="U140">
        <f ca="1"/>
        <v>0</v>
      </c>
      <c r="V140">
        <f ca="1"/>
        <v>0</v>
      </c>
      <c r="W140">
        <f ca="1"/>
        <v>0</v>
      </c>
      <c r="X140">
        <f ca="1"/>
        <v>0</v>
      </c>
      <c r="Y140">
        <f ca="1"/>
        <v>0</v>
      </c>
      <c r="Z140">
        <f ca="1"/>
        <v>10</v>
      </c>
      <c r="AA140">
        <f ca="1"/>
        <v>0</v>
      </c>
      <c r="AB140">
        <f ca="1"/>
        <v>0</v>
      </c>
      <c r="AC140">
        <f ca="1"/>
        <v>0</v>
      </c>
      <c r="AD140">
        <f ca="1"/>
        <v>0</v>
      </c>
      <c r="AE140">
        <f ca="1"/>
        <v>0</v>
      </c>
      <c r="AF140">
        <f ca="1"/>
        <v>0</v>
      </c>
      <c r="AG140">
        <f ca="1"/>
        <v>0</v>
      </c>
      <c r="AH140">
        <f ca="1"/>
        <v>0</v>
      </c>
      <c r="AI140">
        <f ca="1"/>
        <v>0</v>
      </c>
      <c r="AJ140">
        <f ca="1"/>
        <v>0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  <c r="AQ140">
        <f ca="1"/>
        <v>0</v>
      </c>
      <c r="AR140">
        <f ca="1"/>
        <v>0</v>
      </c>
      <c r="AS140">
        <f ca="1"/>
        <v>0</v>
      </c>
      <c r="AT140">
        <f ca="1"/>
        <v>0</v>
      </c>
      <c r="AU140">
        <f ca="1"/>
        <v>0</v>
      </c>
      <c r="AV140">
        <f ca="1"/>
        <v>0</v>
      </c>
      <c r="AW140">
        <f ca="1"/>
        <v>0</v>
      </c>
      <c r="AX140">
        <f ca="1"/>
        <v>0</v>
      </c>
      <c r="AY140">
        <f ca="1"/>
        <v>0</v>
      </c>
      <c r="AZ140">
        <f ca="1"/>
        <v>0</v>
      </c>
      <c r="BA140">
        <f ca="1"/>
        <v>0</v>
      </c>
      <c r="BB140">
        <f ca="1"/>
        <v>0</v>
      </c>
      <c r="BC140">
        <f ca="1"/>
        <v>0</v>
      </c>
      <c r="BD140">
        <f ca="1"/>
        <v>0</v>
      </c>
      <c r="BE140">
        <f ca="1"/>
        <v>0</v>
      </c>
      <c r="BF140">
        <f ca="1"/>
        <v>0</v>
      </c>
      <c r="BG140">
        <f ca="1"/>
        <v>0</v>
      </c>
      <c r="BH140">
        <f ca="1"/>
        <v>0</v>
      </c>
      <c r="BI140">
        <f ca="1"/>
        <v>0</v>
      </c>
      <c r="BJ140">
        <f ca="1"/>
        <v>0</v>
      </c>
      <c r="BK140">
        <f ca="1"/>
        <v>0</v>
      </c>
      <c r="BL140">
        <f ca="1"/>
        <v>0</v>
      </c>
      <c r="BM140">
        <f ca="1"/>
        <v>0</v>
      </c>
      <c r="BN140">
        <f ca="1"/>
        <v>0</v>
      </c>
      <c r="BO140">
        <f ca="1"/>
        <v>0</v>
      </c>
      <c r="BP140">
        <f ca="1"/>
        <v>0</v>
      </c>
      <c r="BQ140">
        <f ca="1"/>
        <v>0</v>
      </c>
      <c r="BR140" t="str">
        <f ca="1"/>
        <v/>
      </c>
      <c r="BS140">
        <f ca="1"/>
        <v>0</v>
      </c>
      <c r="BT140">
        <f ca="1"/>
        <v>0</v>
      </c>
      <c r="BU140" t="b">
        <f ca="1"/>
        <v>0</v>
      </c>
      <c r="BV140" t="b">
        <f ca="1"/>
        <v>0</v>
      </c>
      <c r="BW140">
        <f ca="1"/>
        <v>0</v>
      </c>
      <c r="BX140">
        <f ca="1"/>
        <v>0</v>
      </c>
      <c r="BY140">
        <f ca="1"/>
        <v>0</v>
      </c>
      <c r="BZ140">
        <f ca="1"/>
        <v>0</v>
      </c>
      <c r="CA140">
        <f ca="1"/>
        <v>0</v>
      </c>
      <c r="CB140">
        <f ca="1"/>
        <v>0</v>
      </c>
      <c r="CC140" t="b">
        <f ca="1"/>
        <v>0</v>
      </c>
      <c r="CD140" t="b">
        <f ca="1"/>
        <v>1</v>
      </c>
      <c r="CE140">
        <f ca="1"/>
        <v>0</v>
      </c>
      <c r="CF140">
        <f ca="1"/>
        <v>0</v>
      </c>
      <c r="CG140">
        <f ca="1"/>
        <v>0</v>
      </c>
      <c r="CH140">
        <f ca="1"/>
        <v>77</v>
      </c>
      <c r="CI140">
        <f ca="1"/>
        <v>103</v>
      </c>
      <c r="CJ140">
        <f ca="1"/>
        <v>0</v>
      </c>
      <c r="CK140">
        <f ca="1"/>
        <v>0</v>
      </c>
      <c r="CL140">
        <f ca="1"/>
        <v>0</v>
      </c>
      <c r="CM140">
        <f ca="1"/>
        <v>0</v>
      </c>
      <c r="CN140">
        <f ca="1"/>
        <v>0</v>
      </c>
      <c r="CO140">
        <f ca="1"/>
        <v>0</v>
      </c>
      <c r="CP140">
        <f ca="1"/>
        <v>0</v>
      </c>
      <c r="CQ140">
        <f ca="1"/>
        <v>0</v>
      </c>
      <c r="CR140">
        <f ca="1"/>
        <v>0</v>
      </c>
      <c r="CS140">
        <f ca="1"/>
        <v>0</v>
      </c>
      <c r="CT140">
        <f ca="1"/>
        <v>0</v>
      </c>
      <c r="CU140">
        <f ca="1"/>
        <v>0</v>
      </c>
      <c r="CV140">
        <f ca="1"/>
        <v>0</v>
      </c>
      <c r="CW140">
        <f ca="1"/>
        <v>0</v>
      </c>
      <c r="CX140">
        <f ca="1"/>
        <v>0</v>
      </c>
      <c r="CY140">
        <f ca="1"/>
        <v>0</v>
      </c>
      <c r="CZ140">
        <f ca="1"/>
        <v>0</v>
      </c>
      <c r="DA140">
        <f ca="1"/>
        <v>0</v>
      </c>
      <c r="DB140" t="b">
        <f ca="1"/>
        <v>1</v>
      </c>
      <c r="DC140" t="b">
        <f ca="1"/>
        <v>0</v>
      </c>
      <c r="DD140">
        <f ca="1"/>
        <v>0</v>
      </c>
      <c r="DE140" t="b">
        <f ca="1"/>
        <v>0</v>
      </c>
      <c r="DF140">
        <f ca="1"/>
        <v>0</v>
      </c>
    </row>
    <row r="141" spans="1:110" x14ac:dyDescent="0.2">
      <c r="A141" t="str">
        <f ca="1"/>
        <v>6_7 Villa</v>
      </c>
      <c r="B141">
        <f ca="1"/>
        <v>11</v>
      </c>
      <c r="C141">
        <f ca="1"/>
        <v>0</v>
      </c>
      <c r="D141">
        <f ca="1"/>
        <v>0</v>
      </c>
      <c r="E141">
        <f ca="1"/>
        <v>0</v>
      </c>
      <c r="F141">
        <f ca="1"/>
        <v>0</v>
      </c>
      <c r="G141">
        <f ca="1"/>
        <v>0</v>
      </c>
      <c r="H141">
        <f ca="1"/>
        <v>0</v>
      </c>
      <c r="I141">
        <f ca="1"/>
        <v>0</v>
      </c>
      <c r="J141" t="str">
        <f ca="1"/>
        <v>0:48</v>
      </c>
      <c r="K141" t="b">
        <f ca="1"/>
        <v>0</v>
      </c>
      <c r="L141" t="b">
        <f ca="1"/>
        <v>0</v>
      </c>
      <c r="M141" t="b">
        <f ca="1"/>
        <v>0</v>
      </c>
      <c r="N141" t="str">
        <f ca="1"/>
        <v>Zofia</v>
      </c>
      <c r="O141" t="b">
        <f ca="1"/>
        <v>0</v>
      </c>
      <c r="P141">
        <f ca="1"/>
        <v>0</v>
      </c>
      <c r="Q141">
        <f ca="1"/>
        <v>0</v>
      </c>
      <c r="R141">
        <f ca="1"/>
        <v>0</v>
      </c>
      <c r="S141">
        <f ca="1"/>
        <v>0</v>
      </c>
      <c r="T141">
        <f ca="1"/>
        <v>0</v>
      </c>
      <c r="U141">
        <f ca="1"/>
        <v>0</v>
      </c>
      <c r="V141">
        <f ca="1"/>
        <v>0</v>
      </c>
      <c r="W141">
        <f ca="1"/>
        <v>0</v>
      </c>
      <c r="X141">
        <f ca="1"/>
        <v>0</v>
      </c>
      <c r="Y141">
        <f ca="1"/>
        <v>0</v>
      </c>
      <c r="Z141">
        <f ca="1"/>
        <v>11</v>
      </c>
      <c r="AA141">
        <f ca="1"/>
        <v>0</v>
      </c>
      <c r="AB141">
        <f ca="1"/>
        <v>0</v>
      </c>
      <c r="AC141">
        <f ca="1"/>
        <v>0</v>
      </c>
      <c r="AD141">
        <f ca="1"/>
        <v>0</v>
      </c>
      <c r="AE141">
        <f ca="1"/>
        <v>0</v>
      </c>
      <c r="AF141">
        <f ca="1"/>
        <v>0</v>
      </c>
      <c r="AG141">
        <f ca="1"/>
        <v>0</v>
      </c>
      <c r="AH141">
        <f ca="1"/>
        <v>0</v>
      </c>
      <c r="AI141">
        <f ca="1"/>
        <v>0</v>
      </c>
      <c r="AJ141">
        <f ca="1"/>
        <v>0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  <c r="AQ141">
        <f ca="1"/>
        <v>0</v>
      </c>
      <c r="AR141">
        <f ca="1"/>
        <v>0</v>
      </c>
      <c r="AS141">
        <f ca="1"/>
        <v>0</v>
      </c>
      <c r="AT141">
        <f ca="1"/>
        <v>0</v>
      </c>
      <c r="AU141">
        <f ca="1"/>
        <v>0</v>
      </c>
      <c r="AV141">
        <f ca="1"/>
        <v>0</v>
      </c>
      <c r="AW141">
        <f ca="1"/>
        <v>0</v>
      </c>
      <c r="AX141">
        <f ca="1"/>
        <v>0</v>
      </c>
      <c r="AY141">
        <f ca="1"/>
        <v>0</v>
      </c>
      <c r="AZ141">
        <f ca="1"/>
        <v>0</v>
      </c>
      <c r="BA141">
        <f ca="1"/>
        <v>0</v>
      </c>
      <c r="BB141">
        <f ca="1"/>
        <v>0</v>
      </c>
      <c r="BC141">
        <f ca="1"/>
        <v>0</v>
      </c>
      <c r="BD141">
        <f ca="1"/>
        <v>0</v>
      </c>
      <c r="BE141">
        <f ca="1"/>
        <v>0</v>
      </c>
      <c r="BF141">
        <f ca="1"/>
        <v>0</v>
      </c>
      <c r="BG141">
        <f ca="1"/>
        <v>0</v>
      </c>
      <c r="BH141">
        <f ca="1"/>
        <v>0</v>
      </c>
      <c r="BI141">
        <f ca="1"/>
        <v>0</v>
      </c>
      <c r="BJ141">
        <f ca="1"/>
        <v>0</v>
      </c>
      <c r="BK141">
        <f ca="1"/>
        <v>0</v>
      </c>
      <c r="BL141">
        <f ca="1"/>
        <v>0</v>
      </c>
      <c r="BM141">
        <f ca="1"/>
        <v>0</v>
      </c>
      <c r="BN141">
        <f ca="1"/>
        <v>0</v>
      </c>
      <c r="BO141">
        <f ca="1"/>
        <v>0</v>
      </c>
      <c r="BP141">
        <f ca="1"/>
        <v>0</v>
      </c>
      <c r="BQ141">
        <f ca="1"/>
        <v>0</v>
      </c>
      <c r="BR141" t="str">
        <f ca="1"/>
        <v/>
      </c>
      <c r="BS141">
        <f ca="1"/>
        <v>0</v>
      </c>
      <c r="BT141">
        <f ca="1"/>
        <v>0</v>
      </c>
      <c r="BU141" t="b">
        <f ca="1"/>
        <v>0</v>
      </c>
      <c r="BV141" t="b">
        <f ca="1"/>
        <v>0</v>
      </c>
      <c r="BW141">
        <f ca="1"/>
        <v>0</v>
      </c>
      <c r="BX141">
        <f ca="1"/>
        <v>0</v>
      </c>
      <c r="BY141">
        <f ca="1"/>
        <v>0</v>
      </c>
      <c r="BZ141">
        <f ca="1"/>
        <v>0</v>
      </c>
      <c r="CA141">
        <f ca="1"/>
        <v>1</v>
      </c>
      <c r="CB141">
        <f ca="1"/>
        <v>1</v>
      </c>
      <c r="CC141" t="b">
        <f ca="1"/>
        <v>0</v>
      </c>
      <c r="CD141" t="b">
        <f ca="1"/>
        <v>1</v>
      </c>
      <c r="CE141">
        <f ca="1"/>
        <v>0</v>
      </c>
      <c r="CF141">
        <f ca="1"/>
        <v>0</v>
      </c>
      <c r="CG141">
        <f ca="1"/>
        <v>0</v>
      </c>
      <c r="CH141">
        <f ca="1"/>
        <v>48</v>
      </c>
      <c r="CI141">
        <f ca="1"/>
        <v>132</v>
      </c>
      <c r="CJ141">
        <f ca="1"/>
        <v>0</v>
      </c>
      <c r="CK141">
        <f ca="1"/>
        <v>0</v>
      </c>
      <c r="CL141">
        <f ca="1"/>
        <v>0</v>
      </c>
      <c r="CM141">
        <f ca="1"/>
        <v>0</v>
      </c>
      <c r="CN141">
        <f ca="1"/>
        <v>0</v>
      </c>
      <c r="CO141">
        <f ca="1"/>
        <v>0</v>
      </c>
      <c r="CP141">
        <f ca="1"/>
        <v>0</v>
      </c>
      <c r="CQ141">
        <f ca="1"/>
        <v>0</v>
      </c>
      <c r="CR141">
        <f ca="1"/>
        <v>0</v>
      </c>
      <c r="CS141">
        <f ca="1"/>
        <v>0</v>
      </c>
      <c r="CT141">
        <f ca="1"/>
        <v>0</v>
      </c>
      <c r="CU141">
        <f ca="1"/>
        <v>0</v>
      </c>
      <c r="CV141">
        <f ca="1"/>
        <v>0</v>
      </c>
      <c r="CW141">
        <f ca="1"/>
        <v>0</v>
      </c>
      <c r="CX141">
        <f ca="1"/>
        <v>0</v>
      </c>
      <c r="CY141">
        <f ca="1"/>
        <v>0</v>
      </c>
      <c r="CZ141">
        <f ca="1"/>
        <v>0</v>
      </c>
      <c r="DA141">
        <f ca="1"/>
        <v>0</v>
      </c>
      <c r="DB141" t="b">
        <f ca="1"/>
        <v>0</v>
      </c>
      <c r="DC141" t="b">
        <f ca="1"/>
        <v>0</v>
      </c>
      <c r="DD141">
        <f ca="1"/>
        <v>0</v>
      </c>
      <c r="DE141" t="b">
        <f ca="1"/>
        <v>0</v>
      </c>
      <c r="DF141">
        <f ca="1"/>
        <v>0</v>
      </c>
    </row>
    <row r="142" spans="1:110" x14ac:dyDescent="0.2">
      <c r="A142" t="str">
        <f ca="1"/>
        <v>6_7 Villa</v>
      </c>
      <c r="B142">
        <f ca="1"/>
        <v>12</v>
      </c>
      <c r="C142">
        <f ca="1"/>
        <v>0</v>
      </c>
      <c r="D142">
        <f ca="1"/>
        <v>0</v>
      </c>
      <c r="E142">
        <f ca="1"/>
        <v>0</v>
      </c>
      <c r="F142">
        <f ca="1"/>
        <v>0</v>
      </c>
      <c r="G142">
        <f ca="1"/>
        <v>0</v>
      </c>
      <c r="H142">
        <f ca="1"/>
        <v>0</v>
      </c>
      <c r="I142">
        <f ca="1"/>
        <v>0</v>
      </c>
      <c r="J142" t="str">
        <f ca="1"/>
        <v>2:31</v>
      </c>
      <c r="K142" t="b">
        <f ca="1"/>
        <v>0</v>
      </c>
      <c r="L142" t="b">
        <f ca="1"/>
        <v>0</v>
      </c>
      <c r="M142" t="b">
        <f ca="1"/>
        <v>1</v>
      </c>
      <c r="N142" t="str">
        <f ca="1"/>
        <v>Zofia</v>
      </c>
      <c r="O142" t="b">
        <f ca="1"/>
        <v>0</v>
      </c>
      <c r="P142">
        <f ca="1"/>
        <v>0</v>
      </c>
      <c r="Q142">
        <f ca="1"/>
        <v>0</v>
      </c>
      <c r="R142">
        <f ca="1"/>
        <v>0</v>
      </c>
      <c r="S142">
        <f ca="1"/>
        <v>0</v>
      </c>
      <c r="T142">
        <f ca="1"/>
        <v>0</v>
      </c>
      <c r="U142">
        <f ca="1"/>
        <v>0</v>
      </c>
      <c r="V142">
        <f ca="1"/>
        <v>0</v>
      </c>
      <c r="W142">
        <f ca="1"/>
        <v>0</v>
      </c>
      <c r="X142">
        <f ca="1"/>
        <v>0</v>
      </c>
      <c r="Y142">
        <f ca="1"/>
        <v>0</v>
      </c>
      <c r="Z142">
        <f ca="1"/>
        <v>12</v>
      </c>
      <c r="AA142">
        <f ca="1"/>
        <v>0</v>
      </c>
      <c r="AB142">
        <f ca="1"/>
        <v>0</v>
      </c>
      <c r="AC142">
        <f ca="1"/>
        <v>0</v>
      </c>
      <c r="AD142">
        <f ca="1"/>
        <v>0</v>
      </c>
      <c r="AE142">
        <f ca="1"/>
        <v>0</v>
      </c>
      <c r="AF142">
        <f ca="1"/>
        <v>0</v>
      </c>
      <c r="AG142">
        <f ca="1"/>
        <v>0</v>
      </c>
      <c r="AH142">
        <f ca="1"/>
        <v>0</v>
      </c>
      <c r="AI142">
        <f ca="1"/>
        <v>0</v>
      </c>
      <c r="AJ142">
        <f ca="1"/>
        <v>0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  <c r="AQ142">
        <f ca="1"/>
        <v>0</v>
      </c>
      <c r="AR142">
        <f ca="1"/>
        <v>0</v>
      </c>
      <c r="AS142">
        <f ca="1"/>
        <v>0</v>
      </c>
      <c r="AT142">
        <f ca="1"/>
        <v>0</v>
      </c>
      <c r="AU142">
        <f ca="1"/>
        <v>0</v>
      </c>
      <c r="AV142">
        <f ca="1"/>
        <v>0</v>
      </c>
      <c r="AW142">
        <f ca="1"/>
        <v>0</v>
      </c>
      <c r="AX142">
        <f ca="1"/>
        <v>0</v>
      </c>
      <c r="AY142">
        <f ca="1"/>
        <v>0</v>
      </c>
      <c r="AZ142">
        <f ca="1"/>
        <v>0</v>
      </c>
      <c r="BA142">
        <f ca="1"/>
        <v>0</v>
      </c>
      <c r="BB142">
        <f ca="1"/>
        <v>0</v>
      </c>
      <c r="BC142">
        <f ca="1"/>
        <v>0</v>
      </c>
      <c r="BD142">
        <f ca="1"/>
        <v>0</v>
      </c>
      <c r="BE142">
        <f ca="1"/>
        <v>0</v>
      </c>
      <c r="BF142">
        <f ca="1"/>
        <v>0</v>
      </c>
      <c r="BG142">
        <f ca="1"/>
        <v>0</v>
      </c>
      <c r="BH142">
        <f ca="1"/>
        <v>0</v>
      </c>
      <c r="BI142">
        <f ca="1"/>
        <v>0</v>
      </c>
      <c r="BJ142">
        <f ca="1"/>
        <v>0</v>
      </c>
      <c r="BK142">
        <f ca="1"/>
        <v>0</v>
      </c>
      <c r="BL142">
        <f ca="1"/>
        <v>0</v>
      </c>
      <c r="BM142">
        <f ca="1"/>
        <v>0</v>
      </c>
      <c r="BN142">
        <f ca="1"/>
        <v>0</v>
      </c>
      <c r="BO142">
        <f ca="1"/>
        <v>0</v>
      </c>
      <c r="BP142">
        <f ca="1"/>
        <v>0</v>
      </c>
      <c r="BQ142">
        <f ca="1"/>
        <v>0</v>
      </c>
      <c r="BR142" t="str">
        <f ca="1"/>
        <v/>
      </c>
      <c r="BS142">
        <f ca="1"/>
        <v>0</v>
      </c>
      <c r="BT142">
        <f ca="1"/>
        <v>0</v>
      </c>
      <c r="BU142" t="b">
        <f ca="1"/>
        <v>0</v>
      </c>
      <c r="BV142" t="b">
        <f ca="1"/>
        <v>0</v>
      </c>
      <c r="BW142">
        <f ca="1"/>
        <v>0</v>
      </c>
      <c r="BX142">
        <f ca="1"/>
        <v>0</v>
      </c>
      <c r="BY142">
        <f ca="1"/>
        <v>0</v>
      </c>
      <c r="BZ142">
        <f ca="1"/>
        <v>0</v>
      </c>
      <c r="CA142">
        <f ca="1"/>
        <v>0</v>
      </c>
      <c r="CB142">
        <f ca="1"/>
        <v>0</v>
      </c>
      <c r="CC142" t="b">
        <f ca="1"/>
        <v>0</v>
      </c>
      <c r="CD142" t="b">
        <f ca="1"/>
        <v>0</v>
      </c>
      <c r="CE142">
        <f ca="1"/>
        <v>0</v>
      </c>
      <c r="CF142">
        <f ca="1"/>
        <v>0</v>
      </c>
      <c r="CG142">
        <f ca="1"/>
        <v>0</v>
      </c>
      <c r="CH142">
        <f ca="1"/>
        <v>151</v>
      </c>
      <c r="CI142">
        <f ca="1"/>
        <v>29</v>
      </c>
      <c r="CJ142">
        <f ca="1"/>
        <v>0</v>
      </c>
      <c r="CK142">
        <f ca="1"/>
        <v>0</v>
      </c>
      <c r="CL142">
        <f ca="1"/>
        <v>0</v>
      </c>
      <c r="CM142">
        <f ca="1"/>
        <v>0</v>
      </c>
      <c r="CN142">
        <f ca="1"/>
        <v>0</v>
      </c>
      <c r="CO142">
        <f ca="1"/>
        <v>0</v>
      </c>
      <c r="CP142">
        <f ca="1"/>
        <v>0</v>
      </c>
      <c r="CQ142">
        <f ca="1"/>
        <v>0</v>
      </c>
      <c r="CR142">
        <f ca="1"/>
        <v>0</v>
      </c>
      <c r="CS142">
        <f ca="1"/>
        <v>0</v>
      </c>
      <c r="CT142">
        <f ca="1"/>
        <v>0</v>
      </c>
      <c r="CU142">
        <f ca="1"/>
        <v>0</v>
      </c>
      <c r="CV142">
        <f ca="1"/>
        <v>0</v>
      </c>
      <c r="CW142">
        <f ca="1"/>
        <v>0</v>
      </c>
      <c r="CX142">
        <f ca="1"/>
        <v>0</v>
      </c>
      <c r="CY142">
        <f ca="1"/>
        <v>0</v>
      </c>
      <c r="CZ142">
        <f ca="1"/>
        <v>0</v>
      </c>
      <c r="DA142">
        <f ca="1"/>
        <v>0</v>
      </c>
      <c r="DB142" t="b">
        <f ca="1"/>
        <v>0</v>
      </c>
      <c r="DC142" t="b">
        <f ca="1"/>
        <v>0</v>
      </c>
      <c r="DD142">
        <f ca="1"/>
        <v>0</v>
      </c>
      <c r="DE142" t="b">
        <f ca="1"/>
        <v>0</v>
      </c>
      <c r="DF142">
        <f ca="1"/>
        <v>0</v>
      </c>
    </row>
    <row r="143" spans="1:110" x14ac:dyDescent="0.2">
      <c r="A143" t="str">
        <f ca="1"/>
        <v>6_7 Villa</v>
      </c>
      <c r="B143">
        <f ca="1"/>
        <v>13</v>
      </c>
      <c r="C143">
        <f ca="1"/>
        <v>0</v>
      </c>
      <c r="D143">
        <f ca="1"/>
        <v>0</v>
      </c>
      <c r="E143">
        <f ca="1"/>
        <v>0</v>
      </c>
      <c r="F143">
        <f ca="1"/>
        <v>0</v>
      </c>
      <c r="G143">
        <f ca="1"/>
        <v>0</v>
      </c>
      <c r="H143">
        <f ca="1"/>
        <v>0</v>
      </c>
      <c r="I143">
        <f ca="1"/>
        <v>0</v>
      </c>
      <c r="J143">
        <f ca="1"/>
        <v>0</v>
      </c>
      <c r="K143" t="b">
        <f ca="1"/>
        <v>0</v>
      </c>
      <c r="L143" t="b">
        <f ca="1"/>
        <v>0</v>
      </c>
      <c r="M143" t="b">
        <f ca="1"/>
        <v>0</v>
      </c>
      <c r="N143" t="str">
        <f ca="1"/>
        <v>Zofia</v>
      </c>
      <c r="O143" t="b">
        <f ca="1"/>
        <v>0</v>
      </c>
      <c r="P143">
        <f ca="1"/>
        <v>0</v>
      </c>
      <c r="Q143">
        <f ca="1"/>
        <v>0</v>
      </c>
      <c r="R143">
        <f ca="1"/>
        <v>0</v>
      </c>
      <c r="S143">
        <f ca="1"/>
        <v>0</v>
      </c>
      <c r="T143">
        <f ca="1"/>
        <v>0</v>
      </c>
      <c r="U143">
        <f ca="1"/>
        <v>0</v>
      </c>
      <c r="V143">
        <f ca="1"/>
        <v>0</v>
      </c>
      <c r="W143">
        <f ca="1"/>
        <v>0</v>
      </c>
      <c r="X143">
        <f ca="1"/>
        <v>0</v>
      </c>
      <c r="Y143">
        <f ca="1"/>
        <v>0</v>
      </c>
      <c r="Z143">
        <f ca="1"/>
        <v>13</v>
      </c>
      <c r="AA143">
        <f ca="1"/>
        <v>0</v>
      </c>
      <c r="AB143">
        <f ca="1"/>
        <v>0</v>
      </c>
      <c r="AC143">
        <f ca="1"/>
        <v>0</v>
      </c>
      <c r="AD143">
        <f ca="1"/>
        <v>0</v>
      </c>
      <c r="AE143">
        <f ca="1"/>
        <v>0</v>
      </c>
      <c r="AF143">
        <f ca="1"/>
        <v>0</v>
      </c>
      <c r="AG143">
        <f ca="1"/>
        <v>0</v>
      </c>
      <c r="AH143">
        <f ca="1"/>
        <v>0</v>
      </c>
      <c r="AI143">
        <f ca="1"/>
        <v>0</v>
      </c>
      <c r="AJ143">
        <f ca="1"/>
        <v>0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  <c r="AQ143">
        <f ca="1"/>
        <v>0</v>
      </c>
      <c r="AR143">
        <f ca="1"/>
        <v>0</v>
      </c>
      <c r="AS143">
        <f ca="1"/>
        <v>0</v>
      </c>
      <c r="AT143">
        <f ca="1"/>
        <v>0</v>
      </c>
      <c r="AU143">
        <f ca="1"/>
        <v>0</v>
      </c>
      <c r="AV143">
        <f ca="1"/>
        <v>0</v>
      </c>
      <c r="AW143">
        <f ca="1"/>
        <v>0</v>
      </c>
      <c r="AX143">
        <f ca="1"/>
        <v>0</v>
      </c>
      <c r="AY143">
        <f ca="1"/>
        <v>0</v>
      </c>
      <c r="AZ143">
        <f ca="1"/>
        <v>0</v>
      </c>
      <c r="BA143">
        <f ca="1"/>
        <v>0</v>
      </c>
      <c r="BB143">
        <f ca="1"/>
        <v>0</v>
      </c>
      <c r="BC143">
        <f ca="1"/>
        <v>0</v>
      </c>
      <c r="BD143">
        <f ca="1"/>
        <v>0</v>
      </c>
      <c r="BE143">
        <f ca="1"/>
        <v>0</v>
      </c>
      <c r="BF143">
        <f ca="1"/>
        <v>0</v>
      </c>
      <c r="BG143">
        <f ca="1"/>
        <v>0</v>
      </c>
      <c r="BH143">
        <f ca="1"/>
        <v>0</v>
      </c>
      <c r="BI143">
        <f ca="1"/>
        <v>0</v>
      </c>
      <c r="BJ143">
        <f ca="1"/>
        <v>0</v>
      </c>
      <c r="BK143">
        <f ca="1"/>
        <v>0</v>
      </c>
      <c r="BL143">
        <f ca="1"/>
        <v>0</v>
      </c>
      <c r="BM143">
        <f ca="1"/>
        <v>0</v>
      </c>
      <c r="BN143">
        <f ca="1"/>
        <v>0</v>
      </c>
      <c r="BO143">
        <f ca="1"/>
        <v>0</v>
      </c>
      <c r="BP143">
        <f ca="1"/>
        <v>0</v>
      </c>
      <c r="BQ143">
        <f ca="1"/>
        <v>0</v>
      </c>
      <c r="BR143" t="str">
        <f ca="1"/>
        <v/>
      </c>
      <c r="BS143">
        <f ca="1"/>
        <v>0</v>
      </c>
      <c r="BT143">
        <f ca="1"/>
        <v>0</v>
      </c>
      <c r="BU143" t="b">
        <f ca="1"/>
        <v>0</v>
      </c>
      <c r="BV143" t="b">
        <f ca="1"/>
        <v>0</v>
      </c>
      <c r="BW143">
        <f ca="1"/>
        <v>0</v>
      </c>
      <c r="BX143">
        <f ca="1"/>
        <v>0</v>
      </c>
      <c r="BY143">
        <f ca="1"/>
        <v>0</v>
      </c>
      <c r="BZ143">
        <f ca="1"/>
        <v>0</v>
      </c>
      <c r="CA143">
        <f ca="1"/>
        <v>1</v>
      </c>
      <c r="CB143">
        <f ca="1"/>
        <v>0</v>
      </c>
      <c r="CC143" t="b">
        <f ca="1"/>
        <v>0</v>
      </c>
      <c r="CD143" t="b">
        <f ca="1"/>
        <v>1</v>
      </c>
      <c r="CE143">
        <f ca="1"/>
        <v>0</v>
      </c>
      <c r="CF143">
        <f ca="1"/>
        <v>0</v>
      </c>
      <c r="CG143">
        <f ca="1"/>
        <v>0</v>
      </c>
      <c r="CH143">
        <f ca="1"/>
        <v>0</v>
      </c>
      <c r="CI143" t="b">
        <f ca="1"/>
        <v>0</v>
      </c>
      <c r="CJ143">
        <f ca="1"/>
        <v>0</v>
      </c>
      <c r="CK143">
        <f ca="1"/>
        <v>0</v>
      </c>
      <c r="CL143">
        <f ca="1"/>
        <v>0</v>
      </c>
      <c r="CM143">
        <f ca="1"/>
        <v>0</v>
      </c>
      <c r="CN143">
        <f ca="1"/>
        <v>0</v>
      </c>
      <c r="CO143">
        <f ca="1"/>
        <v>0</v>
      </c>
      <c r="CP143">
        <f ca="1"/>
        <v>0</v>
      </c>
      <c r="CQ143">
        <f ca="1"/>
        <v>0</v>
      </c>
      <c r="CR143">
        <f ca="1"/>
        <v>0</v>
      </c>
      <c r="CS143">
        <f ca="1"/>
        <v>0</v>
      </c>
      <c r="CT143">
        <f ca="1"/>
        <v>0</v>
      </c>
      <c r="CU143">
        <f ca="1"/>
        <v>0</v>
      </c>
      <c r="CV143">
        <f ca="1"/>
        <v>0</v>
      </c>
      <c r="CW143">
        <f ca="1"/>
        <v>0</v>
      </c>
      <c r="CX143">
        <f ca="1"/>
        <v>0</v>
      </c>
      <c r="CY143">
        <f ca="1"/>
        <v>0</v>
      </c>
      <c r="CZ143">
        <f ca="1"/>
        <v>0</v>
      </c>
      <c r="DA143">
        <f ca="1"/>
        <v>0</v>
      </c>
      <c r="DB143" t="b">
        <f ca="1"/>
        <v>0</v>
      </c>
      <c r="DC143" t="b">
        <f ca="1"/>
        <v>0</v>
      </c>
      <c r="DD143">
        <f ca="1"/>
        <v>0</v>
      </c>
      <c r="DE143" t="b">
        <f ca="1"/>
        <v>0</v>
      </c>
      <c r="DF143">
        <f ca="1"/>
        <v>0</v>
      </c>
    </row>
    <row r="144" spans="1:110" x14ac:dyDescent="0.2">
      <c r="A144" t="str">
        <f ca="1"/>
        <v>6_7 Villa</v>
      </c>
      <c r="B144">
        <f ca="1"/>
        <v>14</v>
      </c>
      <c r="C144">
        <f ca="1"/>
        <v>0</v>
      </c>
      <c r="D144">
        <f ca="1"/>
        <v>0</v>
      </c>
      <c r="E144">
        <f ca="1"/>
        <v>0</v>
      </c>
      <c r="F144">
        <f ca="1"/>
        <v>0</v>
      </c>
      <c r="G144">
        <f ca="1"/>
        <v>0</v>
      </c>
      <c r="H144">
        <f ca="1"/>
        <v>0</v>
      </c>
      <c r="I144">
        <f ca="1"/>
        <v>0</v>
      </c>
      <c r="J144" t="str">
        <f ca="1"/>
        <v>1:14</v>
      </c>
      <c r="K144" t="b">
        <f ca="1"/>
        <v>0</v>
      </c>
      <c r="L144" t="b">
        <f ca="1"/>
        <v>0</v>
      </c>
      <c r="M144" t="b">
        <f ca="1"/>
        <v>0</v>
      </c>
      <c r="N144" t="str">
        <f ca="1"/>
        <v>Melusi</v>
      </c>
      <c r="O144" t="b">
        <f ca="1"/>
        <v>0</v>
      </c>
      <c r="P144">
        <f ca="1"/>
        <v>0</v>
      </c>
      <c r="Q144">
        <f ca="1"/>
        <v>0</v>
      </c>
      <c r="R144">
        <f ca="1"/>
        <v>0</v>
      </c>
      <c r="S144">
        <f ca="1"/>
        <v>0</v>
      </c>
      <c r="T144">
        <f ca="1"/>
        <v>0</v>
      </c>
      <c r="U144">
        <f ca="1"/>
        <v>0</v>
      </c>
      <c r="V144">
        <f ca="1"/>
        <v>0</v>
      </c>
      <c r="W144">
        <f ca="1"/>
        <v>0</v>
      </c>
      <c r="X144">
        <f ca="1"/>
        <v>0</v>
      </c>
      <c r="Y144">
        <f ca="1"/>
        <v>0</v>
      </c>
      <c r="Z144">
        <f ca="1"/>
        <v>14</v>
      </c>
      <c r="AA144">
        <f ca="1"/>
        <v>0</v>
      </c>
      <c r="AB144">
        <f ca="1"/>
        <v>0</v>
      </c>
      <c r="AC144">
        <f ca="1"/>
        <v>0</v>
      </c>
      <c r="AD144">
        <f ca="1"/>
        <v>0</v>
      </c>
      <c r="AE144">
        <f ca="1"/>
        <v>0</v>
      </c>
      <c r="AF144">
        <f ca="1"/>
        <v>0</v>
      </c>
      <c r="AG144">
        <f ca="1"/>
        <v>0</v>
      </c>
      <c r="AH144">
        <f ca="1"/>
        <v>0</v>
      </c>
      <c r="AI144">
        <f ca="1"/>
        <v>0</v>
      </c>
      <c r="AJ144">
        <f ca="1"/>
        <v>0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  <c r="AQ144">
        <f ca="1"/>
        <v>0</v>
      </c>
      <c r="AR144">
        <f ca="1"/>
        <v>0</v>
      </c>
      <c r="AS144">
        <f ca="1"/>
        <v>0</v>
      </c>
      <c r="AT144">
        <f ca="1"/>
        <v>0</v>
      </c>
      <c r="AU144">
        <f ca="1"/>
        <v>0</v>
      </c>
      <c r="AV144">
        <f ca="1"/>
        <v>0</v>
      </c>
      <c r="AW144">
        <f ca="1"/>
        <v>0</v>
      </c>
      <c r="AX144">
        <f ca="1"/>
        <v>0</v>
      </c>
      <c r="AY144">
        <f ca="1"/>
        <v>0</v>
      </c>
      <c r="AZ144">
        <f ca="1"/>
        <v>0</v>
      </c>
      <c r="BA144">
        <f ca="1"/>
        <v>0</v>
      </c>
      <c r="BB144">
        <f ca="1"/>
        <v>0</v>
      </c>
      <c r="BC144">
        <f ca="1"/>
        <v>0</v>
      </c>
      <c r="BD144">
        <f ca="1"/>
        <v>0</v>
      </c>
      <c r="BE144">
        <f ca="1"/>
        <v>0</v>
      </c>
      <c r="BF144">
        <f ca="1"/>
        <v>0</v>
      </c>
      <c r="BG144">
        <f ca="1"/>
        <v>0</v>
      </c>
      <c r="BH144">
        <f ca="1"/>
        <v>0</v>
      </c>
      <c r="BI144">
        <f ca="1"/>
        <v>0</v>
      </c>
      <c r="BJ144">
        <f ca="1"/>
        <v>0</v>
      </c>
      <c r="BK144">
        <f ca="1"/>
        <v>0</v>
      </c>
      <c r="BL144">
        <f ca="1"/>
        <v>0</v>
      </c>
      <c r="BM144">
        <f ca="1"/>
        <v>0</v>
      </c>
      <c r="BN144">
        <f ca="1"/>
        <v>0</v>
      </c>
      <c r="BO144">
        <f ca="1"/>
        <v>0</v>
      </c>
      <c r="BP144">
        <f ca="1"/>
        <v>0</v>
      </c>
      <c r="BQ144">
        <f ca="1"/>
        <v>0</v>
      </c>
      <c r="BR144" t="str">
        <f ca="1"/>
        <v/>
      </c>
      <c r="BS144">
        <f ca="1"/>
        <v>0</v>
      </c>
      <c r="BT144">
        <f ca="1"/>
        <v>0</v>
      </c>
      <c r="BU144" t="b">
        <f ca="1"/>
        <v>0</v>
      </c>
      <c r="BV144" t="b">
        <f ca="1"/>
        <v>0</v>
      </c>
      <c r="BW144">
        <f ca="1"/>
        <v>0</v>
      </c>
      <c r="BX144">
        <f ca="1"/>
        <v>0</v>
      </c>
      <c r="BY144">
        <f ca="1"/>
        <v>0</v>
      </c>
      <c r="BZ144">
        <f ca="1"/>
        <v>0</v>
      </c>
      <c r="CA144">
        <f ca="1"/>
        <v>1</v>
      </c>
      <c r="CB144">
        <f ca="1"/>
        <v>0</v>
      </c>
      <c r="CC144" t="b">
        <f ca="1"/>
        <v>0</v>
      </c>
      <c r="CD144" t="b">
        <f ca="1"/>
        <v>1</v>
      </c>
      <c r="CE144">
        <f ca="1"/>
        <v>0</v>
      </c>
      <c r="CF144">
        <f ca="1"/>
        <v>0</v>
      </c>
      <c r="CG144">
        <f ca="1"/>
        <v>0</v>
      </c>
      <c r="CH144">
        <f ca="1"/>
        <v>74</v>
      </c>
      <c r="CI144">
        <f ca="1"/>
        <v>106</v>
      </c>
      <c r="CJ144">
        <f ca="1"/>
        <v>0</v>
      </c>
      <c r="CK144">
        <f ca="1"/>
        <v>0</v>
      </c>
      <c r="CL144">
        <f ca="1"/>
        <v>0</v>
      </c>
      <c r="CM144">
        <f ca="1"/>
        <v>0</v>
      </c>
      <c r="CN144">
        <f ca="1"/>
        <v>0</v>
      </c>
      <c r="CO144">
        <f ca="1"/>
        <v>0</v>
      </c>
      <c r="CP144">
        <f ca="1"/>
        <v>0</v>
      </c>
      <c r="CQ144">
        <f ca="1"/>
        <v>0</v>
      </c>
      <c r="CR144">
        <f ca="1"/>
        <v>0</v>
      </c>
      <c r="CS144">
        <f ca="1"/>
        <v>0</v>
      </c>
      <c r="CT144">
        <f ca="1"/>
        <v>0</v>
      </c>
      <c r="CU144">
        <f ca="1"/>
        <v>0</v>
      </c>
      <c r="CV144">
        <f ca="1"/>
        <v>0</v>
      </c>
      <c r="CW144">
        <f ca="1"/>
        <v>0</v>
      </c>
      <c r="CX144">
        <f ca="1"/>
        <v>0</v>
      </c>
      <c r="CY144">
        <f ca="1"/>
        <v>0</v>
      </c>
      <c r="CZ144">
        <f ca="1"/>
        <v>0</v>
      </c>
      <c r="DA144">
        <f ca="1"/>
        <v>0</v>
      </c>
      <c r="DB144" t="b">
        <f ca="1"/>
        <v>0</v>
      </c>
      <c r="DC144" t="b">
        <f ca="1"/>
        <v>0</v>
      </c>
      <c r="DD144">
        <f ca="1"/>
        <v>0</v>
      </c>
      <c r="DE144" t="b">
        <f ca="1"/>
        <v>0</v>
      </c>
      <c r="DF144">
        <f ca="1"/>
        <v>0</v>
      </c>
    </row>
    <row r="145" spans="1:110" x14ac:dyDescent="0.2">
      <c r="A145" t="str">
        <f ca="1"/>
        <v>6_7 Border</v>
      </c>
      <c r="B145">
        <f ca="1"/>
        <v>1</v>
      </c>
      <c r="C145">
        <f ca="1"/>
        <v>0</v>
      </c>
      <c r="D145">
        <f ca="1"/>
        <v>0</v>
      </c>
      <c r="E145">
        <f ca="1"/>
        <v>0</v>
      </c>
      <c r="F145">
        <f ca="1"/>
        <v>0</v>
      </c>
      <c r="G145">
        <f ca="1"/>
        <v>0</v>
      </c>
      <c r="H145">
        <f ca="1"/>
        <v>0</v>
      </c>
      <c r="I145">
        <f ca="1"/>
        <v>0</v>
      </c>
      <c r="J145" t="str">
        <f ca="1"/>
        <v>1:23</v>
      </c>
      <c r="K145" t="b">
        <f ca="1"/>
        <v>0</v>
      </c>
      <c r="L145" t="b">
        <f ca="1"/>
        <v>0</v>
      </c>
      <c r="M145" t="b">
        <f ca="1"/>
        <v>0</v>
      </c>
      <c r="N145" t="str">
        <f ca="1"/>
        <v>Zofia</v>
      </c>
      <c r="O145" t="b">
        <f ca="1"/>
        <v>0</v>
      </c>
      <c r="P145">
        <f ca="1"/>
        <v>0</v>
      </c>
      <c r="Q145">
        <f ca="1"/>
        <v>0</v>
      </c>
      <c r="R145">
        <f ca="1"/>
        <v>0</v>
      </c>
      <c r="S145">
        <f ca="1"/>
        <v>0</v>
      </c>
      <c r="T145">
        <f ca="1"/>
        <v>0</v>
      </c>
      <c r="U145">
        <f ca="1"/>
        <v>0</v>
      </c>
      <c r="V145">
        <f ca="1"/>
        <v>0</v>
      </c>
      <c r="W145">
        <f ca="1"/>
        <v>0</v>
      </c>
      <c r="X145">
        <f ca="1"/>
        <v>0</v>
      </c>
      <c r="Y145">
        <f ca="1"/>
        <v>0</v>
      </c>
      <c r="Z145">
        <f ca="1"/>
        <v>1</v>
      </c>
      <c r="AA145">
        <f ca="1"/>
        <v>0</v>
      </c>
      <c r="AB145">
        <f ca="1"/>
        <v>0</v>
      </c>
      <c r="AC145">
        <f ca="1"/>
        <v>0</v>
      </c>
      <c r="AD145">
        <f ca="1"/>
        <v>0</v>
      </c>
      <c r="AE145">
        <f ca="1"/>
        <v>0</v>
      </c>
      <c r="AF145">
        <f ca="1"/>
        <v>0</v>
      </c>
      <c r="AG145">
        <f ca="1"/>
        <v>0</v>
      </c>
      <c r="AH145">
        <f ca="1"/>
        <v>0</v>
      </c>
      <c r="AI145">
        <f ca="1"/>
        <v>0</v>
      </c>
      <c r="AJ145">
        <f ca="1"/>
        <v>0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  <c r="AQ145">
        <f ca="1"/>
        <v>0</v>
      </c>
      <c r="AR145">
        <f ca="1"/>
        <v>0</v>
      </c>
      <c r="AS145">
        <f ca="1"/>
        <v>0</v>
      </c>
      <c r="AT145">
        <f ca="1"/>
        <v>0</v>
      </c>
      <c r="AU145">
        <f ca="1"/>
        <v>0</v>
      </c>
      <c r="AV145">
        <f ca="1"/>
        <v>0</v>
      </c>
      <c r="AW145">
        <f ca="1"/>
        <v>0</v>
      </c>
      <c r="AX145">
        <f ca="1"/>
        <v>0</v>
      </c>
      <c r="AY145">
        <f ca="1"/>
        <v>0</v>
      </c>
      <c r="AZ145">
        <f ca="1"/>
        <v>0</v>
      </c>
      <c r="BA145">
        <f ca="1"/>
        <v>0</v>
      </c>
      <c r="BB145">
        <f ca="1"/>
        <v>0</v>
      </c>
      <c r="BC145">
        <f ca="1"/>
        <v>0</v>
      </c>
      <c r="BD145">
        <f ca="1"/>
        <v>0</v>
      </c>
      <c r="BE145">
        <f ca="1"/>
        <v>0</v>
      </c>
      <c r="BF145">
        <f ca="1"/>
        <v>0</v>
      </c>
      <c r="BG145">
        <f ca="1"/>
        <v>0</v>
      </c>
      <c r="BH145">
        <f ca="1"/>
        <v>0</v>
      </c>
      <c r="BI145">
        <f ca="1"/>
        <v>0</v>
      </c>
      <c r="BJ145">
        <f ca="1"/>
        <v>0</v>
      </c>
      <c r="BK145">
        <f ca="1"/>
        <v>0</v>
      </c>
      <c r="BL145">
        <f ca="1"/>
        <v>0</v>
      </c>
      <c r="BM145">
        <f ca="1"/>
        <v>0</v>
      </c>
      <c r="BN145">
        <f ca="1"/>
        <v>0</v>
      </c>
      <c r="BO145">
        <f ca="1"/>
        <v>0</v>
      </c>
      <c r="BP145">
        <f ca="1"/>
        <v>0</v>
      </c>
      <c r="BQ145">
        <f ca="1"/>
        <v>0</v>
      </c>
      <c r="BR145" t="str">
        <f ca="1"/>
        <v/>
      </c>
      <c r="BS145">
        <f ca="1"/>
        <v>0</v>
      </c>
      <c r="BT145">
        <f ca="1"/>
        <v>0</v>
      </c>
      <c r="BU145" t="b">
        <f ca="1"/>
        <v>0</v>
      </c>
      <c r="BV145" t="b">
        <f ca="1"/>
        <v>0</v>
      </c>
      <c r="BW145">
        <f ca="1"/>
        <v>0</v>
      </c>
      <c r="BX145">
        <f ca="1"/>
        <v>0</v>
      </c>
      <c r="BY145">
        <f ca="1"/>
        <v>0</v>
      </c>
      <c r="BZ145">
        <f ca="1"/>
        <v>0</v>
      </c>
      <c r="CA145">
        <f ca="1"/>
        <v>1</v>
      </c>
      <c r="CB145">
        <f ca="1"/>
        <v>1</v>
      </c>
      <c r="CC145" t="b">
        <f ca="1"/>
        <v>0</v>
      </c>
      <c r="CD145" t="b">
        <f ca="1"/>
        <v>1</v>
      </c>
      <c r="CE145">
        <f ca="1"/>
        <v>0</v>
      </c>
      <c r="CF145">
        <f ca="1"/>
        <v>0</v>
      </c>
      <c r="CG145">
        <f ca="1"/>
        <v>0</v>
      </c>
      <c r="CH145">
        <f ca="1"/>
        <v>83</v>
      </c>
      <c r="CI145">
        <f ca="1"/>
        <v>97</v>
      </c>
      <c r="CJ145">
        <f ca="1"/>
        <v>0</v>
      </c>
      <c r="CK145">
        <f ca="1"/>
        <v>0</v>
      </c>
      <c r="CL145">
        <f ca="1"/>
        <v>0</v>
      </c>
      <c r="CM145">
        <f ca="1"/>
        <v>0</v>
      </c>
      <c r="CN145">
        <f ca="1"/>
        <v>0</v>
      </c>
      <c r="CO145">
        <f ca="1"/>
        <v>0</v>
      </c>
      <c r="CP145">
        <f ca="1"/>
        <v>0</v>
      </c>
      <c r="CQ145">
        <f ca="1"/>
        <v>0</v>
      </c>
      <c r="CR145">
        <f ca="1"/>
        <v>0</v>
      </c>
      <c r="CS145">
        <f ca="1"/>
        <v>0</v>
      </c>
      <c r="CT145">
        <f ca="1"/>
        <v>0</v>
      </c>
      <c r="CU145" t="b">
        <f ca="1"/>
        <v>1</v>
      </c>
      <c r="CV145" t="b">
        <f ca="1"/>
        <v>1</v>
      </c>
      <c r="CW145">
        <f ca="1"/>
        <v>97</v>
      </c>
      <c r="CX145" t="b">
        <f ca="1"/>
        <v>0</v>
      </c>
      <c r="CY145">
        <f ca="1"/>
        <v>1</v>
      </c>
      <c r="CZ145">
        <f ca="1"/>
        <v>1</v>
      </c>
      <c r="DA145">
        <f ca="1"/>
        <v>0</v>
      </c>
      <c r="DB145" t="b">
        <f ca="1"/>
        <v>0</v>
      </c>
      <c r="DC145" t="b">
        <f ca="1"/>
        <v>0</v>
      </c>
      <c r="DD145">
        <f ca="1"/>
        <v>0</v>
      </c>
      <c r="DE145" t="b">
        <f ca="1"/>
        <v>0</v>
      </c>
      <c r="DF145">
        <f ca="1"/>
        <v>0</v>
      </c>
    </row>
    <row r="146" spans="1:110" x14ac:dyDescent="0.2">
      <c r="A146" t="str">
        <f ca="1"/>
        <v>6_7 Border</v>
      </c>
      <c r="B146">
        <f ca="1"/>
        <v>2</v>
      </c>
      <c r="C146">
        <f ca="1"/>
        <v>0</v>
      </c>
      <c r="D146">
        <f ca="1"/>
        <v>0</v>
      </c>
      <c r="E146">
        <f ca="1"/>
        <v>0</v>
      </c>
      <c r="F146">
        <f ca="1"/>
        <v>0</v>
      </c>
      <c r="G146">
        <f ca="1"/>
        <v>0</v>
      </c>
      <c r="H146">
        <f ca="1"/>
        <v>0</v>
      </c>
      <c r="I146">
        <f ca="1"/>
        <v>0</v>
      </c>
      <c r="J146" t="str">
        <f ca="1"/>
        <v>2:06</v>
      </c>
      <c r="K146" t="b">
        <f ca="1"/>
        <v>0</v>
      </c>
      <c r="L146" t="b">
        <f ca="1"/>
        <v>0</v>
      </c>
      <c r="M146" t="b">
        <f ca="1"/>
        <v>0</v>
      </c>
      <c r="N146" t="str">
        <f ca="1"/>
        <v>Zofia</v>
      </c>
      <c r="O146" t="b">
        <f ca="1"/>
        <v>0</v>
      </c>
      <c r="P146">
        <f ca="1"/>
        <v>0</v>
      </c>
      <c r="Q146">
        <f ca="1"/>
        <v>0</v>
      </c>
      <c r="R146">
        <f ca="1"/>
        <v>0</v>
      </c>
      <c r="S146">
        <f ca="1"/>
        <v>0</v>
      </c>
      <c r="T146">
        <f ca="1"/>
        <v>0</v>
      </c>
      <c r="U146">
        <f ca="1"/>
        <v>0</v>
      </c>
      <c r="V146">
        <f ca="1"/>
        <v>0</v>
      </c>
      <c r="W146">
        <f ca="1"/>
        <v>0</v>
      </c>
      <c r="X146">
        <f ca="1"/>
        <v>0</v>
      </c>
      <c r="Y146">
        <f ca="1"/>
        <v>0</v>
      </c>
      <c r="Z146">
        <f ca="1"/>
        <v>2</v>
      </c>
      <c r="AA146">
        <f ca="1"/>
        <v>0</v>
      </c>
      <c r="AB146">
        <f ca="1"/>
        <v>0</v>
      </c>
      <c r="AC146">
        <f ca="1"/>
        <v>0</v>
      </c>
      <c r="AD146">
        <f ca="1"/>
        <v>0</v>
      </c>
      <c r="AE146">
        <f ca="1"/>
        <v>0</v>
      </c>
      <c r="AF146">
        <f ca="1"/>
        <v>0</v>
      </c>
      <c r="AG146">
        <f ca="1"/>
        <v>0</v>
      </c>
      <c r="AH146">
        <f ca="1"/>
        <v>0</v>
      </c>
      <c r="AI146">
        <f ca="1"/>
        <v>0</v>
      </c>
      <c r="AJ146">
        <f ca="1"/>
        <v>0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>
        <f ca="1"/>
        <v>0</v>
      </c>
      <c r="AP146">
        <f ca="1"/>
        <v>0</v>
      </c>
      <c r="AQ146">
        <f ca="1"/>
        <v>0</v>
      </c>
      <c r="AR146">
        <f ca="1"/>
        <v>0</v>
      </c>
      <c r="AS146">
        <f ca="1"/>
        <v>0</v>
      </c>
      <c r="AT146">
        <f ca="1"/>
        <v>0</v>
      </c>
      <c r="AU146">
        <f ca="1"/>
        <v>0</v>
      </c>
      <c r="AV146">
        <f ca="1"/>
        <v>0</v>
      </c>
      <c r="AW146">
        <f ca="1"/>
        <v>0</v>
      </c>
      <c r="AX146">
        <f ca="1"/>
        <v>0</v>
      </c>
      <c r="AY146">
        <f ca="1"/>
        <v>0</v>
      </c>
      <c r="AZ146">
        <f ca="1"/>
        <v>0</v>
      </c>
      <c r="BA146">
        <f ca="1"/>
        <v>0</v>
      </c>
      <c r="BB146">
        <f ca="1"/>
        <v>0</v>
      </c>
      <c r="BC146">
        <f ca="1"/>
        <v>0</v>
      </c>
      <c r="BD146">
        <f ca="1"/>
        <v>0</v>
      </c>
      <c r="BE146">
        <f ca="1"/>
        <v>0</v>
      </c>
      <c r="BF146">
        <f ca="1"/>
        <v>0</v>
      </c>
      <c r="BG146">
        <f ca="1"/>
        <v>0</v>
      </c>
      <c r="BH146">
        <f ca="1"/>
        <v>0</v>
      </c>
      <c r="BI146">
        <f ca="1"/>
        <v>0</v>
      </c>
      <c r="BJ146">
        <f ca="1"/>
        <v>0</v>
      </c>
      <c r="BK146">
        <f ca="1"/>
        <v>0</v>
      </c>
      <c r="BL146">
        <f ca="1"/>
        <v>0</v>
      </c>
      <c r="BM146">
        <f ca="1"/>
        <v>0</v>
      </c>
      <c r="BN146">
        <f ca="1"/>
        <v>0</v>
      </c>
      <c r="BO146">
        <f ca="1"/>
        <v>0</v>
      </c>
      <c r="BP146">
        <f ca="1"/>
        <v>0</v>
      </c>
      <c r="BQ146">
        <f ca="1"/>
        <v>0</v>
      </c>
      <c r="BR146" t="str">
        <f ca="1"/>
        <v/>
      </c>
      <c r="BS146">
        <f ca="1"/>
        <v>0</v>
      </c>
      <c r="BT146">
        <f ca="1"/>
        <v>0</v>
      </c>
      <c r="BU146" t="b">
        <f ca="1"/>
        <v>0</v>
      </c>
      <c r="BV146" t="b">
        <f ca="1"/>
        <v>0</v>
      </c>
      <c r="BW146">
        <f ca="1"/>
        <v>0</v>
      </c>
      <c r="BX146">
        <f ca="1"/>
        <v>0</v>
      </c>
      <c r="BY146">
        <f ca="1"/>
        <v>0</v>
      </c>
      <c r="BZ146">
        <f ca="1"/>
        <v>0</v>
      </c>
      <c r="CA146">
        <f ca="1"/>
        <v>1</v>
      </c>
      <c r="CB146">
        <f ca="1"/>
        <v>0</v>
      </c>
      <c r="CC146" t="b">
        <f ca="1"/>
        <v>0</v>
      </c>
      <c r="CD146" t="b">
        <f ca="1"/>
        <v>1</v>
      </c>
      <c r="CE146">
        <f ca="1"/>
        <v>0</v>
      </c>
      <c r="CF146">
        <f ca="1"/>
        <v>0</v>
      </c>
      <c r="CG146">
        <f ca="1"/>
        <v>0</v>
      </c>
      <c r="CH146">
        <f ca="1"/>
        <v>126</v>
      </c>
      <c r="CI146">
        <f ca="1"/>
        <v>54</v>
      </c>
      <c r="CJ146">
        <f ca="1"/>
        <v>0</v>
      </c>
      <c r="CK146">
        <f ca="1"/>
        <v>0</v>
      </c>
      <c r="CL146">
        <f ca="1"/>
        <v>0</v>
      </c>
      <c r="CM146">
        <f ca="1"/>
        <v>0</v>
      </c>
      <c r="CN146">
        <f ca="1"/>
        <v>0</v>
      </c>
      <c r="CO146">
        <f ca="1"/>
        <v>0</v>
      </c>
      <c r="CP146">
        <f ca="1"/>
        <v>0</v>
      </c>
      <c r="CQ146">
        <f ca="1"/>
        <v>0</v>
      </c>
      <c r="CR146">
        <f ca="1"/>
        <v>0</v>
      </c>
      <c r="CS146">
        <f ca="1"/>
        <v>0</v>
      </c>
      <c r="CT146">
        <f ca="1"/>
        <v>0</v>
      </c>
      <c r="CU146" t="b">
        <f ca="1"/>
        <v>1</v>
      </c>
      <c r="CV146" t="b">
        <f ca="1"/>
        <v>0</v>
      </c>
      <c r="CW146">
        <f ca="1"/>
        <v>54</v>
      </c>
      <c r="CX146">
        <f ca="1"/>
        <v>54</v>
      </c>
      <c r="CY146">
        <f ca="1"/>
        <v>1</v>
      </c>
      <c r="CZ146">
        <f ca="1"/>
        <v>0</v>
      </c>
      <c r="DA146">
        <f ca="1"/>
        <v>0</v>
      </c>
      <c r="DB146" t="b">
        <f ca="1"/>
        <v>0</v>
      </c>
      <c r="DC146" t="b">
        <f ca="1"/>
        <v>0</v>
      </c>
      <c r="DD146">
        <f ca="1"/>
        <v>0</v>
      </c>
      <c r="DE146" t="b">
        <f ca="1"/>
        <v>0</v>
      </c>
      <c r="DF146">
        <f ca="1"/>
        <v>0</v>
      </c>
    </row>
    <row r="147" spans="1:110" x14ac:dyDescent="0.2">
      <c r="A147" t="str">
        <f ca="1"/>
        <v>6_7 Border</v>
      </c>
      <c r="B147">
        <f ca="1"/>
        <v>3</v>
      </c>
      <c r="C147">
        <f ca="1"/>
        <v>0</v>
      </c>
      <c r="D147">
        <f ca="1"/>
        <v>0</v>
      </c>
      <c r="E147">
        <f ca="1"/>
        <v>0</v>
      </c>
      <c r="F147">
        <f ca="1"/>
        <v>0</v>
      </c>
      <c r="G147">
        <f ca="1"/>
        <v>0</v>
      </c>
      <c r="H147">
        <f ca="1"/>
        <v>0</v>
      </c>
      <c r="I147">
        <f ca="1"/>
        <v>0</v>
      </c>
      <c r="J147" t="str">
        <f ca="1"/>
        <v>1:47</v>
      </c>
      <c r="K147" t="b">
        <f ca="1"/>
        <v>0</v>
      </c>
      <c r="L147" t="b">
        <f ca="1"/>
        <v>0</v>
      </c>
      <c r="M147" t="b">
        <f ca="1"/>
        <v>0</v>
      </c>
      <c r="N147" t="str">
        <f ca="1"/>
        <v>Zofia</v>
      </c>
      <c r="O147" t="b">
        <f ca="1"/>
        <v>0</v>
      </c>
      <c r="P147">
        <f ca="1"/>
        <v>0</v>
      </c>
      <c r="Q147">
        <f ca="1"/>
        <v>0</v>
      </c>
      <c r="R147">
        <f ca="1"/>
        <v>0</v>
      </c>
      <c r="S147">
        <f ca="1"/>
        <v>0</v>
      </c>
      <c r="T147">
        <f ca="1"/>
        <v>0</v>
      </c>
      <c r="U147">
        <f ca="1"/>
        <v>0</v>
      </c>
      <c r="V147">
        <f ca="1"/>
        <v>0</v>
      </c>
      <c r="W147">
        <f ca="1"/>
        <v>0</v>
      </c>
      <c r="X147">
        <f ca="1"/>
        <v>0</v>
      </c>
      <c r="Y147">
        <f ca="1"/>
        <v>0</v>
      </c>
      <c r="Z147">
        <f ca="1"/>
        <v>3</v>
      </c>
      <c r="AA147">
        <f ca="1"/>
        <v>0</v>
      </c>
      <c r="AB147">
        <f ca="1"/>
        <v>0</v>
      </c>
      <c r="AC147">
        <f ca="1"/>
        <v>0</v>
      </c>
      <c r="AD147">
        <f ca="1"/>
        <v>0</v>
      </c>
      <c r="AE147">
        <f ca="1"/>
        <v>0</v>
      </c>
      <c r="AF147">
        <f ca="1"/>
        <v>0</v>
      </c>
      <c r="AG147">
        <f ca="1"/>
        <v>0</v>
      </c>
      <c r="AH147">
        <f ca="1"/>
        <v>0</v>
      </c>
      <c r="AI147">
        <f ca="1"/>
        <v>0</v>
      </c>
      <c r="AJ147">
        <f ca="1"/>
        <v>0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  <c r="AQ147">
        <f ca="1"/>
        <v>0</v>
      </c>
      <c r="AR147">
        <f ca="1"/>
        <v>0</v>
      </c>
      <c r="AS147">
        <f ca="1"/>
        <v>0</v>
      </c>
      <c r="AT147">
        <f ca="1"/>
        <v>0</v>
      </c>
      <c r="AU147">
        <f ca="1"/>
        <v>0</v>
      </c>
      <c r="AV147">
        <f ca="1"/>
        <v>0</v>
      </c>
      <c r="AW147">
        <f ca="1"/>
        <v>0</v>
      </c>
      <c r="AX147">
        <f ca="1"/>
        <v>0</v>
      </c>
      <c r="AY147">
        <f ca="1"/>
        <v>0</v>
      </c>
      <c r="AZ147">
        <f ca="1"/>
        <v>0</v>
      </c>
      <c r="BA147">
        <f ca="1"/>
        <v>0</v>
      </c>
      <c r="BB147">
        <f ca="1"/>
        <v>0</v>
      </c>
      <c r="BC147">
        <f ca="1"/>
        <v>0</v>
      </c>
      <c r="BD147">
        <f ca="1"/>
        <v>0</v>
      </c>
      <c r="BE147">
        <f ca="1"/>
        <v>0</v>
      </c>
      <c r="BF147">
        <f ca="1"/>
        <v>0</v>
      </c>
      <c r="BG147">
        <f ca="1"/>
        <v>0</v>
      </c>
      <c r="BH147">
        <f ca="1"/>
        <v>0</v>
      </c>
      <c r="BI147">
        <f ca="1"/>
        <v>0</v>
      </c>
      <c r="BJ147">
        <f ca="1"/>
        <v>0</v>
      </c>
      <c r="BK147">
        <f ca="1"/>
        <v>0</v>
      </c>
      <c r="BL147">
        <f ca="1"/>
        <v>0</v>
      </c>
      <c r="BM147">
        <f ca="1"/>
        <v>0</v>
      </c>
      <c r="BN147">
        <f ca="1"/>
        <v>0</v>
      </c>
      <c r="BO147">
        <f ca="1"/>
        <v>0</v>
      </c>
      <c r="BP147">
        <f ca="1"/>
        <v>0</v>
      </c>
      <c r="BQ147">
        <f ca="1"/>
        <v>0</v>
      </c>
      <c r="BR147" t="str">
        <f ca="1"/>
        <v/>
      </c>
      <c r="BS147">
        <f ca="1"/>
        <v>0</v>
      </c>
      <c r="BT147">
        <f ca="1"/>
        <v>0</v>
      </c>
      <c r="BU147" t="b">
        <f ca="1"/>
        <v>0</v>
      </c>
      <c r="BV147" t="b">
        <f ca="1"/>
        <v>0</v>
      </c>
      <c r="BW147">
        <f ca="1"/>
        <v>0</v>
      </c>
      <c r="BX147">
        <f ca="1"/>
        <v>0</v>
      </c>
      <c r="BY147">
        <f ca="1"/>
        <v>0</v>
      </c>
      <c r="BZ147">
        <f ca="1"/>
        <v>0</v>
      </c>
      <c r="CA147">
        <f ca="1"/>
        <v>2</v>
      </c>
      <c r="CB147">
        <f ca="1"/>
        <v>1</v>
      </c>
      <c r="CC147" t="b">
        <f ca="1"/>
        <v>1</v>
      </c>
      <c r="CD147" t="b">
        <f ca="1"/>
        <v>1</v>
      </c>
      <c r="CE147">
        <f ca="1"/>
        <v>0</v>
      </c>
      <c r="CF147">
        <f ca="1"/>
        <v>0</v>
      </c>
      <c r="CG147">
        <f ca="1"/>
        <v>0</v>
      </c>
      <c r="CH147">
        <f ca="1"/>
        <v>107</v>
      </c>
      <c r="CI147">
        <f ca="1"/>
        <v>73</v>
      </c>
      <c r="CJ147">
        <f ca="1"/>
        <v>0</v>
      </c>
      <c r="CK147">
        <f ca="1"/>
        <v>0</v>
      </c>
      <c r="CL147">
        <f ca="1"/>
        <v>0</v>
      </c>
      <c r="CM147">
        <f ca="1"/>
        <v>0</v>
      </c>
      <c r="CN147">
        <f ca="1"/>
        <v>0</v>
      </c>
      <c r="CO147">
        <f ca="1"/>
        <v>0</v>
      </c>
      <c r="CP147">
        <f ca="1"/>
        <v>0</v>
      </c>
      <c r="CQ147">
        <f ca="1"/>
        <v>0</v>
      </c>
      <c r="CR147">
        <f ca="1"/>
        <v>0</v>
      </c>
      <c r="CS147">
        <f ca="1"/>
        <v>0</v>
      </c>
      <c r="CT147">
        <f ca="1"/>
        <v>0</v>
      </c>
      <c r="CU147" t="b">
        <f ca="1"/>
        <v>1</v>
      </c>
      <c r="CV147" t="b">
        <f ca="1"/>
        <v>0</v>
      </c>
      <c r="CW147">
        <f ca="1"/>
        <v>73</v>
      </c>
      <c r="CX147">
        <f ca="1"/>
        <v>51</v>
      </c>
      <c r="CY147">
        <f ca="1"/>
        <v>2</v>
      </c>
      <c r="CZ147">
        <f ca="1"/>
        <v>0</v>
      </c>
      <c r="DA147">
        <f ca="1"/>
        <v>0</v>
      </c>
      <c r="DB147" t="b">
        <f ca="1"/>
        <v>0</v>
      </c>
      <c r="DC147" t="b">
        <f ca="1"/>
        <v>0</v>
      </c>
      <c r="DD147">
        <f ca="1"/>
        <v>0</v>
      </c>
      <c r="DE147" t="b">
        <f ca="1"/>
        <v>0</v>
      </c>
      <c r="DF147">
        <f ca="1"/>
        <v>0</v>
      </c>
    </row>
    <row r="148" spans="1:110" x14ac:dyDescent="0.2">
      <c r="A148" t="str">
        <f ca="1"/>
        <v>6_7 Border</v>
      </c>
      <c r="B148">
        <f ca="1"/>
        <v>4</v>
      </c>
      <c r="C148">
        <f ca="1"/>
        <v>0</v>
      </c>
      <c r="D148">
        <f ca="1"/>
        <v>0</v>
      </c>
      <c r="E148">
        <f ca="1"/>
        <v>0</v>
      </c>
      <c r="F148">
        <f ca="1"/>
        <v>0</v>
      </c>
      <c r="G148">
        <f ca="1"/>
        <v>0</v>
      </c>
      <c r="H148">
        <f ca="1"/>
        <v>0</v>
      </c>
      <c r="I148">
        <f ca="1"/>
        <v>0</v>
      </c>
      <c r="J148">
        <f ca="1"/>
        <v>0</v>
      </c>
      <c r="K148" t="b">
        <f ca="1"/>
        <v>0</v>
      </c>
      <c r="L148" t="b">
        <f ca="1"/>
        <v>0</v>
      </c>
      <c r="M148" t="b">
        <f ca="1"/>
        <v>0</v>
      </c>
      <c r="N148" t="str">
        <f ca="1"/>
        <v>Zofia</v>
      </c>
      <c r="O148" t="b">
        <f ca="1"/>
        <v>0</v>
      </c>
      <c r="P148">
        <f ca="1"/>
        <v>0</v>
      </c>
      <c r="Q148">
        <f ca="1"/>
        <v>0</v>
      </c>
      <c r="R148">
        <f ca="1"/>
        <v>0</v>
      </c>
      <c r="S148">
        <f ca="1"/>
        <v>0</v>
      </c>
      <c r="T148">
        <f ca="1"/>
        <v>0</v>
      </c>
      <c r="U148">
        <f ca="1"/>
        <v>0</v>
      </c>
      <c r="V148">
        <f ca="1"/>
        <v>0</v>
      </c>
      <c r="W148">
        <f ca="1"/>
        <v>0</v>
      </c>
      <c r="X148">
        <f ca="1"/>
        <v>0</v>
      </c>
      <c r="Y148">
        <f ca="1"/>
        <v>0</v>
      </c>
      <c r="Z148">
        <f ca="1"/>
        <v>4</v>
      </c>
      <c r="AA148">
        <f ca="1"/>
        <v>0</v>
      </c>
      <c r="AB148">
        <f ca="1"/>
        <v>0</v>
      </c>
      <c r="AC148">
        <f ca="1"/>
        <v>0</v>
      </c>
      <c r="AD148">
        <f ca="1"/>
        <v>0</v>
      </c>
      <c r="AE148">
        <f ca="1"/>
        <v>0</v>
      </c>
      <c r="AF148">
        <f ca="1"/>
        <v>0</v>
      </c>
      <c r="AG148">
        <f ca="1"/>
        <v>0</v>
      </c>
      <c r="AH148">
        <f ca="1"/>
        <v>0</v>
      </c>
      <c r="AI148">
        <f ca="1"/>
        <v>0</v>
      </c>
      <c r="AJ148">
        <f ca="1"/>
        <v>0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  <c r="AQ148">
        <f ca="1"/>
        <v>0</v>
      </c>
      <c r="AR148">
        <f ca="1"/>
        <v>0</v>
      </c>
      <c r="AS148">
        <f ca="1"/>
        <v>0</v>
      </c>
      <c r="AT148">
        <f ca="1"/>
        <v>0</v>
      </c>
      <c r="AU148">
        <f ca="1"/>
        <v>0</v>
      </c>
      <c r="AV148">
        <f ca="1"/>
        <v>0</v>
      </c>
      <c r="AW148">
        <f ca="1"/>
        <v>0</v>
      </c>
      <c r="AX148">
        <f ca="1"/>
        <v>0</v>
      </c>
      <c r="AY148">
        <f ca="1"/>
        <v>0</v>
      </c>
      <c r="AZ148">
        <f ca="1"/>
        <v>0</v>
      </c>
      <c r="BA148">
        <f ca="1"/>
        <v>0</v>
      </c>
      <c r="BB148">
        <f ca="1"/>
        <v>0</v>
      </c>
      <c r="BC148">
        <f ca="1"/>
        <v>0</v>
      </c>
      <c r="BD148">
        <f ca="1"/>
        <v>0</v>
      </c>
      <c r="BE148">
        <f ca="1"/>
        <v>0</v>
      </c>
      <c r="BF148">
        <f ca="1"/>
        <v>0</v>
      </c>
      <c r="BG148">
        <f ca="1"/>
        <v>0</v>
      </c>
      <c r="BH148">
        <f ca="1"/>
        <v>0</v>
      </c>
      <c r="BI148">
        <f ca="1"/>
        <v>0</v>
      </c>
      <c r="BJ148">
        <f ca="1"/>
        <v>0</v>
      </c>
      <c r="BK148">
        <f ca="1"/>
        <v>0</v>
      </c>
      <c r="BL148">
        <f ca="1"/>
        <v>0</v>
      </c>
      <c r="BM148">
        <f ca="1"/>
        <v>0</v>
      </c>
      <c r="BN148">
        <f ca="1"/>
        <v>0</v>
      </c>
      <c r="BO148">
        <f ca="1"/>
        <v>0</v>
      </c>
      <c r="BP148">
        <f ca="1"/>
        <v>0</v>
      </c>
      <c r="BQ148">
        <f ca="1"/>
        <v>0</v>
      </c>
      <c r="BR148" t="str">
        <f ca="1"/>
        <v/>
      </c>
      <c r="BS148">
        <f ca="1"/>
        <v>0</v>
      </c>
      <c r="BT148">
        <f ca="1"/>
        <v>0</v>
      </c>
      <c r="BU148" t="b">
        <f ca="1"/>
        <v>0</v>
      </c>
      <c r="BV148" t="b">
        <f ca="1"/>
        <v>0</v>
      </c>
      <c r="BW148">
        <f ca="1"/>
        <v>0</v>
      </c>
      <c r="BX148">
        <f ca="1"/>
        <v>0</v>
      </c>
      <c r="BY148">
        <f ca="1"/>
        <v>0</v>
      </c>
      <c r="BZ148">
        <f ca="1"/>
        <v>0</v>
      </c>
      <c r="CA148">
        <f ca="1"/>
        <v>1</v>
      </c>
      <c r="CB148">
        <f ca="1"/>
        <v>0</v>
      </c>
      <c r="CC148" t="b">
        <f ca="1"/>
        <v>0</v>
      </c>
      <c r="CD148" t="b">
        <f ca="1"/>
        <v>1</v>
      </c>
      <c r="CE148">
        <f ca="1"/>
        <v>0</v>
      </c>
      <c r="CF148">
        <f ca="1"/>
        <v>0</v>
      </c>
      <c r="CG148">
        <f ca="1"/>
        <v>0</v>
      </c>
      <c r="CH148">
        <f ca="1"/>
        <v>0</v>
      </c>
      <c r="CI148" t="b">
        <f ca="1"/>
        <v>0</v>
      </c>
      <c r="CJ148">
        <f ca="1"/>
        <v>0</v>
      </c>
      <c r="CK148">
        <f ca="1"/>
        <v>0</v>
      </c>
      <c r="CL148">
        <f ca="1"/>
        <v>0</v>
      </c>
      <c r="CM148">
        <f ca="1"/>
        <v>0</v>
      </c>
      <c r="CN148">
        <f ca="1"/>
        <v>0</v>
      </c>
      <c r="CO148">
        <f ca="1"/>
        <v>0</v>
      </c>
      <c r="CP148">
        <f ca="1"/>
        <v>0</v>
      </c>
      <c r="CQ148">
        <f ca="1"/>
        <v>0</v>
      </c>
      <c r="CR148">
        <f ca="1"/>
        <v>0</v>
      </c>
      <c r="CS148">
        <f ca="1"/>
        <v>0</v>
      </c>
      <c r="CT148">
        <f ca="1"/>
        <v>0</v>
      </c>
      <c r="CU148" t="b">
        <f ca="1"/>
        <v>1</v>
      </c>
      <c r="CV148">
        <f ca="1"/>
        <v>0</v>
      </c>
      <c r="CW148" t="b">
        <f ca="1"/>
        <v>0</v>
      </c>
      <c r="CX148">
        <f ca="1"/>
        <v>0</v>
      </c>
      <c r="CY148">
        <f ca="1"/>
        <v>1</v>
      </c>
      <c r="CZ148">
        <f ca="1"/>
        <v>0</v>
      </c>
      <c r="DA148">
        <f ca="1"/>
        <v>0</v>
      </c>
      <c r="DB148" t="b">
        <f ca="1"/>
        <v>0</v>
      </c>
      <c r="DC148" t="b">
        <f ca="1"/>
        <v>0</v>
      </c>
      <c r="DD148">
        <f ca="1"/>
        <v>0</v>
      </c>
      <c r="DE148" t="b">
        <f ca="1"/>
        <v>0</v>
      </c>
      <c r="DF148">
        <f ca="1"/>
        <v>0</v>
      </c>
    </row>
    <row r="149" spans="1:110" x14ac:dyDescent="0.2">
      <c r="A149" t="str">
        <f ca="1"/>
        <v>6_7 Border</v>
      </c>
      <c r="B149">
        <f ca="1"/>
        <v>5</v>
      </c>
      <c r="C149">
        <f ca="1"/>
        <v>0</v>
      </c>
      <c r="D149">
        <f ca="1"/>
        <v>0</v>
      </c>
      <c r="E149">
        <f ca="1"/>
        <v>0</v>
      </c>
      <c r="F149">
        <f ca="1"/>
        <v>0</v>
      </c>
      <c r="G149">
        <f ca="1"/>
        <v>0</v>
      </c>
      <c r="H149">
        <f ca="1"/>
        <v>0</v>
      </c>
      <c r="I149">
        <f ca="1"/>
        <v>0</v>
      </c>
      <c r="J149" t="str">
        <f ca="1"/>
        <v>1:58</v>
      </c>
      <c r="K149" t="b">
        <f ca="1"/>
        <v>0</v>
      </c>
      <c r="L149" t="b">
        <f ca="1"/>
        <v>0</v>
      </c>
      <c r="M149" t="b">
        <f ca="1"/>
        <v>0</v>
      </c>
      <c r="N149" t="str">
        <f ca="1"/>
        <v>Zofia</v>
      </c>
      <c r="O149" t="b">
        <f ca="1"/>
        <v>0</v>
      </c>
      <c r="P149">
        <f ca="1"/>
        <v>0</v>
      </c>
      <c r="Q149">
        <f ca="1"/>
        <v>0</v>
      </c>
      <c r="R149">
        <f ca="1"/>
        <v>0</v>
      </c>
      <c r="S149">
        <f ca="1"/>
        <v>0</v>
      </c>
      <c r="T149">
        <f ca="1"/>
        <v>0</v>
      </c>
      <c r="U149">
        <f ca="1"/>
        <v>0</v>
      </c>
      <c r="V149">
        <f ca="1"/>
        <v>0</v>
      </c>
      <c r="W149">
        <f ca="1"/>
        <v>0</v>
      </c>
      <c r="X149">
        <f ca="1"/>
        <v>0</v>
      </c>
      <c r="Y149">
        <f ca="1"/>
        <v>0</v>
      </c>
      <c r="Z149">
        <f ca="1"/>
        <v>5</v>
      </c>
      <c r="AA149">
        <f ca="1"/>
        <v>0</v>
      </c>
      <c r="AB149">
        <f ca="1"/>
        <v>0</v>
      </c>
      <c r="AC149">
        <f ca="1"/>
        <v>0</v>
      </c>
      <c r="AD149">
        <f ca="1"/>
        <v>0</v>
      </c>
      <c r="AE149">
        <f ca="1"/>
        <v>0</v>
      </c>
      <c r="AF149">
        <f ca="1"/>
        <v>0</v>
      </c>
      <c r="AG149">
        <f ca="1"/>
        <v>0</v>
      </c>
      <c r="AH149">
        <f ca="1"/>
        <v>0</v>
      </c>
      <c r="AI149">
        <f ca="1"/>
        <v>0</v>
      </c>
      <c r="AJ149">
        <f ca="1"/>
        <v>0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  <c r="AQ149">
        <f ca="1"/>
        <v>0</v>
      </c>
      <c r="AR149">
        <f ca="1"/>
        <v>0</v>
      </c>
      <c r="AS149">
        <f ca="1"/>
        <v>0</v>
      </c>
      <c r="AT149">
        <f ca="1"/>
        <v>0</v>
      </c>
      <c r="AU149">
        <f ca="1"/>
        <v>0</v>
      </c>
      <c r="AV149">
        <f ca="1"/>
        <v>0</v>
      </c>
      <c r="AW149">
        <f ca="1"/>
        <v>0</v>
      </c>
      <c r="AX149">
        <f ca="1"/>
        <v>0</v>
      </c>
      <c r="AY149">
        <f ca="1"/>
        <v>0</v>
      </c>
      <c r="AZ149">
        <f ca="1"/>
        <v>0</v>
      </c>
      <c r="BA149">
        <f ca="1"/>
        <v>0</v>
      </c>
      <c r="BB149">
        <f ca="1"/>
        <v>0</v>
      </c>
      <c r="BC149">
        <f ca="1"/>
        <v>0</v>
      </c>
      <c r="BD149">
        <f ca="1"/>
        <v>0</v>
      </c>
      <c r="BE149">
        <f ca="1"/>
        <v>0</v>
      </c>
      <c r="BF149">
        <f ca="1"/>
        <v>0</v>
      </c>
      <c r="BG149">
        <f ca="1"/>
        <v>0</v>
      </c>
      <c r="BH149">
        <f ca="1"/>
        <v>0</v>
      </c>
      <c r="BI149">
        <f ca="1"/>
        <v>0</v>
      </c>
      <c r="BJ149">
        <f ca="1"/>
        <v>0</v>
      </c>
      <c r="BK149">
        <f ca="1"/>
        <v>0</v>
      </c>
      <c r="BL149">
        <f ca="1"/>
        <v>0</v>
      </c>
      <c r="BM149">
        <f ca="1"/>
        <v>0</v>
      </c>
      <c r="BN149">
        <f ca="1"/>
        <v>0</v>
      </c>
      <c r="BO149">
        <f ca="1"/>
        <v>0</v>
      </c>
      <c r="BP149">
        <f ca="1"/>
        <v>0</v>
      </c>
      <c r="BQ149">
        <f ca="1"/>
        <v>0</v>
      </c>
      <c r="BR149" t="str">
        <f ca="1"/>
        <v/>
      </c>
      <c r="BS149">
        <f ca="1"/>
        <v>0</v>
      </c>
      <c r="BT149">
        <f ca="1"/>
        <v>0</v>
      </c>
      <c r="BU149" t="b">
        <f ca="1"/>
        <v>0</v>
      </c>
      <c r="BV149" t="b">
        <f ca="1"/>
        <v>0</v>
      </c>
      <c r="BW149">
        <f ca="1"/>
        <v>0</v>
      </c>
      <c r="BX149">
        <f ca="1"/>
        <v>0</v>
      </c>
      <c r="BY149">
        <f ca="1"/>
        <v>0</v>
      </c>
      <c r="BZ149">
        <f ca="1"/>
        <v>0</v>
      </c>
      <c r="CA149">
        <f ca="1"/>
        <v>0</v>
      </c>
      <c r="CB149">
        <f ca="1"/>
        <v>0</v>
      </c>
      <c r="CC149" t="b">
        <f ca="1"/>
        <v>0</v>
      </c>
      <c r="CD149" t="b">
        <f ca="1"/>
        <v>0</v>
      </c>
      <c r="CE149">
        <f ca="1"/>
        <v>0</v>
      </c>
      <c r="CF149">
        <f ca="1"/>
        <v>0</v>
      </c>
      <c r="CG149">
        <f ca="1"/>
        <v>0</v>
      </c>
      <c r="CH149">
        <f ca="1"/>
        <v>118</v>
      </c>
      <c r="CI149">
        <f ca="1"/>
        <v>62</v>
      </c>
      <c r="CJ149">
        <f ca="1"/>
        <v>0</v>
      </c>
      <c r="CK149">
        <f ca="1"/>
        <v>0</v>
      </c>
      <c r="CL149">
        <f ca="1"/>
        <v>0</v>
      </c>
      <c r="CM149">
        <f ca="1"/>
        <v>0</v>
      </c>
      <c r="CN149">
        <f ca="1"/>
        <v>0</v>
      </c>
      <c r="CO149">
        <f ca="1"/>
        <v>0</v>
      </c>
      <c r="CP149">
        <f ca="1"/>
        <v>0</v>
      </c>
      <c r="CQ149">
        <f ca="1"/>
        <v>0</v>
      </c>
      <c r="CR149">
        <f ca="1"/>
        <v>0</v>
      </c>
      <c r="CS149">
        <f ca="1"/>
        <v>0</v>
      </c>
      <c r="CT149">
        <f ca="1"/>
        <v>0</v>
      </c>
      <c r="CU149" t="b">
        <f ca="1"/>
        <v>0</v>
      </c>
      <c r="CV149">
        <f ca="1"/>
        <v>0</v>
      </c>
      <c r="CW149">
        <f ca="1"/>
        <v>62</v>
      </c>
      <c r="CX149">
        <f ca="1"/>
        <v>0</v>
      </c>
      <c r="CY149">
        <f ca="1"/>
        <v>0</v>
      </c>
      <c r="CZ149">
        <f ca="1"/>
        <v>0</v>
      </c>
      <c r="DA149">
        <f ca="1"/>
        <v>0</v>
      </c>
      <c r="DB149" t="b">
        <f ca="1"/>
        <v>0</v>
      </c>
      <c r="DC149" t="b">
        <f ca="1"/>
        <v>0</v>
      </c>
      <c r="DD149">
        <f ca="1"/>
        <v>0</v>
      </c>
      <c r="DE149" t="b">
        <f ca="1"/>
        <v>0</v>
      </c>
      <c r="DF149">
        <f ca="1"/>
        <v>0</v>
      </c>
    </row>
    <row r="150" spans="1:110" x14ac:dyDescent="0.2">
      <c r="A150" t="str">
        <f ca="1"/>
        <v>6_7 Border</v>
      </c>
      <c r="B150">
        <f ca="1"/>
        <v>6</v>
      </c>
      <c r="C150">
        <f ca="1"/>
        <v>0</v>
      </c>
      <c r="D150">
        <f ca="1"/>
        <v>0</v>
      </c>
      <c r="E150">
        <f ca="1"/>
        <v>0</v>
      </c>
      <c r="F150">
        <f ca="1"/>
        <v>0</v>
      </c>
      <c r="G150">
        <f ca="1"/>
        <v>0</v>
      </c>
      <c r="H150">
        <f ca="1"/>
        <v>0</v>
      </c>
      <c r="I150">
        <f ca="1"/>
        <v>0</v>
      </c>
      <c r="J150">
        <f ca="1"/>
        <v>0</v>
      </c>
      <c r="K150" t="b">
        <f ca="1"/>
        <v>0</v>
      </c>
      <c r="L150" t="b">
        <f ca="1"/>
        <v>0</v>
      </c>
      <c r="M150" t="b">
        <f ca="1"/>
        <v>0</v>
      </c>
      <c r="N150" t="str">
        <f ca="1"/>
        <v>Zofia</v>
      </c>
      <c r="O150" t="b">
        <f ca="1"/>
        <v>0</v>
      </c>
      <c r="P150">
        <f ca="1"/>
        <v>0</v>
      </c>
      <c r="Q150">
        <f ca="1"/>
        <v>0</v>
      </c>
      <c r="R150">
        <f ca="1"/>
        <v>0</v>
      </c>
      <c r="S150">
        <f ca="1"/>
        <v>0</v>
      </c>
      <c r="T150">
        <f ca="1"/>
        <v>0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0</v>
      </c>
      <c r="Z150">
        <f ca="1"/>
        <v>6</v>
      </c>
      <c r="AA150">
        <f ca="1"/>
        <v>0</v>
      </c>
      <c r="AB150">
        <f ca="1"/>
        <v>0</v>
      </c>
      <c r="AC150">
        <f ca="1"/>
        <v>0</v>
      </c>
      <c r="AD150">
        <f ca="1"/>
        <v>0</v>
      </c>
      <c r="AE150">
        <f ca="1"/>
        <v>0</v>
      </c>
      <c r="AF150">
        <f ca="1"/>
        <v>0</v>
      </c>
      <c r="AG150">
        <f ca="1"/>
        <v>0</v>
      </c>
      <c r="AH150">
        <f ca="1"/>
        <v>0</v>
      </c>
      <c r="AI150">
        <f ca="1"/>
        <v>0</v>
      </c>
      <c r="AJ150">
        <f ca="1"/>
        <v>0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  <c r="AQ150">
        <f ca="1"/>
        <v>0</v>
      </c>
      <c r="AR150">
        <f ca="1"/>
        <v>0</v>
      </c>
      <c r="AS150">
        <f ca="1"/>
        <v>0</v>
      </c>
      <c r="AT150">
        <f ca="1"/>
        <v>0</v>
      </c>
      <c r="AU150">
        <f ca="1"/>
        <v>0</v>
      </c>
      <c r="AV150">
        <f ca="1"/>
        <v>0</v>
      </c>
      <c r="AW150">
        <f ca="1"/>
        <v>0</v>
      </c>
      <c r="AX150">
        <f ca="1"/>
        <v>0</v>
      </c>
      <c r="AY150">
        <f ca="1"/>
        <v>0</v>
      </c>
      <c r="AZ150">
        <f ca="1"/>
        <v>0</v>
      </c>
      <c r="BA150">
        <f ca="1"/>
        <v>0</v>
      </c>
      <c r="BB150">
        <f ca="1"/>
        <v>0</v>
      </c>
      <c r="BC150">
        <f ca="1"/>
        <v>0</v>
      </c>
      <c r="BD150">
        <f ca="1"/>
        <v>0</v>
      </c>
      <c r="BE150">
        <f ca="1"/>
        <v>0</v>
      </c>
      <c r="BF150">
        <f ca="1"/>
        <v>0</v>
      </c>
      <c r="BG150">
        <f ca="1"/>
        <v>0</v>
      </c>
      <c r="BH150">
        <f ca="1"/>
        <v>0</v>
      </c>
      <c r="BI150">
        <f ca="1"/>
        <v>0</v>
      </c>
      <c r="BJ150">
        <f ca="1"/>
        <v>0</v>
      </c>
      <c r="BK150">
        <f ca="1"/>
        <v>0</v>
      </c>
      <c r="BL150">
        <f ca="1"/>
        <v>0</v>
      </c>
      <c r="BM150">
        <f ca="1"/>
        <v>0</v>
      </c>
      <c r="BN150">
        <f ca="1"/>
        <v>0</v>
      </c>
      <c r="BO150">
        <f ca="1"/>
        <v>0</v>
      </c>
      <c r="BP150">
        <f ca="1"/>
        <v>0</v>
      </c>
      <c r="BQ150">
        <f ca="1"/>
        <v>0</v>
      </c>
      <c r="BR150" t="str">
        <f ca="1"/>
        <v/>
      </c>
      <c r="BS150">
        <f ca="1"/>
        <v>0</v>
      </c>
      <c r="BT150">
        <f ca="1"/>
        <v>0</v>
      </c>
      <c r="BU150" t="b">
        <f ca="1"/>
        <v>0</v>
      </c>
      <c r="BV150" t="b">
        <f ca="1"/>
        <v>0</v>
      </c>
      <c r="BW150">
        <f ca="1"/>
        <v>0</v>
      </c>
      <c r="BX150">
        <f ca="1"/>
        <v>0</v>
      </c>
      <c r="BY150">
        <f ca="1"/>
        <v>0</v>
      </c>
      <c r="BZ150">
        <f ca="1"/>
        <v>0</v>
      </c>
      <c r="CA150">
        <f ca="1"/>
        <v>3</v>
      </c>
      <c r="CB150">
        <f ca="1"/>
        <v>1</v>
      </c>
      <c r="CC150" t="b">
        <f ca="1"/>
        <v>1</v>
      </c>
      <c r="CD150" t="b">
        <f ca="1"/>
        <v>1</v>
      </c>
      <c r="CE150">
        <f ca="1"/>
        <v>0</v>
      </c>
      <c r="CF150">
        <f ca="1"/>
        <v>0</v>
      </c>
      <c r="CG150">
        <f ca="1"/>
        <v>0</v>
      </c>
      <c r="CH150">
        <f ca="1"/>
        <v>0</v>
      </c>
      <c r="CI150" t="b">
        <f ca="1"/>
        <v>0</v>
      </c>
      <c r="CJ150">
        <f ca="1"/>
        <v>0</v>
      </c>
      <c r="CK150">
        <f ca="1"/>
        <v>0</v>
      </c>
      <c r="CL150">
        <f ca="1"/>
        <v>0</v>
      </c>
      <c r="CM150">
        <f ca="1"/>
        <v>0</v>
      </c>
      <c r="CN150">
        <f ca="1"/>
        <v>0</v>
      </c>
      <c r="CO150">
        <f ca="1"/>
        <v>0</v>
      </c>
      <c r="CP150">
        <f ca="1"/>
        <v>0</v>
      </c>
      <c r="CQ150">
        <f ca="1"/>
        <v>0</v>
      </c>
      <c r="CR150">
        <f ca="1"/>
        <v>0</v>
      </c>
      <c r="CS150">
        <f ca="1"/>
        <v>0</v>
      </c>
      <c r="CT150">
        <f ca="1"/>
        <v>0</v>
      </c>
      <c r="CU150" t="b">
        <f ca="1"/>
        <v>1</v>
      </c>
      <c r="CV150">
        <f ca="1"/>
        <v>0</v>
      </c>
      <c r="CW150" t="b">
        <f ca="1"/>
        <v>0</v>
      </c>
      <c r="CX150">
        <f ca="1"/>
        <v>0</v>
      </c>
      <c r="CY150">
        <f ca="1"/>
        <v>3</v>
      </c>
      <c r="CZ150">
        <f ca="1"/>
        <v>0</v>
      </c>
      <c r="DA150">
        <f ca="1"/>
        <v>0</v>
      </c>
      <c r="DB150" t="b">
        <f ca="1"/>
        <v>0</v>
      </c>
      <c r="DC150" t="b">
        <f ca="1"/>
        <v>0</v>
      </c>
      <c r="DD150">
        <f ca="1"/>
        <v>0</v>
      </c>
      <c r="DE150" t="b">
        <f ca="1"/>
        <v>0</v>
      </c>
      <c r="DF150">
        <f ca="1"/>
        <v>0</v>
      </c>
    </row>
    <row r="151" spans="1:110" x14ac:dyDescent="0.2">
      <c r="A151" t="str">
        <f ca="1"/>
        <v>6_7 Border</v>
      </c>
      <c r="B151">
        <f ca="1"/>
        <v>7</v>
      </c>
      <c r="C151">
        <f ca="1"/>
        <v>0</v>
      </c>
      <c r="D151">
        <f ca="1"/>
        <v>0</v>
      </c>
      <c r="E151">
        <f ca="1"/>
        <v>0</v>
      </c>
      <c r="F151">
        <f ca="1"/>
        <v>0</v>
      </c>
      <c r="G151">
        <f ca="1"/>
        <v>0</v>
      </c>
      <c r="H151">
        <f ca="1"/>
        <v>0</v>
      </c>
      <c r="I151">
        <f ca="1"/>
        <v>0</v>
      </c>
      <c r="J151">
        <f ca="1"/>
        <v>0</v>
      </c>
      <c r="K151" t="b">
        <f ca="1"/>
        <v>0</v>
      </c>
      <c r="L151" t="b">
        <f ca="1"/>
        <v>0</v>
      </c>
      <c r="M151" t="b">
        <f ca="1"/>
        <v>0</v>
      </c>
      <c r="N151" t="str">
        <f ca="1"/>
        <v>Azami</v>
      </c>
      <c r="O151" t="b">
        <f ca="1"/>
        <v>0</v>
      </c>
      <c r="P151">
        <f ca="1"/>
        <v>0</v>
      </c>
      <c r="Q151">
        <f ca="1"/>
        <v>0</v>
      </c>
      <c r="R151">
        <f ca="1"/>
        <v>0</v>
      </c>
      <c r="S151">
        <f ca="1"/>
        <v>0</v>
      </c>
      <c r="T151">
        <f ca="1"/>
        <v>0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0</v>
      </c>
      <c r="Z151">
        <f ca="1"/>
        <v>7</v>
      </c>
      <c r="AA151">
        <f ca="1"/>
        <v>0</v>
      </c>
      <c r="AB151">
        <f ca="1"/>
        <v>0</v>
      </c>
      <c r="AC151">
        <f ca="1"/>
        <v>0</v>
      </c>
      <c r="AD151">
        <f ca="1"/>
        <v>0</v>
      </c>
      <c r="AE151">
        <f ca="1"/>
        <v>0</v>
      </c>
      <c r="AF151">
        <f ca="1"/>
        <v>0</v>
      </c>
      <c r="AG151">
        <f ca="1"/>
        <v>0</v>
      </c>
      <c r="AH151">
        <f ca="1"/>
        <v>0</v>
      </c>
      <c r="AI151">
        <f ca="1"/>
        <v>0</v>
      </c>
      <c r="AJ151">
        <f ca="1"/>
        <v>0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  <c r="AQ151">
        <f ca="1"/>
        <v>0</v>
      </c>
      <c r="AR151">
        <f ca="1"/>
        <v>0</v>
      </c>
      <c r="AS151">
        <f ca="1"/>
        <v>0</v>
      </c>
      <c r="AT151">
        <f ca="1"/>
        <v>0</v>
      </c>
      <c r="AU151">
        <f ca="1"/>
        <v>0</v>
      </c>
      <c r="AV151">
        <f ca="1"/>
        <v>0</v>
      </c>
      <c r="AW151">
        <f ca="1"/>
        <v>0</v>
      </c>
      <c r="AX151">
        <f ca="1"/>
        <v>0</v>
      </c>
      <c r="AY151">
        <f ca="1"/>
        <v>0</v>
      </c>
      <c r="AZ151">
        <f ca="1"/>
        <v>0</v>
      </c>
      <c r="BA151">
        <f ca="1"/>
        <v>0</v>
      </c>
      <c r="BB151">
        <f ca="1"/>
        <v>0</v>
      </c>
      <c r="BC151">
        <f ca="1"/>
        <v>0</v>
      </c>
      <c r="BD151">
        <f ca="1"/>
        <v>0</v>
      </c>
      <c r="BE151">
        <f ca="1"/>
        <v>0</v>
      </c>
      <c r="BF151">
        <f ca="1"/>
        <v>0</v>
      </c>
      <c r="BG151">
        <f ca="1"/>
        <v>0</v>
      </c>
      <c r="BH151">
        <f ca="1"/>
        <v>0</v>
      </c>
      <c r="BI151">
        <f ca="1"/>
        <v>0</v>
      </c>
      <c r="BJ151">
        <f ca="1"/>
        <v>0</v>
      </c>
      <c r="BK151">
        <f ca="1"/>
        <v>0</v>
      </c>
      <c r="BL151">
        <f ca="1"/>
        <v>0</v>
      </c>
      <c r="BM151">
        <f ca="1"/>
        <v>0</v>
      </c>
      <c r="BN151">
        <f ca="1"/>
        <v>0</v>
      </c>
      <c r="BO151">
        <f ca="1"/>
        <v>0</v>
      </c>
      <c r="BP151">
        <f ca="1"/>
        <v>0</v>
      </c>
      <c r="BQ151">
        <f ca="1"/>
        <v>0</v>
      </c>
      <c r="BR151" t="str">
        <f ca="1"/>
        <v/>
      </c>
      <c r="BS151">
        <f ca="1"/>
        <v>0</v>
      </c>
      <c r="BT151">
        <f ca="1"/>
        <v>0</v>
      </c>
      <c r="BU151" t="b">
        <f ca="1"/>
        <v>0</v>
      </c>
      <c r="BV151" t="b">
        <f ca="1"/>
        <v>0</v>
      </c>
      <c r="BW151">
        <f ca="1"/>
        <v>0</v>
      </c>
      <c r="BX151">
        <f ca="1"/>
        <v>0</v>
      </c>
      <c r="BY151">
        <f ca="1"/>
        <v>0</v>
      </c>
      <c r="BZ151">
        <f ca="1"/>
        <v>0</v>
      </c>
      <c r="CA151">
        <f ca="1"/>
        <v>1</v>
      </c>
      <c r="CB151">
        <f ca="1"/>
        <v>1</v>
      </c>
      <c r="CC151" t="b">
        <f ca="1"/>
        <v>0</v>
      </c>
      <c r="CD151" t="b">
        <f ca="1"/>
        <v>1</v>
      </c>
      <c r="CE151">
        <f ca="1"/>
        <v>0</v>
      </c>
      <c r="CF151">
        <f ca="1"/>
        <v>0</v>
      </c>
      <c r="CG151">
        <f ca="1"/>
        <v>0</v>
      </c>
      <c r="CH151">
        <f ca="1"/>
        <v>0</v>
      </c>
      <c r="CI151" t="b">
        <f ca="1"/>
        <v>0</v>
      </c>
      <c r="CJ151">
        <f ca="1"/>
        <v>0</v>
      </c>
      <c r="CK151">
        <f ca="1"/>
        <v>0</v>
      </c>
      <c r="CL151">
        <f ca="1"/>
        <v>0</v>
      </c>
      <c r="CM151">
        <f ca="1"/>
        <v>0</v>
      </c>
      <c r="CN151">
        <f ca="1"/>
        <v>0</v>
      </c>
      <c r="CO151">
        <f ca="1"/>
        <v>0</v>
      </c>
      <c r="CP151">
        <f ca="1"/>
        <v>0</v>
      </c>
      <c r="CQ151">
        <f ca="1"/>
        <v>0</v>
      </c>
      <c r="CR151">
        <f ca="1"/>
        <v>0</v>
      </c>
      <c r="CS151">
        <f ca="1"/>
        <v>0</v>
      </c>
      <c r="CT151">
        <f ca="1"/>
        <v>0</v>
      </c>
      <c r="CU151">
        <f ca="1"/>
        <v>0</v>
      </c>
      <c r="CV151">
        <f ca="1"/>
        <v>0</v>
      </c>
      <c r="CW151">
        <f ca="1"/>
        <v>0</v>
      </c>
      <c r="CX151">
        <f ca="1"/>
        <v>0</v>
      </c>
      <c r="CY151">
        <f ca="1"/>
        <v>0</v>
      </c>
      <c r="CZ151">
        <f ca="1"/>
        <v>0</v>
      </c>
      <c r="DA151">
        <f ca="1"/>
        <v>0</v>
      </c>
      <c r="DB151" t="b">
        <f ca="1"/>
        <v>0</v>
      </c>
      <c r="DC151" t="b">
        <f ca="1"/>
        <v>0</v>
      </c>
      <c r="DD151">
        <f ca="1"/>
        <v>0</v>
      </c>
      <c r="DE151" t="b">
        <f ca="1"/>
        <v>0</v>
      </c>
      <c r="DF151">
        <f ca="1"/>
        <v>0</v>
      </c>
    </row>
    <row r="152" spans="1:110" x14ac:dyDescent="0.2">
      <c r="A152" t="str">
        <f ca="1"/>
        <v>6_7 Border</v>
      </c>
      <c r="B152">
        <f ca="1"/>
        <v>8</v>
      </c>
      <c r="C152">
        <f ca="1"/>
        <v>0</v>
      </c>
      <c r="D152">
        <f ca="1"/>
        <v>0</v>
      </c>
      <c r="E152">
        <f ca="1"/>
        <v>0</v>
      </c>
      <c r="F152">
        <f ca="1"/>
        <v>0</v>
      </c>
      <c r="G152">
        <f ca="1"/>
        <v>0</v>
      </c>
      <c r="H152">
        <f ca="1"/>
        <v>0</v>
      </c>
      <c r="I152">
        <f ca="1"/>
        <v>0</v>
      </c>
      <c r="J152" t="str">
        <f ca="1"/>
        <v>2:06</v>
      </c>
      <c r="K152" t="b">
        <f ca="1"/>
        <v>0</v>
      </c>
      <c r="L152" t="b">
        <f ca="1"/>
        <v>0</v>
      </c>
      <c r="M152" t="b">
        <f ca="1"/>
        <v>0</v>
      </c>
      <c r="N152" t="str">
        <f ca="1"/>
        <v>Oryx</v>
      </c>
      <c r="O152" t="b">
        <f ca="1"/>
        <v>0</v>
      </c>
      <c r="P152">
        <f ca="1"/>
        <v>0</v>
      </c>
      <c r="Q152">
        <f ca="1"/>
        <v>0</v>
      </c>
      <c r="R152">
        <f ca="1"/>
        <v>0</v>
      </c>
      <c r="S152">
        <f ca="1"/>
        <v>0</v>
      </c>
      <c r="T152">
        <f ca="1"/>
        <v>0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0</v>
      </c>
      <c r="Z152">
        <f ca="1"/>
        <v>8</v>
      </c>
      <c r="AA152">
        <f ca="1"/>
        <v>0</v>
      </c>
      <c r="AB152">
        <f ca="1"/>
        <v>0</v>
      </c>
      <c r="AC152">
        <f ca="1"/>
        <v>0</v>
      </c>
      <c r="AD152">
        <f ca="1"/>
        <v>0</v>
      </c>
      <c r="AE152">
        <f ca="1"/>
        <v>0</v>
      </c>
      <c r="AF152">
        <f ca="1"/>
        <v>0</v>
      </c>
      <c r="AG152">
        <f ca="1"/>
        <v>0</v>
      </c>
      <c r="AH152">
        <f ca="1"/>
        <v>0</v>
      </c>
      <c r="AI152">
        <f ca="1"/>
        <v>0</v>
      </c>
      <c r="AJ152">
        <f ca="1"/>
        <v>0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  <c r="AQ152">
        <f ca="1"/>
        <v>0</v>
      </c>
      <c r="AR152">
        <f ca="1"/>
        <v>0</v>
      </c>
      <c r="AS152">
        <f ca="1"/>
        <v>0</v>
      </c>
      <c r="AT152">
        <f ca="1"/>
        <v>0</v>
      </c>
      <c r="AU152">
        <f ca="1"/>
        <v>0</v>
      </c>
      <c r="AV152">
        <f ca="1"/>
        <v>0</v>
      </c>
      <c r="AW152">
        <f ca="1"/>
        <v>0</v>
      </c>
      <c r="AX152">
        <f ca="1"/>
        <v>0</v>
      </c>
      <c r="AY152">
        <f ca="1"/>
        <v>0</v>
      </c>
      <c r="AZ152">
        <f ca="1"/>
        <v>0</v>
      </c>
      <c r="BA152">
        <f ca="1"/>
        <v>0</v>
      </c>
      <c r="BB152">
        <f ca="1"/>
        <v>0</v>
      </c>
      <c r="BC152">
        <f ca="1"/>
        <v>0</v>
      </c>
      <c r="BD152">
        <f ca="1"/>
        <v>0</v>
      </c>
      <c r="BE152">
        <f ca="1"/>
        <v>0</v>
      </c>
      <c r="BF152">
        <f ca="1"/>
        <v>0</v>
      </c>
      <c r="BG152">
        <f ca="1"/>
        <v>0</v>
      </c>
      <c r="BH152">
        <f ca="1"/>
        <v>0</v>
      </c>
      <c r="BI152">
        <f ca="1"/>
        <v>0</v>
      </c>
      <c r="BJ152">
        <f ca="1"/>
        <v>0</v>
      </c>
      <c r="BK152">
        <f ca="1"/>
        <v>0</v>
      </c>
      <c r="BL152">
        <f ca="1"/>
        <v>0</v>
      </c>
      <c r="BM152">
        <f ca="1"/>
        <v>0</v>
      </c>
      <c r="BN152">
        <f ca="1"/>
        <v>0</v>
      </c>
      <c r="BO152">
        <f ca="1"/>
        <v>0</v>
      </c>
      <c r="BP152">
        <f ca="1"/>
        <v>0</v>
      </c>
      <c r="BQ152">
        <f ca="1"/>
        <v>0</v>
      </c>
      <c r="BR152" t="str">
        <f ca="1"/>
        <v/>
      </c>
      <c r="BS152">
        <f ca="1"/>
        <v>0</v>
      </c>
      <c r="BT152">
        <f ca="1"/>
        <v>0</v>
      </c>
      <c r="BU152" t="b">
        <f ca="1"/>
        <v>0</v>
      </c>
      <c r="BV152" t="b">
        <f ca="1"/>
        <v>0</v>
      </c>
      <c r="BW152">
        <f ca="1"/>
        <v>0</v>
      </c>
      <c r="BX152">
        <f ca="1"/>
        <v>0</v>
      </c>
      <c r="BY152">
        <f ca="1"/>
        <v>0</v>
      </c>
      <c r="BZ152">
        <f ca="1"/>
        <v>0</v>
      </c>
      <c r="CA152">
        <f ca="1"/>
        <v>0</v>
      </c>
      <c r="CB152">
        <f ca="1"/>
        <v>0</v>
      </c>
      <c r="CC152" t="b">
        <f ca="1"/>
        <v>0</v>
      </c>
      <c r="CD152" t="b">
        <f ca="1"/>
        <v>0</v>
      </c>
      <c r="CE152">
        <f ca="1"/>
        <v>0</v>
      </c>
      <c r="CF152">
        <f ca="1"/>
        <v>0</v>
      </c>
      <c r="CG152">
        <f ca="1"/>
        <v>0</v>
      </c>
      <c r="CH152">
        <f ca="1"/>
        <v>126</v>
      </c>
      <c r="CI152">
        <f ca="1"/>
        <v>54</v>
      </c>
      <c r="CJ152">
        <f ca="1"/>
        <v>0</v>
      </c>
      <c r="CK152">
        <f ca="1"/>
        <v>0</v>
      </c>
      <c r="CL152">
        <f ca="1"/>
        <v>0</v>
      </c>
      <c r="CM152">
        <f ca="1"/>
        <v>0</v>
      </c>
      <c r="CN152">
        <f ca="1"/>
        <v>0</v>
      </c>
      <c r="CO152">
        <f ca="1"/>
        <v>0</v>
      </c>
      <c r="CP152">
        <f ca="1"/>
        <v>0</v>
      </c>
      <c r="CQ152">
        <f ca="1"/>
        <v>0</v>
      </c>
      <c r="CR152">
        <f ca="1"/>
        <v>0</v>
      </c>
      <c r="CS152">
        <f ca="1"/>
        <v>0</v>
      </c>
      <c r="CT152">
        <f ca="1"/>
        <v>0</v>
      </c>
      <c r="CU152">
        <f ca="1"/>
        <v>0</v>
      </c>
      <c r="CV152">
        <f ca="1"/>
        <v>0</v>
      </c>
      <c r="CW152">
        <f ca="1"/>
        <v>0</v>
      </c>
      <c r="CX152">
        <f ca="1"/>
        <v>0</v>
      </c>
      <c r="CY152">
        <f ca="1"/>
        <v>0</v>
      </c>
      <c r="CZ152">
        <f ca="1"/>
        <v>0</v>
      </c>
      <c r="DA152">
        <f ca="1"/>
        <v>0</v>
      </c>
      <c r="DB152" t="b">
        <f ca="1"/>
        <v>0</v>
      </c>
      <c r="DC152" t="b">
        <f ca="1"/>
        <v>0</v>
      </c>
      <c r="DD152">
        <f ca="1"/>
        <v>0</v>
      </c>
      <c r="DE152" t="b">
        <f ca="1"/>
        <v>0</v>
      </c>
      <c r="DF152">
        <f ca="1"/>
        <v>0</v>
      </c>
    </row>
    <row r="153" spans="1:110" x14ac:dyDescent="0.2">
      <c r="A153" t="str">
        <f ca="1"/>
        <v>6_7 Border</v>
      </c>
      <c r="B153">
        <f ca="1"/>
        <v>9</v>
      </c>
      <c r="C153">
        <f ca="1"/>
        <v>0</v>
      </c>
      <c r="D153">
        <f ca="1"/>
        <v>0</v>
      </c>
      <c r="E153">
        <f ca="1"/>
        <v>0</v>
      </c>
      <c r="F153">
        <f ca="1"/>
        <v>0</v>
      </c>
      <c r="G153">
        <f ca="1"/>
        <v>0</v>
      </c>
      <c r="H153">
        <f ca="1"/>
        <v>0</v>
      </c>
      <c r="I153">
        <f ca="1"/>
        <v>0</v>
      </c>
      <c r="J153" t="str">
        <f ca="1"/>
        <v>2:09</v>
      </c>
      <c r="K153" t="b">
        <f ca="1"/>
        <v>0</v>
      </c>
      <c r="L153" t="b">
        <f ca="1"/>
        <v>0</v>
      </c>
      <c r="M153" t="b">
        <f ca="1"/>
        <v>0</v>
      </c>
      <c r="N153" t="str">
        <f ca="1"/>
        <v>Aruni</v>
      </c>
      <c r="O153" t="b">
        <f ca="1"/>
        <v>0</v>
      </c>
      <c r="P153">
        <f ca="1"/>
        <v>0</v>
      </c>
      <c r="Q153">
        <f ca="1"/>
        <v>0</v>
      </c>
      <c r="R153">
        <f ca="1"/>
        <v>0</v>
      </c>
      <c r="S153">
        <f ca="1"/>
        <v>0</v>
      </c>
      <c r="T153">
        <f ca="1"/>
        <v>0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0</v>
      </c>
      <c r="Z153">
        <f ca="1"/>
        <v>9</v>
      </c>
      <c r="AA153">
        <f ca="1"/>
        <v>0</v>
      </c>
      <c r="AB153">
        <f ca="1"/>
        <v>0</v>
      </c>
      <c r="AC153">
        <f ca="1"/>
        <v>0</v>
      </c>
      <c r="AD153">
        <f ca="1"/>
        <v>0</v>
      </c>
      <c r="AE153">
        <f ca="1"/>
        <v>0</v>
      </c>
      <c r="AF153">
        <f ca="1"/>
        <v>0</v>
      </c>
      <c r="AG153">
        <f ca="1"/>
        <v>0</v>
      </c>
      <c r="AH153">
        <f ca="1"/>
        <v>0</v>
      </c>
      <c r="AI153">
        <f ca="1"/>
        <v>0</v>
      </c>
      <c r="AJ153">
        <f ca="1"/>
        <v>0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  <c r="AQ153">
        <f ca="1"/>
        <v>0</v>
      </c>
      <c r="AR153">
        <f ca="1"/>
        <v>0</v>
      </c>
      <c r="AS153">
        <f ca="1"/>
        <v>0</v>
      </c>
      <c r="AT153">
        <f ca="1"/>
        <v>0</v>
      </c>
      <c r="AU153">
        <f ca="1"/>
        <v>0</v>
      </c>
      <c r="AV153">
        <f ca="1"/>
        <v>0</v>
      </c>
      <c r="AW153">
        <f ca="1"/>
        <v>0</v>
      </c>
      <c r="AX153">
        <f ca="1"/>
        <v>0</v>
      </c>
      <c r="AY153">
        <f ca="1"/>
        <v>0</v>
      </c>
      <c r="AZ153">
        <f ca="1"/>
        <v>0</v>
      </c>
      <c r="BA153">
        <f ca="1"/>
        <v>0</v>
      </c>
      <c r="BB153">
        <f ca="1"/>
        <v>0</v>
      </c>
      <c r="BC153">
        <f ca="1"/>
        <v>0</v>
      </c>
      <c r="BD153">
        <f ca="1"/>
        <v>0</v>
      </c>
      <c r="BE153">
        <f ca="1"/>
        <v>0</v>
      </c>
      <c r="BF153">
        <f ca="1"/>
        <v>0</v>
      </c>
      <c r="BG153">
        <f ca="1"/>
        <v>0</v>
      </c>
      <c r="BH153">
        <f ca="1"/>
        <v>0</v>
      </c>
      <c r="BI153">
        <f ca="1"/>
        <v>0</v>
      </c>
      <c r="BJ153">
        <f ca="1"/>
        <v>0</v>
      </c>
      <c r="BK153">
        <f ca="1"/>
        <v>0</v>
      </c>
      <c r="BL153">
        <f ca="1"/>
        <v>0</v>
      </c>
      <c r="BM153">
        <f ca="1"/>
        <v>0</v>
      </c>
      <c r="BN153">
        <f ca="1"/>
        <v>0</v>
      </c>
      <c r="BO153">
        <f ca="1"/>
        <v>0</v>
      </c>
      <c r="BP153">
        <f ca="1"/>
        <v>0</v>
      </c>
      <c r="BQ153">
        <f ca="1"/>
        <v>0</v>
      </c>
      <c r="BR153" t="str">
        <f ca="1"/>
        <v/>
      </c>
      <c r="BS153">
        <f ca="1"/>
        <v>0</v>
      </c>
      <c r="BT153">
        <f ca="1"/>
        <v>0</v>
      </c>
      <c r="BU153" t="b">
        <f ca="1"/>
        <v>0</v>
      </c>
      <c r="BV153" t="b">
        <f ca="1"/>
        <v>0</v>
      </c>
      <c r="BW153">
        <f ca="1"/>
        <v>0</v>
      </c>
      <c r="BX153">
        <f ca="1"/>
        <v>0</v>
      </c>
      <c r="BY153">
        <f ca="1"/>
        <v>0</v>
      </c>
      <c r="BZ153">
        <f ca="1"/>
        <v>0</v>
      </c>
      <c r="CA153">
        <f ca="1"/>
        <v>0</v>
      </c>
      <c r="CB153">
        <f ca="1"/>
        <v>0</v>
      </c>
      <c r="CC153" t="b">
        <f ca="1"/>
        <v>0</v>
      </c>
      <c r="CD153" t="b">
        <f ca="1"/>
        <v>0</v>
      </c>
      <c r="CE153">
        <f ca="1"/>
        <v>0</v>
      </c>
      <c r="CF153">
        <f ca="1"/>
        <v>0</v>
      </c>
      <c r="CG153">
        <f ca="1"/>
        <v>0</v>
      </c>
      <c r="CH153">
        <f ca="1"/>
        <v>129</v>
      </c>
      <c r="CI153">
        <f ca="1"/>
        <v>51</v>
      </c>
      <c r="CJ153">
        <f ca="1"/>
        <v>0</v>
      </c>
      <c r="CK153">
        <f ca="1"/>
        <v>0</v>
      </c>
      <c r="CL153">
        <f ca="1"/>
        <v>0</v>
      </c>
      <c r="CM153">
        <f ca="1"/>
        <v>0</v>
      </c>
      <c r="CN153">
        <f ca="1"/>
        <v>0</v>
      </c>
      <c r="CO153">
        <f ca="1"/>
        <v>0</v>
      </c>
      <c r="CP153">
        <f ca="1"/>
        <v>0</v>
      </c>
      <c r="CQ153">
        <f ca="1"/>
        <v>0</v>
      </c>
      <c r="CR153">
        <f ca="1"/>
        <v>0</v>
      </c>
      <c r="CS153">
        <f ca="1"/>
        <v>0</v>
      </c>
      <c r="CT153">
        <f ca="1"/>
        <v>0</v>
      </c>
      <c r="CU153">
        <f ca="1"/>
        <v>0</v>
      </c>
      <c r="CV153">
        <f ca="1"/>
        <v>0</v>
      </c>
      <c r="CW153">
        <f ca="1"/>
        <v>0</v>
      </c>
      <c r="CX153">
        <f ca="1"/>
        <v>0</v>
      </c>
      <c r="CY153">
        <f ca="1"/>
        <v>0</v>
      </c>
      <c r="CZ153">
        <f ca="1"/>
        <v>0</v>
      </c>
      <c r="DA153">
        <f ca="1"/>
        <v>0</v>
      </c>
      <c r="DB153" t="b">
        <f ca="1"/>
        <v>0</v>
      </c>
      <c r="DC153" t="b">
        <f ca="1"/>
        <v>0</v>
      </c>
      <c r="DD153">
        <f ca="1"/>
        <v>0</v>
      </c>
      <c r="DE153" t="b">
        <f ca="1"/>
        <v>0</v>
      </c>
      <c r="DF153">
        <f ca="1"/>
        <v>0</v>
      </c>
    </row>
    <row r="154" spans="1:110" x14ac:dyDescent="0.2">
      <c r="A154" t="str">
        <f ca="1"/>
        <v>6_9 Oregon</v>
      </c>
      <c r="B154">
        <f ca="1"/>
        <v>1</v>
      </c>
      <c r="C154">
        <f ca="1"/>
        <v>0</v>
      </c>
      <c r="D154">
        <f ca="1"/>
        <v>0</v>
      </c>
      <c r="E154">
        <f ca="1"/>
        <v>0</v>
      </c>
      <c r="F154">
        <f ca="1"/>
        <v>0</v>
      </c>
      <c r="G154">
        <f ca="1"/>
        <v>0</v>
      </c>
      <c r="H154">
        <f ca="1"/>
        <v>0</v>
      </c>
      <c r="I154">
        <f ca="1"/>
        <v>0</v>
      </c>
      <c r="J154" t="str">
        <f ca="1"/>
        <v>0:41</v>
      </c>
      <c r="K154" t="b">
        <f ca="1"/>
        <v>0</v>
      </c>
      <c r="L154" t="b">
        <f ca="1"/>
        <v>0</v>
      </c>
      <c r="M154" t="b">
        <f ca="1"/>
        <v>0</v>
      </c>
      <c r="N154" t="str">
        <f ca="1"/>
        <v>Jager</v>
      </c>
      <c r="O154" t="b">
        <f ca="1"/>
        <v>0</v>
      </c>
      <c r="P154">
        <f ca="1"/>
        <v>0</v>
      </c>
      <c r="Q154">
        <f ca="1"/>
        <v>0</v>
      </c>
      <c r="R154">
        <f ca="1"/>
        <v>0</v>
      </c>
      <c r="S154">
        <f ca="1"/>
        <v>0</v>
      </c>
      <c r="T154">
        <f ca="1"/>
        <v>0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0</v>
      </c>
      <c r="Z154">
        <f ca="1"/>
        <v>1</v>
      </c>
      <c r="AA154">
        <f ca="1"/>
        <v>0</v>
      </c>
      <c r="AB154">
        <f ca="1"/>
        <v>0</v>
      </c>
      <c r="AC154">
        <f ca="1"/>
        <v>0</v>
      </c>
      <c r="AD154">
        <f ca="1"/>
        <v>0</v>
      </c>
      <c r="AE154">
        <f ca="1"/>
        <v>0</v>
      </c>
      <c r="AF154">
        <f ca="1"/>
        <v>0</v>
      </c>
      <c r="AG154">
        <f ca="1"/>
        <v>0</v>
      </c>
      <c r="AH154">
        <f ca="1"/>
        <v>0</v>
      </c>
      <c r="AI154">
        <f ca="1"/>
        <v>0</v>
      </c>
      <c r="AJ154">
        <f ca="1"/>
        <v>0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  <c r="AQ154">
        <f ca="1"/>
        <v>0</v>
      </c>
      <c r="AR154">
        <f ca="1"/>
        <v>0</v>
      </c>
      <c r="AS154">
        <f ca="1"/>
        <v>0</v>
      </c>
      <c r="AT154">
        <f ca="1"/>
        <v>0</v>
      </c>
      <c r="AU154">
        <f ca="1"/>
        <v>0</v>
      </c>
      <c r="AV154">
        <f ca="1"/>
        <v>0</v>
      </c>
      <c r="AW154">
        <f ca="1"/>
        <v>0</v>
      </c>
      <c r="AX154">
        <f ca="1"/>
        <v>0</v>
      </c>
      <c r="AY154">
        <f ca="1"/>
        <v>0</v>
      </c>
      <c r="AZ154">
        <f ca="1"/>
        <v>0</v>
      </c>
      <c r="BA154">
        <f ca="1"/>
        <v>0</v>
      </c>
      <c r="BB154">
        <f ca="1"/>
        <v>0</v>
      </c>
      <c r="BC154">
        <f ca="1"/>
        <v>0</v>
      </c>
      <c r="BD154">
        <f ca="1"/>
        <v>0</v>
      </c>
      <c r="BE154">
        <f ca="1"/>
        <v>0</v>
      </c>
      <c r="BF154">
        <f ca="1"/>
        <v>0</v>
      </c>
      <c r="BG154">
        <f ca="1"/>
        <v>0</v>
      </c>
      <c r="BH154">
        <f ca="1"/>
        <v>0</v>
      </c>
      <c r="BI154">
        <f ca="1"/>
        <v>0</v>
      </c>
      <c r="BJ154">
        <f ca="1"/>
        <v>0</v>
      </c>
      <c r="BK154">
        <f ca="1"/>
        <v>0</v>
      </c>
      <c r="BL154">
        <f ca="1"/>
        <v>0</v>
      </c>
      <c r="BM154">
        <f ca="1"/>
        <v>0</v>
      </c>
      <c r="BN154">
        <f ca="1"/>
        <v>0</v>
      </c>
      <c r="BO154">
        <f ca="1"/>
        <v>0</v>
      </c>
      <c r="BP154">
        <f ca="1"/>
        <v>0</v>
      </c>
      <c r="BQ154">
        <f ca="1"/>
        <v>0</v>
      </c>
      <c r="BR154" t="str">
        <f ca="1"/>
        <v/>
      </c>
      <c r="BS154">
        <f ca="1"/>
        <v>0</v>
      </c>
      <c r="BT154">
        <f ca="1"/>
        <v>0</v>
      </c>
      <c r="BU154" t="b">
        <f ca="1"/>
        <v>0</v>
      </c>
      <c r="BV154" t="b">
        <f ca="1"/>
        <v>0</v>
      </c>
      <c r="BW154">
        <f ca="1"/>
        <v>0</v>
      </c>
      <c r="BX154">
        <f ca="1"/>
        <v>0</v>
      </c>
      <c r="BY154">
        <f ca="1"/>
        <v>0</v>
      </c>
      <c r="BZ154">
        <f ca="1"/>
        <v>0</v>
      </c>
      <c r="CA154">
        <f ca="1"/>
        <v>0</v>
      </c>
      <c r="CB154">
        <f ca="1"/>
        <v>0</v>
      </c>
      <c r="CC154" t="b">
        <f ca="1"/>
        <v>0</v>
      </c>
      <c r="CD154" t="b">
        <f ca="1"/>
        <v>0</v>
      </c>
      <c r="CE154">
        <f ca="1"/>
        <v>0</v>
      </c>
      <c r="CF154">
        <f ca="1"/>
        <v>0</v>
      </c>
      <c r="CG154">
        <f ca="1"/>
        <v>0</v>
      </c>
      <c r="CH154">
        <f ca="1"/>
        <v>41</v>
      </c>
      <c r="CI154">
        <f ca="1"/>
        <v>139</v>
      </c>
      <c r="CJ154">
        <f ca="1"/>
        <v>0</v>
      </c>
      <c r="CK154">
        <f ca="1"/>
        <v>0</v>
      </c>
      <c r="CL154">
        <f ca="1"/>
        <v>0</v>
      </c>
      <c r="CM154">
        <f ca="1"/>
        <v>0</v>
      </c>
      <c r="CN154">
        <f ca="1"/>
        <v>0</v>
      </c>
      <c r="CO154">
        <f ca="1"/>
        <v>0</v>
      </c>
      <c r="CP154">
        <f ca="1"/>
        <v>0</v>
      </c>
      <c r="CQ154">
        <f ca="1"/>
        <v>0</v>
      </c>
      <c r="CR154">
        <f ca="1"/>
        <v>0</v>
      </c>
      <c r="CS154">
        <f ca="1"/>
        <v>0</v>
      </c>
      <c r="CT154">
        <f ca="1"/>
        <v>0</v>
      </c>
      <c r="CU154" t="b">
        <f ca="1"/>
        <v>1</v>
      </c>
      <c r="CV154" t="b">
        <f ca="1"/>
        <v>0</v>
      </c>
      <c r="CW154" t="b">
        <f ca="1"/>
        <v>0</v>
      </c>
      <c r="CX154">
        <f ca="1"/>
        <v>139</v>
      </c>
      <c r="CY154">
        <f ca="1"/>
        <v>0</v>
      </c>
      <c r="CZ154">
        <f ca="1"/>
        <v>0</v>
      </c>
      <c r="DA154">
        <f ca="1"/>
        <v>0</v>
      </c>
      <c r="DB154" t="b">
        <f ca="1"/>
        <v>0</v>
      </c>
      <c r="DC154" t="b">
        <f ca="1"/>
        <v>0</v>
      </c>
      <c r="DD154">
        <f ca="1"/>
        <v>0</v>
      </c>
      <c r="DE154" t="b">
        <f ca="1"/>
        <v>0</v>
      </c>
      <c r="DF154">
        <f ca="1"/>
        <v>0</v>
      </c>
    </row>
    <row r="155" spans="1:110" x14ac:dyDescent="0.2">
      <c r="A155" t="str">
        <f ca="1"/>
        <v>6_9 Oregon</v>
      </c>
      <c r="B155">
        <f ca="1"/>
        <v>2</v>
      </c>
      <c r="C155">
        <f ca="1"/>
        <v>0</v>
      </c>
      <c r="D155">
        <f ca="1"/>
        <v>0</v>
      </c>
      <c r="E155">
        <f ca="1"/>
        <v>0</v>
      </c>
      <c r="F155">
        <f ca="1"/>
        <v>0</v>
      </c>
      <c r="G155">
        <f ca="1"/>
        <v>0</v>
      </c>
      <c r="H155">
        <f ca="1"/>
        <v>0</v>
      </c>
      <c r="I155">
        <f ca="1"/>
        <v>0</v>
      </c>
      <c r="J155" t="str">
        <f ca="1"/>
        <v>1:15</v>
      </c>
      <c r="K155" t="b">
        <f ca="1"/>
        <v>0</v>
      </c>
      <c r="L155" t="b">
        <f ca="1"/>
        <v>1</v>
      </c>
      <c r="M155" t="b">
        <f ca="1"/>
        <v>0</v>
      </c>
      <c r="N155" t="str">
        <f ca="1"/>
        <v>Jager</v>
      </c>
      <c r="O155" t="b">
        <f ca="1"/>
        <v>0</v>
      </c>
      <c r="P155">
        <f ca="1"/>
        <v>0</v>
      </c>
      <c r="Q155">
        <f ca="1"/>
        <v>0</v>
      </c>
      <c r="R155">
        <f ca="1"/>
        <v>0</v>
      </c>
      <c r="S155">
        <f ca="1"/>
        <v>0</v>
      </c>
      <c r="T155">
        <f ca="1"/>
        <v>0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0</v>
      </c>
      <c r="Z155">
        <f ca="1"/>
        <v>2</v>
      </c>
      <c r="AA155">
        <f ca="1"/>
        <v>0</v>
      </c>
      <c r="AB155">
        <f ca="1"/>
        <v>0</v>
      </c>
      <c r="AC155">
        <f ca="1"/>
        <v>0</v>
      </c>
      <c r="AD155">
        <f ca="1"/>
        <v>0</v>
      </c>
      <c r="AE155">
        <f ca="1"/>
        <v>0</v>
      </c>
      <c r="AF155">
        <f ca="1"/>
        <v>0</v>
      </c>
      <c r="AG155">
        <f ca="1"/>
        <v>0</v>
      </c>
      <c r="AH155">
        <f ca="1"/>
        <v>0</v>
      </c>
      <c r="AI155">
        <f ca="1"/>
        <v>0</v>
      </c>
      <c r="AJ155">
        <f ca="1"/>
        <v>0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  <c r="AQ155">
        <f ca="1"/>
        <v>0</v>
      </c>
      <c r="AR155">
        <f ca="1"/>
        <v>0</v>
      </c>
      <c r="AS155">
        <f ca="1"/>
        <v>0</v>
      </c>
      <c r="AT155">
        <f ca="1"/>
        <v>0</v>
      </c>
      <c r="AU155">
        <f ca="1"/>
        <v>0</v>
      </c>
      <c r="AV155">
        <f ca="1"/>
        <v>0</v>
      </c>
      <c r="AW155">
        <f ca="1"/>
        <v>0</v>
      </c>
      <c r="AX155">
        <f ca="1"/>
        <v>0</v>
      </c>
      <c r="AY155">
        <f ca="1"/>
        <v>0</v>
      </c>
      <c r="AZ155">
        <f ca="1"/>
        <v>0</v>
      </c>
      <c r="BA155">
        <f ca="1"/>
        <v>0</v>
      </c>
      <c r="BB155">
        <f ca="1"/>
        <v>0</v>
      </c>
      <c r="BC155">
        <f ca="1"/>
        <v>0</v>
      </c>
      <c r="BD155">
        <f ca="1"/>
        <v>0</v>
      </c>
      <c r="BE155">
        <f ca="1"/>
        <v>0</v>
      </c>
      <c r="BF155">
        <f ca="1"/>
        <v>0</v>
      </c>
      <c r="BG155">
        <f ca="1"/>
        <v>0</v>
      </c>
      <c r="BH155">
        <f ca="1"/>
        <v>0</v>
      </c>
      <c r="BI155">
        <f ca="1"/>
        <v>0</v>
      </c>
      <c r="BJ155">
        <f ca="1"/>
        <v>0</v>
      </c>
      <c r="BK155">
        <f ca="1"/>
        <v>0</v>
      </c>
      <c r="BL155">
        <f ca="1"/>
        <v>0</v>
      </c>
      <c r="BM155">
        <f ca="1"/>
        <v>0</v>
      </c>
      <c r="BN155">
        <f ca="1"/>
        <v>0</v>
      </c>
      <c r="BO155">
        <f ca="1"/>
        <v>0</v>
      </c>
      <c r="BP155">
        <f ca="1"/>
        <v>0</v>
      </c>
      <c r="BQ155">
        <f ca="1"/>
        <v>0</v>
      </c>
      <c r="BR155" t="str">
        <f ca="1"/>
        <v/>
      </c>
      <c r="BS155">
        <f ca="1"/>
        <v>0</v>
      </c>
      <c r="BT155">
        <f ca="1"/>
        <v>0</v>
      </c>
      <c r="BU155" t="b">
        <f ca="1"/>
        <v>0</v>
      </c>
      <c r="BV155" t="b">
        <f ca="1"/>
        <v>0</v>
      </c>
      <c r="BW155">
        <f ca="1"/>
        <v>0</v>
      </c>
      <c r="BX155">
        <f ca="1"/>
        <v>0</v>
      </c>
      <c r="BY155">
        <f ca="1"/>
        <v>0</v>
      </c>
      <c r="BZ155">
        <f ca="1"/>
        <v>0</v>
      </c>
      <c r="CA155">
        <f ca="1"/>
        <v>1</v>
      </c>
      <c r="CB155">
        <f ca="1"/>
        <v>1</v>
      </c>
      <c r="CC155" t="b">
        <f ca="1"/>
        <v>1</v>
      </c>
      <c r="CD155" t="b">
        <f ca="1"/>
        <v>1</v>
      </c>
      <c r="CE155">
        <f ca="1"/>
        <v>0</v>
      </c>
      <c r="CF155">
        <f ca="1"/>
        <v>0</v>
      </c>
      <c r="CG155">
        <f ca="1"/>
        <v>0</v>
      </c>
      <c r="CH155">
        <f ca="1"/>
        <v>75</v>
      </c>
      <c r="CI155">
        <f ca="1"/>
        <v>105</v>
      </c>
      <c r="CJ155">
        <f ca="1"/>
        <v>0</v>
      </c>
      <c r="CK155">
        <f ca="1"/>
        <v>0</v>
      </c>
      <c r="CL155">
        <f ca="1"/>
        <v>0</v>
      </c>
      <c r="CM155">
        <f ca="1"/>
        <v>0</v>
      </c>
      <c r="CN155">
        <f ca="1"/>
        <v>0</v>
      </c>
      <c r="CO155">
        <f ca="1"/>
        <v>0</v>
      </c>
      <c r="CP155">
        <f ca="1"/>
        <v>0</v>
      </c>
      <c r="CQ155">
        <f ca="1"/>
        <v>0</v>
      </c>
      <c r="CR155">
        <f ca="1"/>
        <v>0</v>
      </c>
      <c r="CS155">
        <f ca="1"/>
        <v>0</v>
      </c>
      <c r="CT155">
        <f ca="1"/>
        <v>0</v>
      </c>
      <c r="CU155" t="b">
        <f ca="1"/>
        <v>1</v>
      </c>
      <c r="CV155" t="b">
        <f ca="1"/>
        <v>1</v>
      </c>
      <c r="CW155">
        <f ca="1"/>
        <v>168</v>
      </c>
      <c r="CX155">
        <f ca="1"/>
        <v>105</v>
      </c>
      <c r="CY155">
        <f ca="1"/>
        <v>1</v>
      </c>
      <c r="CZ155">
        <f ca="1"/>
        <v>1</v>
      </c>
      <c r="DA155">
        <f ca="1"/>
        <v>0</v>
      </c>
      <c r="DB155" t="b">
        <f ca="1"/>
        <v>1</v>
      </c>
      <c r="DC155" t="b">
        <f ca="1"/>
        <v>0</v>
      </c>
      <c r="DD155">
        <f ca="1"/>
        <v>0</v>
      </c>
      <c r="DE155" t="b">
        <f ca="1"/>
        <v>0</v>
      </c>
      <c r="DF155">
        <f ca="1"/>
        <v>0</v>
      </c>
    </row>
    <row r="156" spans="1:110" x14ac:dyDescent="0.2">
      <c r="A156" t="str">
        <f ca="1"/>
        <v>6_9 Oregon</v>
      </c>
      <c r="B156">
        <f ca="1"/>
        <v>3</v>
      </c>
      <c r="C156">
        <f ca="1"/>
        <v>0</v>
      </c>
      <c r="D156">
        <f ca="1"/>
        <v>0</v>
      </c>
      <c r="E156">
        <f ca="1"/>
        <v>0</v>
      </c>
      <c r="F156">
        <f ca="1"/>
        <v>0</v>
      </c>
      <c r="G156">
        <f ca="1"/>
        <v>0</v>
      </c>
      <c r="H156">
        <f ca="1"/>
        <v>0</v>
      </c>
      <c r="I156">
        <f ca="1"/>
        <v>0</v>
      </c>
      <c r="J156" t="str">
        <f ca="1"/>
        <v>1:15</v>
      </c>
      <c r="K156" t="b">
        <f ca="1"/>
        <v>0</v>
      </c>
      <c r="L156" t="b">
        <f ca="1"/>
        <v>0</v>
      </c>
      <c r="M156" t="b">
        <f ca="1"/>
        <v>0</v>
      </c>
      <c r="N156" t="str">
        <f ca="1"/>
        <v>Smoke</v>
      </c>
      <c r="O156" t="b">
        <f ca="1"/>
        <v>0</v>
      </c>
      <c r="P156">
        <f ca="1"/>
        <v>0</v>
      </c>
      <c r="Q156">
        <f ca="1"/>
        <v>0</v>
      </c>
      <c r="R156">
        <f ca="1"/>
        <v>0</v>
      </c>
      <c r="S156">
        <f ca="1"/>
        <v>0</v>
      </c>
      <c r="T156">
        <f ca="1"/>
        <v>0</v>
      </c>
      <c r="U156">
        <f ca="1"/>
        <v>0</v>
      </c>
      <c r="V156">
        <f ca="1"/>
        <v>0</v>
      </c>
      <c r="W156">
        <f ca="1"/>
        <v>0</v>
      </c>
      <c r="X156">
        <f ca="1"/>
        <v>0</v>
      </c>
      <c r="Y156">
        <f ca="1"/>
        <v>0</v>
      </c>
      <c r="Z156">
        <f ca="1"/>
        <v>3</v>
      </c>
      <c r="AA156">
        <f ca="1"/>
        <v>0</v>
      </c>
      <c r="AB156">
        <f ca="1"/>
        <v>0</v>
      </c>
      <c r="AC156">
        <f ca="1"/>
        <v>0</v>
      </c>
      <c r="AD156">
        <f ca="1"/>
        <v>0</v>
      </c>
      <c r="AE156">
        <f ca="1"/>
        <v>0</v>
      </c>
      <c r="AF156">
        <f ca="1"/>
        <v>0</v>
      </c>
      <c r="AG156">
        <f ca="1"/>
        <v>0</v>
      </c>
      <c r="AH156">
        <f ca="1"/>
        <v>0</v>
      </c>
      <c r="AI156">
        <f ca="1"/>
        <v>0</v>
      </c>
      <c r="AJ156">
        <f ca="1"/>
        <v>0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  <c r="AQ156">
        <f ca="1"/>
        <v>0</v>
      </c>
      <c r="AR156">
        <f ca="1"/>
        <v>0</v>
      </c>
      <c r="AS156">
        <f ca="1"/>
        <v>0</v>
      </c>
      <c r="AT156">
        <f ca="1"/>
        <v>0</v>
      </c>
      <c r="AU156">
        <f ca="1"/>
        <v>0</v>
      </c>
      <c r="AV156">
        <f ca="1"/>
        <v>0</v>
      </c>
      <c r="AW156">
        <f ca="1"/>
        <v>0</v>
      </c>
      <c r="AX156">
        <f ca="1"/>
        <v>0</v>
      </c>
      <c r="AY156">
        <f ca="1"/>
        <v>0</v>
      </c>
      <c r="AZ156">
        <f ca="1"/>
        <v>0</v>
      </c>
      <c r="BA156">
        <f ca="1"/>
        <v>0</v>
      </c>
      <c r="BB156">
        <f ca="1"/>
        <v>0</v>
      </c>
      <c r="BC156">
        <f ca="1"/>
        <v>0</v>
      </c>
      <c r="BD156">
        <f ca="1"/>
        <v>0</v>
      </c>
      <c r="BE156">
        <f ca="1"/>
        <v>0</v>
      </c>
      <c r="BF156">
        <f ca="1"/>
        <v>0</v>
      </c>
      <c r="BG156">
        <f ca="1"/>
        <v>0</v>
      </c>
      <c r="BH156">
        <f ca="1"/>
        <v>0</v>
      </c>
      <c r="BI156">
        <f ca="1"/>
        <v>0</v>
      </c>
      <c r="BJ156">
        <f ca="1"/>
        <v>0</v>
      </c>
      <c r="BK156">
        <f ca="1"/>
        <v>0</v>
      </c>
      <c r="BL156">
        <f ca="1"/>
        <v>0</v>
      </c>
      <c r="BM156">
        <f ca="1"/>
        <v>0</v>
      </c>
      <c r="BN156">
        <f ca="1"/>
        <v>0</v>
      </c>
      <c r="BO156">
        <f ca="1"/>
        <v>0</v>
      </c>
      <c r="BP156">
        <f ca="1"/>
        <v>0</v>
      </c>
      <c r="BQ156">
        <f ca="1"/>
        <v>0</v>
      </c>
      <c r="BR156" t="str">
        <f ca="1"/>
        <v/>
      </c>
      <c r="BS156">
        <f ca="1"/>
        <v>0</v>
      </c>
      <c r="BT156">
        <f ca="1"/>
        <v>0</v>
      </c>
      <c r="BU156" t="b">
        <f ca="1"/>
        <v>0</v>
      </c>
      <c r="BV156" t="b">
        <f ca="1"/>
        <v>0</v>
      </c>
      <c r="BW156">
        <f ca="1"/>
        <v>0</v>
      </c>
      <c r="BX156">
        <f ca="1"/>
        <v>0</v>
      </c>
      <c r="BY156">
        <f ca="1"/>
        <v>0</v>
      </c>
      <c r="BZ156">
        <f ca="1"/>
        <v>0</v>
      </c>
      <c r="CA156">
        <f ca="1"/>
        <v>2</v>
      </c>
      <c r="CB156">
        <f ca="1"/>
        <v>0</v>
      </c>
      <c r="CC156" t="b">
        <f ca="1"/>
        <v>1</v>
      </c>
      <c r="CD156" t="b">
        <f ca="1"/>
        <v>1</v>
      </c>
      <c r="CE156">
        <f ca="1"/>
        <v>0</v>
      </c>
      <c r="CF156">
        <f ca="1"/>
        <v>0</v>
      </c>
      <c r="CG156">
        <f ca="1"/>
        <v>0</v>
      </c>
      <c r="CH156">
        <f ca="1"/>
        <v>75</v>
      </c>
      <c r="CI156">
        <f ca="1"/>
        <v>105</v>
      </c>
      <c r="CJ156">
        <f ca="1"/>
        <v>0</v>
      </c>
      <c r="CK156">
        <f ca="1"/>
        <v>0</v>
      </c>
      <c r="CL156">
        <f ca="1"/>
        <v>0</v>
      </c>
      <c r="CM156">
        <f ca="1"/>
        <v>0</v>
      </c>
      <c r="CN156">
        <f ca="1"/>
        <v>0</v>
      </c>
      <c r="CO156">
        <f ca="1"/>
        <v>0</v>
      </c>
      <c r="CP156">
        <f ca="1"/>
        <v>0</v>
      </c>
      <c r="CQ156">
        <f ca="1"/>
        <v>0</v>
      </c>
      <c r="CR156">
        <f ca="1"/>
        <v>0</v>
      </c>
      <c r="CS156">
        <f ca="1"/>
        <v>0</v>
      </c>
      <c r="CT156">
        <f ca="1"/>
        <v>0</v>
      </c>
      <c r="CU156" t="b">
        <f ca="1"/>
        <v>0</v>
      </c>
      <c r="CV156" t="b">
        <f ca="1"/>
        <v>1</v>
      </c>
      <c r="CW156">
        <f ca="1"/>
        <v>16</v>
      </c>
      <c r="CX156">
        <f ca="1"/>
        <v>105</v>
      </c>
      <c r="CY156">
        <f ca="1"/>
        <v>0</v>
      </c>
      <c r="CZ156">
        <f ca="1"/>
        <v>2</v>
      </c>
      <c r="DA156">
        <f ca="1"/>
        <v>0</v>
      </c>
      <c r="DB156" t="b">
        <f ca="1"/>
        <v>0</v>
      </c>
      <c r="DC156" t="b">
        <f ca="1"/>
        <v>1</v>
      </c>
      <c r="DD156">
        <f ca="1"/>
        <v>0</v>
      </c>
      <c r="DE156" t="b">
        <f ca="1"/>
        <v>0</v>
      </c>
      <c r="DF156">
        <f ca="1"/>
        <v>0</v>
      </c>
    </row>
    <row r="157" spans="1:110" x14ac:dyDescent="0.2">
      <c r="A157" t="str">
        <f ca="1"/>
        <v>6_9 Oregon</v>
      </c>
      <c r="B157">
        <f ca="1"/>
        <v>4</v>
      </c>
      <c r="C157">
        <f ca="1"/>
        <v>0</v>
      </c>
      <c r="D157">
        <f ca="1"/>
        <v>0</v>
      </c>
      <c r="E157">
        <f ca="1"/>
        <v>0</v>
      </c>
      <c r="F157">
        <f ca="1"/>
        <v>0</v>
      </c>
      <c r="G157">
        <f ca="1"/>
        <v>0</v>
      </c>
      <c r="H157">
        <f ca="1"/>
        <v>0</v>
      </c>
      <c r="I157">
        <f ca="1"/>
        <v>0</v>
      </c>
      <c r="J157" t="str">
        <f ca="1"/>
        <v>2:35</v>
      </c>
      <c r="K157" t="b">
        <f ca="1"/>
        <v>0</v>
      </c>
      <c r="L157" t="b">
        <f ca="1"/>
        <v>0</v>
      </c>
      <c r="M157" t="b">
        <f ca="1"/>
        <v>1</v>
      </c>
      <c r="N157" t="str">
        <f ca="1"/>
        <v>Smoke</v>
      </c>
      <c r="O157" t="b">
        <f ca="1"/>
        <v>0</v>
      </c>
      <c r="P157">
        <f ca="1"/>
        <v>0</v>
      </c>
      <c r="Q157">
        <f ca="1"/>
        <v>0</v>
      </c>
      <c r="R157">
        <f ca="1"/>
        <v>0</v>
      </c>
      <c r="S157">
        <f ca="1"/>
        <v>0</v>
      </c>
      <c r="T157">
        <f ca="1"/>
        <v>0</v>
      </c>
      <c r="U157">
        <f ca="1"/>
        <v>0</v>
      </c>
      <c r="V157">
        <f ca="1"/>
        <v>0</v>
      </c>
      <c r="W157">
        <f ca="1"/>
        <v>0</v>
      </c>
      <c r="X157">
        <f ca="1"/>
        <v>0</v>
      </c>
      <c r="Y157">
        <f ca="1"/>
        <v>0</v>
      </c>
      <c r="Z157">
        <f ca="1"/>
        <v>4</v>
      </c>
      <c r="AA157">
        <f ca="1"/>
        <v>0</v>
      </c>
      <c r="AB157">
        <f ca="1"/>
        <v>0</v>
      </c>
      <c r="AC157">
        <f ca="1"/>
        <v>0</v>
      </c>
      <c r="AD157">
        <f ca="1"/>
        <v>0</v>
      </c>
      <c r="AE157">
        <f ca="1"/>
        <v>0</v>
      </c>
      <c r="AF157">
        <f ca="1"/>
        <v>0</v>
      </c>
      <c r="AG157">
        <f ca="1"/>
        <v>0</v>
      </c>
      <c r="AH157">
        <f ca="1"/>
        <v>0</v>
      </c>
      <c r="AI157">
        <f ca="1"/>
        <v>0</v>
      </c>
      <c r="AJ157">
        <f ca="1"/>
        <v>0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  <c r="AQ157">
        <f ca="1"/>
        <v>0</v>
      </c>
      <c r="AR157">
        <f ca="1"/>
        <v>0</v>
      </c>
      <c r="AS157">
        <f ca="1"/>
        <v>0</v>
      </c>
      <c r="AT157">
        <f ca="1"/>
        <v>0</v>
      </c>
      <c r="AU157">
        <f ca="1"/>
        <v>0</v>
      </c>
      <c r="AV157">
        <f ca="1"/>
        <v>0</v>
      </c>
      <c r="AW157">
        <f ca="1"/>
        <v>0</v>
      </c>
      <c r="AX157">
        <f ca="1"/>
        <v>0</v>
      </c>
      <c r="AY157">
        <f ca="1"/>
        <v>0</v>
      </c>
      <c r="AZ157">
        <f ca="1"/>
        <v>0</v>
      </c>
      <c r="BA157">
        <f ca="1"/>
        <v>0</v>
      </c>
      <c r="BB157">
        <f ca="1"/>
        <v>0</v>
      </c>
      <c r="BC157">
        <f ca="1"/>
        <v>0</v>
      </c>
      <c r="BD157">
        <f ca="1"/>
        <v>0</v>
      </c>
      <c r="BE157">
        <f ca="1"/>
        <v>0</v>
      </c>
      <c r="BF157">
        <f ca="1"/>
        <v>0</v>
      </c>
      <c r="BG157">
        <f ca="1"/>
        <v>0</v>
      </c>
      <c r="BH157">
        <f ca="1"/>
        <v>0</v>
      </c>
      <c r="BI157">
        <f ca="1"/>
        <v>0</v>
      </c>
      <c r="BJ157">
        <f ca="1"/>
        <v>0</v>
      </c>
      <c r="BK157">
        <f ca="1"/>
        <v>0</v>
      </c>
      <c r="BL157">
        <f ca="1"/>
        <v>0</v>
      </c>
      <c r="BM157">
        <f ca="1"/>
        <v>0</v>
      </c>
      <c r="BN157">
        <f ca="1"/>
        <v>0</v>
      </c>
      <c r="BO157">
        <f ca="1"/>
        <v>0</v>
      </c>
      <c r="BP157">
        <f ca="1"/>
        <v>0</v>
      </c>
      <c r="BQ157">
        <f ca="1"/>
        <v>0</v>
      </c>
      <c r="BR157" t="str">
        <f ca="1"/>
        <v/>
      </c>
      <c r="BS157">
        <f ca="1"/>
        <v>0</v>
      </c>
      <c r="BT157">
        <f ca="1"/>
        <v>0</v>
      </c>
      <c r="BU157" t="b">
        <f ca="1"/>
        <v>0</v>
      </c>
      <c r="BV157" t="b">
        <f ca="1"/>
        <v>0</v>
      </c>
      <c r="BW157">
        <f ca="1"/>
        <v>0</v>
      </c>
      <c r="BX157">
        <f ca="1"/>
        <v>0</v>
      </c>
      <c r="BY157">
        <f ca="1"/>
        <v>0</v>
      </c>
      <c r="BZ157">
        <f ca="1"/>
        <v>0</v>
      </c>
      <c r="CA157">
        <f ca="1"/>
        <v>0</v>
      </c>
      <c r="CB157">
        <f ca="1"/>
        <v>0</v>
      </c>
      <c r="CC157" t="b">
        <f ca="1"/>
        <v>0</v>
      </c>
      <c r="CD157" t="b">
        <f ca="1"/>
        <v>0</v>
      </c>
      <c r="CE157">
        <f ca="1"/>
        <v>0</v>
      </c>
      <c r="CF157">
        <f ca="1"/>
        <v>0</v>
      </c>
      <c r="CG157">
        <f ca="1"/>
        <v>0</v>
      </c>
      <c r="CH157">
        <f ca="1"/>
        <v>155</v>
      </c>
      <c r="CI157">
        <f ca="1"/>
        <v>25</v>
      </c>
      <c r="CJ157">
        <f ca="1"/>
        <v>0</v>
      </c>
      <c r="CK157">
        <f ca="1"/>
        <v>0</v>
      </c>
      <c r="CL157">
        <f ca="1"/>
        <v>0</v>
      </c>
      <c r="CM157">
        <f ca="1"/>
        <v>0</v>
      </c>
      <c r="CN157">
        <f ca="1"/>
        <v>0</v>
      </c>
      <c r="CO157">
        <f ca="1"/>
        <v>0</v>
      </c>
      <c r="CP157">
        <f ca="1"/>
        <v>0</v>
      </c>
      <c r="CQ157">
        <f ca="1"/>
        <v>0</v>
      </c>
      <c r="CR157">
        <f ca="1"/>
        <v>0</v>
      </c>
      <c r="CS157">
        <f ca="1"/>
        <v>0</v>
      </c>
      <c r="CT157">
        <f ca="1"/>
        <v>0</v>
      </c>
      <c r="CU157" t="b">
        <f ca="1"/>
        <v>0</v>
      </c>
      <c r="CV157" t="b">
        <f ca="1"/>
        <v>0</v>
      </c>
      <c r="CW157">
        <f ca="1"/>
        <v>103</v>
      </c>
      <c r="CX157">
        <f ca="1"/>
        <v>25</v>
      </c>
      <c r="CY157">
        <f ca="1"/>
        <v>0</v>
      </c>
      <c r="CZ157">
        <f ca="1"/>
        <v>0</v>
      </c>
      <c r="DA157">
        <f ca="1"/>
        <v>0</v>
      </c>
      <c r="DB157" t="b">
        <f ca="1"/>
        <v>0</v>
      </c>
      <c r="DC157" t="b">
        <f ca="1"/>
        <v>0</v>
      </c>
      <c r="DD157">
        <f ca="1"/>
        <v>0</v>
      </c>
      <c r="DE157" t="b">
        <f ca="1"/>
        <v>0</v>
      </c>
      <c r="DF157">
        <f ca="1"/>
        <v>0</v>
      </c>
    </row>
    <row r="158" spans="1:110" x14ac:dyDescent="0.2">
      <c r="A158" t="str">
        <f ca="1"/>
        <v>6_9 Oregon</v>
      </c>
      <c r="B158">
        <f ca="1"/>
        <v>5</v>
      </c>
      <c r="C158">
        <f ca="1"/>
        <v>0</v>
      </c>
      <c r="D158">
        <f ca="1"/>
        <v>0</v>
      </c>
      <c r="E158">
        <f ca="1"/>
        <v>0</v>
      </c>
      <c r="F158">
        <f ca="1"/>
        <v>0</v>
      </c>
      <c r="G158">
        <f ca="1"/>
        <v>0</v>
      </c>
      <c r="H158">
        <f ca="1"/>
        <v>0</v>
      </c>
      <c r="I158">
        <f ca="1"/>
        <v>0</v>
      </c>
      <c r="J158" t="str">
        <f ca="1"/>
        <v>2:01</v>
      </c>
      <c r="K158" t="b">
        <f ca="1"/>
        <v>0</v>
      </c>
      <c r="L158" t="b">
        <f ca="1"/>
        <v>0</v>
      </c>
      <c r="M158" t="b">
        <f ca="1"/>
        <v>0</v>
      </c>
      <c r="N158" t="str">
        <f ca="1"/>
        <v>Melusi</v>
      </c>
      <c r="O158" t="b">
        <f ca="1"/>
        <v>0</v>
      </c>
      <c r="P158">
        <f ca="1"/>
        <v>0</v>
      </c>
      <c r="Q158">
        <f ca="1"/>
        <v>0</v>
      </c>
      <c r="R158">
        <f ca="1"/>
        <v>0</v>
      </c>
      <c r="S158">
        <f ca="1"/>
        <v>0</v>
      </c>
      <c r="T158">
        <f ca="1"/>
        <v>0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0</v>
      </c>
      <c r="Z158">
        <f ca="1"/>
        <v>5</v>
      </c>
      <c r="AA158">
        <f ca="1"/>
        <v>0</v>
      </c>
      <c r="AB158">
        <f ca="1"/>
        <v>0</v>
      </c>
      <c r="AC158">
        <f ca="1"/>
        <v>0</v>
      </c>
      <c r="AD158">
        <f ca="1"/>
        <v>0</v>
      </c>
      <c r="AE158">
        <f ca="1"/>
        <v>0</v>
      </c>
      <c r="AF158">
        <f ca="1"/>
        <v>0</v>
      </c>
      <c r="AG158">
        <f ca="1"/>
        <v>0</v>
      </c>
      <c r="AH158">
        <f ca="1"/>
        <v>0</v>
      </c>
      <c r="AI158">
        <f ca="1"/>
        <v>0</v>
      </c>
      <c r="AJ158">
        <f ca="1"/>
        <v>0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  <c r="AQ158">
        <f ca="1"/>
        <v>0</v>
      </c>
      <c r="AR158">
        <f ca="1"/>
        <v>0</v>
      </c>
      <c r="AS158">
        <f ca="1"/>
        <v>0</v>
      </c>
      <c r="AT158">
        <f ca="1"/>
        <v>0</v>
      </c>
      <c r="AU158">
        <f ca="1"/>
        <v>0</v>
      </c>
      <c r="AV158">
        <f ca="1"/>
        <v>0</v>
      </c>
      <c r="AW158">
        <f ca="1"/>
        <v>0</v>
      </c>
      <c r="AX158">
        <f ca="1"/>
        <v>0</v>
      </c>
      <c r="AY158">
        <f ca="1"/>
        <v>0</v>
      </c>
      <c r="AZ158">
        <f ca="1"/>
        <v>0</v>
      </c>
      <c r="BA158">
        <f ca="1"/>
        <v>0</v>
      </c>
      <c r="BB158">
        <f ca="1"/>
        <v>0</v>
      </c>
      <c r="BC158">
        <f ca="1"/>
        <v>0</v>
      </c>
      <c r="BD158">
        <f ca="1"/>
        <v>0</v>
      </c>
      <c r="BE158">
        <f ca="1"/>
        <v>0</v>
      </c>
      <c r="BF158">
        <f ca="1"/>
        <v>0</v>
      </c>
      <c r="BG158">
        <f ca="1"/>
        <v>0</v>
      </c>
      <c r="BH158">
        <f ca="1"/>
        <v>0</v>
      </c>
      <c r="BI158">
        <f ca="1"/>
        <v>0</v>
      </c>
      <c r="BJ158">
        <f ca="1"/>
        <v>0</v>
      </c>
      <c r="BK158">
        <f ca="1"/>
        <v>0</v>
      </c>
      <c r="BL158">
        <f ca="1"/>
        <v>0</v>
      </c>
      <c r="BM158">
        <f ca="1"/>
        <v>0</v>
      </c>
      <c r="BN158">
        <f ca="1"/>
        <v>0</v>
      </c>
      <c r="BO158">
        <f ca="1"/>
        <v>0</v>
      </c>
      <c r="BP158">
        <f ca="1"/>
        <v>0</v>
      </c>
      <c r="BQ158">
        <f ca="1"/>
        <v>0</v>
      </c>
      <c r="BR158" t="str">
        <f ca="1"/>
        <v/>
      </c>
      <c r="BS158">
        <f ca="1"/>
        <v>0</v>
      </c>
      <c r="BT158">
        <f ca="1"/>
        <v>0</v>
      </c>
      <c r="BU158" t="b">
        <f ca="1"/>
        <v>0</v>
      </c>
      <c r="BV158" t="b">
        <f ca="1"/>
        <v>0</v>
      </c>
      <c r="BW158">
        <f ca="1"/>
        <v>0</v>
      </c>
      <c r="BX158">
        <f ca="1"/>
        <v>0</v>
      </c>
      <c r="BY158">
        <f ca="1"/>
        <v>0</v>
      </c>
      <c r="BZ158">
        <f ca="1"/>
        <v>0</v>
      </c>
      <c r="CA158">
        <f ca="1"/>
        <v>0</v>
      </c>
      <c r="CB158">
        <f ca="1"/>
        <v>0</v>
      </c>
      <c r="CC158" t="b">
        <f ca="1"/>
        <v>0</v>
      </c>
      <c r="CD158" t="b">
        <f ca="1"/>
        <v>0</v>
      </c>
      <c r="CE158">
        <f ca="1"/>
        <v>0</v>
      </c>
      <c r="CF158">
        <f ca="1"/>
        <v>0</v>
      </c>
      <c r="CG158">
        <f ca="1"/>
        <v>0</v>
      </c>
      <c r="CH158">
        <f ca="1"/>
        <v>121</v>
      </c>
      <c r="CI158">
        <f ca="1"/>
        <v>59</v>
      </c>
      <c r="CJ158">
        <f ca="1"/>
        <v>0</v>
      </c>
      <c r="CK158">
        <f ca="1"/>
        <v>0</v>
      </c>
      <c r="CL158">
        <f ca="1"/>
        <v>0</v>
      </c>
      <c r="CM158">
        <f ca="1"/>
        <v>0</v>
      </c>
      <c r="CN158">
        <f ca="1"/>
        <v>0</v>
      </c>
      <c r="CO158">
        <f ca="1"/>
        <v>0</v>
      </c>
      <c r="CP158">
        <f ca="1"/>
        <v>0</v>
      </c>
      <c r="CQ158">
        <f ca="1"/>
        <v>0</v>
      </c>
      <c r="CR158">
        <f ca="1"/>
        <v>0</v>
      </c>
      <c r="CS158">
        <f ca="1"/>
        <v>0</v>
      </c>
      <c r="CT158">
        <f ca="1"/>
        <v>0</v>
      </c>
      <c r="CU158" t="b">
        <f ca="1"/>
        <v>1</v>
      </c>
      <c r="CV158" t="b">
        <f ca="1"/>
        <v>0</v>
      </c>
      <c r="CW158">
        <f ca="1"/>
        <v>154</v>
      </c>
      <c r="CX158">
        <f ca="1"/>
        <v>59</v>
      </c>
      <c r="CY158">
        <f ca="1"/>
        <v>2</v>
      </c>
      <c r="CZ158">
        <f ca="1"/>
        <v>0</v>
      </c>
      <c r="DA158">
        <f ca="1"/>
        <v>0</v>
      </c>
      <c r="DB158" t="b">
        <f ca="1"/>
        <v>0</v>
      </c>
      <c r="DC158" t="b">
        <f ca="1"/>
        <v>0</v>
      </c>
      <c r="DD158">
        <f ca="1"/>
        <v>0</v>
      </c>
      <c r="DE158" t="b">
        <f ca="1"/>
        <v>0</v>
      </c>
      <c r="DF158">
        <f ca="1"/>
        <v>0</v>
      </c>
    </row>
    <row r="159" spans="1:110" x14ac:dyDescent="0.2">
      <c r="A159" t="str">
        <f ca="1"/>
        <v>6_9 Oregon</v>
      </c>
      <c r="B159">
        <f ca="1"/>
        <v>6</v>
      </c>
      <c r="C159">
        <f ca="1"/>
        <v>0</v>
      </c>
      <c r="D159">
        <f ca="1"/>
        <v>0</v>
      </c>
      <c r="E159">
        <f ca="1"/>
        <v>0</v>
      </c>
      <c r="F159">
        <f ca="1"/>
        <v>0</v>
      </c>
      <c r="G159">
        <f ca="1"/>
        <v>0</v>
      </c>
      <c r="H159">
        <f ca="1"/>
        <v>0</v>
      </c>
      <c r="I159">
        <f ca="1"/>
        <v>0</v>
      </c>
      <c r="J159" t="str">
        <f ca="1"/>
        <v>1:45</v>
      </c>
      <c r="K159" t="b">
        <f ca="1"/>
        <v>0</v>
      </c>
      <c r="L159" t="b">
        <f ca="1"/>
        <v>0</v>
      </c>
      <c r="M159" t="b">
        <f ca="1"/>
        <v>1</v>
      </c>
      <c r="N159" t="str">
        <f ca="1"/>
        <v>Melusi</v>
      </c>
      <c r="O159" t="b">
        <f ca="1"/>
        <v>0</v>
      </c>
      <c r="P159">
        <f ca="1"/>
        <v>0</v>
      </c>
      <c r="Q159">
        <f ca="1"/>
        <v>0</v>
      </c>
      <c r="R159">
        <f ca="1"/>
        <v>0</v>
      </c>
      <c r="S159">
        <f ca="1"/>
        <v>0</v>
      </c>
      <c r="T159">
        <f ca="1"/>
        <v>0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0</v>
      </c>
      <c r="Z159">
        <f ca="1"/>
        <v>6</v>
      </c>
      <c r="AA159">
        <f ca="1"/>
        <v>0</v>
      </c>
      <c r="AB159">
        <f ca="1"/>
        <v>0</v>
      </c>
      <c r="AC159">
        <f ca="1"/>
        <v>0</v>
      </c>
      <c r="AD159">
        <f ca="1"/>
        <v>0</v>
      </c>
      <c r="AE159">
        <f ca="1"/>
        <v>0</v>
      </c>
      <c r="AF159">
        <f ca="1"/>
        <v>0</v>
      </c>
      <c r="AG159">
        <f ca="1"/>
        <v>0</v>
      </c>
      <c r="AH159">
        <f ca="1"/>
        <v>0</v>
      </c>
      <c r="AI159">
        <f ca="1"/>
        <v>0</v>
      </c>
      <c r="AJ159">
        <f ca="1"/>
        <v>0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  <c r="AQ159">
        <f ca="1"/>
        <v>0</v>
      </c>
      <c r="AR159">
        <f ca="1"/>
        <v>0</v>
      </c>
      <c r="AS159">
        <f ca="1"/>
        <v>0</v>
      </c>
      <c r="AT159">
        <f ca="1"/>
        <v>0</v>
      </c>
      <c r="AU159">
        <f ca="1"/>
        <v>0</v>
      </c>
      <c r="AV159">
        <f ca="1"/>
        <v>0</v>
      </c>
      <c r="AW159">
        <f ca="1"/>
        <v>0</v>
      </c>
      <c r="AX159">
        <f ca="1"/>
        <v>0</v>
      </c>
      <c r="AY159">
        <f ca="1"/>
        <v>0</v>
      </c>
      <c r="AZ159">
        <f ca="1"/>
        <v>0</v>
      </c>
      <c r="BA159">
        <f ca="1"/>
        <v>0</v>
      </c>
      <c r="BB159">
        <f ca="1"/>
        <v>0</v>
      </c>
      <c r="BC159">
        <f ca="1"/>
        <v>0</v>
      </c>
      <c r="BD159">
        <f ca="1"/>
        <v>0</v>
      </c>
      <c r="BE159">
        <f ca="1"/>
        <v>0</v>
      </c>
      <c r="BF159">
        <f ca="1"/>
        <v>0</v>
      </c>
      <c r="BG159">
        <f ca="1"/>
        <v>0</v>
      </c>
      <c r="BH159">
        <f ca="1"/>
        <v>0</v>
      </c>
      <c r="BI159">
        <f ca="1"/>
        <v>0</v>
      </c>
      <c r="BJ159">
        <f ca="1"/>
        <v>0</v>
      </c>
      <c r="BK159">
        <f ca="1"/>
        <v>0</v>
      </c>
      <c r="BL159">
        <f ca="1"/>
        <v>0</v>
      </c>
      <c r="BM159">
        <f ca="1"/>
        <v>0</v>
      </c>
      <c r="BN159">
        <f ca="1"/>
        <v>0</v>
      </c>
      <c r="BO159">
        <f ca="1"/>
        <v>0</v>
      </c>
      <c r="BP159">
        <f ca="1"/>
        <v>0</v>
      </c>
      <c r="BQ159">
        <f ca="1"/>
        <v>0</v>
      </c>
      <c r="BR159" t="str">
        <f ca="1"/>
        <v/>
      </c>
      <c r="BS159">
        <f ca="1"/>
        <v>0</v>
      </c>
      <c r="BT159">
        <f ca="1"/>
        <v>0</v>
      </c>
      <c r="BU159" t="b">
        <f ca="1"/>
        <v>0</v>
      </c>
      <c r="BV159" t="b">
        <f ca="1"/>
        <v>0</v>
      </c>
      <c r="BW159">
        <f ca="1"/>
        <v>0</v>
      </c>
      <c r="BX159">
        <f ca="1"/>
        <v>0</v>
      </c>
      <c r="BY159">
        <f ca="1"/>
        <v>0</v>
      </c>
      <c r="BZ159">
        <f ca="1"/>
        <v>0</v>
      </c>
      <c r="CA159">
        <f ca="1"/>
        <v>0</v>
      </c>
      <c r="CB159">
        <f ca="1"/>
        <v>0</v>
      </c>
      <c r="CC159" t="b">
        <f ca="1"/>
        <v>0</v>
      </c>
      <c r="CD159" t="b">
        <f ca="1"/>
        <v>0</v>
      </c>
      <c r="CE159">
        <f ca="1"/>
        <v>0</v>
      </c>
      <c r="CF159">
        <f ca="1"/>
        <v>0</v>
      </c>
      <c r="CG159">
        <f ca="1"/>
        <v>0</v>
      </c>
      <c r="CH159">
        <f ca="1"/>
        <v>105</v>
      </c>
      <c r="CI159">
        <f ca="1"/>
        <v>75</v>
      </c>
      <c r="CJ159">
        <f ca="1"/>
        <v>0</v>
      </c>
      <c r="CK159">
        <f ca="1"/>
        <v>0</v>
      </c>
      <c r="CL159">
        <f ca="1"/>
        <v>0</v>
      </c>
      <c r="CM159">
        <f ca="1"/>
        <v>0</v>
      </c>
      <c r="CN159">
        <f ca="1"/>
        <v>0</v>
      </c>
      <c r="CO159">
        <f ca="1"/>
        <v>0</v>
      </c>
      <c r="CP159">
        <f ca="1"/>
        <v>0</v>
      </c>
      <c r="CQ159">
        <f ca="1"/>
        <v>0</v>
      </c>
      <c r="CR159">
        <f ca="1"/>
        <v>0</v>
      </c>
      <c r="CS159">
        <f ca="1"/>
        <v>0</v>
      </c>
      <c r="CT159">
        <f ca="1"/>
        <v>0</v>
      </c>
      <c r="CU159" t="b">
        <f ca="1"/>
        <v>0</v>
      </c>
      <c r="CV159" t="b">
        <f ca="1"/>
        <v>0</v>
      </c>
      <c r="CW159">
        <f ca="1"/>
        <v>53</v>
      </c>
      <c r="CX159">
        <f ca="1"/>
        <v>75</v>
      </c>
      <c r="CY159">
        <f ca="1"/>
        <v>0</v>
      </c>
      <c r="CZ159">
        <f ca="1"/>
        <v>0</v>
      </c>
      <c r="DA159">
        <f ca="1"/>
        <v>0</v>
      </c>
      <c r="DB159" t="b">
        <f ca="1"/>
        <v>0</v>
      </c>
      <c r="DC159" t="b">
        <f ca="1"/>
        <v>0</v>
      </c>
      <c r="DD159">
        <f ca="1"/>
        <v>0</v>
      </c>
      <c r="DE159" t="b">
        <f ca="1"/>
        <v>0</v>
      </c>
      <c r="DF159">
        <f ca="1"/>
        <v>0</v>
      </c>
    </row>
    <row r="160" spans="1:110" x14ac:dyDescent="0.2">
      <c r="A160" t="str">
        <f ca="1"/>
        <v>6_9 Oregon</v>
      </c>
      <c r="B160">
        <f ca="1"/>
        <v>7</v>
      </c>
      <c r="C160">
        <f ca="1"/>
        <v>0</v>
      </c>
      <c r="D160">
        <f ca="1"/>
        <v>0</v>
      </c>
      <c r="E160">
        <f ca="1"/>
        <v>0</v>
      </c>
      <c r="F160">
        <f ca="1"/>
        <v>0</v>
      </c>
      <c r="G160">
        <f ca="1"/>
        <v>0</v>
      </c>
      <c r="H160">
        <f ca="1"/>
        <v>0</v>
      </c>
      <c r="I160">
        <f ca="1"/>
        <v>0</v>
      </c>
      <c r="J160">
        <f ca="1"/>
        <v>0</v>
      </c>
      <c r="K160" t="b">
        <f ca="1"/>
        <v>0</v>
      </c>
      <c r="L160" t="b">
        <f ca="1"/>
        <v>0</v>
      </c>
      <c r="M160" t="b">
        <f ca="1"/>
        <v>0</v>
      </c>
      <c r="N160" t="str">
        <f ca="1"/>
        <v>Zofia</v>
      </c>
      <c r="O160" t="b">
        <f ca="1"/>
        <v>0</v>
      </c>
      <c r="P160">
        <f ca="1"/>
        <v>0</v>
      </c>
      <c r="Q160">
        <f ca="1"/>
        <v>0</v>
      </c>
      <c r="R160">
        <f ca="1"/>
        <v>0</v>
      </c>
      <c r="S160">
        <f ca="1"/>
        <v>0</v>
      </c>
      <c r="T160">
        <f ca="1"/>
        <v>0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0</v>
      </c>
      <c r="Z160">
        <f ca="1"/>
        <v>7</v>
      </c>
      <c r="AA160">
        <f ca="1"/>
        <v>0</v>
      </c>
      <c r="AB160">
        <f ca="1"/>
        <v>0</v>
      </c>
      <c r="AC160">
        <f ca="1"/>
        <v>0</v>
      </c>
      <c r="AD160">
        <f ca="1"/>
        <v>0</v>
      </c>
      <c r="AE160">
        <f ca="1"/>
        <v>0</v>
      </c>
      <c r="AF160">
        <f ca="1"/>
        <v>0</v>
      </c>
      <c r="AG160">
        <f ca="1"/>
        <v>0</v>
      </c>
      <c r="AH160">
        <f ca="1"/>
        <v>0</v>
      </c>
      <c r="AI160">
        <f ca="1"/>
        <v>0</v>
      </c>
      <c r="AJ160">
        <f ca="1"/>
        <v>0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  <c r="AQ160">
        <f ca="1"/>
        <v>0</v>
      </c>
      <c r="AR160">
        <f ca="1"/>
        <v>0</v>
      </c>
      <c r="AS160">
        <f ca="1"/>
        <v>0</v>
      </c>
      <c r="AT160">
        <f ca="1"/>
        <v>0</v>
      </c>
      <c r="AU160">
        <f ca="1"/>
        <v>0</v>
      </c>
      <c r="AV160">
        <f ca="1"/>
        <v>0</v>
      </c>
      <c r="AW160">
        <f ca="1"/>
        <v>0</v>
      </c>
      <c r="AX160">
        <f ca="1"/>
        <v>0</v>
      </c>
      <c r="AY160">
        <f ca="1"/>
        <v>0</v>
      </c>
      <c r="AZ160">
        <f ca="1"/>
        <v>0</v>
      </c>
      <c r="BA160">
        <f ca="1"/>
        <v>0</v>
      </c>
      <c r="BB160">
        <f ca="1"/>
        <v>0</v>
      </c>
      <c r="BC160">
        <f ca="1"/>
        <v>0</v>
      </c>
      <c r="BD160">
        <f ca="1"/>
        <v>0</v>
      </c>
      <c r="BE160">
        <f ca="1"/>
        <v>0</v>
      </c>
      <c r="BF160">
        <f ca="1"/>
        <v>0</v>
      </c>
      <c r="BG160">
        <f ca="1"/>
        <v>0</v>
      </c>
      <c r="BH160">
        <f ca="1"/>
        <v>0</v>
      </c>
      <c r="BI160">
        <f ca="1"/>
        <v>0</v>
      </c>
      <c r="BJ160">
        <f ca="1"/>
        <v>0</v>
      </c>
      <c r="BK160">
        <f ca="1"/>
        <v>0</v>
      </c>
      <c r="BL160">
        <f ca="1"/>
        <v>0</v>
      </c>
      <c r="BM160">
        <f ca="1"/>
        <v>0</v>
      </c>
      <c r="BN160">
        <f ca="1"/>
        <v>0</v>
      </c>
      <c r="BO160">
        <f ca="1"/>
        <v>0</v>
      </c>
      <c r="BP160">
        <f ca="1"/>
        <v>0</v>
      </c>
      <c r="BQ160">
        <f ca="1"/>
        <v>0</v>
      </c>
      <c r="BR160" t="str">
        <f ca="1"/>
        <v/>
      </c>
      <c r="BS160">
        <f ca="1"/>
        <v>0</v>
      </c>
      <c r="BT160">
        <f ca="1"/>
        <v>0</v>
      </c>
      <c r="BU160" t="b">
        <f ca="1"/>
        <v>0</v>
      </c>
      <c r="BV160" t="b">
        <f ca="1"/>
        <v>0</v>
      </c>
      <c r="BW160">
        <f ca="1"/>
        <v>0</v>
      </c>
      <c r="BX160">
        <f ca="1"/>
        <v>0</v>
      </c>
      <c r="BY160">
        <f ca="1"/>
        <v>0</v>
      </c>
      <c r="BZ160">
        <f ca="1"/>
        <v>0</v>
      </c>
      <c r="CA160">
        <f ca="1"/>
        <v>0</v>
      </c>
      <c r="CB160">
        <f ca="1"/>
        <v>0</v>
      </c>
      <c r="CC160" t="b">
        <f ca="1"/>
        <v>0</v>
      </c>
      <c r="CD160" t="b">
        <f ca="1"/>
        <v>1</v>
      </c>
      <c r="CE160">
        <f ca="1"/>
        <v>0</v>
      </c>
      <c r="CF160">
        <f ca="1"/>
        <v>0</v>
      </c>
      <c r="CG160">
        <f ca="1"/>
        <v>0</v>
      </c>
      <c r="CH160">
        <f ca="1"/>
        <v>0</v>
      </c>
      <c r="CI160" t="b">
        <f ca="1"/>
        <v>0</v>
      </c>
      <c r="CJ160">
        <f ca="1"/>
        <v>0</v>
      </c>
      <c r="CK160">
        <f ca="1"/>
        <v>0</v>
      </c>
      <c r="CL160">
        <f ca="1"/>
        <v>0</v>
      </c>
      <c r="CM160">
        <f ca="1"/>
        <v>0</v>
      </c>
      <c r="CN160">
        <f ca="1"/>
        <v>0</v>
      </c>
      <c r="CO160">
        <f ca="1"/>
        <v>0</v>
      </c>
      <c r="CP160">
        <f ca="1"/>
        <v>0</v>
      </c>
      <c r="CQ160">
        <f ca="1"/>
        <v>0</v>
      </c>
      <c r="CR160">
        <f ca="1"/>
        <v>0</v>
      </c>
      <c r="CS160">
        <f ca="1"/>
        <v>0</v>
      </c>
      <c r="CT160">
        <f ca="1"/>
        <v>0</v>
      </c>
      <c r="CU160">
        <f ca="1"/>
        <v>0</v>
      </c>
      <c r="CV160">
        <f ca="1"/>
        <v>0</v>
      </c>
      <c r="CW160">
        <f ca="1"/>
        <v>0</v>
      </c>
      <c r="CX160">
        <f ca="1"/>
        <v>0</v>
      </c>
      <c r="CY160">
        <f ca="1"/>
        <v>0</v>
      </c>
      <c r="CZ160">
        <f ca="1"/>
        <v>0</v>
      </c>
      <c r="DA160">
        <f ca="1"/>
        <v>0</v>
      </c>
      <c r="DB160" t="b">
        <f ca="1"/>
        <v>0</v>
      </c>
      <c r="DC160" t="b">
        <f ca="1"/>
        <v>0</v>
      </c>
      <c r="DD160">
        <f ca="1"/>
        <v>0</v>
      </c>
      <c r="DE160" t="b">
        <f ca="1"/>
        <v>0</v>
      </c>
      <c r="DF160">
        <f ca="1"/>
        <v>0</v>
      </c>
    </row>
    <row r="161" spans="1:110" x14ac:dyDescent="0.2">
      <c r="A161" t="str">
        <f ca="1"/>
        <v>6_9 Oregon</v>
      </c>
      <c r="B161">
        <f ca="1"/>
        <v>8</v>
      </c>
      <c r="C161">
        <f ca="1"/>
        <v>0</v>
      </c>
      <c r="D161">
        <f ca="1"/>
        <v>0</v>
      </c>
      <c r="E161">
        <f ca="1"/>
        <v>0</v>
      </c>
      <c r="F161">
        <f ca="1"/>
        <v>0</v>
      </c>
      <c r="G161">
        <f ca="1"/>
        <v>0</v>
      </c>
      <c r="H161">
        <f ca="1"/>
        <v>0</v>
      </c>
      <c r="I161">
        <f ca="1"/>
        <v>0</v>
      </c>
      <c r="J161" t="str">
        <f ca="1"/>
        <v>0:12</v>
      </c>
      <c r="K161" t="b">
        <f ca="1"/>
        <v>0</v>
      </c>
      <c r="L161" t="b">
        <f ca="1"/>
        <v>0</v>
      </c>
      <c r="M161" t="b">
        <f ca="1"/>
        <v>0</v>
      </c>
      <c r="N161" t="str">
        <f ca="1"/>
        <v>Zofia</v>
      </c>
      <c r="O161" t="b">
        <f ca="1"/>
        <v>0</v>
      </c>
      <c r="P161">
        <f ca="1"/>
        <v>0</v>
      </c>
      <c r="Q161">
        <f ca="1"/>
        <v>0</v>
      </c>
      <c r="R161">
        <f ca="1"/>
        <v>0</v>
      </c>
      <c r="S161">
        <f ca="1"/>
        <v>0</v>
      </c>
      <c r="T161">
        <f ca="1"/>
        <v>0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0</v>
      </c>
      <c r="Z161">
        <f ca="1"/>
        <v>8</v>
      </c>
      <c r="AA161">
        <f ca="1"/>
        <v>0</v>
      </c>
      <c r="AB161">
        <f ca="1"/>
        <v>0</v>
      </c>
      <c r="AC161">
        <f ca="1"/>
        <v>0</v>
      </c>
      <c r="AD161">
        <f ca="1"/>
        <v>0</v>
      </c>
      <c r="AE161">
        <f ca="1"/>
        <v>0</v>
      </c>
      <c r="AF161">
        <f ca="1"/>
        <v>0</v>
      </c>
      <c r="AG161">
        <f ca="1"/>
        <v>0</v>
      </c>
      <c r="AH161">
        <f ca="1"/>
        <v>0</v>
      </c>
      <c r="AI161">
        <f ca="1"/>
        <v>0</v>
      </c>
      <c r="AJ161">
        <f ca="1"/>
        <v>0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  <c r="AQ161">
        <f ca="1"/>
        <v>0</v>
      </c>
      <c r="AR161">
        <f ca="1"/>
        <v>0</v>
      </c>
      <c r="AS161">
        <f ca="1"/>
        <v>0</v>
      </c>
      <c r="AT161">
        <f ca="1"/>
        <v>0</v>
      </c>
      <c r="AU161">
        <f ca="1"/>
        <v>0</v>
      </c>
      <c r="AV161">
        <f ca="1"/>
        <v>0</v>
      </c>
      <c r="AW161">
        <f ca="1"/>
        <v>0</v>
      </c>
      <c r="AX161">
        <f ca="1"/>
        <v>0</v>
      </c>
      <c r="AY161">
        <f ca="1"/>
        <v>0</v>
      </c>
      <c r="AZ161">
        <f ca="1"/>
        <v>0</v>
      </c>
      <c r="BA161">
        <f ca="1"/>
        <v>0</v>
      </c>
      <c r="BB161">
        <f ca="1"/>
        <v>0</v>
      </c>
      <c r="BC161">
        <f ca="1"/>
        <v>0</v>
      </c>
      <c r="BD161">
        <f ca="1"/>
        <v>0</v>
      </c>
      <c r="BE161">
        <f ca="1"/>
        <v>0</v>
      </c>
      <c r="BF161">
        <f ca="1"/>
        <v>0</v>
      </c>
      <c r="BG161">
        <f ca="1"/>
        <v>0</v>
      </c>
      <c r="BH161">
        <f ca="1"/>
        <v>0</v>
      </c>
      <c r="BI161">
        <f ca="1"/>
        <v>0</v>
      </c>
      <c r="BJ161">
        <f ca="1"/>
        <v>0</v>
      </c>
      <c r="BK161">
        <f ca="1"/>
        <v>0</v>
      </c>
      <c r="BL161">
        <f ca="1"/>
        <v>0</v>
      </c>
      <c r="BM161">
        <f ca="1"/>
        <v>0</v>
      </c>
      <c r="BN161">
        <f ca="1"/>
        <v>0</v>
      </c>
      <c r="BO161">
        <f ca="1"/>
        <v>0</v>
      </c>
      <c r="BP161">
        <f ca="1"/>
        <v>0</v>
      </c>
      <c r="BQ161">
        <f ca="1"/>
        <v>0</v>
      </c>
      <c r="BR161" t="str">
        <f ca="1"/>
        <v/>
      </c>
      <c r="BS161">
        <f ca="1"/>
        <v>0</v>
      </c>
      <c r="BT161">
        <f ca="1"/>
        <v>0</v>
      </c>
      <c r="BU161" t="b">
        <f ca="1"/>
        <v>0</v>
      </c>
      <c r="BV161" t="b">
        <f ca="1"/>
        <v>0</v>
      </c>
      <c r="BW161">
        <f ca="1"/>
        <v>0</v>
      </c>
      <c r="BX161">
        <f ca="1"/>
        <v>0</v>
      </c>
      <c r="BY161">
        <f ca="1"/>
        <v>0</v>
      </c>
      <c r="BZ161">
        <f ca="1"/>
        <v>0</v>
      </c>
      <c r="CA161">
        <f ca="1"/>
        <v>1</v>
      </c>
      <c r="CB161">
        <f ca="1"/>
        <v>1</v>
      </c>
      <c r="CC161" t="b">
        <f ca="1"/>
        <v>1</v>
      </c>
      <c r="CD161" t="b">
        <f ca="1"/>
        <v>1</v>
      </c>
      <c r="CE161">
        <f ca="1"/>
        <v>0</v>
      </c>
      <c r="CF161">
        <f ca="1"/>
        <v>0</v>
      </c>
      <c r="CG161">
        <f ca="1"/>
        <v>0</v>
      </c>
      <c r="CH161">
        <f ca="1"/>
        <v>12</v>
      </c>
      <c r="CI161">
        <f ca="1"/>
        <v>168</v>
      </c>
      <c r="CJ161">
        <f ca="1"/>
        <v>0</v>
      </c>
      <c r="CK161">
        <f ca="1"/>
        <v>0</v>
      </c>
      <c r="CL161">
        <f ca="1"/>
        <v>0</v>
      </c>
      <c r="CM161">
        <f ca="1"/>
        <v>0</v>
      </c>
      <c r="CN161">
        <f ca="1"/>
        <v>0</v>
      </c>
      <c r="CO161">
        <f ca="1"/>
        <v>0</v>
      </c>
      <c r="CP161">
        <f ca="1"/>
        <v>0</v>
      </c>
      <c r="CQ161">
        <f ca="1"/>
        <v>0</v>
      </c>
      <c r="CR161">
        <f ca="1"/>
        <v>0</v>
      </c>
      <c r="CS161">
        <f ca="1"/>
        <v>0</v>
      </c>
      <c r="CT161">
        <f ca="1"/>
        <v>0</v>
      </c>
      <c r="CU161">
        <f ca="1"/>
        <v>0</v>
      </c>
      <c r="CV161">
        <f ca="1"/>
        <v>0</v>
      </c>
      <c r="CW161">
        <f ca="1"/>
        <v>0</v>
      </c>
      <c r="CX161">
        <f ca="1"/>
        <v>0</v>
      </c>
      <c r="CY161">
        <f ca="1"/>
        <v>0</v>
      </c>
      <c r="CZ161">
        <f ca="1"/>
        <v>0</v>
      </c>
      <c r="DA161">
        <f ca="1"/>
        <v>0</v>
      </c>
      <c r="DB161" t="b">
        <f ca="1"/>
        <v>0</v>
      </c>
      <c r="DC161" t="b">
        <f ca="1"/>
        <v>0</v>
      </c>
      <c r="DD161">
        <f ca="1"/>
        <v>0</v>
      </c>
      <c r="DE161" t="b">
        <f ca="1"/>
        <v>0</v>
      </c>
      <c r="DF161">
        <f ca="1"/>
        <v>0</v>
      </c>
    </row>
    <row r="162" spans="1:110" x14ac:dyDescent="0.2">
      <c r="A162" t="str">
        <f ca="1"/>
        <v>6_9 Oregon</v>
      </c>
      <c r="B162">
        <f ca="1"/>
        <v>9</v>
      </c>
      <c r="C162">
        <f ca="1"/>
        <v>0</v>
      </c>
      <c r="D162">
        <f ca="1"/>
        <v>0</v>
      </c>
      <c r="E162">
        <f ca="1"/>
        <v>0</v>
      </c>
      <c r="F162">
        <f ca="1"/>
        <v>0</v>
      </c>
      <c r="G162">
        <f ca="1"/>
        <v>0</v>
      </c>
      <c r="H162">
        <f ca="1"/>
        <v>0</v>
      </c>
      <c r="I162">
        <f ca="1"/>
        <v>0</v>
      </c>
      <c r="J162" t="str">
        <f ca="1"/>
        <v>2:44</v>
      </c>
      <c r="K162" t="b">
        <f ca="1"/>
        <v>0</v>
      </c>
      <c r="L162" t="b">
        <f ca="1"/>
        <v>0</v>
      </c>
      <c r="M162" t="b">
        <f ca="1"/>
        <v>1</v>
      </c>
      <c r="N162" t="str">
        <f ca="1"/>
        <v>Zofia</v>
      </c>
      <c r="O162" t="b">
        <f ca="1"/>
        <v>0</v>
      </c>
      <c r="P162">
        <f ca="1"/>
        <v>0</v>
      </c>
      <c r="Q162">
        <f ca="1"/>
        <v>0</v>
      </c>
      <c r="R162">
        <f ca="1"/>
        <v>0</v>
      </c>
      <c r="S162">
        <f ca="1"/>
        <v>0</v>
      </c>
      <c r="T162">
        <f ca="1"/>
        <v>0</v>
      </c>
      <c r="U162">
        <f ca="1"/>
        <v>0</v>
      </c>
      <c r="V162">
        <f ca="1"/>
        <v>0</v>
      </c>
      <c r="W162">
        <f ca="1"/>
        <v>0</v>
      </c>
      <c r="X162">
        <f ca="1"/>
        <v>0</v>
      </c>
      <c r="Y162">
        <f ca="1"/>
        <v>0</v>
      </c>
      <c r="Z162">
        <f ca="1"/>
        <v>9</v>
      </c>
      <c r="AA162">
        <f ca="1"/>
        <v>0</v>
      </c>
      <c r="AB162">
        <f ca="1"/>
        <v>0</v>
      </c>
      <c r="AC162">
        <f ca="1"/>
        <v>0</v>
      </c>
      <c r="AD162">
        <f ca="1"/>
        <v>0</v>
      </c>
      <c r="AE162">
        <f ca="1"/>
        <v>0</v>
      </c>
      <c r="AF162">
        <f ca="1"/>
        <v>0</v>
      </c>
      <c r="AG162">
        <f ca="1"/>
        <v>0</v>
      </c>
      <c r="AH162">
        <f ca="1"/>
        <v>0</v>
      </c>
      <c r="AI162">
        <f ca="1"/>
        <v>0</v>
      </c>
      <c r="AJ162">
        <f ca="1"/>
        <v>0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  <c r="AQ162">
        <f ca="1"/>
        <v>0</v>
      </c>
      <c r="AR162">
        <f ca="1"/>
        <v>0</v>
      </c>
      <c r="AS162">
        <f ca="1"/>
        <v>0</v>
      </c>
      <c r="AT162">
        <f ca="1"/>
        <v>0</v>
      </c>
      <c r="AU162">
        <f ca="1"/>
        <v>0</v>
      </c>
      <c r="AV162">
        <f ca="1"/>
        <v>0</v>
      </c>
      <c r="AW162">
        <f ca="1"/>
        <v>0</v>
      </c>
      <c r="AX162">
        <f ca="1"/>
        <v>0</v>
      </c>
      <c r="AY162">
        <f ca="1"/>
        <v>0</v>
      </c>
      <c r="AZ162">
        <f ca="1"/>
        <v>0</v>
      </c>
      <c r="BA162">
        <f ca="1"/>
        <v>0</v>
      </c>
      <c r="BB162">
        <f ca="1"/>
        <v>0</v>
      </c>
      <c r="BC162">
        <f ca="1"/>
        <v>0</v>
      </c>
      <c r="BD162">
        <f ca="1"/>
        <v>0</v>
      </c>
      <c r="BE162">
        <f ca="1"/>
        <v>0</v>
      </c>
      <c r="BF162">
        <f ca="1"/>
        <v>0</v>
      </c>
      <c r="BG162">
        <f ca="1"/>
        <v>0</v>
      </c>
      <c r="BH162">
        <f ca="1"/>
        <v>0</v>
      </c>
      <c r="BI162">
        <f ca="1"/>
        <v>0</v>
      </c>
      <c r="BJ162">
        <f ca="1"/>
        <v>0</v>
      </c>
      <c r="BK162">
        <f ca="1"/>
        <v>0</v>
      </c>
      <c r="BL162">
        <f ca="1"/>
        <v>0</v>
      </c>
      <c r="BM162">
        <f ca="1"/>
        <v>0</v>
      </c>
      <c r="BN162">
        <f ca="1"/>
        <v>0</v>
      </c>
      <c r="BO162">
        <f ca="1"/>
        <v>0</v>
      </c>
      <c r="BP162">
        <f ca="1"/>
        <v>0</v>
      </c>
      <c r="BQ162">
        <f ca="1"/>
        <v>0</v>
      </c>
      <c r="BR162" t="str">
        <f ca="1"/>
        <v/>
      </c>
      <c r="BS162">
        <f ca="1"/>
        <v>0</v>
      </c>
      <c r="BT162">
        <f ca="1"/>
        <v>0</v>
      </c>
      <c r="BU162" t="b">
        <f ca="1"/>
        <v>0</v>
      </c>
      <c r="BV162" t="b">
        <f ca="1"/>
        <v>0</v>
      </c>
      <c r="BW162">
        <f ca="1"/>
        <v>0</v>
      </c>
      <c r="BX162">
        <f ca="1"/>
        <v>0</v>
      </c>
      <c r="BY162">
        <f ca="1"/>
        <v>0</v>
      </c>
      <c r="BZ162">
        <f ca="1"/>
        <v>0</v>
      </c>
      <c r="CA162">
        <f ca="1"/>
        <v>0</v>
      </c>
      <c r="CB162">
        <f ca="1"/>
        <v>0</v>
      </c>
      <c r="CC162" t="b">
        <f ca="1"/>
        <v>0</v>
      </c>
      <c r="CD162" t="b">
        <f ca="1"/>
        <v>0</v>
      </c>
      <c r="CE162">
        <f ca="1"/>
        <v>0</v>
      </c>
      <c r="CF162">
        <f ca="1"/>
        <v>0</v>
      </c>
      <c r="CG162">
        <f ca="1"/>
        <v>0</v>
      </c>
      <c r="CH162">
        <f ca="1"/>
        <v>164</v>
      </c>
      <c r="CI162">
        <f ca="1"/>
        <v>16</v>
      </c>
      <c r="CJ162">
        <f ca="1"/>
        <v>0</v>
      </c>
      <c r="CK162">
        <f ca="1"/>
        <v>0</v>
      </c>
      <c r="CL162">
        <f ca="1"/>
        <v>0</v>
      </c>
      <c r="CM162">
        <f ca="1"/>
        <v>0</v>
      </c>
      <c r="CN162">
        <f ca="1"/>
        <v>0</v>
      </c>
      <c r="CO162">
        <f ca="1"/>
        <v>0</v>
      </c>
      <c r="CP162">
        <f ca="1"/>
        <v>0</v>
      </c>
      <c r="CQ162">
        <f ca="1"/>
        <v>0</v>
      </c>
      <c r="CR162">
        <f ca="1"/>
        <v>0</v>
      </c>
      <c r="CS162">
        <f ca="1"/>
        <v>0</v>
      </c>
      <c r="CT162">
        <f ca="1"/>
        <v>0</v>
      </c>
      <c r="CU162">
        <f ca="1"/>
        <v>0</v>
      </c>
      <c r="CV162">
        <f ca="1"/>
        <v>0</v>
      </c>
      <c r="CW162">
        <f ca="1"/>
        <v>0</v>
      </c>
      <c r="CX162">
        <f ca="1"/>
        <v>0</v>
      </c>
      <c r="CY162">
        <f ca="1"/>
        <v>0</v>
      </c>
      <c r="CZ162">
        <f ca="1"/>
        <v>0</v>
      </c>
      <c r="DA162">
        <f ca="1"/>
        <v>0</v>
      </c>
      <c r="DB162" t="b">
        <f ca="1"/>
        <v>0</v>
      </c>
      <c r="DC162" t="b">
        <f ca="1"/>
        <v>0</v>
      </c>
      <c r="DD162">
        <f ca="1"/>
        <v>0</v>
      </c>
      <c r="DE162" t="b">
        <f ca="1"/>
        <v>0</v>
      </c>
      <c r="DF162">
        <f ca="1"/>
        <v>0</v>
      </c>
    </row>
    <row r="163" spans="1:110" x14ac:dyDescent="0.2">
      <c r="A163" t="str">
        <f ca="1"/>
        <v>6_9 Oregon</v>
      </c>
      <c r="B163">
        <f ca="1"/>
        <v>10</v>
      </c>
      <c r="C163">
        <f ca="1"/>
        <v>0</v>
      </c>
      <c r="D163">
        <f ca="1"/>
        <v>0</v>
      </c>
      <c r="E163">
        <f ca="1"/>
        <v>0</v>
      </c>
      <c r="F163">
        <f ca="1"/>
        <v>0</v>
      </c>
      <c r="G163">
        <f ca="1"/>
        <v>0</v>
      </c>
      <c r="H163">
        <f ca="1"/>
        <v>0</v>
      </c>
      <c r="I163">
        <f ca="1"/>
        <v>0</v>
      </c>
      <c r="J163" t="str">
        <f ca="1"/>
        <v>1:17</v>
      </c>
      <c r="K163" t="b">
        <f ca="1"/>
        <v>0</v>
      </c>
      <c r="L163" t="b">
        <f ca="1"/>
        <v>0</v>
      </c>
      <c r="M163" t="b">
        <f ca="1"/>
        <v>0</v>
      </c>
      <c r="N163" t="str">
        <f ca="1"/>
        <v>Zofia</v>
      </c>
      <c r="O163" t="b">
        <f ca="1"/>
        <v>0</v>
      </c>
      <c r="P163">
        <f ca="1"/>
        <v>0</v>
      </c>
      <c r="Q163">
        <f ca="1"/>
        <v>0</v>
      </c>
      <c r="R163">
        <f ca="1"/>
        <v>0</v>
      </c>
      <c r="S163">
        <f ca="1"/>
        <v>0</v>
      </c>
      <c r="T163">
        <f ca="1"/>
        <v>0</v>
      </c>
      <c r="U163">
        <f ca="1"/>
        <v>0</v>
      </c>
      <c r="V163">
        <f ca="1"/>
        <v>0</v>
      </c>
      <c r="W163">
        <f ca="1"/>
        <v>0</v>
      </c>
      <c r="X163">
        <f ca="1"/>
        <v>0</v>
      </c>
      <c r="Y163">
        <f ca="1"/>
        <v>0</v>
      </c>
      <c r="Z163">
        <f ca="1"/>
        <v>10</v>
      </c>
      <c r="AA163">
        <f ca="1"/>
        <v>0</v>
      </c>
      <c r="AB163">
        <f ca="1"/>
        <v>0</v>
      </c>
      <c r="AC163">
        <f ca="1"/>
        <v>0</v>
      </c>
      <c r="AD163">
        <f ca="1"/>
        <v>0</v>
      </c>
      <c r="AE163">
        <f ca="1"/>
        <v>0</v>
      </c>
      <c r="AF163">
        <f ca="1"/>
        <v>0</v>
      </c>
      <c r="AG163">
        <f ca="1"/>
        <v>0</v>
      </c>
      <c r="AH163">
        <f ca="1"/>
        <v>0</v>
      </c>
      <c r="AI163">
        <f ca="1"/>
        <v>0</v>
      </c>
      <c r="AJ163">
        <f ca="1"/>
        <v>0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  <c r="AQ163">
        <f ca="1"/>
        <v>0</v>
      </c>
      <c r="AR163">
        <f ca="1"/>
        <v>0</v>
      </c>
      <c r="AS163">
        <f ca="1"/>
        <v>0</v>
      </c>
      <c r="AT163">
        <f ca="1"/>
        <v>0</v>
      </c>
      <c r="AU163">
        <f ca="1"/>
        <v>0</v>
      </c>
      <c r="AV163">
        <f ca="1"/>
        <v>0</v>
      </c>
      <c r="AW163">
        <f ca="1"/>
        <v>0</v>
      </c>
      <c r="AX163">
        <f ca="1"/>
        <v>0</v>
      </c>
      <c r="AY163">
        <f ca="1"/>
        <v>0</v>
      </c>
      <c r="AZ163">
        <f ca="1"/>
        <v>0</v>
      </c>
      <c r="BA163">
        <f ca="1"/>
        <v>0</v>
      </c>
      <c r="BB163">
        <f ca="1"/>
        <v>0</v>
      </c>
      <c r="BC163">
        <f ca="1"/>
        <v>0</v>
      </c>
      <c r="BD163">
        <f ca="1"/>
        <v>0</v>
      </c>
      <c r="BE163">
        <f ca="1"/>
        <v>0</v>
      </c>
      <c r="BF163">
        <f ca="1"/>
        <v>0</v>
      </c>
      <c r="BG163">
        <f ca="1"/>
        <v>0</v>
      </c>
      <c r="BH163">
        <f ca="1"/>
        <v>0</v>
      </c>
      <c r="BI163">
        <f ca="1"/>
        <v>0</v>
      </c>
      <c r="BJ163">
        <f ca="1"/>
        <v>0</v>
      </c>
      <c r="BK163">
        <f ca="1"/>
        <v>0</v>
      </c>
      <c r="BL163">
        <f ca="1"/>
        <v>0</v>
      </c>
      <c r="BM163">
        <f ca="1"/>
        <v>0</v>
      </c>
      <c r="BN163">
        <f ca="1"/>
        <v>0</v>
      </c>
      <c r="BO163">
        <f ca="1"/>
        <v>0</v>
      </c>
      <c r="BP163">
        <f ca="1"/>
        <v>0</v>
      </c>
      <c r="BQ163">
        <f ca="1"/>
        <v>0</v>
      </c>
      <c r="BR163" t="str">
        <f ca="1"/>
        <v/>
      </c>
      <c r="BS163">
        <f ca="1"/>
        <v>0</v>
      </c>
      <c r="BT163">
        <f ca="1"/>
        <v>0</v>
      </c>
      <c r="BU163" t="b">
        <f ca="1"/>
        <v>0</v>
      </c>
      <c r="BV163" t="b">
        <f ca="1"/>
        <v>0</v>
      </c>
      <c r="BW163">
        <f ca="1"/>
        <v>0</v>
      </c>
      <c r="BX163">
        <f ca="1"/>
        <v>0</v>
      </c>
      <c r="BY163">
        <f ca="1"/>
        <v>0</v>
      </c>
      <c r="BZ163">
        <f ca="1"/>
        <v>0</v>
      </c>
      <c r="CA163">
        <f ca="1"/>
        <v>0</v>
      </c>
      <c r="CB163">
        <f ca="1"/>
        <v>0</v>
      </c>
      <c r="CC163" t="b">
        <f ca="1"/>
        <v>0</v>
      </c>
      <c r="CD163" t="b">
        <f ca="1"/>
        <v>0</v>
      </c>
      <c r="CE163">
        <f ca="1"/>
        <v>0</v>
      </c>
      <c r="CF163">
        <f ca="1"/>
        <v>0</v>
      </c>
      <c r="CG163">
        <f ca="1"/>
        <v>0</v>
      </c>
      <c r="CH163">
        <f ca="1"/>
        <v>77</v>
      </c>
      <c r="CI163">
        <f ca="1"/>
        <v>103</v>
      </c>
      <c r="CJ163">
        <f ca="1"/>
        <v>0</v>
      </c>
      <c r="CK163">
        <f ca="1"/>
        <v>0</v>
      </c>
      <c r="CL163">
        <f ca="1"/>
        <v>0</v>
      </c>
      <c r="CM163">
        <f ca="1"/>
        <v>0</v>
      </c>
      <c r="CN163">
        <f ca="1"/>
        <v>0</v>
      </c>
      <c r="CO163">
        <f ca="1"/>
        <v>0</v>
      </c>
      <c r="CP163">
        <f ca="1"/>
        <v>0</v>
      </c>
      <c r="CQ163">
        <f ca="1"/>
        <v>0</v>
      </c>
      <c r="CR163">
        <f ca="1"/>
        <v>0</v>
      </c>
      <c r="CS163">
        <f ca="1"/>
        <v>0</v>
      </c>
      <c r="CT163">
        <f ca="1"/>
        <v>0</v>
      </c>
      <c r="CU163">
        <f ca="1"/>
        <v>0</v>
      </c>
      <c r="CV163">
        <f ca="1"/>
        <v>0</v>
      </c>
      <c r="CW163">
        <f ca="1"/>
        <v>0</v>
      </c>
      <c r="CX163">
        <f ca="1"/>
        <v>0</v>
      </c>
      <c r="CY163">
        <f ca="1"/>
        <v>0</v>
      </c>
      <c r="CZ163">
        <f ca="1"/>
        <v>0</v>
      </c>
      <c r="DA163">
        <f ca="1"/>
        <v>0</v>
      </c>
      <c r="DB163" t="b">
        <f ca="1"/>
        <v>0</v>
      </c>
      <c r="DC163" t="b">
        <f ca="1"/>
        <v>0</v>
      </c>
      <c r="DD163">
        <f ca="1"/>
        <v>0</v>
      </c>
      <c r="DE163" t="b">
        <f ca="1"/>
        <v>0</v>
      </c>
      <c r="DF163">
        <f ca="1"/>
        <v>0</v>
      </c>
    </row>
    <row r="164" spans="1:110" x14ac:dyDescent="0.2">
      <c r="A164" t="str">
        <f ca="1"/>
        <v>6_9 Oregon</v>
      </c>
      <c r="B164">
        <f ca="1"/>
        <v>11</v>
      </c>
      <c r="C164">
        <f ca="1"/>
        <v>0</v>
      </c>
      <c r="D164">
        <f ca="1"/>
        <v>0</v>
      </c>
      <c r="E164">
        <f ca="1"/>
        <v>0</v>
      </c>
      <c r="F164">
        <f ca="1"/>
        <v>0</v>
      </c>
      <c r="G164">
        <f ca="1"/>
        <v>0</v>
      </c>
      <c r="H164">
        <f ca="1"/>
        <v>0</v>
      </c>
      <c r="I164">
        <f ca="1"/>
        <v>0</v>
      </c>
      <c r="J164" t="str">
        <f ca="1"/>
        <v>0:26</v>
      </c>
      <c r="K164" t="b">
        <f ca="1"/>
        <v>0</v>
      </c>
      <c r="L164" t="b">
        <f ca="1"/>
        <v>0</v>
      </c>
      <c r="M164" t="b">
        <f ca="1"/>
        <v>0</v>
      </c>
      <c r="N164" t="str">
        <f ca="1"/>
        <v>Ace</v>
      </c>
      <c r="O164" t="b">
        <f ca="1"/>
        <v>0</v>
      </c>
      <c r="P164">
        <f ca="1"/>
        <v>0</v>
      </c>
      <c r="Q164">
        <f ca="1"/>
        <v>0</v>
      </c>
      <c r="R164">
        <f ca="1"/>
        <v>0</v>
      </c>
      <c r="S164">
        <f ca="1"/>
        <v>0</v>
      </c>
      <c r="T164">
        <f ca="1"/>
        <v>0</v>
      </c>
      <c r="U164">
        <f ca="1"/>
        <v>0</v>
      </c>
      <c r="V164">
        <f ca="1"/>
        <v>0</v>
      </c>
      <c r="W164">
        <f ca="1"/>
        <v>0</v>
      </c>
      <c r="X164">
        <f ca="1"/>
        <v>0</v>
      </c>
      <c r="Y164">
        <f ca="1"/>
        <v>0</v>
      </c>
      <c r="Z164">
        <f ca="1"/>
        <v>11</v>
      </c>
      <c r="AA164">
        <f ca="1"/>
        <v>0</v>
      </c>
      <c r="AB164">
        <f ca="1"/>
        <v>0</v>
      </c>
      <c r="AC164">
        <f ca="1"/>
        <v>0</v>
      </c>
      <c r="AD164">
        <f ca="1"/>
        <v>0</v>
      </c>
      <c r="AE164">
        <f ca="1"/>
        <v>0</v>
      </c>
      <c r="AF164">
        <f ca="1"/>
        <v>0</v>
      </c>
      <c r="AG164">
        <f ca="1"/>
        <v>0</v>
      </c>
      <c r="AH164">
        <f ca="1"/>
        <v>0</v>
      </c>
      <c r="AI164">
        <f ca="1"/>
        <v>0</v>
      </c>
      <c r="AJ164">
        <f ca="1"/>
        <v>0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  <c r="AQ164">
        <f ca="1"/>
        <v>0</v>
      </c>
      <c r="AR164">
        <f ca="1"/>
        <v>0</v>
      </c>
      <c r="AS164">
        <f ca="1"/>
        <v>0</v>
      </c>
      <c r="AT164">
        <f ca="1"/>
        <v>0</v>
      </c>
      <c r="AU164">
        <f ca="1"/>
        <v>0</v>
      </c>
      <c r="AV164">
        <f ca="1"/>
        <v>0</v>
      </c>
      <c r="AW164">
        <f ca="1"/>
        <v>0</v>
      </c>
      <c r="AX164">
        <f ca="1"/>
        <v>0</v>
      </c>
      <c r="AY164">
        <f ca="1"/>
        <v>0</v>
      </c>
      <c r="AZ164">
        <f ca="1"/>
        <v>0</v>
      </c>
      <c r="BA164">
        <f ca="1"/>
        <v>0</v>
      </c>
      <c r="BB164">
        <f ca="1"/>
        <v>0</v>
      </c>
      <c r="BC164">
        <f ca="1"/>
        <v>0</v>
      </c>
      <c r="BD164">
        <f ca="1"/>
        <v>0</v>
      </c>
      <c r="BE164">
        <f ca="1"/>
        <v>0</v>
      </c>
      <c r="BF164">
        <f ca="1"/>
        <v>0</v>
      </c>
      <c r="BG164">
        <f ca="1"/>
        <v>0</v>
      </c>
      <c r="BH164">
        <f ca="1"/>
        <v>0</v>
      </c>
      <c r="BI164">
        <f ca="1"/>
        <v>0</v>
      </c>
      <c r="BJ164">
        <f ca="1"/>
        <v>0</v>
      </c>
      <c r="BK164">
        <f ca="1"/>
        <v>0</v>
      </c>
      <c r="BL164">
        <f ca="1"/>
        <v>0</v>
      </c>
      <c r="BM164">
        <f ca="1"/>
        <v>0</v>
      </c>
      <c r="BN164">
        <f ca="1"/>
        <v>0</v>
      </c>
      <c r="BO164">
        <f ca="1"/>
        <v>0</v>
      </c>
      <c r="BP164">
        <f ca="1"/>
        <v>0</v>
      </c>
      <c r="BQ164">
        <f ca="1"/>
        <v>0</v>
      </c>
      <c r="BR164" t="str">
        <f ca="1"/>
        <v/>
      </c>
      <c r="BS164">
        <f ca="1"/>
        <v>0</v>
      </c>
      <c r="BT164">
        <f ca="1"/>
        <v>0</v>
      </c>
      <c r="BU164" t="b">
        <f ca="1"/>
        <v>0</v>
      </c>
      <c r="BV164" t="b">
        <f ca="1"/>
        <v>0</v>
      </c>
      <c r="BW164">
        <f ca="1"/>
        <v>0</v>
      </c>
      <c r="BX164">
        <f ca="1"/>
        <v>0</v>
      </c>
      <c r="BY164">
        <f ca="1"/>
        <v>0</v>
      </c>
      <c r="BZ164">
        <f ca="1"/>
        <v>0</v>
      </c>
      <c r="CA164">
        <f ca="1"/>
        <v>2</v>
      </c>
      <c r="CB164">
        <f ca="1"/>
        <v>2</v>
      </c>
      <c r="CC164" t="b">
        <f ca="1"/>
        <v>0</v>
      </c>
      <c r="CD164" t="b">
        <f ca="1"/>
        <v>1</v>
      </c>
      <c r="CE164">
        <f ca="1"/>
        <v>0</v>
      </c>
      <c r="CF164">
        <f ca="1"/>
        <v>2</v>
      </c>
      <c r="CG164">
        <f ca="1"/>
        <v>0</v>
      </c>
      <c r="CH164">
        <f ca="1"/>
        <v>26</v>
      </c>
      <c r="CI164">
        <f ca="1"/>
        <v>154</v>
      </c>
      <c r="CJ164">
        <f ca="1"/>
        <v>0</v>
      </c>
      <c r="CK164">
        <f ca="1"/>
        <v>0</v>
      </c>
      <c r="CL164">
        <f ca="1"/>
        <v>0</v>
      </c>
      <c r="CM164">
        <f ca="1"/>
        <v>0</v>
      </c>
      <c r="CN164">
        <f ca="1"/>
        <v>0</v>
      </c>
      <c r="CO164">
        <f ca="1"/>
        <v>0</v>
      </c>
      <c r="CP164">
        <f ca="1"/>
        <v>0</v>
      </c>
      <c r="CQ164">
        <f ca="1"/>
        <v>0</v>
      </c>
      <c r="CR164">
        <f ca="1"/>
        <v>0</v>
      </c>
      <c r="CS164">
        <f ca="1"/>
        <v>0</v>
      </c>
      <c r="CT164">
        <f ca="1"/>
        <v>0</v>
      </c>
      <c r="CU164">
        <f ca="1"/>
        <v>0</v>
      </c>
      <c r="CV164">
        <f ca="1"/>
        <v>0</v>
      </c>
      <c r="CW164">
        <f ca="1"/>
        <v>0</v>
      </c>
      <c r="CX164">
        <f ca="1"/>
        <v>0</v>
      </c>
      <c r="CY164">
        <f ca="1"/>
        <v>0</v>
      </c>
      <c r="CZ164">
        <f ca="1"/>
        <v>0</v>
      </c>
      <c r="DA164">
        <f ca="1"/>
        <v>0</v>
      </c>
      <c r="DB164" t="b">
        <f ca="1"/>
        <v>0</v>
      </c>
      <c r="DC164" t="b">
        <f ca="1"/>
        <v>0</v>
      </c>
      <c r="DD164">
        <f ca="1"/>
        <v>0</v>
      </c>
      <c r="DE164" t="b">
        <f ca="1"/>
        <v>0</v>
      </c>
      <c r="DF164">
        <f ca="1"/>
        <v>0</v>
      </c>
    </row>
    <row r="165" spans="1:110" x14ac:dyDescent="0.2">
      <c r="A165" t="str">
        <f ca="1"/>
        <v>6_9 Oregon</v>
      </c>
      <c r="B165">
        <f ca="1"/>
        <v>12</v>
      </c>
      <c r="C165">
        <f ca="1"/>
        <v>0</v>
      </c>
      <c r="D165">
        <f ca="1"/>
        <v>0</v>
      </c>
      <c r="E165">
        <f ca="1"/>
        <v>0</v>
      </c>
      <c r="F165">
        <f ca="1"/>
        <v>0</v>
      </c>
      <c r="G165">
        <f ca="1"/>
        <v>0</v>
      </c>
      <c r="H165">
        <f ca="1"/>
        <v>0</v>
      </c>
      <c r="I165">
        <f ca="1"/>
        <v>0</v>
      </c>
      <c r="J165" t="str">
        <f ca="1"/>
        <v>2:07</v>
      </c>
      <c r="K165" t="b">
        <f ca="1"/>
        <v>0</v>
      </c>
      <c r="L165" t="b">
        <f ca="1"/>
        <v>0</v>
      </c>
      <c r="M165" t="b">
        <f ca="1"/>
        <v>1</v>
      </c>
      <c r="N165" t="str">
        <f ca="1"/>
        <v>Zofia</v>
      </c>
      <c r="O165" t="b">
        <f ca="1"/>
        <v>0</v>
      </c>
      <c r="P165">
        <f ca="1"/>
        <v>0</v>
      </c>
      <c r="Q165">
        <f ca="1"/>
        <v>0</v>
      </c>
      <c r="R165">
        <f ca="1"/>
        <v>0</v>
      </c>
      <c r="S165">
        <f ca="1"/>
        <v>0</v>
      </c>
      <c r="T165">
        <f ca="1"/>
        <v>0</v>
      </c>
      <c r="U165">
        <f ca="1"/>
        <v>0</v>
      </c>
      <c r="V165">
        <f ca="1"/>
        <v>0</v>
      </c>
      <c r="W165">
        <f ca="1"/>
        <v>0</v>
      </c>
      <c r="X165">
        <f ca="1"/>
        <v>0</v>
      </c>
      <c r="Y165">
        <f ca="1"/>
        <v>0</v>
      </c>
      <c r="Z165">
        <f ca="1"/>
        <v>12</v>
      </c>
      <c r="AA165">
        <f ca="1"/>
        <v>0</v>
      </c>
      <c r="AB165">
        <f ca="1"/>
        <v>0</v>
      </c>
      <c r="AC165">
        <f ca="1"/>
        <v>0</v>
      </c>
      <c r="AD165">
        <f ca="1"/>
        <v>0</v>
      </c>
      <c r="AE165">
        <f ca="1"/>
        <v>0</v>
      </c>
      <c r="AF165">
        <f ca="1"/>
        <v>0</v>
      </c>
      <c r="AG165">
        <f ca="1"/>
        <v>0</v>
      </c>
      <c r="AH165">
        <f ca="1"/>
        <v>0</v>
      </c>
      <c r="AI165">
        <f ca="1"/>
        <v>0</v>
      </c>
      <c r="AJ165">
        <f ca="1"/>
        <v>0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  <c r="AQ165">
        <f ca="1"/>
        <v>0</v>
      </c>
      <c r="AR165">
        <f ca="1"/>
        <v>0</v>
      </c>
      <c r="AS165">
        <f ca="1"/>
        <v>0</v>
      </c>
      <c r="AT165">
        <f ca="1"/>
        <v>0</v>
      </c>
      <c r="AU165">
        <f ca="1"/>
        <v>0</v>
      </c>
      <c r="AV165">
        <f ca="1"/>
        <v>0</v>
      </c>
      <c r="AW165">
        <f ca="1"/>
        <v>0</v>
      </c>
      <c r="AX165">
        <f ca="1"/>
        <v>0</v>
      </c>
      <c r="AY165">
        <f ca="1"/>
        <v>0</v>
      </c>
      <c r="AZ165">
        <f ca="1"/>
        <v>0</v>
      </c>
      <c r="BA165">
        <f ca="1"/>
        <v>0</v>
      </c>
      <c r="BB165">
        <f ca="1"/>
        <v>0</v>
      </c>
      <c r="BC165">
        <f ca="1"/>
        <v>0</v>
      </c>
      <c r="BD165">
        <f ca="1"/>
        <v>0</v>
      </c>
      <c r="BE165">
        <f ca="1"/>
        <v>0</v>
      </c>
      <c r="BF165">
        <f ca="1"/>
        <v>0</v>
      </c>
      <c r="BG165">
        <f ca="1"/>
        <v>0</v>
      </c>
      <c r="BH165">
        <f ca="1"/>
        <v>0</v>
      </c>
      <c r="BI165">
        <f ca="1"/>
        <v>0</v>
      </c>
      <c r="BJ165">
        <f ca="1"/>
        <v>0</v>
      </c>
      <c r="BK165">
        <f ca="1"/>
        <v>0</v>
      </c>
      <c r="BL165">
        <f ca="1"/>
        <v>0</v>
      </c>
      <c r="BM165">
        <f ca="1"/>
        <v>0</v>
      </c>
      <c r="BN165">
        <f ca="1"/>
        <v>0</v>
      </c>
      <c r="BO165">
        <f ca="1"/>
        <v>0</v>
      </c>
      <c r="BP165">
        <f ca="1"/>
        <v>0</v>
      </c>
      <c r="BQ165">
        <f ca="1"/>
        <v>0</v>
      </c>
      <c r="BR165" t="str">
        <f ca="1"/>
        <v/>
      </c>
      <c r="BS165" t="str">
        <f ca="1"/>
        <v>FALSE</v>
      </c>
      <c r="BT165">
        <f ca="1"/>
        <v>0</v>
      </c>
      <c r="BU165" t="b">
        <f ca="1"/>
        <v>0</v>
      </c>
      <c r="BV165" t="b">
        <f ca="1"/>
        <v>0</v>
      </c>
      <c r="BW165">
        <f ca="1"/>
        <v>0</v>
      </c>
      <c r="BX165" t="str">
        <f ca="1"/>
        <v>FALSE</v>
      </c>
      <c r="BY165">
        <f ca="1"/>
        <v>0</v>
      </c>
      <c r="BZ165">
        <f ca="1"/>
        <v>0</v>
      </c>
      <c r="CA165">
        <f ca="1"/>
        <v>0</v>
      </c>
      <c r="CB165">
        <f ca="1"/>
        <v>0</v>
      </c>
      <c r="CC165" t="b">
        <f ca="1"/>
        <v>0</v>
      </c>
      <c r="CD165" t="b">
        <f ca="1"/>
        <v>0</v>
      </c>
      <c r="CE165">
        <f ca="1"/>
        <v>0</v>
      </c>
      <c r="CF165">
        <f ca="1"/>
        <v>0</v>
      </c>
      <c r="CG165">
        <f ca="1"/>
        <v>0</v>
      </c>
      <c r="CH165">
        <f ca="1"/>
        <v>127</v>
      </c>
      <c r="CI165">
        <f ca="1"/>
        <v>53</v>
      </c>
      <c r="CJ165">
        <f ca="1"/>
        <v>0</v>
      </c>
      <c r="CK165">
        <f ca="1"/>
        <v>0</v>
      </c>
      <c r="CL165">
        <f ca="1"/>
        <v>0</v>
      </c>
      <c r="CM165">
        <f ca="1"/>
        <v>0</v>
      </c>
      <c r="CN165">
        <f ca="1"/>
        <v>0</v>
      </c>
      <c r="CO165">
        <f ca="1"/>
        <v>0</v>
      </c>
      <c r="CP165">
        <f ca="1"/>
        <v>0</v>
      </c>
      <c r="CQ165">
        <f ca="1"/>
        <v>0</v>
      </c>
      <c r="CR165">
        <f ca="1"/>
        <v>0</v>
      </c>
      <c r="CS165">
        <f ca="1"/>
        <v>0</v>
      </c>
      <c r="CT165">
        <f ca="1"/>
        <v>0</v>
      </c>
      <c r="CU165">
        <f ca="1"/>
        <v>0</v>
      </c>
      <c r="CV165">
        <f ca="1"/>
        <v>0</v>
      </c>
      <c r="CW165">
        <f ca="1"/>
        <v>0</v>
      </c>
      <c r="CX165">
        <f ca="1"/>
        <v>0</v>
      </c>
      <c r="CY165">
        <f ca="1"/>
        <v>0</v>
      </c>
      <c r="CZ165">
        <f ca="1"/>
        <v>0</v>
      </c>
      <c r="DA165">
        <f ca="1"/>
        <v>0</v>
      </c>
      <c r="DB165" t="b">
        <f ca="1"/>
        <v>0</v>
      </c>
      <c r="DC165" t="b">
        <f ca="1"/>
        <v>0</v>
      </c>
      <c r="DD165">
        <f ca="1"/>
        <v>0</v>
      </c>
      <c r="DE165" t="b">
        <f ca="1"/>
        <v>0</v>
      </c>
      <c r="DF165">
        <f ca="1"/>
        <v>0</v>
      </c>
    </row>
    <row r="166" spans="1:110" x14ac:dyDescent="0.2">
      <c r="A166" t="str">
        <f ca="1"/>
        <v>6_9 Chalet</v>
      </c>
      <c r="B166">
        <f ca="1"/>
        <v>1</v>
      </c>
      <c r="C166">
        <f ca="1"/>
        <v>0</v>
      </c>
      <c r="D166">
        <f ca="1"/>
        <v>0</v>
      </c>
      <c r="E166">
        <f ca="1"/>
        <v>0</v>
      </c>
      <c r="F166">
        <f ca="1"/>
        <v>0</v>
      </c>
      <c r="G166">
        <f ca="1"/>
        <v>0</v>
      </c>
      <c r="H166">
        <f ca="1"/>
        <v>0</v>
      </c>
      <c r="I166">
        <f ca="1"/>
        <v>0</v>
      </c>
      <c r="J166" t="str">
        <f ca="1"/>
        <v>1:13</v>
      </c>
      <c r="K166" t="b">
        <f ca="1"/>
        <v>0</v>
      </c>
      <c r="L166" t="b">
        <f ca="1"/>
        <v>0</v>
      </c>
      <c r="M166" t="b">
        <f ca="1"/>
        <v>0</v>
      </c>
      <c r="N166" t="str">
        <f ca="1"/>
        <v>Azami</v>
      </c>
      <c r="O166" t="b">
        <f ca="1"/>
        <v>0</v>
      </c>
      <c r="P166">
        <f ca="1"/>
        <v>0</v>
      </c>
      <c r="Q166">
        <f ca="1"/>
        <v>0</v>
      </c>
      <c r="R166">
        <f ca="1"/>
        <v>0</v>
      </c>
      <c r="S166">
        <f ca="1"/>
        <v>0</v>
      </c>
      <c r="T166">
        <f ca="1"/>
        <v>0</v>
      </c>
      <c r="U166">
        <f ca="1"/>
        <v>0</v>
      </c>
      <c r="V166">
        <f ca="1"/>
        <v>0</v>
      </c>
      <c r="W166">
        <f ca="1"/>
        <v>0</v>
      </c>
      <c r="X166">
        <f ca="1"/>
        <v>0</v>
      </c>
      <c r="Y166">
        <f ca="1"/>
        <v>0</v>
      </c>
      <c r="Z166">
        <f ca="1"/>
        <v>1</v>
      </c>
      <c r="AA166">
        <f ca="1"/>
        <v>0</v>
      </c>
      <c r="AB166">
        <f ca="1"/>
        <v>0</v>
      </c>
      <c r="AC166">
        <f ca="1"/>
        <v>0</v>
      </c>
      <c r="AD166">
        <f ca="1"/>
        <v>0</v>
      </c>
      <c r="AE166">
        <f ca="1"/>
        <v>0</v>
      </c>
      <c r="AF166">
        <f ca="1"/>
        <v>0</v>
      </c>
      <c r="AG166">
        <f ca="1"/>
        <v>0</v>
      </c>
      <c r="AH166">
        <f ca="1"/>
        <v>0</v>
      </c>
      <c r="AI166">
        <f ca="1"/>
        <v>0</v>
      </c>
      <c r="AJ166">
        <f ca="1"/>
        <v>0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  <c r="AQ166">
        <f ca="1"/>
        <v>0</v>
      </c>
      <c r="AR166">
        <f ca="1"/>
        <v>0</v>
      </c>
      <c r="AS166">
        <f ca="1"/>
        <v>0</v>
      </c>
      <c r="AT166">
        <f ca="1"/>
        <v>0</v>
      </c>
      <c r="AU166">
        <f ca="1"/>
        <v>0</v>
      </c>
      <c r="AV166">
        <f ca="1"/>
        <v>0</v>
      </c>
      <c r="AW166">
        <f ca="1"/>
        <v>0</v>
      </c>
      <c r="AX166">
        <f ca="1"/>
        <v>0</v>
      </c>
      <c r="AY166">
        <f ca="1"/>
        <v>0</v>
      </c>
      <c r="AZ166">
        <f ca="1"/>
        <v>0</v>
      </c>
      <c r="BA166">
        <f ca="1"/>
        <v>0</v>
      </c>
      <c r="BB166">
        <f ca="1"/>
        <v>0</v>
      </c>
      <c r="BC166">
        <f ca="1"/>
        <v>0</v>
      </c>
      <c r="BD166">
        <f ca="1"/>
        <v>0</v>
      </c>
      <c r="BE166">
        <f ca="1"/>
        <v>0</v>
      </c>
      <c r="BF166">
        <f ca="1"/>
        <v>0</v>
      </c>
      <c r="BG166">
        <f ca="1"/>
        <v>0</v>
      </c>
      <c r="BH166">
        <f ca="1"/>
        <v>0</v>
      </c>
      <c r="BI166">
        <f ca="1"/>
        <v>0</v>
      </c>
      <c r="BJ166">
        <f ca="1"/>
        <v>0</v>
      </c>
      <c r="BK166">
        <f ca="1"/>
        <v>0</v>
      </c>
      <c r="BL166">
        <f ca="1"/>
        <v>0</v>
      </c>
      <c r="BM166">
        <f ca="1"/>
        <v>0</v>
      </c>
      <c r="BN166">
        <f ca="1"/>
        <v>0</v>
      </c>
      <c r="BO166">
        <f ca="1"/>
        <v>0</v>
      </c>
      <c r="BP166">
        <f ca="1"/>
        <v>0</v>
      </c>
      <c r="BQ166">
        <f ca="1"/>
        <v>0</v>
      </c>
      <c r="BR166" t="str">
        <f ca="1"/>
        <v/>
      </c>
      <c r="BS166">
        <f ca="1"/>
        <v>0</v>
      </c>
      <c r="BT166">
        <f ca="1"/>
        <v>0</v>
      </c>
      <c r="BU166" t="b">
        <f ca="1"/>
        <v>0</v>
      </c>
      <c r="BV166" t="b">
        <f ca="1"/>
        <v>0</v>
      </c>
      <c r="BW166">
        <f ca="1"/>
        <v>0</v>
      </c>
      <c r="BX166">
        <f ca="1"/>
        <v>0</v>
      </c>
      <c r="BY166">
        <f ca="1"/>
        <v>0</v>
      </c>
      <c r="BZ166">
        <f ca="1"/>
        <v>0</v>
      </c>
      <c r="CA166">
        <f ca="1"/>
        <v>0</v>
      </c>
      <c r="CB166">
        <f ca="1"/>
        <v>0</v>
      </c>
      <c r="CC166" t="b">
        <f ca="1"/>
        <v>0</v>
      </c>
      <c r="CD166" t="b">
        <f ca="1"/>
        <v>0</v>
      </c>
      <c r="CE166">
        <f ca="1"/>
        <v>0</v>
      </c>
      <c r="CF166">
        <f ca="1"/>
        <v>0</v>
      </c>
      <c r="CG166">
        <f ca="1"/>
        <v>0</v>
      </c>
      <c r="CH166">
        <f ca="1"/>
        <v>73</v>
      </c>
      <c r="CI166">
        <f ca="1"/>
        <v>107</v>
      </c>
      <c r="CJ166">
        <f ca="1"/>
        <v>0</v>
      </c>
      <c r="CK166">
        <f ca="1"/>
        <v>0</v>
      </c>
      <c r="CL166">
        <f ca="1"/>
        <v>0</v>
      </c>
      <c r="CM166">
        <f ca="1"/>
        <v>0</v>
      </c>
      <c r="CN166">
        <f ca="1"/>
        <v>0</v>
      </c>
      <c r="CO166">
        <f ca="1"/>
        <v>0</v>
      </c>
      <c r="CP166">
        <f ca="1"/>
        <v>0</v>
      </c>
      <c r="CQ166">
        <f ca="1"/>
        <v>0</v>
      </c>
      <c r="CR166">
        <f ca="1"/>
        <v>0</v>
      </c>
      <c r="CS166">
        <f ca="1"/>
        <v>0</v>
      </c>
      <c r="CT166">
        <f ca="1"/>
        <v>0</v>
      </c>
      <c r="CU166" t="b">
        <f ca="1"/>
        <v>1</v>
      </c>
      <c r="CV166" t="b">
        <f ca="1"/>
        <v>0</v>
      </c>
      <c r="CW166">
        <f ca="1"/>
        <v>168</v>
      </c>
      <c r="CX166">
        <f ca="1"/>
        <v>107</v>
      </c>
      <c r="CY166">
        <f ca="1"/>
        <v>1</v>
      </c>
      <c r="CZ166">
        <f ca="1"/>
        <v>0</v>
      </c>
      <c r="DA166">
        <f ca="1"/>
        <v>0</v>
      </c>
      <c r="DB166" t="b">
        <f ca="1"/>
        <v>0</v>
      </c>
      <c r="DC166" t="b">
        <f ca="1"/>
        <v>0</v>
      </c>
      <c r="DD166">
        <f ca="1"/>
        <v>0</v>
      </c>
      <c r="DE166" t="b">
        <f ca="1"/>
        <v>0</v>
      </c>
      <c r="DF166">
        <f ca="1"/>
        <v>0</v>
      </c>
    </row>
    <row r="167" spans="1:110" x14ac:dyDescent="0.2">
      <c r="A167" t="str">
        <f ca="1"/>
        <v>6_9 Chalet</v>
      </c>
      <c r="B167">
        <f ca="1"/>
        <v>2</v>
      </c>
      <c r="C167">
        <f ca="1"/>
        <v>0</v>
      </c>
      <c r="D167">
        <f ca="1"/>
        <v>0</v>
      </c>
      <c r="E167">
        <f ca="1"/>
        <v>0</v>
      </c>
      <c r="F167">
        <f ca="1"/>
        <v>0</v>
      </c>
      <c r="G167">
        <f ca="1"/>
        <v>0</v>
      </c>
      <c r="H167">
        <f ca="1"/>
        <v>0</v>
      </c>
      <c r="I167">
        <f ca="1"/>
        <v>0</v>
      </c>
      <c r="J167" t="str">
        <f ca="1"/>
        <v>0:17</v>
      </c>
      <c r="K167" t="b">
        <f ca="1"/>
        <v>0</v>
      </c>
      <c r="L167" t="b">
        <f ca="1"/>
        <v>0</v>
      </c>
      <c r="M167" t="b">
        <f ca="1"/>
        <v>0</v>
      </c>
      <c r="N167" t="str">
        <f ca="1"/>
        <v>Azami</v>
      </c>
      <c r="O167" t="b">
        <f ca="1"/>
        <v>0</v>
      </c>
      <c r="P167">
        <f ca="1"/>
        <v>0</v>
      </c>
      <c r="Q167">
        <f ca="1"/>
        <v>0</v>
      </c>
      <c r="R167">
        <f ca="1"/>
        <v>0</v>
      </c>
      <c r="S167">
        <f ca="1"/>
        <v>0</v>
      </c>
      <c r="T167">
        <f ca="1"/>
        <v>0</v>
      </c>
      <c r="U167">
        <f ca="1"/>
        <v>0</v>
      </c>
      <c r="V167">
        <f ca="1"/>
        <v>0</v>
      </c>
      <c r="W167">
        <f ca="1"/>
        <v>0</v>
      </c>
      <c r="X167">
        <f ca="1"/>
        <v>0</v>
      </c>
      <c r="Y167">
        <f ca="1"/>
        <v>0</v>
      </c>
      <c r="Z167">
        <f ca="1"/>
        <v>2</v>
      </c>
      <c r="AA167">
        <f ca="1"/>
        <v>0</v>
      </c>
      <c r="AB167">
        <f ca="1"/>
        <v>0</v>
      </c>
      <c r="AC167">
        <f ca="1"/>
        <v>0</v>
      </c>
      <c r="AD167">
        <f ca="1"/>
        <v>0</v>
      </c>
      <c r="AE167">
        <f ca="1"/>
        <v>0</v>
      </c>
      <c r="AF167">
        <f ca="1"/>
        <v>0</v>
      </c>
      <c r="AG167">
        <f ca="1"/>
        <v>0</v>
      </c>
      <c r="AH167">
        <f ca="1"/>
        <v>0</v>
      </c>
      <c r="AI167">
        <f ca="1"/>
        <v>0</v>
      </c>
      <c r="AJ167">
        <f ca="1"/>
        <v>0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  <c r="AQ167">
        <f ca="1"/>
        <v>0</v>
      </c>
      <c r="AR167">
        <f ca="1"/>
        <v>0</v>
      </c>
      <c r="AS167">
        <f ca="1"/>
        <v>0</v>
      </c>
      <c r="AT167">
        <f ca="1"/>
        <v>0</v>
      </c>
      <c r="AU167">
        <f ca="1"/>
        <v>0</v>
      </c>
      <c r="AV167">
        <f ca="1"/>
        <v>0</v>
      </c>
      <c r="AW167">
        <f ca="1"/>
        <v>0</v>
      </c>
      <c r="AX167">
        <f ca="1"/>
        <v>0</v>
      </c>
      <c r="AY167">
        <f ca="1"/>
        <v>0</v>
      </c>
      <c r="AZ167">
        <f ca="1"/>
        <v>0</v>
      </c>
      <c r="BA167">
        <f ca="1"/>
        <v>0</v>
      </c>
      <c r="BB167">
        <f ca="1"/>
        <v>0</v>
      </c>
      <c r="BC167">
        <f ca="1"/>
        <v>0</v>
      </c>
      <c r="BD167">
        <f ca="1"/>
        <v>0</v>
      </c>
      <c r="BE167">
        <f ca="1"/>
        <v>0</v>
      </c>
      <c r="BF167">
        <f ca="1"/>
        <v>0</v>
      </c>
      <c r="BG167">
        <f ca="1"/>
        <v>0</v>
      </c>
      <c r="BH167">
        <f ca="1"/>
        <v>0</v>
      </c>
      <c r="BI167">
        <f ca="1"/>
        <v>0</v>
      </c>
      <c r="BJ167">
        <f ca="1"/>
        <v>0</v>
      </c>
      <c r="BK167">
        <f ca="1"/>
        <v>0</v>
      </c>
      <c r="BL167">
        <f ca="1"/>
        <v>0</v>
      </c>
      <c r="BM167">
        <f ca="1"/>
        <v>0</v>
      </c>
      <c r="BN167">
        <f ca="1"/>
        <v>0</v>
      </c>
      <c r="BO167">
        <f ca="1"/>
        <v>0</v>
      </c>
      <c r="BP167">
        <f ca="1"/>
        <v>0</v>
      </c>
      <c r="BQ167">
        <f ca="1"/>
        <v>0</v>
      </c>
      <c r="BR167" t="str">
        <f ca="1"/>
        <v/>
      </c>
      <c r="BS167">
        <f ca="1"/>
        <v>0</v>
      </c>
      <c r="BT167">
        <f ca="1"/>
        <v>0</v>
      </c>
      <c r="BU167" t="b">
        <f ca="1"/>
        <v>0</v>
      </c>
      <c r="BV167" t="b">
        <f ca="1"/>
        <v>0</v>
      </c>
      <c r="BW167">
        <f ca="1"/>
        <v>0</v>
      </c>
      <c r="BX167">
        <f ca="1"/>
        <v>0</v>
      </c>
      <c r="BY167">
        <f ca="1"/>
        <v>0</v>
      </c>
      <c r="BZ167">
        <f ca="1"/>
        <v>0</v>
      </c>
      <c r="CA167">
        <f ca="1"/>
        <v>2</v>
      </c>
      <c r="CB167">
        <f ca="1"/>
        <v>2</v>
      </c>
      <c r="CC167" t="b">
        <f ca="1"/>
        <v>1</v>
      </c>
      <c r="CD167" t="b">
        <f ca="1"/>
        <v>1</v>
      </c>
      <c r="CE167">
        <f ca="1"/>
        <v>0</v>
      </c>
      <c r="CF167">
        <f ca="1"/>
        <v>0</v>
      </c>
      <c r="CG167">
        <f ca="1"/>
        <v>0</v>
      </c>
      <c r="CH167">
        <f ca="1"/>
        <v>17</v>
      </c>
      <c r="CI167">
        <f ca="1"/>
        <v>163</v>
      </c>
      <c r="CJ167">
        <f ca="1"/>
        <v>0</v>
      </c>
      <c r="CK167">
        <f ca="1"/>
        <v>0</v>
      </c>
      <c r="CL167">
        <f ca="1"/>
        <v>0</v>
      </c>
      <c r="CM167">
        <f ca="1"/>
        <v>0</v>
      </c>
      <c r="CN167">
        <f ca="1"/>
        <v>0</v>
      </c>
      <c r="CO167">
        <f ca="1"/>
        <v>0</v>
      </c>
      <c r="CP167">
        <f ca="1"/>
        <v>0</v>
      </c>
      <c r="CQ167">
        <f ca="1"/>
        <v>0</v>
      </c>
      <c r="CR167">
        <f ca="1"/>
        <v>0</v>
      </c>
      <c r="CS167">
        <f ca="1"/>
        <v>0</v>
      </c>
      <c r="CT167">
        <f ca="1"/>
        <v>0</v>
      </c>
      <c r="CU167" t="b">
        <f ca="1"/>
        <v>1</v>
      </c>
      <c r="CV167" t="b">
        <f ca="1"/>
        <v>1</v>
      </c>
      <c r="CW167">
        <f ca="1"/>
        <v>39</v>
      </c>
      <c r="CX167">
        <f ca="1"/>
        <v>163</v>
      </c>
      <c r="CY167">
        <f ca="1"/>
        <v>1</v>
      </c>
      <c r="CZ167">
        <f ca="1"/>
        <v>2</v>
      </c>
      <c r="DA167">
        <f ca="1"/>
        <v>0</v>
      </c>
      <c r="DB167" t="b">
        <f ca="1"/>
        <v>0</v>
      </c>
      <c r="DC167" t="b">
        <f ca="1"/>
        <v>1</v>
      </c>
      <c r="DD167">
        <f ca="1"/>
        <v>0</v>
      </c>
      <c r="DE167" t="b">
        <f ca="1"/>
        <v>0</v>
      </c>
      <c r="DF167">
        <f ca="1"/>
        <v>0</v>
      </c>
    </row>
    <row r="168" spans="1:110" x14ac:dyDescent="0.2">
      <c r="A168" t="str">
        <f ca="1"/>
        <v>6_9 Chalet</v>
      </c>
      <c r="B168">
        <f ca="1"/>
        <v>3</v>
      </c>
      <c r="C168">
        <f ca="1"/>
        <v>0</v>
      </c>
      <c r="D168">
        <f ca="1"/>
        <v>0</v>
      </c>
      <c r="E168">
        <f ca="1"/>
        <v>0</v>
      </c>
      <c r="F168">
        <f ca="1"/>
        <v>0</v>
      </c>
      <c r="G168">
        <f ca="1"/>
        <v>0</v>
      </c>
      <c r="H168">
        <f ca="1"/>
        <v>0</v>
      </c>
      <c r="I168">
        <f ca="1"/>
        <v>0</v>
      </c>
      <c r="J168" t="str">
        <f ca="1"/>
        <v>1:08</v>
      </c>
      <c r="K168" t="b">
        <f ca="1"/>
        <v>0</v>
      </c>
      <c r="L168" t="b">
        <f ca="1"/>
        <v>0</v>
      </c>
      <c r="M168" t="b">
        <f ca="1"/>
        <v>0</v>
      </c>
      <c r="N168" t="str">
        <f ca="1"/>
        <v>Melusi</v>
      </c>
      <c r="O168" t="b">
        <f ca="1"/>
        <v>0</v>
      </c>
      <c r="P168">
        <f ca="1"/>
        <v>0</v>
      </c>
      <c r="Q168">
        <f ca="1"/>
        <v>0</v>
      </c>
      <c r="R168">
        <f ca="1"/>
        <v>0</v>
      </c>
      <c r="S168">
        <f ca="1"/>
        <v>0</v>
      </c>
      <c r="T168">
        <f ca="1"/>
        <v>0</v>
      </c>
      <c r="U168">
        <f ca="1"/>
        <v>0</v>
      </c>
      <c r="V168">
        <f ca="1"/>
        <v>0</v>
      </c>
      <c r="W168">
        <f ca="1"/>
        <v>0</v>
      </c>
      <c r="X168">
        <f ca="1"/>
        <v>0</v>
      </c>
      <c r="Y168">
        <f ca="1"/>
        <v>0</v>
      </c>
      <c r="Z168">
        <f ca="1"/>
        <v>3</v>
      </c>
      <c r="AA168">
        <f ca="1"/>
        <v>0</v>
      </c>
      <c r="AB168">
        <f ca="1"/>
        <v>0</v>
      </c>
      <c r="AC168">
        <f ca="1"/>
        <v>0</v>
      </c>
      <c r="AD168">
        <f ca="1"/>
        <v>0</v>
      </c>
      <c r="AE168">
        <f ca="1"/>
        <v>0</v>
      </c>
      <c r="AF168">
        <f ca="1"/>
        <v>0</v>
      </c>
      <c r="AG168">
        <f ca="1"/>
        <v>0</v>
      </c>
      <c r="AH168">
        <f ca="1"/>
        <v>0</v>
      </c>
      <c r="AI168">
        <f ca="1"/>
        <v>0</v>
      </c>
      <c r="AJ168">
        <f ca="1"/>
        <v>0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  <c r="AQ168">
        <f ca="1"/>
        <v>0</v>
      </c>
      <c r="AR168">
        <f ca="1"/>
        <v>0</v>
      </c>
      <c r="AS168">
        <f ca="1"/>
        <v>0</v>
      </c>
      <c r="AT168">
        <f ca="1"/>
        <v>0</v>
      </c>
      <c r="AU168">
        <f ca="1"/>
        <v>0</v>
      </c>
      <c r="AV168">
        <f ca="1"/>
        <v>0</v>
      </c>
      <c r="AW168">
        <f ca="1"/>
        <v>0</v>
      </c>
      <c r="AX168">
        <f ca="1"/>
        <v>0</v>
      </c>
      <c r="AY168">
        <f ca="1"/>
        <v>0</v>
      </c>
      <c r="AZ168">
        <f ca="1"/>
        <v>0</v>
      </c>
      <c r="BA168">
        <f ca="1"/>
        <v>0</v>
      </c>
      <c r="BB168">
        <f ca="1"/>
        <v>0</v>
      </c>
      <c r="BC168">
        <f ca="1"/>
        <v>0</v>
      </c>
      <c r="BD168">
        <f ca="1"/>
        <v>0</v>
      </c>
      <c r="BE168">
        <f ca="1"/>
        <v>0</v>
      </c>
      <c r="BF168">
        <f ca="1"/>
        <v>0</v>
      </c>
      <c r="BG168">
        <f ca="1"/>
        <v>0</v>
      </c>
      <c r="BH168">
        <f ca="1"/>
        <v>0</v>
      </c>
      <c r="BI168">
        <f ca="1"/>
        <v>0</v>
      </c>
      <c r="BJ168">
        <f ca="1"/>
        <v>0</v>
      </c>
      <c r="BK168">
        <f ca="1"/>
        <v>0</v>
      </c>
      <c r="BL168">
        <f ca="1"/>
        <v>0</v>
      </c>
      <c r="BM168">
        <f ca="1"/>
        <v>0</v>
      </c>
      <c r="BN168">
        <f ca="1"/>
        <v>0</v>
      </c>
      <c r="BO168">
        <f ca="1"/>
        <v>0</v>
      </c>
      <c r="BP168">
        <f ca="1"/>
        <v>0</v>
      </c>
      <c r="BQ168">
        <f ca="1"/>
        <v>0</v>
      </c>
      <c r="BR168" t="str">
        <f ca="1"/>
        <v/>
      </c>
      <c r="BS168">
        <f ca="1"/>
        <v>0</v>
      </c>
      <c r="BT168">
        <f ca="1"/>
        <v>0</v>
      </c>
      <c r="BU168" t="b">
        <f ca="1"/>
        <v>0</v>
      </c>
      <c r="BV168" t="b">
        <f ca="1"/>
        <v>0</v>
      </c>
      <c r="BW168">
        <f ca="1"/>
        <v>0</v>
      </c>
      <c r="BX168">
        <f ca="1"/>
        <v>0</v>
      </c>
      <c r="BY168">
        <f ca="1"/>
        <v>0</v>
      </c>
      <c r="BZ168">
        <f ca="1"/>
        <v>0</v>
      </c>
      <c r="CA168">
        <f ca="1"/>
        <v>3</v>
      </c>
      <c r="CB168">
        <f ca="1"/>
        <v>1</v>
      </c>
      <c r="CC168" t="b">
        <f ca="1"/>
        <v>1</v>
      </c>
      <c r="CD168" t="b">
        <f ca="1"/>
        <v>1</v>
      </c>
      <c r="CE168">
        <f ca="1"/>
        <v>0</v>
      </c>
      <c r="CF168">
        <f ca="1"/>
        <v>1</v>
      </c>
      <c r="CG168">
        <f ca="1"/>
        <v>0</v>
      </c>
      <c r="CH168">
        <f ca="1"/>
        <v>68</v>
      </c>
      <c r="CI168">
        <f ca="1"/>
        <v>112</v>
      </c>
      <c r="CJ168">
        <f ca="1"/>
        <v>0</v>
      </c>
      <c r="CK168">
        <f ca="1"/>
        <v>0</v>
      </c>
      <c r="CL168">
        <f ca="1"/>
        <v>0</v>
      </c>
      <c r="CM168">
        <f ca="1"/>
        <v>0</v>
      </c>
      <c r="CN168">
        <f ca="1"/>
        <v>0</v>
      </c>
      <c r="CO168">
        <f ca="1"/>
        <v>0</v>
      </c>
      <c r="CP168">
        <f ca="1"/>
        <v>0</v>
      </c>
      <c r="CQ168">
        <f ca="1"/>
        <v>0</v>
      </c>
      <c r="CR168">
        <f ca="1"/>
        <v>0</v>
      </c>
      <c r="CS168">
        <f ca="1"/>
        <v>0</v>
      </c>
      <c r="CT168">
        <f ca="1"/>
        <v>0</v>
      </c>
      <c r="CU168" t="b">
        <f ca="1"/>
        <v>1</v>
      </c>
      <c r="CV168" t="b">
        <f ca="1"/>
        <v>1</v>
      </c>
      <c r="CW168">
        <f ca="1"/>
        <v>96</v>
      </c>
      <c r="CX168">
        <f ca="1"/>
        <v>112</v>
      </c>
      <c r="CY168">
        <f ca="1"/>
        <v>1</v>
      </c>
      <c r="CZ168">
        <f ca="1"/>
        <v>3</v>
      </c>
      <c r="DA168">
        <f ca="1"/>
        <v>0</v>
      </c>
      <c r="DB168" t="b">
        <f ca="1"/>
        <v>0</v>
      </c>
      <c r="DC168" t="b">
        <f ca="1"/>
        <v>0</v>
      </c>
      <c r="DD168">
        <f ca="1"/>
        <v>0</v>
      </c>
      <c r="DE168" t="b">
        <f ca="1"/>
        <v>0</v>
      </c>
      <c r="DF168">
        <f ca="1"/>
        <v>0</v>
      </c>
    </row>
    <row r="169" spans="1:110" x14ac:dyDescent="0.2">
      <c r="A169" t="str">
        <f ca="1"/>
        <v>6_9 Chalet</v>
      </c>
      <c r="B169">
        <f ca="1"/>
        <v>4</v>
      </c>
      <c r="C169">
        <f ca="1"/>
        <v>0</v>
      </c>
      <c r="D169">
        <f ca="1"/>
        <v>0</v>
      </c>
      <c r="E169">
        <f ca="1"/>
        <v>0</v>
      </c>
      <c r="F169">
        <f ca="1"/>
        <v>0</v>
      </c>
      <c r="G169">
        <f ca="1"/>
        <v>0</v>
      </c>
      <c r="H169">
        <f ca="1"/>
        <v>0</v>
      </c>
      <c r="I169">
        <f ca="1"/>
        <v>0</v>
      </c>
      <c r="J169" t="str">
        <f ca="1"/>
        <v>2:27</v>
      </c>
      <c r="K169" t="b">
        <f ca="1"/>
        <v>0</v>
      </c>
      <c r="L169" t="b">
        <f ca="1"/>
        <v>0</v>
      </c>
      <c r="M169" t="b">
        <f ca="1"/>
        <v>0</v>
      </c>
      <c r="N169" t="str">
        <f ca="1"/>
        <v>Melusi</v>
      </c>
      <c r="O169" t="b">
        <f ca="1"/>
        <v>0</v>
      </c>
      <c r="P169">
        <f ca="1"/>
        <v>0</v>
      </c>
      <c r="Q169">
        <f ca="1"/>
        <v>0</v>
      </c>
      <c r="R169">
        <f ca="1"/>
        <v>0</v>
      </c>
      <c r="S169">
        <f ca="1"/>
        <v>0</v>
      </c>
      <c r="T169">
        <f ca="1"/>
        <v>0</v>
      </c>
      <c r="U169">
        <f ca="1"/>
        <v>0</v>
      </c>
      <c r="V169">
        <f ca="1"/>
        <v>0</v>
      </c>
      <c r="W169">
        <f ca="1"/>
        <v>0</v>
      </c>
      <c r="X169">
        <f ca="1"/>
        <v>0</v>
      </c>
      <c r="Y169">
        <f ca="1"/>
        <v>0</v>
      </c>
      <c r="Z169">
        <f ca="1"/>
        <v>4</v>
      </c>
      <c r="AA169">
        <f ca="1"/>
        <v>0</v>
      </c>
      <c r="AB169">
        <f ca="1"/>
        <v>0</v>
      </c>
      <c r="AC169">
        <f ca="1"/>
        <v>0</v>
      </c>
      <c r="AD169">
        <f ca="1"/>
        <v>0</v>
      </c>
      <c r="AE169">
        <f ca="1"/>
        <v>0</v>
      </c>
      <c r="AF169">
        <f ca="1"/>
        <v>0</v>
      </c>
      <c r="AG169">
        <f ca="1"/>
        <v>0</v>
      </c>
      <c r="AH169">
        <f ca="1"/>
        <v>0</v>
      </c>
      <c r="AI169">
        <f ca="1"/>
        <v>0</v>
      </c>
      <c r="AJ169">
        <f ca="1"/>
        <v>0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  <c r="AQ169">
        <f ca="1"/>
        <v>0</v>
      </c>
      <c r="AR169">
        <f ca="1"/>
        <v>0</v>
      </c>
      <c r="AS169">
        <f ca="1"/>
        <v>0</v>
      </c>
      <c r="AT169">
        <f ca="1"/>
        <v>0</v>
      </c>
      <c r="AU169">
        <f ca="1"/>
        <v>0</v>
      </c>
      <c r="AV169">
        <f ca="1"/>
        <v>0</v>
      </c>
      <c r="AW169">
        <f ca="1"/>
        <v>0</v>
      </c>
      <c r="AX169">
        <f ca="1"/>
        <v>0</v>
      </c>
      <c r="AY169">
        <f ca="1"/>
        <v>0</v>
      </c>
      <c r="AZ169">
        <f ca="1"/>
        <v>0</v>
      </c>
      <c r="BA169">
        <f ca="1"/>
        <v>0</v>
      </c>
      <c r="BB169">
        <f ca="1"/>
        <v>0</v>
      </c>
      <c r="BC169">
        <f ca="1"/>
        <v>0</v>
      </c>
      <c r="BD169">
        <f ca="1"/>
        <v>0</v>
      </c>
      <c r="BE169">
        <f ca="1"/>
        <v>0</v>
      </c>
      <c r="BF169">
        <f ca="1"/>
        <v>0</v>
      </c>
      <c r="BG169">
        <f ca="1"/>
        <v>0</v>
      </c>
      <c r="BH169">
        <f ca="1"/>
        <v>0</v>
      </c>
      <c r="BI169">
        <f ca="1"/>
        <v>0</v>
      </c>
      <c r="BJ169">
        <f ca="1"/>
        <v>0</v>
      </c>
      <c r="BK169">
        <f ca="1"/>
        <v>0</v>
      </c>
      <c r="BL169">
        <f ca="1"/>
        <v>0</v>
      </c>
      <c r="BM169">
        <f ca="1"/>
        <v>0</v>
      </c>
      <c r="BN169">
        <f ca="1"/>
        <v>0</v>
      </c>
      <c r="BO169">
        <f ca="1"/>
        <v>0</v>
      </c>
      <c r="BP169">
        <f ca="1"/>
        <v>0</v>
      </c>
      <c r="BQ169">
        <f ca="1"/>
        <v>0</v>
      </c>
      <c r="BR169" t="str">
        <f ca="1"/>
        <v/>
      </c>
      <c r="BS169">
        <f ca="1"/>
        <v>0</v>
      </c>
      <c r="BT169">
        <f ca="1"/>
        <v>0</v>
      </c>
      <c r="BU169" t="b">
        <f ca="1"/>
        <v>0</v>
      </c>
      <c r="BV169" t="b">
        <f ca="1"/>
        <v>0</v>
      </c>
      <c r="BW169">
        <f ca="1"/>
        <v>0</v>
      </c>
      <c r="BX169">
        <f ca="1"/>
        <v>0</v>
      </c>
      <c r="BY169">
        <f ca="1"/>
        <v>0</v>
      </c>
      <c r="BZ169">
        <f ca="1"/>
        <v>0</v>
      </c>
      <c r="CA169">
        <f ca="1"/>
        <v>0</v>
      </c>
      <c r="CB169">
        <f ca="1"/>
        <v>0</v>
      </c>
      <c r="CC169" t="b">
        <f ca="1"/>
        <v>0</v>
      </c>
      <c r="CD169" t="b">
        <f ca="1"/>
        <v>0</v>
      </c>
      <c r="CE169">
        <f ca="1"/>
        <v>0</v>
      </c>
      <c r="CF169">
        <f ca="1"/>
        <v>0</v>
      </c>
      <c r="CG169">
        <f ca="1"/>
        <v>0</v>
      </c>
      <c r="CH169">
        <f ca="1"/>
        <v>147</v>
      </c>
      <c r="CI169">
        <f ca="1"/>
        <v>33</v>
      </c>
      <c r="CJ169">
        <f ca="1"/>
        <v>0</v>
      </c>
      <c r="CK169">
        <f ca="1"/>
        <v>0</v>
      </c>
      <c r="CL169">
        <f ca="1"/>
        <v>0</v>
      </c>
      <c r="CM169">
        <f ca="1"/>
        <v>0</v>
      </c>
      <c r="CN169">
        <f ca="1"/>
        <v>0</v>
      </c>
      <c r="CO169">
        <f ca="1"/>
        <v>0</v>
      </c>
      <c r="CP169">
        <f ca="1"/>
        <v>0</v>
      </c>
      <c r="CQ169">
        <f ca="1"/>
        <v>0</v>
      </c>
      <c r="CR169">
        <f ca="1"/>
        <v>0</v>
      </c>
      <c r="CS169">
        <f ca="1"/>
        <v>0</v>
      </c>
      <c r="CT169">
        <f ca="1"/>
        <v>0</v>
      </c>
      <c r="CU169" t="b">
        <f ca="1"/>
        <v>1</v>
      </c>
      <c r="CV169" t="b">
        <f ca="1"/>
        <v>0</v>
      </c>
      <c r="CW169">
        <f ca="1"/>
        <v>65</v>
      </c>
      <c r="CX169">
        <f ca="1"/>
        <v>33</v>
      </c>
      <c r="CY169">
        <f ca="1"/>
        <v>0</v>
      </c>
      <c r="CZ169">
        <f ca="1"/>
        <v>0</v>
      </c>
      <c r="DA169">
        <f ca="1"/>
        <v>0</v>
      </c>
      <c r="DB169" t="b">
        <f ca="1"/>
        <v>0</v>
      </c>
      <c r="DC169" t="b">
        <f ca="1"/>
        <v>0</v>
      </c>
      <c r="DD169">
        <f ca="1"/>
        <v>0</v>
      </c>
      <c r="DE169" t="b">
        <f ca="1"/>
        <v>0</v>
      </c>
      <c r="DF169">
        <f ca="1"/>
        <v>0</v>
      </c>
    </row>
    <row r="170" spans="1:110" x14ac:dyDescent="0.2">
      <c r="A170" t="str">
        <f ca="1"/>
        <v>6_9 Chalet</v>
      </c>
      <c r="B170">
        <f ca="1"/>
        <v>5</v>
      </c>
      <c r="C170">
        <f ca="1"/>
        <v>0</v>
      </c>
      <c r="D170">
        <f ca="1"/>
        <v>0</v>
      </c>
      <c r="E170">
        <f ca="1"/>
        <v>0</v>
      </c>
      <c r="F170">
        <f ca="1"/>
        <v>0</v>
      </c>
      <c r="G170">
        <f ca="1"/>
        <v>0</v>
      </c>
      <c r="H170">
        <f ca="1"/>
        <v>0</v>
      </c>
      <c r="I170">
        <f ca="1"/>
        <v>0</v>
      </c>
      <c r="J170" t="str">
        <f ca="1"/>
        <v>0:42</v>
      </c>
      <c r="K170" t="b">
        <f ca="1"/>
        <v>0</v>
      </c>
      <c r="L170" t="b">
        <f ca="1"/>
        <v>1</v>
      </c>
      <c r="M170" t="b">
        <f ca="1"/>
        <v>0</v>
      </c>
      <c r="N170" t="str">
        <f ca="1"/>
        <v>Mute</v>
      </c>
      <c r="O170" t="b">
        <f ca="1"/>
        <v>0</v>
      </c>
      <c r="P170">
        <f ca="1"/>
        <v>0</v>
      </c>
      <c r="Q170">
        <f ca="1"/>
        <v>0</v>
      </c>
      <c r="R170">
        <f ca="1"/>
        <v>0</v>
      </c>
      <c r="S170">
        <f ca="1"/>
        <v>0</v>
      </c>
      <c r="T170">
        <f ca="1"/>
        <v>0</v>
      </c>
      <c r="U170">
        <f ca="1"/>
        <v>0</v>
      </c>
      <c r="V170">
        <f ca="1"/>
        <v>0</v>
      </c>
      <c r="W170">
        <f ca="1"/>
        <v>0</v>
      </c>
      <c r="X170">
        <f ca="1"/>
        <v>0</v>
      </c>
      <c r="Y170">
        <f ca="1"/>
        <v>0</v>
      </c>
      <c r="Z170">
        <f ca="1"/>
        <v>5</v>
      </c>
      <c r="AA170">
        <f ca="1"/>
        <v>0</v>
      </c>
      <c r="AB170">
        <f ca="1"/>
        <v>0</v>
      </c>
      <c r="AC170">
        <f ca="1"/>
        <v>0</v>
      </c>
      <c r="AD170">
        <f ca="1"/>
        <v>0</v>
      </c>
      <c r="AE170">
        <f ca="1"/>
        <v>0</v>
      </c>
      <c r="AF170">
        <f ca="1"/>
        <v>0</v>
      </c>
      <c r="AG170">
        <f ca="1"/>
        <v>0</v>
      </c>
      <c r="AH170">
        <f ca="1"/>
        <v>0</v>
      </c>
      <c r="AI170">
        <f ca="1"/>
        <v>0</v>
      </c>
      <c r="AJ170">
        <f ca="1"/>
        <v>0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  <c r="AQ170">
        <f ca="1"/>
        <v>0</v>
      </c>
      <c r="AR170">
        <f ca="1"/>
        <v>0</v>
      </c>
      <c r="AS170">
        <f ca="1"/>
        <v>0</v>
      </c>
      <c r="AT170">
        <f ca="1"/>
        <v>0</v>
      </c>
      <c r="AU170">
        <f ca="1"/>
        <v>0</v>
      </c>
      <c r="AV170">
        <f ca="1"/>
        <v>0</v>
      </c>
      <c r="AW170">
        <f ca="1"/>
        <v>0</v>
      </c>
      <c r="AX170">
        <f ca="1"/>
        <v>0</v>
      </c>
      <c r="AY170">
        <f ca="1"/>
        <v>0</v>
      </c>
      <c r="AZ170">
        <f ca="1"/>
        <v>0</v>
      </c>
      <c r="BA170">
        <f ca="1"/>
        <v>0</v>
      </c>
      <c r="BB170">
        <f ca="1"/>
        <v>0</v>
      </c>
      <c r="BC170">
        <f ca="1"/>
        <v>0</v>
      </c>
      <c r="BD170">
        <f ca="1"/>
        <v>0</v>
      </c>
      <c r="BE170">
        <f ca="1"/>
        <v>0</v>
      </c>
      <c r="BF170">
        <f ca="1"/>
        <v>0</v>
      </c>
      <c r="BG170">
        <f ca="1"/>
        <v>0</v>
      </c>
      <c r="BH170">
        <f ca="1"/>
        <v>0</v>
      </c>
      <c r="BI170">
        <f ca="1"/>
        <v>0</v>
      </c>
      <c r="BJ170">
        <f ca="1"/>
        <v>0</v>
      </c>
      <c r="BK170">
        <f ca="1"/>
        <v>0</v>
      </c>
      <c r="BL170">
        <f ca="1"/>
        <v>0</v>
      </c>
      <c r="BM170">
        <f ca="1"/>
        <v>0</v>
      </c>
      <c r="BN170">
        <f ca="1"/>
        <v>0</v>
      </c>
      <c r="BO170">
        <f ca="1"/>
        <v>0</v>
      </c>
      <c r="BP170">
        <f ca="1"/>
        <v>0</v>
      </c>
      <c r="BQ170">
        <f ca="1"/>
        <v>0</v>
      </c>
      <c r="BR170" t="str">
        <f ca="1"/>
        <v/>
      </c>
      <c r="BS170">
        <f ca="1"/>
        <v>0</v>
      </c>
      <c r="BT170">
        <f ca="1"/>
        <v>0</v>
      </c>
      <c r="BU170" t="b">
        <f ca="1"/>
        <v>0</v>
      </c>
      <c r="BV170" t="b">
        <f ca="1"/>
        <v>0</v>
      </c>
      <c r="BW170">
        <f ca="1"/>
        <v>0</v>
      </c>
      <c r="BX170">
        <f ca="1"/>
        <v>0</v>
      </c>
      <c r="BY170">
        <f ca="1"/>
        <v>0</v>
      </c>
      <c r="BZ170">
        <f ca="1"/>
        <v>0</v>
      </c>
      <c r="CA170">
        <f ca="1"/>
        <v>0</v>
      </c>
      <c r="CB170">
        <f ca="1"/>
        <v>0</v>
      </c>
      <c r="CC170" t="b">
        <f ca="1"/>
        <v>0</v>
      </c>
      <c r="CD170" t="b">
        <f ca="1"/>
        <v>1</v>
      </c>
      <c r="CE170">
        <f ca="1"/>
        <v>0</v>
      </c>
      <c r="CF170">
        <f ca="1"/>
        <v>0</v>
      </c>
      <c r="CG170">
        <f ca="1"/>
        <v>0</v>
      </c>
      <c r="CH170">
        <f ca="1"/>
        <v>42</v>
      </c>
      <c r="CI170">
        <f ca="1"/>
        <v>138</v>
      </c>
      <c r="CJ170">
        <f ca="1"/>
        <v>0</v>
      </c>
      <c r="CK170">
        <f ca="1"/>
        <v>0</v>
      </c>
      <c r="CL170">
        <f ca="1"/>
        <v>0</v>
      </c>
      <c r="CM170">
        <f ca="1"/>
        <v>0</v>
      </c>
      <c r="CN170">
        <f ca="1"/>
        <v>0</v>
      </c>
      <c r="CO170">
        <f ca="1"/>
        <v>0</v>
      </c>
      <c r="CP170">
        <f ca="1"/>
        <v>0</v>
      </c>
      <c r="CQ170">
        <f ca="1"/>
        <v>0</v>
      </c>
      <c r="CR170">
        <f ca="1"/>
        <v>0</v>
      </c>
      <c r="CS170">
        <f ca="1"/>
        <v>0</v>
      </c>
      <c r="CT170">
        <f ca="1"/>
        <v>0</v>
      </c>
      <c r="CU170" t="b">
        <f ca="1"/>
        <v>1</v>
      </c>
      <c r="CV170" t="b">
        <f ca="1"/>
        <v>1</v>
      </c>
      <c r="CW170" t="b">
        <f ca="1"/>
        <v>0</v>
      </c>
      <c r="CX170">
        <f ca="1"/>
        <v>138</v>
      </c>
      <c r="CY170">
        <f ca="1"/>
        <v>3</v>
      </c>
      <c r="CZ170">
        <f ca="1"/>
        <v>0</v>
      </c>
      <c r="DA170">
        <f ca="1"/>
        <v>0</v>
      </c>
      <c r="DB170" t="b">
        <f ca="1"/>
        <v>1</v>
      </c>
      <c r="DC170" t="b">
        <f ca="1"/>
        <v>0</v>
      </c>
      <c r="DD170">
        <f ca="1"/>
        <v>0</v>
      </c>
      <c r="DE170" t="b">
        <f ca="1"/>
        <v>0</v>
      </c>
      <c r="DF170">
        <f ca="1"/>
        <v>0</v>
      </c>
    </row>
    <row r="171" spans="1:110" x14ac:dyDescent="0.2">
      <c r="A171" t="str">
        <f ca="1"/>
        <v>6_9 Chalet</v>
      </c>
      <c r="B171">
        <f ca="1"/>
        <v>6</v>
      </c>
      <c r="C171">
        <f ca="1"/>
        <v>0</v>
      </c>
      <c r="D171">
        <f ca="1"/>
        <v>0</v>
      </c>
      <c r="E171">
        <f ca="1"/>
        <v>0</v>
      </c>
      <c r="F171">
        <f ca="1"/>
        <v>0</v>
      </c>
      <c r="G171">
        <f ca="1"/>
        <v>0</v>
      </c>
      <c r="H171">
        <f ca="1"/>
        <v>0</v>
      </c>
      <c r="I171">
        <f ca="1"/>
        <v>0</v>
      </c>
      <c r="J171">
        <f ca="1"/>
        <v>0</v>
      </c>
      <c r="K171" t="b">
        <f ca="1"/>
        <v>0</v>
      </c>
      <c r="L171" t="b">
        <f ca="1"/>
        <v>0</v>
      </c>
      <c r="M171" t="b">
        <f ca="1"/>
        <v>0</v>
      </c>
      <c r="N171" t="str">
        <f ca="1"/>
        <v>Mute</v>
      </c>
      <c r="O171" t="b">
        <f ca="1"/>
        <v>0</v>
      </c>
      <c r="P171">
        <f ca="1"/>
        <v>0</v>
      </c>
      <c r="Q171">
        <f ca="1"/>
        <v>0</v>
      </c>
      <c r="R171">
        <f ca="1"/>
        <v>0</v>
      </c>
      <c r="S171">
        <f ca="1"/>
        <v>0</v>
      </c>
      <c r="T171">
        <f ca="1"/>
        <v>0</v>
      </c>
      <c r="U171">
        <f ca="1"/>
        <v>0</v>
      </c>
      <c r="V171">
        <f ca="1"/>
        <v>0</v>
      </c>
      <c r="W171">
        <f ca="1"/>
        <v>0</v>
      </c>
      <c r="X171">
        <f ca="1"/>
        <v>0</v>
      </c>
      <c r="Y171">
        <f ca="1"/>
        <v>0</v>
      </c>
      <c r="Z171">
        <f ca="1"/>
        <v>6</v>
      </c>
      <c r="AA171">
        <f ca="1"/>
        <v>0</v>
      </c>
      <c r="AB171">
        <f ca="1"/>
        <v>0</v>
      </c>
      <c r="AC171">
        <f ca="1"/>
        <v>0</v>
      </c>
      <c r="AD171">
        <f ca="1"/>
        <v>0</v>
      </c>
      <c r="AE171">
        <f ca="1"/>
        <v>0</v>
      </c>
      <c r="AF171">
        <f ca="1"/>
        <v>0</v>
      </c>
      <c r="AG171">
        <f ca="1"/>
        <v>0</v>
      </c>
      <c r="AH171">
        <f ca="1"/>
        <v>0</v>
      </c>
      <c r="AI171">
        <f ca="1"/>
        <v>0</v>
      </c>
      <c r="AJ171">
        <f ca="1"/>
        <v>0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  <c r="AQ171">
        <f ca="1"/>
        <v>0</v>
      </c>
      <c r="AR171">
        <f ca="1"/>
        <v>0</v>
      </c>
      <c r="AS171">
        <f ca="1"/>
        <v>0</v>
      </c>
      <c r="AT171">
        <f ca="1"/>
        <v>0</v>
      </c>
      <c r="AU171">
        <f ca="1"/>
        <v>0</v>
      </c>
      <c r="AV171">
        <f ca="1"/>
        <v>0</v>
      </c>
      <c r="AW171">
        <f ca="1"/>
        <v>0</v>
      </c>
      <c r="AX171">
        <f ca="1"/>
        <v>0</v>
      </c>
      <c r="AY171">
        <f ca="1"/>
        <v>0</v>
      </c>
      <c r="AZ171">
        <f ca="1"/>
        <v>0</v>
      </c>
      <c r="BA171">
        <f ca="1"/>
        <v>0</v>
      </c>
      <c r="BB171">
        <f ca="1"/>
        <v>0</v>
      </c>
      <c r="BC171">
        <f ca="1"/>
        <v>0</v>
      </c>
      <c r="BD171">
        <f ca="1"/>
        <v>0</v>
      </c>
      <c r="BE171">
        <f ca="1"/>
        <v>0</v>
      </c>
      <c r="BF171">
        <f ca="1"/>
        <v>0</v>
      </c>
      <c r="BG171">
        <f ca="1"/>
        <v>0</v>
      </c>
      <c r="BH171">
        <f ca="1"/>
        <v>0</v>
      </c>
      <c r="BI171">
        <f ca="1"/>
        <v>0</v>
      </c>
      <c r="BJ171">
        <f ca="1"/>
        <v>0</v>
      </c>
      <c r="BK171">
        <f ca="1"/>
        <v>0</v>
      </c>
      <c r="BL171">
        <f ca="1"/>
        <v>0</v>
      </c>
      <c r="BM171">
        <f ca="1"/>
        <v>0</v>
      </c>
      <c r="BN171">
        <f ca="1"/>
        <v>0</v>
      </c>
      <c r="BO171">
        <f ca="1"/>
        <v>0</v>
      </c>
      <c r="BP171">
        <f ca="1"/>
        <v>0</v>
      </c>
      <c r="BQ171">
        <f ca="1"/>
        <v>0</v>
      </c>
      <c r="BR171" t="str">
        <f ca="1"/>
        <v/>
      </c>
      <c r="BS171">
        <f ca="1"/>
        <v>0</v>
      </c>
      <c r="BT171">
        <f ca="1"/>
        <v>0</v>
      </c>
      <c r="BU171" t="b">
        <f ca="1"/>
        <v>0</v>
      </c>
      <c r="BV171" t="b">
        <f ca="1"/>
        <v>0</v>
      </c>
      <c r="BW171">
        <f ca="1"/>
        <v>0</v>
      </c>
      <c r="BX171">
        <f ca="1"/>
        <v>0</v>
      </c>
      <c r="BY171">
        <f ca="1"/>
        <v>0</v>
      </c>
      <c r="BZ171">
        <f ca="1"/>
        <v>0</v>
      </c>
      <c r="CA171">
        <f ca="1"/>
        <v>1</v>
      </c>
      <c r="CB171">
        <f ca="1"/>
        <v>1</v>
      </c>
      <c r="CC171" t="b">
        <f ca="1"/>
        <v>1</v>
      </c>
      <c r="CD171" t="b">
        <f ca="1"/>
        <v>1</v>
      </c>
      <c r="CE171">
        <f ca="1"/>
        <v>0</v>
      </c>
      <c r="CF171">
        <f ca="1"/>
        <v>0</v>
      </c>
      <c r="CG171">
        <f ca="1"/>
        <v>0</v>
      </c>
      <c r="CH171">
        <f ca="1"/>
        <v>0</v>
      </c>
      <c r="CI171" t="b">
        <f ca="1"/>
        <v>0</v>
      </c>
      <c r="CJ171">
        <f ca="1"/>
        <v>0</v>
      </c>
      <c r="CK171">
        <f ca="1"/>
        <v>0</v>
      </c>
      <c r="CL171">
        <f ca="1"/>
        <v>0</v>
      </c>
      <c r="CM171">
        <f ca="1"/>
        <v>0</v>
      </c>
      <c r="CN171">
        <f ca="1"/>
        <v>0</v>
      </c>
      <c r="CO171">
        <f ca="1"/>
        <v>0</v>
      </c>
      <c r="CP171">
        <f ca="1"/>
        <v>0</v>
      </c>
      <c r="CQ171">
        <f ca="1"/>
        <v>0</v>
      </c>
      <c r="CR171">
        <f ca="1"/>
        <v>0</v>
      </c>
      <c r="CS171">
        <f ca="1"/>
        <v>0</v>
      </c>
      <c r="CT171">
        <f ca="1"/>
        <v>0</v>
      </c>
      <c r="CU171" t="b">
        <f ca="1"/>
        <v>1</v>
      </c>
      <c r="CV171" t="b">
        <f ca="1"/>
        <v>1</v>
      </c>
      <c r="CW171">
        <f ca="1"/>
        <v>88</v>
      </c>
      <c r="CX171" t="b">
        <f ca="1"/>
        <v>0</v>
      </c>
      <c r="CY171">
        <f ca="1"/>
        <v>1</v>
      </c>
      <c r="CZ171">
        <f ca="1"/>
        <v>1</v>
      </c>
      <c r="DA171">
        <f ca="1"/>
        <v>0</v>
      </c>
      <c r="DB171" t="b">
        <f ca="1"/>
        <v>0</v>
      </c>
      <c r="DC171" t="b">
        <f ca="1"/>
        <v>1</v>
      </c>
      <c r="DD171">
        <f ca="1"/>
        <v>0</v>
      </c>
      <c r="DE171" t="b">
        <f ca="1"/>
        <v>0</v>
      </c>
      <c r="DF171">
        <f ca="1"/>
        <v>0</v>
      </c>
    </row>
    <row r="172" spans="1:110" x14ac:dyDescent="0.2">
      <c r="A172" t="str">
        <f ca="1"/>
        <v>6_9 Chalet</v>
      </c>
      <c r="B172">
        <f ca="1"/>
        <v>7</v>
      </c>
      <c r="C172">
        <f ca="1"/>
        <v>0</v>
      </c>
      <c r="D172">
        <f ca="1"/>
        <v>0</v>
      </c>
      <c r="E172">
        <f ca="1"/>
        <v>0</v>
      </c>
      <c r="F172">
        <f ca="1"/>
        <v>0</v>
      </c>
      <c r="G172">
        <f ca="1"/>
        <v>0</v>
      </c>
      <c r="H172">
        <f ca="1"/>
        <v>0</v>
      </c>
      <c r="I172">
        <f ca="1"/>
        <v>0</v>
      </c>
      <c r="J172" t="str">
        <f ca="1"/>
        <v>0:12</v>
      </c>
      <c r="K172" t="b">
        <f ca="1"/>
        <v>0</v>
      </c>
      <c r="L172" t="b">
        <f ca="1"/>
        <v>1</v>
      </c>
      <c r="M172" t="b">
        <f ca="1"/>
        <v>0</v>
      </c>
      <c r="N172" t="str">
        <f ca="1"/>
        <v>Zofia</v>
      </c>
      <c r="O172" t="b">
        <f ca="1"/>
        <v>0</v>
      </c>
      <c r="P172">
        <f ca="1"/>
        <v>0</v>
      </c>
      <c r="Q172">
        <f ca="1"/>
        <v>0</v>
      </c>
      <c r="R172">
        <f ca="1"/>
        <v>0</v>
      </c>
      <c r="S172">
        <f ca="1"/>
        <v>0</v>
      </c>
      <c r="T172">
        <f ca="1"/>
        <v>0</v>
      </c>
      <c r="U172">
        <f ca="1"/>
        <v>0</v>
      </c>
      <c r="V172">
        <f ca="1"/>
        <v>0</v>
      </c>
      <c r="W172">
        <f ca="1"/>
        <v>0</v>
      </c>
      <c r="X172">
        <f ca="1"/>
        <v>0</v>
      </c>
      <c r="Y172">
        <f ca="1"/>
        <v>0</v>
      </c>
      <c r="Z172">
        <f ca="1"/>
        <v>7</v>
      </c>
      <c r="AA172">
        <f ca="1"/>
        <v>0</v>
      </c>
      <c r="AB172">
        <f ca="1"/>
        <v>0</v>
      </c>
      <c r="AC172">
        <f ca="1"/>
        <v>0</v>
      </c>
      <c r="AD172">
        <f ca="1"/>
        <v>0</v>
      </c>
      <c r="AE172">
        <f ca="1"/>
        <v>0</v>
      </c>
      <c r="AF172">
        <f ca="1"/>
        <v>0</v>
      </c>
      <c r="AG172">
        <f ca="1"/>
        <v>0</v>
      </c>
      <c r="AH172">
        <f ca="1"/>
        <v>0</v>
      </c>
      <c r="AI172">
        <f ca="1"/>
        <v>0</v>
      </c>
      <c r="AJ172">
        <f ca="1"/>
        <v>0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  <c r="AQ172">
        <f ca="1"/>
        <v>0</v>
      </c>
      <c r="AR172">
        <f ca="1"/>
        <v>0</v>
      </c>
      <c r="AS172">
        <f ca="1"/>
        <v>0</v>
      </c>
      <c r="AT172">
        <f ca="1"/>
        <v>0</v>
      </c>
      <c r="AU172">
        <f ca="1"/>
        <v>0</v>
      </c>
      <c r="AV172">
        <f ca="1"/>
        <v>0</v>
      </c>
      <c r="AW172">
        <f ca="1"/>
        <v>0</v>
      </c>
      <c r="AX172">
        <f ca="1"/>
        <v>0</v>
      </c>
      <c r="AY172">
        <f ca="1"/>
        <v>0</v>
      </c>
      <c r="AZ172">
        <f ca="1"/>
        <v>0</v>
      </c>
      <c r="BA172">
        <f ca="1"/>
        <v>0</v>
      </c>
      <c r="BB172">
        <f ca="1"/>
        <v>0</v>
      </c>
      <c r="BC172">
        <f ca="1"/>
        <v>0</v>
      </c>
      <c r="BD172">
        <f ca="1"/>
        <v>0</v>
      </c>
      <c r="BE172">
        <f ca="1"/>
        <v>0</v>
      </c>
      <c r="BF172">
        <f ca="1"/>
        <v>0</v>
      </c>
      <c r="BG172">
        <f ca="1"/>
        <v>0</v>
      </c>
      <c r="BH172">
        <f ca="1"/>
        <v>0</v>
      </c>
      <c r="BI172">
        <f ca="1"/>
        <v>0</v>
      </c>
      <c r="BJ172">
        <f ca="1"/>
        <v>0</v>
      </c>
      <c r="BK172">
        <f ca="1"/>
        <v>0</v>
      </c>
      <c r="BL172">
        <f ca="1"/>
        <v>0</v>
      </c>
      <c r="BM172">
        <f ca="1"/>
        <v>0</v>
      </c>
      <c r="BN172">
        <f ca="1"/>
        <v>0</v>
      </c>
      <c r="BO172">
        <f ca="1"/>
        <v>0</v>
      </c>
      <c r="BP172">
        <f ca="1"/>
        <v>0</v>
      </c>
      <c r="BQ172">
        <f ca="1"/>
        <v>0</v>
      </c>
      <c r="BR172" t="str">
        <f ca="1"/>
        <v/>
      </c>
      <c r="BS172">
        <f ca="1"/>
        <v>0</v>
      </c>
      <c r="BT172">
        <f ca="1"/>
        <v>0</v>
      </c>
      <c r="BU172" t="b">
        <f ca="1"/>
        <v>0</v>
      </c>
      <c r="BV172" t="b">
        <f ca="1"/>
        <v>0</v>
      </c>
      <c r="BW172">
        <f ca="1"/>
        <v>0</v>
      </c>
      <c r="BX172">
        <f ca="1"/>
        <v>0</v>
      </c>
      <c r="BY172">
        <f ca="1"/>
        <v>0</v>
      </c>
      <c r="BZ172">
        <f ca="1"/>
        <v>0</v>
      </c>
      <c r="CA172">
        <f ca="1"/>
        <v>1</v>
      </c>
      <c r="CB172">
        <f ca="1"/>
        <v>1</v>
      </c>
      <c r="CC172" t="b">
        <f ca="1"/>
        <v>0</v>
      </c>
      <c r="CD172" t="b">
        <f ca="1"/>
        <v>1</v>
      </c>
      <c r="CE172">
        <f ca="1"/>
        <v>0</v>
      </c>
      <c r="CF172">
        <f ca="1"/>
        <v>0</v>
      </c>
      <c r="CG172">
        <f ca="1"/>
        <v>0</v>
      </c>
      <c r="CH172">
        <f ca="1"/>
        <v>12</v>
      </c>
      <c r="CI172">
        <f ca="1"/>
        <v>168</v>
      </c>
      <c r="CJ172">
        <f ca="1"/>
        <v>0</v>
      </c>
      <c r="CK172">
        <f ca="1"/>
        <v>0</v>
      </c>
      <c r="CL172">
        <f ca="1"/>
        <v>0</v>
      </c>
      <c r="CM172">
        <f ca="1"/>
        <v>0</v>
      </c>
      <c r="CN172">
        <f ca="1"/>
        <v>0</v>
      </c>
      <c r="CO172">
        <f ca="1"/>
        <v>0</v>
      </c>
      <c r="CP172">
        <f ca="1"/>
        <v>0</v>
      </c>
      <c r="CQ172">
        <f ca="1"/>
        <v>0</v>
      </c>
      <c r="CR172">
        <f ca="1"/>
        <v>0</v>
      </c>
      <c r="CS172">
        <f ca="1"/>
        <v>0</v>
      </c>
      <c r="CT172">
        <f ca="1"/>
        <v>0</v>
      </c>
      <c r="CU172">
        <f ca="1"/>
        <v>0</v>
      </c>
      <c r="CV172">
        <f ca="1"/>
        <v>0</v>
      </c>
      <c r="CW172">
        <f ca="1"/>
        <v>0</v>
      </c>
      <c r="CX172">
        <f ca="1"/>
        <v>0</v>
      </c>
      <c r="CY172">
        <f ca="1"/>
        <v>0</v>
      </c>
      <c r="CZ172">
        <f ca="1"/>
        <v>0</v>
      </c>
      <c r="DA172">
        <f ca="1"/>
        <v>0</v>
      </c>
      <c r="DB172" t="b">
        <f ca="1"/>
        <v>1</v>
      </c>
      <c r="DC172" t="b">
        <f ca="1"/>
        <v>0</v>
      </c>
      <c r="DD172">
        <f ca="1"/>
        <v>0</v>
      </c>
      <c r="DE172" t="b">
        <f ca="1"/>
        <v>0</v>
      </c>
      <c r="DF172">
        <f ca="1"/>
        <v>0</v>
      </c>
    </row>
    <row r="173" spans="1:110" x14ac:dyDescent="0.2">
      <c r="A173" t="str">
        <f ca="1"/>
        <v>6_9 Chalet</v>
      </c>
      <c r="B173">
        <f ca="1"/>
        <v>8</v>
      </c>
      <c r="C173">
        <f ca="1"/>
        <v>0</v>
      </c>
      <c r="D173">
        <f ca="1"/>
        <v>0</v>
      </c>
      <c r="E173">
        <f ca="1"/>
        <v>0</v>
      </c>
      <c r="F173">
        <f ca="1"/>
        <v>0</v>
      </c>
      <c r="G173">
        <f ca="1"/>
        <v>0</v>
      </c>
      <c r="H173">
        <f ca="1"/>
        <v>0</v>
      </c>
      <c r="I173">
        <f ca="1"/>
        <v>0</v>
      </c>
      <c r="J173" t="str">
        <f ca="1"/>
        <v>2:21</v>
      </c>
      <c r="K173" t="b">
        <f ca="1"/>
        <v>0</v>
      </c>
      <c r="L173" t="b">
        <f ca="1"/>
        <v>0</v>
      </c>
      <c r="M173" t="b">
        <f ca="1"/>
        <v>0</v>
      </c>
      <c r="N173" t="str">
        <f ca="1"/>
        <v>Zofia</v>
      </c>
      <c r="O173" t="b">
        <f ca="1"/>
        <v>0</v>
      </c>
      <c r="P173">
        <f ca="1"/>
        <v>0</v>
      </c>
      <c r="Q173">
        <f ca="1"/>
        <v>0</v>
      </c>
      <c r="R173">
        <f ca="1"/>
        <v>0</v>
      </c>
      <c r="S173">
        <f ca="1"/>
        <v>0</v>
      </c>
      <c r="T173">
        <f ca="1"/>
        <v>0</v>
      </c>
      <c r="U173">
        <f ca="1"/>
        <v>0</v>
      </c>
      <c r="V173">
        <f ca="1"/>
        <v>0</v>
      </c>
      <c r="W173">
        <f ca="1"/>
        <v>0</v>
      </c>
      <c r="X173">
        <f ca="1"/>
        <v>0</v>
      </c>
      <c r="Y173">
        <f ca="1"/>
        <v>0</v>
      </c>
      <c r="Z173">
        <f ca="1"/>
        <v>8</v>
      </c>
      <c r="AA173">
        <f ca="1"/>
        <v>0</v>
      </c>
      <c r="AB173">
        <f ca="1"/>
        <v>0</v>
      </c>
      <c r="AC173">
        <f ca="1"/>
        <v>0</v>
      </c>
      <c r="AD173">
        <f ca="1"/>
        <v>0</v>
      </c>
      <c r="AE173">
        <f ca="1"/>
        <v>0</v>
      </c>
      <c r="AF173">
        <f ca="1"/>
        <v>0</v>
      </c>
      <c r="AG173">
        <f ca="1"/>
        <v>0</v>
      </c>
      <c r="AH173">
        <f ca="1"/>
        <v>0</v>
      </c>
      <c r="AI173">
        <f ca="1"/>
        <v>0</v>
      </c>
      <c r="AJ173">
        <f ca="1"/>
        <v>0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  <c r="AQ173">
        <f ca="1"/>
        <v>0</v>
      </c>
      <c r="AR173">
        <f ca="1"/>
        <v>0</v>
      </c>
      <c r="AS173">
        <f ca="1"/>
        <v>0</v>
      </c>
      <c r="AT173">
        <f ca="1"/>
        <v>0</v>
      </c>
      <c r="AU173">
        <f ca="1"/>
        <v>0</v>
      </c>
      <c r="AV173">
        <f ca="1"/>
        <v>0</v>
      </c>
      <c r="AW173">
        <f ca="1"/>
        <v>0</v>
      </c>
      <c r="AX173">
        <f ca="1"/>
        <v>0</v>
      </c>
      <c r="AY173">
        <f ca="1"/>
        <v>0</v>
      </c>
      <c r="AZ173">
        <f ca="1"/>
        <v>0</v>
      </c>
      <c r="BA173">
        <f ca="1"/>
        <v>0</v>
      </c>
      <c r="BB173">
        <f ca="1"/>
        <v>0</v>
      </c>
      <c r="BC173">
        <f ca="1"/>
        <v>0</v>
      </c>
      <c r="BD173">
        <f ca="1"/>
        <v>0</v>
      </c>
      <c r="BE173">
        <f ca="1"/>
        <v>0</v>
      </c>
      <c r="BF173">
        <f ca="1"/>
        <v>0</v>
      </c>
      <c r="BG173">
        <f ca="1"/>
        <v>0</v>
      </c>
      <c r="BH173">
        <f ca="1"/>
        <v>0</v>
      </c>
      <c r="BI173">
        <f ca="1"/>
        <v>0</v>
      </c>
      <c r="BJ173">
        <f ca="1"/>
        <v>0</v>
      </c>
      <c r="BK173">
        <f ca="1"/>
        <v>0</v>
      </c>
      <c r="BL173">
        <f ca="1"/>
        <v>0</v>
      </c>
      <c r="BM173">
        <f ca="1"/>
        <v>0</v>
      </c>
      <c r="BN173">
        <f ca="1"/>
        <v>0</v>
      </c>
      <c r="BO173">
        <f ca="1"/>
        <v>0</v>
      </c>
      <c r="BP173">
        <f ca="1"/>
        <v>0</v>
      </c>
      <c r="BQ173">
        <f ca="1"/>
        <v>0</v>
      </c>
      <c r="BR173" t="str">
        <f ca="1"/>
        <v/>
      </c>
      <c r="BS173">
        <f ca="1"/>
        <v>0</v>
      </c>
      <c r="BT173">
        <f ca="1"/>
        <v>0</v>
      </c>
      <c r="BU173" t="b">
        <f ca="1"/>
        <v>0</v>
      </c>
      <c r="BV173" t="b">
        <f ca="1"/>
        <v>0</v>
      </c>
      <c r="BW173">
        <f ca="1"/>
        <v>0</v>
      </c>
      <c r="BX173">
        <f ca="1"/>
        <v>0</v>
      </c>
      <c r="BY173">
        <f ca="1"/>
        <v>0</v>
      </c>
      <c r="BZ173">
        <f ca="1"/>
        <v>0</v>
      </c>
      <c r="CA173">
        <f ca="1"/>
        <v>1</v>
      </c>
      <c r="CB173">
        <f ca="1"/>
        <v>0</v>
      </c>
      <c r="CC173" t="b">
        <f ca="1"/>
        <v>1</v>
      </c>
      <c r="CD173" t="b">
        <f ca="1"/>
        <v>1</v>
      </c>
      <c r="CE173">
        <f ca="1"/>
        <v>0</v>
      </c>
      <c r="CF173">
        <f ca="1"/>
        <v>0</v>
      </c>
      <c r="CG173">
        <f ca="1"/>
        <v>0</v>
      </c>
      <c r="CH173">
        <f ca="1"/>
        <v>141</v>
      </c>
      <c r="CI173">
        <f ca="1"/>
        <v>39</v>
      </c>
      <c r="CJ173">
        <f ca="1"/>
        <v>0</v>
      </c>
      <c r="CK173">
        <f ca="1"/>
        <v>0</v>
      </c>
      <c r="CL173">
        <f ca="1"/>
        <v>0</v>
      </c>
      <c r="CM173">
        <f ca="1"/>
        <v>0</v>
      </c>
      <c r="CN173">
        <f ca="1"/>
        <v>0</v>
      </c>
      <c r="CO173">
        <f ca="1"/>
        <v>0</v>
      </c>
      <c r="CP173">
        <f ca="1"/>
        <v>0</v>
      </c>
      <c r="CQ173">
        <f ca="1"/>
        <v>0</v>
      </c>
      <c r="CR173">
        <f ca="1"/>
        <v>0</v>
      </c>
      <c r="CS173">
        <f ca="1"/>
        <v>0</v>
      </c>
      <c r="CT173">
        <f ca="1"/>
        <v>0</v>
      </c>
      <c r="CU173">
        <f ca="1"/>
        <v>0</v>
      </c>
      <c r="CV173">
        <f ca="1"/>
        <v>0</v>
      </c>
      <c r="CW173">
        <f ca="1"/>
        <v>0</v>
      </c>
      <c r="CX173">
        <f ca="1"/>
        <v>0</v>
      </c>
      <c r="CY173">
        <f ca="1"/>
        <v>0</v>
      </c>
      <c r="CZ173">
        <f ca="1"/>
        <v>0</v>
      </c>
      <c r="DA173">
        <f ca="1"/>
        <v>0</v>
      </c>
      <c r="DB173" t="b">
        <f ca="1"/>
        <v>0</v>
      </c>
      <c r="DC173" t="b">
        <f ca="1"/>
        <v>0</v>
      </c>
      <c r="DD173">
        <f ca="1"/>
        <v>0</v>
      </c>
      <c r="DE173" t="b">
        <f ca="1"/>
        <v>0</v>
      </c>
      <c r="DF173">
        <f ca="1"/>
        <v>0</v>
      </c>
    </row>
    <row r="174" spans="1:110" x14ac:dyDescent="0.2">
      <c r="A174" t="str">
        <f ca="1"/>
        <v>6_9 Chalet</v>
      </c>
      <c r="B174">
        <f ca="1"/>
        <v>9</v>
      </c>
      <c r="C174">
        <f ca="1"/>
        <v>0</v>
      </c>
      <c r="D174">
        <f ca="1"/>
        <v>0</v>
      </c>
      <c r="E174">
        <f ca="1"/>
        <v>0</v>
      </c>
      <c r="F174">
        <f ca="1"/>
        <v>0</v>
      </c>
      <c r="G174">
        <f ca="1"/>
        <v>0</v>
      </c>
      <c r="H174">
        <f ca="1"/>
        <v>0</v>
      </c>
      <c r="I174">
        <f ca="1"/>
        <v>0</v>
      </c>
      <c r="J174" t="str">
        <f ca="1"/>
        <v>1:24</v>
      </c>
      <c r="K174" t="b">
        <f ca="1"/>
        <v>0</v>
      </c>
      <c r="L174" t="b">
        <f ca="1"/>
        <v>0</v>
      </c>
      <c r="M174" t="b">
        <f ca="1"/>
        <v>0</v>
      </c>
      <c r="N174" t="str">
        <f ca="1"/>
        <v>Zofia</v>
      </c>
      <c r="O174" t="b">
        <f ca="1"/>
        <v>0</v>
      </c>
      <c r="P174">
        <f ca="1"/>
        <v>0</v>
      </c>
      <c r="Q174">
        <f ca="1"/>
        <v>0</v>
      </c>
      <c r="R174">
        <f ca="1"/>
        <v>0</v>
      </c>
      <c r="S174">
        <f ca="1"/>
        <v>0</v>
      </c>
      <c r="T174">
        <f ca="1"/>
        <v>0</v>
      </c>
      <c r="U174">
        <f ca="1"/>
        <v>0</v>
      </c>
      <c r="V174">
        <f ca="1"/>
        <v>0</v>
      </c>
      <c r="W174">
        <f ca="1"/>
        <v>0</v>
      </c>
      <c r="X174">
        <f ca="1"/>
        <v>0</v>
      </c>
      <c r="Y174">
        <f ca="1"/>
        <v>0</v>
      </c>
      <c r="Z174">
        <f ca="1"/>
        <v>9</v>
      </c>
      <c r="AA174">
        <f ca="1"/>
        <v>0</v>
      </c>
      <c r="AB174">
        <f ca="1"/>
        <v>0</v>
      </c>
      <c r="AC174">
        <f ca="1"/>
        <v>0</v>
      </c>
      <c r="AD174">
        <f ca="1"/>
        <v>0</v>
      </c>
      <c r="AE174">
        <f ca="1"/>
        <v>0</v>
      </c>
      <c r="AF174">
        <f ca="1"/>
        <v>0</v>
      </c>
      <c r="AG174">
        <f ca="1"/>
        <v>0</v>
      </c>
      <c r="AH174">
        <f ca="1"/>
        <v>0</v>
      </c>
      <c r="AI174">
        <f ca="1"/>
        <v>0</v>
      </c>
      <c r="AJ174">
        <f ca="1"/>
        <v>0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  <c r="AQ174">
        <f ca="1"/>
        <v>0</v>
      </c>
      <c r="AR174">
        <f ca="1"/>
        <v>0</v>
      </c>
      <c r="AS174">
        <f ca="1"/>
        <v>0</v>
      </c>
      <c r="AT174">
        <f ca="1"/>
        <v>0</v>
      </c>
      <c r="AU174">
        <f ca="1"/>
        <v>0</v>
      </c>
      <c r="AV174">
        <f ca="1"/>
        <v>0</v>
      </c>
      <c r="AW174">
        <f ca="1"/>
        <v>0</v>
      </c>
      <c r="AX174">
        <f ca="1"/>
        <v>0</v>
      </c>
      <c r="AY174">
        <f ca="1"/>
        <v>0</v>
      </c>
      <c r="AZ174">
        <f ca="1"/>
        <v>0</v>
      </c>
      <c r="BA174">
        <f ca="1"/>
        <v>0</v>
      </c>
      <c r="BB174">
        <f ca="1"/>
        <v>0</v>
      </c>
      <c r="BC174">
        <f ca="1"/>
        <v>0</v>
      </c>
      <c r="BD174">
        <f ca="1"/>
        <v>0</v>
      </c>
      <c r="BE174">
        <f ca="1"/>
        <v>0</v>
      </c>
      <c r="BF174">
        <f ca="1"/>
        <v>0</v>
      </c>
      <c r="BG174">
        <f ca="1"/>
        <v>0</v>
      </c>
      <c r="BH174">
        <f ca="1"/>
        <v>0</v>
      </c>
      <c r="BI174">
        <f ca="1"/>
        <v>0</v>
      </c>
      <c r="BJ174">
        <f ca="1"/>
        <v>0</v>
      </c>
      <c r="BK174">
        <f ca="1"/>
        <v>0</v>
      </c>
      <c r="BL174">
        <f ca="1"/>
        <v>0</v>
      </c>
      <c r="BM174">
        <f ca="1"/>
        <v>0</v>
      </c>
      <c r="BN174">
        <f ca="1"/>
        <v>0</v>
      </c>
      <c r="BO174">
        <f ca="1"/>
        <v>0</v>
      </c>
      <c r="BP174">
        <f ca="1"/>
        <v>0</v>
      </c>
      <c r="BQ174">
        <f ca="1"/>
        <v>0</v>
      </c>
      <c r="BR174" t="str">
        <f ca="1"/>
        <v/>
      </c>
      <c r="BS174">
        <f ca="1"/>
        <v>0</v>
      </c>
      <c r="BT174">
        <f ca="1"/>
        <v>0</v>
      </c>
      <c r="BU174" t="b">
        <f ca="1"/>
        <v>0</v>
      </c>
      <c r="BV174" t="b">
        <f ca="1"/>
        <v>0</v>
      </c>
      <c r="BW174">
        <f ca="1"/>
        <v>0</v>
      </c>
      <c r="BX174">
        <f ca="1"/>
        <v>0</v>
      </c>
      <c r="BY174">
        <f ca="1"/>
        <v>0</v>
      </c>
      <c r="BZ174">
        <f ca="1"/>
        <v>0</v>
      </c>
      <c r="CA174">
        <f ca="1"/>
        <v>1</v>
      </c>
      <c r="CB174">
        <f ca="1"/>
        <v>1</v>
      </c>
      <c r="CC174" t="b">
        <f ca="1"/>
        <v>1</v>
      </c>
      <c r="CD174" t="b">
        <f ca="1"/>
        <v>1</v>
      </c>
      <c r="CE174">
        <f ca="1"/>
        <v>0</v>
      </c>
      <c r="CF174">
        <f ca="1"/>
        <v>0</v>
      </c>
      <c r="CG174">
        <f ca="1"/>
        <v>0</v>
      </c>
      <c r="CH174">
        <f ca="1"/>
        <v>84</v>
      </c>
      <c r="CI174">
        <f ca="1"/>
        <v>96</v>
      </c>
      <c r="CJ174">
        <f ca="1"/>
        <v>0</v>
      </c>
      <c r="CK174">
        <f ca="1"/>
        <v>0</v>
      </c>
      <c r="CL174">
        <f ca="1"/>
        <v>0</v>
      </c>
      <c r="CM174">
        <f ca="1"/>
        <v>0</v>
      </c>
      <c r="CN174">
        <f ca="1"/>
        <v>0</v>
      </c>
      <c r="CO174">
        <f ca="1"/>
        <v>0</v>
      </c>
      <c r="CP174">
        <f ca="1"/>
        <v>0</v>
      </c>
      <c r="CQ174">
        <f ca="1"/>
        <v>0</v>
      </c>
      <c r="CR174">
        <f ca="1"/>
        <v>0</v>
      </c>
      <c r="CS174">
        <f ca="1"/>
        <v>0</v>
      </c>
      <c r="CT174">
        <f ca="1"/>
        <v>0</v>
      </c>
      <c r="CU174">
        <f ca="1"/>
        <v>0</v>
      </c>
      <c r="CV174">
        <f ca="1"/>
        <v>0</v>
      </c>
      <c r="CW174">
        <f ca="1"/>
        <v>0</v>
      </c>
      <c r="CX174">
        <f ca="1"/>
        <v>0</v>
      </c>
      <c r="CY174">
        <f ca="1"/>
        <v>0</v>
      </c>
      <c r="CZ174">
        <f ca="1"/>
        <v>0</v>
      </c>
      <c r="DA174">
        <f ca="1"/>
        <v>0</v>
      </c>
      <c r="DB174" t="b">
        <f ca="1"/>
        <v>0</v>
      </c>
      <c r="DC174" t="b">
        <f ca="1"/>
        <v>1</v>
      </c>
      <c r="DD174">
        <f ca="1"/>
        <v>0</v>
      </c>
      <c r="DE174" t="b">
        <f ca="1"/>
        <v>0</v>
      </c>
      <c r="DF174">
        <f ca="1"/>
        <v>0</v>
      </c>
    </row>
    <row r="175" spans="1:110" x14ac:dyDescent="0.2">
      <c r="A175" t="str">
        <f ca="1"/>
        <v>6_9 Chalet</v>
      </c>
      <c r="B175">
        <f ca="1"/>
        <v>10</v>
      </c>
      <c r="C175">
        <f ca="1"/>
        <v>0</v>
      </c>
      <c r="D175">
        <f ca="1"/>
        <v>0</v>
      </c>
      <c r="E175">
        <f ca="1"/>
        <v>0</v>
      </c>
      <c r="F175">
        <f ca="1"/>
        <v>0</v>
      </c>
      <c r="G175">
        <f ca="1"/>
        <v>0</v>
      </c>
      <c r="H175">
        <f ca="1"/>
        <v>0</v>
      </c>
      <c r="I175">
        <f ca="1"/>
        <v>0</v>
      </c>
      <c r="J175" t="str">
        <f ca="1"/>
        <v>1:55</v>
      </c>
      <c r="K175" t="b">
        <f ca="1"/>
        <v>0</v>
      </c>
      <c r="L175" t="b">
        <f ca="1"/>
        <v>1</v>
      </c>
      <c r="M175" t="b">
        <f ca="1"/>
        <v>0</v>
      </c>
      <c r="N175" t="str">
        <f ca="1"/>
        <v>Zofia</v>
      </c>
      <c r="O175" t="b">
        <f ca="1"/>
        <v>0</v>
      </c>
      <c r="P175">
        <f ca="1"/>
        <v>0</v>
      </c>
      <c r="Q175">
        <f ca="1"/>
        <v>0</v>
      </c>
      <c r="R175">
        <f ca="1"/>
        <v>0</v>
      </c>
      <c r="S175">
        <f ca="1"/>
        <v>0</v>
      </c>
      <c r="T175">
        <f ca="1"/>
        <v>0</v>
      </c>
      <c r="U175">
        <f ca="1"/>
        <v>0</v>
      </c>
      <c r="V175">
        <f ca="1"/>
        <v>0</v>
      </c>
      <c r="W175">
        <f ca="1"/>
        <v>0</v>
      </c>
      <c r="X175">
        <f ca="1"/>
        <v>0</v>
      </c>
      <c r="Y175">
        <f ca="1"/>
        <v>0</v>
      </c>
      <c r="Z175">
        <f ca="1"/>
        <v>10</v>
      </c>
      <c r="AA175">
        <f ca="1"/>
        <v>0</v>
      </c>
      <c r="AB175">
        <f ca="1"/>
        <v>0</v>
      </c>
      <c r="AC175">
        <f ca="1"/>
        <v>0</v>
      </c>
      <c r="AD175">
        <f ca="1"/>
        <v>0</v>
      </c>
      <c r="AE175">
        <f ca="1"/>
        <v>0</v>
      </c>
      <c r="AF175">
        <f ca="1"/>
        <v>0</v>
      </c>
      <c r="AG175">
        <f ca="1"/>
        <v>0</v>
      </c>
      <c r="AH175">
        <f ca="1"/>
        <v>0</v>
      </c>
      <c r="AI175">
        <f ca="1"/>
        <v>0</v>
      </c>
      <c r="AJ175">
        <f ca="1"/>
        <v>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  <c r="AQ175">
        <f ca="1"/>
        <v>0</v>
      </c>
      <c r="AR175">
        <f ca="1"/>
        <v>0</v>
      </c>
      <c r="AS175">
        <f ca="1"/>
        <v>0</v>
      </c>
      <c r="AT175">
        <f ca="1"/>
        <v>0</v>
      </c>
      <c r="AU175">
        <f ca="1"/>
        <v>0</v>
      </c>
      <c r="AV175">
        <f ca="1"/>
        <v>0</v>
      </c>
      <c r="AW175">
        <f ca="1"/>
        <v>0</v>
      </c>
      <c r="AX175">
        <f ca="1"/>
        <v>0</v>
      </c>
      <c r="AY175">
        <f ca="1"/>
        <v>0</v>
      </c>
      <c r="AZ175">
        <f ca="1"/>
        <v>0</v>
      </c>
      <c r="BA175">
        <f ca="1"/>
        <v>0</v>
      </c>
      <c r="BB175">
        <f ca="1"/>
        <v>0</v>
      </c>
      <c r="BC175">
        <f ca="1"/>
        <v>0</v>
      </c>
      <c r="BD175">
        <f ca="1"/>
        <v>0</v>
      </c>
      <c r="BE175">
        <f ca="1"/>
        <v>0</v>
      </c>
      <c r="BF175">
        <f ca="1"/>
        <v>0</v>
      </c>
      <c r="BG175">
        <f ca="1"/>
        <v>0</v>
      </c>
      <c r="BH175">
        <f ca="1"/>
        <v>0</v>
      </c>
      <c r="BI175">
        <f ca="1"/>
        <v>0</v>
      </c>
      <c r="BJ175">
        <f ca="1"/>
        <v>0</v>
      </c>
      <c r="BK175">
        <f ca="1"/>
        <v>0</v>
      </c>
      <c r="BL175">
        <f ca="1"/>
        <v>0</v>
      </c>
      <c r="BM175">
        <f ca="1"/>
        <v>0</v>
      </c>
      <c r="BN175">
        <f ca="1"/>
        <v>0</v>
      </c>
      <c r="BO175">
        <f ca="1"/>
        <v>0</v>
      </c>
      <c r="BP175">
        <f ca="1"/>
        <v>0</v>
      </c>
      <c r="BQ175">
        <f ca="1"/>
        <v>0</v>
      </c>
      <c r="BR175" t="str">
        <f ca="1"/>
        <v/>
      </c>
      <c r="BS175">
        <f ca="1"/>
        <v>0</v>
      </c>
      <c r="BT175">
        <f ca="1"/>
        <v>0</v>
      </c>
      <c r="BU175" t="b">
        <f ca="1"/>
        <v>0</v>
      </c>
      <c r="BV175" t="b">
        <f ca="1"/>
        <v>0</v>
      </c>
      <c r="BW175">
        <f ca="1"/>
        <v>0</v>
      </c>
      <c r="BX175">
        <f ca="1"/>
        <v>0</v>
      </c>
      <c r="BY175">
        <f ca="1"/>
        <v>0</v>
      </c>
      <c r="BZ175">
        <f ca="1"/>
        <v>0</v>
      </c>
      <c r="CA175">
        <f ca="1"/>
        <v>0</v>
      </c>
      <c r="CB175">
        <f ca="1"/>
        <v>0</v>
      </c>
      <c r="CC175" t="b">
        <f ca="1"/>
        <v>0</v>
      </c>
      <c r="CD175" t="b">
        <f ca="1"/>
        <v>1</v>
      </c>
      <c r="CE175">
        <f ca="1"/>
        <v>0</v>
      </c>
      <c r="CF175">
        <f ca="1"/>
        <v>0</v>
      </c>
      <c r="CG175">
        <f ca="1"/>
        <v>0</v>
      </c>
      <c r="CH175">
        <f ca="1"/>
        <v>115</v>
      </c>
      <c r="CI175">
        <f ca="1"/>
        <v>65</v>
      </c>
      <c r="CJ175">
        <f ca="1"/>
        <v>0</v>
      </c>
      <c r="CK175">
        <f ca="1"/>
        <v>0</v>
      </c>
      <c r="CL175">
        <f ca="1"/>
        <v>0</v>
      </c>
      <c r="CM175">
        <f ca="1"/>
        <v>0</v>
      </c>
      <c r="CN175">
        <f ca="1"/>
        <v>0</v>
      </c>
      <c r="CO175">
        <f ca="1"/>
        <v>0</v>
      </c>
      <c r="CP175">
        <f ca="1"/>
        <v>0</v>
      </c>
      <c r="CQ175">
        <f ca="1"/>
        <v>0</v>
      </c>
      <c r="CR175">
        <f ca="1"/>
        <v>0</v>
      </c>
      <c r="CS175">
        <f ca="1"/>
        <v>0</v>
      </c>
      <c r="CT175">
        <f ca="1"/>
        <v>0</v>
      </c>
      <c r="CU175">
        <f ca="1"/>
        <v>0</v>
      </c>
      <c r="CV175">
        <f ca="1"/>
        <v>0</v>
      </c>
      <c r="CW175">
        <f ca="1"/>
        <v>0</v>
      </c>
      <c r="CX175">
        <f ca="1"/>
        <v>0</v>
      </c>
      <c r="CY175">
        <f ca="1"/>
        <v>0</v>
      </c>
      <c r="CZ175">
        <f ca="1"/>
        <v>0</v>
      </c>
      <c r="DA175">
        <f ca="1"/>
        <v>0</v>
      </c>
      <c r="DB175" t="b">
        <f ca="1"/>
        <v>1</v>
      </c>
      <c r="DC175" t="b">
        <f ca="1"/>
        <v>0</v>
      </c>
      <c r="DD175">
        <f ca="1"/>
        <v>0</v>
      </c>
      <c r="DE175" t="b">
        <f ca="1"/>
        <v>0</v>
      </c>
      <c r="DF175">
        <f ca="1"/>
        <v>0</v>
      </c>
    </row>
    <row r="176" spans="1:110" x14ac:dyDescent="0.2">
      <c r="A176" t="str">
        <f ca="1"/>
        <v>6_9 Chalet</v>
      </c>
      <c r="B176">
        <f ca="1"/>
        <v>11</v>
      </c>
      <c r="C176">
        <f ca="1"/>
        <v>0</v>
      </c>
      <c r="D176">
        <f ca="1"/>
        <v>0</v>
      </c>
      <c r="E176">
        <f ca="1"/>
        <v>0</v>
      </c>
      <c r="F176">
        <f ca="1"/>
        <v>0</v>
      </c>
      <c r="G176">
        <f ca="1"/>
        <v>0</v>
      </c>
      <c r="H176">
        <f ca="1"/>
        <v>0</v>
      </c>
      <c r="I176">
        <f ca="1"/>
        <v>0</v>
      </c>
      <c r="J176">
        <f ca="1"/>
        <v>0</v>
      </c>
      <c r="K176" t="b">
        <f ca="1"/>
        <v>0</v>
      </c>
      <c r="L176" t="b">
        <f ca="1"/>
        <v>0</v>
      </c>
      <c r="M176" t="b">
        <f ca="1"/>
        <v>0</v>
      </c>
      <c r="N176" t="str">
        <f ca="1"/>
        <v>Zofia</v>
      </c>
      <c r="O176" t="b">
        <f ca="1"/>
        <v>0</v>
      </c>
      <c r="P176">
        <f ca="1"/>
        <v>0</v>
      </c>
      <c r="Q176">
        <f ca="1"/>
        <v>0</v>
      </c>
      <c r="R176">
        <f ca="1"/>
        <v>0</v>
      </c>
      <c r="S176">
        <f ca="1"/>
        <v>0</v>
      </c>
      <c r="T176">
        <f ca="1"/>
        <v>0</v>
      </c>
      <c r="U176">
        <f ca="1"/>
        <v>0</v>
      </c>
      <c r="V176">
        <f ca="1"/>
        <v>0</v>
      </c>
      <c r="W176">
        <f ca="1"/>
        <v>0</v>
      </c>
      <c r="X176">
        <f ca="1"/>
        <v>0</v>
      </c>
      <c r="Y176">
        <f ca="1"/>
        <v>0</v>
      </c>
      <c r="Z176">
        <f ca="1"/>
        <v>11</v>
      </c>
      <c r="AA176">
        <f ca="1"/>
        <v>0</v>
      </c>
      <c r="AB176">
        <f ca="1"/>
        <v>0</v>
      </c>
      <c r="AC176">
        <f ca="1"/>
        <v>0</v>
      </c>
      <c r="AD176">
        <f ca="1"/>
        <v>0</v>
      </c>
      <c r="AE176">
        <f ca="1"/>
        <v>0</v>
      </c>
      <c r="AF176">
        <f ca="1"/>
        <v>0</v>
      </c>
      <c r="AG176">
        <f ca="1"/>
        <v>0</v>
      </c>
      <c r="AH176">
        <f ca="1"/>
        <v>0</v>
      </c>
      <c r="AI176">
        <f ca="1"/>
        <v>0</v>
      </c>
      <c r="AJ176">
        <f ca="1"/>
        <v>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  <c r="AQ176">
        <f ca="1"/>
        <v>0</v>
      </c>
      <c r="AR176">
        <f ca="1"/>
        <v>0</v>
      </c>
      <c r="AS176">
        <f ca="1"/>
        <v>0</v>
      </c>
      <c r="AT176">
        <f ca="1"/>
        <v>0</v>
      </c>
      <c r="AU176">
        <f ca="1"/>
        <v>0</v>
      </c>
      <c r="AV176">
        <f ca="1"/>
        <v>0</v>
      </c>
      <c r="AW176">
        <f ca="1"/>
        <v>0</v>
      </c>
      <c r="AX176">
        <f ca="1"/>
        <v>0</v>
      </c>
      <c r="AY176">
        <f ca="1"/>
        <v>0</v>
      </c>
      <c r="AZ176">
        <f ca="1"/>
        <v>0</v>
      </c>
      <c r="BA176">
        <f ca="1"/>
        <v>0</v>
      </c>
      <c r="BB176">
        <f ca="1"/>
        <v>0</v>
      </c>
      <c r="BC176">
        <f ca="1"/>
        <v>0</v>
      </c>
      <c r="BD176">
        <f ca="1"/>
        <v>0</v>
      </c>
      <c r="BE176">
        <f ca="1"/>
        <v>0</v>
      </c>
      <c r="BF176">
        <f ca="1"/>
        <v>0</v>
      </c>
      <c r="BG176">
        <f ca="1"/>
        <v>0</v>
      </c>
      <c r="BH176">
        <f ca="1"/>
        <v>0</v>
      </c>
      <c r="BI176">
        <f ca="1"/>
        <v>0</v>
      </c>
      <c r="BJ176">
        <f ca="1"/>
        <v>0</v>
      </c>
      <c r="BK176">
        <f ca="1"/>
        <v>0</v>
      </c>
      <c r="BL176">
        <f ca="1"/>
        <v>0</v>
      </c>
      <c r="BM176">
        <f ca="1"/>
        <v>0</v>
      </c>
      <c r="BN176">
        <f ca="1"/>
        <v>0</v>
      </c>
      <c r="BO176">
        <f ca="1"/>
        <v>0</v>
      </c>
      <c r="BP176">
        <f ca="1"/>
        <v>0</v>
      </c>
      <c r="BQ176">
        <f ca="1"/>
        <v>0</v>
      </c>
      <c r="BR176" t="str">
        <f ca="1"/>
        <v/>
      </c>
      <c r="BS176">
        <f ca="1"/>
        <v>0</v>
      </c>
      <c r="BT176">
        <f ca="1"/>
        <v>0</v>
      </c>
      <c r="BU176" t="b">
        <f ca="1"/>
        <v>0</v>
      </c>
      <c r="BV176" t="b">
        <f ca="1"/>
        <v>0</v>
      </c>
      <c r="BW176">
        <f ca="1"/>
        <v>0</v>
      </c>
      <c r="BX176">
        <f ca="1"/>
        <v>0</v>
      </c>
      <c r="BY176">
        <f ca="1"/>
        <v>0</v>
      </c>
      <c r="BZ176">
        <f ca="1"/>
        <v>0</v>
      </c>
      <c r="CA176">
        <f ca="1"/>
        <v>3</v>
      </c>
      <c r="CB176">
        <f ca="1"/>
        <v>3</v>
      </c>
      <c r="CC176" t="b">
        <f ca="1"/>
        <v>0</v>
      </c>
      <c r="CD176" t="b">
        <f ca="1"/>
        <v>1</v>
      </c>
      <c r="CE176">
        <f ca="1"/>
        <v>0</v>
      </c>
      <c r="CF176">
        <f ca="1"/>
        <v>0</v>
      </c>
      <c r="CG176">
        <f ca="1"/>
        <v>0</v>
      </c>
      <c r="CH176">
        <f ca="1"/>
        <v>0</v>
      </c>
      <c r="CI176" t="b">
        <f ca="1"/>
        <v>0</v>
      </c>
      <c r="CJ176">
        <f ca="1"/>
        <v>0</v>
      </c>
      <c r="CK176">
        <f ca="1"/>
        <v>0</v>
      </c>
      <c r="CL176">
        <f ca="1"/>
        <v>0</v>
      </c>
      <c r="CM176">
        <f ca="1"/>
        <v>0</v>
      </c>
      <c r="CN176">
        <f ca="1"/>
        <v>0</v>
      </c>
      <c r="CO176">
        <f ca="1"/>
        <v>0</v>
      </c>
      <c r="CP176">
        <f ca="1"/>
        <v>0</v>
      </c>
      <c r="CQ176">
        <f ca="1"/>
        <v>0</v>
      </c>
      <c r="CR176">
        <f ca="1"/>
        <v>0</v>
      </c>
      <c r="CS176">
        <f ca="1"/>
        <v>0</v>
      </c>
      <c r="CT176">
        <f ca="1"/>
        <v>0</v>
      </c>
      <c r="CU176">
        <f ca="1"/>
        <v>0</v>
      </c>
      <c r="CV176">
        <f ca="1"/>
        <v>0</v>
      </c>
      <c r="CW176">
        <f ca="1"/>
        <v>0</v>
      </c>
      <c r="CX176">
        <f ca="1"/>
        <v>0</v>
      </c>
      <c r="CY176">
        <f ca="1"/>
        <v>0</v>
      </c>
      <c r="CZ176">
        <f ca="1"/>
        <v>0</v>
      </c>
      <c r="DA176">
        <f ca="1"/>
        <v>0</v>
      </c>
      <c r="DB176" t="b">
        <f ca="1"/>
        <v>0</v>
      </c>
      <c r="DC176" t="b">
        <f ca="1"/>
        <v>0</v>
      </c>
      <c r="DD176">
        <f ca="1"/>
        <v>0</v>
      </c>
      <c r="DE176" t="b">
        <f ca="1"/>
        <v>0</v>
      </c>
      <c r="DF176">
        <f ca="1"/>
        <v>0</v>
      </c>
    </row>
    <row r="177" spans="1:110" x14ac:dyDescent="0.2">
      <c r="A177" t="str">
        <f ca="1"/>
        <v>6_9 Chalet</v>
      </c>
      <c r="B177">
        <f ca="1"/>
        <v>12</v>
      </c>
      <c r="C177">
        <f ca="1"/>
        <v>0</v>
      </c>
      <c r="D177">
        <f ca="1"/>
        <v>0</v>
      </c>
      <c r="E177">
        <f ca="1"/>
        <v>0</v>
      </c>
      <c r="F177">
        <f ca="1"/>
        <v>0</v>
      </c>
      <c r="G177">
        <f ca="1"/>
        <v>0</v>
      </c>
      <c r="H177">
        <f ca="1"/>
        <v>0</v>
      </c>
      <c r="I177">
        <f ca="1"/>
        <v>0</v>
      </c>
      <c r="J177" t="str">
        <f ca="1"/>
        <v>1:32</v>
      </c>
      <c r="K177" t="b">
        <f ca="1"/>
        <v>0</v>
      </c>
      <c r="L177" t="b">
        <f ca="1"/>
        <v>0</v>
      </c>
      <c r="M177" t="b">
        <f ca="1"/>
        <v>0</v>
      </c>
      <c r="N177" t="str">
        <f ca="1"/>
        <v>Zofia</v>
      </c>
      <c r="O177" t="b">
        <f ca="1"/>
        <v>0</v>
      </c>
      <c r="P177">
        <f ca="1"/>
        <v>0</v>
      </c>
      <c r="Q177">
        <f ca="1"/>
        <v>0</v>
      </c>
      <c r="R177">
        <f ca="1"/>
        <v>0</v>
      </c>
      <c r="S177">
        <f ca="1"/>
        <v>0</v>
      </c>
      <c r="T177">
        <f ca="1"/>
        <v>0</v>
      </c>
      <c r="U177">
        <f ca="1"/>
        <v>0</v>
      </c>
      <c r="V177">
        <f ca="1"/>
        <v>0</v>
      </c>
      <c r="W177">
        <f ca="1"/>
        <v>0</v>
      </c>
      <c r="X177">
        <f ca="1"/>
        <v>0</v>
      </c>
      <c r="Y177">
        <f ca="1"/>
        <v>0</v>
      </c>
      <c r="Z177">
        <f ca="1"/>
        <v>12</v>
      </c>
      <c r="AA177">
        <f ca="1"/>
        <v>0</v>
      </c>
      <c r="AB177">
        <f ca="1"/>
        <v>0</v>
      </c>
      <c r="AC177">
        <f ca="1"/>
        <v>0</v>
      </c>
      <c r="AD177">
        <f ca="1"/>
        <v>0</v>
      </c>
      <c r="AE177">
        <f ca="1"/>
        <v>0</v>
      </c>
      <c r="AF177">
        <f ca="1"/>
        <v>0</v>
      </c>
      <c r="AG177">
        <f ca="1"/>
        <v>0</v>
      </c>
      <c r="AH177">
        <f ca="1"/>
        <v>0</v>
      </c>
      <c r="AI177">
        <f ca="1"/>
        <v>0</v>
      </c>
      <c r="AJ177">
        <f ca="1"/>
        <v>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>
        <f ca="1"/>
        <v>0</v>
      </c>
      <c r="AP177">
        <f ca="1"/>
        <v>0</v>
      </c>
      <c r="AQ177">
        <f ca="1"/>
        <v>0</v>
      </c>
      <c r="AR177">
        <f ca="1"/>
        <v>0</v>
      </c>
      <c r="AS177">
        <f ca="1"/>
        <v>0</v>
      </c>
      <c r="AT177">
        <f ca="1"/>
        <v>0</v>
      </c>
      <c r="AU177">
        <f ca="1"/>
        <v>0</v>
      </c>
      <c r="AV177">
        <f ca="1"/>
        <v>0</v>
      </c>
      <c r="AW177">
        <f ca="1"/>
        <v>0</v>
      </c>
      <c r="AX177">
        <f ca="1"/>
        <v>0</v>
      </c>
      <c r="AY177">
        <f ca="1"/>
        <v>0</v>
      </c>
      <c r="AZ177">
        <f ca="1"/>
        <v>0</v>
      </c>
      <c r="BA177">
        <f ca="1"/>
        <v>0</v>
      </c>
      <c r="BB177">
        <f ca="1"/>
        <v>0</v>
      </c>
      <c r="BC177">
        <f ca="1"/>
        <v>0</v>
      </c>
      <c r="BD177">
        <f ca="1"/>
        <v>0</v>
      </c>
      <c r="BE177">
        <f ca="1"/>
        <v>0</v>
      </c>
      <c r="BF177">
        <f ca="1"/>
        <v>0</v>
      </c>
      <c r="BG177">
        <f ca="1"/>
        <v>0</v>
      </c>
      <c r="BH177">
        <f ca="1"/>
        <v>0</v>
      </c>
      <c r="BI177">
        <f ca="1"/>
        <v>0</v>
      </c>
      <c r="BJ177">
        <f ca="1"/>
        <v>0</v>
      </c>
      <c r="BK177">
        <f ca="1"/>
        <v>0</v>
      </c>
      <c r="BL177">
        <f ca="1"/>
        <v>0</v>
      </c>
      <c r="BM177">
        <f ca="1"/>
        <v>0</v>
      </c>
      <c r="BN177">
        <f ca="1"/>
        <v>0</v>
      </c>
      <c r="BO177">
        <f ca="1"/>
        <v>0</v>
      </c>
      <c r="BP177">
        <f ca="1"/>
        <v>0</v>
      </c>
      <c r="BQ177">
        <f ca="1"/>
        <v>0</v>
      </c>
      <c r="BR177" t="str">
        <f ca="1"/>
        <v/>
      </c>
      <c r="BS177">
        <f ca="1"/>
        <v>0</v>
      </c>
      <c r="BT177">
        <f ca="1"/>
        <v>0</v>
      </c>
      <c r="BU177" t="b">
        <f ca="1"/>
        <v>0</v>
      </c>
      <c r="BV177" t="b">
        <f ca="1"/>
        <v>0</v>
      </c>
      <c r="BW177">
        <f ca="1"/>
        <v>0</v>
      </c>
      <c r="BX177">
        <f ca="1"/>
        <v>0</v>
      </c>
      <c r="BY177">
        <f ca="1"/>
        <v>0</v>
      </c>
      <c r="BZ177">
        <f ca="1"/>
        <v>0</v>
      </c>
      <c r="CA177">
        <f ca="1"/>
        <v>1</v>
      </c>
      <c r="CB177">
        <f ca="1"/>
        <v>1</v>
      </c>
      <c r="CC177" t="b">
        <f ca="1"/>
        <v>1</v>
      </c>
      <c r="CD177" t="b">
        <f ca="1"/>
        <v>1</v>
      </c>
      <c r="CE177">
        <f ca="1"/>
        <v>0</v>
      </c>
      <c r="CF177">
        <f ca="1"/>
        <v>0</v>
      </c>
      <c r="CG177">
        <f ca="1"/>
        <v>0</v>
      </c>
      <c r="CH177">
        <f ca="1"/>
        <v>92</v>
      </c>
      <c r="CI177">
        <f ca="1"/>
        <v>88</v>
      </c>
      <c r="CJ177">
        <f ca="1"/>
        <v>0</v>
      </c>
      <c r="CK177">
        <f ca="1"/>
        <v>0</v>
      </c>
      <c r="CL177">
        <f ca="1"/>
        <v>0</v>
      </c>
      <c r="CM177">
        <f ca="1"/>
        <v>0</v>
      </c>
      <c r="CN177">
        <f ca="1"/>
        <v>0</v>
      </c>
      <c r="CO177">
        <f ca="1"/>
        <v>0</v>
      </c>
      <c r="CP177">
        <f ca="1"/>
        <v>0</v>
      </c>
      <c r="CQ177">
        <f ca="1"/>
        <v>0</v>
      </c>
      <c r="CR177">
        <f ca="1"/>
        <v>0</v>
      </c>
      <c r="CS177">
        <f ca="1"/>
        <v>0</v>
      </c>
      <c r="CT177">
        <f ca="1"/>
        <v>0</v>
      </c>
      <c r="CU177">
        <f ca="1"/>
        <v>0</v>
      </c>
      <c r="CV177">
        <f ca="1"/>
        <v>0</v>
      </c>
      <c r="CW177">
        <f ca="1"/>
        <v>0</v>
      </c>
      <c r="CX177">
        <f ca="1"/>
        <v>0</v>
      </c>
      <c r="CY177">
        <f ca="1"/>
        <v>0</v>
      </c>
      <c r="CZ177">
        <f ca="1"/>
        <v>0</v>
      </c>
      <c r="DA177">
        <f ca="1"/>
        <v>0</v>
      </c>
      <c r="DB177" t="b">
        <f ca="1"/>
        <v>0</v>
      </c>
      <c r="DC177" t="b">
        <f ca="1"/>
        <v>0</v>
      </c>
      <c r="DD177">
        <f ca="1"/>
        <v>0</v>
      </c>
      <c r="DE177" t="b">
        <f ca="1"/>
        <v>0</v>
      </c>
      <c r="DF177">
        <f ca="1"/>
        <v>0</v>
      </c>
    </row>
    <row r="178" spans="1:110" x14ac:dyDescent="0.2">
      <c r="A178" t="str">
        <f ca="1"/>
        <v>6_9 Border</v>
      </c>
      <c r="B178">
        <f ca="1"/>
        <v>1</v>
      </c>
      <c r="C178">
        <f ca="1"/>
        <v>0</v>
      </c>
      <c r="D178">
        <f ca="1"/>
        <v>0</v>
      </c>
      <c r="E178">
        <f ca="1"/>
        <v>0</v>
      </c>
      <c r="F178">
        <f ca="1"/>
        <v>0</v>
      </c>
      <c r="G178">
        <f ca="1"/>
        <v>0</v>
      </c>
      <c r="H178">
        <f ca="1"/>
        <v>0</v>
      </c>
      <c r="I178">
        <f ca="1"/>
        <v>0</v>
      </c>
      <c r="J178" t="str">
        <f ca="1"/>
        <v>1:46</v>
      </c>
      <c r="K178" t="b">
        <f ca="1"/>
        <v>0</v>
      </c>
      <c r="L178" t="b">
        <f ca="1"/>
        <v>0</v>
      </c>
      <c r="M178" t="b">
        <f ca="1"/>
        <v>0</v>
      </c>
      <c r="N178" t="str">
        <f ca="1"/>
        <v>Zofia</v>
      </c>
      <c r="O178" t="b">
        <f ca="1"/>
        <v>0</v>
      </c>
      <c r="P178">
        <f ca="1"/>
        <v>0</v>
      </c>
      <c r="Q178">
        <f ca="1"/>
        <v>0</v>
      </c>
      <c r="R178">
        <f ca="1"/>
        <v>0</v>
      </c>
      <c r="S178">
        <f ca="1"/>
        <v>0</v>
      </c>
      <c r="T178">
        <f ca="1"/>
        <v>0</v>
      </c>
      <c r="U178">
        <f ca="1"/>
        <v>0</v>
      </c>
      <c r="V178">
        <f ca="1"/>
        <v>0</v>
      </c>
      <c r="W178">
        <f ca="1"/>
        <v>0</v>
      </c>
      <c r="X178">
        <f ca="1"/>
        <v>0</v>
      </c>
      <c r="Y178">
        <f ca="1"/>
        <v>0</v>
      </c>
      <c r="Z178">
        <f ca="1"/>
        <v>1</v>
      </c>
      <c r="AA178">
        <f ca="1"/>
        <v>0</v>
      </c>
      <c r="AB178">
        <f ca="1"/>
        <v>0</v>
      </c>
      <c r="AC178">
        <f ca="1"/>
        <v>0</v>
      </c>
      <c r="AD178">
        <f ca="1"/>
        <v>0</v>
      </c>
      <c r="AE178">
        <f ca="1"/>
        <v>0</v>
      </c>
      <c r="AF178">
        <f ca="1"/>
        <v>0</v>
      </c>
      <c r="AG178">
        <f ca="1"/>
        <v>0</v>
      </c>
      <c r="AH178">
        <f ca="1"/>
        <v>0</v>
      </c>
      <c r="AI178">
        <f ca="1"/>
        <v>0</v>
      </c>
      <c r="AJ178">
        <f ca="1"/>
        <v>0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  <c r="AQ178">
        <f ca="1"/>
        <v>0</v>
      </c>
      <c r="AR178">
        <f ca="1"/>
        <v>0</v>
      </c>
      <c r="AS178">
        <f ca="1"/>
        <v>0</v>
      </c>
      <c r="AT178">
        <f ca="1"/>
        <v>0</v>
      </c>
      <c r="AU178">
        <f ca="1"/>
        <v>0</v>
      </c>
      <c r="AV178">
        <f ca="1"/>
        <v>0</v>
      </c>
      <c r="AW178">
        <f ca="1"/>
        <v>0</v>
      </c>
      <c r="AX178">
        <f ca="1"/>
        <v>0</v>
      </c>
      <c r="AY178">
        <f ca="1"/>
        <v>0</v>
      </c>
      <c r="AZ178">
        <f ca="1"/>
        <v>0</v>
      </c>
      <c r="BA178">
        <f ca="1"/>
        <v>0</v>
      </c>
      <c r="BB178">
        <f ca="1"/>
        <v>0</v>
      </c>
      <c r="BC178">
        <f ca="1"/>
        <v>0</v>
      </c>
      <c r="BD178">
        <f ca="1"/>
        <v>0</v>
      </c>
      <c r="BE178">
        <f ca="1"/>
        <v>0</v>
      </c>
      <c r="BF178">
        <f ca="1"/>
        <v>0</v>
      </c>
      <c r="BG178">
        <f ca="1"/>
        <v>0</v>
      </c>
      <c r="BH178">
        <f ca="1"/>
        <v>0</v>
      </c>
      <c r="BI178">
        <f ca="1"/>
        <v>0</v>
      </c>
      <c r="BJ178">
        <f ca="1"/>
        <v>0</v>
      </c>
      <c r="BK178">
        <f ca="1"/>
        <v>0</v>
      </c>
      <c r="BL178">
        <f ca="1"/>
        <v>0</v>
      </c>
      <c r="BM178">
        <f ca="1"/>
        <v>0</v>
      </c>
      <c r="BN178">
        <f ca="1"/>
        <v>0</v>
      </c>
      <c r="BO178">
        <f ca="1"/>
        <v>0</v>
      </c>
      <c r="BP178">
        <f ca="1"/>
        <v>0</v>
      </c>
      <c r="BQ178">
        <f ca="1"/>
        <v>0</v>
      </c>
      <c r="BR178" t="str">
        <f ca="1"/>
        <v/>
      </c>
      <c r="BS178">
        <f ca="1"/>
        <v>0</v>
      </c>
      <c r="BT178">
        <f ca="1"/>
        <v>0</v>
      </c>
      <c r="BU178" t="b">
        <f ca="1"/>
        <v>0</v>
      </c>
      <c r="BV178" t="b">
        <f ca="1"/>
        <v>0</v>
      </c>
      <c r="BW178">
        <f ca="1"/>
        <v>0</v>
      </c>
      <c r="BX178">
        <f ca="1"/>
        <v>0</v>
      </c>
      <c r="BY178">
        <f ca="1"/>
        <v>0</v>
      </c>
      <c r="BZ178">
        <f ca="1"/>
        <v>0</v>
      </c>
      <c r="CA178">
        <f ca="1"/>
        <v>0</v>
      </c>
      <c r="CB178">
        <f ca="1"/>
        <v>0</v>
      </c>
      <c r="CC178" t="b">
        <f ca="1"/>
        <v>0</v>
      </c>
      <c r="CD178" t="b">
        <f ca="1"/>
        <v>0</v>
      </c>
      <c r="CE178">
        <f ca="1"/>
        <v>0</v>
      </c>
      <c r="CF178">
        <f ca="1"/>
        <v>0</v>
      </c>
      <c r="CG178">
        <f ca="1"/>
        <v>0</v>
      </c>
      <c r="CH178">
        <f ca="1"/>
        <v>106</v>
      </c>
      <c r="CI178">
        <f ca="1"/>
        <v>74</v>
      </c>
      <c r="CJ178">
        <f ca="1"/>
        <v>0</v>
      </c>
      <c r="CK178">
        <f ca="1"/>
        <v>0</v>
      </c>
      <c r="CL178">
        <f ca="1"/>
        <v>0</v>
      </c>
      <c r="CM178">
        <f ca="1"/>
        <v>0</v>
      </c>
      <c r="CN178">
        <f ca="1"/>
        <v>0</v>
      </c>
      <c r="CO178">
        <f ca="1"/>
        <v>0</v>
      </c>
      <c r="CP178">
        <f ca="1"/>
        <v>0</v>
      </c>
      <c r="CQ178">
        <f ca="1"/>
        <v>0</v>
      </c>
      <c r="CR178">
        <f ca="1"/>
        <v>0</v>
      </c>
      <c r="CS178">
        <f ca="1"/>
        <v>0</v>
      </c>
      <c r="CT178">
        <f ca="1"/>
        <v>0</v>
      </c>
      <c r="CU178" t="b">
        <f ca="1"/>
        <v>0</v>
      </c>
      <c r="CV178" t="b">
        <f ca="1"/>
        <v>1</v>
      </c>
      <c r="CW178">
        <f ca="1"/>
        <v>74</v>
      </c>
      <c r="CX178">
        <f ca="1"/>
        <v>110</v>
      </c>
      <c r="CY178">
        <f ca="1"/>
        <v>0</v>
      </c>
      <c r="CZ178">
        <f ca="1"/>
        <v>1</v>
      </c>
      <c r="DA178">
        <f ca="1"/>
        <v>0</v>
      </c>
      <c r="DB178" t="b">
        <f ca="1"/>
        <v>0</v>
      </c>
      <c r="DC178" t="b">
        <f ca="1"/>
        <v>0</v>
      </c>
      <c r="DD178">
        <f ca="1"/>
        <v>0</v>
      </c>
      <c r="DE178" t="b">
        <f ca="1"/>
        <v>0</v>
      </c>
      <c r="DF178">
        <f ca="1"/>
        <v>0</v>
      </c>
    </row>
    <row r="179" spans="1:110" x14ac:dyDescent="0.2">
      <c r="A179" t="str">
        <f ca="1"/>
        <v>6_9 Border</v>
      </c>
      <c r="B179">
        <f ca="1"/>
        <v>2</v>
      </c>
      <c r="C179">
        <f ca="1"/>
        <v>0</v>
      </c>
      <c r="D179">
        <f ca="1"/>
        <v>0</v>
      </c>
      <c r="E179">
        <f ca="1"/>
        <v>0</v>
      </c>
      <c r="F179">
        <f ca="1"/>
        <v>0</v>
      </c>
      <c r="G179">
        <f ca="1"/>
        <v>0</v>
      </c>
      <c r="H179">
        <f ca="1"/>
        <v>0</v>
      </c>
      <c r="I179">
        <f ca="1"/>
        <v>0</v>
      </c>
      <c r="J179" t="str">
        <f ca="1"/>
        <v>0:02</v>
      </c>
      <c r="K179" t="b">
        <f ca="1"/>
        <v>0</v>
      </c>
      <c r="L179" t="b">
        <f ca="1"/>
        <v>0</v>
      </c>
      <c r="M179" t="b">
        <f ca="1"/>
        <v>0</v>
      </c>
      <c r="N179" t="str">
        <f ca="1"/>
        <v>Zofia</v>
      </c>
      <c r="O179" t="b">
        <f ca="1"/>
        <v>0</v>
      </c>
      <c r="P179">
        <f ca="1"/>
        <v>0</v>
      </c>
      <c r="Q179">
        <f ca="1"/>
        <v>0</v>
      </c>
      <c r="R179">
        <f ca="1"/>
        <v>0</v>
      </c>
      <c r="S179">
        <f ca="1"/>
        <v>0</v>
      </c>
      <c r="T179">
        <f ca="1"/>
        <v>0</v>
      </c>
      <c r="U179">
        <f ca="1"/>
        <v>0</v>
      </c>
      <c r="V179">
        <f ca="1"/>
        <v>0</v>
      </c>
      <c r="W179">
        <f ca="1"/>
        <v>0</v>
      </c>
      <c r="X179">
        <f ca="1"/>
        <v>0</v>
      </c>
      <c r="Y179">
        <f ca="1"/>
        <v>0</v>
      </c>
      <c r="Z179">
        <f ca="1"/>
        <v>2</v>
      </c>
      <c r="AA179">
        <f ca="1"/>
        <v>0</v>
      </c>
      <c r="AB179">
        <f ca="1"/>
        <v>0</v>
      </c>
      <c r="AC179">
        <f ca="1"/>
        <v>0</v>
      </c>
      <c r="AD179">
        <f ca="1"/>
        <v>0</v>
      </c>
      <c r="AE179">
        <f ca="1"/>
        <v>0</v>
      </c>
      <c r="AF179">
        <f ca="1"/>
        <v>0</v>
      </c>
      <c r="AG179">
        <f ca="1"/>
        <v>0</v>
      </c>
      <c r="AH179">
        <f ca="1"/>
        <v>0</v>
      </c>
      <c r="AI179">
        <f ca="1"/>
        <v>0</v>
      </c>
      <c r="AJ179">
        <f ca="1"/>
        <v>0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  <c r="AQ179">
        <f ca="1"/>
        <v>0</v>
      </c>
      <c r="AR179">
        <f ca="1"/>
        <v>0</v>
      </c>
      <c r="AS179">
        <f ca="1"/>
        <v>0</v>
      </c>
      <c r="AT179">
        <f ca="1"/>
        <v>0</v>
      </c>
      <c r="AU179">
        <f ca="1"/>
        <v>0</v>
      </c>
      <c r="AV179">
        <f ca="1"/>
        <v>0</v>
      </c>
      <c r="AW179">
        <f ca="1"/>
        <v>0</v>
      </c>
      <c r="AX179">
        <f ca="1"/>
        <v>0</v>
      </c>
      <c r="AY179">
        <f ca="1"/>
        <v>0</v>
      </c>
      <c r="AZ179">
        <f ca="1"/>
        <v>0</v>
      </c>
      <c r="BA179">
        <f ca="1"/>
        <v>0</v>
      </c>
      <c r="BB179">
        <f ca="1"/>
        <v>0</v>
      </c>
      <c r="BC179">
        <f ca="1"/>
        <v>0</v>
      </c>
      <c r="BD179">
        <f ca="1"/>
        <v>0</v>
      </c>
      <c r="BE179">
        <f ca="1"/>
        <v>0</v>
      </c>
      <c r="BF179">
        <f ca="1"/>
        <v>0</v>
      </c>
      <c r="BG179">
        <f ca="1"/>
        <v>0</v>
      </c>
      <c r="BH179">
        <f ca="1"/>
        <v>0</v>
      </c>
      <c r="BI179">
        <f ca="1"/>
        <v>0</v>
      </c>
      <c r="BJ179">
        <f ca="1"/>
        <v>0</v>
      </c>
      <c r="BK179">
        <f ca="1"/>
        <v>0</v>
      </c>
      <c r="BL179">
        <f ca="1"/>
        <v>0</v>
      </c>
      <c r="BM179">
        <f ca="1"/>
        <v>0</v>
      </c>
      <c r="BN179">
        <f ca="1"/>
        <v>0</v>
      </c>
      <c r="BO179">
        <f ca="1"/>
        <v>0</v>
      </c>
      <c r="BP179">
        <f ca="1"/>
        <v>0</v>
      </c>
      <c r="BQ179">
        <f ca="1"/>
        <v>0</v>
      </c>
      <c r="BR179" t="str">
        <f ca="1"/>
        <v/>
      </c>
      <c r="BS179">
        <f ca="1"/>
        <v>0</v>
      </c>
      <c r="BT179">
        <f ca="1"/>
        <v>0</v>
      </c>
      <c r="BU179" t="b">
        <f ca="1"/>
        <v>0</v>
      </c>
      <c r="BV179" t="b">
        <f ca="1"/>
        <v>0</v>
      </c>
      <c r="BW179">
        <f ca="1"/>
        <v>0</v>
      </c>
      <c r="BX179">
        <f ca="1"/>
        <v>0</v>
      </c>
      <c r="BY179">
        <f ca="1"/>
        <v>0</v>
      </c>
      <c r="BZ179">
        <f ca="1"/>
        <v>0</v>
      </c>
      <c r="CA179">
        <f ca="1"/>
        <v>2</v>
      </c>
      <c r="CB179">
        <f ca="1"/>
        <v>1</v>
      </c>
      <c r="CC179" t="b">
        <f ca="1"/>
        <v>1</v>
      </c>
      <c r="CD179" t="b">
        <f ca="1"/>
        <v>1</v>
      </c>
      <c r="CE179">
        <f ca="1"/>
        <v>0</v>
      </c>
      <c r="CF179">
        <f ca="1"/>
        <v>0</v>
      </c>
      <c r="CG179">
        <f ca="1"/>
        <v>0</v>
      </c>
      <c r="CH179">
        <f ca="1"/>
        <v>2</v>
      </c>
      <c r="CI179">
        <f ca="1"/>
        <v>178</v>
      </c>
      <c r="CJ179">
        <f ca="1"/>
        <v>0</v>
      </c>
      <c r="CK179">
        <f ca="1"/>
        <v>0</v>
      </c>
      <c r="CL179">
        <f ca="1"/>
        <v>0</v>
      </c>
      <c r="CM179">
        <f ca="1"/>
        <v>0</v>
      </c>
      <c r="CN179">
        <f ca="1"/>
        <v>0</v>
      </c>
      <c r="CO179">
        <f ca="1"/>
        <v>0</v>
      </c>
      <c r="CP179">
        <f ca="1"/>
        <v>0</v>
      </c>
      <c r="CQ179">
        <f ca="1"/>
        <v>0</v>
      </c>
      <c r="CR179">
        <f ca="1"/>
        <v>0</v>
      </c>
      <c r="CS179">
        <f ca="1"/>
        <v>0</v>
      </c>
      <c r="CT179">
        <f ca="1"/>
        <v>0</v>
      </c>
      <c r="CU179" t="b">
        <f ca="1"/>
        <v>1</v>
      </c>
      <c r="CV179" t="b">
        <f ca="1"/>
        <v>0</v>
      </c>
      <c r="CW179">
        <f ca="1"/>
        <v>178</v>
      </c>
      <c r="CX179">
        <f ca="1"/>
        <v>122</v>
      </c>
      <c r="CY179">
        <f ca="1"/>
        <v>2</v>
      </c>
      <c r="CZ179">
        <f ca="1"/>
        <v>0</v>
      </c>
      <c r="DA179">
        <f ca="1"/>
        <v>0</v>
      </c>
      <c r="DB179" t="b">
        <f ca="1"/>
        <v>0</v>
      </c>
      <c r="DC179" t="b">
        <f ca="1"/>
        <v>0</v>
      </c>
      <c r="DD179">
        <f ca="1"/>
        <v>0</v>
      </c>
      <c r="DE179" t="b">
        <f ca="1"/>
        <v>0</v>
      </c>
      <c r="DF179">
        <f ca="1"/>
        <v>0</v>
      </c>
    </row>
    <row r="180" spans="1:110" x14ac:dyDescent="0.2">
      <c r="A180" t="str">
        <f ca="1"/>
        <v>6_9 Border</v>
      </c>
      <c r="B180">
        <f ca="1"/>
        <v>3</v>
      </c>
      <c r="C180">
        <f ca="1"/>
        <v>0</v>
      </c>
      <c r="D180">
        <f ca="1"/>
        <v>0</v>
      </c>
      <c r="E180">
        <f ca="1"/>
        <v>0</v>
      </c>
      <c r="F180">
        <f ca="1"/>
        <v>0</v>
      </c>
      <c r="G180">
        <f ca="1"/>
        <v>0</v>
      </c>
      <c r="H180">
        <f ca="1"/>
        <v>0</v>
      </c>
      <c r="I180">
        <f ca="1"/>
        <v>0</v>
      </c>
      <c r="J180" t="str">
        <f ca="1"/>
        <v>2:10</v>
      </c>
      <c r="K180" t="b">
        <f ca="1"/>
        <v>0</v>
      </c>
      <c r="L180" t="b">
        <f ca="1"/>
        <v>0</v>
      </c>
      <c r="M180" t="b">
        <f ca="1"/>
        <v>0</v>
      </c>
      <c r="N180" t="str">
        <f ca="1"/>
        <v>Zofia</v>
      </c>
      <c r="O180" t="b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0</v>
      </c>
      <c r="T180">
        <f ca="1"/>
        <v>0</v>
      </c>
      <c r="U180">
        <f ca="1"/>
        <v>0</v>
      </c>
      <c r="V180">
        <f ca="1"/>
        <v>0</v>
      </c>
      <c r="W180">
        <f ca="1"/>
        <v>0</v>
      </c>
      <c r="X180">
        <f ca="1"/>
        <v>0</v>
      </c>
      <c r="Y180">
        <f ca="1"/>
        <v>0</v>
      </c>
      <c r="Z180">
        <f ca="1"/>
        <v>3</v>
      </c>
      <c r="AA180">
        <f ca="1"/>
        <v>0</v>
      </c>
      <c r="AB180">
        <f ca="1"/>
        <v>0</v>
      </c>
      <c r="AC180">
        <f ca="1"/>
        <v>0</v>
      </c>
      <c r="AD180">
        <f ca="1"/>
        <v>0</v>
      </c>
      <c r="AE180">
        <f ca="1"/>
        <v>0</v>
      </c>
      <c r="AF180">
        <f ca="1"/>
        <v>0</v>
      </c>
      <c r="AG180">
        <f ca="1"/>
        <v>0</v>
      </c>
      <c r="AH180">
        <f ca="1"/>
        <v>0</v>
      </c>
      <c r="AI180">
        <f ca="1"/>
        <v>0</v>
      </c>
      <c r="AJ180">
        <f ca="1"/>
        <v>0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  <c r="AQ180">
        <f ca="1"/>
        <v>0</v>
      </c>
      <c r="AR180">
        <f ca="1"/>
        <v>0</v>
      </c>
      <c r="AS180">
        <f ca="1"/>
        <v>0</v>
      </c>
      <c r="AT180">
        <f ca="1"/>
        <v>0</v>
      </c>
      <c r="AU180">
        <f ca="1"/>
        <v>0</v>
      </c>
      <c r="AV180">
        <f ca="1"/>
        <v>0</v>
      </c>
      <c r="AW180">
        <f ca="1"/>
        <v>0</v>
      </c>
      <c r="AX180">
        <f ca="1"/>
        <v>0</v>
      </c>
      <c r="AY180">
        <f ca="1"/>
        <v>0</v>
      </c>
      <c r="AZ180">
        <f ca="1"/>
        <v>0</v>
      </c>
      <c r="BA180">
        <f ca="1"/>
        <v>0</v>
      </c>
      <c r="BB180">
        <f ca="1"/>
        <v>0</v>
      </c>
      <c r="BC180">
        <f ca="1"/>
        <v>0</v>
      </c>
      <c r="BD180">
        <f ca="1"/>
        <v>0</v>
      </c>
      <c r="BE180">
        <f ca="1"/>
        <v>0</v>
      </c>
      <c r="BF180">
        <f ca="1"/>
        <v>0</v>
      </c>
      <c r="BG180">
        <f ca="1"/>
        <v>0</v>
      </c>
      <c r="BH180">
        <f ca="1"/>
        <v>0</v>
      </c>
      <c r="BI180">
        <f ca="1"/>
        <v>0</v>
      </c>
      <c r="BJ180">
        <f ca="1"/>
        <v>0</v>
      </c>
      <c r="BK180">
        <f ca="1"/>
        <v>0</v>
      </c>
      <c r="BL180">
        <f ca="1"/>
        <v>0</v>
      </c>
      <c r="BM180">
        <f ca="1"/>
        <v>0</v>
      </c>
      <c r="BN180">
        <f ca="1"/>
        <v>0</v>
      </c>
      <c r="BO180">
        <f ca="1"/>
        <v>0</v>
      </c>
      <c r="BP180">
        <f ca="1"/>
        <v>0</v>
      </c>
      <c r="BQ180">
        <f ca="1"/>
        <v>0</v>
      </c>
      <c r="BR180" t="str">
        <f ca="1"/>
        <v/>
      </c>
      <c r="BS180">
        <f ca="1"/>
        <v>0</v>
      </c>
      <c r="BT180">
        <f ca="1"/>
        <v>0</v>
      </c>
      <c r="BU180" t="b">
        <f ca="1"/>
        <v>0</v>
      </c>
      <c r="BV180" t="b">
        <f ca="1"/>
        <v>0</v>
      </c>
      <c r="BW180">
        <f ca="1"/>
        <v>0</v>
      </c>
      <c r="BX180">
        <f ca="1"/>
        <v>0</v>
      </c>
      <c r="BY180">
        <f ca="1"/>
        <v>0</v>
      </c>
      <c r="BZ180">
        <f ca="1"/>
        <v>0</v>
      </c>
      <c r="CA180">
        <f ca="1"/>
        <v>1</v>
      </c>
      <c r="CB180">
        <f ca="1"/>
        <v>0</v>
      </c>
      <c r="CC180" t="b">
        <f ca="1"/>
        <v>1</v>
      </c>
      <c r="CD180" t="b">
        <f ca="1"/>
        <v>1</v>
      </c>
      <c r="CE180">
        <f ca="1"/>
        <v>0</v>
      </c>
      <c r="CF180">
        <f ca="1"/>
        <v>0</v>
      </c>
      <c r="CG180">
        <f ca="1"/>
        <v>0</v>
      </c>
      <c r="CH180">
        <f ca="1"/>
        <v>130</v>
      </c>
      <c r="CI180">
        <f ca="1"/>
        <v>50</v>
      </c>
      <c r="CJ180">
        <f ca="1"/>
        <v>0</v>
      </c>
      <c r="CK180">
        <f ca="1"/>
        <v>0</v>
      </c>
      <c r="CL180">
        <f ca="1"/>
        <v>0</v>
      </c>
      <c r="CM180">
        <f ca="1"/>
        <v>0</v>
      </c>
      <c r="CN180">
        <f ca="1"/>
        <v>0</v>
      </c>
      <c r="CO180">
        <f ca="1"/>
        <v>0</v>
      </c>
      <c r="CP180">
        <f ca="1"/>
        <v>0</v>
      </c>
      <c r="CQ180">
        <f ca="1"/>
        <v>0</v>
      </c>
      <c r="CR180">
        <f ca="1"/>
        <v>0</v>
      </c>
      <c r="CS180">
        <f ca="1"/>
        <v>0</v>
      </c>
      <c r="CT180">
        <f ca="1"/>
        <v>0</v>
      </c>
      <c r="CU180" t="b">
        <f ca="1"/>
        <v>1</v>
      </c>
      <c r="CV180" t="b">
        <f ca="1"/>
        <v>0</v>
      </c>
      <c r="CW180">
        <f ca="1"/>
        <v>50</v>
      </c>
      <c r="CX180">
        <f ca="1"/>
        <v>50</v>
      </c>
      <c r="CY180">
        <f ca="1"/>
        <v>1</v>
      </c>
      <c r="CZ180">
        <f ca="1"/>
        <v>0</v>
      </c>
      <c r="DA180">
        <f ca="1"/>
        <v>0</v>
      </c>
      <c r="DB180" t="b">
        <f ca="1"/>
        <v>0</v>
      </c>
      <c r="DC180" t="b">
        <f ca="1"/>
        <v>1</v>
      </c>
      <c r="DD180">
        <f ca="1"/>
        <v>0</v>
      </c>
      <c r="DE180" t="b">
        <f ca="1"/>
        <v>0</v>
      </c>
      <c r="DF180">
        <f ca="1"/>
        <v>0</v>
      </c>
    </row>
    <row r="181" spans="1:110" x14ac:dyDescent="0.2">
      <c r="A181" t="str">
        <f ca="1"/>
        <v>6_9 Border</v>
      </c>
      <c r="B181">
        <f ca="1"/>
        <v>4</v>
      </c>
      <c r="C181">
        <f ca="1"/>
        <v>0</v>
      </c>
      <c r="D181">
        <f ca="1"/>
        <v>0</v>
      </c>
      <c r="E181">
        <f ca="1"/>
        <v>0</v>
      </c>
      <c r="F181">
        <f ca="1"/>
        <v>0</v>
      </c>
      <c r="G181">
        <f ca="1"/>
        <v>0</v>
      </c>
      <c r="H181">
        <f ca="1"/>
        <v>0</v>
      </c>
      <c r="I181">
        <f ca="1"/>
        <v>0</v>
      </c>
      <c r="J181" t="str">
        <f ca="1"/>
        <v>1:14</v>
      </c>
      <c r="K181" t="b">
        <f ca="1"/>
        <v>0</v>
      </c>
      <c r="L181" t="b">
        <f ca="1"/>
        <v>0</v>
      </c>
      <c r="M181" t="b">
        <f ca="1"/>
        <v>0</v>
      </c>
      <c r="N181" t="str">
        <f ca="1"/>
        <v>Zofia</v>
      </c>
      <c r="O181" t="b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</v>
      </c>
      <c r="T181">
        <f ca="1"/>
        <v>0</v>
      </c>
      <c r="U181">
        <f ca="1"/>
        <v>0</v>
      </c>
      <c r="V181">
        <f ca="1"/>
        <v>0</v>
      </c>
      <c r="W181">
        <f ca="1"/>
        <v>0</v>
      </c>
      <c r="X181">
        <f ca="1"/>
        <v>0</v>
      </c>
      <c r="Y181">
        <f ca="1"/>
        <v>0</v>
      </c>
      <c r="Z181">
        <f ca="1"/>
        <v>4</v>
      </c>
      <c r="AA181">
        <f ca="1"/>
        <v>0</v>
      </c>
      <c r="AB181">
        <f ca="1"/>
        <v>0</v>
      </c>
      <c r="AC181">
        <f ca="1"/>
        <v>0</v>
      </c>
      <c r="AD181">
        <f ca="1"/>
        <v>0</v>
      </c>
      <c r="AE181">
        <f ca="1"/>
        <v>0</v>
      </c>
      <c r="AF181">
        <f ca="1"/>
        <v>0</v>
      </c>
      <c r="AG181">
        <f ca="1"/>
        <v>0</v>
      </c>
      <c r="AH181">
        <f ca="1"/>
        <v>0</v>
      </c>
      <c r="AI181">
        <f ca="1"/>
        <v>0</v>
      </c>
      <c r="AJ181">
        <f ca="1"/>
        <v>0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  <c r="AQ181">
        <f ca="1"/>
        <v>0</v>
      </c>
      <c r="AR181">
        <f ca="1"/>
        <v>0</v>
      </c>
      <c r="AS181">
        <f ca="1"/>
        <v>0</v>
      </c>
      <c r="AT181">
        <f ca="1"/>
        <v>0</v>
      </c>
      <c r="AU181">
        <f ca="1"/>
        <v>0</v>
      </c>
      <c r="AV181">
        <f ca="1"/>
        <v>0</v>
      </c>
      <c r="AW181">
        <f ca="1"/>
        <v>0</v>
      </c>
      <c r="AX181">
        <f ca="1"/>
        <v>0</v>
      </c>
      <c r="AY181">
        <f ca="1"/>
        <v>0</v>
      </c>
      <c r="AZ181">
        <f ca="1"/>
        <v>0</v>
      </c>
      <c r="BA181">
        <f ca="1"/>
        <v>0</v>
      </c>
      <c r="BB181">
        <f ca="1"/>
        <v>0</v>
      </c>
      <c r="BC181">
        <f ca="1"/>
        <v>0</v>
      </c>
      <c r="BD181">
        <f ca="1"/>
        <v>0</v>
      </c>
      <c r="BE181">
        <f ca="1"/>
        <v>0</v>
      </c>
      <c r="BF181">
        <f ca="1"/>
        <v>0</v>
      </c>
      <c r="BG181">
        <f ca="1"/>
        <v>0</v>
      </c>
      <c r="BH181">
        <f ca="1"/>
        <v>0</v>
      </c>
      <c r="BI181">
        <f ca="1"/>
        <v>0</v>
      </c>
      <c r="BJ181">
        <f ca="1"/>
        <v>0</v>
      </c>
      <c r="BK181">
        <f ca="1"/>
        <v>0</v>
      </c>
      <c r="BL181">
        <f ca="1"/>
        <v>0</v>
      </c>
      <c r="BM181">
        <f ca="1"/>
        <v>0</v>
      </c>
      <c r="BN181">
        <f ca="1"/>
        <v>0</v>
      </c>
      <c r="BO181">
        <f ca="1"/>
        <v>0</v>
      </c>
      <c r="BP181">
        <f ca="1"/>
        <v>0</v>
      </c>
      <c r="BQ181">
        <f ca="1"/>
        <v>0</v>
      </c>
      <c r="BR181" t="str">
        <f ca="1"/>
        <v/>
      </c>
      <c r="BS181">
        <f ca="1"/>
        <v>0</v>
      </c>
      <c r="BT181">
        <f ca="1"/>
        <v>0</v>
      </c>
      <c r="BU181" t="b">
        <f ca="1"/>
        <v>0</v>
      </c>
      <c r="BV181" t="b">
        <f ca="1"/>
        <v>0</v>
      </c>
      <c r="BW181">
        <f ca="1"/>
        <v>0</v>
      </c>
      <c r="BX181">
        <f ca="1"/>
        <v>0</v>
      </c>
      <c r="BY181">
        <f ca="1"/>
        <v>0</v>
      </c>
      <c r="BZ181">
        <f ca="1"/>
        <v>0</v>
      </c>
      <c r="CA181">
        <f ca="1"/>
        <v>1</v>
      </c>
      <c r="CB181">
        <f ca="1"/>
        <v>0</v>
      </c>
      <c r="CC181" t="b">
        <f ca="1"/>
        <v>0</v>
      </c>
      <c r="CD181" t="b">
        <f ca="1"/>
        <v>1</v>
      </c>
      <c r="CE181">
        <f ca="1"/>
        <v>0</v>
      </c>
      <c r="CF181">
        <f ca="1"/>
        <v>0</v>
      </c>
      <c r="CG181">
        <f ca="1"/>
        <v>0</v>
      </c>
      <c r="CH181">
        <f ca="1"/>
        <v>74</v>
      </c>
      <c r="CI181">
        <f ca="1"/>
        <v>106</v>
      </c>
      <c r="CJ181">
        <f ca="1"/>
        <v>0</v>
      </c>
      <c r="CK181">
        <f ca="1"/>
        <v>0</v>
      </c>
      <c r="CL181">
        <f ca="1"/>
        <v>0</v>
      </c>
      <c r="CM181">
        <f ca="1"/>
        <v>0</v>
      </c>
      <c r="CN181">
        <f ca="1"/>
        <v>0</v>
      </c>
      <c r="CO181">
        <f ca="1"/>
        <v>0</v>
      </c>
      <c r="CP181">
        <f ca="1"/>
        <v>0</v>
      </c>
      <c r="CQ181">
        <f ca="1"/>
        <v>0</v>
      </c>
      <c r="CR181">
        <f ca="1"/>
        <v>0</v>
      </c>
      <c r="CS181">
        <f ca="1"/>
        <v>0</v>
      </c>
      <c r="CT181">
        <f ca="1"/>
        <v>0</v>
      </c>
      <c r="CU181" t="b">
        <f ca="1"/>
        <v>1</v>
      </c>
      <c r="CV181" t="b">
        <f ca="1"/>
        <v>1</v>
      </c>
      <c r="CW181">
        <f ca="1"/>
        <v>106</v>
      </c>
      <c r="CX181" t="b">
        <f ca="1"/>
        <v>0</v>
      </c>
      <c r="CY181">
        <f ca="1"/>
        <v>1</v>
      </c>
      <c r="CZ181">
        <f ca="1"/>
        <v>3</v>
      </c>
      <c r="DA181">
        <f ca="1"/>
        <v>0</v>
      </c>
      <c r="DB181" t="b">
        <f ca="1"/>
        <v>0</v>
      </c>
      <c r="DC181" t="b">
        <f ca="1"/>
        <v>0</v>
      </c>
      <c r="DD181">
        <f ca="1"/>
        <v>0</v>
      </c>
      <c r="DE181" t="b">
        <f ca="1"/>
        <v>0</v>
      </c>
      <c r="DF181">
        <f ca="1"/>
        <v>0</v>
      </c>
    </row>
    <row r="182" spans="1:110" x14ac:dyDescent="0.2">
      <c r="A182" t="str">
        <f ca="1"/>
        <v>6_9 Border</v>
      </c>
      <c r="B182">
        <f ca="1"/>
        <v>5</v>
      </c>
      <c r="C182">
        <f ca="1"/>
        <v>0</v>
      </c>
      <c r="D182">
        <f ca="1"/>
        <v>0</v>
      </c>
      <c r="E182">
        <f ca="1"/>
        <v>0</v>
      </c>
      <c r="F182">
        <f ca="1"/>
        <v>0</v>
      </c>
      <c r="G182">
        <f ca="1"/>
        <v>0</v>
      </c>
      <c r="H182">
        <f ca="1"/>
        <v>0</v>
      </c>
      <c r="I182">
        <f ca="1"/>
        <v>0</v>
      </c>
      <c r="J182">
        <f ca="1"/>
        <v>0</v>
      </c>
      <c r="K182" t="b">
        <f ca="1"/>
        <v>0</v>
      </c>
      <c r="L182" t="b">
        <f ca="1"/>
        <v>0</v>
      </c>
      <c r="M182" t="b">
        <f ca="1"/>
        <v>0</v>
      </c>
      <c r="N182" t="str">
        <f ca="1"/>
        <v>Zofia</v>
      </c>
      <c r="O182" t="b">
        <f ca="1"/>
        <v>1</v>
      </c>
      <c r="P182">
        <f ca="1"/>
        <v>0</v>
      </c>
      <c r="Q182">
        <f ca="1"/>
        <v>0</v>
      </c>
      <c r="R182">
        <f ca="1"/>
        <v>0</v>
      </c>
      <c r="S182">
        <f ca="1"/>
        <v>0</v>
      </c>
      <c r="T182">
        <f ca="1"/>
        <v>0</v>
      </c>
      <c r="U182">
        <f ca="1"/>
        <v>0</v>
      </c>
      <c r="V182">
        <f ca="1"/>
        <v>0</v>
      </c>
      <c r="W182">
        <f ca="1"/>
        <v>0</v>
      </c>
      <c r="X182">
        <f ca="1"/>
        <v>0</v>
      </c>
      <c r="Y182">
        <f ca="1"/>
        <v>0</v>
      </c>
      <c r="Z182">
        <f ca="1"/>
        <v>5</v>
      </c>
      <c r="AA182">
        <f ca="1"/>
        <v>0</v>
      </c>
      <c r="AB182">
        <f ca="1"/>
        <v>0</v>
      </c>
      <c r="AC182">
        <f ca="1"/>
        <v>0</v>
      </c>
      <c r="AD182">
        <f ca="1"/>
        <v>0</v>
      </c>
      <c r="AE182">
        <f ca="1"/>
        <v>0</v>
      </c>
      <c r="AF182">
        <f ca="1"/>
        <v>0</v>
      </c>
      <c r="AG182">
        <f ca="1"/>
        <v>0</v>
      </c>
      <c r="AH182">
        <f ca="1"/>
        <v>0</v>
      </c>
      <c r="AI182">
        <f ca="1"/>
        <v>0</v>
      </c>
      <c r="AJ182">
        <f ca="1"/>
        <v>0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  <c r="AQ182">
        <f ca="1"/>
        <v>0</v>
      </c>
      <c r="AR182">
        <f ca="1"/>
        <v>0</v>
      </c>
      <c r="AS182">
        <f ca="1"/>
        <v>0</v>
      </c>
      <c r="AT182">
        <f ca="1"/>
        <v>0</v>
      </c>
      <c r="AU182">
        <f ca="1"/>
        <v>0</v>
      </c>
      <c r="AV182">
        <f ca="1"/>
        <v>0</v>
      </c>
      <c r="AW182">
        <f ca="1"/>
        <v>0</v>
      </c>
      <c r="AX182">
        <f ca="1"/>
        <v>0</v>
      </c>
      <c r="AY182">
        <f ca="1"/>
        <v>0</v>
      </c>
      <c r="AZ182">
        <f ca="1"/>
        <v>0</v>
      </c>
      <c r="BA182">
        <f ca="1"/>
        <v>0</v>
      </c>
      <c r="BB182">
        <f ca="1"/>
        <v>0</v>
      </c>
      <c r="BC182">
        <f ca="1"/>
        <v>0</v>
      </c>
      <c r="BD182">
        <f ca="1"/>
        <v>0</v>
      </c>
      <c r="BE182">
        <f ca="1"/>
        <v>0</v>
      </c>
      <c r="BF182">
        <f ca="1"/>
        <v>0</v>
      </c>
      <c r="BG182">
        <f ca="1"/>
        <v>0</v>
      </c>
      <c r="BH182">
        <f ca="1"/>
        <v>0</v>
      </c>
      <c r="BI182">
        <f ca="1"/>
        <v>0</v>
      </c>
      <c r="BJ182">
        <f ca="1"/>
        <v>0</v>
      </c>
      <c r="BK182">
        <f ca="1"/>
        <v>0</v>
      </c>
      <c r="BL182">
        <f ca="1"/>
        <v>0</v>
      </c>
      <c r="BM182">
        <f ca="1"/>
        <v>0</v>
      </c>
      <c r="BN182">
        <f ca="1"/>
        <v>0</v>
      </c>
      <c r="BO182">
        <f ca="1"/>
        <v>0</v>
      </c>
      <c r="BP182">
        <f ca="1"/>
        <v>0</v>
      </c>
      <c r="BQ182">
        <f ca="1"/>
        <v>0</v>
      </c>
      <c r="BR182" t="str">
        <f ca="1"/>
        <v/>
      </c>
      <c r="BS182">
        <f ca="1"/>
        <v>0</v>
      </c>
      <c r="BT182">
        <f ca="1"/>
        <v>0</v>
      </c>
      <c r="BU182" t="b">
        <f ca="1"/>
        <v>0</v>
      </c>
      <c r="BV182" t="b">
        <f ca="1"/>
        <v>0</v>
      </c>
      <c r="BW182">
        <f ca="1"/>
        <v>0</v>
      </c>
      <c r="BX182">
        <f ca="1"/>
        <v>0</v>
      </c>
      <c r="BY182">
        <f ca="1"/>
        <v>0</v>
      </c>
      <c r="BZ182">
        <f ca="1"/>
        <v>0</v>
      </c>
      <c r="CA182">
        <f ca="1"/>
        <v>0</v>
      </c>
      <c r="CB182">
        <f ca="1"/>
        <v>0</v>
      </c>
      <c r="CC182" t="b">
        <f ca="1"/>
        <v>0</v>
      </c>
      <c r="CD182" t="b">
        <f ca="1"/>
        <v>1</v>
      </c>
      <c r="CE182">
        <f ca="1"/>
        <v>0</v>
      </c>
      <c r="CF182">
        <f ca="1"/>
        <v>0</v>
      </c>
      <c r="CG182">
        <f ca="1"/>
        <v>0</v>
      </c>
      <c r="CH182">
        <f ca="1"/>
        <v>0</v>
      </c>
      <c r="CI182" t="b">
        <f ca="1"/>
        <v>0</v>
      </c>
      <c r="CJ182">
        <f ca="1"/>
        <v>0</v>
      </c>
      <c r="CK182">
        <f ca="1"/>
        <v>0</v>
      </c>
      <c r="CL182">
        <f ca="1"/>
        <v>0</v>
      </c>
      <c r="CM182">
        <f ca="1"/>
        <v>0</v>
      </c>
      <c r="CN182">
        <f ca="1"/>
        <v>0</v>
      </c>
      <c r="CO182">
        <f ca="1"/>
        <v>0</v>
      </c>
      <c r="CP182">
        <f ca="1"/>
        <v>0</v>
      </c>
      <c r="CQ182">
        <f ca="1"/>
        <v>0</v>
      </c>
      <c r="CR182">
        <f ca="1"/>
        <v>0</v>
      </c>
      <c r="CS182">
        <f ca="1"/>
        <v>0</v>
      </c>
      <c r="CT182">
        <f ca="1"/>
        <v>0</v>
      </c>
      <c r="CU182" t="b">
        <f ca="1"/>
        <v>1</v>
      </c>
      <c r="CV182" t="b">
        <f ca="1"/>
        <v>1</v>
      </c>
      <c r="CW182" t="b">
        <f ca="1"/>
        <v>0</v>
      </c>
      <c r="CX182" t="b">
        <f ca="1"/>
        <v>0</v>
      </c>
      <c r="CY182">
        <f ca="1"/>
        <v>0</v>
      </c>
      <c r="CZ182">
        <f ca="1"/>
        <v>1</v>
      </c>
      <c r="DA182">
        <f ca="1"/>
        <v>0</v>
      </c>
      <c r="DB182" t="b">
        <f ca="1"/>
        <v>0</v>
      </c>
      <c r="DC182" t="b">
        <f ca="1"/>
        <v>0</v>
      </c>
      <c r="DD182">
        <f ca="1"/>
        <v>0</v>
      </c>
      <c r="DE182" t="b">
        <f ca="1"/>
        <v>0</v>
      </c>
      <c r="DF182">
        <f ca="1"/>
        <v>0</v>
      </c>
    </row>
    <row r="183" spans="1:110" x14ac:dyDescent="0.2">
      <c r="A183" t="str">
        <f ca="1"/>
        <v>6_9 Border</v>
      </c>
      <c r="B183">
        <f ca="1"/>
        <v>6</v>
      </c>
      <c r="C183">
        <f ca="1"/>
        <v>0</v>
      </c>
      <c r="D183">
        <f ca="1"/>
        <v>0</v>
      </c>
      <c r="E183">
        <f ca="1"/>
        <v>0</v>
      </c>
      <c r="F183">
        <f ca="1"/>
        <v>0</v>
      </c>
      <c r="G183">
        <f ca="1"/>
        <v>0</v>
      </c>
      <c r="H183">
        <f ca="1"/>
        <v>0</v>
      </c>
      <c r="I183">
        <f ca="1"/>
        <v>0</v>
      </c>
      <c r="J183" t="str">
        <f ca="1"/>
        <v>2:03</v>
      </c>
      <c r="K183" t="b">
        <f ca="1"/>
        <v>0</v>
      </c>
      <c r="L183" t="b">
        <f ca="1"/>
        <v>0</v>
      </c>
      <c r="M183" t="b">
        <f ca="1"/>
        <v>1</v>
      </c>
      <c r="N183" t="str">
        <f ca="1"/>
        <v>Zofia</v>
      </c>
      <c r="O183" t="b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</v>
      </c>
      <c r="T183">
        <f ca="1"/>
        <v>0</v>
      </c>
      <c r="U183">
        <f ca="1"/>
        <v>0</v>
      </c>
      <c r="V183">
        <f ca="1"/>
        <v>0</v>
      </c>
      <c r="W183">
        <f ca="1"/>
        <v>0</v>
      </c>
      <c r="X183">
        <f ca="1"/>
        <v>0</v>
      </c>
      <c r="Y183">
        <f ca="1"/>
        <v>0</v>
      </c>
      <c r="Z183">
        <f ca="1"/>
        <v>6</v>
      </c>
      <c r="AA183">
        <f ca="1"/>
        <v>0</v>
      </c>
      <c r="AB183">
        <f ca="1"/>
        <v>0</v>
      </c>
      <c r="AC183">
        <f ca="1"/>
        <v>0</v>
      </c>
      <c r="AD183">
        <f ca="1"/>
        <v>0</v>
      </c>
      <c r="AE183">
        <f ca="1"/>
        <v>0</v>
      </c>
      <c r="AF183">
        <f ca="1"/>
        <v>0</v>
      </c>
      <c r="AG183">
        <f ca="1"/>
        <v>0</v>
      </c>
      <c r="AH183">
        <f ca="1"/>
        <v>0</v>
      </c>
      <c r="AI183">
        <f ca="1"/>
        <v>0</v>
      </c>
      <c r="AJ183">
        <f ca="1"/>
        <v>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  <c r="AQ183">
        <f ca="1"/>
        <v>0</v>
      </c>
      <c r="AR183">
        <f ca="1"/>
        <v>0</v>
      </c>
      <c r="AS183">
        <f ca="1"/>
        <v>0</v>
      </c>
      <c r="AT183">
        <f ca="1"/>
        <v>0</v>
      </c>
      <c r="AU183">
        <f ca="1"/>
        <v>0</v>
      </c>
      <c r="AV183">
        <f ca="1"/>
        <v>0</v>
      </c>
      <c r="AW183">
        <f ca="1"/>
        <v>0</v>
      </c>
      <c r="AX183">
        <f ca="1"/>
        <v>0</v>
      </c>
      <c r="AY183">
        <f ca="1"/>
        <v>0</v>
      </c>
      <c r="AZ183">
        <f ca="1"/>
        <v>0</v>
      </c>
      <c r="BA183">
        <f ca="1"/>
        <v>0</v>
      </c>
      <c r="BB183">
        <f ca="1"/>
        <v>0</v>
      </c>
      <c r="BC183">
        <f ca="1"/>
        <v>0</v>
      </c>
      <c r="BD183">
        <f ca="1"/>
        <v>0</v>
      </c>
      <c r="BE183">
        <f ca="1"/>
        <v>0</v>
      </c>
      <c r="BF183">
        <f ca="1"/>
        <v>0</v>
      </c>
      <c r="BG183">
        <f ca="1"/>
        <v>0</v>
      </c>
      <c r="BH183">
        <f ca="1"/>
        <v>0</v>
      </c>
      <c r="BI183">
        <f ca="1"/>
        <v>0</v>
      </c>
      <c r="BJ183">
        <f ca="1"/>
        <v>0</v>
      </c>
      <c r="BK183">
        <f ca="1"/>
        <v>0</v>
      </c>
      <c r="BL183">
        <f ca="1"/>
        <v>0</v>
      </c>
      <c r="BM183">
        <f ca="1"/>
        <v>0</v>
      </c>
      <c r="BN183">
        <f ca="1"/>
        <v>0</v>
      </c>
      <c r="BO183">
        <f ca="1"/>
        <v>0</v>
      </c>
      <c r="BP183">
        <f ca="1"/>
        <v>0</v>
      </c>
      <c r="BQ183">
        <f ca="1"/>
        <v>0</v>
      </c>
      <c r="BR183" t="str">
        <f ca="1"/>
        <v/>
      </c>
      <c r="BS183">
        <f ca="1"/>
        <v>0</v>
      </c>
      <c r="BT183">
        <f ca="1"/>
        <v>0</v>
      </c>
      <c r="BU183" t="b">
        <f ca="1"/>
        <v>0</v>
      </c>
      <c r="BV183" t="b">
        <f ca="1"/>
        <v>0</v>
      </c>
      <c r="BW183">
        <f ca="1"/>
        <v>0</v>
      </c>
      <c r="BX183">
        <f ca="1"/>
        <v>0</v>
      </c>
      <c r="BY183">
        <f ca="1"/>
        <v>0</v>
      </c>
      <c r="BZ183">
        <f ca="1"/>
        <v>0</v>
      </c>
      <c r="CA183">
        <f ca="1"/>
        <v>0</v>
      </c>
      <c r="CB183">
        <f ca="1"/>
        <v>0</v>
      </c>
      <c r="CC183" t="b">
        <f ca="1"/>
        <v>0</v>
      </c>
      <c r="CD183" t="b">
        <f ca="1"/>
        <v>0</v>
      </c>
      <c r="CE183">
        <f ca="1"/>
        <v>0</v>
      </c>
      <c r="CF183">
        <f ca="1"/>
        <v>0</v>
      </c>
      <c r="CG183">
        <f ca="1"/>
        <v>0</v>
      </c>
      <c r="CH183">
        <f ca="1"/>
        <v>123</v>
      </c>
      <c r="CI183">
        <f ca="1"/>
        <v>57</v>
      </c>
      <c r="CJ183">
        <f ca="1"/>
        <v>0</v>
      </c>
      <c r="CK183">
        <f ca="1"/>
        <v>0</v>
      </c>
      <c r="CL183">
        <f ca="1"/>
        <v>0</v>
      </c>
      <c r="CM183">
        <f ca="1"/>
        <v>0</v>
      </c>
      <c r="CN183">
        <f ca="1"/>
        <v>0</v>
      </c>
      <c r="CO183">
        <f ca="1"/>
        <v>0</v>
      </c>
      <c r="CP183">
        <f ca="1"/>
        <v>0</v>
      </c>
      <c r="CQ183">
        <f ca="1"/>
        <v>0</v>
      </c>
      <c r="CR183">
        <f ca="1"/>
        <v>0</v>
      </c>
      <c r="CS183">
        <f ca="1"/>
        <v>0</v>
      </c>
      <c r="CT183">
        <f ca="1"/>
        <v>0</v>
      </c>
      <c r="CU183" t="b">
        <f ca="1"/>
        <v>0</v>
      </c>
      <c r="CV183" t="b">
        <f ca="1"/>
        <v>0</v>
      </c>
      <c r="CW183">
        <f ca="1"/>
        <v>57</v>
      </c>
      <c r="CX183">
        <f ca="1"/>
        <v>84</v>
      </c>
      <c r="CY183">
        <f ca="1"/>
        <v>0</v>
      </c>
      <c r="CZ183">
        <f ca="1"/>
        <v>0</v>
      </c>
      <c r="DA183">
        <f ca="1"/>
        <v>0</v>
      </c>
      <c r="DB183" t="b">
        <f ca="1"/>
        <v>0</v>
      </c>
      <c r="DC183" t="b">
        <f ca="1"/>
        <v>0</v>
      </c>
      <c r="DD183">
        <f ca="1"/>
        <v>0</v>
      </c>
      <c r="DE183" t="b">
        <f ca="1"/>
        <v>0</v>
      </c>
      <c r="DF183">
        <f ca="1"/>
        <v>0</v>
      </c>
    </row>
    <row r="184" spans="1:110" x14ac:dyDescent="0.2">
      <c r="A184" t="str">
        <f ca="1"/>
        <v>6_9 Border</v>
      </c>
      <c r="B184">
        <f ca="1"/>
        <v>7</v>
      </c>
      <c r="C184">
        <f ca="1"/>
        <v>0</v>
      </c>
      <c r="D184">
        <f ca="1"/>
        <v>0</v>
      </c>
      <c r="E184">
        <f ca="1"/>
        <v>0</v>
      </c>
      <c r="F184">
        <f ca="1"/>
        <v>0</v>
      </c>
      <c r="G184">
        <f ca="1"/>
        <v>0</v>
      </c>
      <c r="H184">
        <f ca="1"/>
        <v>0</v>
      </c>
      <c r="I184">
        <f ca="1"/>
        <v>0</v>
      </c>
      <c r="J184" t="str">
        <f ca="1"/>
        <v>1:10</v>
      </c>
      <c r="K184" t="b">
        <f ca="1"/>
        <v>0</v>
      </c>
      <c r="L184" t="b">
        <f ca="1"/>
        <v>0</v>
      </c>
      <c r="M184" t="b">
        <f ca="1"/>
        <v>0</v>
      </c>
      <c r="N184" t="str">
        <f ca="1"/>
        <v>Jager</v>
      </c>
      <c r="O184" t="b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</v>
      </c>
      <c r="T184">
        <f ca="1"/>
        <v>0</v>
      </c>
      <c r="U184">
        <f ca="1"/>
        <v>0</v>
      </c>
      <c r="V184">
        <f ca="1"/>
        <v>0</v>
      </c>
      <c r="W184">
        <f ca="1"/>
        <v>0</v>
      </c>
      <c r="X184">
        <f ca="1"/>
        <v>0</v>
      </c>
      <c r="Y184">
        <f ca="1"/>
        <v>0</v>
      </c>
      <c r="Z184">
        <f ca="1"/>
        <v>7</v>
      </c>
      <c r="AA184">
        <f ca="1"/>
        <v>0</v>
      </c>
      <c r="AB184">
        <f ca="1"/>
        <v>0</v>
      </c>
      <c r="AC184">
        <f ca="1"/>
        <v>0</v>
      </c>
      <c r="AD184">
        <f ca="1"/>
        <v>0</v>
      </c>
      <c r="AE184">
        <f ca="1"/>
        <v>0</v>
      </c>
      <c r="AF184">
        <f ca="1"/>
        <v>0</v>
      </c>
      <c r="AG184">
        <f ca="1"/>
        <v>0</v>
      </c>
      <c r="AH184">
        <f ca="1"/>
        <v>0</v>
      </c>
      <c r="AI184">
        <f ca="1"/>
        <v>0</v>
      </c>
      <c r="AJ184">
        <f ca="1"/>
        <v>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  <c r="AQ184">
        <f ca="1"/>
        <v>0</v>
      </c>
      <c r="AR184">
        <f ca="1"/>
        <v>0</v>
      </c>
      <c r="AS184">
        <f ca="1"/>
        <v>0</v>
      </c>
      <c r="AT184">
        <f ca="1"/>
        <v>0</v>
      </c>
      <c r="AU184">
        <f ca="1"/>
        <v>0</v>
      </c>
      <c r="AV184">
        <f ca="1"/>
        <v>0</v>
      </c>
      <c r="AW184">
        <f ca="1"/>
        <v>0</v>
      </c>
      <c r="AX184">
        <f ca="1"/>
        <v>0</v>
      </c>
      <c r="AY184">
        <f ca="1"/>
        <v>0</v>
      </c>
      <c r="AZ184">
        <f ca="1"/>
        <v>0</v>
      </c>
      <c r="BA184">
        <f ca="1"/>
        <v>0</v>
      </c>
      <c r="BB184">
        <f ca="1"/>
        <v>0</v>
      </c>
      <c r="BC184">
        <f ca="1"/>
        <v>0</v>
      </c>
      <c r="BD184">
        <f ca="1"/>
        <v>0</v>
      </c>
      <c r="BE184">
        <f ca="1"/>
        <v>0</v>
      </c>
      <c r="BF184">
        <f ca="1"/>
        <v>0</v>
      </c>
      <c r="BG184">
        <f ca="1"/>
        <v>0</v>
      </c>
      <c r="BH184">
        <f ca="1"/>
        <v>0</v>
      </c>
      <c r="BI184">
        <f ca="1"/>
        <v>0</v>
      </c>
      <c r="BJ184">
        <f ca="1"/>
        <v>0</v>
      </c>
      <c r="BK184">
        <f ca="1"/>
        <v>0</v>
      </c>
      <c r="BL184">
        <f ca="1"/>
        <v>0</v>
      </c>
      <c r="BM184">
        <f ca="1"/>
        <v>0</v>
      </c>
      <c r="BN184">
        <f ca="1"/>
        <v>0</v>
      </c>
      <c r="BO184">
        <f ca="1"/>
        <v>0</v>
      </c>
      <c r="BP184">
        <f ca="1"/>
        <v>0</v>
      </c>
      <c r="BQ184">
        <f ca="1"/>
        <v>0</v>
      </c>
      <c r="BR184" t="str">
        <f ca="1"/>
        <v/>
      </c>
      <c r="BS184">
        <f ca="1"/>
        <v>0</v>
      </c>
      <c r="BT184">
        <f ca="1"/>
        <v>0</v>
      </c>
      <c r="BU184" t="b">
        <f ca="1"/>
        <v>0</v>
      </c>
      <c r="BV184" t="b">
        <f ca="1"/>
        <v>0</v>
      </c>
      <c r="BW184">
        <f ca="1"/>
        <v>0</v>
      </c>
      <c r="BX184">
        <f ca="1"/>
        <v>0</v>
      </c>
      <c r="BY184">
        <f ca="1"/>
        <v>0</v>
      </c>
      <c r="BZ184">
        <f ca="1"/>
        <v>0</v>
      </c>
      <c r="CA184">
        <f ca="1"/>
        <v>1</v>
      </c>
      <c r="CB184">
        <f ca="1"/>
        <v>0</v>
      </c>
      <c r="CC184" t="b">
        <f ca="1"/>
        <v>0</v>
      </c>
      <c r="CD184" t="b">
        <f ca="1"/>
        <v>1</v>
      </c>
      <c r="CE184">
        <f ca="1"/>
        <v>0</v>
      </c>
      <c r="CF184">
        <f ca="1"/>
        <v>1</v>
      </c>
      <c r="CG184">
        <f ca="1"/>
        <v>0</v>
      </c>
      <c r="CH184">
        <f ca="1"/>
        <v>70</v>
      </c>
      <c r="CI184">
        <f ca="1"/>
        <v>110</v>
      </c>
      <c r="CJ184">
        <f ca="1"/>
        <v>0</v>
      </c>
      <c r="CK184">
        <f ca="1"/>
        <v>0</v>
      </c>
      <c r="CL184">
        <f ca="1"/>
        <v>0</v>
      </c>
      <c r="CM184">
        <f ca="1"/>
        <v>0</v>
      </c>
      <c r="CN184">
        <f ca="1"/>
        <v>0</v>
      </c>
      <c r="CO184">
        <f ca="1"/>
        <v>0</v>
      </c>
      <c r="CP184">
        <f ca="1"/>
        <v>0</v>
      </c>
      <c r="CQ184">
        <f ca="1"/>
        <v>0</v>
      </c>
      <c r="CR184">
        <f ca="1"/>
        <v>0</v>
      </c>
      <c r="CS184">
        <f ca="1"/>
        <v>0</v>
      </c>
      <c r="CT184">
        <f ca="1"/>
        <v>0</v>
      </c>
      <c r="CU184">
        <f ca="1"/>
        <v>0</v>
      </c>
      <c r="CV184">
        <f ca="1"/>
        <v>0</v>
      </c>
      <c r="CW184">
        <f ca="1"/>
        <v>0</v>
      </c>
      <c r="CX184">
        <f ca="1"/>
        <v>0</v>
      </c>
      <c r="CY184">
        <f ca="1"/>
        <v>0</v>
      </c>
      <c r="CZ184">
        <f ca="1"/>
        <v>0</v>
      </c>
      <c r="DA184">
        <f ca="1"/>
        <v>0</v>
      </c>
      <c r="DB184" t="b">
        <f ca="1"/>
        <v>0</v>
      </c>
      <c r="DC184" t="b">
        <f ca="1"/>
        <v>0</v>
      </c>
      <c r="DD184">
        <f ca="1"/>
        <v>0</v>
      </c>
      <c r="DE184" t="b">
        <f ca="1"/>
        <v>0</v>
      </c>
      <c r="DF184">
        <f ca="1"/>
        <v>0</v>
      </c>
    </row>
    <row r="185" spans="1:110" x14ac:dyDescent="0.2">
      <c r="A185" t="str">
        <f ca="1"/>
        <v>6_9 Border</v>
      </c>
      <c r="B185">
        <f ca="1"/>
        <v>8</v>
      </c>
      <c r="C185">
        <f ca="1"/>
        <v>0</v>
      </c>
      <c r="D185">
        <f ca="1"/>
        <v>0</v>
      </c>
      <c r="E185">
        <f ca="1"/>
        <v>0</v>
      </c>
      <c r="F185">
        <f ca="1"/>
        <v>0</v>
      </c>
      <c r="G185">
        <f ca="1"/>
        <v>0</v>
      </c>
      <c r="H185">
        <f ca="1"/>
        <v>0</v>
      </c>
      <c r="I185">
        <f ca="1"/>
        <v>0</v>
      </c>
      <c r="J185" t="str">
        <f ca="1"/>
        <v>0:58</v>
      </c>
      <c r="K185" t="b">
        <f ca="1"/>
        <v>0</v>
      </c>
      <c r="L185" t="b">
        <f ca="1"/>
        <v>0</v>
      </c>
      <c r="M185" t="b">
        <f ca="1"/>
        <v>0</v>
      </c>
      <c r="N185" t="str">
        <f ca="1"/>
        <v>Jager</v>
      </c>
      <c r="O185" t="b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</v>
      </c>
      <c r="T185">
        <f ca="1"/>
        <v>0</v>
      </c>
      <c r="U185">
        <f ca="1"/>
        <v>0</v>
      </c>
      <c r="V185">
        <f ca="1"/>
        <v>0</v>
      </c>
      <c r="W185">
        <f ca="1"/>
        <v>0</v>
      </c>
      <c r="X185">
        <f ca="1"/>
        <v>0</v>
      </c>
      <c r="Y185">
        <f ca="1"/>
        <v>0</v>
      </c>
      <c r="Z185">
        <f ca="1"/>
        <v>8</v>
      </c>
      <c r="AA185">
        <f ca="1"/>
        <v>0</v>
      </c>
      <c r="AB185">
        <f ca="1"/>
        <v>0</v>
      </c>
      <c r="AC185">
        <f ca="1"/>
        <v>0</v>
      </c>
      <c r="AD185">
        <f ca="1"/>
        <v>0</v>
      </c>
      <c r="AE185">
        <f ca="1"/>
        <v>0</v>
      </c>
      <c r="AF185">
        <f ca="1"/>
        <v>0</v>
      </c>
      <c r="AG185">
        <f ca="1"/>
        <v>0</v>
      </c>
      <c r="AH185">
        <f ca="1"/>
        <v>0</v>
      </c>
      <c r="AI185">
        <f ca="1"/>
        <v>0</v>
      </c>
      <c r="AJ185">
        <f ca="1"/>
        <v>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  <c r="AQ185">
        <f ca="1"/>
        <v>0</v>
      </c>
      <c r="AR185">
        <f ca="1"/>
        <v>0</v>
      </c>
      <c r="AS185">
        <f ca="1"/>
        <v>0</v>
      </c>
      <c r="AT185">
        <f ca="1"/>
        <v>0</v>
      </c>
      <c r="AU185">
        <f ca="1"/>
        <v>0</v>
      </c>
      <c r="AV185">
        <f ca="1"/>
        <v>0</v>
      </c>
      <c r="AW185">
        <f ca="1"/>
        <v>0</v>
      </c>
      <c r="AX185">
        <f ca="1"/>
        <v>0</v>
      </c>
      <c r="AY185">
        <f ca="1"/>
        <v>0</v>
      </c>
      <c r="AZ185">
        <f ca="1"/>
        <v>0</v>
      </c>
      <c r="BA185">
        <f ca="1"/>
        <v>0</v>
      </c>
      <c r="BB185">
        <f ca="1"/>
        <v>0</v>
      </c>
      <c r="BC185">
        <f ca="1"/>
        <v>0</v>
      </c>
      <c r="BD185">
        <f ca="1"/>
        <v>0</v>
      </c>
      <c r="BE185">
        <f ca="1"/>
        <v>0</v>
      </c>
      <c r="BF185">
        <f ca="1"/>
        <v>0</v>
      </c>
      <c r="BG185">
        <f ca="1"/>
        <v>0</v>
      </c>
      <c r="BH185">
        <f ca="1"/>
        <v>0</v>
      </c>
      <c r="BI185">
        <f ca="1"/>
        <v>0</v>
      </c>
      <c r="BJ185">
        <f ca="1"/>
        <v>0</v>
      </c>
      <c r="BK185">
        <f ca="1"/>
        <v>0</v>
      </c>
      <c r="BL185">
        <f ca="1"/>
        <v>0</v>
      </c>
      <c r="BM185">
        <f ca="1"/>
        <v>0</v>
      </c>
      <c r="BN185">
        <f ca="1"/>
        <v>0</v>
      </c>
      <c r="BO185">
        <f ca="1"/>
        <v>0</v>
      </c>
      <c r="BP185">
        <f ca="1"/>
        <v>0</v>
      </c>
      <c r="BQ185">
        <f ca="1"/>
        <v>0</v>
      </c>
      <c r="BR185" t="str">
        <f ca="1"/>
        <v/>
      </c>
      <c r="BS185">
        <f ca="1"/>
        <v>0</v>
      </c>
      <c r="BT185">
        <f ca="1"/>
        <v>0</v>
      </c>
      <c r="BU185" t="b">
        <f ca="1"/>
        <v>0</v>
      </c>
      <c r="BV185" t="b">
        <f ca="1"/>
        <v>0</v>
      </c>
      <c r="BW185">
        <f ca="1"/>
        <v>0</v>
      </c>
      <c r="BX185">
        <f ca="1"/>
        <v>0</v>
      </c>
      <c r="BY185">
        <f ca="1"/>
        <v>0</v>
      </c>
      <c r="BZ185">
        <f ca="1"/>
        <v>0</v>
      </c>
      <c r="CA185">
        <f ca="1"/>
        <v>0</v>
      </c>
      <c r="CB185">
        <f ca="1"/>
        <v>0</v>
      </c>
      <c r="CC185" t="b">
        <f ca="1"/>
        <v>0</v>
      </c>
      <c r="CD185" t="b">
        <f ca="1"/>
        <v>0</v>
      </c>
      <c r="CE185">
        <f ca="1"/>
        <v>0</v>
      </c>
      <c r="CF185">
        <f ca="1"/>
        <v>0</v>
      </c>
      <c r="CG185">
        <f ca="1"/>
        <v>0</v>
      </c>
      <c r="CH185">
        <f ca="1"/>
        <v>58</v>
      </c>
      <c r="CI185">
        <f ca="1"/>
        <v>122</v>
      </c>
      <c r="CJ185">
        <f ca="1"/>
        <v>0</v>
      </c>
      <c r="CK185">
        <f ca="1"/>
        <v>0</v>
      </c>
      <c r="CL185">
        <f ca="1"/>
        <v>0</v>
      </c>
      <c r="CM185">
        <f ca="1"/>
        <v>0</v>
      </c>
      <c r="CN185">
        <f ca="1"/>
        <v>0</v>
      </c>
      <c r="CO185">
        <f ca="1"/>
        <v>0</v>
      </c>
      <c r="CP185">
        <f ca="1"/>
        <v>0</v>
      </c>
      <c r="CQ185">
        <f ca="1"/>
        <v>0</v>
      </c>
      <c r="CR185">
        <f ca="1"/>
        <v>0</v>
      </c>
      <c r="CS185">
        <f ca="1"/>
        <v>0</v>
      </c>
      <c r="CT185">
        <f ca="1"/>
        <v>0</v>
      </c>
      <c r="CU185">
        <f ca="1"/>
        <v>0</v>
      </c>
      <c r="CV185">
        <f ca="1"/>
        <v>0</v>
      </c>
      <c r="CW185">
        <f ca="1"/>
        <v>0</v>
      </c>
      <c r="CX185">
        <f ca="1"/>
        <v>0</v>
      </c>
      <c r="CY185">
        <f ca="1"/>
        <v>0</v>
      </c>
      <c r="CZ185">
        <f ca="1"/>
        <v>0</v>
      </c>
      <c r="DA185">
        <f ca="1"/>
        <v>0</v>
      </c>
      <c r="DB185" t="b">
        <f ca="1"/>
        <v>0</v>
      </c>
      <c r="DC185" t="b">
        <f ca="1"/>
        <v>0</v>
      </c>
      <c r="DD185">
        <f ca="1"/>
        <v>0</v>
      </c>
      <c r="DE185" t="b">
        <f ca="1"/>
        <v>0</v>
      </c>
      <c r="DF185">
        <f ca="1"/>
        <v>0</v>
      </c>
    </row>
    <row r="186" spans="1:110" x14ac:dyDescent="0.2">
      <c r="A186" t="str">
        <f ca="1"/>
        <v>6_9 Border</v>
      </c>
      <c r="B186">
        <f ca="1"/>
        <v>9</v>
      </c>
      <c r="C186">
        <f ca="1"/>
        <v>0</v>
      </c>
      <c r="D186">
        <f ca="1"/>
        <v>0</v>
      </c>
      <c r="E186">
        <f ca="1"/>
        <v>0</v>
      </c>
      <c r="F186">
        <f ca="1"/>
        <v>0</v>
      </c>
      <c r="G186">
        <f ca="1"/>
        <v>0</v>
      </c>
      <c r="H186">
        <f ca="1"/>
        <v>0</v>
      </c>
      <c r="I186">
        <f ca="1"/>
        <v>0</v>
      </c>
      <c r="J186" t="str">
        <f ca="1"/>
        <v>2:10</v>
      </c>
      <c r="K186" t="b">
        <f ca="1"/>
        <v>0</v>
      </c>
      <c r="L186" t="b">
        <f ca="1"/>
        <v>0</v>
      </c>
      <c r="M186" t="b">
        <f ca="1"/>
        <v>0</v>
      </c>
      <c r="N186" t="str">
        <f ca="1"/>
        <v>Aruni</v>
      </c>
      <c r="O186" t="b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</v>
      </c>
      <c r="T186">
        <f ca="1"/>
        <v>0</v>
      </c>
      <c r="U186">
        <f ca="1"/>
        <v>0</v>
      </c>
      <c r="V186">
        <f ca="1"/>
        <v>0</v>
      </c>
      <c r="W186">
        <f ca="1"/>
        <v>0</v>
      </c>
      <c r="X186">
        <f ca="1"/>
        <v>0</v>
      </c>
      <c r="Y186">
        <f ca="1"/>
        <v>0</v>
      </c>
      <c r="Z186">
        <f ca="1"/>
        <v>9</v>
      </c>
      <c r="AA186">
        <f ca="1"/>
        <v>0</v>
      </c>
      <c r="AB186">
        <f ca="1"/>
        <v>0</v>
      </c>
      <c r="AC186">
        <f ca="1"/>
        <v>0</v>
      </c>
      <c r="AD186">
        <f ca="1"/>
        <v>0</v>
      </c>
      <c r="AE186">
        <f ca="1"/>
        <v>0</v>
      </c>
      <c r="AF186">
        <f ca="1"/>
        <v>0</v>
      </c>
      <c r="AG186">
        <f ca="1"/>
        <v>0</v>
      </c>
      <c r="AH186">
        <f ca="1"/>
        <v>0</v>
      </c>
      <c r="AI186">
        <f ca="1"/>
        <v>0</v>
      </c>
      <c r="AJ186">
        <f ca="1"/>
        <v>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  <c r="AQ186">
        <f ca="1"/>
        <v>0</v>
      </c>
      <c r="AR186">
        <f ca="1"/>
        <v>0</v>
      </c>
      <c r="AS186">
        <f ca="1"/>
        <v>0</v>
      </c>
      <c r="AT186">
        <f ca="1"/>
        <v>0</v>
      </c>
      <c r="AU186">
        <f ca="1"/>
        <v>0</v>
      </c>
      <c r="AV186">
        <f ca="1"/>
        <v>0</v>
      </c>
      <c r="AW186">
        <f ca="1"/>
        <v>0</v>
      </c>
      <c r="AX186">
        <f ca="1"/>
        <v>0</v>
      </c>
      <c r="AY186">
        <f ca="1"/>
        <v>0</v>
      </c>
      <c r="AZ186">
        <f ca="1"/>
        <v>0</v>
      </c>
      <c r="BA186">
        <f ca="1"/>
        <v>0</v>
      </c>
      <c r="BB186">
        <f ca="1"/>
        <v>0</v>
      </c>
      <c r="BC186">
        <f ca="1"/>
        <v>0</v>
      </c>
      <c r="BD186">
        <f ca="1"/>
        <v>0</v>
      </c>
      <c r="BE186">
        <f ca="1"/>
        <v>0</v>
      </c>
      <c r="BF186">
        <f ca="1"/>
        <v>0</v>
      </c>
      <c r="BG186">
        <f ca="1"/>
        <v>0</v>
      </c>
      <c r="BH186">
        <f ca="1"/>
        <v>0</v>
      </c>
      <c r="BI186">
        <f ca="1"/>
        <v>0</v>
      </c>
      <c r="BJ186">
        <f ca="1"/>
        <v>0</v>
      </c>
      <c r="BK186">
        <f ca="1"/>
        <v>0</v>
      </c>
      <c r="BL186">
        <f ca="1"/>
        <v>0</v>
      </c>
      <c r="BM186">
        <f ca="1"/>
        <v>0</v>
      </c>
      <c r="BN186">
        <f ca="1"/>
        <v>0</v>
      </c>
      <c r="BO186">
        <f ca="1"/>
        <v>0</v>
      </c>
      <c r="BP186">
        <f ca="1"/>
        <v>0</v>
      </c>
      <c r="BQ186">
        <f ca="1"/>
        <v>0</v>
      </c>
      <c r="BR186" t="str">
        <f ca="1"/>
        <v/>
      </c>
      <c r="BS186">
        <f ca="1"/>
        <v>0</v>
      </c>
      <c r="BT186">
        <f ca="1"/>
        <v>0</v>
      </c>
      <c r="BU186" t="b">
        <f ca="1"/>
        <v>0</v>
      </c>
      <c r="BV186" t="b">
        <f ca="1"/>
        <v>0</v>
      </c>
      <c r="BW186">
        <f ca="1"/>
        <v>0</v>
      </c>
      <c r="BX186">
        <f ca="1"/>
        <v>0</v>
      </c>
      <c r="BY186">
        <f ca="1"/>
        <v>0</v>
      </c>
      <c r="BZ186">
        <f ca="1"/>
        <v>0</v>
      </c>
      <c r="CA186">
        <f ca="1"/>
        <v>0</v>
      </c>
      <c r="CB186">
        <f ca="1"/>
        <v>0</v>
      </c>
      <c r="CC186" t="b">
        <f ca="1"/>
        <v>0</v>
      </c>
      <c r="CD186" t="b">
        <f ca="1"/>
        <v>0</v>
      </c>
      <c r="CE186">
        <f ca="1"/>
        <v>0</v>
      </c>
      <c r="CF186">
        <f ca="1"/>
        <v>0</v>
      </c>
      <c r="CG186">
        <f ca="1"/>
        <v>0</v>
      </c>
      <c r="CH186">
        <f ca="1"/>
        <v>130</v>
      </c>
      <c r="CI186">
        <f ca="1"/>
        <v>50</v>
      </c>
      <c r="CJ186">
        <f ca="1"/>
        <v>0</v>
      </c>
      <c r="CK186">
        <f ca="1"/>
        <v>0</v>
      </c>
      <c r="CL186">
        <f ca="1"/>
        <v>0</v>
      </c>
      <c r="CM186">
        <f ca="1"/>
        <v>0</v>
      </c>
      <c r="CN186">
        <f ca="1"/>
        <v>0</v>
      </c>
      <c r="CO186">
        <f ca="1"/>
        <v>0</v>
      </c>
      <c r="CP186">
        <f ca="1"/>
        <v>0</v>
      </c>
      <c r="CQ186">
        <f ca="1"/>
        <v>0</v>
      </c>
      <c r="CR186">
        <f ca="1"/>
        <v>0</v>
      </c>
      <c r="CS186">
        <f ca="1"/>
        <v>0</v>
      </c>
      <c r="CT186">
        <f ca="1"/>
        <v>0</v>
      </c>
      <c r="CU186">
        <f ca="1"/>
        <v>0</v>
      </c>
      <c r="CV186">
        <f ca="1"/>
        <v>0</v>
      </c>
      <c r="CW186">
        <f ca="1"/>
        <v>0</v>
      </c>
      <c r="CX186">
        <f ca="1"/>
        <v>0</v>
      </c>
      <c r="CY186">
        <f ca="1"/>
        <v>0</v>
      </c>
      <c r="CZ186">
        <f ca="1"/>
        <v>0</v>
      </c>
      <c r="DA186">
        <f ca="1"/>
        <v>0</v>
      </c>
      <c r="DB186" t="b">
        <f ca="1"/>
        <v>0</v>
      </c>
      <c r="DC186" t="b">
        <f ca="1"/>
        <v>0</v>
      </c>
      <c r="DD186">
        <f ca="1"/>
        <v>0</v>
      </c>
      <c r="DE186" t="b">
        <f ca="1"/>
        <v>0</v>
      </c>
      <c r="DF186">
        <f ca="1"/>
        <v>0</v>
      </c>
    </row>
    <row r="187" spans="1:110" x14ac:dyDescent="0.2">
      <c r="A187" t="str">
        <f ca="1"/>
        <v>6_9 Border</v>
      </c>
      <c r="B187">
        <f ca="1"/>
        <v>10</v>
      </c>
      <c r="C187">
        <f ca="1"/>
        <v>0</v>
      </c>
      <c r="D187">
        <f ca="1"/>
        <v>0</v>
      </c>
      <c r="E187">
        <f ca="1"/>
        <v>0</v>
      </c>
      <c r="F187">
        <f ca="1"/>
        <v>0</v>
      </c>
      <c r="G187">
        <f ca="1"/>
        <v>0</v>
      </c>
      <c r="H187">
        <f ca="1"/>
        <v>0</v>
      </c>
      <c r="I187">
        <f ca="1"/>
        <v>0</v>
      </c>
      <c r="J187">
        <f ca="1"/>
        <v>0</v>
      </c>
      <c r="K187" t="b">
        <f ca="1"/>
        <v>0</v>
      </c>
      <c r="L187" t="b">
        <f ca="1"/>
        <v>0</v>
      </c>
      <c r="M187" t="b">
        <f ca="1"/>
        <v>0</v>
      </c>
      <c r="N187" t="str">
        <f ca="1"/>
        <v>Aruni</v>
      </c>
      <c r="O187" t="b">
        <f ca="1"/>
        <v>0</v>
      </c>
      <c r="P187">
        <f ca="1"/>
        <v>0</v>
      </c>
      <c r="Q187">
        <f ca="1"/>
        <v>0</v>
      </c>
      <c r="R187">
        <f ca="1"/>
        <v>0</v>
      </c>
      <c r="S187">
        <f ca="1"/>
        <v>0</v>
      </c>
      <c r="T187">
        <f ca="1"/>
        <v>0</v>
      </c>
      <c r="U187">
        <f ca="1"/>
        <v>0</v>
      </c>
      <c r="V187">
        <f ca="1"/>
        <v>0</v>
      </c>
      <c r="W187">
        <f ca="1"/>
        <v>0</v>
      </c>
      <c r="X187">
        <f ca="1"/>
        <v>0</v>
      </c>
      <c r="Y187">
        <f ca="1"/>
        <v>0</v>
      </c>
      <c r="Z187">
        <f ca="1"/>
        <v>10</v>
      </c>
      <c r="AA187">
        <f ca="1"/>
        <v>0</v>
      </c>
      <c r="AB187">
        <f ca="1"/>
        <v>0</v>
      </c>
      <c r="AC187">
        <f ca="1"/>
        <v>0</v>
      </c>
      <c r="AD187">
        <f ca="1"/>
        <v>0</v>
      </c>
      <c r="AE187">
        <f ca="1"/>
        <v>0</v>
      </c>
      <c r="AF187">
        <f ca="1"/>
        <v>0</v>
      </c>
      <c r="AG187">
        <f ca="1"/>
        <v>0</v>
      </c>
      <c r="AH187">
        <f ca="1"/>
        <v>0</v>
      </c>
      <c r="AI187">
        <f ca="1"/>
        <v>0</v>
      </c>
      <c r="AJ187">
        <f ca="1"/>
        <v>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  <c r="AQ187">
        <f ca="1"/>
        <v>0</v>
      </c>
      <c r="AR187">
        <f ca="1"/>
        <v>0</v>
      </c>
      <c r="AS187">
        <f ca="1"/>
        <v>0</v>
      </c>
      <c r="AT187">
        <f ca="1"/>
        <v>0</v>
      </c>
      <c r="AU187">
        <f ca="1"/>
        <v>0</v>
      </c>
      <c r="AV187">
        <f ca="1"/>
        <v>0</v>
      </c>
      <c r="AW187">
        <f ca="1"/>
        <v>0</v>
      </c>
      <c r="AX187">
        <f ca="1"/>
        <v>0</v>
      </c>
      <c r="AY187">
        <f ca="1"/>
        <v>0</v>
      </c>
      <c r="AZ187">
        <f ca="1"/>
        <v>0</v>
      </c>
      <c r="BA187">
        <f ca="1"/>
        <v>0</v>
      </c>
      <c r="BB187">
        <f ca="1"/>
        <v>0</v>
      </c>
      <c r="BC187">
        <f ca="1"/>
        <v>0</v>
      </c>
      <c r="BD187">
        <f ca="1"/>
        <v>0</v>
      </c>
      <c r="BE187">
        <f ca="1"/>
        <v>0</v>
      </c>
      <c r="BF187">
        <f ca="1"/>
        <v>0</v>
      </c>
      <c r="BG187">
        <f ca="1"/>
        <v>0</v>
      </c>
      <c r="BH187">
        <f ca="1"/>
        <v>0</v>
      </c>
      <c r="BI187">
        <f ca="1"/>
        <v>0</v>
      </c>
      <c r="BJ187">
        <f ca="1"/>
        <v>0</v>
      </c>
      <c r="BK187">
        <f ca="1"/>
        <v>0</v>
      </c>
      <c r="BL187">
        <f ca="1"/>
        <v>0</v>
      </c>
      <c r="BM187">
        <f ca="1"/>
        <v>0</v>
      </c>
      <c r="BN187">
        <f ca="1"/>
        <v>0</v>
      </c>
      <c r="BO187">
        <f ca="1"/>
        <v>0</v>
      </c>
      <c r="BP187">
        <f ca="1"/>
        <v>0</v>
      </c>
      <c r="BQ187">
        <f ca="1"/>
        <v>0</v>
      </c>
      <c r="BR187" t="str">
        <f ca="1"/>
        <v/>
      </c>
      <c r="BS187">
        <f ca="1"/>
        <v>0</v>
      </c>
      <c r="BT187">
        <f ca="1"/>
        <v>0</v>
      </c>
      <c r="BU187" t="b">
        <f ca="1"/>
        <v>0</v>
      </c>
      <c r="BV187" t="b">
        <f ca="1"/>
        <v>0</v>
      </c>
      <c r="BW187">
        <f ca="1"/>
        <v>0</v>
      </c>
      <c r="BX187">
        <f ca="1"/>
        <v>0</v>
      </c>
      <c r="BY187">
        <f ca="1"/>
        <v>0</v>
      </c>
      <c r="BZ187">
        <f ca="1"/>
        <v>0</v>
      </c>
      <c r="CA187">
        <f ca="1"/>
        <v>3</v>
      </c>
      <c r="CB187">
        <f ca="1"/>
        <v>2</v>
      </c>
      <c r="CC187" t="b">
        <f ca="1"/>
        <v>0</v>
      </c>
      <c r="CD187" t="b">
        <f ca="1"/>
        <v>1</v>
      </c>
      <c r="CE187">
        <f ca="1"/>
        <v>0</v>
      </c>
      <c r="CF187">
        <f ca="1"/>
        <v>0</v>
      </c>
      <c r="CG187">
        <f ca="1"/>
        <v>0</v>
      </c>
      <c r="CH187">
        <f ca="1"/>
        <v>0</v>
      </c>
      <c r="CI187" t="b">
        <f ca="1"/>
        <v>0</v>
      </c>
      <c r="CJ187">
        <f ca="1"/>
        <v>0</v>
      </c>
      <c r="CK187">
        <f ca="1"/>
        <v>0</v>
      </c>
      <c r="CL187">
        <f ca="1"/>
        <v>0</v>
      </c>
      <c r="CM187">
        <f ca="1"/>
        <v>0</v>
      </c>
      <c r="CN187">
        <f ca="1"/>
        <v>0</v>
      </c>
      <c r="CO187">
        <f ca="1"/>
        <v>0</v>
      </c>
      <c r="CP187">
        <f ca="1"/>
        <v>0</v>
      </c>
      <c r="CQ187">
        <f ca="1"/>
        <v>0</v>
      </c>
      <c r="CR187">
        <f ca="1"/>
        <v>0</v>
      </c>
      <c r="CS187">
        <f ca="1"/>
        <v>0</v>
      </c>
      <c r="CT187">
        <f ca="1"/>
        <v>0</v>
      </c>
      <c r="CU187">
        <f ca="1"/>
        <v>0</v>
      </c>
      <c r="CV187">
        <f ca="1"/>
        <v>0</v>
      </c>
      <c r="CW187">
        <f ca="1"/>
        <v>0</v>
      </c>
      <c r="CX187">
        <f ca="1"/>
        <v>0</v>
      </c>
      <c r="CY187">
        <f ca="1"/>
        <v>0</v>
      </c>
      <c r="CZ187">
        <f ca="1"/>
        <v>0</v>
      </c>
      <c r="DA187">
        <f ca="1"/>
        <v>0</v>
      </c>
      <c r="DB187" t="b">
        <f ca="1"/>
        <v>0</v>
      </c>
      <c r="DC187" t="b">
        <f ca="1"/>
        <v>0</v>
      </c>
      <c r="DD187">
        <f ca="1"/>
        <v>0</v>
      </c>
      <c r="DE187" t="b">
        <f ca="1"/>
        <v>0</v>
      </c>
      <c r="DF187">
        <f ca="1"/>
        <v>0</v>
      </c>
    </row>
    <row r="188" spans="1:110" x14ac:dyDescent="0.2">
      <c r="A188" t="str">
        <f ca="1"/>
        <v>6_9 Border</v>
      </c>
      <c r="B188">
        <f ca="1"/>
        <v>11</v>
      </c>
      <c r="C188">
        <f ca="1"/>
        <v>0</v>
      </c>
      <c r="D188">
        <f ca="1"/>
        <v>0</v>
      </c>
      <c r="E188">
        <f ca="1"/>
        <v>0</v>
      </c>
      <c r="F188">
        <f ca="1"/>
        <v>0</v>
      </c>
      <c r="G188">
        <f ca="1"/>
        <v>0</v>
      </c>
      <c r="H188">
        <f ca="1"/>
        <v>0</v>
      </c>
      <c r="I188">
        <f ca="1"/>
        <v>0</v>
      </c>
      <c r="J188">
        <f ca="1"/>
        <v>0</v>
      </c>
      <c r="K188" t="b">
        <f ca="1"/>
        <v>0</v>
      </c>
      <c r="L188" t="b">
        <f ca="1"/>
        <v>0</v>
      </c>
      <c r="M188" t="b">
        <f ca="1"/>
        <v>0</v>
      </c>
      <c r="N188" t="str">
        <f ca="1"/>
        <v>Oryx</v>
      </c>
      <c r="O188" t="b">
        <f ca="1"/>
        <v>0</v>
      </c>
      <c r="P188">
        <f ca="1"/>
        <v>0</v>
      </c>
      <c r="Q188">
        <f ca="1"/>
        <v>0</v>
      </c>
      <c r="R188">
        <f ca="1"/>
        <v>0</v>
      </c>
      <c r="S188">
        <f ca="1"/>
        <v>0</v>
      </c>
      <c r="T188">
        <f ca="1"/>
        <v>0</v>
      </c>
      <c r="U188">
        <f ca="1"/>
        <v>0</v>
      </c>
      <c r="V188">
        <f ca="1"/>
        <v>0</v>
      </c>
      <c r="W188">
        <f ca="1"/>
        <v>0</v>
      </c>
      <c r="X188">
        <f ca="1"/>
        <v>0</v>
      </c>
      <c r="Y188">
        <f ca="1"/>
        <v>0</v>
      </c>
      <c r="Z188">
        <f ca="1"/>
        <v>11</v>
      </c>
      <c r="AA188">
        <f ca="1"/>
        <v>0</v>
      </c>
      <c r="AB188">
        <f ca="1"/>
        <v>0</v>
      </c>
      <c r="AC188">
        <f ca="1"/>
        <v>0</v>
      </c>
      <c r="AD188">
        <f ca="1"/>
        <v>0</v>
      </c>
      <c r="AE188">
        <f ca="1"/>
        <v>0</v>
      </c>
      <c r="AF188">
        <f ca="1"/>
        <v>0</v>
      </c>
      <c r="AG188">
        <f ca="1"/>
        <v>0</v>
      </c>
      <c r="AH188">
        <f ca="1"/>
        <v>0</v>
      </c>
      <c r="AI188">
        <f ca="1"/>
        <v>0</v>
      </c>
      <c r="AJ188">
        <f ca="1"/>
        <v>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  <c r="AQ188">
        <f ca="1"/>
        <v>0</v>
      </c>
      <c r="AR188">
        <f ca="1"/>
        <v>0</v>
      </c>
      <c r="AS188">
        <f ca="1"/>
        <v>0</v>
      </c>
      <c r="AT188">
        <f ca="1"/>
        <v>0</v>
      </c>
      <c r="AU188">
        <f ca="1"/>
        <v>0</v>
      </c>
      <c r="AV188">
        <f ca="1"/>
        <v>0</v>
      </c>
      <c r="AW188">
        <f ca="1"/>
        <v>0</v>
      </c>
      <c r="AX188">
        <f ca="1"/>
        <v>0</v>
      </c>
      <c r="AY188">
        <f ca="1"/>
        <v>0</v>
      </c>
      <c r="AZ188">
        <f ca="1"/>
        <v>0</v>
      </c>
      <c r="BA188">
        <f ca="1"/>
        <v>0</v>
      </c>
      <c r="BB188">
        <f ca="1"/>
        <v>0</v>
      </c>
      <c r="BC188">
        <f ca="1"/>
        <v>0</v>
      </c>
      <c r="BD188">
        <f ca="1"/>
        <v>0</v>
      </c>
      <c r="BE188">
        <f ca="1"/>
        <v>0</v>
      </c>
      <c r="BF188">
        <f ca="1"/>
        <v>0</v>
      </c>
      <c r="BG188">
        <f ca="1"/>
        <v>0</v>
      </c>
      <c r="BH188">
        <f ca="1"/>
        <v>0</v>
      </c>
      <c r="BI188">
        <f ca="1"/>
        <v>0</v>
      </c>
      <c r="BJ188">
        <f ca="1"/>
        <v>0</v>
      </c>
      <c r="BK188">
        <f ca="1"/>
        <v>0</v>
      </c>
      <c r="BL188">
        <f ca="1"/>
        <v>0</v>
      </c>
      <c r="BM188">
        <f ca="1"/>
        <v>0</v>
      </c>
      <c r="BN188">
        <f ca="1"/>
        <v>0</v>
      </c>
      <c r="BO188">
        <f ca="1"/>
        <v>0</v>
      </c>
      <c r="BP188">
        <f ca="1"/>
        <v>0</v>
      </c>
      <c r="BQ188">
        <f ca="1"/>
        <v>0</v>
      </c>
      <c r="BR188" t="str">
        <f ca="1"/>
        <v/>
      </c>
      <c r="BS188">
        <f ca="1"/>
        <v>0</v>
      </c>
      <c r="BT188">
        <f ca="1"/>
        <v>0</v>
      </c>
      <c r="BU188" t="b">
        <f ca="1"/>
        <v>0</v>
      </c>
      <c r="BV188" t="b">
        <f ca="1"/>
        <v>0</v>
      </c>
      <c r="BW188">
        <f ca="1"/>
        <v>0</v>
      </c>
      <c r="BX188">
        <f ca="1"/>
        <v>0</v>
      </c>
      <c r="BY188">
        <f ca="1"/>
        <v>0</v>
      </c>
      <c r="BZ188">
        <f ca="1"/>
        <v>0</v>
      </c>
      <c r="CA188">
        <f ca="1"/>
        <v>1</v>
      </c>
      <c r="CB188">
        <f ca="1"/>
        <v>0</v>
      </c>
      <c r="CC188" t="b">
        <f ca="1"/>
        <v>0</v>
      </c>
      <c r="CD188" t="b">
        <f ca="1"/>
        <v>1</v>
      </c>
      <c r="CE188">
        <f ca="1"/>
        <v>0</v>
      </c>
      <c r="CF188">
        <f ca="1"/>
        <v>0</v>
      </c>
      <c r="CG188">
        <f ca="1"/>
        <v>0</v>
      </c>
      <c r="CH188">
        <f ca="1"/>
        <v>0</v>
      </c>
      <c r="CI188" t="b">
        <f ca="1"/>
        <v>0</v>
      </c>
      <c r="CJ188">
        <f ca="1"/>
        <v>0</v>
      </c>
      <c r="CK188">
        <f ca="1"/>
        <v>0</v>
      </c>
      <c r="CL188">
        <f ca="1"/>
        <v>0</v>
      </c>
      <c r="CM188">
        <f ca="1"/>
        <v>0</v>
      </c>
      <c r="CN188">
        <f ca="1"/>
        <v>0</v>
      </c>
      <c r="CO188">
        <f ca="1"/>
        <v>0</v>
      </c>
      <c r="CP188">
        <f ca="1"/>
        <v>0</v>
      </c>
      <c r="CQ188">
        <f ca="1"/>
        <v>0</v>
      </c>
      <c r="CR188">
        <f ca="1"/>
        <v>0</v>
      </c>
      <c r="CS188">
        <f ca="1"/>
        <v>0</v>
      </c>
      <c r="CT188">
        <f ca="1"/>
        <v>0</v>
      </c>
      <c r="CU188">
        <f ca="1"/>
        <v>0</v>
      </c>
      <c r="CV188">
        <f ca="1"/>
        <v>0</v>
      </c>
      <c r="CW188">
        <f ca="1"/>
        <v>0</v>
      </c>
      <c r="CX188">
        <f ca="1"/>
        <v>0</v>
      </c>
      <c r="CY188">
        <f ca="1"/>
        <v>0</v>
      </c>
      <c r="CZ188">
        <f ca="1"/>
        <v>0</v>
      </c>
      <c r="DA188">
        <f ca="1"/>
        <v>0</v>
      </c>
      <c r="DB188" t="b">
        <f ca="1"/>
        <v>0</v>
      </c>
      <c r="DC188" t="b">
        <f ca="1"/>
        <v>0</v>
      </c>
      <c r="DD188">
        <f ca="1"/>
        <v>0</v>
      </c>
      <c r="DE188" t="b">
        <f ca="1"/>
        <v>0</v>
      </c>
      <c r="DF188">
        <f ca="1"/>
        <v>0</v>
      </c>
    </row>
    <row r="189" spans="1:110" x14ac:dyDescent="0.2">
      <c r="A189" t="str">
        <f ca="1"/>
        <v>6_9 Border</v>
      </c>
      <c r="B189">
        <f ca="1"/>
        <v>12</v>
      </c>
      <c r="C189">
        <f ca="1"/>
        <v>0</v>
      </c>
      <c r="D189">
        <f ca="1"/>
        <v>0</v>
      </c>
      <c r="E189">
        <f ca="1"/>
        <v>0</v>
      </c>
      <c r="F189">
        <f ca="1"/>
        <v>0</v>
      </c>
      <c r="G189">
        <f ca="1"/>
        <v>0</v>
      </c>
      <c r="H189">
        <f ca="1"/>
        <v>0</v>
      </c>
      <c r="I189">
        <f ca="1"/>
        <v>0</v>
      </c>
      <c r="J189" t="str">
        <f ca="1"/>
        <v>1:36</v>
      </c>
      <c r="K189" t="b">
        <f ca="1"/>
        <v>0</v>
      </c>
      <c r="L189" t="b">
        <f ca="1"/>
        <v>0</v>
      </c>
      <c r="M189" t="b">
        <f ca="1"/>
        <v>0</v>
      </c>
      <c r="N189" t="str">
        <f ca="1"/>
        <v>Oryx</v>
      </c>
      <c r="O189" t="b">
        <f ca="1"/>
        <v>0</v>
      </c>
      <c r="P189">
        <f ca="1"/>
        <v>0</v>
      </c>
      <c r="Q189">
        <f ca="1"/>
        <v>0</v>
      </c>
      <c r="R189">
        <f ca="1"/>
        <v>0</v>
      </c>
      <c r="S189">
        <f ca="1"/>
        <v>0</v>
      </c>
      <c r="T189">
        <f ca="1"/>
        <v>0</v>
      </c>
      <c r="U189">
        <f ca="1"/>
        <v>0</v>
      </c>
      <c r="V189">
        <f ca="1"/>
        <v>0</v>
      </c>
      <c r="W189">
        <f ca="1"/>
        <v>0</v>
      </c>
      <c r="X189">
        <f ca="1"/>
        <v>0</v>
      </c>
      <c r="Y189">
        <f ca="1"/>
        <v>0</v>
      </c>
      <c r="Z189">
        <f ca="1"/>
        <v>12</v>
      </c>
      <c r="AA189">
        <f ca="1"/>
        <v>0</v>
      </c>
      <c r="AB189">
        <f ca="1"/>
        <v>0</v>
      </c>
      <c r="AC189">
        <f ca="1"/>
        <v>0</v>
      </c>
      <c r="AD189">
        <f ca="1"/>
        <v>0</v>
      </c>
      <c r="AE189">
        <f ca="1"/>
        <v>0</v>
      </c>
      <c r="AF189">
        <f ca="1"/>
        <v>0</v>
      </c>
      <c r="AG189">
        <f ca="1"/>
        <v>0</v>
      </c>
      <c r="AH189">
        <f ca="1"/>
        <v>0</v>
      </c>
      <c r="AI189">
        <f ca="1"/>
        <v>0</v>
      </c>
      <c r="AJ189">
        <f ca="1"/>
        <v>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  <c r="AQ189">
        <f ca="1"/>
        <v>0</v>
      </c>
      <c r="AR189">
        <f ca="1"/>
        <v>0</v>
      </c>
      <c r="AS189">
        <f ca="1"/>
        <v>0</v>
      </c>
      <c r="AT189">
        <f ca="1"/>
        <v>0</v>
      </c>
      <c r="AU189">
        <f ca="1"/>
        <v>0</v>
      </c>
      <c r="AV189">
        <f ca="1"/>
        <v>0</v>
      </c>
      <c r="AW189">
        <f ca="1"/>
        <v>0</v>
      </c>
      <c r="AX189">
        <f ca="1"/>
        <v>0</v>
      </c>
      <c r="AY189">
        <f ca="1"/>
        <v>0</v>
      </c>
      <c r="AZ189">
        <f ca="1"/>
        <v>0</v>
      </c>
      <c r="BA189">
        <f ca="1"/>
        <v>0</v>
      </c>
      <c r="BB189">
        <f ca="1"/>
        <v>0</v>
      </c>
      <c r="BC189">
        <f ca="1"/>
        <v>0</v>
      </c>
      <c r="BD189">
        <f ca="1"/>
        <v>0</v>
      </c>
      <c r="BE189">
        <f ca="1"/>
        <v>0</v>
      </c>
      <c r="BF189">
        <f ca="1"/>
        <v>0</v>
      </c>
      <c r="BG189">
        <f ca="1"/>
        <v>0</v>
      </c>
      <c r="BH189">
        <f ca="1"/>
        <v>0</v>
      </c>
      <c r="BI189">
        <f ca="1"/>
        <v>0</v>
      </c>
      <c r="BJ189">
        <f ca="1"/>
        <v>0</v>
      </c>
      <c r="BK189">
        <f ca="1"/>
        <v>0</v>
      </c>
      <c r="BL189">
        <f ca="1"/>
        <v>0</v>
      </c>
      <c r="BM189">
        <f ca="1"/>
        <v>0</v>
      </c>
      <c r="BN189">
        <f ca="1"/>
        <v>0</v>
      </c>
      <c r="BO189">
        <f ca="1"/>
        <v>0</v>
      </c>
      <c r="BP189">
        <f ca="1"/>
        <v>0</v>
      </c>
      <c r="BQ189">
        <f ca="1"/>
        <v>0</v>
      </c>
      <c r="BR189" t="str">
        <f ca="1"/>
        <v/>
      </c>
      <c r="BS189">
        <f ca="1"/>
        <v>0</v>
      </c>
      <c r="BT189">
        <f ca="1"/>
        <v>0</v>
      </c>
      <c r="BU189" t="b">
        <f ca="1"/>
        <v>0</v>
      </c>
      <c r="BV189" t="b">
        <f ca="1"/>
        <v>0</v>
      </c>
      <c r="BW189">
        <f ca="1"/>
        <v>0</v>
      </c>
      <c r="BX189">
        <f ca="1"/>
        <v>0</v>
      </c>
      <c r="BY189">
        <f ca="1"/>
        <v>0</v>
      </c>
      <c r="BZ189">
        <f ca="1"/>
        <v>0</v>
      </c>
      <c r="CA189">
        <f ca="1"/>
        <v>0</v>
      </c>
      <c r="CB189">
        <f ca="1"/>
        <v>0</v>
      </c>
      <c r="CC189" t="b">
        <f ca="1"/>
        <v>0</v>
      </c>
      <c r="CD189" t="b">
        <f ca="1"/>
        <v>0</v>
      </c>
      <c r="CE189">
        <f ca="1"/>
        <v>0</v>
      </c>
      <c r="CF189">
        <f ca="1"/>
        <v>0</v>
      </c>
      <c r="CG189">
        <f ca="1"/>
        <v>0</v>
      </c>
      <c r="CH189">
        <f ca="1"/>
        <v>96</v>
      </c>
      <c r="CI189">
        <f ca="1"/>
        <v>84</v>
      </c>
      <c r="CJ189">
        <f ca="1"/>
        <v>0</v>
      </c>
      <c r="CK189">
        <f ca="1"/>
        <v>0</v>
      </c>
      <c r="CL189">
        <f ca="1"/>
        <v>0</v>
      </c>
      <c r="CM189">
        <f ca="1"/>
        <v>0</v>
      </c>
      <c r="CN189">
        <f ca="1"/>
        <v>0</v>
      </c>
      <c r="CO189">
        <f ca="1"/>
        <v>0</v>
      </c>
      <c r="CP189">
        <f ca="1"/>
        <v>0</v>
      </c>
      <c r="CQ189">
        <f ca="1"/>
        <v>0</v>
      </c>
      <c r="CR189">
        <f ca="1"/>
        <v>0</v>
      </c>
      <c r="CS189">
        <f ca="1"/>
        <v>0</v>
      </c>
      <c r="CT189">
        <f ca="1"/>
        <v>0</v>
      </c>
      <c r="CU189">
        <f ca="1"/>
        <v>0</v>
      </c>
      <c r="CV189">
        <f ca="1"/>
        <v>0</v>
      </c>
      <c r="CW189">
        <f ca="1"/>
        <v>0</v>
      </c>
      <c r="CX189">
        <f ca="1"/>
        <v>0</v>
      </c>
      <c r="CY189">
        <f ca="1"/>
        <v>0</v>
      </c>
      <c r="CZ189">
        <f ca="1"/>
        <v>0</v>
      </c>
      <c r="DA189">
        <f ca="1"/>
        <v>0</v>
      </c>
      <c r="DB189" t="b">
        <f ca="1"/>
        <v>0</v>
      </c>
      <c r="DC189" t="b">
        <f ca="1"/>
        <v>0</v>
      </c>
      <c r="DD189">
        <f ca="1"/>
        <v>0</v>
      </c>
      <c r="DE189" t="b">
        <f ca="1"/>
        <v>0</v>
      </c>
      <c r="DF189">
        <f ca="1"/>
        <v>0</v>
      </c>
    </row>
    <row r="190" spans="1:110" x14ac:dyDescent="0.2">
      <c r="A190" t="str">
        <f ca="1"/>
        <v>6_16 Villa</v>
      </c>
      <c r="B190">
        <f ca="1"/>
        <v>1</v>
      </c>
      <c r="C190">
        <f ca="1"/>
        <v>0</v>
      </c>
      <c r="D190">
        <f ca="1"/>
        <v>0</v>
      </c>
      <c r="E190">
        <f ca="1"/>
        <v>0</v>
      </c>
      <c r="F190">
        <f ca="1"/>
        <v>0</v>
      </c>
      <c r="G190">
        <f ca="1"/>
        <v>0</v>
      </c>
      <c r="H190">
        <f ca="1"/>
        <v>0</v>
      </c>
      <c r="I190">
        <f ca="1"/>
        <v>0</v>
      </c>
      <c r="J190" t="str">
        <f ca="1"/>
        <v>0:19</v>
      </c>
      <c r="K190" t="b">
        <f ca="1"/>
        <v>0</v>
      </c>
      <c r="L190" t="b">
        <f ca="1"/>
        <v>1</v>
      </c>
      <c r="M190" t="b">
        <f ca="1"/>
        <v>0</v>
      </c>
      <c r="N190" t="str">
        <f ca="1"/>
        <v>Melusi</v>
      </c>
      <c r="O190" t="b">
        <f ca="1"/>
        <v>0</v>
      </c>
      <c r="P190">
        <f ca="1"/>
        <v>0</v>
      </c>
      <c r="Q190">
        <f ca="1"/>
        <v>0</v>
      </c>
      <c r="R190">
        <f ca="1"/>
        <v>0</v>
      </c>
      <c r="S190">
        <f ca="1"/>
        <v>0</v>
      </c>
      <c r="T190">
        <f ca="1"/>
        <v>0</v>
      </c>
      <c r="U190">
        <f ca="1"/>
        <v>0</v>
      </c>
      <c r="V190">
        <f ca="1"/>
        <v>0</v>
      </c>
      <c r="W190">
        <f ca="1"/>
        <v>0</v>
      </c>
      <c r="X190">
        <f ca="1"/>
        <v>0</v>
      </c>
      <c r="Y190">
        <f ca="1"/>
        <v>0</v>
      </c>
      <c r="Z190">
        <f ca="1"/>
        <v>1</v>
      </c>
      <c r="AA190">
        <f ca="1"/>
        <v>0</v>
      </c>
      <c r="AB190">
        <f ca="1"/>
        <v>0</v>
      </c>
      <c r="AC190">
        <f ca="1"/>
        <v>0</v>
      </c>
      <c r="AD190">
        <f ca="1"/>
        <v>0</v>
      </c>
      <c r="AE190">
        <f ca="1"/>
        <v>0</v>
      </c>
      <c r="AF190">
        <f ca="1"/>
        <v>0</v>
      </c>
      <c r="AG190">
        <f ca="1"/>
        <v>0</v>
      </c>
      <c r="AH190">
        <f ca="1"/>
        <v>0</v>
      </c>
      <c r="AI190">
        <f ca="1"/>
        <v>0</v>
      </c>
      <c r="AJ190">
        <f ca="1"/>
        <v>0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  <c r="AQ190">
        <f ca="1"/>
        <v>0</v>
      </c>
      <c r="AR190">
        <f ca="1"/>
        <v>0</v>
      </c>
      <c r="AS190">
        <f ca="1"/>
        <v>0</v>
      </c>
      <c r="AT190">
        <f ca="1"/>
        <v>0</v>
      </c>
      <c r="AU190">
        <f ca="1"/>
        <v>0</v>
      </c>
      <c r="AV190">
        <f ca="1"/>
        <v>0</v>
      </c>
      <c r="AW190">
        <f ca="1"/>
        <v>0</v>
      </c>
      <c r="AX190">
        <f ca="1"/>
        <v>0</v>
      </c>
      <c r="AY190">
        <f ca="1"/>
        <v>0</v>
      </c>
      <c r="AZ190">
        <f ca="1"/>
        <v>0</v>
      </c>
      <c r="BA190">
        <f ca="1"/>
        <v>0</v>
      </c>
      <c r="BB190">
        <f ca="1"/>
        <v>0</v>
      </c>
      <c r="BC190">
        <f ca="1"/>
        <v>0</v>
      </c>
      <c r="BD190">
        <f ca="1"/>
        <v>0</v>
      </c>
      <c r="BE190">
        <f ca="1"/>
        <v>0</v>
      </c>
      <c r="BF190">
        <f ca="1"/>
        <v>0</v>
      </c>
      <c r="BG190">
        <f ca="1"/>
        <v>0</v>
      </c>
      <c r="BH190">
        <f ca="1"/>
        <v>0</v>
      </c>
      <c r="BI190">
        <f ca="1"/>
        <v>0</v>
      </c>
      <c r="BJ190">
        <f ca="1"/>
        <v>0</v>
      </c>
      <c r="BK190">
        <f ca="1"/>
        <v>0</v>
      </c>
      <c r="BL190">
        <f ca="1"/>
        <v>0</v>
      </c>
      <c r="BM190">
        <f ca="1"/>
        <v>0</v>
      </c>
      <c r="BN190">
        <f ca="1"/>
        <v>0</v>
      </c>
      <c r="BO190">
        <f ca="1"/>
        <v>0</v>
      </c>
      <c r="BP190">
        <f ca="1"/>
        <v>0</v>
      </c>
      <c r="BQ190">
        <f ca="1"/>
        <v>0</v>
      </c>
      <c r="BR190" t="str">
        <f ca="1"/>
        <v/>
      </c>
      <c r="BS190">
        <f ca="1"/>
        <v>0</v>
      </c>
      <c r="BT190">
        <f ca="1"/>
        <v>0</v>
      </c>
      <c r="BU190" t="b">
        <f ca="1"/>
        <v>0</v>
      </c>
      <c r="BV190" t="b">
        <f ca="1"/>
        <v>0</v>
      </c>
      <c r="BW190">
        <f ca="1"/>
        <v>0</v>
      </c>
      <c r="BX190">
        <f ca="1"/>
        <v>0</v>
      </c>
      <c r="BY190">
        <f ca="1"/>
        <v>0</v>
      </c>
      <c r="BZ190">
        <f ca="1"/>
        <v>0</v>
      </c>
      <c r="CA190">
        <f ca="1"/>
        <v>0</v>
      </c>
      <c r="CB190">
        <f ca="1"/>
        <v>0</v>
      </c>
      <c r="CC190" t="b">
        <f ca="1"/>
        <v>0</v>
      </c>
      <c r="CD190" t="b">
        <f ca="1"/>
        <v>1</v>
      </c>
      <c r="CE190">
        <f ca="1"/>
        <v>0</v>
      </c>
      <c r="CF190">
        <f ca="1"/>
        <v>0</v>
      </c>
      <c r="CG190">
        <f ca="1"/>
        <v>0</v>
      </c>
      <c r="CH190">
        <f ca="1"/>
        <v>19</v>
      </c>
      <c r="CI190">
        <f ca="1"/>
        <v>161</v>
      </c>
      <c r="CJ190">
        <f ca="1"/>
        <v>0</v>
      </c>
      <c r="CK190">
        <f ca="1"/>
        <v>0</v>
      </c>
      <c r="CL190">
        <f ca="1"/>
        <v>0</v>
      </c>
      <c r="CM190">
        <f ca="1"/>
        <v>0</v>
      </c>
      <c r="CN190">
        <f ca="1"/>
        <v>0</v>
      </c>
      <c r="CO190">
        <f ca="1"/>
        <v>0</v>
      </c>
      <c r="CP190">
        <f ca="1"/>
        <v>0</v>
      </c>
      <c r="CQ190">
        <f ca="1"/>
        <v>0</v>
      </c>
      <c r="CR190">
        <f ca="1"/>
        <v>0</v>
      </c>
      <c r="CS190">
        <f ca="1"/>
        <v>0</v>
      </c>
      <c r="CT190">
        <f ca="1"/>
        <v>0</v>
      </c>
      <c r="CU190" t="b">
        <f ca="1"/>
        <v>1</v>
      </c>
      <c r="CV190" t="b">
        <f ca="1"/>
        <v>1</v>
      </c>
      <c r="CW190">
        <f ca="1"/>
        <v>44</v>
      </c>
      <c r="CX190">
        <f ca="1"/>
        <v>161</v>
      </c>
      <c r="CY190">
        <f ca="1"/>
        <v>1</v>
      </c>
      <c r="CZ190">
        <f ca="1"/>
        <v>0</v>
      </c>
      <c r="DA190">
        <f ca="1"/>
        <v>0</v>
      </c>
      <c r="DB190" t="b">
        <f ca="1"/>
        <v>1</v>
      </c>
      <c r="DC190" t="b">
        <f ca="1"/>
        <v>0</v>
      </c>
      <c r="DD190">
        <f ca="1"/>
        <v>0</v>
      </c>
      <c r="DE190" t="b">
        <f ca="1"/>
        <v>0</v>
      </c>
      <c r="DF190">
        <f ca="1"/>
        <v>0</v>
      </c>
    </row>
    <row r="191" spans="1:110" x14ac:dyDescent="0.2">
      <c r="A191" t="str">
        <f ca="1"/>
        <v>6_16 Villa</v>
      </c>
      <c r="B191">
        <f ca="1"/>
        <v>2</v>
      </c>
      <c r="C191">
        <f ca="1"/>
        <v>0</v>
      </c>
      <c r="D191">
        <f ca="1"/>
        <v>0</v>
      </c>
      <c r="E191">
        <f ca="1"/>
        <v>0</v>
      </c>
      <c r="F191">
        <f ca="1"/>
        <v>0</v>
      </c>
      <c r="G191">
        <f ca="1"/>
        <v>0</v>
      </c>
      <c r="H191">
        <f ca="1"/>
        <v>0</v>
      </c>
      <c r="I191">
        <f ca="1"/>
        <v>0</v>
      </c>
      <c r="J191" t="str">
        <f ca="1"/>
        <v>0:58</v>
      </c>
      <c r="K191" t="b">
        <f ca="1"/>
        <v>0</v>
      </c>
      <c r="L191" t="b">
        <f ca="1"/>
        <v>0</v>
      </c>
      <c r="M191" t="b">
        <f ca="1"/>
        <v>0</v>
      </c>
      <c r="N191" t="str">
        <f ca="1"/>
        <v>Melusi</v>
      </c>
      <c r="O191" t="b">
        <f ca="1"/>
        <v>0</v>
      </c>
      <c r="P191">
        <f ca="1"/>
        <v>0</v>
      </c>
      <c r="Q191">
        <f ca="1"/>
        <v>0</v>
      </c>
      <c r="R191">
        <f ca="1"/>
        <v>0</v>
      </c>
      <c r="S191">
        <f ca="1"/>
        <v>0</v>
      </c>
      <c r="T191">
        <f ca="1"/>
        <v>0</v>
      </c>
      <c r="U191">
        <f ca="1"/>
        <v>0</v>
      </c>
      <c r="V191">
        <f ca="1"/>
        <v>0</v>
      </c>
      <c r="W191">
        <f ca="1"/>
        <v>0</v>
      </c>
      <c r="X191">
        <f ca="1"/>
        <v>0</v>
      </c>
      <c r="Y191">
        <f ca="1"/>
        <v>0</v>
      </c>
      <c r="Z191">
        <f ca="1"/>
        <v>2</v>
      </c>
      <c r="AA191">
        <f ca="1"/>
        <v>0</v>
      </c>
      <c r="AB191">
        <f ca="1"/>
        <v>0</v>
      </c>
      <c r="AC191">
        <f ca="1"/>
        <v>0</v>
      </c>
      <c r="AD191">
        <f ca="1"/>
        <v>0</v>
      </c>
      <c r="AE191">
        <f ca="1"/>
        <v>0</v>
      </c>
      <c r="AF191">
        <f ca="1"/>
        <v>0</v>
      </c>
      <c r="AG191">
        <f ca="1"/>
        <v>0</v>
      </c>
      <c r="AH191">
        <f ca="1"/>
        <v>0</v>
      </c>
      <c r="AI191">
        <f ca="1"/>
        <v>0</v>
      </c>
      <c r="AJ191">
        <f ca="1"/>
        <v>0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  <c r="AQ191">
        <f ca="1"/>
        <v>0</v>
      </c>
      <c r="AR191">
        <f ca="1"/>
        <v>0</v>
      </c>
      <c r="AS191">
        <f ca="1"/>
        <v>0</v>
      </c>
      <c r="AT191">
        <f ca="1"/>
        <v>0</v>
      </c>
      <c r="AU191">
        <f ca="1"/>
        <v>0</v>
      </c>
      <c r="AV191">
        <f ca="1"/>
        <v>0</v>
      </c>
      <c r="AW191">
        <f ca="1"/>
        <v>0</v>
      </c>
      <c r="AX191">
        <f ca="1"/>
        <v>0</v>
      </c>
      <c r="AY191">
        <f ca="1"/>
        <v>0</v>
      </c>
      <c r="AZ191">
        <f ca="1"/>
        <v>0</v>
      </c>
      <c r="BA191">
        <f ca="1"/>
        <v>0</v>
      </c>
      <c r="BB191">
        <f ca="1"/>
        <v>0</v>
      </c>
      <c r="BC191">
        <f ca="1"/>
        <v>0</v>
      </c>
      <c r="BD191">
        <f ca="1"/>
        <v>0</v>
      </c>
      <c r="BE191">
        <f ca="1"/>
        <v>0</v>
      </c>
      <c r="BF191">
        <f ca="1"/>
        <v>0</v>
      </c>
      <c r="BG191">
        <f ca="1"/>
        <v>0</v>
      </c>
      <c r="BH191">
        <f ca="1"/>
        <v>0</v>
      </c>
      <c r="BI191">
        <f ca="1"/>
        <v>0</v>
      </c>
      <c r="BJ191">
        <f ca="1"/>
        <v>0</v>
      </c>
      <c r="BK191">
        <f ca="1"/>
        <v>0</v>
      </c>
      <c r="BL191">
        <f ca="1"/>
        <v>0</v>
      </c>
      <c r="BM191">
        <f ca="1"/>
        <v>0</v>
      </c>
      <c r="BN191">
        <f ca="1"/>
        <v>0</v>
      </c>
      <c r="BO191">
        <f ca="1"/>
        <v>0</v>
      </c>
      <c r="BP191">
        <f ca="1"/>
        <v>0</v>
      </c>
      <c r="BQ191">
        <f ca="1"/>
        <v>0</v>
      </c>
      <c r="BR191" t="str">
        <f ca="1"/>
        <v/>
      </c>
      <c r="BS191">
        <f ca="1"/>
        <v>0</v>
      </c>
      <c r="BT191">
        <f ca="1"/>
        <v>0</v>
      </c>
      <c r="BU191" t="b">
        <f ca="1"/>
        <v>0</v>
      </c>
      <c r="BV191" t="b">
        <f ca="1"/>
        <v>0</v>
      </c>
      <c r="BW191">
        <f ca="1"/>
        <v>0</v>
      </c>
      <c r="BX191">
        <f ca="1"/>
        <v>0</v>
      </c>
      <c r="BY191">
        <f ca="1"/>
        <v>0</v>
      </c>
      <c r="BZ191">
        <f ca="1"/>
        <v>0</v>
      </c>
      <c r="CA191">
        <f ca="1"/>
        <v>1</v>
      </c>
      <c r="CB191">
        <f ca="1"/>
        <v>1</v>
      </c>
      <c r="CC191" t="b">
        <f ca="1"/>
        <v>0</v>
      </c>
      <c r="CD191" t="b">
        <f ca="1"/>
        <v>1</v>
      </c>
      <c r="CE191">
        <f ca="1"/>
        <v>0</v>
      </c>
      <c r="CF191">
        <f ca="1"/>
        <v>0</v>
      </c>
      <c r="CG191">
        <f ca="1"/>
        <v>0</v>
      </c>
      <c r="CH191">
        <f ca="1"/>
        <v>58</v>
      </c>
      <c r="CI191">
        <f ca="1"/>
        <v>122</v>
      </c>
      <c r="CJ191">
        <f ca="1"/>
        <v>0</v>
      </c>
      <c r="CK191">
        <f ca="1"/>
        <v>0</v>
      </c>
      <c r="CL191">
        <f ca="1"/>
        <v>0</v>
      </c>
      <c r="CM191">
        <f ca="1"/>
        <v>0</v>
      </c>
      <c r="CN191">
        <f ca="1"/>
        <v>0</v>
      </c>
      <c r="CO191">
        <f ca="1"/>
        <v>0</v>
      </c>
      <c r="CP191">
        <f ca="1"/>
        <v>0</v>
      </c>
      <c r="CQ191">
        <f ca="1"/>
        <v>0</v>
      </c>
      <c r="CR191">
        <f ca="1"/>
        <v>0</v>
      </c>
      <c r="CS191">
        <f ca="1"/>
        <v>0</v>
      </c>
      <c r="CT191">
        <f ca="1"/>
        <v>0</v>
      </c>
      <c r="CU191" t="b">
        <f ca="1"/>
        <v>0</v>
      </c>
      <c r="CV191" t="b">
        <f ca="1"/>
        <v>1</v>
      </c>
      <c r="CW191">
        <f ca="1"/>
        <v>97</v>
      </c>
      <c r="CX191">
        <f ca="1"/>
        <v>122</v>
      </c>
      <c r="CY191">
        <f ca="1"/>
        <v>0</v>
      </c>
      <c r="CZ191">
        <f ca="1"/>
        <v>1</v>
      </c>
      <c r="DA191">
        <f ca="1"/>
        <v>0</v>
      </c>
      <c r="DB191" t="b">
        <f ca="1"/>
        <v>0</v>
      </c>
      <c r="DC191" t="b">
        <f ca="1"/>
        <v>0</v>
      </c>
      <c r="DD191">
        <f ca="1"/>
        <v>0</v>
      </c>
      <c r="DE191" t="b">
        <f ca="1"/>
        <v>0</v>
      </c>
      <c r="DF191">
        <f ca="1"/>
        <v>0</v>
      </c>
    </row>
    <row r="192" spans="1:110" x14ac:dyDescent="0.2">
      <c r="A192" t="str">
        <f ca="1"/>
        <v>6_16 Villa</v>
      </c>
      <c r="B192">
        <f ca="1"/>
        <v>3</v>
      </c>
      <c r="C192">
        <f ca="1"/>
        <v>0</v>
      </c>
      <c r="D192">
        <f ca="1"/>
        <v>0</v>
      </c>
      <c r="E192">
        <f ca="1"/>
        <v>0</v>
      </c>
      <c r="F192">
        <f ca="1"/>
        <v>0</v>
      </c>
      <c r="G192">
        <f ca="1"/>
        <v>0</v>
      </c>
      <c r="H192">
        <f ca="1"/>
        <v>0</v>
      </c>
      <c r="I192">
        <f ca="1"/>
        <v>0</v>
      </c>
      <c r="J192">
        <f ca="1"/>
        <v>0</v>
      </c>
      <c r="K192" t="b">
        <f ca="1"/>
        <v>0</v>
      </c>
      <c r="L192" t="b">
        <f ca="1"/>
        <v>0</v>
      </c>
      <c r="M192" t="b">
        <f ca="1"/>
        <v>0</v>
      </c>
      <c r="N192" t="str">
        <f ca="1"/>
        <v>Melusi</v>
      </c>
      <c r="O192" t="b">
        <f ca="1"/>
        <v>0</v>
      </c>
      <c r="P192">
        <f ca="1"/>
        <v>0</v>
      </c>
      <c r="Q192">
        <f ca="1"/>
        <v>0</v>
      </c>
      <c r="R192">
        <f ca="1"/>
        <v>0</v>
      </c>
      <c r="S192">
        <f ca="1"/>
        <v>0</v>
      </c>
      <c r="T192">
        <f ca="1"/>
        <v>0</v>
      </c>
      <c r="U192">
        <f ca="1"/>
        <v>0</v>
      </c>
      <c r="V192">
        <f ca="1"/>
        <v>0</v>
      </c>
      <c r="W192">
        <f ca="1"/>
        <v>0</v>
      </c>
      <c r="X192">
        <f ca="1"/>
        <v>0</v>
      </c>
      <c r="Y192">
        <f ca="1"/>
        <v>0</v>
      </c>
      <c r="Z192">
        <f ca="1"/>
        <v>3</v>
      </c>
      <c r="AA192">
        <f ca="1"/>
        <v>0</v>
      </c>
      <c r="AB192">
        <f ca="1"/>
        <v>0</v>
      </c>
      <c r="AC192">
        <f ca="1"/>
        <v>0</v>
      </c>
      <c r="AD192">
        <f ca="1"/>
        <v>0</v>
      </c>
      <c r="AE192">
        <f ca="1"/>
        <v>0</v>
      </c>
      <c r="AF192">
        <f ca="1"/>
        <v>0</v>
      </c>
      <c r="AG192">
        <f ca="1"/>
        <v>0</v>
      </c>
      <c r="AH192">
        <f ca="1"/>
        <v>0</v>
      </c>
      <c r="AI192">
        <f ca="1"/>
        <v>0</v>
      </c>
      <c r="AJ192">
        <f ca="1"/>
        <v>0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  <c r="AQ192">
        <f ca="1"/>
        <v>0</v>
      </c>
      <c r="AR192">
        <f ca="1"/>
        <v>0</v>
      </c>
      <c r="AS192">
        <f ca="1"/>
        <v>0</v>
      </c>
      <c r="AT192">
        <f ca="1"/>
        <v>0</v>
      </c>
      <c r="AU192">
        <f ca="1"/>
        <v>0</v>
      </c>
      <c r="AV192">
        <f ca="1"/>
        <v>0</v>
      </c>
      <c r="AW192">
        <f ca="1"/>
        <v>0</v>
      </c>
      <c r="AX192">
        <f ca="1"/>
        <v>0</v>
      </c>
      <c r="AY192">
        <f ca="1"/>
        <v>0</v>
      </c>
      <c r="AZ192">
        <f ca="1"/>
        <v>0</v>
      </c>
      <c r="BA192">
        <f ca="1"/>
        <v>0</v>
      </c>
      <c r="BB192">
        <f ca="1"/>
        <v>0</v>
      </c>
      <c r="BC192">
        <f ca="1"/>
        <v>0</v>
      </c>
      <c r="BD192">
        <f ca="1"/>
        <v>0</v>
      </c>
      <c r="BE192">
        <f ca="1"/>
        <v>0</v>
      </c>
      <c r="BF192">
        <f ca="1"/>
        <v>0</v>
      </c>
      <c r="BG192">
        <f ca="1"/>
        <v>0</v>
      </c>
      <c r="BH192">
        <f ca="1"/>
        <v>0</v>
      </c>
      <c r="BI192">
        <f ca="1"/>
        <v>0</v>
      </c>
      <c r="BJ192">
        <f ca="1"/>
        <v>0</v>
      </c>
      <c r="BK192">
        <f ca="1"/>
        <v>0</v>
      </c>
      <c r="BL192">
        <f ca="1"/>
        <v>0</v>
      </c>
      <c r="BM192">
        <f ca="1"/>
        <v>0</v>
      </c>
      <c r="BN192">
        <f ca="1"/>
        <v>0</v>
      </c>
      <c r="BO192">
        <f ca="1"/>
        <v>0</v>
      </c>
      <c r="BP192">
        <f ca="1"/>
        <v>0</v>
      </c>
      <c r="BQ192">
        <f ca="1"/>
        <v>0</v>
      </c>
      <c r="BR192" t="str">
        <f ca="1"/>
        <v/>
      </c>
      <c r="BS192">
        <f ca="1"/>
        <v>0</v>
      </c>
      <c r="BT192">
        <f ca="1"/>
        <v>0</v>
      </c>
      <c r="BU192" t="b">
        <f ca="1"/>
        <v>0</v>
      </c>
      <c r="BV192" t="b">
        <f ca="1"/>
        <v>0</v>
      </c>
      <c r="BW192">
        <f ca="1"/>
        <v>0</v>
      </c>
      <c r="BX192">
        <f ca="1"/>
        <v>0</v>
      </c>
      <c r="BY192">
        <f ca="1"/>
        <v>0</v>
      </c>
      <c r="BZ192">
        <f ca="1"/>
        <v>0</v>
      </c>
      <c r="CA192">
        <f ca="1"/>
        <v>1</v>
      </c>
      <c r="CB192">
        <f ca="1"/>
        <v>0</v>
      </c>
      <c r="CC192" t="b">
        <f ca="1"/>
        <v>0</v>
      </c>
      <c r="CD192" t="b">
        <f ca="1"/>
        <v>1</v>
      </c>
      <c r="CE192">
        <f ca="1"/>
        <v>0</v>
      </c>
      <c r="CF192">
        <f ca="1"/>
        <v>0</v>
      </c>
      <c r="CG192">
        <f ca="1"/>
        <v>0</v>
      </c>
      <c r="CH192">
        <f ca="1"/>
        <v>0</v>
      </c>
      <c r="CI192" t="b">
        <f ca="1"/>
        <v>0</v>
      </c>
      <c r="CJ192">
        <f ca="1"/>
        <v>0</v>
      </c>
      <c r="CK192">
        <f ca="1"/>
        <v>0</v>
      </c>
      <c r="CL192">
        <f ca="1"/>
        <v>0</v>
      </c>
      <c r="CM192">
        <f ca="1"/>
        <v>0</v>
      </c>
      <c r="CN192">
        <f ca="1"/>
        <v>0</v>
      </c>
      <c r="CO192">
        <f ca="1"/>
        <v>0</v>
      </c>
      <c r="CP192">
        <f ca="1"/>
        <v>0</v>
      </c>
      <c r="CQ192">
        <f ca="1"/>
        <v>0</v>
      </c>
      <c r="CR192">
        <f ca="1"/>
        <v>0</v>
      </c>
      <c r="CS192">
        <f ca="1"/>
        <v>0</v>
      </c>
      <c r="CT192">
        <f ca="1"/>
        <v>0</v>
      </c>
      <c r="CU192" t="b">
        <f ca="1"/>
        <v>1</v>
      </c>
      <c r="CV192" t="b">
        <f ca="1"/>
        <v>1</v>
      </c>
      <c r="CW192">
        <f ca="1"/>
        <v>164</v>
      </c>
      <c r="CX192" t="b">
        <f ca="1"/>
        <v>0</v>
      </c>
      <c r="CY192">
        <f ca="1"/>
        <v>1</v>
      </c>
      <c r="CZ192">
        <f ca="1"/>
        <v>1</v>
      </c>
      <c r="DA192">
        <f ca="1"/>
        <v>0</v>
      </c>
      <c r="DB192" t="b">
        <f ca="1"/>
        <v>0</v>
      </c>
      <c r="DC192" t="b">
        <f ca="1"/>
        <v>0</v>
      </c>
      <c r="DD192">
        <f ca="1"/>
        <v>0</v>
      </c>
      <c r="DE192" t="b">
        <f ca="1"/>
        <v>0</v>
      </c>
      <c r="DF192">
        <f ca="1"/>
        <v>0</v>
      </c>
    </row>
    <row r="193" spans="1:110" x14ac:dyDescent="0.2">
      <c r="A193" t="str">
        <f ca="1"/>
        <v>6_16 Villa</v>
      </c>
      <c r="B193">
        <f ca="1"/>
        <v>4</v>
      </c>
      <c r="C193">
        <f ca="1"/>
        <v>0</v>
      </c>
      <c r="D193">
        <f ca="1"/>
        <v>0</v>
      </c>
      <c r="E193">
        <f ca="1"/>
        <v>0</v>
      </c>
      <c r="F193">
        <f ca="1"/>
        <v>0</v>
      </c>
      <c r="G193">
        <f ca="1"/>
        <v>0</v>
      </c>
      <c r="H193">
        <f ca="1"/>
        <v>0</v>
      </c>
      <c r="I193">
        <f ca="1"/>
        <v>0</v>
      </c>
      <c r="J193" t="str">
        <f ca="1"/>
        <v>1:27</v>
      </c>
      <c r="K193" t="b">
        <f ca="1"/>
        <v>0</v>
      </c>
      <c r="L193" t="b">
        <f ca="1"/>
        <v>0</v>
      </c>
      <c r="M193" t="b">
        <f ca="1"/>
        <v>0</v>
      </c>
      <c r="N193" t="str">
        <f ca="1"/>
        <v>Melusi</v>
      </c>
      <c r="O193" t="b">
        <f ca="1"/>
        <v>0</v>
      </c>
      <c r="P193">
        <f ca="1"/>
        <v>0</v>
      </c>
      <c r="Q193">
        <f ca="1"/>
        <v>0</v>
      </c>
      <c r="R193">
        <f ca="1"/>
        <v>0</v>
      </c>
      <c r="S193">
        <f ca="1"/>
        <v>0</v>
      </c>
      <c r="T193">
        <f ca="1"/>
        <v>0</v>
      </c>
      <c r="U193">
        <f ca="1"/>
        <v>0</v>
      </c>
      <c r="V193">
        <f ca="1"/>
        <v>0</v>
      </c>
      <c r="W193">
        <f ca="1"/>
        <v>0</v>
      </c>
      <c r="X193">
        <f ca="1"/>
        <v>0</v>
      </c>
      <c r="Y193">
        <f ca="1"/>
        <v>0</v>
      </c>
      <c r="Z193">
        <f ca="1"/>
        <v>4</v>
      </c>
      <c r="AA193">
        <f ca="1"/>
        <v>0</v>
      </c>
      <c r="AB193">
        <f ca="1"/>
        <v>0</v>
      </c>
      <c r="AC193">
        <f ca="1"/>
        <v>0</v>
      </c>
      <c r="AD193">
        <f ca="1"/>
        <v>0</v>
      </c>
      <c r="AE193">
        <f ca="1"/>
        <v>0</v>
      </c>
      <c r="AF193">
        <f ca="1"/>
        <v>0</v>
      </c>
      <c r="AG193">
        <f ca="1"/>
        <v>0</v>
      </c>
      <c r="AH193">
        <f ca="1"/>
        <v>0</v>
      </c>
      <c r="AI193">
        <f ca="1"/>
        <v>0</v>
      </c>
      <c r="AJ193">
        <f ca="1"/>
        <v>0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  <c r="AQ193">
        <f ca="1"/>
        <v>0</v>
      </c>
      <c r="AR193">
        <f ca="1"/>
        <v>0</v>
      </c>
      <c r="AS193">
        <f ca="1"/>
        <v>0</v>
      </c>
      <c r="AT193">
        <f ca="1"/>
        <v>0</v>
      </c>
      <c r="AU193">
        <f ca="1"/>
        <v>0</v>
      </c>
      <c r="AV193">
        <f ca="1"/>
        <v>0</v>
      </c>
      <c r="AW193">
        <f ca="1"/>
        <v>0</v>
      </c>
      <c r="AX193">
        <f ca="1"/>
        <v>0</v>
      </c>
      <c r="AY193">
        <f ca="1"/>
        <v>0</v>
      </c>
      <c r="AZ193">
        <f ca="1"/>
        <v>0</v>
      </c>
      <c r="BA193">
        <f ca="1"/>
        <v>0</v>
      </c>
      <c r="BB193">
        <f ca="1"/>
        <v>0</v>
      </c>
      <c r="BC193">
        <f ca="1"/>
        <v>0</v>
      </c>
      <c r="BD193">
        <f ca="1"/>
        <v>0</v>
      </c>
      <c r="BE193">
        <f ca="1"/>
        <v>0</v>
      </c>
      <c r="BF193">
        <f ca="1"/>
        <v>0</v>
      </c>
      <c r="BG193">
        <f ca="1"/>
        <v>0</v>
      </c>
      <c r="BH193">
        <f ca="1"/>
        <v>0</v>
      </c>
      <c r="BI193">
        <f ca="1"/>
        <v>0</v>
      </c>
      <c r="BJ193">
        <f ca="1"/>
        <v>0</v>
      </c>
      <c r="BK193">
        <f ca="1"/>
        <v>0</v>
      </c>
      <c r="BL193">
        <f ca="1"/>
        <v>0</v>
      </c>
      <c r="BM193">
        <f ca="1"/>
        <v>0</v>
      </c>
      <c r="BN193">
        <f ca="1"/>
        <v>0</v>
      </c>
      <c r="BO193">
        <f ca="1"/>
        <v>0</v>
      </c>
      <c r="BP193">
        <f ca="1"/>
        <v>0</v>
      </c>
      <c r="BQ193">
        <f ca="1"/>
        <v>0</v>
      </c>
      <c r="BR193" t="str">
        <f ca="1"/>
        <v/>
      </c>
      <c r="BS193">
        <f ca="1"/>
        <v>0</v>
      </c>
      <c r="BT193">
        <f ca="1"/>
        <v>0</v>
      </c>
      <c r="BU193" t="b">
        <f ca="1"/>
        <v>0</v>
      </c>
      <c r="BV193" t="b">
        <f ca="1"/>
        <v>0</v>
      </c>
      <c r="BW193">
        <f ca="1"/>
        <v>0</v>
      </c>
      <c r="BX193">
        <f ca="1"/>
        <v>0</v>
      </c>
      <c r="BY193">
        <f ca="1"/>
        <v>0</v>
      </c>
      <c r="BZ193">
        <f ca="1"/>
        <v>0</v>
      </c>
      <c r="CA193">
        <f ca="1"/>
        <v>2</v>
      </c>
      <c r="CB193">
        <f ca="1"/>
        <v>1</v>
      </c>
      <c r="CC193" t="b">
        <f ca="1"/>
        <v>1</v>
      </c>
      <c r="CD193" t="b">
        <f ca="1"/>
        <v>1</v>
      </c>
      <c r="CE193">
        <f ca="1"/>
        <v>0</v>
      </c>
      <c r="CF193">
        <f ca="1"/>
        <v>0</v>
      </c>
      <c r="CG193">
        <f ca="1"/>
        <v>0</v>
      </c>
      <c r="CH193">
        <f ca="1"/>
        <v>87</v>
      </c>
      <c r="CI193">
        <f ca="1"/>
        <v>93</v>
      </c>
      <c r="CJ193">
        <f ca="1"/>
        <v>0</v>
      </c>
      <c r="CK193">
        <f ca="1"/>
        <v>0</v>
      </c>
      <c r="CL193">
        <f ca="1"/>
        <v>0</v>
      </c>
      <c r="CM193">
        <f ca="1"/>
        <v>0</v>
      </c>
      <c r="CN193">
        <f ca="1"/>
        <v>0</v>
      </c>
      <c r="CO193">
        <f ca="1"/>
        <v>0</v>
      </c>
      <c r="CP193">
        <f ca="1"/>
        <v>0</v>
      </c>
      <c r="CQ193">
        <f ca="1"/>
        <v>0</v>
      </c>
      <c r="CR193">
        <f ca="1"/>
        <v>0</v>
      </c>
      <c r="CS193">
        <f ca="1"/>
        <v>0</v>
      </c>
      <c r="CT193">
        <f ca="1"/>
        <v>0</v>
      </c>
      <c r="CU193" t="b">
        <f ca="1"/>
        <v>0</v>
      </c>
      <c r="CV193" t="b">
        <f ca="1"/>
        <v>1</v>
      </c>
      <c r="CW193">
        <f ca="1"/>
        <v>146</v>
      </c>
      <c r="CX193">
        <f ca="1"/>
        <v>93</v>
      </c>
      <c r="CY193">
        <f ca="1"/>
        <v>0</v>
      </c>
      <c r="CZ193">
        <f ca="1"/>
        <v>2</v>
      </c>
      <c r="DA193">
        <f ca="1"/>
        <v>0</v>
      </c>
      <c r="DB193" t="b">
        <f ca="1"/>
        <v>0</v>
      </c>
      <c r="DC193" t="b">
        <f ca="1"/>
        <v>0</v>
      </c>
      <c r="DD193">
        <f ca="1"/>
        <v>0</v>
      </c>
      <c r="DE193" t="b">
        <f ca="1"/>
        <v>0</v>
      </c>
      <c r="DF193">
        <f ca="1"/>
        <v>0</v>
      </c>
    </row>
    <row r="194" spans="1:110" x14ac:dyDescent="0.2">
      <c r="A194" t="str">
        <f ca="1"/>
        <v>6_16 Villa</v>
      </c>
      <c r="B194">
        <f ca="1"/>
        <v>5</v>
      </c>
      <c r="C194">
        <f ca="1"/>
        <v>0</v>
      </c>
      <c r="D194">
        <f ca="1"/>
        <v>0</v>
      </c>
      <c r="E194">
        <f ca="1"/>
        <v>0</v>
      </c>
      <c r="F194">
        <f ca="1"/>
        <v>0</v>
      </c>
      <c r="G194">
        <f ca="1"/>
        <v>0</v>
      </c>
      <c r="H194">
        <f ca="1"/>
        <v>0</v>
      </c>
      <c r="I194">
        <f ca="1"/>
        <v>0</v>
      </c>
      <c r="J194" t="str">
        <f ca="1"/>
        <v>1:21</v>
      </c>
      <c r="K194" t="b">
        <f ca="1"/>
        <v>0</v>
      </c>
      <c r="L194" t="b">
        <f ca="1"/>
        <v>0</v>
      </c>
      <c r="M194" t="b">
        <f ca="1"/>
        <v>1</v>
      </c>
      <c r="N194" t="str">
        <f ca="1"/>
        <v>Melusi</v>
      </c>
      <c r="O194" t="b">
        <f ca="1"/>
        <v>0</v>
      </c>
      <c r="P194">
        <f ca="1"/>
        <v>0</v>
      </c>
      <c r="Q194">
        <f ca="1"/>
        <v>0</v>
      </c>
      <c r="R194">
        <f ca="1"/>
        <v>0</v>
      </c>
      <c r="S194">
        <f ca="1"/>
        <v>0</v>
      </c>
      <c r="T194">
        <f ca="1"/>
        <v>0</v>
      </c>
      <c r="U194">
        <f ca="1"/>
        <v>0</v>
      </c>
      <c r="V194">
        <f ca="1"/>
        <v>0</v>
      </c>
      <c r="W194">
        <f ca="1"/>
        <v>0</v>
      </c>
      <c r="X194">
        <f ca="1"/>
        <v>0</v>
      </c>
      <c r="Y194">
        <f ca="1"/>
        <v>0</v>
      </c>
      <c r="Z194">
        <f ca="1"/>
        <v>5</v>
      </c>
      <c r="AA194">
        <f ca="1"/>
        <v>0</v>
      </c>
      <c r="AB194">
        <f ca="1"/>
        <v>0</v>
      </c>
      <c r="AC194">
        <f ca="1"/>
        <v>0</v>
      </c>
      <c r="AD194">
        <f ca="1"/>
        <v>0</v>
      </c>
      <c r="AE194">
        <f ca="1"/>
        <v>0</v>
      </c>
      <c r="AF194">
        <f ca="1"/>
        <v>0</v>
      </c>
      <c r="AG194">
        <f ca="1"/>
        <v>0</v>
      </c>
      <c r="AH194">
        <f ca="1"/>
        <v>0</v>
      </c>
      <c r="AI194">
        <f ca="1"/>
        <v>0</v>
      </c>
      <c r="AJ194">
        <f ca="1"/>
        <v>0</v>
      </c>
      <c r="AK194">
        <f ca="1"/>
        <v>0</v>
      </c>
      <c r="AL194">
        <f ca="1"/>
        <v>0</v>
      </c>
      <c r="AM194">
        <f ca="1"/>
        <v>0</v>
      </c>
      <c r="AN194">
        <f ca="1"/>
        <v>0</v>
      </c>
      <c r="AO194">
        <f ca="1"/>
        <v>0</v>
      </c>
      <c r="AP194">
        <f ca="1"/>
        <v>0</v>
      </c>
      <c r="AQ194">
        <f ca="1"/>
        <v>0</v>
      </c>
      <c r="AR194">
        <f ca="1"/>
        <v>0</v>
      </c>
      <c r="AS194">
        <f ca="1"/>
        <v>0</v>
      </c>
      <c r="AT194">
        <f ca="1"/>
        <v>0</v>
      </c>
      <c r="AU194">
        <f ca="1"/>
        <v>0</v>
      </c>
      <c r="AV194">
        <f ca="1"/>
        <v>0</v>
      </c>
      <c r="AW194">
        <f ca="1"/>
        <v>0</v>
      </c>
      <c r="AX194">
        <f ca="1"/>
        <v>0</v>
      </c>
      <c r="AY194">
        <f ca="1"/>
        <v>0</v>
      </c>
      <c r="AZ194">
        <f ca="1"/>
        <v>0</v>
      </c>
      <c r="BA194">
        <f ca="1"/>
        <v>0</v>
      </c>
      <c r="BB194">
        <f ca="1"/>
        <v>0</v>
      </c>
      <c r="BC194">
        <f ca="1"/>
        <v>0</v>
      </c>
      <c r="BD194">
        <f ca="1"/>
        <v>0</v>
      </c>
      <c r="BE194">
        <f ca="1"/>
        <v>0</v>
      </c>
      <c r="BF194">
        <f ca="1"/>
        <v>0</v>
      </c>
      <c r="BG194">
        <f ca="1"/>
        <v>0</v>
      </c>
      <c r="BH194">
        <f ca="1"/>
        <v>0</v>
      </c>
      <c r="BI194">
        <f ca="1"/>
        <v>0</v>
      </c>
      <c r="BJ194">
        <f ca="1"/>
        <v>0</v>
      </c>
      <c r="BK194">
        <f ca="1"/>
        <v>0</v>
      </c>
      <c r="BL194">
        <f ca="1"/>
        <v>0</v>
      </c>
      <c r="BM194">
        <f ca="1"/>
        <v>0</v>
      </c>
      <c r="BN194">
        <f ca="1"/>
        <v>0</v>
      </c>
      <c r="BO194">
        <f ca="1"/>
        <v>0</v>
      </c>
      <c r="BP194">
        <f ca="1"/>
        <v>0</v>
      </c>
      <c r="BQ194">
        <f ca="1"/>
        <v>0</v>
      </c>
      <c r="BR194" t="str">
        <f ca="1"/>
        <v/>
      </c>
      <c r="BS194">
        <f ca="1"/>
        <v>0</v>
      </c>
      <c r="BT194">
        <f ca="1"/>
        <v>0</v>
      </c>
      <c r="BU194" t="b">
        <f ca="1"/>
        <v>0</v>
      </c>
      <c r="BV194" t="b">
        <f ca="1"/>
        <v>0</v>
      </c>
      <c r="BW194">
        <f ca="1"/>
        <v>0</v>
      </c>
      <c r="BX194">
        <f ca="1"/>
        <v>0</v>
      </c>
      <c r="BY194">
        <f ca="1"/>
        <v>0</v>
      </c>
      <c r="BZ194">
        <f ca="1"/>
        <v>0</v>
      </c>
      <c r="CA194">
        <f ca="1"/>
        <v>0</v>
      </c>
      <c r="CB194">
        <f ca="1"/>
        <v>0</v>
      </c>
      <c r="CC194" t="b">
        <f ca="1"/>
        <v>0</v>
      </c>
      <c r="CD194" t="b">
        <f ca="1"/>
        <v>0</v>
      </c>
      <c r="CE194">
        <f ca="1"/>
        <v>0</v>
      </c>
      <c r="CF194">
        <f ca="1"/>
        <v>0</v>
      </c>
      <c r="CG194">
        <f ca="1"/>
        <v>0</v>
      </c>
      <c r="CH194">
        <f ca="1"/>
        <v>81</v>
      </c>
      <c r="CI194">
        <f ca="1"/>
        <v>99</v>
      </c>
      <c r="CJ194">
        <f ca="1"/>
        <v>0</v>
      </c>
      <c r="CK194">
        <f ca="1"/>
        <v>0</v>
      </c>
      <c r="CL194">
        <f ca="1"/>
        <v>0</v>
      </c>
      <c r="CM194">
        <f ca="1"/>
        <v>0</v>
      </c>
      <c r="CN194">
        <f ca="1"/>
        <v>0</v>
      </c>
      <c r="CO194">
        <f ca="1"/>
        <v>0</v>
      </c>
      <c r="CP194">
        <f ca="1"/>
        <v>0</v>
      </c>
      <c r="CQ194">
        <f ca="1"/>
        <v>0</v>
      </c>
      <c r="CR194">
        <f ca="1"/>
        <v>0</v>
      </c>
      <c r="CS194">
        <f ca="1"/>
        <v>0</v>
      </c>
      <c r="CT194">
        <f ca="1"/>
        <v>0</v>
      </c>
      <c r="CU194" t="b">
        <f ca="1"/>
        <v>0</v>
      </c>
      <c r="CV194" t="b">
        <f ca="1"/>
        <v>0</v>
      </c>
      <c r="CW194">
        <f ca="1"/>
        <v>48</v>
      </c>
      <c r="CX194">
        <f ca="1"/>
        <v>99</v>
      </c>
      <c r="CY194">
        <f ca="1"/>
        <v>0</v>
      </c>
      <c r="CZ194">
        <f ca="1"/>
        <v>0</v>
      </c>
      <c r="DA194">
        <f ca="1"/>
        <v>0</v>
      </c>
      <c r="DB194" t="b">
        <f ca="1"/>
        <v>0</v>
      </c>
      <c r="DC194" t="b">
        <f ca="1"/>
        <v>0</v>
      </c>
      <c r="DD194">
        <f ca="1"/>
        <v>0</v>
      </c>
      <c r="DE194" t="b">
        <f ca="1"/>
        <v>0</v>
      </c>
      <c r="DF194">
        <f ca="1"/>
        <v>0</v>
      </c>
    </row>
    <row r="195" spans="1:110" x14ac:dyDescent="0.2">
      <c r="A195" t="str">
        <f ca="1"/>
        <v>6_16 Villa</v>
      </c>
      <c r="B195">
        <f ca="1"/>
        <v>6</v>
      </c>
      <c r="C195">
        <f ca="1"/>
        <v>0</v>
      </c>
      <c r="D195">
        <f ca="1"/>
        <v>0</v>
      </c>
      <c r="E195">
        <f ca="1"/>
        <v>0</v>
      </c>
      <c r="F195">
        <f ca="1"/>
        <v>0</v>
      </c>
      <c r="G195">
        <f ca="1"/>
        <v>0</v>
      </c>
      <c r="H195">
        <f ca="1"/>
        <v>0</v>
      </c>
      <c r="I195">
        <f ca="1"/>
        <v>0</v>
      </c>
      <c r="J195">
        <f ca="1"/>
        <v>0</v>
      </c>
      <c r="K195" t="b">
        <f ca="1"/>
        <v>0</v>
      </c>
      <c r="L195" t="b">
        <f ca="1"/>
        <v>0</v>
      </c>
      <c r="M195" t="b">
        <f ca="1"/>
        <v>0</v>
      </c>
      <c r="N195" t="str">
        <f ca="1"/>
        <v>Melusi</v>
      </c>
      <c r="O195" t="b">
        <f ca="1"/>
        <v>0</v>
      </c>
      <c r="P195">
        <f ca="1"/>
        <v>0</v>
      </c>
      <c r="Q195">
        <f ca="1"/>
        <v>0</v>
      </c>
      <c r="R195">
        <f ca="1"/>
        <v>0</v>
      </c>
      <c r="S195">
        <f ca="1"/>
        <v>0</v>
      </c>
      <c r="T195">
        <f ca="1"/>
        <v>0</v>
      </c>
      <c r="U195">
        <f ca="1"/>
        <v>0</v>
      </c>
      <c r="V195">
        <f ca="1"/>
        <v>0</v>
      </c>
      <c r="W195">
        <f ca="1"/>
        <v>0</v>
      </c>
      <c r="X195">
        <f ca="1"/>
        <v>0</v>
      </c>
      <c r="Y195">
        <f ca="1"/>
        <v>0</v>
      </c>
      <c r="Z195">
        <f ca="1"/>
        <v>6</v>
      </c>
      <c r="AA195">
        <f ca="1"/>
        <v>0</v>
      </c>
      <c r="AB195">
        <f ca="1"/>
        <v>0</v>
      </c>
      <c r="AC195">
        <f ca="1"/>
        <v>0</v>
      </c>
      <c r="AD195">
        <f ca="1"/>
        <v>0</v>
      </c>
      <c r="AE195">
        <f ca="1"/>
        <v>0</v>
      </c>
      <c r="AF195">
        <f ca="1"/>
        <v>0</v>
      </c>
      <c r="AG195">
        <f ca="1"/>
        <v>0</v>
      </c>
      <c r="AH195">
        <f ca="1"/>
        <v>0</v>
      </c>
      <c r="AI195">
        <f ca="1"/>
        <v>0</v>
      </c>
      <c r="AJ195">
        <f ca="1"/>
        <v>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  <c r="AQ195">
        <f ca="1"/>
        <v>0</v>
      </c>
      <c r="AR195">
        <f ca="1"/>
        <v>0</v>
      </c>
      <c r="AS195">
        <f ca="1"/>
        <v>0</v>
      </c>
      <c r="AT195">
        <f ca="1"/>
        <v>0</v>
      </c>
      <c r="AU195">
        <f ca="1"/>
        <v>0</v>
      </c>
      <c r="AV195">
        <f ca="1"/>
        <v>0</v>
      </c>
      <c r="AW195">
        <f ca="1"/>
        <v>0</v>
      </c>
      <c r="AX195">
        <f ca="1"/>
        <v>0</v>
      </c>
      <c r="AY195">
        <f ca="1"/>
        <v>0</v>
      </c>
      <c r="AZ195">
        <f ca="1"/>
        <v>0</v>
      </c>
      <c r="BA195">
        <f ca="1"/>
        <v>0</v>
      </c>
      <c r="BB195">
        <f ca="1"/>
        <v>0</v>
      </c>
      <c r="BC195">
        <f ca="1"/>
        <v>0</v>
      </c>
      <c r="BD195">
        <f ca="1"/>
        <v>0</v>
      </c>
      <c r="BE195">
        <f ca="1"/>
        <v>0</v>
      </c>
      <c r="BF195">
        <f ca="1"/>
        <v>0</v>
      </c>
      <c r="BG195">
        <f ca="1"/>
        <v>0</v>
      </c>
      <c r="BH195">
        <f ca="1"/>
        <v>0</v>
      </c>
      <c r="BI195">
        <f ca="1"/>
        <v>0</v>
      </c>
      <c r="BJ195">
        <f ca="1"/>
        <v>0</v>
      </c>
      <c r="BK195">
        <f ca="1"/>
        <v>0</v>
      </c>
      <c r="BL195">
        <f ca="1"/>
        <v>0</v>
      </c>
      <c r="BM195">
        <f ca="1"/>
        <v>0</v>
      </c>
      <c r="BN195">
        <f ca="1"/>
        <v>0</v>
      </c>
      <c r="BO195">
        <f ca="1"/>
        <v>0</v>
      </c>
      <c r="BP195">
        <f ca="1"/>
        <v>0</v>
      </c>
      <c r="BQ195">
        <f ca="1"/>
        <v>0</v>
      </c>
      <c r="BR195" t="str">
        <f ca="1"/>
        <v/>
      </c>
      <c r="BS195">
        <f ca="1"/>
        <v>0</v>
      </c>
      <c r="BT195">
        <f ca="1"/>
        <v>0</v>
      </c>
      <c r="BU195" t="b">
        <f ca="1"/>
        <v>0</v>
      </c>
      <c r="BV195" t="b">
        <f ca="1"/>
        <v>0</v>
      </c>
      <c r="BW195">
        <f ca="1"/>
        <v>0</v>
      </c>
      <c r="BX195">
        <f ca="1"/>
        <v>0</v>
      </c>
      <c r="BY195">
        <f ca="1"/>
        <v>0</v>
      </c>
      <c r="BZ195">
        <f ca="1"/>
        <v>0</v>
      </c>
      <c r="CA195">
        <f ca="1"/>
        <v>0</v>
      </c>
      <c r="CB195">
        <f ca="1"/>
        <v>0</v>
      </c>
      <c r="CC195" t="b">
        <f ca="1"/>
        <v>0</v>
      </c>
      <c r="CD195" t="b">
        <f ca="1"/>
        <v>1</v>
      </c>
      <c r="CE195">
        <f ca="1"/>
        <v>0</v>
      </c>
      <c r="CF195">
        <f ca="1"/>
        <v>0</v>
      </c>
      <c r="CG195">
        <f ca="1"/>
        <v>0</v>
      </c>
      <c r="CH195">
        <f ca="1"/>
        <v>0</v>
      </c>
      <c r="CI195" t="b">
        <f ca="1"/>
        <v>0</v>
      </c>
      <c r="CJ195">
        <f ca="1"/>
        <v>0</v>
      </c>
      <c r="CK195">
        <f ca="1"/>
        <v>0</v>
      </c>
      <c r="CL195">
        <f ca="1"/>
        <v>0</v>
      </c>
      <c r="CM195">
        <f ca="1"/>
        <v>0</v>
      </c>
      <c r="CN195">
        <f ca="1"/>
        <v>0</v>
      </c>
      <c r="CO195">
        <f ca="1"/>
        <v>0</v>
      </c>
      <c r="CP195">
        <f ca="1"/>
        <v>0</v>
      </c>
      <c r="CQ195">
        <f ca="1"/>
        <v>0</v>
      </c>
      <c r="CR195">
        <f ca="1"/>
        <v>0</v>
      </c>
      <c r="CS195">
        <f ca="1"/>
        <v>0</v>
      </c>
      <c r="CT195">
        <f ca="1"/>
        <v>0</v>
      </c>
      <c r="CU195" t="b">
        <f ca="1"/>
        <v>1</v>
      </c>
      <c r="CV195" t="b">
        <f ca="1"/>
        <v>1</v>
      </c>
      <c r="CW195">
        <f ca="1"/>
        <v>105</v>
      </c>
      <c r="CX195" t="b">
        <f ca="1"/>
        <v>0</v>
      </c>
      <c r="CY195">
        <f ca="1"/>
        <v>1</v>
      </c>
      <c r="CZ195">
        <f ca="1"/>
        <v>0</v>
      </c>
      <c r="DA195">
        <f ca="1"/>
        <v>0</v>
      </c>
      <c r="DB195" t="b">
        <f ca="1"/>
        <v>0</v>
      </c>
      <c r="DC195" t="b">
        <f ca="1"/>
        <v>0</v>
      </c>
      <c r="DD195">
        <f ca="1"/>
        <v>0</v>
      </c>
      <c r="DE195" t="b">
        <f ca="1"/>
        <v>0</v>
      </c>
      <c r="DF195">
        <f ca="1"/>
        <v>0</v>
      </c>
    </row>
    <row r="196" spans="1:110" x14ac:dyDescent="0.2">
      <c r="A196" t="str">
        <f ca="1"/>
        <v>6_16 Villa</v>
      </c>
      <c r="B196">
        <f ca="1"/>
        <v>7</v>
      </c>
      <c r="C196">
        <f ca="1"/>
        <v>0</v>
      </c>
      <c r="D196">
        <f ca="1"/>
        <v>0</v>
      </c>
      <c r="E196">
        <f ca="1"/>
        <v>0</v>
      </c>
      <c r="F196">
        <f ca="1"/>
        <v>0</v>
      </c>
      <c r="G196">
        <f ca="1"/>
        <v>0</v>
      </c>
      <c r="H196">
        <f ca="1"/>
        <v>0</v>
      </c>
      <c r="I196">
        <f ca="1"/>
        <v>0</v>
      </c>
      <c r="J196" t="str">
        <f ca="1"/>
        <v>2:16</v>
      </c>
      <c r="K196" t="b">
        <f ca="1"/>
        <v>0</v>
      </c>
      <c r="L196" t="b">
        <f ca="1"/>
        <v>0</v>
      </c>
      <c r="M196" t="b">
        <f ca="1"/>
        <v>0</v>
      </c>
      <c r="N196" t="str">
        <f ca="1"/>
        <v>Zofia</v>
      </c>
      <c r="O196" t="b">
        <f ca="1"/>
        <v>0</v>
      </c>
      <c r="P196">
        <f ca="1"/>
        <v>0</v>
      </c>
      <c r="Q196">
        <f ca="1"/>
        <v>0</v>
      </c>
      <c r="R196">
        <f ca="1"/>
        <v>0</v>
      </c>
      <c r="S196">
        <f ca="1"/>
        <v>0</v>
      </c>
      <c r="T196">
        <f ca="1"/>
        <v>0</v>
      </c>
      <c r="U196">
        <f ca="1"/>
        <v>0</v>
      </c>
      <c r="V196">
        <f ca="1"/>
        <v>0</v>
      </c>
      <c r="W196">
        <f ca="1"/>
        <v>0</v>
      </c>
      <c r="X196">
        <f ca="1"/>
        <v>0</v>
      </c>
      <c r="Y196">
        <f ca="1"/>
        <v>0</v>
      </c>
      <c r="Z196">
        <f ca="1"/>
        <v>7</v>
      </c>
      <c r="AA196">
        <f ca="1"/>
        <v>0</v>
      </c>
      <c r="AB196">
        <f ca="1"/>
        <v>0</v>
      </c>
      <c r="AC196">
        <f ca="1"/>
        <v>0</v>
      </c>
      <c r="AD196">
        <f ca="1"/>
        <v>0</v>
      </c>
      <c r="AE196">
        <f ca="1"/>
        <v>0</v>
      </c>
      <c r="AF196">
        <f ca="1"/>
        <v>0</v>
      </c>
      <c r="AG196">
        <f ca="1"/>
        <v>0</v>
      </c>
      <c r="AH196">
        <f ca="1"/>
        <v>0</v>
      </c>
      <c r="AI196">
        <f ca="1"/>
        <v>0</v>
      </c>
      <c r="AJ196">
        <f ca="1"/>
        <v>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  <c r="AQ196">
        <f ca="1"/>
        <v>0</v>
      </c>
      <c r="AR196">
        <f ca="1"/>
        <v>0</v>
      </c>
      <c r="AS196">
        <f ca="1"/>
        <v>0</v>
      </c>
      <c r="AT196">
        <f ca="1"/>
        <v>0</v>
      </c>
      <c r="AU196">
        <f ca="1"/>
        <v>0</v>
      </c>
      <c r="AV196">
        <f ca="1"/>
        <v>0</v>
      </c>
      <c r="AW196">
        <f ca="1"/>
        <v>0</v>
      </c>
      <c r="AX196">
        <f ca="1"/>
        <v>0</v>
      </c>
      <c r="AY196">
        <f ca="1"/>
        <v>0</v>
      </c>
      <c r="AZ196">
        <f ca="1"/>
        <v>0</v>
      </c>
      <c r="BA196">
        <f ca="1"/>
        <v>0</v>
      </c>
      <c r="BB196">
        <f ca="1"/>
        <v>0</v>
      </c>
      <c r="BC196">
        <f ca="1"/>
        <v>0</v>
      </c>
      <c r="BD196">
        <f ca="1"/>
        <v>0</v>
      </c>
      <c r="BE196">
        <f ca="1"/>
        <v>0</v>
      </c>
      <c r="BF196">
        <f ca="1"/>
        <v>0</v>
      </c>
      <c r="BG196">
        <f ca="1"/>
        <v>0</v>
      </c>
      <c r="BH196">
        <f ca="1"/>
        <v>0</v>
      </c>
      <c r="BI196">
        <f ca="1"/>
        <v>0</v>
      </c>
      <c r="BJ196">
        <f ca="1"/>
        <v>0</v>
      </c>
      <c r="BK196">
        <f ca="1"/>
        <v>0</v>
      </c>
      <c r="BL196">
        <f ca="1"/>
        <v>0</v>
      </c>
      <c r="BM196">
        <f ca="1"/>
        <v>0</v>
      </c>
      <c r="BN196">
        <f ca="1"/>
        <v>0</v>
      </c>
      <c r="BO196">
        <f ca="1"/>
        <v>0</v>
      </c>
      <c r="BP196">
        <f ca="1"/>
        <v>0</v>
      </c>
      <c r="BQ196">
        <f ca="1"/>
        <v>0</v>
      </c>
      <c r="BR196" t="str">
        <f ca="1"/>
        <v/>
      </c>
      <c r="BS196">
        <f ca="1"/>
        <v>0</v>
      </c>
      <c r="BT196">
        <f ca="1"/>
        <v>0</v>
      </c>
      <c r="BU196" t="b">
        <f ca="1"/>
        <v>0</v>
      </c>
      <c r="BV196" t="b">
        <f ca="1"/>
        <v>0</v>
      </c>
      <c r="BW196">
        <f ca="1"/>
        <v>0</v>
      </c>
      <c r="BX196">
        <f ca="1"/>
        <v>0</v>
      </c>
      <c r="BY196">
        <f ca="1"/>
        <v>0</v>
      </c>
      <c r="BZ196">
        <f ca="1"/>
        <v>0</v>
      </c>
      <c r="CA196">
        <f ca="1"/>
        <v>1</v>
      </c>
      <c r="CB196">
        <f ca="1"/>
        <v>1</v>
      </c>
      <c r="CC196" t="b">
        <f ca="1"/>
        <v>1</v>
      </c>
      <c r="CD196" t="b">
        <f ca="1"/>
        <v>1</v>
      </c>
      <c r="CE196">
        <f ca="1"/>
        <v>0</v>
      </c>
      <c r="CF196">
        <f ca="1"/>
        <v>0</v>
      </c>
      <c r="CG196">
        <f ca="1"/>
        <v>0</v>
      </c>
      <c r="CH196">
        <f ca="1"/>
        <v>136</v>
      </c>
      <c r="CI196">
        <f ca="1"/>
        <v>44</v>
      </c>
      <c r="CJ196">
        <f ca="1"/>
        <v>0</v>
      </c>
      <c r="CK196">
        <f ca="1"/>
        <v>0</v>
      </c>
      <c r="CL196">
        <f ca="1"/>
        <v>0</v>
      </c>
      <c r="CM196">
        <f ca="1"/>
        <v>0</v>
      </c>
      <c r="CN196">
        <f ca="1"/>
        <v>0</v>
      </c>
      <c r="CO196">
        <f ca="1"/>
        <v>0</v>
      </c>
      <c r="CP196">
        <f ca="1"/>
        <v>0</v>
      </c>
      <c r="CQ196">
        <f ca="1"/>
        <v>0</v>
      </c>
      <c r="CR196">
        <f ca="1"/>
        <v>0</v>
      </c>
      <c r="CS196">
        <f ca="1"/>
        <v>0</v>
      </c>
      <c r="CT196">
        <f ca="1"/>
        <v>0</v>
      </c>
      <c r="CU196">
        <f ca="1"/>
        <v>0</v>
      </c>
      <c r="CV196">
        <f ca="1"/>
        <v>0</v>
      </c>
      <c r="CW196">
        <f ca="1"/>
        <v>0</v>
      </c>
      <c r="CX196">
        <f ca="1"/>
        <v>0</v>
      </c>
      <c r="CY196">
        <f ca="1"/>
        <v>0</v>
      </c>
      <c r="CZ196">
        <f ca="1"/>
        <v>0</v>
      </c>
      <c r="DA196">
        <f ca="1"/>
        <v>0</v>
      </c>
      <c r="DB196" t="b">
        <f ca="1"/>
        <v>0</v>
      </c>
      <c r="DC196" t="b">
        <f ca="1"/>
        <v>1</v>
      </c>
      <c r="DD196">
        <f ca="1"/>
        <v>0</v>
      </c>
      <c r="DE196" t="b">
        <f ca="1"/>
        <v>0</v>
      </c>
      <c r="DF196">
        <f ca="1"/>
        <v>0</v>
      </c>
    </row>
    <row r="197" spans="1:110" x14ac:dyDescent="0.2">
      <c r="A197" t="str">
        <f ca="1"/>
        <v>6_16 Villa</v>
      </c>
      <c r="B197">
        <f ca="1"/>
        <v>8</v>
      </c>
      <c r="C197">
        <f ca="1"/>
        <v>0</v>
      </c>
      <c r="D197">
        <f ca="1"/>
        <v>0</v>
      </c>
      <c r="E197">
        <f ca="1"/>
        <v>0</v>
      </c>
      <c r="F197">
        <f ca="1"/>
        <v>0</v>
      </c>
      <c r="G197">
        <f ca="1"/>
        <v>0</v>
      </c>
      <c r="H197">
        <f ca="1"/>
        <v>0</v>
      </c>
      <c r="I197">
        <f ca="1"/>
        <v>0</v>
      </c>
      <c r="J197" t="str">
        <f ca="1"/>
        <v>1:23</v>
      </c>
      <c r="K197" t="b">
        <f ca="1"/>
        <v>0</v>
      </c>
      <c r="L197" t="b">
        <f ca="1"/>
        <v>0</v>
      </c>
      <c r="M197" t="b">
        <f ca="1"/>
        <v>1</v>
      </c>
      <c r="N197" t="str">
        <f ca="1"/>
        <v>Zofia</v>
      </c>
      <c r="O197" t="b">
        <f ca="1"/>
        <v>0</v>
      </c>
      <c r="P197">
        <f ca="1"/>
        <v>0</v>
      </c>
      <c r="Q197">
        <f ca="1"/>
        <v>0</v>
      </c>
      <c r="R197">
        <f ca="1"/>
        <v>0</v>
      </c>
      <c r="S197">
        <f ca="1"/>
        <v>0</v>
      </c>
      <c r="T197">
        <f ca="1"/>
        <v>0</v>
      </c>
      <c r="U197">
        <f ca="1"/>
        <v>0</v>
      </c>
      <c r="V197">
        <f ca="1"/>
        <v>0</v>
      </c>
      <c r="W197">
        <f ca="1"/>
        <v>0</v>
      </c>
      <c r="X197">
        <f ca="1"/>
        <v>0</v>
      </c>
      <c r="Y197">
        <f ca="1"/>
        <v>0</v>
      </c>
      <c r="Z197">
        <f ca="1"/>
        <v>8</v>
      </c>
      <c r="AA197">
        <f ca="1"/>
        <v>0</v>
      </c>
      <c r="AB197">
        <f ca="1"/>
        <v>0</v>
      </c>
      <c r="AC197">
        <f ca="1"/>
        <v>0</v>
      </c>
      <c r="AD197">
        <f ca="1"/>
        <v>0</v>
      </c>
      <c r="AE197">
        <f ca="1"/>
        <v>0</v>
      </c>
      <c r="AF197">
        <f ca="1"/>
        <v>0</v>
      </c>
      <c r="AG197">
        <f ca="1"/>
        <v>0</v>
      </c>
      <c r="AH197">
        <f ca="1"/>
        <v>0</v>
      </c>
      <c r="AI197">
        <f ca="1"/>
        <v>0</v>
      </c>
      <c r="AJ197">
        <f ca="1"/>
        <v>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  <c r="AQ197">
        <f ca="1"/>
        <v>0</v>
      </c>
      <c r="AR197">
        <f ca="1"/>
        <v>0</v>
      </c>
      <c r="AS197">
        <f ca="1"/>
        <v>0</v>
      </c>
      <c r="AT197">
        <f ca="1"/>
        <v>0</v>
      </c>
      <c r="AU197">
        <f ca="1"/>
        <v>0</v>
      </c>
      <c r="AV197">
        <f ca="1"/>
        <v>0</v>
      </c>
      <c r="AW197">
        <f ca="1"/>
        <v>0</v>
      </c>
      <c r="AX197">
        <f ca="1"/>
        <v>0</v>
      </c>
      <c r="AY197">
        <f ca="1"/>
        <v>0</v>
      </c>
      <c r="AZ197">
        <f ca="1"/>
        <v>0</v>
      </c>
      <c r="BA197">
        <f ca="1"/>
        <v>0</v>
      </c>
      <c r="BB197">
        <f ca="1"/>
        <v>0</v>
      </c>
      <c r="BC197">
        <f ca="1"/>
        <v>0</v>
      </c>
      <c r="BD197">
        <f ca="1"/>
        <v>0</v>
      </c>
      <c r="BE197">
        <f ca="1"/>
        <v>0</v>
      </c>
      <c r="BF197">
        <f ca="1"/>
        <v>0</v>
      </c>
      <c r="BG197">
        <f ca="1"/>
        <v>0</v>
      </c>
      <c r="BH197">
        <f ca="1"/>
        <v>0</v>
      </c>
      <c r="BI197">
        <f ca="1"/>
        <v>0</v>
      </c>
      <c r="BJ197">
        <f ca="1"/>
        <v>0</v>
      </c>
      <c r="BK197">
        <f ca="1"/>
        <v>0</v>
      </c>
      <c r="BL197">
        <f ca="1"/>
        <v>0</v>
      </c>
      <c r="BM197">
        <f ca="1"/>
        <v>0</v>
      </c>
      <c r="BN197">
        <f ca="1"/>
        <v>0</v>
      </c>
      <c r="BO197">
        <f ca="1"/>
        <v>0</v>
      </c>
      <c r="BP197">
        <f ca="1"/>
        <v>0</v>
      </c>
      <c r="BQ197">
        <f ca="1"/>
        <v>0</v>
      </c>
      <c r="BR197" t="str">
        <f ca="1"/>
        <v/>
      </c>
      <c r="BS197">
        <f ca="1"/>
        <v>0</v>
      </c>
      <c r="BT197">
        <f ca="1"/>
        <v>0</v>
      </c>
      <c r="BU197" t="b">
        <f ca="1"/>
        <v>0</v>
      </c>
      <c r="BV197" t="b">
        <f ca="1"/>
        <v>0</v>
      </c>
      <c r="BW197">
        <f ca="1"/>
        <v>0</v>
      </c>
      <c r="BX197">
        <f ca="1"/>
        <v>0</v>
      </c>
      <c r="BY197">
        <f ca="1"/>
        <v>0</v>
      </c>
      <c r="BZ197">
        <f ca="1"/>
        <v>0</v>
      </c>
      <c r="CA197">
        <f ca="1"/>
        <v>0</v>
      </c>
      <c r="CB197">
        <f ca="1"/>
        <v>0</v>
      </c>
      <c r="CC197" t="b">
        <f ca="1"/>
        <v>0</v>
      </c>
      <c r="CD197" t="b">
        <f ca="1"/>
        <v>0</v>
      </c>
      <c r="CE197">
        <f ca="1"/>
        <v>0</v>
      </c>
      <c r="CF197">
        <f ca="1"/>
        <v>0</v>
      </c>
      <c r="CG197">
        <f ca="1"/>
        <v>0</v>
      </c>
      <c r="CH197">
        <f ca="1"/>
        <v>83</v>
      </c>
      <c r="CI197">
        <f ca="1"/>
        <v>97</v>
      </c>
      <c r="CJ197">
        <f ca="1"/>
        <v>0</v>
      </c>
      <c r="CK197">
        <f ca="1"/>
        <v>0</v>
      </c>
      <c r="CL197">
        <f ca="1"/>
        <v>0</v>
      </c>
      <c r="CM197">
        <f ca="1"/>
        <v>0</v>
      </c>
      <c r="CN197">
        <f ca="1"/>
        <v>0</v>
      </c>
      <c r="CO197">
        <f ca="1"/>
        <v>0</v>
      </c>
      <c r="CP197">
        <f ca="1"/>
        <v>0</v>
      </c>
      <c r="CQ197">
        <f ca="1"/>
        <v>0</v>
      </c>
      <c r="CR197">
        <f ca="1"/>
        <v>0</v>
      </c>
      <c r="CS197">
        <f ca="1"/>
        <v>0</v>
      </c>
      <c r="CT197">
        <f ca="1"/>
        <v>0</v>
      </c>
      <c r="CU197">
        <f ca="1"/>
        <v>0</v>
      </c>
      <c r="CV197">
        <f ca="1"/>
        <v>0</v>
      </c>
      <c r="CW197">
        <f ca="1"/>
        <v>0</v>
      </c>
      <c r="CX197">
        <f ca="1"/>
        <v>0</v>
      </c>
      <c r="CY197">
        <f ca="1"/>
        <v>0</v>
      </c>
      <c r="CZ197">
        <f ca="1"/>
        <v>0</v>
      </c>
      <c r="DA197">
        <f ca="1"/>
        <v>0</v>
      </c>
      <c r="DB197" t="b">
        <f ca="1"/>
        <v>0</v>
      </c>
      <c r="DC197" t="b">
        <f ca="1"/>
        <v>0</v>
      </c>
      <c r="DD197">
        <f ca="1"/>
        <v>0</v>
      </c>
      <c r="DE197" t="b">
        <f ca="1"/>
        <v>0</v>
      </c>
      <c r="DF197">
        <f ca="1"/>
        <v>0</v>
      </c>
    </row>
    <row r="198" spans="1:110" x14ac:dyDescent="0.2">
      <c r="A198" t="str">
        <f ca="1"/>
        <v>6_16 Villa</v>
      </c>
      <c r="B198">
        <f ca="1"/>
        <v>9</v>
      </c>
      <c r="C198">
        <f ca="1"/>
        <v>0</v>
      </c>
      <c r="D198">
        <f ca="1"/>
        <v>0</v>
      </c>
      <c r="E198">
        <f ca="1"/>
        <v>0</v>
      </c>
      <c r="F198">
        <f ca="1"/>
        <v>0</v>
      </c>
      <c r="G198">
        <f ca="1"/>
        <v>0</v>
      </c>
      <c r="H198">
        <f ca="1"/>
        <v>0</v>
      </c>
      <c r="I198">
        <f ca="1"/>
        <v>0</v>
      </c>
      <c r="J198" t="str">
        <f ca="1"/>
        <v>0:16</v>
      </c>
      <c r="K198" t="b">
        <f ca="1"/>
        <v>0</v>
      </c>
      <c r="L198" t="b">
        <f ca="1"/>
        <v>0</v>
      </c>
      <c r="M198" t="b">
        <f ca="1"/>
        <v>0</v>
      </c>
      <c r="N198" t="str">
        <f ca="1"/>
        <v>Zofia</v>
      </c>
      <c r="O198" t="b">
        <f ca="1"/>
        <v>0</v>
      </c>
      <c r="P198">
        <f ca="1"/>
        <v>0</v>
      </c>
      <c r="Q198">
        <f ca="1"/>
        <v>0</v>
      </c>
      <c r="R198">
        <f ca="1"/>
        <v>0</v>
      </c>
      <c r="S198">
        <f ca="1"/>
        <v>0</v>
      </c>
      <c r="T198">
        <f ca="1"/>
        <v>0</v>
      </c>
      <c r="U198">
        <f ca="1"/>
        <v>0</v>
      </c>
      <c r="V198">
        <f ca="1"/>
        <v>0</v>
      </c>
      <c r="W198">
        <f ca="1"/>
        <v>0</v>
      </c>
      <c r="X198">
        <f ca="1"/>
        <v>0</v>
      </c>
      <c r="Y198">
        <f ca="1"/>
        <v>0</v>
      </c>
      <c r="Z198">
        <f ca="1"/>
        <v>9</v>
      </c>
      <c r="AA198">
        <f ca="1"/>
        <v>0</v>
      </c>
      <c r="AB198">
        <f ca="1"/>
        <v>0</v>
      </c>
      <c r="AC198">
        <f ca="1"/>
        <v>0</v>
      </c>
      <c r="AD198">
        <f ca="1"/>
        <v>0</v>
      </c>
      <c r="AE198">
        <f ca="1"/>
        <v>0</v>
      </c>
      <c r="AF198">
        <f ca="1"/>
        <v>0</v>
      </c>
      <c r="AG198">
        <f ca="1"/>
        <v>0</v>
      </c>
      <c r="AH198">
        <f ca="1"/>
        <v>0</v>
      </c>
      <c r="AI198">
        <f ca="1"/>
        <v>0</v>
      </c>
      <c r="AJ198">
        <f ca="1"/>
        <v>0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  <c r="AQ198">
        <f ca="1"/>
        <v>0</v>
      </c>
      <c r="AR198">
        <f ca="1"/>
        <v>0</v>
      </c>
      <c r="AS198">
        <f ca="1"/>
        <v>0</v>
      </c>
      <c r="AT198">
        <f ca="1"/>
        <v>0</v>
      </c>
      <c r="AU198">
        <f ca="1"/>
        <v>0</v>
      </c>
      <c r="AV198">
        <f ca="1"/>
        <v>0</v>
      </c>
      <c r="AW198">
        <f ca="1"/>
        <v>0</v>
      </c>
      <c r="AX198">
        <f ca="1"/>
        <v>0</v>
      </c>
      <c r="AY198">
        <f ca="1"/>
        <v>0</v>
      </c>
      <c r="AZ198">
        <f ca="1"/>
        <v>0</v>
      </c>
      <c r="BA198">
        <f ca="1"/>
        <v>0</v>
      </c>
      <c r="BB198">
        <f ca="1"/>
        <v>0</v>
      </c>
      <c r="BC198">
        <f ca="1"/>
        <v>0</v>
      </c>
      <c r="BD198">
        <f ca="1"/>
        <v>0</v>
      </c>
      <c r="BE198">
        <f ca="1"/>
        <v>0</v>
      </c>
      <c r="BF198">
        <f ca="1"/>
        <v>0</v>
      </c>
      <c r="BG198">
        <f ca="1"/>
        <v>0</v>
      </c>
      <c r="BH198">
        <f ca="1"/>
        <v>0</v>
      </c>
      <c r="BI198">
        <f ca="1"/>
        <v>0</v>
      </c>
      <c r="BJ198">
        <f ca="1"/>
        <v>0</v>
      </c>
      <c r="BK198">
        <f ca="1"/>
        <v>0</v>
      </c>
      <c r="BL198">
        <f ca="1"/>
        <v>0</v>
      </c>
      <c r="BM198">
        <f ca="1"/>
        <v>0</v>
      </c>
      <c r="BN198">
        <f ca="1"/>
        <v>0</v>
      </c>
      <c r="BO198">
        <f ca="1"/>
        <v>0</v>
      </c>
      <c r="BP198">
        <f ca="1"/>
        <v>0</v>
      </c>
      <c r="BQ198">
        <f ca="1"/>
        <v>0</v>
      </c>
      <c r="BR198" t="str">
        <f ca="1"/>
        <v/>
      </c>
      <c r="BS198">
        <f ca="1"/>
        <v>0</v>
      </c>
      <c r="BT198">
        <f ca="1"/>
        <v>0</v>
      </c>
      <c r="BU198" t="b">
        <f ca="1"/>
        <v>0</v>
      </c>
      <c r="BV198" t="b">
        <f ca="1"/>
        <v>0</v>
      </c>
      <c r="BW198">
        <f ca="1"/>
        <v>0</v>
      </c>
      <c r="BX198">
        <f ca="1"/>
        <v>0</v>
      </c>
      <c r="BY198">
        <f ca="1"/>
        <v>0</v>
      </c>
      <c r="BZ198">
        <f ca="1"/>
        <v>0</v>
      </c>
      <c r="CA198">
        <f ca="1"/>
        <v>1</v>
      </c>
      <c r="CB198">
        <f ca="1"/>
        <v>0</v>
      </c>
      <c r="CC198" t="b">
        <f ca="1"/>
        <v>1</v>
      </c>
      <c r="CD198" t="b">
        <f ca="1"/>
        <v>1</v>
      </c>
      <c r="CE198">
        <f ca="1"/>
        <v>0</v>
      </c>
      <c r="CF198">
        <f ca="1"/>
        <v>0</v>
      </c>
      <c r="CG198">
        <f ca="1"/>
        <v>0</v>
      </c>
      <c r="CH198">
        <f ca="1"/>
        <v>16</v>
      </c>
      <c r="CI198">
        <f ca="1"/>
        <v>164</v>
      </c>
      <c r="CJ198">
        <f ca="1"/>
        <v>0</v>
      </c>
      <c r="CK198">
        <f ca="1"/>
        <v>0</v>
      </c>
      <c r="CL198">
        <f ca="1"/>
        <v>0</v>
      </c>
      <c r="CM198">
        <f ca="1"/>
        <v>0</v>
      </c>
      <c r="CN198">
        <f ca="1"/>
        <v>0</v>
      </c>
      <c r="CO198">
        <f ca="1"/>
        <v>0</v>
      </c>
      <c r="CP198">
        <f ca="1"/>
        <v>0</v>
      </c>
      <c r="CQ198">
        <f ca="1"/>
        <v>0</v>
      </c>
      <c r="CR198">
        <f ca="1"/>
        <v>0</v>
      </c>
      <c r="CS198">
        <f ca="1"/>
        <v>0</v>
      </c>
      <c r="CT198">
        <f ca="1"/>
        <v>0</v>
      </c>
      <c r="CU198">
        <f ca="1"/>
        <v>0</v>
      </c>
      <c r="CV198">
        <f ca="1"/>
        <v>0</v>
      </c>
      <c r="CW198">
        <f ca="1"/>
        <v>0</v>
      </c>
      <c r="CX198">
        <f ca="1"/>
        <v>0</v>
      </c>
      <c r="CY198">
        <f ca="1"/>
        <v>0</v>
      </c>
      <c r="CZ198">
        <f ca="1"/>
        <v>0</v>
      </c>
      <c r="DA198">
        <f ca="1"/>
        <v>0</v>
      </c>
      <c r="DB198" t="b">
        <f ca="1"/>
        <v>0</v>
      </c>
      <c r="DC198" t="b">
        <f ca="1"/>
        <v>0</v>
      </c>
      <c r="DD198">
        <f ca="1"/>
        <v>0</v>
      </c>
      <c r="DE198" t="b">
        <f ca="1"/>
        <v>0</v>
      </c>
      <c r="DF198">
        <f ca="1"/>
        <v>0</v>
      </c>
    </row>
    <row r="199" spans="1:110" x14ac:dyDescent="0.2">
      <c r="A199" t="str">
        <f ca="1"/>
        <v>6_16 Villa</v>
      </c>
      <c r="B199">
        <f ca="1"/>
        <v>10</v>
      </c>
      <c r="C199">
        <f ca="1"/>
        <v>0</v>
      </c>
      <c r="D199">
        <f ca="1"/>
        <v>0</v>
      </c>
      <c r="E199">
        <f ca="1"/>
        <v>0</v>
      </c>
      <c r="F199">
        <f ca="1"/>
        <v>0</v>
      </c>
      <c r="G199">
        <f ca="1"/>
        <v>0</v>
      </c>
      <c r="H199">
        <f ca="1"/>
        <v>0</v>
      </c>
      <c r="I199">
        <f ca="1"/>
        <v>0</v>
      </c>
      <c r="J199" t="str">
        <f ca="1"/>
        <v>0:34</v>
      </c>
      <c r="K199" t="b">
        <f ca="1"/>
        <v>0</v>
      </c>
      <c r="L199" t="b">
        <f ca="1"/>
        <v>0</v>
      </c>
      <c r="M199" t="b">
        <f ca="1"/>
        <v>0</v>
      </c>
      <c r="N199" t="str">
        <f ca="1"/>
        <v>Zofia</v>
      </c>
      <c r="O199" t="b">
        <f ca="1"/>
        <v>0</v>
      </c>
      <c r="P199">
        <f ca="1"/>
        <v>0</v>
      </c>
      <c r="Q199">
        <f ca="1"/>
        <v>0</v>
      </c>
      <c r="R199">
        <f ca="1"/>
        <v>0</v>
      </c>
      <c r="S199">
        <f ca="1"/>
        <v>0</v>
      </c>
      <c r="T199">
        <f ca="1"/>
        <v>0</v>
      </c>
      <c r="U199">
        <f ca="1"/>
        <v>0</v>
      </c>
      <c r="V199">
        <f ca="1"/>
        <v>0</v>
      </c>
      <c r="W199">
        <f ca="1"/>
        <v>0</v>
      </c>
      <c r="X199">
        <f ca="1"/>
        <v>0</v>
      </c>
      <c r="Y199">
        <f ca="1"/>
        <v>0</v>
      </c>
      <c r="Z199">
        <f ca="1"/>
        <v>10</v>
      </c>
      <c r="AA199">
        <f ca="1"/>
        <v>0</v>
      </c>
      <c r="AB199">
        <f ca="1"/>
        <v>0</v>
      </c>
      <c r="AC199">
        <f ca="1"/>
        <v>0</v>
      </c>
      <c r="AD199">
        <f ca="1"/>
        <v>0</v>
      </c>
      <c r="AE199">
        <f ca="1"/>
        <v>0</v>
      </c>
      <c r="AF199">
        <f ca="1"/>
        <v>0</v>
      </c>
      <c r="AG199">
        <f ca="1"/>
        <v>0</v>
      </c>
      <c r="AH199">
        <f ca="1"/>
        <v>0</v>
      </c>
      <c r="AI199">
        <f ca="1"/>
        <v>0</v>
      </c>
      <c r="AJ199">
        <f ca="1"/>
        <v>0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  <c r="AQ199">
        <f ca="1"/>
        <v>0</v>
      </c>
      <c r="AR199">
        <f ca="1"/>
        <v>0</v>
      </c>
      <c r="AS199">
        <f ca="1"/>
        <v>0</v>
      </c>
      <c r="AT199">
        <f ca="1"/>
        <v>0</v>
      </c>
      <c r="AU199">
        <f ca="1"/>
        <v>0</v>
      </c>
      <c r="AV199">
        <f ca="1"/>
        <v>0</v>
      </c>
      <c r="AW199">
        <f ca="1"/>
        <v>0</v>
      </c>
      <c r="AX199">
        <f ca="1"/>
        <v>0</v>
      </c>
      <c r="AY199">
        <f ca="1"/>
        <v>0</v>
      </c>
      <c r="AZ199">
        <f ca="1"/>
        <v>0</v>
      </c>
      <c r="BA199">
        <f ca="1"/>
        <v>0</v>
      </c>
      <c r="BB199">
        <f ca="1"/>
        <v>0</v>
      </c>
      <c r="BC199">
        <f ca="1"/>
        <v>0</v>
      </c>
      <c r="BD199">
        <f ca="1"/>
        <v>0</v>
      </c>
      <c r="BE199">
        <f ca="1"/>
        <v>0</v>
      </c>
      <c r="BF199">
        <f ca="1"/>
        <v>0</v>
      </c>
      <c r="BG199">
        <f ca="1"/>
        <v>0</v>
      </c>
      <c r="BH199">
        <f ca="1"/>
        <v>0</v>
      </c>
      <c r="BI199">
        <f ca="1"/>
        <v>0</v>
      </c>
      <c r="BJ199">
        <f ca="1"/>
        <v>0</v>
      </c>
      <c r="BK199">
        <f ca="1"/>
        <v>0</v>
      </c>
      <c r="BL199">
        <f ca="1"/>
        <v>0</v>
      </c>
      <c r="BM199">
        <f ca="1"/>
        <v>0</v>
      </c>
      <c r="BN199">
        <f ca="1"/>
        <v>0</v>
      </c>
      <c r="BO199">
        <f ca="1"/>
        <v>0</v>
      </c>
      <c r="BP199">
        <f ca="1"/>
        <v>0</v>
      </c>
      <c r="BQ199">
        <f ca="1"/>
        <v>0</v>
      </c>
      <c r="BR199" t="str">
        <f ca="1"/>
        <v/>
      </c>
      <c r="BS199">
        <f ca="1"/>
        <v>0</v>
      </c>
      <c r="BT199">
        <f ca="1"/>
        <v>0</v>
      </c>
      <c r="BU199" t="b">
        <f ca="1"/>
        <v>0</v>
      </c>
      <c r="BV199" t="b">
        <f ca="1"/>
        <v>0</v>
      </c>
      <c r="BW199">
        <f ca="1"/>
        <v>0</v>
      </c>
      <c r="BX199">
        <f ca="1"/>
        <v>0</v>
      </c>
      <c r="BY199">
        <f ca="1"/>
        <v>0</v>
      </c>
      <c r="BZ199">
        <f ca="1"/>
        <v>0</v>
      </c>
      <c r="CA199">
        <f ca="1"/>
        <v>0</v>
      </c>
      <c r="CB199">
        <f ca="1"/>
        <v>0</v>
      </c>
      <c r="CC199" t="b">
        <f ca="1"/>
        <v>0</v>
      </c>
      <c r="CD199" t="b">
        <f ca="1"/>
        <v>0</v>
      </c>
      <c r="CE199">
        <f ca="1"/>
        <v>0</v>
      </c>
      <c r="CF199">
        <f ca="1"/>
        <v>0</v>
      </c>
      <c r="CG199">
        <f ca="1"/>
        <v>0</v>
      </c>
      <c r="CH199">
        <f ca="1"/>
        <v>34</v>
      </c>
      <c r="CI199">
        <f ca="1"/>
        <v>146</v>
      </c>
      <c r="CJ199">
        <f ca="1"/>
        <v>0</v>
      </c>
      <c r="CK199">
        <f ca="1"/>
        <v>0</v>
      </c>
      <c r="CL199">
        <f ca="1"/>
        <v>0</v>
      </c>
      <c r="CM199">
        <f ca="1"/>
        <v>0</v>
      </c>
      <c r="CN199">
        <f ca="1"/>
        <v>0</v>
      </c>
      <c r="CO199">
        <f ca="1"/>
        <v>0</v>
      </c>
      <c r="CP199">
        <f ca="1"/>
        <v>0</v>
      </c>
      <c r="CQ199">
        <f ca="1"/>
        <v>0</v>
      </c>
      <c r="CR199">
        <f ca="1"/>
        <v>0</v>
      </c>
      <c r="CS199">
        <f ca="1"/>
        <v>0</v>
      </c>
      <c r="CT199">
        <f ca="1"/>
        <v>0</v>
      </c>
      <c r="CU199">
        <f ca="1"/>
        <v>0</v>
      </c>
      <c r="CV199">
        <f ca="1"/>
        <v>0</v>
      </c>
      <c r="CW199">
        <f ca="1"/>
        <v>0</v>
      </c>
      <c r="CX199">
        <f ca="1"/>
        <v>0</v>
      </c>
      <c r="CY199">
        <f ca="1"/>
        <v>0</v>
      </c>
      <c r="CZ199">
        <f ca="1"/>
        <v>0</v>
      </c>
      <c r="DA199">
        <f ca="1"/>
        <v>0</v>
      </c>
      <c r="DB199" t="b">
        <f ca="1"/>
        <v>0</v>
      </c>
      <c r="DC199" t="b">
        <f ca="1"/>
        <v>0</v>
      </c>
      <c r="DD199">
        <f ca="1"/>
        <v>0</v>
      </c>
      <c r="DE199" t="b">
        <f ca="1"/>
        <v>0</v>
      </c>
      <c r="DF199">
        <f ca="1"/>
        <v>0</v>
      </c>
    </row>
    <row r="200" spans="1:110" x14ac:dyDescent="0.2">
      <c r="A200" t="str">
        <f ca="1"/>
        <v>6_16 Villa</v>
      </c>
      <c r="B200">
        <f ca="1"/>
        <v>11</v>
      </c>
      <c r="C200">
        <f ca="1"/>
        <v>0</v>
      </c>
      <c r="D200">
        <f ca="1"/>
        <v>0</v>
      </c>
      <c r="E200">
        <f ca="1"/>
        <v>0</v>
      </c>
      <c r="F200">
        <f ca="1"/>
        <v>0</v>
      </c>
      <c r="G200">
        <f ca="1"/>
        <v>0</v>
      </c>
      <c r="H200">
        <f ca="1"/>
        <v>0</v>
      </c>
      <c r="I200">
        <f ca="1"/>
        <v>0</v>
      </c>
      <c r="J200" t="str">
        <f ca="1"/>
        <v>2:12</v>
      </c>
      <c r="K200" t="b">
        <f ca="1"/>
        <v>0</v>
      </c>
      <c r="L200" t="b">
        <f ca="1"/>
        <v>0</v>
      </c>
      <c r="M200" t="b">
        <f ca="1"/>
        <v>0</v>
      </c>
      <c r="N200" t="str">
        <f ca="1"/>
        <v>Zofia</v>
      </c>
      <c r="O200" t="b">
        <f ca="1"/>
        <v>0</v>
      </c>
      <c r="P200">
        <f ca="1"/>
        <v>0</v>
      </c>
      <c r="Q200">
        <f ca="1"/>
        <v>0</v>
      </c>
      <c r="R200">
        <f ca="1"/>
        <v>0</v>
      </c>
      <c r="S200">
        <f ca="1"/>
        <v>0</v>
      </c>
      <c r="T200">
        <f ca="1"/>
        <v>0</v>
      </c>
      <c r="U200">
        <f ca="1"/>
        <v>0</v>
      </c>
      <c r="V200">
        <f ca="1"/>
        <v>0</v>
      </c>
      <c r="W200">
        <f ca="1"/>
        <v>0</v>
      </c>
      <c r="X200">
        <f ca="1"/>
        <v>0</v>
      </c>
      <c r="Y200">
        <f ca="1"/>
        <v>0</v>
      </c>
      <c r="Z200">
        <f ca="1"/>
        <v>11</v>
      </c>
      <c r="AA200">
        <f ca="1"/>
        <v>0</v>
      </c>
      <c r="AB200">
        <f ca="1"/>
        <v>0</v>
      </c>
      <c r="AC200">
        <f ca="1"/>
        <v>0</v>
      </c>
      <c r="AD200">
        <f ca="1"/>
        <v>0</v>
      </c>
      <c r="AE200">
        <f ca="1"/>
        <v>0</v>
      </c>
      <c r="AF200">
        <f ca="1"/>
        <v>0</v>
      </c>
      <c r="AG200">
        <f ca="1"/>
        <v>0</v>
      </c>
      <c r="AH200">
        <f ca="1"/>
        <v>0</v>
      </c>
      <c r="AI200">
        <f ca="1"/>
        <v>0</v>
      </c>
      <c r="AJ200">
        <f ca="1"/>
        <v>0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  <c r="AQ200">
        <f ca="1"/>
        <v>0</v>
      </c>
      <c r="AR200">
        <f ca="1"/>
        <v>0</v>
      </c>
      <c r="AS200">
        <f ca="1"/>
        <v>0</v>
      </c>
      <c r="AT200">
        <f ca="1"/>
        <v>0</v>
      </c>
      <c r="AU200">
        <f ca="1"/>
        <v>0</v>
      </c>
      <c r="AV200">
        <f ca="1"/>
        <v>0</v>
      </c>
      <c r="AW200">
        <f ca="1"/>
        <v>0</v>
      </c>
      <c r="AX200">
        <f ca="1"/>
        <v>0</v>
      </c>
      <c r="AY200">
        <f ca="1"/>
        <v>0</v>
      </c>
      <c r="AZ200">
        <f ca="1"/>
        <v>0</v>
      </c>
      <c r="BA200">
        <f ca="1"/>
        <v>0</v>
      </c>
      <c r="BB200">
        <f ca="1"/>
        <v>0</v>
      </c>
      <c r="BC200">
        <f ca="1"/>
        <v>0</v>
      </c>
      <c r="BD200">
        <f ca="1"/>
        <v>0</v>
      </c>
      <c r="BE200">
        <f ca="1"/>
        <v>0</v>
      </c>
      <c r="BF200">
        <f ca="1"/>
        <v>0</v>
      </c>
      <c r="BG200">
        <f ca="1"/>
        <v>0</v>
      </c>
      <c r="BH200">
        <f ca="1"/>
        <v>0</v>
      </c>
      <c r="BI200">
        <f ca="1"/>
        <v>0</v>
      </c>
      <c r="BJ200">
        <f ca="1"/>
        <v>0</v>
      </c>
      <c r="BK200">
        <f ca="1"/>
        <v>0</v>
      </c>
      <c r="BL200">
        <f ca="1"/>
        <v>0</v>
      </c>
      <c r="BM200">
        <f ca="1"/>
        <v>0</v>
      </c>
      <c r="BN200">
        <f ca="1"/>
        <v>0</v>
      </c>
      <c r="BO200">
        <f ca="1"/>
        <v>0</v>
      </c>
      <c r="BP200">
        <f ca="1"/>
        <v>0</v>
      </c>
      <c r="BQ200">
        <f ca="1"/>
        <v>0</v>
      </c>
      <c r="BR200" t="str">
        <f ca="1"/>
        <v/>
      </c>
      <c r="BS200">
        <f ca="1"/>
        <v>0</v>
      </c>
      <c r="BT200">
        <f ca="1"/>
        <v>0</v>
      </c>
      <c r="BU200" t="b">
        <f ca="1"/>
        <v>0</v>
      </c>
      <c r="BV200" t="b">
        <f ca="1"/>
        <v>0</v>
      </c>
      <c r="BW200">
        <f ca="1"/>
        <v>0</v>
      </c>
      <c r="BX200">
        <f ca="1"/>
        <v>0</v>
      </c>
      <c r="BY200">
        <f ca="1"/>
        <v>0</v>
      </c>
      <c r="BZ200">
        <f ca="1"/>
        <v>0</v>
      </c>
      <c r="CA200">
        <f ca="1"/>
        <v>0</v>
      </c>
      <c r="CB200">
        <f ca="1"/>
        <v>0</v>
      </c>
      <c r="CC200" t="b">
        <f ca="1"/>
        <v>0</v>
      </c>
      <c r="CD200" t="b">
        <f ca="1"/>
        <v>0</v>
      </c>
      <c r="CE200">
        <f ca="1"/>
        <v>0</v>
      </c>
      <c r="CF200">
        <f ca="1"/>
        <v>0</v>
      </c>
      <c r="CG200">
        <f ca="1"/>
        <v>0</v>
      </c>
      <c r="CH200">
        <f ca="1"/>
        <v>132</v>
      </c>
      <c r="CI200">
        <f ca="1"/>
        <v>48</v>
      </c>
      <c r="CJ200">
        <f ca="1"/>
        <v>0</v>
      </c>
      <c r="CK200">
        <f ca="1"/>
        <v>0</v>
      </c>
      <c r="CL200">
        <f ca="1"/>
        <v>0</v>
      </c>
      <c r="CM200">
        <f ca="1"/>
        <v>0</v>
      </c>
      <c r="CN200">
        <f ca="1"/>
        <v>0</v>
      </c>
      <c r="CO200">
        <f ca="1"/>
        <v>0</v>
      </c>
      <c r="CP200">
        <f ca="1"/>
        <v>0</v>
      </c>
      <c r="CQ200">
        <f ca="1"/>
        <v>0</v>
      </c>
      <c r="CR200">
        <f ca="1"/>
        <v>0</v>
      </c>
      <c r="CS200">
        <f ca="1"/>
        <v>0</v>
      </c>
      <c r="CT200">
        <f ca="1"/>
        <v>0</v>
      </c>
      <c r="CU200">
        <f ca="1"/>
        <v>0</v>
      </c>
      <c r="CV200">
        <f ca="1"/>
        <v>0</v>
      </c>
      <c r="CW200">
        <f ca="1"/>
        <v>0</v>
      </c>
      <c r="CX200">
        <f ca="1"/>
        <v>0</v>
      </c>
      <c r="CY200">
        <f ca="1"/>
        <v>0</v>
      </c>
      <c r="CZ200">
        <f ca="1"/>
        <v>0</v>
      </c>
      <c r="DA200">
        <f ca="1"/>
        <v>0</v>
      </c>
      <c r="DB200" t="b">
        <f ca="1"/>
        <v>0</v>
      </c>
      <c r="DC200" t="b">
        <f ca="1"/>
        <v>0</v>
      </c>
      <c r="DD200">
        <f ca="1"/>
        <v>0</v>
      </c>
      <c r="DE200" t="b">
        <f ca="1"/>
        <v>0</v>
      </c>
      <c r="DF200">
        <f ca="1"/>
        <v>0</v>
      </c>
    </row>
    <row r="201" spans="1:110" x14ac:dyDescent="0.2">
      <c r="A201" t="str">
        <f ca="1"/>
        <v>6_16 Villa</v>
      </c>
      <c r="B201">
        <f ca="1"/>
        <v>12</v>
      </c>
      <c r="C201">
        <f ca="1"/>
        <v>0</v>
      </c>
      <c r="D201">
        <f ca="1"/>
        <v>0</v>
      </c>
      <c r="E201">
        <f ca="1"/>
        <v>0</v>
      </c>
      <c r="F201">
        <f ca="1"/>
        <v>0</v>
      </c>
      <c r="G201">
        <f ca="1"/>
        <v>0</v>
      </c>
      <c r="H201">
        <f ca="1"/>
        <v>0</v>
      </c>
      <c r="I201">
        <f ca="1"/>
        <v>0</v>
      </c>
      <c r="J201" t="str">
        <f ca="1"/>
        <v>1:15</v>
      </c>
      <c r="K201" t="b">
        <f ca="1"/>
        <v>0</v>
      </c>
      <c r="L201" t="b">
        <f ca="1"/>
        <v>0</v>
      </c>
      <c r="M201" t="b">
        <f ca="1"/>
        <v>0</v>
      </c>
      <c r="N201" t="str">
        <f ca="1"/>
        <v>Zofia</v>
      </c>
      <c r="O201" t="b">
        <f ca="1"/>
        <v>0</v>
      </c>
      <c r="P201">
        <f ca="1"/>
        <v>0</v>
      </c>
      <c r="Q201">
        <f ca="1"/>
        <v>0</v>
      </c>
      <c r="R201">
        <f ca="1"/>
        <v>0</v>
      </c>
      <c r="S201">
        <f ca="1"/>
        <v>0</v>
      </c>
      <c r="T201">
        <f ca="1"/>
        <v>0</v>
      </c>
      <c r="U201">
        <f ca="1"/>
        <v>0</v>
      </c>
      <c r="V201">
        <f ca="1"/>
        <v>0</v>
      </c>
      <c r="W201">
        <f ca="1"/>
        <v>0</v>
      </c>
      <c r="X201">
        <f ca="1"/>
        <v>0</v>
      </c>
      <c r="Y201">
        <f ca="1"/>
        <v>0</v>
      </c>
      <c r="Z201">
        <f ca="1"/>
        <v>12</v>
      </c>
      <c r="AA201">
        <f ca="1"/>
        <v>0</v>
      </c>
      <c r="AB201">
        <f ca="1"/>
        <v>0</v>
      </c>
      <c r="AC201">
        <f ca="1"/>
        <v>0</v>
      </c>
      <c r="AD201">
        <f ca="1"/>
        <v>0</v>
      </c>
      <c r="AE201">
        <f ca="1"/>
        <v>0</v>
      </c>
      <c r="AF201">
        <f ca="1"/>
        <v>0</v>
      </c>
      <c r="AG201">
        <f ca="1"/>
        <v>0</v>
      </c>
      <c r="AH201">
        <f ca="1"/>
        <v>0</v>
      </c>
      <c r="AI201">
        <f ca="1"/>
        <v>0</v>
      </c>
      <c r="AJ201">
        <f ca="1"/>
        <v>0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  <c r="AQ201">
        <f ca="1"/>
        <v>0</v>
      </c>
      <c r="AR201">
        <f ca="1"/>
        <v>0</v>
      </c>
      <c r="AS201">
        <f ca="1"/>
        <v>0</v>
      </c>
      <c r="AT201">
        <f ca="1"/>
        <v>0</v>
      </c>
      <c r="AU201">
        <f ca="1"/>
        <v>0</v>
      </c>
      <c r="AV201">
        <f ca="1"/>
        <v>0</v>
      </c>
      <c r="AW201">
        <f ca="1"/>
        <v>0</v>
      </c>
      <c r="AX201">
        <f ca="1"/>
        <v>0</v>
      </c>
      <c r="AY201">
        <f ca="1"/>
        <v>0</v>
      </c>
      <c r="AZ201">
        <f ca="1"/>
        <v>0</v>
      </c>
      <c r="BA201">
        <f ca="1"/>
        <v>0</v>
      </c>
      <c r="BB201">
        <f ca="1"/>
        <v>0</v>
      </c>
      <c r="BC201">
        <f ca="1"/>
        <v>0</v>
      </c>
      <c r="BD201">
        <f ca="1"/>
        <v>0</v>
      </c>
      <c r="BE201">
        <f ca="1"/>
        <v>0</v>
      </c>
      <c r="BF201">
        <f ca="1"/>
        <v>0</v>
      </c>
      <c r="BG201">
        <f ca="1"/>
        <v>0</v>
      </c>
      <c r="BH201">
        <f ca="1"/>
        <v>0</v>
      </c>
      <c r="BI201">
        <f ca="1"/>
        <v>0</v>
      </c>
      <c r="BJ201">
        <f ca="1"/>
        <v>0</v>
      </c>
      <c r="BK201">
        <f ca="1"/>
        <v>0</v>
      </c>
      <c r="BL201">
        <f ca="1"/>
        <v>0</v>
      </c>
      <c r="BM201">
        <f ca="1"/>
        <v>0</v>
      </c>
      <c r="BN201">
        <f ca="1"/>
        <v>0</v>
      </c>
      <c r="BO201">
        <f ca="1"/>
        <v>0</v>
      </c>
      <c r="BP201">
        <f ca="1"/>
        <v>0</v>
      </c>
      <c r="BQ201">
        <f ca="1"/>
        <v>0</v>
      </c>
      <c r="BR201" t="str">
        <f ca="1"/>
        <v/>
      </c>
      <c r="BS201" t="str">
        <f ca="1"/>
        <v>FALSE</v>
      </c>
      <c r="BT201">
        <f ca="1"/>
        <v>0</v>
      </c>
      <c r="BU201" t="b">
        <f ca="1"/>
        <v>0</v>
      </c>
      <c r="BV201" t="b">
        <f ca="1"/>
        <v>0</v>
      </c>
      <c r="BW201">
        <f ca="1"/>
        <v>0</v>
      </c>
      <c r="BX201" t="str">
        <f ca="1"/>
        <v>FALSE</v>
      </c>
      <c r="BY201">
        <f ca="1"/>
        <v>0</v>
      </c>
      <c r="BZ201">
        <f ca="1"/>
        <v>0</v>
      </c>
      <c r="CA201">
        <f ca="1"/>
        <v>1</v>
      </c>
      <c r="CB201">
        <f ca="1"/>
        <v>1</v>
      </c>
      <c r="CC201" t="b">
        <f ca="1"/>
        <v>1</v>
      </c>
      <c r="CD201" t="b">
        <f ca="1"/>
        <v>1</v>
      </c>
      <c r="CE201">
        <f ca="1"/>
        <v>0</v>
      </c>
      <c r="CF201">
        <f ca="1"/>
        <v>0</v>
      </c>
      <c r="CG201">
        <f ca="1"/>
        <v>0</v>
      </c>
      <c r="CH201">
        <f ca="1"/>
        <v>75</v>
      </c>
      <c r="CI201">
        <f ca="1"/>
        <v>105</v>
      </c>
      <c r="CJ201">
        <f ca="1"/>
        <v>0</v>
      </c>
      <c r="CK201">
        <f ca="1"/>
        <v>0</v>
      </c>
      <c r="CL201">
        <f ca="1"/>
        <v>0</v>
      </c>
      <c r="CM201">
        <f ca="1"/>
        <v>0</v>
      </c>
      <c r="CN201">
        <f ca="1"/>
        <v>0</v>
      </c>
      <c r="CO201">
        <f ca="1"/>
        <v>0</v>
      </c>
      <c r="CP201">
        <f ca="1"/>
        <v>0</v>
      </c>
      <c r="CQ201">
        <f ca="1"/>
        <v>0</v>
      </c>
      <c r="CR201">
        <f ca="1"/>
        <v>0</v>
      </c>
      <c r="CS201">
        <f ca="1"/>
        <v>0</v>
      </c>
      <c r="CT201">
        <f ca="1"/>
        <v>0</v>
      </c>
      <c r="CU201">
        <f ca="1"/>
        <v>0</v>
      </c>
      <c r="CV201">
        <f ca="1"/>
        <v>0</v>
      </c>
      <c r="CW201">
        <f ca="1"/>
        <v>0</v>
      </c>
      <c r="CX201">
        <f ca="1"/>
        <v>0</v>
      </c>
      <c r="CY201">
        <f ca="1"/>
        <v>0</v>
      </c>
      <c r="CZ201">
        <f ca="1"/>
        <v>0</v>
      </c>
      <c r="DA201">
        <f ca="1"/>
        <v>0</v>
      </c>
      <c r="DB201" t="b">
        <f ca="1"/>
        <v>0</v>
      </c>
      <c r="DC201" t="b">
        <f ca="1"/>
        <v>0</v>
      </c>
      <c r="DD201">
        <f ca="1"/>
        <v>0</v>
      </c>
      <c r="DE201" t="b">
        <f ca="1"/>
        <v>0</v>
      </c>
      <c r="DF201">
        <f ca="1"/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11655-ED73-4C6D-AEEF-235D1A4CB802}">
  <sheetPr codeName="Sheet22"/>
  <dimension ref="A1:DF201"/>
  <sheetViews>
    <sheetView zoomScale="55" zoomScaleNormal="55" workbookViewId="0">
      <selection activeCell="A2" sqref="A2"/>
    </sheetView>
  </sheetViews>
  <sheetFormatPr defaultRowHeight="12.75" x14ac:dyDescent="0.2"/>
  <sheetData>
    <row r="1" spans="1:110" x14ac:dyDescent="0.2">
      <c r="A1" t="str" cm="1">
        <f t="array" aca="1" ref="A1:DF201" ca="1">pulloverall(PULL!A1:Z30,"Fin",REF!K2:K8,'STATS FILTER'!A14)</f>
        <v>5_30 Theme</v>
      </c>
      <c r="B1">
        <f ca="1"/>
        <v>1</v>
      </c>
      <c r="C1">
        <f ca="1"/>
        <v>0</v>
      </c>
      <c r="D1">
        <f ca="1"/>
        <v>0</v>
      </c>
      <c r="E1">
        <f ca="1"/>
        <v>0</v>
      </c>
      <c r="F1">
        <f ca="1"/>
        <v>0</v>
      </c>
      <c r="G1">
        <f ca="1"/>
        <v>0</v>
      </c>
      <c r="H1">
        <f ca="1"/>
        <v>0</v>
      </c>
      <c r="I1">
        <f ca="1"/>
        <v>0</v>
      </c>
      <c r="J1">
        <f ca="1"/>
        <v>0</v>
      </c>
      <c r="K1" t="b">
        <f ca="1"/>
        <v>0</v>
      </c>
      <c r="L1" t="b">
        <f ca="1"/>
        <v>0</v>
      </c>
      <c r="M1" t="b">
        <f ca="1"/>
        <v>0</v>
      </c>
      <c r="N1" t="str">
        <f ca="1"/>
        <v>Kaid</v>
      </c>
      <c r="O1" t="b">
        <f ca="1"/>
        <v>0</v>
      </c>
      <c r="P1">
        <f ca="1"/>
        <v>0</v>
      </c>
      <c r="Q1">
        <f ca="1"/>
        <v>0</v>
      </c>
      <c r="R1">
        <f ca="1"/>
        <v>0</v>
      </c>
      <c r="S1">
        <f ca="1"/>
        <v>0</v>
      </c>
      <c r="T1">
        <f ca="1"/>
        <v>0</v>
      </c>
      <c r="U1">
        <f ca="1"/>
        <v>0</v>
      </c>
      <c r="V1">
        <f ca="1"/>
        <v>0</v>
      </c>
      <c r="W1">
        <f ca="1"/>
        <v>0</v>
      </c>
      <c r="X1">
        <f ca="1"/>
        <v>0</v>
      </c>
      <c r="Y1">
        <f ca="1"/>
        <v>0</v>
      </c>
      <c r="Z1">
        <f ca="1"/>
        <v>1</v>
      </c>
      <c r="AA1">
        <f ca="1"/>
        <v>0</v>
      </c>
      <c r="AB1">
        <f ca="1"/>
        <v>0</v>
      </c>
      <c r="AC1">
        <f ca="1"/>
        <v>0</v>
      </c>
      <c r="AD1">
        <f ca="1"/>
        <v>0</v>
      </c>
      <c r="AE1">
        <f ca="1"/>
        <v>0</v>
      </c>
      <c r="AF1">
        <f ca="1"/>
        <v>0</v>
      </c>
      <c r="AG1">
        <f ca="1"/>
        <v>0</v>
      </c>
      <c r="AH1">
        <f ca="1"/>
        <v>0</v>
      </c>
      <c r="AI1">
        <f ca="1"/>
        <v>0</v>
      </c>
      <c r="AJ1">
        <f ca="1"/>
        <v>0</v>
      </c>
      <c r="AK1">
        <f ca="1"/>
        <v>0</v>
      </c>
      <c r="AL1">
        <f ca="1"/>
        <v>0</v>
      </c>
      <c r="AM1">
        <f ca="1"/>
        <v>0</v>
      </c>
      <c r="AN1">
        <f ca="1"/>
        <v>0</v>
      </c>
      <c r="AO1">
        <f ca="1"/>
        <v>0</v>
      </c>
      <c r="AP1">
        <f ca="1"/>
        <v>0</v>
      </c>
      <c r="AQ1">
        <f ca="1"/>
        <v>0</v>
      </c>
      <c r="AR1">
        <f ca="1"/>
        <v>0</v>
      </c>
      <c r="AS1">
        <f ca="1"/>
        <v>0</v>
      </c>
      <c r="AT1">
        <f ca="1"/>
        <v>0</v>
      </c>
      <c r="AU1">
        <f ca="1"/>
        <v>0</v>
      </c>
      <c r="AV1">
        <f ca="1"/>
        <v>0</v>
      </c>
      <c r="AW1">
        <f ca="1"/>
        <v>0</v>
      </c>
      <c r="AX1">
        <f ca="1"/>
        <v>0</v>
      </c>
      <c r="AY1">
        <f ca="1"/>
        <v>0</v>
      </c>
      <c r="AZ1">
        <f ca="1"/>
        <v>0</v>
      </c>
      <c r="BA1">
        <f ca="1"/>
        <v>0</v>
      </c>
      <c r="BB1">
        <f ca="1"/>
        <v>0</v>
      </c>
      <c r="BC1">
        <f ca="1"/>
        <v>0</v>
      </c>
      <c r="BD1">
        <f ca="1"/>
        <v>0</v>
      </c>
      <c r="BE1">
        <f ca="1"/>
        <v>0</v>
      </c>
      <c r="BF1">
        <f ca="1"/>
        <v>0</v>
      </c>
      <c r="BG1">
        <f ca="1"/>
        <v>0</v>
      </c>
      <c r="BH1">
        <f ca="1"/>
        <v>0</v>
      </c>
      <c r="BI1">
        <f ca="1"/>
        <v>0</v>
      </c>
      <c r="BJ1">
        <f ca="1"/>
        <v>0</v>
      </c>
      <c r="BK1">
        <f ca="1"/>
        <v>0</v>
      </c>
      <c r="BL1">
        <f ca="1"/>
        <v>0</v>
      </c>
      <c r="BM1">
        <f ca="1"/>
        <v>0</v>
      </c>
      <c r="BN1">
        <f ca="1"/>
        <v>0</v>
      </c>
      <c r="BO1">
        <f ca="1"/>
        <v>0</v>
      </c>
      <c r="BP1">
        <f ca="1"/>
        <v>0</v>
      </c>
      <c r="BQ1">
        <f ca="1"/>
        <v>0</v>
      </c>
      <c r="BR1" t="str">
        <f ca="1"/>
        <v/>
      </c>
      <c r="BS1">
        <f ca="1"/>
        <v>0</v>
      </c>
      <c r="BT1">
        <f ca="1"/>
        <v>0</v>
      </c>
      <c r="BU1" t="b">
        <f ca="1"/>
        <v>0</v>
      </c>
      <c r="BV1" t="b">
        <f ca="1"/>
        <v>0</v>
      </c>
      <c r="BW1">
        <f ca="1"/>
        <v>0</v>
      </c>
      <c r="BX1">
        <f ca="1"/>
        <v>0</v>
      </c>
      <c r="BY1">
        <f ca="1"/>
        <v>0</v>
      </c>
      <c r="BZ1">
        <f ca="1"/>
        <v>0</v>
      </c>
      <c r="CA1">
        <f ca="1"/>
        <v>1</v>
      </c>
      <c r="CB1">
        <f ca="1"/>
        <v>1</v>
      </c>
      <c r="CC1" t="b">
        <f ca="1"/>
        <v>0</v>
      </c>
      <c r="CD1" t="b">
        <f ca="1"/>
        <v>1</v>
      </c>
      <c r="CE1">
        <f ca="1"/>
        <v>0</v>
      </c>
      <c r="CF1">
        <f ca="1"/>
        <v>0</v>
      </c>
      <c r="CG1">
        <f ca="1"/>
        <v>0</v>
      </c>
      <c r="CH1">
        <f ca="1"/>
        <v>0</v>
      </c>
      <c r="CI1" t="b">
        <f ca="1"/>
        <v>0</v>
      </c>
      <c r="CJ1">
        <f ca="1"/>
        <v>0</v>
      </c>
      <c r="CK1">
        <f ca="1"/>
        <v>0</v>
      </c>
      <c r="CL1">
        <f ca="1"/>
        <v>0</v>
      </c>
      <c r="CM1">
        <f ca="1"/>
        <v>0</v>
      </c>
      <c r="CN1">
        <f ca="1"/>
        <v>0</v>
      </c>
      <c r="CO1">
        <f ca="1"/>
        <v>0</v>
      </c>
      <c r="CP1">
        <f ca="1"/>
        <v>0</v>
      </c>
      <c r="CQ1">
        <f ca="1"/>
        <v>0</v>
      </c>
      <c r="CR1">
        <f ca="1"/>
        <v>0</v>
      </c>
      <c r="CS1">
        <f ca="1"/>
        <v>0</v>
      </c>
      <c r="CT1">
        <f ca="1"/>
        <v>0</v>
      </c>
      <c r="CU1" t="b">
        <f ca="1"/>
        <v>1</v>
      </c>
      <c r="CV1" t="b">
        <f ca="1"/>
        <v>1</v>
      </c>
      <c r="CW1">
        <f ca="1"/>
        <v>123</v>
      </c>
      <c r="CX1" t="b">
        <f ca="1"/>
        <v>0</v>
      </c>
      <c r="CY1">
        <f ca="1"/>
        <v>3</v>
      </c>
      <c r="CZ1">
        <f ca="1"/>
        <v>1</v>
      </c>
      <c r="DA1">
        <f ca="1"/>
        <v>0</v>
      </c>
      <c r="DB1" t="b">
        <f ca="1"/>
        <v>0</v>
      </c>
      <c r="DC1" t="b">
        <f ca="1"/>
        <v>0</v>
      </c>
      <c r="DD1">
        <f ca="1"/>
        <v>0</v>
      </c>
      <c r="DE1" t="b">
        <f ca="1"/>
        <v>0</v>
      </c>
      <c r="DF1">
        <f ca="1"/>
        <v>0</v>
      </c>
    </row>
    <row r="2" spans="1:110" x14ac:dyDescent="0.2">
      <c r="A2" t="str">
        <f ca="1"/>
        <v>5_30 Theme</v>
      </c>
      <c r="B2">
        <f ca="1"/>
        <v>2</v>
      </c>
      <c r="C2">
        <f ca="1"/>
        <v>0</v>
      </c>
      <c r="D2">
        <f ca="1"/>
        <v>0</v>
      </c>
      <c r="E2">
        <f ca="1"/>
        <v>0</v>
      </c>
      <c r="F2">
        <f ca="1"/>
        <v>0</v>
      </c>
      <c r="G2">
        <f ca="1"/>
        <v>0</v>
      </c>
      <c r="H2">
        <f ca="1"/>
        <v>0</v>
      </c>
      <c r="I2">
        <f ca="1"/>
        <v>0</v>
      </c>
      <c r="J2" t="str">
        <f ca="1"/>
        <v>1:20</v>
      </c>
      <c r="K2" t="b">
        <f ca="1"/>
        <v>0</v>
      </c>
      <c r="L2" t="b">
        <f ca="1"/>
        <v>0</v>
      </c>
      <c r="M2" t="b">
        <f ca="1"/>
        <v>0</v>
      </c>
      <c r="N2" t="str">
        <f ca="1"/>
        <v>Smoke</v>
      </c>
      <c r="O2" t="b">
        <f ca="1"/>
        <v>0</v>
      </c>
      <c r="P2">
        <f ca="1"/>
        <v>0</v>
      </c>
      <c r="Q2">
        <f ca="1"/>
        <v>0</v>
      </c>
      <c r="R2">
        <f ca="1"/>
        <v>0</v>
      </c>
      <c r="S2">
        <f ca="1"/>
        <v>0</v>
      </c>
      <c r="T2">
        <f ca="1"/>
        <v>0</v>
      </c>
      <c r="U2">
        <f ca="1"/>
        <v>0</v>
      </c>
      <c r="V2">
        <f ca="1"/>
        <v>0</v>
      </c>
      <c r="W2">
        <f ca="1"/>
        <v>0</v>
      </c>
      <c r="X2">
        <f ca="1"/>
        <v>0</v>
      </c>
      <c r="Y2">
        <f ca="1"/>
        <v>0</v>
      </c>
      <c r="Z2">
        <f ca="1"/>
        <v>2</v>
      </c>
      <c r="AA2">
        <f ca="1"/>
        <v>0</v>
      </c>
      <c r="AB2">
        <f ca="1"/>
        <v>0</v>
      </c>
      <c r="AC2">
        <f ca="1"/>
        <v>0</v>
      </c>
      <c r="AD2">
        <f ca="1"/>
        <v>0</v>
      </c>
      <c r="AE2">
        <f ca="1"/>
        <v>0</v>
      </c>
      <c r="AF2">
        <f ca="1"/>
        <v>0</v>
      </c>
      <c r="AG2">
        <f ca="1"/>
        <v>0</v>
      </c>
      <c r="AH2">
        <f ca="1"/>
        <v>0</v>
      </c>
      <c r="AI2">
        <f ca="1"/>
        <v>0</v>
      </c>
      <c r="AJ2">
        <f ca="1"/>
        <v>0</v>
      </c>
      <c r="AK2">
        <f ca="1"/>
        <v>0</v>
      </c>
      <c r="AL2">
        <f ca="1"/>
        <v>0</v>
      </c>
      <c r="AM2">
        <f ca="1"/>
        <v>0</v>
      </c>
      <c r="AN2">
        <f ca="1"/>
        <v>0</v>
      </c>
      <c r="AO2">
        <f ca="1"/>
        <v>0</v>
      </c>
      <c r="AP2">
        <f ca="1"/>
        <v>0</v>
      </c>
      <c r="AQ2">
        <f ca="1"/>
        <v>0</v>
      </c>
      <c r="AR2">
        <f ca="1"/>
        <v>0</v>
      </c>
      <c r="AS2">
        <f ca="1"/>
        <v>0</v>
      </c>
      <c r="AT2">
        <f ca="1"/>
        <v>0</v>
      </c>
      <c r="AU2">
        <f ca="1"/>
        <v>0</v>
      </c>
      <c r="AV2">
        <f ca="1"/>
        <v>0</v>
      </c>
      <c r="AW2">
        <f ca="1"/>
        <v>0</v>
      </c>
      <c r="AX2">
        <f ca="1"/>
        <v>0</v>
      </c>
      <c r="AY2">
        <f ca="1"/>
        <v>0</v>
      </c>
      <c r="AZ2">
        <f ca="1"/>
        <v>0</v>
      </c>
      <c r="BA2">
        <f ca="1"/>
        <v>0</v>
      </c>
      <c r="BB2">
        <f ca="1"/>
        <v>0</v>
      </c>
      <c r="BC2">
        <f ca="1"/>
        <v>0</v>
      </c>
      <c r="BD2">
        <f ca="1"/>
        <v>0</v>
      </c>
      <c r="BE2">
        <f ca="1"/>
        <v>0</v>
      </c>
      <c r="BF2">
        <f ca="1"/>
        <v>0</v>
      </c>
      <c r="BG2">
        <f ca="1"/>
        <v>0</v>
      </c>
      <c r="BH2">
        <f ca="1"/>
        <v>0</v>
      </c>
      <c r="BI2">
        <f ca="1"/>
        <v>0</v>
      </c>
      <c r="BJ2">
        <f ca="1"/>
        <v>0</v>
      </c>
      <c r="BK2">
        <f ca="1"/>
        <v>0</v>
      </c>
      <c r="BL2">
        <f ca="1"/>
        <v>0</v>
      </c>
      <c r="BM2">
        <f ca="1"/>
        <v>0</v>
      </c>
      <c r="BN2">
        <f ca="1"/>
        <v>0</v>
      </c>
      <c r="BO2">
        <f ca="1"/>
        <v>0</v>
      </c>
      <c r="BP2">
        <f ca="1"/>
        <v>0</v>
      </c>
      <c r="BQ2">
        <f ca="1"/>
        <v>0</v>
      </c>
      <c r="BR2" t="str">
        <f ca="1"/>
        <v/>
      </c>
      <c r="BS2">
        <f ca="1"/>
        <v>0</v>
      </c>
      <c r="BT2">
        <f ca="1"/>
        <v>0</v>
      </c>
      <c r="BU2" t="b">
        <f ca="1"/>
        <v>0</v>
      </c>
      <c r="BV2" t="b">
        <f ca="1"/>
        <v>0</v>
      </c>
      <c r="BW2">
        <f ca="1"/>
        <v>0</v>
      </c>
      <c r="BX2">
        <f ca="1"/>
        <v>0</v>
      </c>
      <c r="BY2">
        <f ca="1"/>
        <v>0</v>
      </c>
      <c r="BZ2">
        <f ca="1"/>
        <v>0</v>
      </c>
      <c r="CA2">
        <f ca="1"/>
        <v>2</v>
      </c>
      <c r="CB2">
        <f ca="1"/>
        <v>0</v>
      </c>
      <c r="CC2" t="b">
        <f ca="1"/>
        <v>1</v>
      </c>
      <c r="CD2" t="b">
        <f ca="1"/>
        <v>1</v>
      </c>
      <c r="CE2">
        <f ca="1"/>
        <v>0</v>
      </c>
      <c r="CF2">
        <f ca="1"/>
        <v>1</v>
      </c>
      <c r="CG2">
        <f ca="1"/>
        <v>0</v>
      </c>
      <c r="CH2">
        <f ca="1"/>
        <v>80</v>
      </c>
      <c r="CI2">
        <f ca="1"/>
        <v>100</v>
      </c>
      <c r="CJ2">
        <f ca="1"/>
        <v>0</v>
      </c>
      <c r="CK2">
        <f ca="1"/>
        <v>0</v>
      </c>
      <c r="CL2">
        <f ca="1"/>
        <v>0</v>
      </c>
      <c r="CM2">
        <f ca="1"/>
        <v>0</v>
      </c>
      <c r="CN2">
        <f ca="1"/>
        <v>0</v>
      </c>
      <c r="CO2">
        <f ca="1"/>
        <v>0</v>
      </c>
      <c r="CP2">
        <f ca="1"/>
        <v>0</v>
      </c>
      <c r="CQ2">
        <f ca="1"/>
        <v>0</v>
      </c>
      <c r="CR2">
        <f ca="1"/>
        <v>0</v>
      </c>
      <c r="CS2">
        <f ca="1"/>
        <v>0</v>
      </c>
      <c r="CT2">
        <f ca="1"/>
        <v>0</v>
      </c>
      <c r="CU2" t="b">
        <f ca="1"/>
        <v>0</v>
      </c>
      <c r="CV2" t="b">
        <f ca="1"/>
        <v>1</v>
      </c>
      <c r="CW2">
        <f ca="1"/>
        <v>144</v>
      </c>
      <c r="CX2">
        <f ca="1"/>
        <v>100</v>
      </c>
      <c r="CY2">
        <f ca="1"/>
        <v>0</v>
      </c>
      <c r="CZ2">
        <f ca="1"/>
        <v>2</v>
      </c>
      <c r="DA2">
        <f ca="1"/>
        <v>0</v>
      </c>
      <c r="DB2" t="b">
        <f ca="1"/>
        <v>0</v>
      </c>
      <c r="DC2" t="b">
        <f ca="1"/>
        <v>0</v>
      </c>
      <c r="DD2">
        <f ca="1"/>
        <v>0</v>
      </c>
      <c r="DE2" t="b">
        <f ca="1"/>
        <v>0</v>
      </c>
      <c r="DF2">
        <f ca="1"/>
        <v>0</v>
      </c>
    </row>
    <row r="3" spans="1:110" x14ac:dyDescent="0.2">
      <c r="A3" t="str">
        <f ca="1"/>
        <v>5_30 Theme</v>
      </c>
      <c r="B3">
        <f ca="1"/>
        <v>3</v>
      </c>
      <c r="C3">
        <f ca="1"/>
        <v>0</v>
      </c>
      <c r="D3">
        <f ca="1"/>
        <v>0</v>
      </c>
      <c r="E3">
        <f ca="1"/>
        <v>0</v>
      </c>
      <c r="F3">
        <f ca="1"/>
        <v>0</v>
      </c>
      <c r="G3">
        <f ca="1"/>
        <v>0</v>
      </c>
      <c r="H3">
        <f ca="1"/>
        <v>0</v>
      </c>
      <c r="I3">
        <f ca="1"/>
        <v>0</v>
      </c>
      <c r="J3" t="str">
        <f ca="1"/>
        <v>0:07</v>
      </c>
      <c r="K3" t="b">
        <f ca="1"/>
        <v>0</v>
      </c>
      <c r="L3" t="b">
        <f ca="1"/>
        <v>0</v>
      </c>
      <c r="M3" t="b">
        <f ca="1"/>
        <v>0</v>
      </c>
      <c r="N3" t="str">
        <f ca="1"/>
        <v>Smoke</v>
      </c>
      <c r="O3" t="b">
        <f ca="1"/>
        <v>0</v>
      </c>
      <c r="P3">
        <f ca="1"/>
        <v>0</v>
      </c>
      <c r="Q3">
        <f ca="1"/>
        <v>0</v>
      </c>
      <c r="R3">
        <f ca="1"/>
        <v>0</v>
      </c>
      <c r="S3">
        <f ca="1"/>
        <v>0</v>
      </c>
      <c r="T3">
        <f ca="1"/>
        <v>0</v>
      </c>
      <c r="U3">
        <f ca="1"/>
        <v>0</v>
      </c>
      <c r="V3">
        <f ca="1"/>
        <v>0</v>
      </c>
      <c r="W3">
        <f ca="1"/>
        <v>0</v>
      </c>
      <c r="X3">
        <f ca="1"/>
        <v>0</v>
      </c>
      <c r="Y3">
        <f ca="1"/>
        <v>0</v>
      </c>
      <c r="Z3">
        <f ca="1"/>
        <v>3</v>
      </c>
      <c r="AA3">
        <f ca="1"/>
        <v>0</v>
      </c>
      <c r="AB3">
        <f ca="1"/>
        <v>0</v>
      </c>
      <c r="AC3">
        <f ca="1"/>
        <v>0</v>
      </c>
      <c r="AD3">
        <f ca="1"/>
        <v>0</v>
      </c>
      <c r="AE3">
        <f ca="1"/>
        <v>0</v>
      </c>
      <c r="AF3">
        <f ca="1"/>
        <v>0</v>
      </c>
      <c r="AG3">
        <f ca="1"/>
        <v>0</v>
      </c>
      <c r="AH3">
        <f ca="1"/>
        <v>0</v>
      </c>
      <c r="AI3">
        <f ca="1"/>
        <v>0</v>
      </c>
      <c r="AJ3">
        <f ca="1"/>
        <v>0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  <c r="AQ3">
        <f ca="1"/>
        <v>0</v>
      </c>
      <c r="AR3">
        <f ca="1"/>
        <v>0</v>
      </c>
      <c r="AS3">
        <f ca="1"/>
        <v>0</v>
      </c>
      <c r="AT3">
        <f ca="1"/>
        <v>0</v>
      </c>
      <c r="AU3">
        <f ca="1"/>
        <v>0</v>
      </c>
      <c r="AV3">
        <f ca="1"/>
        <v>0</v>
      </c>
      <c r="AW3">
        <f ca="1"/>
        <v>0</v>
      </c>
      <c r="AX3">
        <f ca="1"/>
        <v>0</v>
      </c>
      <c r="AY3">
        <f ca="1"/>
        <v>0</v>
      </c>
      <c r="AZ3">
        <f ca="1"/>
        <v>0</v>
      </c>
      <c r="BA3">
        <f ca="1"/>
        <v>0</v>
      </c>
      <c r="BB3">
        <f ca="1"/>
        <v>0</v>
      </c>
      <c r="BC3">
        <f ca="1"/>
        <v>0</v>
      </c>
      <c r="BD3">
        <f ca="1"/>
        <v>0</v>
      </c>
      <c r="BE3">
        <f ca="1"/>
        <v>0</v>
      </c>
      <c r="BF3">
        <f ca="1"/>
        <v>0</v>
      </c>
      <c r="BG3">
        <f ca="1"/>
        <v>0</v>
      </c>
      <c r="BH3">
        <f ca="1"/>
        <v>0</v>
      </c>
      <c r="BI3">
        <f ca="1"/>
        <v>0</v>
      </c>
      <c r="BJ3">
        <f ca="1"/>
        <v>0</v>
      </c>
      <c r="BK3">
        <f ca="1"/>
        <v>0</v>
      </c>
      <c r="BL3">
        <f ca="1"/>
        <v>0</v>
      </c>
      <c r="BM3">
        <f ca="1"/>
        <v>0</v>
      </c>
      <c r="BN3">
        <f ca="1"/>
        <v>0</v>
      </c>
      <c r="BO3">
        <f ca="1"/>
        <v>0</v>
      </c>
      <c r="BP3">
        <f ca="1"/>
        <v>0</v>
      </c>
      <c r="BQ3">
        <f ca="1"/>
        <v>0</v>
      </c>
      <c r="BR3" t="str">
        <f ca="1"/>
        <v/>
      </c>
      <c r="BS3">
        <f ca="1"/>
        <v>0</v>
      </c>
      <c r="BT3">
        <f ca="1"/>
        <v>0</v>
      </c>
      <c r="BU3" t="b">
        <f ca="1"/>
        <v>0</v>
      </c>
      <c r="BV3" t="b">
        <f ca="1"/>
        <v>0</v>
      </c>
      <c r="BW3">
        <f ca="1"/>
        <v>0</v>
      </c>
      <c r="BX3">
        <f ca="1"/>
        <v>0</v>
      </c>
      <c r="BY3">
        <f ca="1"/>
        <v>0</v>
      </c>
      <c r="BZ3">
        <f ca="1"/>
        <v>0</v>
      </c>
      <c r="CA3">
        <f ca="1"/>
        <v>2</v>
      </c>
      <c r="CB3">
        <f ca="1"/>
        <v>1</v>
      </c>
      <c r="CC3" t="b">
        <f ca="1"/>
        <v>0</v>
      </c>
      <c r="CD3" t="b">
        <f ca="1"/>
        <v>1</v>
      </c>
      <c r="CE3">
        <f ca="1"/>
        <v>0</v>
      </c>
      <c r="CF3">
        <f ca="1"/>
        <v>2</v>
      </c>
      <c r="CG3">
        <f ca="1"/>
        <v>0</v>
      </c>
      <c r="CH3">
        <f ca="1"/>
        <v>7</v>
      </c>
      <c r="CI3">
        <f ca="1"/>
        <v>173</v>
      </c>
      <c r="CJ3">
        <f ca="1"/>
        <v>0</v>
      </c>
      <c r="CK3">
        <f ca="1"/>
        <v>0</v>
      </c>
      <c r="CL3">
        <f ca="1"/>
        <v>0</v>
      </c>
      <c r="CM3">
        <f ca="1"/>
        <v>0</v>
      </c>
      <c r="CN3">
        <f ca="1"/>
        <v>0</v>
      </c>
      <c r="CO3">
        <f ca="1"/>
        <v>0</v>
      </c>
      <c r="CP3">
        <f ca="1"/>
        <v>0</v>
      </c>
      <c r="CQ3">
        <f ca="1"/>
        <v>0</v>
      </c>
      <c r="CR3">
        <f ca="1"/>
        <v>0</v>
      </c>
      <c r="CS3">
        <f ca="1"/>
        <v>0</v>
      </c>
      <c r="CT3">
        <f ca="1"/>
        <v>0</v>
      </c>
      <c r="CU3" t="b">
        <f ca="1"/>
        <v>1</v>
      </c>
      <c r="CV3" t="b">
        <f ca="1"/>
        <v>1</v>
      </c>
      <c r="CW3" t="b">
        <f ca="1"/>
        <v>0</v>
      </c>
      <c r="CX3">
        <f ca="1"/>
        <v>173</v>
      </c>
      <c r="CY3">
        <f ca="1"/>
        <v>3</v>
      </c>
      <c r="CZ3">
        <f ca="1"/>
        <v>2</v>
      </c>
      <c r="DA3">
        <f ca="1"/>
        <v>0</v>
      </c>
      <c r="DB3" t="b">
        <f ca="1"/>
        <v>0</v>
      </c>
      <c r="DC3" t="b">
        <f ca="1"/>
        <v>0</v>
      </c>
      <c r="DD3">
        <f ca="1"/>
        <v>0</v>
      </c>
      <c r="DE3" t="b">
        <f ca="1"/>
        <v>0</v>
      </c>
      <c r="DF3">
        <f ca="1"/>
        <v>0</v>
      </c>
    </row>
    <row r="4" spans="1:110" x14ac:dyDescent="0.2">
      <c r="A4" t="str">
        <f ca="1"/>
        <v>5_30 Theme</v>
      </c>
      <c r="B4">
        <f ca="1"/>
        <v>4</v>
      </c>
      <c r="C4">
        <f ca="1"/>
        <v>0</v>
      </c>
      <c r="D4">
        <f ca="1"/>
        <v>0</v>
      </c>
      <c r="E4">
        <f ca="1"/>
        <v>0</v>
      </c>
      <c r="F4">
        <f ca="1"/>
        <v>0</v>
      </c>
      <c r="G4">
        <f ca="1"/>
        <v>0</v>
      </c>
      <c r="H4">
        <f ca="1"/>
        <v>0</v>
      </c>
      <c r="I4">
        <f ca="1"/>
        <v>0</v>
      </c>
      <c r="J4" t="str">
        <f ca="1"/>
        <v>0:39</v>
      </c>
      <c r="K4" t="b">
        <f ca="1"/>
        <v>0</v>
      </c>
      <c r="L4" t="b">
        <f ca="1"/>
        <v>0</v>
      </c>
      <c r="M4" t="b">
        <f ca="1"/>
        <v>0</v>
      </c>
      <c r="N4" t="str">
        <f ca="1"/>
        <v>Smoke</v>
      </c>
      <c r="O4" t="b">
        <f ca="1"/>
        <v>0</v>
      </c>
      <c r="P4">
        <f ca="1"/>
        <v>0</v>
      </c>
      <c r="Q4">
        <f ca="1"/>
        <v>0</v>
      </c>
      <c r="R4">
        <f ca="1"/>
        <v>0</v>
      </c>
      <c r="S4">
        <f ca="1"/>
        <v>0</v>
      </c>
      <c r="T4">
        <f ca="1"/>
        <v>0</v>
      </c>
      <c r="U4">
        <f ca="1"/>
        <v>0</v>
      </c>
      <c r="V4">
        <f ca="1"/>
        <v>0</v>
      </c>
      <c r="W4">
        <f ca="1"/>
        <v>0</v>
      </c>
      <c r="X4">
        <f ca="1"/>
        <v>0</v>
      </c>
      <c r="Y4">
        <f ca="1"/>
        <v>0</v>
      </c>
      <c r="Z4">
        <f ca="1"/>
        <v>4</v>
      </c>
      <c r="AA4">
        <f ca="1"/>
        <v>0</v>
      </c>
      <c r="AB4">
        <f ca="1"/>
        <v>0</v>
      </c>
      <c r="AC4">
        <f ca="1"/>
        <v>0</v>
      </c>
      <c r="AD4">
        <f ca="1"/>
        <v>0</v>
      </c>
      <c r="AE4">
        <f ca="1"/>
        <v>0</v>
      </c>
      <c r="AF4">
        <f ca="1"/>
        <v>0</v>
      </c>
      <c r="AG4">
        <f ca="1"/>
        <v>0</v>
      </c>
      <c r="AH4">
        <f ca="1"/>
        <v>0</v>
      </c>
      <c r="AI4">
        <f ca="1"/>
        <v>0</v>
      </c>
      <c r="AJ4">
        <f ca="1"/>
        <v>0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  <c r="AQ4">
        <f ca="1"/>
        <v>0</v>
      </c>
      <c r="AR4">
        <f ca="1"/>
        <v>0</v>
      </c>
      <c r="AS4">
        <f ca="1"/>
        <v>0</v>
      </c>
      <c r="AT4">
        <f ca="1"/>
        <v>0</v>
      </c>
      <c r="AU4">
        <f ca="1"/>
        <v>0</v>
      </c>
      <c r="AV4">
        <f ca="1"/>
        <v>0</v>
      </c>
      <c r="AW4">
        <f ca="1"/>
        <v>0</v>
      </c>
      <c r="AX4">
        <f ca="1"/>
        <v>0</v>
      </c>
      <c r="AY4">
        <f ca="1"/>
        <v>0</v>
      </c>
      <c r="AZ4">
        <f ca="1"/>
        <v>0</v>
      </c>
      <c r="BA4">
        <f ca="1"/>
        <v>0</v>
      </c>
      <c r="BB4">
        <f ca="1"/>
        <v>0</v>
      </c>
      <c r="BC4">
        <f ca="1"/>
        <v>0</v>
      </c>
      <c r="BD4">
        <f ca="1"/>
        <v>0</v>
      </c>
      <c r="BE4">
        <f ca="1"/>
        <v>0</v>
      </c>
      <c r="BF4">
        <f ca="1"/>
        <v>0</v>
      </c>
      <c r="BG4">
        <f ca="1"/>
        <v>0</v>
      </c>
      <c r="BH4">
        <f ca="1"/>
        <v>0</v>
      </c>
      <c r="BI4">
        <f ca="1"/>
        <v>0</v>
      </c>
      <c r="BJ4">
        <f ca="1"/>
        <v>0</v>
      </c>
      <c r="BK4">
        <f ca="1"/>
        <v>0</v>
      </c>
      <c r="BL4">
        <f ca="1"/>
        <v>0</v>
      </c>
      <c r="BM4">
        <f ca="1"/>
        <v>0</v>
      </c>
      <c r="BN4">
        <f ca="1"/>
        <v>0</v>
      </c>
      <c r="BO4">
        <f ca="1"/>
        <v>0</v>
      </c>
      <c r="BP4">
        <f ca="1"/>
        <v>0</v>
      </c>
      <c r="BQ4">
        <f ca="1"/>
        <v>0</v>
      </c>
      <c r="BR4" t="str">
        <f ca="1"/>
        <v/>
      </c>
      <c r="BS4">
        <f ca="1"/>
        <v>0</v>
      </c>
      <c r="BT4">
        <f ca="1"/>
        <v>0</v>
      </c>
      <c r="BU4" t="b">
        <f ca="1"/>
        <v>0</v>
      </c>
      <c r="BV4" t="b">
        <f ca="1"/>
        <v>0</v>
      </c>
      <c r="BW4">
        <f ca="1"/>
        <v>0</v>
      </c>
      <c r="BX4">
        <f ca="1"/>
        <v>0</v>
      </c>
      <c r="BY4">
        <f ca="1"/>
        <v>0</v>
      </c>
      <c r="BZ4">
        <f ca="1"/>
        <v>0</v>
      </c>
      <c r="CA4">
        <f ca="1"/>
        <v>1</v>
      </c>
      <c r="CB4">
        <f ca="1"/>
        <v>0</v>
      </c>
      <c r="CC4" t="b">
        <f ca="1"/>
        <v>1</v>
      </c>
      <c r="CD4" t="b">
        <f ca="1"/>
        <v>1</v>
      </c>
      <c r="CE4">
        <f ca="1"/>
        <v>0</v>
      </c>
      <c r="CF4">
        <f ca="1"/>
        <v>0</v>
      </c>
      <c r="CG4">
        <f ca="1"/>
        <v>0</v>
      </c>
      <c r="CH4">
        <f ca="1"/>
        <v>39</v>
      </c>
      <c r="CI4">
        <f ca="1"/>
        <v>141</v>
      </c>
      <c r="CJ4">
        <f ca="1"/>
        <v>0</v>
      </c>
      <c r="CK4">
        <f ca="1"/>
        <v>0</v>
      </c>
      <c r="CL4">
        <f ca="1"/>
        <v>0</v>
      </c>
      <c r="CM4">
        <f ca="1"/>
        <v>0</v>
      </c>
      <c r="CN4">
        <f ca="1"/>
        <v>0</v>
      </c>
      <c r="CO4">
        <f ca="1"/>
        <v>0</v>
      </c>
      <c r="CP4">
        <f ca="1"/>
        <v>0</v>
      </c>
      <c r="CQ4">
        <f ca="1"/>
        <v>0</v>
      </c>
      <c r="CR4">
        <f ca="1"/>
        <v>0</v>
      </c>
      <c r="CS4">
        <f ca="1"/>
        <v>0</v>
      </c>
      <c r="CT4">
        <f ca="1"/>
        <v>0</v>
      </c>
      <c r="CU4" t="b">
        <f ca="1"/>
        <v>1</v>
      </c>
      <c r="CV4" t="b">
        <f ca="1"/>
        <v>1</v>
      </c>
      <c r="CW4">
        <f ca="1"/>
        <v>118</v>
      </c>
      <c r="CX4">
        <f ca="1"/>
        <v>141</v>
      </c>
      <c r="CY4">
        <f ca="1"/>
        <v>1</v>
      </c>
      <c r="CZ4">
        <f ca="1"/>
        <v>1</v>
      </c>
      <c r="DA4">
        <f ca="1"/>
        <v>0</v>
      </c>
      <c r="DB4" t="b">
        <f ca="1"/>
        <v>0</v>
      </c>
      <c r="DC4" t="b">
        <f ca="1"/>
        <v>0</v>
      </c>
      <c r="DD4">
        <f ca="1"/>
        <v>0</v>
      </c>
      <c r="DE4" t="b">
        <f ca="1"/>
        <v>0</v>
      </c>
      <c r="DF4">
        <f ca="1"/>
        <v>0</v>
      </c>
    </row>
    <row r="5" spans="1:110" x14ac:dyDescent="0.2">
      <c r="A5" t="str">
        <f ca="1"/>
        <v>5_30 Theme</v>
      </c>
      <c r="B5">
        <f ca="1"/>
        <v>5</v>
      </c>
      <c r="C5">
        <f ca="1"/>
        <v>0</v>
      </c>
      <c r="D5">
        <f ca="1"/>
        <v>0</v>
      </c>
      <c r="E5">
        <f ca="1"/>
        <v>0</v>
      </c>
      <c r="F5">
        <f ca="1"/>
        <v>0</v>
      </c>
      <c r="G5">
        <f ca="1"/>
        <v>0</v>
      </c>
      <c r="H5">
        <f ca="1"/>
        <v>0</v>
      </c>
      <c r="I5">
        <f ca="1"/>
        <v>0</v>
      </c>
      <c r="J5" t="str">
        <f ca="1"/>
        <v>0:48</v>
      </c>
      <c r="K5" t="b">
        <f ca="1"/>
        <v>0</v>
      </c>
      <c r="L5" t="b">
        <f ca="1"/>
        <v>1</v>
      </c>
      <c r="M5" t="b">
        <f ca="1"/>
        <v>0</v>
      </c>
      <c r="N5" t="str">
        <f ca="1"/>
        <v>Kaid</v>
      </c>
      <c r="O5" t="b">
        <f ca="1"/>
        <v>0</v>
      </c>
      <c r="P5">
        <f ca="1"/>
        <v>0</v>
      </c>
      <c r="Q5">
        <f ca="1"/>
        <v>0</v>
      </c>
      <c r="R5">
        <f ca="1"/>
        <v>0</v>
      </c>
      <c r="S5">
        <f ca="1"/>
        <v>0</v>
      </c>
      <c r="T5">
        <f ca="1"/>
        <v>0</v>
      </c>
      <c r="U5">
        <f ca="1"/>
        <v>0</v>
      </c>
      <c r="V5">
        <f ca="1"/>
        <v>0</v>
      </c>
      <c r="W5">
        <f ca="1"/>
        <v>0</v>
      </c>
      <c r="X5">
        <f ca="1"/>
        <v>0</v>
      </c>
      <c r="Y5">
        <f ca="1"/>
        <v>0</v>
      </c>
      <c r="Z5">
        <f ca="1"/>
        <v>5</v>
      </c>
      <c r="AA5">
        <f ca="1"/>
        <v>0</v>
      </c>
      <c r="AB5">
        <f ca="1"/>
        <v>0</v>
      </c>
      <c r="AC5">
        <f ca="1"/>
        <v>0</v>
      </c>
      <c r="AD5">
        <f ca="1"/>
        <v>0</v>
      </c>
      <c r="AE5">
        <f ca="1"/>
        <v>0</v>
      </c>
      <c r="AF5">
        <f ca="1"/>
        <v>0</v>
      </c>
      <c r="AG5">
        <f ca="1"/>
        <v>0</v>
      </c>
      <c r="AH5">
        <f ca="1"/>
        <v>0</v>
      </c>
      <c r="AI5">
        <f ca="1"/>
        <v>0</v>
      </c>
      <c r="AJ5">
        <f ca="1"/>
        <v>0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  <c r="AQ5">
        <f ca="1"/>
        <v>0</v>
      </c>
      <c r="AR5">
        <f ca="1"/>
        <v>0</v>
      </c>
      <c r="AS5">
        <f ca="1"/>
        <v>0</v>
      </c>
      <c r="AT5">
        <f ca="1"/>
        <v>0</v>
      </c>
      <c r="AU5">
        <f ca="1"/>
        <v>0</v>
      </c>
      <c r="AV5">
        <f ca="1"/>
        <v>0</v>
      </c>
      <c r="AW5">
        <f ca="1"/>
        <v>0</v>
      </c>
      <c r="AX5">
        <f ca="1"/>
        <v>0</v>
      </c>
      <c r="AY5">
        <f ca="1"/>
        <v>0</v>
      </c>
      <c r="AZ5">
        <f ca="1"/>
        <v>0</v>
      </c>
      <c r="BA5">
        <f ca="1"/>
        <v>0</v>
      </c>
      <c r="BB5">
        <f ca="1"/>
        <v>0</v>
      </c>
      <c r="BC5">
        <f ca="1"/>
        <v>0</v>
      </c>
      <c r="BD5">
        <f ca="1"/>
        <v>0</v>
      </c>
      <c r="BE5">
        <f ca="1"/>
        <v>0</v>
      </c>
      <c r="BF5">
        <f ca="1"/>
        <v>0</v>
      </c>
      <c r="BG5">
        <f ca="1"/>
        <v>0</v>
      </c>
      <c r="BH5">
        <f ca="1"/>
        <v>0</v>
      </c>
      <c r="BI5">
        <f ca="1"/>
        <v>0</v>
      </c>
      <c r="BJ5">
        <f ca="1"/>
        <v>0</v>
      </c>
      <c r="BK5">
        <f ca="1"/>
        <v>0</v>
      </c>
      <c r="BL5">
        <f ca="1"/>
        <v>0</v>
      </c>
      <c r="BM5">
        <f ca="1"/>
        <v>0</v>
      </c>
      <c r="BN5">
        <f ca="1"/>
        <v>0</v>
      </c>
      <c r="BO5">
        <f ca="1"/>
        <v>0</v>
      </c>
      <c r="BP5">
        <f ca="1"/>
        <v>0</v>
      </c>
      <c r="BQ5">
        <f ca="1"/>
        <v>0</v>
      </c>
      <c r="BR5" t="str">
        <f ca="1"/>
        <v/>
      </c>
      <c r="BS5">
        <f ca="1"/>
        <v>0</v>
      </c>
      <c r="BT5">
        <f ca="1"/>
        <v>0</v>
      </c>
      <c r="BU5" t="b">
        <f ca="1"/>
        <v>0</v>
      </c>
      <c r="BV5" t="b">
        <f ca="1"/>
        <v>0</v>
      </c>
      <c r="BW5">
        <f ca="1"/>
        <v>0</v>
      </c>
      <c r="BX5">
        <f ca="1"/>
        <v>0</v>
      </c>
      <c r="BY5">
        <f ca="1"/>
        <v>0</v>
      </c>
      <c r="BZ5">
        <f ca="1"/>
        <v>0</v>
      </c>
      <c r="CA5">
        <f ca="1"/>
        <v>0</v>
      </c>
      <c r="CB5">
        <f ca="1"/>
        <v>0</v>
      </c>
      <c r="CC5" t="b">
        <f ca="1"/>
        <v>0</v>
      </c>
      <c r="CD5" t="b">
        <f ca="1"/>
        <v>1</v>
      </c>
      <c r="CE5">
        <f ca="1"/>
        <v>0</v>
      </c>
      <c r="CF5">
        <f ca="1"/>
        <v>0</v>
      </c>
      <c r="CG5">
        <f ca="1"/>
        <v>0</v>
      </c>
      <c r="CH5">
        <f ca="1"/>
        <v>48</v>
      </c>
      <c r="CI5">
        <f ca="1"/>
        <v>132</v>
      </c>
      <c r="CJ5">
        <f ca="1"/>
        <v>0</v>
      </c>
      <c r="CK5">
        <f ca="1"/>
        <v>0</v>
      </c>
      <c r="CL5">
        <f ca="1"/>
        <v>0</v>
      </c>
      <c r="CM5">
        <f ca="1"/>
        <v>0</v>
      </c>
      <c r="CN5">
        <f ca="1"/>
        <v>0</v>
      </c>
      <c r="CO5">
        <f ca="1"/>
        <v>0</v>
      </c>
      <c r="CP5">
        <f ca="1"/>
        <v>0</v>
      </c>
      <c r="CQ5">
        <f ca="1"/>
        <v>0</v>
      </c>
      <c r="CR5">
        <f ca="1"/>
        <v>0</v>
      </c>
      <c r="CS5">
        <f ca="1"/>
        <v>0</v>
      </c>
      <c r="CT5">
        <f ca="1"/>
        <v>0</v>
      </c>
      <c r="CU5" t="b">
        <f ca="1"/>
        <v>1</v>
      </c>
      <c r="CV5" t="b">
        <f ca="1"/>
        <v>1</v>
      </c>
      <c r="CW5">
        <f ca="1"/>
        <v>98</v>
      </c>
      <c r="CX5">
        <f ca="1"/>
        <v>132</v>
      </c>
      <c r="CY5">
        <f ca="1"/>
        <v>1</v>
      </c>
      <c r="CZ5">
        <f ca="1"/>
        <v>0</v>
      </c>
      <c r="DA5">
        <f ca="1"/>
        <v>0</v>
      </c>
      <c r="DB5" t="b">
        <f ca="1"/>
        <v>1</v>
      </c>
      <c r="DC5" t="b">
        <f ca="1"/>
        <v>0</v>
      </c>
      <c r="DD5">
        <f ca="1"/>
        <v>0</v>
      </c>
      <c r="DE5" t="b">
        <f ca="1"/>
        <v>0</v>
      </c>
      <c r="DF5">
        <f ca="1"/>
        <v>0</v>
      </c>
    </row>
    <row r="6" spans="1:110" x14ac:dyDescent="0.2">
      <c r="A6" t="str">
        <f ca="1"/>
        <v>5_30 Theme</v>
      </c>
      <c r="B6">
        <f ca="1"/>
        <v>6</v>
      </c>
      <c r="C6">
        <f ca="1"/>
        <v>0</v>
      </c>
      <c r="D6">
        <f ca="1"/>
        <v>0</v>
      </c>
      <c r="E6">
        <f ca="1"/>
        <v>0</v>
      </c>
      <c r="F6">
        <f ca="1"/>
        <v>0</v>
      </c>
      <c r="G6">
        <f ca="1"/>
        <v>0</v>
      </c>
      <c r="H6">
        <f ca="1"/>
        <v>0</v>
      </c>
      <c r="I6">
        <f ca="1"/>
        <v>0</v>
      </c>
      <c r="J6" t="str">
        <f ca="1"/>
        <v>2:29</v>
      </c>
      <c r="K6" t="b">
        <f ca="1"/>
        <v>0</v>
      </c>
      <c r="L6" t="b">
        <f ca="1"/>
        <v>0</v>
      </c>
      <c r="M6" t="b">
        <f ca="1"/>
        <v>1</v>
      </c>
      <c r="N6" t="str">
        <f ca="1"/>
        <v>Smoke</v>
      </c>
      <c r="O6" t="b">
        <f ca="1"/>
        <v>0</v>
      </c>
      <c r="P6">
        <f ca="1"/>
        <v>0</v>
      </c>
      <c r="Q6">
        <f ca="1"/>
        <v>0</v>
      </c>
      <c r="R6">
        <f ca="1"/>
        <v>0</v>
      </c>
      <c r="S6">
        <f ca="1"/>
        <v>0</v>
      </c>
      <c r="T6">
        <f ca="1"/>
        <v>0</v>
      </c>
      <c r="U6">
        <f ca="1"/>
        <v>0</v>
      </c>
      <c r="V6">
        <f ca="1"/>
        <v>0</v>
      </c>
      <c r="W6">
        <f ca="1"/>
        <v>0</v>
      </c>
      <c r="X6">
        <f ca="1"/>
        <v>0</v>
      </c>
      <c r="Y6">
        <f ca="1"/>
        <v>0</v>
      </c>
      <c r="Z6">
        <f ca="1"/>
        <v>6</v>
      </c>
      <c r="AA6">
        <f ca="1"/>
        <v>0</v>
      </c>
      <c r="AB6">
        <f ca="1"/>
        <v>0</v>
      </c>
      <c r="AC6">
        <f ca="1"/>
        <v>0</v>
      </c>
      <c r="AD6">
        <f ca="1"/>
        <v>0</v>
      </c>
      <c r="AE6">
        <f ca="1"/>
        <v>0</v>
      </c>
      <c r="AF6">
        <f ca="1"/>
        <v>0</v>
      </c>
      <c r="AG6">
        <f ca="1"/>
        <v>0</v>
      </c>
      <c r="AH6">
        <f ca="1"/>
        <v>0</v>
      </c>
      <c r="AI6">
        <f ca="1"/>
        <v>0</v>
      </c>
      <c r="AJ6">
        <f ca="1"/>
        <v>0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  <c r="AQ6">
        <f ca="1"/>
        <v>0</v>
      </c>
      <c r="AR6">
        <f ca="1"/>
        <v>0</v>
      </c>
      <c r="AS6">
        <f ca="1"/>
        <v>0</v>
      </c>
      <c r="AT6">
        <f ca="1"/>
        <v>0</v>
      </c>
      <c r="AU6">
        <f ca="1"/>
        <v>0</v>
      </c>
      <c r="AV6">
        <f ca="1"/>
        <v>0</v>
      </c>
      <c r="AW6">
        <f ca="1"/>
        <v>0</v>
      </c>
      <c r="AX6">
        <f ca="1"/>
        <v>0</v>
      </c>
      <c r="AY6">
        <f ca="1"/>
        <v>0</v>
      </c>
      <c r="AZ6">
        <f ca="1"/>
        <v>0</v>
      </c>
      <c r="BA6">
        <f ca="1"/>
        <v>0</v>
      </c>
      <c r="BB6">
        <f ca="1"/>
        <v>0</v>
      </c>
      <c r="BC6">
        <f ca="1"/>
        <v>0</v>
      </c>
      <c r="BD6">
        <f ca="1"/>
        <v>0</v>
      </c>
      <c r="BE6">
        <f ca="1"/>
        <v>0</v>
      </c>
      <c r="BF6">
        <f ca="1"/>
        <v>0</v>
      </c>
      <c r="BG6">
        <f ca="1"/>
        <v>0</v>
      </c>
      <c r="BH6">
        <f ca="1"/>
        <v>0</v>
      </c>
      <c r="BI6">
        <f ca="1"/>
        <v>0</v>
      </c>
      <c r="BJ6">
        <f ca="1"/>
        <v>0</v>
      </c>
      <c r="BK6">
        <f ca="1"/>
        <v>0</v>
      </c>
      <c r="BL6">
        <f ca="1"/>
        <v>0</v>
      </c>
      <c r="BM6">
        <f ca="1"/>
        <v>0</v>
      </c>
      <c r="BN6">
        <f ca="1"/>
        <v>0</v>
      </c>
      <c r="BO6">
        <f ca="1"/>
        <v>0</v>
      </c>
      <c r="BP6">
        <f ca="1"/>
        <v>0</v>
      </c>
      <c r="BQ6">
        <f ca="1"/>
        <v>0</v>
      </c>
      <c r="BR6" t="str">
        <f ca="1"/>
        <v/>
      </c>
      <c r="BS6">
        <f ca="1"/>
        <v>0</v>
      </c>
      <c r="BT6">
        <f ca="1"/>
        <v>0</v>
      </c>
      <c r="BU6" t="b">
        <f ca="1"/>
        <v>0</v>
      </c>
      <c r="BV6" t="b">
        <f ca="1"/>
        <v>0</v>
      </c>
      <c r="BW6">
        <f ca="1"/>
        <v>0</v>
      </c>
      <c r="BX6">
        <f ca="1"/>
        <v>0</v>
      </c>
      <c r="BY6">
        <f ca="1"/>
        <v>0</v>
      </c>
      <c r="BZ6">
        <f ca="1"/>
        <v>0</v>
      </c>
      <c r="CA6">
        <f ca="1"/>
        <v>0</v>
      </c>
      <c r="CB6">
        <f ca="1"/>
        <v>0</v>
      </c>
      <c r="CC6" t="b">
        <f ca="1"/>
        <v>0</v>
      </c>
      <c r="CD6" t="b">
        <f ca="1"/>
        <v>0</v>
      </c>
      <c r="CE6">
        <f ca="1"/>
        <v>0</v>
      </c>
      <c r="CF6">
        <f ca="1"/>
        <v>0</v>
      </c>
      <c r="CG6">
        <f ca="1"/>
        <v>0</v>
      </c>
      <c r="CH6">
        <f ca="1"/>
        <v>149</v>
      </c>
      <c r="CI6">
        <f ca="1"/>
        <v>31</v>
      </c>
      <c r="CJ6">
        <f ca="1"/>
        <v>0</v>
      </c>
      <c r="CK6">
        <f ca="1"/>
        <v>0</v>
      </c>
      <c r="CL6">
        <f ca="1"/>
        <v>0</v>
      </c>
      <c r="CM6">
        <f ca="1"/>
        <v>0</v>
      </c>
      <c r="CN6">
        <f ca="1"/>
        <v>0</v>
      </c>
      <c r="CO6">
        <f ca="1"/>
        <v>0</v>
      </c>
      <c r="CP6">
        <f ca="1"/>
        <v>0</v>
      </c>
      <c r="CQ6">
        <f ca="1"/>
        <v>0</v>
      </c>
      <c r="CR6">
        <f ca="1"/>
        <v>0</v>
      </c>
      <c r="CS6">
        <f ca="1"/>
        <v>0</v>
      </c>
      <c r="CT6">
        <f ca="1"/>
        <v>0</v>
      </c>
      <c r="CU6" t="b">
        <f ca="1"/>
        <v>1</v>
      </c>
      <c r="CV6" t="b">
        <f ca="1"/>
        <v>0</v>
      </c>
      <c r="CW6">
        <f ca="1"/>
        <v>147</v>
      </c>
      <c r="CX6">
        <f ca="1"/>
        <v>31</v>
      </c>
      <c r="CY6">
        <f ca="1"/>
        <v>1</v>
      </c>
      <c r="CZ6">
        <f ca="1"/>
        <v>0</v>
      </c>
      <c r="DA6">
        <f ca="1"/>
        <v>0</v>
      </c>
      <c r="DB6" t="b">
        <f ca="1"/>
        <v>0</v>
      </c>
      <c r="DC6" t="b">
        <f ca="1"/>
        <v>0</v>
      </c>
      <c r="DD6">
        <f ca="1"/>
        <v>0</v>
      </c>
      <c r="DE6" t="b">
        <f ca="1"/>
        <v>0</v>
      </c>
      <c r="DF6">
        <f ca="1"/>
        <v>0</v>
      </c>
    </row>
    <row r="7" spans="1:110" x14ac:dyDescent="0.2">
      <c r="A7" t="str">
        <f ca="1"/>
        <v>5_30 Theme</v>
      </c>
      <c r="B7">
        <f ca="1"/>
        <v>7</v>
      </c>
      <c r="C7">
        <f ca="1"/>
        <v>0</v>
      </c>
      <c r="D7">
        <f ca="1"/>
        <v>0</v>
      </c>
      <c r="E7">
        <f ca="1"/>
        <v>0</v>
      </c>
      <c r="F7">
        <f ca="1"/>
        <v>0</v>
      </c>
      <c r="G7">
        <f ca="1"/>
        <v>0</v>
      </c>
      <c r="H7">
        <f ca="1"/>
        <v>0</v>
      </c>
      <c r="I7">
        <f ca="1"/>
        <v>0</v>
      </c>
      <c r="J7" t="str">
        <f ca="1"/>
        <v>0:57</v>
      </c>
      <c r="K7" t="b">
        <f ca="1"/>
        <v>0</v>
      </c>
      <c r="L7" t="b">
        <f ca="1"/>
        <v>1</v>
      </c>
      <c r="M7" t="b">
        <f ca="1"/>
        <v>0</v>
      </c>
      <c r="N7" t="str">
        <f ca="1"/>
        <v>Thermite</v>
      </c>
      <c r="O7" t="b">
        <f ca="1"/>
        <v>0</v>
      </c>
      <c r="P7">
        <f ca="1"/>
        <v>0</v>
      </c>
      <c r="Q7">
        <f ca="1"/>
        <v>0</v>
      </c>
      <c r="R7">
        <f ca="1"/>
        <v>0</v>
      </c>
      <c r="S7">
        <f ca="1"/>
        <v>0</v>
      </c>
      <c r="T7">
        <f ca="1"/>
        <v>0</v>
      </c>
      <c r="U7">
        <f ca="1"/>
        <v>0</v>
      </c>
      <c r="V7">
        <f ca="1"/>
        <v>0</v>
      </c>
      <c r="W7">
        <f ca="1"/>
        <v>0</v>
      </c>
      <c r="X7">
        <f ca="1"/>
        <v>0</v>
      </c>
      <c r="Y7">
        <f ca="1"/>
        <v>0</v>
      </c>
      <c r="Z7">
        <f ca="1"/>
        <v>7</v>
      </c>
      <c r="AA7">
        <f ca="1"/>
        <v>0</v>
      </c>
      <c r="AB7">
        <f ca="1"/>
        <v>0</v>
      </c>
      <c r="AC7">
        <f ca="1"/>
        <v>0</v>
      </c>
      <c r="AD7">
        <f ca="1"/>
        <v>0</v>
      </c>
      <c r="AE7">
        <f ca="1"/>
        <v>0</v>
      </c>
      <c r="AF7">
        <f ca="1"/>
        <v>0</v>
      </c>
      <c r="AG7">
        <f ca="1"/>
        <v>0</v>
      </c>
      <c r="AH7">
        <f ca="1"/>
        <v>0</v>
      </c>
      <c r="AI7">
        <f ca="1"/>
        <v>0</v>
      </c>
      <c r="AJ7">
        <f ca="1"/>
        <v>0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  <c r="AQ7">
        <f ca="1"/>
        <v>0</v>
      </c>
      <c r="AR7">
        <f ca="1"/>
        <v>0</v>
      </c>
      <c r="AS7">
        <f ca="1"/>
        <v>0</v>
      </c>
      <c r="AT7">
        <f ca="1"/>
        <v>0</v>
      </c>
      <c r="AU7">
        <f ca="1"/>
        <v>0</v>
      </c>
      <c r="AV7">
        <f ca="1"/>
        <v>0</v>
      </c>
      <c r="AW7">
        <f ca="1"/>
        <v>0</v>
      </c>
      <c r="AX7">
        <f ca="1"/>
        <v>0</v>
      </c>
      <c r="AY7">
        <f ca="1"/>
        <v>0</v>
      </c>
      <c r="AZ7">
        <f ca="1"/>
        <v>0</v>
      </c>
      <c r="BA7">
        <f ca="1"/>
        <v>0</v>
      </c>
      <c r="BB7">
        <f ca="1"/>
        <v>0</v>
      </c>
      <c r="BC7">
        <f ca="1"/>
        <v>0</v>
      </c>
      <c r="BD7">
        <f ca="1"/>
        <v>0</v>
      </c>
      <c r="BE7">
        <f ca="1"/>
        <v>0</v>
      </c>
      <c r="BF7">
        <f ca="1"/>
        <v>0</v>
      </c>
      <c r="BG7">
        <f ca="1"/>
        <v>0</v>
      </c>
      <c r="BH7">
        <f ca="1"/>
        <v>0</v>
      </c>
      <c r="BI7">
        <f ca="1"/>
        <v>0</v>
      </c>
      <c r="BJ7">
        <f ca="1"/>
        <v>0</v>
      </c>
      <c r="BK7">
        <f ca="1"/>
        <v>0</v>
      </c>
      <c r="BL7">
        <f ca="1"/>
        <v>0</v>
      </c>
      <c r="BM7">
        <f ca="1"/>
        <v>0</v>
      </c>
      <c r="BN7">
        <f ca="1"/>
        <v>0</v>
      </c>
      <c r="BO7">
        <f ca="1"/>
        <v>0</v>
      </c>
      <c r="BP7">
        <f ca="1"/>
        <v>0</v>
      </c>
      <c r="BQ7">
        <f ca="1"/>
        <v>0</v>
      </c>
      <c r="BR7" t="str">
        <f ca="1"/>
        <v/>
      </c>
      <c r="BS7">
        <f ca="1"/>
        <v>0</v>
      </c>
      <c r="BT7">
        <f ca="1"/>
        <v>0</v>
      </c>
      <c r="BU7" t="b">
        <f ca="1"/>
        <v>0</v>
      </c>
      <c r="BV7" t="b">
        <f ca="1"/>
        <v>0</v>
      </c>
      <c r="BW7">
        <f ca="1"/>
        <v>0</v>
      </c>
      <c r="BX7">
        <f ca="1"/>
        <v>0</v>
      </c>
      <c r="BY7">
        <f ca="1"/>
        <v>0</v>
      </c>
      <c r="BZ7">
        <f ca="1"/>
        <v>0</v>
      </c>
      <c r="CA7">
        <f ca="1"/>
        <v>3</v>
      </c>
      <c r="CB7">
        <f ca="1"/>
        <v>2</v>
      </c>
      <c r="CC7" t="b">
        <f ca="1"/>
        <v>0</v>
      </c>
      <c r="CD7" t="b">
        <f ca="1"/>
        <v>1</v>
      </c>
      <c r="CE7">
        <f ca="1"/>
        <v>0</v>
      </c>
      <c r="CF7">
        <f ca="1"/>
        <v>0</v>
      </c>
      <c r="CG7">
        <f ca="1"/>
        <v>0</v>
      </c>
      <c r="CH7">
        <f ca="1"/>
        <v>57</v>
      </c>
      <c r="CI7">
        <f ca="1"/>
        <v>123</v>
      </c>
      <c r="CJ7">
        <f ca="1"/>
        <v>0</v>
      </c>
      <c r="CK7">
        <f ca="1"/>
        <v>0</v>
      </c>
      <c r="CL7">
        <f ca="1"/>
        <v>0</v>
      </c>
      <c r="CM7">
        <f ca="1"/>
        <v>0</v>
      </c>
      <c r="CN7">
        <f ca="1"/>
        <v>0</v>
      </c>
      <c r="CO7">
        <f ca="1"/>
        <v>0</v>
      </c>
      <c r="CP7">
        <f ca="1"/>
        <v>0</v>
      </c>
      <c r="CQ7">
        <f ca="1"/>
        <v>0</v>
      </c>
      <c r="CR7">
        <f ca="1"/>
        <v>0</v>
      </c>
      <c r="CS7">
        <f ca="1"/>
        <v>0</v>
      </c>
      <c r="CT7">
        <f ca="1"/>
        <v>0</v>
      </c>
      <c r="CU7">
        <f ca="1"/>
        <v>0</v>
      </c>
      <c r="CV7">
        <f ca="1"/>
        <v>0</v>
      </c>
      <c r="CW7">
        <f ca="1"/>
        <v>0</v>
      </c>
      <c r="CX7">
        <f ca="1"/>
        <v>0</v>
      </c>
      <c r="CY7">
        <f ca="1"/>
        <v>0</v>
      </c>
      <c r="CZ7">
        <f ca="1"/>
        <v>0</v>
      </c>
      <c r="DA7">
        <f ca="1"/>
        <v>0</v>
      </c>
      <c r="DB7" t="b">
        <f ca="1"/>
        <v>1</v>
      </c>
      <c r="DC7" t="b">
        <f ca="1"/>
        <v>0</v>
      </c>
      <c r="DD7">
        <f ca="1"/>
        <v>0</v>
      </c>
      <c r="DE7" t="b">
        <f ca="1"/>
        <v>0</v>
      </c>
      <c r="DF7">
        <f ca="1"/>
        <v>0</v>
      </c>
    </row>
    <row r="8" spans="1:110" x14ac:dyDescent="0.2">
      <c r="A8" t="str">
        <f ca="1"/>
        <v>5_30 Theme</v>
      </c>
      <c r="B8">
        <f ca="1"/>
        <v>8</v>
      </c>
      <c r="C8">
        <f ca="1"/>
        <v>0</v>
      </c>
      <c r="D8">
        <f ca="1"/>
        <v>0</v>
      </c>
      <c r="E8">
        <f ca="1"/>
        <v>0</v>
      </c>
      <c r="F8">
        <f ca="1"/>
        <v>0</v>
      </c>
      <c r="G8">
        <f ca="1"/>
        <v>0</v>
      </c>
      <c r="H8">
        <f ca="1"/>
        <v>0</v>
      </c>
      <c r="I8">
        <f ca="1"/>
        <v>0</v>
      </c>
      <c r="J8" t="str">
        <f ca="1"/>
        <v>0:36</v>
      </c>
      <c r="K8" t="b">
        <f ca="1"/>
        <v>0</v>
      </c>
      <c r="L8" t="b">
        <f ca="1"/>
        <v>0</v>
      </c>
      <c r="M8" t="b">
        <f ca="1"/>
        <v>0</v>
      </c>
      <c r="N8" t="str">
        <f ca="1"/>
        <v>Thermite</v>
      </c>
      <c r="O8" t="b">
        <f ca="1"/>
        <v>0</v>
      </c>
      <c r="P8">
        <f ca="1"/>
        <v>0</v>
      </c>
      <c r="Q8">
        <f ca="1"/>
        <v>0</v>
      </c>
      <c r="R8">
        <f ca="1"/>
        <v>0</v>
      </c>
      <c r="S8">
        <f ca="1"/>
        <v>0</v>
      </c>
      <c r="T8">
        <f ca="1"/>
        <v>0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</v>
      </c>
      <c r="Z8">
        <f ca="1"/>
        <v>8</v>
      </c>
      <c r="AA8">
        <f ca="1"/>
        <v>0</v>
      </c>
      <c r="AB8">
        <f ca="1"/>
        <v>0</v>
      </c>
      <c r="AC8">
        <f ca="1"/>
        <v>0</v>
      </c>
      <c r="AD8">
        <f ca="1"/>
        <v>0</v>
      </c>
      <c r="AE8">
        <f ca="1"/>
        <v>0</v>
      </c>
      <c r="AF8">
        <f ca="1"/>
        <v>0</v>
      </c>
      <c r="AG8">
        <f ca="1"/>
        <v>0</v>
      </c>
      <c r="AH8">
        <f ca="1"/>
        <v>0</v>
      </c>
      <c r="AI8">
        <f ca="1"/>
        <v>0</v>
      </c>
      <c r="AJ8">
        <f ca="1"/>
        <v>0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  <c r="AQ8">
        <f ca="1"/>
        <v>0</v>
      </c>
      <c r="AR8">
        <f ca="1"/>
        <v>0</v>
      </c>
      <c r="AS8">
        <f ca="1"/>
        <v>0</v>
      </c>
      <c r="AT8">
        <f ca="1"/>
        <v>0</v>
      </c>
      <c r="AU8">
        <f ca="1"/>
        <v>0</v>
      </c>
      <c r="AV8">
        <f ca="1"/>
        <v>0</v>
      </c>
      <c r="AW8">
        <f ca="1"/>
        <v>0</v>
      </c>
      <c r="AX8">
        <f ca="1"/>
        <v>0</v>
      </c>
      <c r="AY8">
        <f ca="1"/>
        <v>0</v>
      </c>
      <c r="AZ8">
        <f ca="1"/>
        <v>0</v>
      </c>
      <c r="BA8">
        <f ca="1"/>
        <v>0</v>
      </c>
      <c r="BB8">
        <f ca="1"/>
        <v>0</v>
      </c>
      <c r="BC8">
        <f ca="1"/>
        <v>0</v>
      </c>
      <c r="BD8">
        <f ca="1"/>
        <v>0</v>
      </c>
      <c r="BE8">
        <f ca="1"/>
        <v>0</v>
      </c>
      <c r="BF8">
        <f ca="1"/>
        <v>0</v>
      </c>
      <c r="BG8">
        <f ca="1"/>
        <v>0</v>
      </c>
      <c r="BH8">
        <f ca="1"/>
        <v>0</v>
      </c>
      <c r="BI8">
        <f ca="1"/>
        <v>0</v>
      </c>
      <c r="BJ8">
        <f ca="1"/>
        <v>0</v>
      </c>
      <c r="BK8">
        <f ca="1"/>
        <v>0</v>
      </c>
      <c r="BL8">
        <f ca="1"/>
        <v>0</v>
      </c>
      <c r="BM8">
        <f ca="1"/>
        <v>0</v>
      </c>
      <c r="BN8">
        <f ca="1"/>
        <v>0</v>
      </c>
      <c r="BO8">
        <f ca="1"/>
        <v>0</v>
      </c>
      <c r="BP8">
        <f ca="1"/>
        <v>0</v>
      </c>
      <c r="BQ8">
        <f ca="1"/>
        <v>0</v>
      </c>
      <c r="BR8" t="str">
        <f ca="1"/>
        <v/>
      </c>
      <c r="BS8">
        <f ca="1"/>
        <v>0</v>
      </c>
      <c r="BT8">
        <f ca="1"/>
        <v>0</v>
      </c>
      <c r="BU8" t="b">
        <f ca="1"/>
        <v>0</v>
      </c>
      <c r="BV8" t="b">
        <f ca="1"/>
        <v>0</v>
      </c>
      <c r="BW8">
        <f ca="1"/>
        <v>0</v>
      </c>
      <c r="BX8">
        <f ca="1"/>
        <v>0</v>
      </c>
      <c r="BY8">
        <f ca="1"/>
        <v>0</v>
      </c>
      <c r="BZ8">
        <f ca="1"/>
        <v>0</v>
      </c>
      <c r="CA8">
        <f ca="1"/>
        <v>0</v>
      </c>
      <c r="CB8">
        <f ca="1"/>
        <v>0</v>
      </c>
      <c r="CC8" t="b">
        <f ca="1"/>
        <v>0</v>
      </c>
      <c r="CD8" t="b">
        <f ca="1"/>
        <v>0</v>
      </c>
      <c r="CE8">
        <f ca="1"/>
        <v>0</v>
      </c>
      <c r="CF8">
        <f ca="1"/>
        <v>0</v>
      </c>
      <c r="CG8">
        <f ca="1"/>
        <v>0</v>
      </c>
      <c r="CH8">
        <f ca="1"/>
        <v>36</v>
      </c>
      <c r="CI8">
        <f ca="1"/>
        <v>144</v>
      </c>
      <c r="CJ8">
        <f ca="1"/>
        <v>0</v>
      </c>
      <c r="CK8">
        <f ca="1"/>
        <v>0</v>
      </c>
      <c r="CL8">
        <f ca="1"/>
        <v>0</v>
      </c>
      <c r="CM8">
        <f ca="1"/>
        <v>0</v>
      </c>
      <c r="CN8">
        <f ca="1"/>
        <v>0</v>
      </c>
      <c r="CO8">
        <f ca="1"/>
        <v>0</v>
      </c>
      <c r="CP8">
        <f ca="1"/>
        <v>0</v>
      </c>
      <c r="CQ8">
        <f ca="1"/>
        <v>0</v>
      </c>
      <c r="CR8">
        <f ca="1"/>
        <v>0</v>
      </c>
      <c r="CS8">
        <f ca="1"/>
        <v>0</v>
      </c>
      <c r="CT8">
        <f ca="1"/>
        <v>0</v>
      </c>
      <c r="CU8">
        <f ca="1"/>
        <v>0</v>
      </c>
      <c r="CV8">
        <f ca="1"/>
        <v>0</v>
      </c>
      <c r="CW8">
        <f ca="1"/>
        <v>0</v>
      </c>
      <c r="CX8">
        <f ca="1"/>
        <v>0</v>
      </c>
      <c r="CY8">
        <f ca="1"/>
        <v>0</v>
      </c>
      <c r="CZ8">
        <f ca="1"/>
        <v>0</v>
      </c>
      <c r="DA8">
        <f ca="1"/>
        <v>0</v>
      </c>
      <c r="DB8" t="b">
        <f ca="1"/>
        <v>0</v>
      </c>
      <c r="DC8" t="b">
        <f ca="1"/>
        <v>0</v>
      </c>
      <c r="DD8">
        <f ca="1"/>
        <v>0</v>
      </c>
      <c r="DE8" t="b">
        <f ca="1"/>
        <v>0</v>
      </c>
      <c r="DF8">
        <f ca="1"/>
        <v>0</v>
      </c>
    </row>
    <row r="9" spans="1:110" x14ac:dyDescent="0.2">
      <c r="A9" t="str">
        <f ca="1"/>
        <v>5_30 Theme</v>
      </c>
      <c r="B9">
        <f ca="1"/>
        <v>9</v>
      </c>
      <c r="C9">
        <f ca="1"/>
        <v>0</v>
      </c>
      <c r="D9">
        <f ca="1"/>
        <v>0</v>
      </c>
      <c r="E9">
        <f ca="1"/>
        <v>0</v>
      </c>
      <c r="F9">
        <f ca="1"/>
        <v>0</v>
      </c>
      <c r="G9">
        <f ca="1"/>
        <v>0</v>
      </c>
      <c r="H9">
        <f ca="1"/>
        <v>0</v>
      </c>
      <c r="I9">
        <f ca="1"/>
        <v>0</v>
      </c>
      <c r="J9">
        <f ca="1"/>
        <v>0</v>
      </c>
      <c r="K9" t="b">
        <f ca="1"/>
        <v>0</v>
      </c>
      <c r="L9" t="b">
        <f ca="1"/>
        <v>0</v>
      </c>
      <c r="M9" t="b">
        <f ca="1"/>
        <v>0</v>
      </c>
      <c r="N9" t="str">
        <f ca="1"/>
        <v>Thermite</v>
      </c>
      <c r="O9" t="b">
        <f ca="1"/>
        <v>0</v>
      </c>
      <c r="P9">
        <f ca="1"/>
        <v>0</v>
      </c>
      <c r="Q9">
        <f ca="1"/>
        <v>0</v>
      </c>
      <c r="R9">
        <f ca="1"/>
        <v>0</v>
      </c>
      <c r="S9">
        <f ca="1"/>
        <v>0</v>
      </c>
      <c r="T9">
        <f ca="1"/>
        <v>0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</v>
      </c>
      <c r="Z9">
        <f ca="1"/>
        <v>9</v>
      </c>
      <c r="AA9">
        <f ca="1"/>
        <v>0</v>
      </c>
      <c r="AB9">
        <f ca="1"/>
        <v>0</v>
      </c>
      <c r="AC9">
        <f ca="1"/>
        <v>0</v>
      </c>
      <c r="AD9">
        <f ca="1"/>
        <v>0</v>
      </c>
      <c r="AE9">
        <f ca="1"/>
        <v>0</v>
      </c>
      <c r="AF9">
        <f ca="1"/>
        <v>0</v>
      </c>
      <c r="AG9">
        <f ca="1"/>
        <v>0</v>
      </c>
      <c r="AH9">
        <f ca="1"/>
        <v>0</v>
      </c>
      <c r="AI9">
        <f ca="1"/>
        <v>0</v>
      </c>
      <c r="AJ9">
        <f ca="1"/>
        <v>0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  <c r="AQ9">
        <f ca="1"/>
        <v>0</v>
      </c>
      <c r="AR9">
        <f ca="1"/>
        <v>0</v>
      </c>
      <c r="AS9">
        <f ca="1"/>
        <v>0</v>
      </c>
      <c r="AT9">
        <f ca="1"/>
        <v>0</v>
      </c>
      <c r="AU9">
        <f ca="1"/>
        <v>0</v>
      </c>
      <c r="AV9">
        <f ca="1"/>
        <v>0</v>
      </c>
      <c r="AW9">
        <f ca="1"/>
        <v>0</v>
      </c>
      <c r="AX9">
        <f ca="1"/>
        <v>0</v>
      </c>
      <c r="AY9">
        <f ca="1"/>
        <v>0</v>
      </c>
      <c r="AZ9">
        <f ca="1"/>
        <v>0</v>
      </c>
      <c r="BA9">
        <f ca="1"/>
        <v>0</v>
      </c>
      <c r="BB9">
        <f ca="1"/>
        <v>0</v>
      </c>
      <c r="BC9">
        <f ca="1"/>
        <v>0</v>
      </c>
      <c r="BD9">
        <f ca="1"/>
        <v>0</v>
      </c>
      <c r="BE9">
        <f ca="1"/>
        <v>0</v>
      </c>
      <c r="BF9">
        <f ca="1"/>
        <v>0</v>
      </c>
      <c r="BG9">
        <f ca="1"/>
        <v>0</v>
      </c>
      <c r="BH9">
        <f ca="1"/>
        <v>0</v>
      </c>
      <c r="BI9">
        <f ca="1"/>
        <v>0</v>
      </c>
      <c r="BJ9">
        <f ca="1"/>
        <v>0</v>
      </c>
      <c r="BK9">
        <f ca="1"/>
        <v>0</v>
      </c>
      <c r="BL9">
        <f ca="1"/>
        <v>0</v>
      </c>
      <c r="BM9">
        <f ca="1"/>
        <v>0</v>
      </c>
      <c r="BN9">
        <f ca="1"/>
        <v>0</v>
      </c>
      <c r="BO9">
        <f ca="1"/>
        <v>0</v>
      </c>
      <c r="BP9">
        <f ca="1"/>
        <v>0</v>
      </c>
      <c r="BQ9">
        <f ca="1"/>
        <v>0</v>
      </c>
      <c r="BR9" t="str">
        <f ca="1"/>
        <v/>
      </c>
      <c r="BS9">
        <f ca="1"/>
        <v>0</v>
      </c>
      <c r="BT9">
        <f ca="1"/>
        <v>0</v>
      </c>
      <c r="BU9" t="b">
        <f ca="1"/>
        <v>0</v>
      </c>
      <c r="BV9" t="b">
        <f ca="1"/>
        <v>0</v>
      </c>
      <c r="BW9">
        <f ca="1"/>
        <v>0</v>
      </c>
      <c r="BX9">
        <f ca="1"/>
        <v>0</v>
      </c>
      <c r="BY9">
        <f ca="1"/>
        <v>0</v>
      </c>
      <c r="BZ9">
        <f ca="1"/>
        <v>0</v>
      </c>
      <c r="CA9">
        <f ca="1"/>
        <v>3</v>
      </c>
      <c r="CB9">
        <f ca="1"/>
        <v>2</v>
      </c>
      <c r="CC9" t="b">
        <f ca="1"/>
        <v>0</v>
      </c>
      <c r="CD9" t="b">
        <f ca="1"/>
        <v>1</v>
      </c>
      <c r="CE9">
        <f ca="1"/>
        <v>0</v>
      </c>
      <c r="CF9">
        <f ca="1"/>
        <v>0</v>
      </c>
      <c r="CG9">
        <f ca="1"/>
        <v>0</v>
      </c>
      <c r="CH9">
        <f ca="1"/>
        <v>0</v>
      </c>
      <c r="CI9" t="b">
        <f ca="1"/>
        <v>0</v>
      </c>
      <c r="CJ9">
        <f ca="1"/>
        <v>0</v>
      </c>
      <c r="CK9">
        <f ca="1"/>
        <v>0</v>
      </c>
      <c r="CL9">
        <f ca="1"/>
        <v>0</v>
      </c>
      <c r="CM9">
        <f ca="1"/>
        <v>0</v>
      </c>
      <c r="CN9">
        <f ca="1"/>
        <v>0</v>
      </c>
      <c r="CO9">
        <f ca="1"/>
        <v>0</v>
      </c>
      <c r="CP9">
        <f ca="1"/>
        <v>0</v>
      </c>
      <c r="CQ9">
        <f ca="1"/>
        <v>0</v>
      </c>
      <c r="CR9">
        <f ca="1"/>
        <v>0</v>
      </c>
      <c r="CS9">
        <f ca="1"/>
        <v>0</v>
      </c>
      <c r="CT9">
        <f ca="1"/>
        <v>0</v>
      </c>
      <c r="CU9">
        <f ca="1"/>
        <v>0</v>
      </c>
      <c r="CV9">
        <f ca="1"/>
        <v>0</v>
      </c>
      <c r="CW9">
        <f ca="1"/>
        <v>0</v>
      </c>
      <c r="CX9">
        <f ca="1"/>
        <v>0</v>
      </c>
      <c r="CY9">
        <f ca="1"/>
        <v>0</v>
      </c>
      <c r="CZ9">
        <f ca="1"/>
        <v>0</v>
      </c>
      <c r="DA9">
        <f ca="1"/>
        <v>0</v>
      </c>
      <c r="DB9" t="b">
        <f ca="1"/>
        <v>0</v>
      </c>
      <c r="DC9" t="b">
        <f ca="1"/>
        <v>0</v>
      </c>
      <c r="DD9">
        <f ca="1"/>
        <v>0</v>
      </c>
      <c r="DE9" t="b">
        <f ca="1"/>
        <v>0</v>
      </c>
      <c r="DF9">
        <f ca="1"/>
        <v>0</v>
      </c>
    </row>
    <row r="10" spans="1:110" x14ac:dyDescent="0.2">
      <c r="A10" t="str">
        <f ca="1"/>
        <v>5_30 Theme</v>
      </c>
      <c r="B10">
        <f ca="1"/>
        <v>10</v>
      </c>
      <c r="C10">
        <f ca="1"/>
        <v>0</v>
      </c>
      <c r="D10">
        <f ca="1"/>
        <v>0</v>
      </c>
      <c r="E10">
        <f ca="1"/>
        <v>0</v>
      </c>
      <c r="F10">
        <f ca="1"/>
        <v>0</v>
      </c>
      <c r="G10">
        <f ca="1"/>
        <v>0</v>
      </c>
      <c r="H10">
        <f ca="1"/>
        <v>0</v>
      </c>
      <c r="I10">
        <f ca="1"/>
        <v>0</v>
      </c>
      <c r="J10" t="str">
        <f ca="1"/>
        <v>1:02</v>
      </c>
      <c r="K10" t="b">
        <f ca="1"/>
        <v>0</v>
      </c>
      <c r="L10" t="b">
        <f ca="1"/>
        <v>0</v>
      </c>
      <c r="M10" t="b">
        <f ca="1"/>
        <v>0</v>
      </c>
      <c r="N10" t="str">
        <f ca="1"/>
        <v>Ace</v>
      </c>
      <c r="O10" t="b">
        <f ca="1"/>
        <v>0</v>
      </c>
      <c r="P10">
        <f ca="1"/>
        <v>0</v>
      </c>
      <c r="Q10">
        <f ca="1"/>
        <v>0</v>
      </c>
      <c r="R10">
        <f ca="1"/>
        <v>0</v>
      </c>
      <c r="S10">
        <f ca="1"/>
        <v>0</v>
      </c>
      <c r="T10">
        <f ca="1"/>
        <v>0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</v>
      </c>
      <c r="Z10">
        <f ca="1"/>
        <v>10</v>
      </c>
      <c r="AA10">
        <f ca="1"/>
        <v>0</v>
      </c>
      <c r="AB10">
        <f ca="1"/>
        <v>0</v>
      </c>
      <c r="AC10">
        <f ca="1"/>
        <v>0</v>
      </c>
      <c r="AD10">
        <f ca="1"/>
        <v>0</v>
      </c>
      <c r="AE10">
        <f ca="1"/>
        <v>0</v>
      </c>
      <c r="AF10">
        <f ca="1"/>
        <v>0</v>
      </c>
      <c r="AG10">
        <f ca="1"/>
        <v>0</v>
      </c>
      <c r="AH10">
        <f ca="1"/>
        <v>0</v>
      </c>
      <c r="AI10">
        <f ca="1"/>
        <v>0</v>
      </c>
      <c r="AJ10">
        <f ca="1"/>
        <v>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  <c r="AQ10">
        <f ca="1"/>
        <v>0</v>
      </c>
      <c r="AR10">
        <f ca="1"/>
        <v>0</v>
      </c>
      <c r="AS10">
        <f ca="1"/>
        <v>0</v>
      </c>
      <c r="AT10">
        <f ca="1"/>
        <v>0</v>
      </c>
      <c r="AU10">
        <f ca="1"/>
        <v>0</v>
      </c>
      <c r="AV10">
        <f ca="1"/>
        <v>0</v>
      </c>
      <c r="AW10">
        <f ca="1"/>
        <v>0</v>
      </c>
      <c r="AX10">
        <f ca="1"/>
        <v>0</v>
      </c>
      <c r="AY10">
        <f ca="1"/>
        <v>0</v>
      </c>
      <c r="AZ10">
        <f ca="1"/>
        <v>0</v>
      </c>
      <c r="BA10">
        <f ca="1"/>
        <v>0</v>
      </c>
      <c r="BB10">
        <f ca="1"/>
        <v>0</v>
      </c>
      <c r="BC10">
        <f ca="1"/>
        <v>0</v>
      </c>
      <c r="BD10">
        <f ca="1"/>
        <v>0</v>
      </c>
      <c r="BE10">
        <f ca="1"/>
        <v>0</v>
      </c>
      <c r="BF10">
        <f ca="1"/>
        <v>0</v>
      </c>
      <c r="BG10">
        <f ca="1"/>
        <v>0</v>
      </c>
      <c r="BH10">
        <f ca="1"/>
        <v>0</v>
      </c>
      <c r="BI10">
        <f ca="1"/>
        <v>0</v>
      </c>
      <c r="BJ10">
        <f ca="1"/>
        <v>0</v>
      </c>
      <c r="BK10">
        <f ca="1"/>
        <v>0</v>
      </c>
      <c r="BL10">
        <f ca="1"/>
        <v>0</v>
      </c>
      <c r="BM10">
        <f ca="1"/>
        <v>0</v>
      </c>
      <c r="BN10">
        <f ca="1"/>
        <v>0</v>
      </c>
      <c r="BO10">
        <f ca="1"/>
        <v>0</v>
      </c>
      <c r="BP10">
        <f ca="1"/>
        <v>0</v>
      </c>
      <c r="BQ10">
        <f ca="1"/>
        <v>0</v>
      </c>
      <c r="BR10" t="str">
        <f ca="1"/>
        <v/>
      </c>
      <c r="BS10">
        <f ca="1"/>
        <v>0</v>
      </c>
      <c r="BT10">
        <f ca="1"/>
        <v>0</v>
      </c>
      <c r="BU10" t="b">
        <f ca="1"/>
        <v>0</v>
      </c>
      <c r="BV10" t="b">
        <f ca="1"/>
        <v>0</v>
      </c>
      <c r="BW10">
        <f ca="1"/>
        <v>0</v>
      </c>
      <c r="BX10">
        <f ca="1"/>
        <v>0</v>
      </c>
      <c r="BY10">
        <f ca="1"/>
        <v>0</v>
      </c>
      <c r="BZ10">
        <f ca="1"/>
        <v>0</v>
      </c>
      <c r="CA10">
        <f ca="1"/>
        <v>1</v>
      </c>
      <c r="CB10">
        <f ca="1"/>
        <v>0</v>
      </c>
      <c r="CC10" t="b">
        <f ca="1"/>
        <v>0</v>
      </c>
      <c r="CD10" t="b">
        <f ca="1"/>
        <v>1</v>
      </c>
      <c r="CE10">
        <f ca="1"/>
        <v>0</v>
      </c>
      <c r="CF10">
        <f ca="1"/>
        <v>1</v>
      </c>
      <c r="CG10">
        <f ca="1"/>
        <v>0</v>
      </c>
      <c r="CH10">
        <f ca="1"/>
        <v>62</v>
      </c>
      <c r="CI10">
        <f ca="1"/>
        <v>118</v>
      </c>
      <c r="CJ10">
        <f ca="1"/>
        <v>0</v>
      </c>
      <c r="CK10">
        <f ca="1"/>
        <v>0</v>
      </c>
      <c r="CL10">
        <f ca="1"/>
        <v>0</v>
      </c>
      <c r="CM10">
        <f ca="1"/>
        <v>0</v>
      </c>
      <c r="CN10">
        <f ca="1"/>
        <v>0</v>
      </c>
      <c r="CO10">
        <f ca="1"/>
        <v>0</v>
      </c>
      <c r="CP10">
        <f ca="1"/>
        <v>0</v>
      </c>
      <c r="CQ10">
        <f ca="1"/>
        <v>0</v>
      </c>
      <c r="CR10">
        <f ca="1"/>
        <v>0</v>
      </c>
      <c r="CS10">
        <f ca="1"/>
        <v>0</v>
      </c>
      <c r="CT10">
        <f ca="1"/>
        <v>0</v>
      </c>
      <c r="CU10">
        <f ca="1"/>
        <v>0</v>
      </c>
      <c r="CV10">
        <f ca="1"/>
        <v>0</v>
      </c>
      <c r="CW10">
        <f ca="1"/>
        <v>0</v>
      </c>
      <c r="CX10">
        <f ca="1"/>
        <v>0</v>
      </c>
      <c r="CY10">
        <f ca="1"/>
        <v>0</v>
      </c>
      <c r="CZ10">
        <f ca="1"/>
        <v>0</v>
      </c>
      <c r="DA10">
        <f ca="1"/>
        <v>0</v>
      </c>
      <c r="DB10" t="b">
        <f ca="1"/>
        <v>0</v>
      </c>
      <c r="DC10" t="b">
        <f ca="1"/>
        <v>0</v>
      </c>
      <c r="DD10">
        <f ca="1"/>
        <v>0</v>
      </c>
      <c r="DE10" t="b">
        <f ca="1"/>
        <v>0</v>
      </c>
      <c r="DF10">
        <f ca="1"/>
        <v>0</v>
      </c>
    </row>
    <row r="11" spans="1:110" x14ac:dyDescent="0.2">
      <c r="A11" t="str">
        <f ca="1"/>
        <v>5_30 Theme</v>
      </c>
      <c r="B11">
        <f ca="1"/>
        <v>11</v>
      </c>
      <c r="C11">
        <f ca="1"/>
        <v>0</v>
      </c>
      <c r="D11">
        <f ca="1"/>
        <v>0</v>
      </c>
      <c r="E11">
        <f ca="1"/>
        <v>0</v>
      </c>
      <c r="F11">
        <f ca="1"/>
        <v>0</v>
      </c>
      <c r="G11">
        <f ca="1"/>
        <v>0</v>
      </c>
      <c r="H11">
        <f ca="1"/>
        <v>0</v>
      </c>
      <c r="I11">
        <f ca="1"/>
        <v>0</v>
      </c>
      <c r="J11" t="str">
        <f ca="1"/>
        <v>1:22</v>
      </c>
      <c r="K11" t="b">
        <f ca="1"/>
        <v>0</v>
      </c>
      <c r="L11" t="b">
        <f ca="1"/>
        <v>0</v>
      </c>
      <c r="M11" t="b">
        <f ca="1"/>
        <v>0</v>
      </c>
      <c r="N11" t="str">
        <f ca="1"/>
        <v>Thermite</v>
      </c>
      <c r="O11" t="b">
        <f ca="1"/>
        <v>0</v>
      </c>
      <c r="P11">
        <f ca="1"/>
        <v>0</v>
      </c>
      <c r="Q11">
        <f ca="1"/>
        <v>0</v>
      </c>
      <c r="R11">
        <f ca="1"/>
        <v>0</v>
      </c>
      <c r="S11">
        <f ca="1"/>
        <v>0</v>
      </c>
      <c r="T11">
        <f ca="1"/>
        <v>0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</v>
      </c>
      <c r="Z11">
        <f ca="1"/>
        <v>11</v>
      </c>
      <c r="AA11">
        <f ca="1"/>
        <v>0</v>
      </c>
      <c r="AB11">
        <f ca="1"/>
        <v>0</v>
      </c>
      <c r="AC11">
        <f ca="1"/>
        <v>0</v>
      </c>
      <c r="AD11">
        <f ca="1"/>
        <v>0</v>
      </c>
      <c r="AE11">
        <f ca="1"/>
        <v>0</v>
      </c>
      <c r="AF11">
        <f ca="1"/>
        <v>0</v>
      </c>
      <c r="AG11">
        <f ca="1"/>
        <v>0</v>
      </c>
      <c r="AH11">
        <f ca="1"/>
        <v>0</v>
      </c>
      <c r="AI11">
        <f ca="1"/>
        <v>0</v>
      </c>
      <c r="AJ11">
        <f ca="1"/>
        <v>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  <c r="AQ11">
        <f ca="1"/>
        <v>0</v>
      </c>
      <c r="AR11">
        <f ca="1"/>
        <v>0</v>
      </c>
      <c r="AS11">
        <f ca="1"/>
        <v>0</v>
      </c>
      <c r="AT11">
        <f ca="1"/>
        <v>0</v>
      </c>
      <c r="AU11">
        <f ca="1"/>
        <v>0</v>
      </c>
      <c r="AV11">
        <f ca="1"/>
        <v>0</v>
      </c>
      <c r="AW11">
        <f ca="1"/>
        <v>0</v>
      </c>
      <c r="AX11">
        <f ca="1"/>
        <v>0</v>
      </c>
      <c r="AY11">
        <f ca="1"/>
        <v>0</v>
      </c>
      <c r="AZ11">
        <f ca="1"/>
        <v>0</v>
      </c>
      <c r="BA11">
        <f ca="1"/>
        <v>0</v>
      </c>
      <c r="BB11">
        <f ca="1"/>
        <v>0</v>
      </c>
      <c r="BC11">
        <f ca="1"/>
        <v>0</v>
      </c>
      <c r="BD11">
        <f ca="1"/>
        <v>0</v>
      </c>
      <c r="BE11">
        <f ca="1"/>
        <v>0</v>
      </c>
      <c r="BF11">
        <f ca="1"/>
        <v>0</v>
      </c>
      <c r="BG11">
        <f ca="1"/>
        <v>0</v>
      </c>
      <c r="BH11">
        <f ca="1"/>
        <v>0</v>
      </c>
      <c r="BI11">
        <f ca="1"/>
        <v>0</v>
      </c>
      <c r="BJ11">
        <f ca="1"/>
        <v>0</v>
      </c>
      <c r="BK11">
        <f ca="1"/>
        <v>0</v>
      </c>
      <c r="BL11">
        <f ca="1"/>
        <v>0</v>
      </c>
      <c r="BM11">
        <f ca="1"/>
        <v>0</v>
      </c>
      <c r="BN11">
        <f ca="1"/>
        <v>0</v>
      </c>
      <c r="BO11">
        <f ca="1"/>
        <v>0</v>
      </c>
      <c r="BP11">
        <f ca="1"/>
        <v>0</v>
      </c>
      <c r="BQ11">
        <f ca="1"/>
        <v>0</v>
      </c>
      <c r="BR11" t="str">
        <f ca="1"/>
        <v/>
      </c>
      <c r="BS11">
        <f ca="1"/>
        <v>0</v>
      </c>
      <c r="BT11">
        <f ca="1"/>
        <v>0</v>
      </c>
      <c r="BU11" t="b">
        <f ca="1"/>
        <v>0</v>
      </c>
      <c r="BV11" t="b">
        <f ca="1"/>
        <v>0</v>
      </c>
      <c r="BW11">
        <f ca="1"/>
        <v>0</v>
      </c>
      <c r="BX11">
        <f ca="1"/>
        <v>0</v>
      </c>
      <c r="BY11">
        <f ca="1"/>
        <v>0</v>
      </c>
      <c r="BZ11">
        <f ca="1"/>
        <v>0</v>
      </c>
      <c r="CA11">
        <f ca="1"/>
        <v>1</v>
      </c>
      <c r="CB11">
        <f ca="1"/>
        <v>0</v>
      </c>
      <c r="CC11" t="b">
        <f ca="1"/>
        <v>0</v>
      </c>
      <c r="CD11" t="b">
        <f ca="1"/>
        <v>1</v>
      </c>
      <c r="CE11">
        <f ca="1"/>
        <v>0</v>
      </c>
      <c r="CF11">
        <f ca="1"/>
        <v>1</v>
      </c>
      <c r="CG11">
        <f ca="1"/>
        <v>0</v>
      </c>
      <c r="CH11">
        <f ca="1"/>
        <v>82</v>
      </c>
      <c r="CI11">
        <f ca="1"/>
        <v>98</v>
      </c>
      <c r="CJ11">
        <f ca="1"/>
        <v>0</v>
      </c>
      <c r="CK11">
        <f ca="1"/>
        <v>0</v>
      </c>
      <c r="CL11">
        <f ca="1"/>
        <v>0</v>
      </c>
      <c r="CM11">
        <f ca="1"/>
        <v>0</v>
      </c>
      <c r="CN11">
        <f ca="1"/>
        <v>0</v>
      </c>
      <c r="CO11">
        <f ca="1"/>
        <v>0</v>
      </c>
      <c r="CP11">
        <f ca="1"/>
        <v>0</v>
      </c>
      <c r="CQ11">
        <f ca="1"/>
        <v>0</v>
      </c>
      <c r="CR11">
        <f ca="1"/>
        <v>0</v>
      </c>
      <c r="CS11">
        <f ca="1"/>
        <v>0</v>
      </c>
      <c r="CT11">
        <f ca="1"/>
        <v>0</v>
      </c>
      <c r="CU11">
        <f ca="1"/>
        <v>0</v>
      </c>
      <c r="CV11">
        <f ca="1"/>
        <v>0</v>
      </c>
      <c r="CW11">
        <f ca="1"/>
        <v>0</v>
      </c>
      <c r="CX11">
        <f ca="1"/>
        <v>0</v>
      </c>
      <c r="CY11">
        <f ca="1"/>
        <v>0</v>
      </c>
      <c r="CZ11">
        <f ca="1"/>
        <v>0</v>
      </c>
      <c r="DA11">
        <f ca="1"/>
        <v>0</v>
      </c>
      <c r="DB11" t="b">
        <f ca="1"/>
        <v>0</v>
      </c>
      <c r="DC11" t="b">
        <f ca="1"/>
        <v>0</v>
      </c>
      <c r="DD11">
        <f ca="1"/>
        <v>0</v>
      </c>
      <c r="DE11" t="b">
        <f ca="1"/>
        <v>0</v>
      </c>
      <c r="DF11">
        <f ca="1"/>
        <v>0</v>
      </c>
    </row>
    <row r="12" spans="1:110" x14ac:dyDescent="0.2">
      <c r="A12" t="str">
        <f ca="1"/>
        <v>5_30 Theme</v>
      </c>
      <c r="B12">
        <f ca="1"/>
        <v>12</v>
      </c>
      <c r="C12">
        <f ca="1"/>
        <v>0</v>
      </c>
      <c r="D12">
        <f ca="1"/>
        <v>0</v>
      </c>
      <c r="E12">
        <f ca="1"/>
        <v>0</v>
      </c>
      <c r="F12">
        <f ca="1"/>
        <v>0</v>
      </c>
      <c r="G12">
        <f ca="1"/>
        <v>0</v>
      </c>
      <c r="H12">
        <f ca="1"/>
        <v>0</v>
      </c>
      <c r="I12">
        <f ca="1"/>
        <v>0</v>
      </c>
      <c r="J12" t="str">
        <f ca="1"/>
        <v>0:33</v>
      </c>
      <c r="K12" t="b">
        <f ca="1"/>
        <v>0</v>
      </c>
      <c r="L12" t="b">
        <f ca="1"/>
        <v>0</v>
      </c>
      <c r="M12" t="b">
        <f ca="1"/>
        <v>0</v>
      </c>
      <c r="N12" t="str">
        <f ca="1"/>
        <v>Thermite</v>
      </c>
      <c r="O12" t="b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</v>
      </c>
      <c r="T12">
        <f ca="1"/>
        <v>0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</v>
      </c>
      <c r="Z12">
        <f ca="1"/>
        <v>12</v>
      </c>
      <c r="AA12">
        <f ca="1"/>
        <v>0</v>
      </c>
      <c r="AB12">
        <f ca="1"/>
        <v>0</v>
      </c>
      <c r="AC12">
        <f ca="1"/>
        <v>0</v>
      </c>
      <c r="AD12">
        <f ca="1"/>
        <v>0</v>
      </c>
      <c r="AE12">
        <f ca="1"/>
        <v>0</v>
      </c>
      <c r="AF12">
        <f ca="1"/>
        <v>0</v>
      </c>
      <c r="AG12">
        <f ca="1"/>
        <v>0</v>
      </c>
      <c r="AH12">
        <f ca="1"/>
        <v>0</v>
      </c>
      <c r="AI12">
        <f ca="1"/>
        <v>0</v>
      </c>
      <c r="AJ12">
        <f ca="1"/>
        <v>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  <c r="AQ12">
        <f ca="1"/>
        <v>0</v>
      </c>
      <c r="AR12">
        <f ca="1"/>
        <v>0</v>
      </c>
      <c r="AS12">
        <f ca="1"/>
        <v>0</v>
      </c>
      <c r="AT12">
        <f ca="1"/>
        <v>0</v>
      </c>
      <c r="AU12">
        <f ca="1"/>
        <v>0</v>
      </c>
      <c r="AV12">
        <f ca="1"/>
        <v>0</v>
      </c>
      <c r="AW12">
        <f ca="1"/>
        <v>0</v>
      </c>
      <c r="AX12">
        <f ca="1"/>
        <v>0</v>
      </c>
      <c r="AY12">
        <f ca="1"/>
        <v>0</v>
      </c>
      <c r="AZ12">
        <f ca="1"/>
        <v>0</v>
      </c>
      <c r="BA12">
        <f ca="1"/>
        <v>0</v>
      </c>
      <c r="BB12">
        <f ca="1"/>
        <v>0</v>
      </c>
      <c r="BC12">
        <f ca="1"/>
        <v>0</v>
      </c>
      <c r="BD12">
        <f ca="1"/>
        <v>0</v>
      </c>
      <c r="BE12">
        <f ca="1"/>
        <v>0</v>
      </c>
      <c r="BF12">
        <f ca="1"/>
        <v>0</v>
      </c>
      <c r="BG12">
        <f ca="1"/>
        <v>0</v>
      </c>
      <c r="BH12">
        <f ca="1"/>
        <v>0</v>
      </c>
      <c r="BI12">
        <f ca="1"/>
        <v>0</v>
      </c>
      <c r="BJ12">
        <f ca="1"/>
        <v>0</v>
      </c>
      <c r="BK12">
        <f ca="1"/>
        <v>0</v>
      </c>
      <c r="BL12">
        <f ca="1"/>
        <v>0</v>
      </c>
      <c r="BM12">
        <f ca="1"/>
        <v>0</v>
      </c>
      <c r="BN12">
        <f ca="1"/>
        <v>0</v>
      </c>
      <c r="BO12">
        <f ca="1"/>
        <v>0</v>
      </c>
      <c r="BP12">
        <f ca="1"/>
        <v>0</v>
      </c>
      <c r="BQ12">
        <f ca="1"/>
        <v>0</v>
      </c>
      <c r="BR12" t="str">
        <f ca="1"/>
        <v/>
      </c>
      <c r="BS12">
        <f ca="1"/>
        <v>0</v>
      </c>
      <c r="BT12">
        <f ca="1"/>
        <v>0</v>
      </c>
      <c r="BU12" t="b">
        <f ca="1"/>
        <v>0</v>
      </c>
      <c r="BV12" t="b">
        <f ca="1"/>
        <v>0</v>
      </c>
      <c r="BW12">
        <f ca="1"/>
        <v>0</v>
      </c>
      <c r="BX12">
        <f ca="1"/>
        <v>0</v>
      </c>
      <c r="BY12">
        <f ca="1"/>
        <v>0</v>
      </c>
      <c r="BZ12">
        <f ca="1"/>
        <v>0</v>
      </c>
      <c r="CA12">
        <f ca="1"/>
        <v>1</v>
      </c>
      <c r="CB12">
        <f ca="1"/>
        <v>1</v>
      </c>
      <c r="CC12" t="b">
        <f ca="1"/>
        <v>1</v>
      </c>
      <c r="CD12" t="b">
        <f ca="1"/>
        <v>1</v>
      </c>
      <c r="CE12">
        <f ca="1"/>
        <v>0</v>
      </c>
      <c r="CF12">
        <f ca="1"/>
        <v>0</v>
      </c>
      <c r="CG12">
        <f ca="1"/>
        <v>0</v>
      </c>
      <c r="CH12">
        <f ca="1"/>
        <v>33</v>
      </c>
      <c r="CI12">
        <f ca="1"/>
        <v>147</v>
      </c>
      <c r="CJ12">
        <f ca="1"/>
        <v>0</v>
      </c>
      <c r="CK12">
        <f ca="1"/>
        <v>0</v>
      </c>
      <c r="CL12">
        <f ca="1"/>
        <v>0</v>
      </c>
      <c r="CM12">
        <f ca="1"/>
        <v>0</v>
      </c>
      <c r="CN12">
        <f ca="1"/>
        <v>0</v>
      </c>
      <c r="CO12">
        <f ca="1"/>
        <v>0</v>
      </c>
      <c r="CP12">
        <f ca="1"/>
        <v>0</v>
      </c>
      <c r="CQ12">
        <f ca="1"/>
        <v>0</v>
      </c>
      <c r="CR12">
        <f ca="1"/>
        <v>0</v>
      </c>
      <c r="CS12">
        <f ca="1"/>
        <v>0</v>
      </c>
      <c r="CT12">
        <f ca="1"/>
        <v>0</v>
      </c>
      <c r="CU12">
        <f ca="1"/>
        <v>0</v>
      </c>
      <c r="CV12">
        <f ca="1"/>
        <v>0</v>
      </c>
      <c r="CW12">
        <f ca="1"/>
        <v>0</v>
      </c>
      <c r="CX12">
        <f ca="1"/>
        <v>0</v>
      </c>
      <c r="CY12">
        <f ca="1"/>
        <v>0</v>
      </c>
      <c r="CZ12">
        <f ca="1"/>
        <v>0</v>
      </c>
      <c r="DA12">
        <f ca="1"/>
        <v>0</v>
      </c>
      <c r="DB12" t="b">
        <f ca="1"/>
        <v>0</v>
      </c>
      <c r="DC12" t="b">
        <f ca="1"/>
        <v>0</v>
      </c>
      <c r="DD12">
        <f ca="1"/>
        <v>0</v>
      </c>
      <c r="DE12" t="b">
        <f ca="1"/>
        <v>0</v>
      </c>
      <c r="DF12">
        <f ca="1"/>
        <v>0</v>
      </c>
    </row>
    <row r="13" spans="1:110" x14ac:dyDescent="0.2">
      <c r="A13" t="str">
        <f ca="1"/>
        <v>5_30 Villa</v>
      </c>
      <c r="B13">
        <f ca="1"/>
        <v>1</v>
      </c>
      <c r="C13">
        <f ca="1"/>
        <v>0</v>
      </c>
      <c r="D13">
        <f ca="1"/>
        <v>0</v>
      </c>
      <c r="E13">
        <f ca="1"/>
        <v>0</v>
      </c>
      <c r="F13">
        <f ca="1"/>
        <v>0</v>
      </c>
      <c r="G13">
        <f ca="1"/>
        <v>0</v>
      </c>
      <c r="H13">
        <f ca="1"/>
        <v>0</v>
      </c>
      <c r="I13">
        <f ca="1"/>
        <v>0</v>
      </c>
      <c r="J13" t="str">
        <f ca="1"/>
        <v>0:43</v>
      </c>
      <c r="K13" t="b">
        <f ca="1"/>
        <v>1</v>
      </c>
      <c r="L13" t="b">
        <f ca="1"/>
        <v>0</v>
      </c>
      <c r="M13" t="b">
        <f ca="1"/>
        <v>0</v>
      </c>
      <c r="N13" t="str">
        <f ca="1"/>
        <v>Smoke</v>
      </c>
      <c r="O13" t="b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</v>
      </c>
      <c r="T13">
        <f ca="1"/>
        <v>0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</v>
      </c>
      <c r="Z13">
        <f ca="1"/>
        <v>1</v>
      </c>
      <c r="AA13">
        <f ca="1"/>
        <v>0</v>
      </c>
      <c r="AB13">
        <f ca="1"/>
        <v>0</v>
      </c>
      <c r="AC13">
        <f ca="1"/>
        <v>0</v>
      </c>
      <c r="AD13">
        <f ca="1"/>
        <v>0</v>
      </c>
      <c r="AE13">
        <f ca="1"/>
        <v>0</v>
      </c>
      <c r="AF13">
        <f ca="1"/>
        <v>0</v>
      </c>
      <c r="AG13">
        <f ca="1"/>
        <v>0</v>
      </c>
      <c r="AH13">
        <f ca="1"/>
        <v>0</v>
      </c>
      <c r="AI13">
        <f ca="1"/>
        <v>0</v>
      </c>
      <c r="AJ13">
        <f ca="1"/>
        <v>0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  <c r="AQ13">
        <f ca="1"/>
        <v>0</v>
      </c>
      <c r="AR13">
        <f ca="1"/>
        <v>0</v>
      </c>
      <c r="AS13">
        <f ca="1"/>
        <v>0</v>
      </c>
      <c r="AT13">
        <f ca="1"/>
        <v>0</v>
      </c>
      <c r="AU13">
        <f ca="1"/>
        <v>0</v>
      </c>
      <c r="AV13">
        <f ca="1"/>
        <v>0</v>
      </c>
      <c r="AW13">
        <f ca="1"/>
        <v>0</v>
      </c>
      <c r="AX13">
        <f ca="1"/>
        <v>0</v>
      </c>
      <c r="AY13">
        <f ca="1"/>
        <v>0</v>
      </c>
      <c r="AZ13">
        <f ca="1"/>
        <v>0</v>
      </c>
      <c r="BA13">
        <f ca="1"/>
        <v>0</v>
      </c>
      <c r="BB13">
        <f ca="1"/>
        <v>0</v>
      </c>
      <c r="BC13">
        <f ca="1"/>
        <v>0</v>
      </c>
      <c r="BD13">
        <f ca="1"/>
        <v>0</v>
      </c>
      <c r="BE13">
        <f ca="1"/>
        <v>0</v>
      </c>
      <c r="BF13">
        <f ca="1"/>
        <v>0</v>
      </c>
      <c r="BG13">
        <f ca="1"/>
        <v>0</v>
      </c>
      <c r="BH13">
        <f ca="1"/>
        <v>0</v>
      </c>
      <c r="BI13">
        <f ca="1"/>
        <v>0</v>
      </c>
      <c r="BJ13">
        <f ca="1"/>
        <v>0</v>
      </c>
      <c r="BK13">
        <f ca="1"/>
        <v>0</v>
      </c>
      <c r="BL13">
        <f ca="1"/>
        <v>0</v>
      </c>
      <c r="BM13">
        <f ca="1"/>
        <v>0</v>
      </c>
      <c r="BN13">
        <f ca="1"/>
        <v>0</v>
      </c>
      <c r="BO13">
        <f ca="1"/>
        <v>0</v>
      </c>
      <c r="BP13">
        <f ca="1"/>
        <v>0</v>
      </c>
      <c r="BQ13">
        <f ca="1"/>
        <v>0</v>
      </c>
      <c r="BR13" t="str">
        <f ca="1"/>
        <v/>
      </c>
      <c r="BS13">
        <f ca="1"/>
        <v>0</v>
      </c>
      <c r="BT13">
        <f ca="1"/>
        <v>-51</v>
      </c>
      <c r="BU13" t="b">
        <f ca="1"/>
        <v>0</v>
      </c>
      <c r="BV13" t="b">
        <f ca="1"/>
        <v>0</v>
      </c>
      <c r="BW13">
        <f ca="1"/>
        <v>0</v>
      </c>
      <c r="BX13">
        <f ca="1"/>
        <v>0</v>
      </c>
      <c r="BY13">
        <f ca="1"/>
        <v>0</v>
      </c>
      <c r="BZ13">
        <f ca="1"/>
        <v>0</v>
      </c>
      <c r="CA13">
        <f ca="1"/>
        <v>0</v>
      </c>
      <c r="CB13">
        <f ca="1"/>
        <v>0</v>
      </c>
      <c r="CC13" t="b">
        <f ca="1"/>
        <v>0</v>
      </c>
      <c r="CD13" t="b">
        <f ca="1"/>
        <v>0</v>
      </c>
      <c r="CE13">
        <f ca="1"/>
        <v>0</v>
      </c>
      <c r="CF13">
        <f ca="1"/>
        <v>0</v>
      </c>
      <c r="CG13">
        <f ca="1"/>
        <v>0</v>
      </c>
      <c r="CH13">
        <f ca="1"/>
        <v>43</v>
      </c>
      <c r="CI13">
        <f ca="1"/>
        <v>86</v>
      </c>
      <c r="CJ13">
        <f ca="1"/>
        <v>0</v>
      </c>
      <c r="CK13">
        <f ca="1"/>
        <v>0</v>
      </c>
      <c r="CL13">
        <f ca="1"/>
        <v>0</v>
      </c>
      <c r="CM13">
        <f ca="1"/>
        <v>0</v>
      </c>
      <c r="CN13">
        <f ca="1"/>
        <v>0</v>
      </c>
      <c r="CO13">
        <f ca="1"/>
        <v>0</v>
      </c>
      <c r="CP13">
        <f ca="1"/>
        <v>0</v>
      </c>
      <c r="CQ13">
        <f ca="1"/>
        <v>0</v>
      </c>
      <c r="CR13">
        <f ca="1"/>
        <v>0</v>
      </c>
      <c r="CS13">
        <f ca="1"/>
        <v>0</v>
      </c>
      <c r="CT13">
        <f ca="1"/>
        <v>0</v>
      </c>
      <c r="CU13" t="b">
        <f ca="1"/>
        <v>1</v>
      </c>
      <c r="CV13" t="b">
        <f ca="1"/>
        <v>0</v>
      </c>
      <c r="CW13" t="b">
        <f ca="1"/>
        <v>0</v>
      </c>
      <c r="CX13">
        <f ca="1"/>
        <v>86</v>
      </c>
      <c r="CY13">
        <f ca="1"/>
        <v>3</v>
      </c>
      <c r="CZ13">
        <f ca="1"/>
        <v>0</v>
      </c>
      <c r="DA13">
        <f ca="1"/>
        <v>0</v>
      </c>
      <c r="DB13" t="b">
        <f ca="1"/>
        <v>0</v>
      </c>
      <c r="DC13" t="b">
        <f ca="1"/>
        <v>0</v>
      </c>
      <c r="DD13">
        <f ca="1"/>
        <v>0</v>
      </c>
      <c r="DE13" t="b">
        <f ca="1"/>
        <v>0</v>
      </c>
      <c r="DF13">
        <f ca="1"/>
        <v>0</v>
      </c>
    </row>
    <row r="14" spans="1:110" x14ac:dyDescent="0.2">
      <c r="A14" t="str">
        <f ca="1"/>
        <v>5_30 Villa</v>
      </c>
      <c r="B14">
        <f ca="1"/>
        <v>2</v>
      </c>
      <c r="C14">
        <f ca="1"/>
        <v>0</v>
      </c>
      <c r="D14">
        <f ca="1"/>
        <v>0</v>
      </c>
      <c r="E14">
        <f ca="1"/>
        <v>0</v>
      </c>
      <c r="F14">
        <f ca="1"/>
        <v>0</v>
      </c>
      <c r="G14">
        <f ca="1"/>
        <v>0</v>
      </c>
      <c r="H14">
        <f ca="1"/>
        <v>0</v>
      </c>
      <c r="I14">
        <f ca="1"/>
        <v>0</v>
      </c>
      <c r="J14" t="str">
        <f ca="1"/>
        <v>0:45</v>
      </c>
      <c r="K14" t="b">
        <f ca="1"/>
        <v>0</v>
      </c>
      <c r="L14" t="b">
        <f ca="1"/>
        <v>1</v>
      </c>
      <c r="M14" t="b">
        <f ca="1"/>
        <v>0</v>
      </c>
      <c r="N14" t="str">
        <f ca="1"/>
        <v>Smoke</v>
      </c>
      <c r="O14" t="b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</v>
      </c>
      <c r="T14">
        <f ca="1"/>
        <v>0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</v>
      </c>
      <c r="Z14">
        <f ca="1"/>
        <v>2</v>
      </c>
      <c r="AA14">
        <f ca="1"/>
        <v>0</v>
      </c>
      <c r="AB14">
        <f ca="1"/>
        <v>0</v>
      </c>
      <c r="AC14">
        <f ca="1"/>
        <v>0</v>
      </c>
      <c r="AD14">
        <f ca="1"/>
        <v>0</v>
      </c>
      <c r="AE14">
        <f ca="1"/>
        <v>0</v>
      </c>
      <c r="AF14">
        <f ca="1"/>
        <v>0</v>
      </c>
      <c r="AG14">
        <f ca="1"/>
        <v>0</v>
      </c>
      <c r="AH14">
        <f ca="1"/>
        <v>0</v>
      </c>
      <c r="AI14">
        <f ca="1"/>
        <v>0</v>
      </c>
      <c r="AJ14">
        <f ca="1"/>
        <v>0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  <c r="AQ14">
        <f ca="1"/>
        <v>0</v>
      </c>
      <c r="AR14">
        <f ca="1"/>
        <v>0</v>
      </c>
      <c r="AS14">
        <f ca="1"/>
        <v>0</v>
      </c>
      <c r="AT14">
        <f ca="1"/>
        <v>0</v>
      </c>
      <c r="AU14">
        <f ca="1"/>
        <v>0</v>
      </c>
      <c r="AV14">
        <f ca="1"/>
        <v>0</v>
      </c>
      <c r="AW14">
        <f ca="1"/>
        <v>0</v>
      </c>
      <c r="AX14">
        <f ca="1"/>
        <v>0</v>
      </c>
      <c r="AY14">
        <f ca="1"/>
        <v>0</v>
      </c>
      <c r="AZ14">
        <f ca="1"/>
        <v>0</v>
      </c>
      <c r="BA14">
        <f ca="1"/>
        <v>0</v>
      </c>
      <c r="BB14">
        <f ca="1"/>
        <v>0</v>
      </c>
      <c r="BC14">
        <f ca="1"/>
        <v>0</v>
      </c>
      <c r="BD14">
        <f ca="1"/>
        <v>0</v>
      </c>
      <c r="BE14">
        <f ca="1"/>
        <v>0</v>
      </c>
      <c r="BF14">
        <f ca="1"/>
        <v>0</v>
      </c>
      <c r="BG14">
        <f ca="1"/>
        <v>0</v>
      </c>
      <c r="BH14">
        <f ca="1"/>
        <v>0</v>
      </c>
      <c r="BI14">
        <f ca="1"/>
        <v>0</v>
      </c>
      <c r="BJ14">
        <f ca="1"/>
        <v>0</v>
      </c>
      <c r="BK14">
        <f ca="1"/>
        <v>0</v>
      </c>
      <c r="BL14">
        <f ca="1"/>
        <v>0</v>
      </c>
      <c r="BM14">
        <f ca="1"/>
        <v>0</v>
      </c>
      <c r="BN14">
        <f ca="1"/>
        <v>0</v>
      </c>
      <c r="BO14">
        <f ca="1"/>
        <v>0</v>
      </c>
      <c r="BP14">
        <f ca="1"/>
        <v>0</v>
      </c>
      <c r="BQ14">
        <f ca="1"/>
        <v>0</v>
      </c>
      <c r="BR14" t="str">
        <f ca="1"/>
        <v/>
      </c>
      <c r="BS14">
        <f ca="1"/>
        <v>0</v>
      </c>
      <c r="BT14">
        <f ca="1"/>
        <v>0</v>
      </c>
      <c r="BU14" t="b">
        <f ca="1"/>
        <v>0</v>
      </c>
      <c r="BV14" t="b">
        <f ca="1"/>
        <v>0</v>
      </c>
      <c r="BW14">
        <f ca="1"/>
        <v>0</v>
      </c>
      <c r="BX14">
        <f ca="1"/>
        <v>0</v>
      </c>
      <c r="BY14">
        <f ca="1"/>
        <v>0</v>
      </c>
      <c r="BZ14">
        <f ca="1"/>
        <v>0</v>
      </c>
      <c r="CA14">
        <f ca="1"/>
        <v>1</v>
      </c>
      <c r="CB14">
        <f ca="1"/>
        <v>1</v>
      </c>
      <c r="CC14" t="b">
        <f ca="1"/>
        <v>0</v>
      </c>
      <c r="CD14" t="b">
        <f ca="1"/>
        <v>1</v>
      </c>
      <c r="CE14">
        <f ca="1"/>
        <v>0</v>
      </c>
      <c r="CF14">
        <f ca="1"/>
        <v>0</v>
      </c>
      <c r="CG14">
        <f ca="1"/>
        <v>0</v>
      </c>
      <c r="CH14">
        <f ca="1"/>
        <v>45</v>
      </c>
      <c r="CI14">
        <f ca="1"/>
        <v>135</v>
      </c>
      <c r="CJ14">
        <f ca="1"/>
        <v>0</v>
      </c>
      <c r="CK14">
        <f ca="1"/>
        <v>0</v>
      </c>
      <c r="CL14">
        <f ca="1"/>
        <v>0</v>
      </c>
      <c r="CM14">
        <f ca="1"/>
        <v>0</v>
      </c>
      <c r="CN14">
        <f ca="1"/>
        <v>0</v>
      </c>
      <c r="CO14">
        <f ca="1"/>
        <v>0</v>
      </c>
      <c r="CP14">
        <f ca="1"/>
        <v>0</v>
      </c>
      <c r="CQ14">
        <f ca="1"/>
        <v>0</v>
      </c>
      <c r="CR14">
        <f ca="1"/>
        <v>0</v>
      </c>
      <c r="CS14">
        <f ca="1"/>
        <v>0</v>
      </c>
      <c r="CT14">
        <f ca="1"/>
        <v>0</v>
      </c>
      <c r="CU14" t="b">
        <f ca="1"/>
        <v>1</v>
      </c>
      <c r="CV14" t="b">
        <f ca="1"/>
        <v>1</v>
      </c>
      <c r="CW14">
        <f ca="1"/>
        <v>163</v>
      </c>
      <c r="CX14">
        <f ca="1"/>
        <v>135</v>
      </c>
      <c r="CY14">
        <f ca="1"/>
        <v>1</v>
      </c>
      <c r="CZ14">
        <f ca="1"/>
        <v>1</v>
      </c>
      <c r="DA14">
        <f ca="1"/>
        <v>0</v>
      </c>
      <c r="DB14" t="b">
        <f ca="1"/>
        <v>1</v>
      </c>
      <c r="DC14" t="b">
        <f ca="1"/>
        <v>0</v>
      </c>
      <c r="DD14">
        <f ca="1"/>
        <v>0</v>
      </c>
      <c r="DE14" t="b">
        <f ca="1"/>
        <v>0</v>
      </c>
      <c r="DF14">
        <f ca="1"/>
        <v>0</v>
      </c>
    </row>
    <row r="15" spans="1:110" x14ac:dyDescent="0.2">
      <c r="A15" t="str">
        <f ca="1"/>
        <v>5_30 Villa</v>
      </c>
      <c r="B15">
        <f ca="1"/>
        <v>3</v>
      </c>
      <c r="C15">
        <f ca="1"/>
        <v>0</v>
      </c>
      <c r="D15">
        <f ca="1"/>
        <v>0</v>
      </c>
      <c r="E15">
        <f ca="1"/>
        <v>0</v>
      </c>
      <c r="F15">
        <f ca="1"/>
        <v>0</v>
      </c>
      <c r="G15">
        <f ca="1"/>
        <v>0</v>
      </c>
      <c r="H15">
        <f ca="1"/>
        <v>0</v>
      </c>
      <c r="I15">
        <f ca="1"/>
        <v>0</v>
      </c>
      <c r="J15" t="str">
        <f ca="1"/>
        <v>1:51</v>
      </c>
      <c r="K15" t="b">
        <f ca="1"/>
        <v>0</v>
      </c>
      <c r="L15" t="b">
        <f ca="1"/>
        <v>0</v>
      </c>
      <c r="M15" t="b">
        <f ca="1"/>
        <v>0</v>
      </c>
      <c r="N15" t="str">
        <f ca="1"/>
        <v>Smoke</v>
      </c>
      <c r="O15" t="b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</v>
      </c>
      <c r="T15">
        <f ca="1"/>
        <v>0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</v>
      </c>
      <c r="Z15">
        <f ca="1"/>
        <v>3</v>
      </c>
      <c r="AA15">
        <f ca="1"/>
        <v>0</v>
      </c>
      <c r="AB15">
        <f ca="1"/>
        <v>0</v>
      </c>
      <c r="AC15">
        <f ca="1"/>
        <v>0</v>
      </c>
      <c r="AD15">
        <f ca="1"/>
        <v>0</v>
      </c>
      <c r="AE15">
        <f ca="1"/>
        <v>0</v>
      </c>
      <c r="AF15">
        <f ca="1"/>
        <v>0</v>
      </c>
      <c r="AG15">
        <f ca="1"/>
        <v>0</v>
      </c>
      <c r="AH15">
        <f ca="1"/>
        <v>0</v>
      </c>
      <c r="AI15">
        <f ca="1"/>
        <v>0</v>
      </c>
      <c r="AJ15">
        <f ca="1"/>
        <v>0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  <c r="AQ15">
        <f ca="1"/>
        <v>0</v>
      </c>
      <c r="AR15">
        <f ca="1"/>
        <v>0</v>
      </c>
      <c r="AS15">
        <f ca="1"/>
        <v>0</v>
      </c>
      <c r="AT15">
        <f ca="1"/>
        <v>0</v>
      </c>
      <c r="AU15">
        <f ca="1"/>
        <v>0</v>
      </c>
      <c r="AV15">
        <f ca="1"/>
        <v>0</v>
      </c>
      <c r="AW15">
        <f ca="1"/>
        <v>0</v>
      </c>
      <c r="AX15">
        <f ca="1"/>
        <v>0</v>
      </c>
      <c r="AY15">
        <f ca="1"/>
        <v>0</v>
      </c>
      <c r="AZ15">
        <f ca="1"/>
        <v>0</v>
      </c>
      <c r="BA15">
        <f ca="1"/>
        <v>0</v>
      </c>
      <c r="BB15">
        <f ca="1"/>
        <v>0</v>
      </c>
      <c r="BC15">
        <f ca="1"/>
        <v>0</v>
      </c>
      <c r="BD15">
        <f ca="1"/>
        <v>0</v>
      </c>
      <c r="BE15">
        <f ca="1"/>
        <v>0</v>
      </c>
      <c r="BF15">
        <f ca="1"/>
        <v>0</v>
      </c>
      <c r="BG15">
        <f ca="1"/>
        <v>0</v>
      </c>
      <c r="BH15">
        <f ca="1"/>
        <v>0</v>
      </c>
      <c r="BI15">
        <f ca="1"/>
        <v>0</v>
      </c>
      <c r="BJ15">
        <f ca="1"/>
        <v>0</v>
      </c>
      <c r="BK15">
        <f ca="1"/>
        <v>0</v>
      </c>
      <c r="BL15">
        <f ca="1"/>
        <v>0</v>
      </c>
      <c r="BM15">
        <f ca="1"/>
        <v>0</v>
      </c>
      <c r="BN15">
        <f ca="1"/>
        <v>0</v>
      </c>
      <c r="BO15">
        <f ca="1"/>
        <v>0</v>
      </c>
      <c r="BP15">
        <f ca="1"/>
        <v>0</v>
      </c>
      <c r="BQ15">
        <f ca="1"/>
        <v>0</v>
      </c>
      <c r="BR15" t="str">
        <f ca="1"/>
        <v/>
      </c>
      <c r="BS15">
        <f ca="1"/>
        <v>0</v>
      </c>
      <c r="BT15">
        <f ca="1"/>
        <v>0</v>
      </c>
      <c r="BU15" t="b">
        <f ca="1"/>
        <v>0</v>
      </c>
      <c r="BV15" t="b">
        <f ca="1"/>
        <v>0</v>
      </c>
      <c r="BW15">
        <f ca="1"/>
        <v>0</v>
      </c>
      <c r="BX15">
        <f ca="1"/>
        <v>0</v>
      </c>
      <c r="BY15">
        <f ca="1"/>
        <v>0</v>
      </c>
      <c r="BZ15">
        <f ca="1"/>
        <v>0</v>
      </c>
      <c r="CA15">
        <f ca="1"/>
        <v>0</v>
      </c>
      <c r="CB15">
        <f ca="1"/>
        <v>0</v>
      </c>
      <c r="CC15" t="b">
        <f ca="1"/>
        <v>0</v>
      </c>
      <c r="CD15" t="b">
        <f ca="1"/>
        <v>0</v>
      </c>
      <c r="CE15">
        <f ca="1"/>
        <v>0</v>
      </c>
      <c r="CF15">
        <f ca="1"/>
        <v>0</v>
      </c>
      <c r="CG15">
        <f ca="1"/>
        <v>0</v>
      </c>
      <c r="CH15">
        <f ca="1"/>
        <v>111</v>
      </c>
      <c r="CI15">
        <f ca="1"/>
        <v>69</v>
      </c>
      <c r="CJ15">
        <f ca="1"/>
        <v>0</v>
      </c>
      <c r="CK15">
        <f ca="1"/>
        <v>0</v>
      </c>
      <c r="CL15">
        <f ca="1"/>
        <v>0</v>
      </c>
      <c r="CM15">
        <f ca="1"/>
        <v>0</v>
      </c>
      <c r="CN15">
        <f ca="1"/>
        <v>0</v>
      </c>
      <c r="CO15">
        <f ca="1"/>
        <v>0</v>
      </c>
      <c r="CP15">
        <f ca="1"/>
        <v>0</v>
      </c>
      <c r="CQ15">
        <f ca="1"/>
        <v>0</v>
      </c>
      <c r="CR15">
        <f ca="1"/>
        <v>0</v>
      </c>
      <c r="CS15">
        <f ca="1"/>
        <v>0</v>
      </c>
      <c r="CT15">
        <f ca="1"/>
        <v>0</v>
      </c>
      <c r="CU15" t="b">
        <f ca="1"/>
        <v>0</v>
      </c>
      <c r="CV15" t="b">
        <f ca="1"/>
        <v>0</v>
      </c>
      <c r="CW15">
        <f ca="1"/>
        <v>134</v>
      </c>
      <c r="CX15">
        <f ca="1"/>
        <v>69</v>
      </c>
      <c r="CY15">
        <f ca="1"/>
        <v>0</v>
      </c>
      <c r="CZ15">
        <f ca="1"/>
        <v>0</v>
      </c>
      <c r="DA15">
        <f ca="1"/>
        <v>0</v>
      </c>
      <c r="DB15" t="b">
        <f ca="1"/>
        <v>0</v>
      </c>
      <c r="DC15" t="b">
        <f ca="1"/>
        <v>0</v>
      </c>
      <c r="DD15">
        <f ca="1"/>
        <v>0</v>
      </c>
      <c r="DE15" t="b">
        <f ca="1"/>
        <v>0</v>
      </c>
      <c r="DF15">
        <f ca="1"/>
        <v>0</v>
      </c>
    </row>
    <row r="16" spans="1:110" x14ac:dyDescent="0.2">
      <c r="A16" t="str">
        <f ca="1"/>
        <v>5_30 Villa</v>
      </c>
      <c r="B16">
        <f ca="1"/>
        <v>4</v>
      </c>
      <c r="C16">
        <f ca="1"/>
        <v>0</v>
      </c>
      <c r="D16">
        <f ca="1"/>
        <v>0</v>
      </c>
      <c r="E16">
        <f ca="1"/>
        <v>0</v>
      </c>
      <c r="F16">
        <f ca="1"/>
        <v>0</v>
      </c>
      <c r="G16">
        <f ca="1"/>
        <v>0</v>
      </c>
      <c r="H16">
        <f ca="1"/>
        <v>0</v>
      </c>
      <c r="I16">
        <f ca="1"/>
        <v>0</v>
      </c>
      <c r="J16" t="str">
        <f ca="1"/>
        <v>1:46</v>
      </c>
      <c r="K16" t="b">
        <f ca="1"/>
        <v>0</v>
      </c>
      <c r="L16" t="b">
        <f ca="1"/>
        <v>0</v>
      </c>
      <c r="M16" t="b">
        <f ca="1"/>
        <v>0</v>
      </c>
      <c r="N16" t="str">
        <f ca="1"/>
        <v>Smoke</v>
      </c>
      <c r="O16" t="b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</v>
      </c>
      <c r="T16">
        <f ca="1"/>
        <v>0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</v>
      </c>
      <c r="Z16">
        <f ca="1"/>
        <v>4</v>
      </c>
      <c r="AA16">
        <f ca="1"/>
        <v>0</v>
      </c>
      <c r="AB16">
        <f ca="1"/>
        <v>0</v>
      </c>
      <c r="AC16">
        <f ca="1"/>
        <v>0</v>
      </c>
      <c r="AD16">
        <f ca="1"/>
        <v>0</v>
      </c>
      <c r="AE16">
        <f ca="1"/>
        <v>0</v>
      </c>
      <c r="AF16">
        <f ca="1"/>
        <v>0</v>
      </c>
      <c r="AG16">
        <f ca="1"/>
        <v>0</v>
      </c>
      <c r="AH16">
        <f ca="1"/>
        <v>0</v>
      </c>
      <c r="AI16">
        <f ca="1"/>
        <v>0</v>
      </c>
      <c r="AJ16">
        <f ca="1"/>
        <v>0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  <c r="AQ16">
        <f ca="1"/>
        <v>0</v>
      </c>
      <c r="AR16">
        <f ca="1"/>
        <v>0</v>
      </c>
      <c r="AS16">
        <f ca="1"/>
        <v>0</v>
      </c>
      <c r="AT16">
        <f ca="1"/>
        <v>0</v>
      </c>
      <c r="AU16">
        <f ca="1"/>
        <v>0</v>
      </c>
      <c r="AV16">
        <f ca="1"/>
        <v>0</v>
      </c>
      <c r="AW16">
        <f ca="1"/>
        <v>0</v>
      </c>
      <c r="AX16">
        <f ca="1"/>
        <v>0</v>
      </c>
      <c r="AY16">
        <f ca="1"/>
        <v>0</v>
      </c>
      <c r="AZ16">
        <f ca="1"/>
        <v>0</v>
      </c>
      <c r="BA16">
        <f ca="1"/>
        <v>0</v>
      </c>
      <c r="BB16">
        <f ca="1"/>
        <v>0</v>
      </c>
      <c r="BC16">
        <f ca="1"/>
        <v>0</v>
      </c>
      <c r="BD16">
        <f ca="1"/>
        <v>0</v>
      </c>
      <c r="BE16">
        <f ca="1"/>
        <v>0</v>
      </c>
      <c r="BF16">
        <f ca="1"/>
        <v>0</v>
      </c>
      <c r="BG16">
        <f ca="1"/>
        <v>0</v>
      </c>
      <c r="BH16">
        <f ca="1"/>
        <v>0</v>
      </c>
      <c r="BI16">
        <f ca="1"/>
        <v>0</v>
      </c>
      <c r="BJ16">
        <f ca="1"/>
        <v>0</v>
      </c>
      <c r="BK16">
        <f ca="1"/>
        <v>0</v>
      </c>
      <c r="BL16">
        <f ca="1"/>
        <v>0</v>
      </c>
      <c r="BM16">
        <f ca="1"/>
        <v>0</v>
      </c>
      <c r="BN16">
        <f ca="1"/>
        <v>0</v>
      </c>
      <c r="BO16">
        <f ca="1"/>
        <v>0</v>
      </c>
      <c r="BP16">
        <f ca="1"/>
        <v>0</v>
      </c>
      <c r="BQ16">
        <f ca="1"/>
        <v>0</v>
      </c>
      <c r="BR16" t="str">
        <f ca="1"/>
        <v/>
      </c>
      <c r="BS16">
        <f ca="1"/>
        <v>0</v>
      </c>
      <c r="BT16">
        <f ca="1"/>
        <v>0</v>
      </c>
      <c r="BU16" t="b">
        <f ca="1"/>
        <v>0</v>
      </c>
      <c r="BV16" t="b">
        <f ca="1"/>
        <v>0</v>
      </c>
      <c r="BW16">
        <f ca="1"/>
        <v>0</v>
      </c>
      <c r="BX16">
        <f ca="1"/>
        <v>0</v>
      </c>
      <c r="BY16">
        <f ca="1"/>
        <v>0</v>
      </c>
      <c r="BZ16">
        <f ca="1"/>
        <v>0</v>
      </c>
      <c r="CA16">
        <f ca="1"/>
        <v>0</v>
      </c>
      <c r="CB16">
        <f ca="1"/>
        <v>0</v>
      </c>
      <c r="CC16" t="b">
        <f ca="1"/>
        <v>0</v>
      </c>
      <c r="CD16" t="b">
        <f ca="1"/>
        <v>0</v>
      </c>
      <c r="CE16">
        <f ca="1"/>
        <v>0</v>
      </c>
      <c r="CF16">
        <f ca="1"/>
        <v>0</v>
      </c>
      <c r="CG16">
        <f ca="1"/>
        <v>0</v>
      </c>
      <c r="CH16">
        <f ca="1"/>
        <v>106</v>
      </c>
      <c r="CI16">
        <f ca="1"/>
        <v>74</v>
      </c>
      <c r="CJ16">
        <f ca="1"/>
        <v>0</v>
      </c>
      <c r="CK16">
        <f ca="1"/>
        <v>0</v>
      </c>
      <c r="CL16">
        <f ca="1"/>
        <v>0</v>
      </c>
      <c r="CM16">
        <f ca="1"/>
        <v>0</v>
      </c>
      <c r="CN16">
        <f ca="1"/>
        <v>0</v>
      </c>
      <c r="CO16">
        <f ca="1"/>
        <v>0</v>
      </c>
      <c r="CP16">
        <f ca="1"/>
        <v>0</v>
      </c>
      <c r="CQ16">
        <f ca="1"/>
        <v>0</v>
      </c>
      <c r="CR16">
        <f ca="1"/>
        <v>0</v>
      </c>
      <c r="CS16">
        <f ca="1"/>
        <v>0</v>
      </c>
      <c r="CT16">
        <f ca="1"/>
        <v>0</v>
      </c>
      <c r="CU16" t="b">
        <f ca="1"/>
        <v>1</v>
      </c>
      <c r="CV16" t="b">
        <f ca="1"/>
        <v>0</v>
      </c>
      <c r="CW16">
        <f ca="1"/>
        <v>78</v>
      </c>
      <c r="CX16">
        <f ca="1"/>
        <v>74</v>
      </c>
      <c r="CY16">
        <f ca="1"/>
        <v>1</v>
      </c>
      <c r="CZ16">
        <f ca="1"/>
        <v>0</v>
      </c>
      <c r="DA16">
        <f ca="1"/>
        <v>0</v>
      </c>
      <c r="DB16" t="b">
        <f ca="1"/>
        <v>0</v>
      </c>
      <c r="DC16" t="b">
        <f ca="1"/>
        <v>0</v>
      </c>
      <c r="DD16">
        <f ca="1"/>
        <v>0</v>
      </c>
      <c r="DE16" t="b">
        <f ca="1"/>
        <v>0</v>
      </c>
      <c r="DF16">
        <f ca="1"/>
        <v>0</v>
      </c>
    </row>
    <row r="17" spans="1:110" x14ac:dyDescent="0.2">
      <c r="A17" t="str">
        <f ca="1"/>
        <v>5_30 Villa</v>
      </c>
      <c r="B17">
        <f ca="1"/>
        <v>5</v>
      </c>
      <c r="C17">
        <f ca="1"/>
        <v>0</v>
      </c>
      <c r="D17">
        <f ca="1"/>
        <v>0</v>
      </c>
      <c r="E17">
        <f ca="1"/>
        <v>0</v>
      </c>
      <c r="F17">
        <f ca="1"/>
        <v>0</v>
      </c>
      <c r="G17">
        <f ca="1"/>
        <v>0</v>
      </c>
      <c r="H17">
        <f ca="1"/>
        <v>0</v>
      </c>
      <c r="I17">
        <f ca="1"/>
        <v>0</v>
      </c>
      <c r="J17" t="str">
        <f ca="1"/>
        <v>1:22</v>
      </c>
      <c r="K17" t="b">
        <f ca="1"/>
        <v>0</v>
      </c>
      <c r="L17" t="b">
        <f ca="1"/>
        <v>0</v>
      </c>
      <c r="M17" t="b">
        <f ca="1"/>
        <v>0</v>
      </c>
      <c r="N17" t="str">
        <f ca="1"/>
        <v>Maestro</v>
      </c>
      <c r="O17" t="b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</v>
      </c>
      <c r="T17">
        <f ca="1"/>
        <v>0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</v>
      </c>
      <c r="Z17">
        <f ca="1"/>
        <v>5</v>
      </c>
      <c r="AA17">
        <f ca="1"/>
        <v>0</v>
      </c>
      <c r="AB17">
        <f ca="1"/>
        <v>0</v>
      </c>
      <c r="AC17">
        <f ca="1"/>
        <v>0</v>
      </c>
      <c r="AD17">
        <f ca="1"/>
        <v>0</v>
      </c>
      <c r="AE17">
        <f ca="1"/>
        <v>0</v>
      </c>
      <c r="AF17">
        <f ca="1"/>
        <v>0</v>
      </c>
      <c r="AG17">
        <f ca="1"/>
        <v>0</v>
      </c>
      <c r="AH17">
        <f ca="1"/>
        <v>0</v>
      </c>
      <c r="AI17">
        <f ca="1"/>
        <v>0</v>
      </c>
      <c r="AJ17">
        <f ca="1"/>
        <v>0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  <c r="AQ17">
        <f ca="1"/>
        <v>0</v>
      </c>
      <c r="AR17">
        <f ca="1"/>
        <v>0</v>
      </c>
      <c r="AS17">
        <f ca="1"/>
        <v>0</v>
      </c>
      <c r="AT17">
        <f ca="1"/>
        <v>0</v>
      </c>
      <c r="AU17">
        <f ca="1"/>
        <v>0</v>
      </c>
      <c r="AV17">
        <f ca="1"/>
        <v>0</v>
      </c>
      <c r="AW17">
        <f ca="1"/>
        <v>0</v>
      </c>
      <c r="AX17">
        <f ca="1"/>
        <v>0</v>
      </c>
      <c r="AY17">
        <f ca="1"/>
        <v>0</v>
      </c>
      <c r="AZ17">
        <f ca="1"/>
        <v>0</v>
      </c>
      <c r="BA17">
        <f ca="1"/>
        <v>0</v>
      </c>
      <c r="BB17">
        <f ca="1"/>
        <v>0</v>
      </c>
      <c r="BC17">
        <f ca="1"/>
        <v>0</v>
      </c>
      <c r="BD17">
        <f ca="1"/>
        <v>0</v>
      </c>
      <c r="BE17">
        <f ca="1"/>
        <v>0</v>
      </c>
      <c r="BF17">
        <f ca="1"/>
        <v>0</v>
      </c>
      <c r="BG17">
        <f ca="1"/>
        <v>0</v>
      </c>
      <c r="BH17">
        <f ca="1"/>
        <v>0</v>
      </c>
      <c r="BI17">
        <f ca="1"/>
        <v>0</v>
      </c>
      <c r="BJ17">
        <f ca="1"/>
        <v>0</v>
      </c>
      <c r="BK17">
        <f ca="1"/>
        <v>0</v>
      </c>
      <c r="BL17">
        <f ca="1"/>
        <v>0</v>
      </c>
      <c r="BM17">
        <f ca="1"/>
        <v>0</v>
      </c>
      <c r="BN17">
        <f ca="1"/>
        <v>0</v>
      </c>
      <c r="BO17">
        <f ca="1"/>
        <v>0</v>
      </c>
      <c r="BP17">
        <f ca="1"/>
        <v>0</v>
      </c>
      <c r="BQ17">
        <f ca="1"/>
        <v>0</v>
      </c>
      <c r="BR17" t="str">
        <f ca="1"/>
        <v/>
      </c>
      <c r="BS17">
        <f ca="1"/>
        <v>0</v>
      </c>
      <c r="BT17">
        <f ca="1"/>
        <v>0</v>
      </c>
      <c r="BU17" t="b">
        <f ca="1"/>
        <v>0</v>
      </c>
      <c r="BV17" t="b">
        <f ca="1"/>
        <v>0</v>
      </c>
      <c r="BW17">
        <f ca="1"/>
        <v>0</v>
      </c>
      <c r="BX17">
        <f ca="1"/>
        <v>0</v>
      </c>
      <c r="BY17">
        <f ca="1"/>
        <v>0</v>
      </c>
      <c r="BZ17">
        <f ca="1"/>
        <v>0</v>
      </c>
      <c r="CA17">
        <f ca="1"/>
        <v>0</v>
      </c>
      <c r="CB17">
        <f ca="1"/>
        <v>0</v>
      </c>
      <c r="CC17" t="b">
        <f ca="1"/>
        <v>0</v>
      </c>
      <c r="CD17" t="b">
        <f ca="1"/>
        <v>0</v>
      </c>
      <c r="CE17">
        <f ca="1"/>
        <v>0</v>
      </c>
      <c r="CF17">
        <f ca="1"/>
        <v>0</v>
      </c>
      <c r="CG17">
        <f ca="1"/>
        <v>0</v>
      </c>
      <c r="CH17">
        <f ca="1"/>
        <v>82</v>
      </c>
      <c r="CI17">
        <f ca="1"/>
        <v>98</v>
      </c>
      <c r="CJ17">
        <f ca="1"/>
        <v>0</v>
      </c>
      <c r="CK17">
        <f ca="1"/>
        <v>0</v>
      </c>
      <c r="CL17">
        <f ca="1"/>
        <v>0</v>
      </c>
      <c r="CM17">
        <f ca="1"/>
        <v>0</v>
      </c>
      <c r="CN17">
        <f ca="1"/>
        <v>0</v>
      </c>
      <c r="CO17">
        <f ca="1"/>
        <v>0</v>
      </c>
      <c r="CP17">
        <f ca="1"/>
        <v>0</v>
      </c>
      <c r="CQ17">
        <f ca="1"/>
        <v>0</v>
      </c>
      <c r="CR17">
        <f ca="1"/>
        <v>0</v>
      </c>
      <c r="CS17">
        <f ca="1"/>
        <v>0</v>
      </c>
      <c r="CT17">
        <f ca="1"/>
        <v>0</v>
      </c>
      <c r="CU17" t="b">
        <f ca="1"/>
        <v>1</v>
      </c>
      <c r="CV17" t="b">
        <f ca="1"/>
        <v>0</v>
      </c>
      <c r="CW17" t="b">
        <f ca="1"/>
        <v>0</v>
      </c>
      <c r="CX17">
        <f ca="1"/>
        <v>98</v>
      </c>
      <c r="CY17">
        <f ca="1"/>
        <v>0</v>
      </c>
      <c r="CZ17">
        <f ca="1"/>
        <v>0</v>
      </c>
      <c r="DA17">
        <f ca="1"/>
        <v>0</v>
      </c>
      <c r="DB17" t="b">
        <f ca="1"/>
        <v>0</v>
      </c>
      <c r="DC17" t="b">
        <f ca="1"/>
        <v>0</v>
      </c>
      <c r="DD17">
        <f ca="1"/>
        <v>0</v>
      </c>
      <c r="DE17" t="b">
        <f ca="1"/>
        <v>0</v>
      </c>
      <c r="DF17">
        <f ca="1"/>
        <v>0</v>
      </c>
    </row>
    <row r="18" spans="1:110" x14ac:dyDescent="0.2">
      <c r="A18" t="str">
        <f ca="1"/>
        <v>5_30 Villa</v>
      </c>
      <c r="B18">
        <f ca="1"/>
        <v>6</v>
      </c>
      <c r="C18">
        <f ca="1"/>
        <v>0</v>
      </c>
      <c r="D18">
        <f ca="1"/>
        <v>0</v>
      </c>
      <c r="E18">
        <f ca="1"/>
        <v>0</v>
      </c>
      <c r="F18">
        <f ca="1"/>
        <v>0</v>
      </c>
      <c r="G18">
        <f ca="1"/>
        <v>0</v>
      </c>
      <c r="H18">
        <f ca="1"/>
        <v>0</v>
      </c>
      <c r="I18">
        <f ca="1"/>
        <v>0</v>
      </c>
      <c r="J18" t="str">
        <f ca="1"/>
        <v>1:31</v>
      </c>
      <c r="K18" t="b">
        <f ca="1"/>
        <v>0</v>
      </c>
      <c r="L18" t="b">
        <f ca="1"/>
        <v>0</v>
      </c>
      <c r="M18" t="b">
        <f ca="1"/>
        <v>0</v>
      </c>
      <c r="N18" t="str">
        <f ca="1"/>
        <v>Maestro</v>
      </c>
      <c r="O18" t="b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</v>
      </c>
      <c r="T18">
        <f ca="1"/>
        <v>0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</v>
      </c>
      <c r="Z18">
        <f ca="1"/>
        <v>6</v>
      </c>
      <c r="AA18">
        <f ca="1"/>
        <v>0</v>
      </c>
      <c r="AB18">
        <f ca="1"/>
        <v>0</v>
      </c>
      <c r="AC18">
        <f ca="1"/>
        <v>0</v>
      </c>
      <c r="AD18">
        <f ca="1"/>
        <v>0</v>
      </c>
      <c r="AE18">
        <f ca="1"/>
        <v>0</v>
      </c>
      <c r="AF18">
        <f ca="1"/>
        <v>0</v>
      </c>
      <c r="AG18">
        <f ca="1"/>
        <v>0</v>
      </c>
      <c r="AH18">
        <f ca="1"/>
        <v>0</v>
      </c>
      <c r="AI18">
        <f ca="1"/>
        <v>0</v>
      </c>
      <c r="AJ18">
        <f ca="1"/>
        <v>0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>
        <f ca="1"/>
        <v>0</v>
      </c>
      <c r="AP18">
        <f ca="1"/>
        <v>0</v>
      </c>
      <c r="AQ18">
        <f ca="1"/>
        <v>0</v>
      </c>
      <c r="AR18">
        <f ca="1"/>
        <v>0</v>
      </c>
      <c r="AS18">
        <f ca="1"/>
        <v>0</v>
      </c>
      <c r="AT18">
        <f ca="1"/>
        <v>0</v>
      </c>
      <c r="AU18">
        <f ca="1"/>
        <v>0</v>
      </c>
      <c r="AV18">
        <f ca="1"/>
        <v>0</v>
      </c>
      <c r="AW18">
        <f ca="1"/>
        <v>0</v>
      </c>
      <c r="AX18">
        <f ca="1"/>
        <v>0</v>
      </c>
      <c r="AY18">
        <f ca="1"/>
        <v>0</v>
      </c>
      <c r="AZ18">
        <f ca="1"/>
        <v>0</v>
      </c>
      <c r="BA18">
        <f ca="1"/>
        <v>0</v>
      </c>
      <c r="BB18">
        <f ca="1"/>
        <v>0</v>
      </c>
      <c r="BC18">
        <f ca="1"/>
        <v>0</v>
      </c>
      <c r="BD18">
        <f ca="1"/>
        <v>0</v>
      </c>
      <c r="BE18">
        <f ca="1"/>
        <v>0</v>
      </c>
      <c r="BF18">
        <f ca="1"/>
        <v>0</v>
      </c>
      <c r="BG18">
        <f ca="1"/>
        <v>0</v>
      </c>
      <c r="BH18">
        <f ca="1"/>
        <v>0</v>
      </c>
      <c r="BI18">
        <f ca="1"/>
        <v>0</v>
      </c>
      <c r="BJ18">
        <f ca="1"/>
        <v>0</v>
      </c>
      <c r="BK18">
        <f ca="1"/>
        <v>0</v>
      </c>
      <c r="BL18">
        <f ca="1"/>
        <v>0</v>
      </c>
      <c r="BM18">
        <f ca="1"/>
        <v>0</v>
      </c>
      <c r="BN18">
        <f ca="1"/>
        <v>0</v>
      </c>
      <c r="BO18">
        <f ca="1"/>
        <v>0</v>
      </c>
      <c r="BP18">
        <f ca="1"/>
        <v>0</v>
      </c>
      <c r="BQ18">
        <f ca="1"/>
        <v>0</v>
      </c>
      <c r="BR18" t="str">
        <f ca="1"/>
        <v/>
      </c>
      <c r="BS18">
        <f ca="1"/>
        <v>0</v>
      </c>
      <c r="BT18">
        <f ca="1"/>
        <v>0</v>
      </c>
      <c r="BU18" t="b">
        <f ca="1"/>
        <v>0</v>
      </c>
      <c r="BV18" t="b">
        <f ca="1"/>
        <v>0</v>
      </c>
      <c r="BW18">
        <f ca="1"/>
        <v>0</v>
      </c>
      <c r="BX18">
        <f ca="1"/>
        <v>0</v>
      </c>
      <c r="BY18">
        <f ca="1"/>
        <v>0</v>
      </c>
      <c r="BZ18">
        <f ca="1"/>
        <v>0</v>
      </c>
      <c r="CA18">
        <f ca="1"/>
        <v>1</v>
      </c>
      <c r="CB18">
        <f ca="1"/>
        <v>0</v>
      </c>
      <c r="CC18" t="b">
        <f ca="1"/>
        <v>0</v>
      </c>
      <c r="CD18" t="b">
        <f ca="1"/>
        <v>1</v>
      </c>
      <c r="CE18">
        <f ca="1"/>
        <v>0</v>
      </c>
      <c r="CF18">
        <f ca="1"/>
        <v>0</v>
      </c>
      <c r="CG18">
        <f ca="1"/>
        <v>0</v>
      </c>
      <c r="CH18">
        <f ca="1"/>
        <v>91</v>
      </c>
      <c r="CI18">
        <f ca="1"/>
        <v>89</v>
      </c>
      <c r="CJ18">
        <f ca="1"/>
        <v>0</v>
      </c>
      <c r="CK18">
        <f ca="1"/>
        <v>0</v>
      </c>
      <c r="CL18">
        <f ca="1"/>
        <v>0</v>
      </c>
      <c r="CM18">
        <f ca="1"/>
        <v>0</v>
      </c>
      <c r="CN18">
        <f ca="1"/>
        <v>0</v>
      </c>
      <c r="CO18">
        <f ca="1"/>
        <v>0</v>
      </c>
      <c r="CP18">
        <f ca="1"/>
        <v>0</v>
      </c>
      <c r="CQ18">
        <f ca="1"/>
        <v>0</v>
      </c>
      <c r="CR18">
        <f ca="1"/>
        <v>0</v>
      </c>
      <c r="CS18">
        <f ca="1"/>
        <v>0</v>
      </c>
      <c r="CT18">
        <f ca="1"/>
        <v>0</v>
      </c>
      <c r="CU18" t="b">
        <f ca="1"/>
        <v>1</v>
      </c>
      <c r="CV18" t="b">
        <f ca="1"/>
        <v>1</v>
      </c>
      <c r="CW18" t="b">
        <f ca="1"/>
        <v>0</v>
      </c>
      <c r="CX18">
        <f ca="1"/>
        <v>89</v>
      </c>
      <c r="CY18">
        <f ca="1"/>
        <v>2</v>
      </c>
      <c r="CZ18">
        <f ca="1"/>
        <v>1</v>
      </c>
      <c r="DA18">
        <f ca="1"/>
        <v>0</v>
      </c>
      <c r="DB18" t="b">
        <f ca="1"/>
        <v>0</v>
      </c>
      <c r="DC18" t="b">
        <f ca="1"/>
        <v>0</v>
      </c>
      <c r="DD18">
        <f ca="1"/>
        <v>0</v>
      </c>
      <c r="DE18" t="b">
        <f ca="1"/>
        <v>0</v>
      </c>
      <c r="DF18">
        <f ca="1"/>
        <v>0</v>
      </c>
    </row>
    <row r="19" spans="1:110" x14ac:dyDescent="0.2">
      <c r="A19" t="str">
        <f ca="1"/>
        <v>5_30 Villa</v>
      </c>
      <c r="B19">
        <f ca="1"/>
        <v>7</v>
      </c>
      <c r="C19">
        <f ca="1"/>
        <v>0</v>
      </c>
      <c r="D19">
        <f ca="1"/>
        <v>0</v>
      </c>
      <c r="E19">
        <f ca="1"/>
        <v>0</v>
      </c>
      <c r="F19">
        <f ca="1"/>
        <v>0</v>
      </c>
      <c r="G19">
        <f ca="1"/>
        <v>0</v>
      </c>
      <c r="H19">
        <f ca="1"/>
        <v>0</v>
      </c>
      <c r="I19">
        <f ca="1"/>
        <v>0</v>
      </c>
      <c r="J19">
        <f ca="1"/>
        <v>0</v>
      </c>
      <c r="K19" t="b">
        <f ca="1"/>
        <v>0</v>
      </c>
      <c r="L19" t="b">
        <f ca="1"/>
        <v>0</v>
      </c>
      <c r="M19" t="b">
        <f ca="1"/>
        <v>0</v>
      </c>
      <c r="N19" t="str">
        <f ca="1"/>
        <v>Ace</v>
      </c>
      <c r="O19" t="b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0</v>
      </c>
      <c r="T19">
        <f ca="1"/>
        <v>0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</v>
      </c>
      <c r="Z19">
        <f ca="1"/>
        <v>7</v>
      </c>
      <c r="AA19">
        <f ca="1"/>
        <v>0</v>
      </c>
      <c r="AB19">
        <f ca="1"/>
        <v>0</v>
      </c>
      <c r="AC19">
        <f ca="1"/>
        <v>0</v>
      </c>
      <c r="AD19">
        <f ca="1"/>
        <v>0</v>
      </c>
      <c r="AE19">
        <f ca="1"/>
        <v>0</v>
      </c>
      <c r="AF19">
        <f ca="1"/>
        <v>0</v>
      </c>
      <c r="AG19">
        <f ca="1"/>
        <v>0</v>
      </c>
      <c r="AH19">
        <f ca="1"/>
        <v>0</v>
      </c>
      <c r="AI19">
        <f ca="1"/>
        <v>0</v>
      </c>
      <c r="AJ19">
        <f ca="1"/>
        <v>0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  <c r="AQ19">
        <f ca="1"/>
        <v>0</v>
      </c>
      <c r="AR19">
        <f ca="1"/>
        <v>0</v>
      </c>
      <c r="AS19">
        <f ca="1"/>
        <v>0</v>
      </c>
      <c r="AT19">
        <f ca="1"/>
        <v>0</v>
      </c>
      <c r="AU19">
        <f ca="1"/>
        <v>0</v>
      </c>
      <c r="AV19">
        <f ca="1"/>
        <v>0</v>
      </c>
      <c r="AW19">
        <f ca="1"/>
        <v>0</v>
      </c>
      <c r="AX19">
        <f ca="1"/>
        <v>0</v>
      </c>
      <c r="AY19">
        <f ca="1"/>
        <v>0</v>
      </c>
      <c r="AZ19">
        <f ca="1"/>
        <v>0</v>
      </c>
      <c r="BA19">
        <f ca="1"/>
        <v>0</v>
      </c>
      <c r="BB19">
        <f ca="1"/>
        <v>0</v>
      </c>
      <c r="BC19">
        <f ca="1"/>
        <v>0</v>
      </c>
      <c r="BD19">
        <f ca="1"/>
        <v>0</v>
      </c>
      <c r="BE19">
        <f ca="1"/>
        <v>0</v>
      </c>
      <c r="BF19">
        <f ca="1"/>
        <v>0</v>
      </c>
      <c r="BG19">
        <f ca="1"/>
        <v>0</v>
      </c>
      <c r="BH19">
        <f ca="1"/>
        <v>0</v>
      </c>
      <c r="BI19">
        <f ca="1"/>
        <v>0</v>
      </c>
      <c r="BJ19">
        <f ca="1"/>
        <v>0</v>
      </c>
      <c r="BK19">
        <f ca="1"/>
        <v>0</v>
      </c>
      <c r="BL19">
        <f ca="1"/>
        <v>0</v>
      </c>
      <c r="BM19">
        <f ca="1"/>
        <v>0</v>
      </c>
      <c r="BN19">
        <f ca="1"/>
        <v>0</v>
      </c>
      <c r="BO19">
        <f ca="1"/>
        <v>0</v>
      </c>
      <c r="BP19">
        <f ca="1"/>
        <v>0</v>
      </c>
      <c r="BQ19">
        <f ca="1"/>
        <v>0</v>
      </c>
      <c r="BR19" t="str">
        <f ca="1"/>
        <v/>
      </c>
      <c r="BS19">
        <f ca="1"/>
        <v>0</v>
      </c>
      <c r="BT19">
        <f ca="1"/>
        <v>0</v>
      </c>
      <c r="BU19" t="b">
        <f ca="1"/>
        <v>0</v>
      </c>
      <c r="BV19" t="b">
        <f ca="1"/>
        <v>0</v>
      </c>
      <c r="BW19">
        <f ca="1"/>
        <v>0</v>
      </c>
      <c r="BX19">
        <f ca="1"/>
        <v>0</v>
      </c>
      <c r="BY19">
        <f ca="1"/>
        <v>0</v>
      </c>
      <c r="BZ19">
        <f ca="1"/>
        <v>0</v>
      </c>
      <c r="CA19">
        <f ca="1"/>
        <v>3</v>
      </c>
      <c r="CB19">
        <f ca="1"/>
        <v>1</v>
      </c>
      <c r="CC19" t="b">
        <f ca="1"/>
        <v>0</v>
      </c>
      <c r="CD19" t="b">
        <f ca="1"/>
        <v>1</v>
      </c>
      <c r="CE19">
        <f ca="1"/>
        <v>0</v>
      </c>
      <c r="CF19">
        <f ca="1"/>
        <v>0</v>
      </c>
      <c r="CG19">
        <f ca="1"/>
        <v>0</v>
      </c>
      <c r="CH19">
        <f ca="1"/>
        <v>0</v>
      </c>
      <c r="CI19" t="b">
        <f ca="1"/>
        <v>0</v>
      </c>
      <c r="CJ19">
        <f ca="1"/>
        <v>0</v>
      </c>
      <c r="CK19">
        <f ca="1"/>
        <v>0</v>
      </c>
      <c r="CL19">
        <f ca="1"/>
        <v>0</v>
      </c>
      <c r="CM19">
        <f ca="1"/>
        <v>0</v>
      </c>
      <c r="CN19">
        <f ca="1"/>
        <v>0</v>
      </c>
      <c r="CO19">
        <f ca="1"/>
        <v>0</v>
      </c>
      <c r="CP19">
        <f ca="1"/>
        <v>0</v>
      </c>
      <c r="CQ19">
        <f ca="1"/>
        <v>0</v>
      </c>
      <c r="CR19">
        <f ca="1"/>
        <v>0</v>
      </c>
      <c r="CS19">
        <f ca="1"/>
        <v>0</v>
      </c>
      <c r="CT19">
        <f ca="1"/>
        <v>0</v>
      </c>
      <c r="CU19">
        <f ca="1"/>
        <v>0</v>
      </c>
      <c r="CV19">
        <f ca="1"/>
        <v>0</v>
      </c>
      <c r="CW19">
        <f ca="1"/>
        <v>0</v>
      </c>
      <c r="CX19">
        <f ca="1"/>
        <v>0</v>
      </c>
      <c r="CY19">
        <f ca="1"/>
        <v>0</v>
      </c>
      <c r="CZ19">
        <f ca="1"/>
        <v>0</v>
      </c>
      <c r="DA19">
        <f ca="1"/>
        <v>0</v>
      </c>
      <c r="DB19" t="b">
        <f ca="1"/>
        <v>0</v>
      </c>
      <c r="DC19" t="b">
        <f ca="1"/>
        <v>0</v>
      </c>
      <c r="DD19">
        <f ca="1"/>
        <v>0</v>
      </c>
      <c r="DE19" t="b">
        <f ca="1"/>
        <v>0</v>
      </c>
      <c r="DF19">
        <f ca="1"/>
        <v>0</v>
      </c>
    </row>
    <row r="20" spans="1:110" x14ac:dyDescent="0.2">
      <c r="A20" t="str">
        <f ca="1"/>
        <v>5_30 Villa</v>
      </c>
      <c r="B20">
        <f ca="1"/>
        <v>8</v>
      </c>
      <c r="C20">
        <f ca="1"/>
        <v>0</v>
      </c>
      <c r="D20">
        <f ca="1"/>
        <v>0</v>
      </c>
      <c r="E20">
        <f ca="1"/>
        <v>0</v>
      </c>
      <c r="F20">
        <f ca="1"/>
        <v>0</v>
      </c>
      <c r="G20">
        <f ca="1"/>
        <v>0</v>
      </c>
      <c r="H20">
        <f ca="1"/>
        <v>0</v>
      </c>
      <c r="I20">
        <f ca="1"/>
        <v>0</v>
      </c>
      <c r="J20" t="str">
        <f ca="1"/>
        <v>0:17</v>
      </c>
      <c r="K20" t="b">
        <f ca="1"/>
        <v>0</v>
      </c>
      <c r="L20" t="b">
        <f ca="1"/>
        <v>0</v>
      </c>
      <c r="M20" t="b">
        <f ca="1"/>
        <v>0</v>
      </c>
      <c r="N20" t="str">
        <f ca="1"/>
        <v>Ace</v>
      </c>
      <c r="O20" t="b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</v>
      </c>
      <c r="T20">
        <f ca="1"/>
        <v>0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</v>
      </c>
      <c r="Z20">
        <f ca="1"/>
        <v>8</v>
      </c>
      <c r="AA20">
        <f ca="1"/>
        <v>0</v>
      </c>
      <c r="AB20">
        <f ca="1"/>
        <v>0</v>
      </c>
      <c r="AC20">
        <f ca="1"/>
        <v>0</v>
      </c>
      <c r="AD20">
        <f ca="1"/>
        <v>0</v>
      </c>
      <c r="AE20">
        <f ca="1"/>
        <v>0</v>
      </c>
      <c r="AF20">
        <f ca="1"/>
        <v>0</v>
      </c>
      <c r="AG20">
        <f ca="1"/>
        <v>0</v>
      </c>
      <c r="AH20">
        <f ca="1"/>
        <v>0</v>
      </c>
      <c r="AI20">
        <f ca="1"/>
        <v>0</v>
      </c>
      <c r="AJ20">
        <f ca="1"/>
        <v>0</v>
      </c>
      <c r="AK20">
        <f ca="1"/>
        <v>0</v>
      </c>
      <c r="AL20">
        <f ca="1"/>
        <v>0</v>
      </c>
      <c r="AM20">
        <f ca="1"/>
        <v>0</v>
      </c>
      <c r="AN20">
        <f ca="1"/>
        <v>0</v>
      </c>
      <c r="AO20">
        <f ca="1"/>
        <v>0</v>
      </c>
      <c r="AP20">
        <f ca="1"/>
        <v>0</v>
      </c>
      <c r="AQ20">
        <f ca="1"/>
        <v>0</v>
      </c>
      <c r="AR20">
        <f ca="1"/>
        <v>0</v>
      </c>
      <c r="AS20">
        <f ca="1"/>
        <v>0</v>
      </c>
      <c r="AT20">
        <f ca="1"/>
        <v>0</v>
      </c>
      <c r="AU20">
        <f ca="1"/>
        <v>0</v>
      </c>
      <c r="AV20">
        <f ca="1"/>
        <v>0</v>
      </c>
      <c r="AW20">
        <f ca="1"/>
        <v>0</v>
      </c>
      <c r="AX20">
        <f ca="1"/>
        <v>0</v>
      </c>
      <c r="AY20">
        <f ca="1"/>
        <v>0</v>
      </c>
      <c r="AZ20">
        <f ca="1"/>
        <v>0</v>
      </c>
      <c r="BA20">
        <f ca="1"/>
        <v>0</v>
      </c>
      <c r="BB20">
        <f ca="1"/>
        <v>0</v>
      </c>
      <c r="BC20">
        <f ca="1"/>
        <v>0</v>
      </c>
      <c r="BD20">
        <f ca="1"/>
        <v>0</v>
      </c>
      <c r="BE20">
        <f ca="1"/>
        <v>0</v>
      </c>
      <c r="BF20">
        <f ca="1"/>
        <v>0</v>
      </c>
      <c r="BG20">
        <f ca="1"/>
        <v>0</v>
      </c>
      <c r="BH20">
        <f ca="1"/>
        <v>0</v>
      </c>
      <c r="BI20">
        <f ca="1"/>
        <v>0</v>
      </c>
      <c r="BJ20">
        <f ca="1"/>
        <v>0</v>
      </c>
      <c r="BK20">
        <f ca="1"/>
        <v>0</v>
      </c>
      <c r="BL20">
        <f ca="1"/>
        <v>0</v>
      </c>
      <c r="BM20">
        <f ca="1"/>
        <v>0</v>
      </c>
      <c r="BN20">
        <f ca="1"/>
        <v>0</v>
      </c>
      <c r="BO20">
        <f ca="1"/>
        <v>0</v>
      </c>
      <c r="BP20">
        <f ca="1"/>
        <v>0</v>
      </c>
      <c r="BQ20">
        <f ca="1"/>
        <v>0</v>
      </c>
      <c r="BR20" t="str">
        <f ca="1"/>
        <v/>
      </c>
      <c r="BS20">
        <f ca="1"/>
        <v>0</v>
      </c>
      <c r="BT20">
        <f ca="1"/>
        <v>0</v>
      </c>
      <c r="BU20" t="b">
        <f ca="1"/>
        <v>0</v>
      </c>
      <c r="BV20" t="b">
        <f ca="1"/>
        <v>0</v>
      </c>
      <c r="BW20">
        <f ca="1"/>
        <v>0</v>
      </c>
      <c r="BX20">
        <f ca="1"/>
        <v>0</v>
      </c>
      <c r="BY20">
        <f ca="1"/>
        <v>0</v>
      </c>
      <c r="BZ20">
        <f ca="1"/>
        <v>0</v>
      </c>
      <c r="CA20">
        <f ca="1"/>
        <v>1</v>
      </c>
      <c r="CB20">
        <f ca="1"/>
        <v>1</v>
      </c>
      <c r="CC20" t="b">
        <f ca="1"/>
        <v>1</v>
      </c>
      <c r="CD20" t="b">
        <f ca="1"/>
        <v>1</v>
      </c>
      <c r="CE20">
        <f ca="1"/>
        <v>0</v>
      </c>
      <c r="CF20">
        <f ca="1"/>
        <v>0</v>
      </c>
      <c r="CG20">
        <f ca="1"/>
        <v>0</v>
      </c>
      <c r="CH20">
        <f ca="1"/>
        <v>17</v>
      </c>
      <c r="CI20">
        <f ca="1"/>
        <v>163</v>
      </c>
      <c r="CJ20">
        <f ca="1"/>
        <v>0</v>
      </c>
      <c r="CK20">
        <f ca="1"/>
        <v>0</v>
      </c>
      <c r="CL20">
        <f ca="1"/>
        <v>0</v>
      </c>
      <c r="CM20">
        <f ca="1"/>
        <v>0</v>
      </c>
      <c r="CN20">
        <f ca="1"/>
        <v>0</v>
      </c>
      <c r="CO20">
        <f ca="1"/>
        <v>0</v>
      </c>
      <c r="CP20">
        <f ca="1"/>
        <v>0</v>
      </c>
      <c r="CQ20">
        <f ca="1"/>
        <v>0</v>
      </c>
      <c r="CR20">
        <f ca="1"/>
        <v>0</v>
      </c>
      <c r="CS20">
        <f ca="1"/>
        <v>0</v>
      </c>
      <c r="CT20">
        <f ca="1"/>
        <v>0</v>
      </c>
      <c r="CU20">
        <f ca="1"/>
        <v>0</v>
      </c>
      <c r="CV20">
        <f ca="1"/>
        <v>0</v>
      </c>
      <c r="CW20">
        <f ca="1"/>
        <v>0</v>
      </c>
      <c r="CX20">
        <f ca="1"/>
        <v>0</v>
      </c>
      <c r="CY20">
        <f ca="1"/>
        <v>0</v>
      </c>
      <c r="CZ20">
        <f ca="1"/>
        <v>0</v>
      </c>
      <c r="DA20">
        <f ca="1"/>
        <v>0</v>
      </c>
      <c r="DB20" t="b">
        <f ca="1"/>
        <v>0</v>
      </c>
      <c r="DC20" t="b">
        <f ca="1"/>
        <v>0</v>
      </c>
      <c r="DD20">
        <f ca="1"/>
        <v>0</v>
      </c>
      <c r="DE20" t="b">
        <f ca="1"/>
        <v>0</v>
      </c>
      <c r="DF20">
        <f ca="1"/>
        <v>0</v>
      </c>
    </row>
    <row r="21" spans="1:110" x14ac:dyDescent="0.2">
      <c r="A21" t="str">
        <f ca="1"/>
        <v>5_30 Villa</v>
      </c>
      <c r="B21">
        <f ca="1"/>
        <v>9</v>
      </c>
      <c r="C21">
        <f ca="1"/>
        <v>0</v>
      </c>
      <c r="D21">
        <f ca="1"/>
        <v>0</v>
      </c>
      <c r="E21">
        <f ca="1"/>
        <v>0</v>
      </c>
      <c r="F21">
        <f ca="1"/>
        <v>0</v>
      </c>
      <c r="G21">
        <f ca="1"/>
        <v>0</v>
      </c>
      <c r="H21">
        <f ca="1"/>
        <v>0</v>
      </c>
      <c r="I21">
        <f ca="1"/>
        <v>0</v>
      </c>
      <c r="J21" t="str">
        <f ca="1"/>
        <v>0:46</v>
      </c>
      <c r="K21" t="b">
        <f ca="1"/>
        <v>0</v>
      </c>
      <c r="L21" t="b">
        <f ca="1"/>
        <v>0</v>
      </c>
      <c r="M21" t="b">
        <f ca="1"/>
        <v>0</v>
      </c>
      <c r="N21" t="str">
        <f ca="1"/>
        <v>Ace</v>
      </c>
      <c r="O21" t="b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</v>
      </c>
      <c r="T21">
        <f ca="1"/>
        <v>0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</v>
      </c>
      <c r="Z21">
        <f ca="1"/>
        <v>9</v>
      </c>
      <c r="AA21">
        <f ca="1"/>
        <v>0</v>
      </c>
      <c r="AB21">
        <f ca="1"/>
        <v>0</v>
      </c>
      <c r="AC21">
        <f ca="1"/>
        <v>0</v>
      </c>
      <c r="AD21">
        <f ca="1"/>
        <v>0</v>
      </c>
      <c r="AE21">
        <f ca="1"/>
        <v>0</v>
      </c>
      <c r="AF21">
        <f ca="1"/>
        <v>0</v>
      </c>
      <c r="AG21">
        <f ca="1"/>
        <v>0</v>
      </c>
      <c r="AH21">
        <f ca="1"/>
        <v>0</v>
      </c>
      <c r="AI21">
        <f ca="1"/>
        <v>0</v>
      </c>
      <c r="AJ21">
        <f ca="1"/>
        <v>0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  <c r="AQ21">
        <f ca="1"/>
        <v>0</v>
      </c>
      <c r="AR21">
        <f ca="1"/>
        <v>0</v>
      </c>
      <c r="AS21">
        <f ca="1"/>
        <v>0</v>
      </c>
      <c r="AT21">
        <f ca="1"/>
        <v>0</v>
      </c>
      <c r="AU21">
        <f ca="1"/>
        <v>0</v>
      </c>
      <c r="AV21">
        <f ca="1"/>
        <v>0</v>
      </c>
      <c r="AW21">
        <f ca="1"/>
        <v>0</v>
      </c>
      <c r="AX21">
        <f ca="1"/>
        <v>0</v>
      </c>
      <c r="AY21">
        <f ca="1"/>
        <v>0</v>
      </c>
      <c r="AZ21">
        <f ca="1"/>
        <v>0</v>
      </c>
      <c r="BA21">
        <f ca="1"/>
        <v>0</v>
      </c>
      <c r="BB21">
        <f ca="1"/>
        <v>0</v>
      </c>
      <c r="BC21">
        <f ca="1"/>
        <v>0</v>
      </c>
      <c r="BD21">
        <f ca="1"/>
        <v>0</v>
      </c>
      <c r="BE21">
        <f ca="1"/>
        <v>0</v>
      </c>
      <c r="BF21">
        <f ca="1"/>
        <v>0</v>
      </c>
      <c r="BG21">
        <f ca="1"/>
        <v>0</v>
      </c>
      <c r="BH21">
        <f ca="1"/>
        <v>0</v>
      </c>
      <c r="BI21">
        <f ca="1"/>
        <v>0</v>
      </c>
      <c r="BJ21">
        <f ca="1"/>
        <v>0</v>
      </c>
      <c r="BK21">
        <f ca="1"/>
        <v>0</v>
      </c>
      <c r="BL21">
        <f ca="1"/>
        <v>0</v>
      </c>
      <c r="BM21">
        <f ca="1"/>
        <v>0</v>
      </c>
      <c r="BN21">
        <f ca="1"/>
        <v>0</v>
      </c>
      <c r="BO21">
        <f ca="1"/>
        <v>0</v>
      </c>
      <c r="BP21">
        <f ca="1"/>
        <v>0</v>
      </c>
      <c r="BQ21">
        <f ca="1"/>
        <v>0</v>
      </c>
      <c r="BR21" t="str">
        <f ca="1"/>
        <v/>
      </c>
      <c r="BS21">
        <f ca="1"/>
        <v>0</v>
      </c>
      <c r="BT21">
        <f ca="1"/>
        <v>0</v>
      </c>
      <c r="BU21" t="b">
        <f ca="1"/>
        <v>0</v>
      </c>
      <c r="BV21" t="b">
        <f ca="1"/>
        <v>0</v>
      </c>
      <c r="BW21">
        <f ca="1"/>
        <v>0</v>
      </c>
      <c r="BX21">
        <f ca="1"/>
        <v>0</v>
      </c>
      <c r="BY21">
        <f ca="1"/>
        <v>0</v>
      </c>
      <c r="BZ21">
        <f ca="1"/>
        <v>0</v>
      </c>
      <c r="CA21">
        <f ca="1"/>
        <v>0</v>
      </c>
      <c r="CB21">
        <f ca="1"/>
        <v>0</v>
      </c>
      <c r="CC21" t="b">
        <f ca="1"/>
        <v>0</v>
      </c>
      <c r="CD21" t="b">
        <f ca="1"/>
        <v>0</v>
      </c>
      <c r="CE21">
        <f ca="1"/>
        <v>0</v>
      </c>
      <c r="CF21">
        <f ca="1"/>
        <v>0</v>
      </c>
      <c r="CG21">
        <f ca="1"/>
        <v>0</v>
      </c>
      <c r="CH21">
        <f ca="1"/>
        <v>46</v>
      </c>
      <c r="CI21">
        <f ca="1"/>
        <v>134</v>
      </c>
      <c r="CJ21">
        <f ca="1"/>
        <v>0</v>
      </c>
      <c r="CK21">
        <f ca="1"/>
        <v>0</v>
      </c>
      <c r="CL21">
        <f ca="1"/>
        <v>0</v>
      </c>
      <c r="CM21">
        <f ca="1"/>
        <v>0</v>
      </c>
      <c r="CN21">
        <f ca="1"/>
        <v>0</v>
      </c>
      <c r="CO21">
        <f ca="1"/>
        <v>0</v>
      </c>
      <c r="CP21">
        <f ca="1"/>
        <v>0</v>
      </c>
      <c r="CQ21">
        <f ca="1"/>
        <v>0</v>
      </c>
      <c r="CR21">
        <f ca="1"/>
        <v>0</v>
      </c>
      <c r="CS21">
        <f ca="1"/>
        <v>0</v>
      </c>
      <c r="CT21">
        <f ca="1"/>
        <v>0</v>
      </c>
      <c r="CU21">
        <f ca="1"/>
        <v>0</v>
      </c>
      <c r="CV21">
        <f ca="1"/>
        <v>0</v>
      </c>
      <c r="CW21">
        <f ca="1"/>
        <v>0</v>
      </c>
      <c r="CX21">
        <f ca="1"/>
        <v>0</v>
      </c>
      <c r="CY21">
        <f ca="1"/>
        <v>0</v>
      </c>
      <c r="CZ21">
        <f ca="1"/>
        <v>0</v>
      </c>
      <c r="DA21">
        <f ca="1"/>
        <v>0</v>
      </c>
      <c r="DB21" t="b">
        <f ca="1"/>
        <v>0</v>
      </c>
      <c r="DC21" t="b">
        <f ca="1"/>
        <v>0</v>
      </c>
      <c r="DD21">
        <f ca="1"/>
        <v>0</v>
      </c>
      <c r="DE21" t="b">
        <f ca="1"/>
        <v>0</v>
      </c>
      <c r="DF21">
        <f ca="1"/>
        <v>0</v>
      </c>
    </row>
    <row r="22" spans="1:110" x14ac:dyDescent="0.2">
      <c r="A22" t="str">
        <f ca="1"/>
        <v>5_30 Villa</v>
      </c>
      <c r="B22">
        <f ca="1"/>
        <v>10</v>
      </c>
      <c r="C22">
        <f ca="1"/>
        <v>0</v>
      </c>
      <c r="D22">
        <f ca="1"/>
        <v>0</v>
      </c>
      <c r="E22">
        <f ca="1"/>
        <v>0</v>
      </c>
      <c r="F22">
        <f ca="1"/>
        <v>0</v>
      </c>
      <c r="G22">
        <f ca="1"/>
        <v>0</v>
      </c>
      <c r="H22">
        <f ca="1"/>
        <v>0</v>
      </c>
      <c r="I22">
        <f ca="1"/>
        <v>0</v>
      </c>
      <c r="J22" t="str">
        <f ca="1"/>
        <v>1:42</v>
      </c>
      <c r="K22" t="b">
        <f ca="1"/>
        <v>0</v>
      </c>
      <c r="L22" t="b">
        <f ca="1"/>
        <v>0</v>
      </c>
      <c r="M22" t="b">
        <f ca="1"/>
        <v>0</v>
      </c>
      <c r="N22" t="str">
        <f ca="1"/>
        <v>Ace</v>
      </c>
      <c r="O22" t="b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0</v>
      </c>
      <c r="T22">
        <f ca="1"/>
        <v>0</v>
      </c>
      <c r="U22">
        <f ca="1"/>
        <v>0</v>
      </c>
      <c r="V22">
        <f ca="1"/>
        <v>0</v>
      </c>
      <c r="W22">
        <f ca="1"/>
        <v>0</v>
      </c>
      <c r="X22">
        <f ca="1"/>
        <v>0</v>
      </c>
      <c r="Y22">
        <f ca="1"/>
        <v>0</v>
      </c>
      <c r="Z22">
        <f ca="1"/>
        <v>10</v>
      </c>
      <c r="AA22">
        <f ca="1"/>
        <v>0</v>
      </c>
      <c r="AB22">
        <f ca="1"/>
        <v>0</v>
      </c>
      <c r="AC22">
        <f ca="1"/>
        <v>0</v>
      </c>
      <c r="AD22">
        <f ca="1"/>
        <v>0</v>
      </c>
      <c r="AE22">
        <f ca="1"/>
        <v>0</v>
      </c>
      <c r="AF22">
        <f ca="1"/>
        <v>0</v>
      </c>
      <c r="AG22">
        <f ca="1"/>
        <v>0</v>
      </c>
      <c r="AH22">
        <f ca="1"/>
        <v>0</v>
      </c>
      <c r="AI22">
        <f ca="1"/>
        <v>0</v>
      </c>
      <c r="AJ22">
        <f ca="1"/>
        <v>0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  <c r="AQ22">
        <f ca="1"/>
        <v>0</v>
      </c>
      <c r="AR22">
        <f ca="1"/>
        <v>0</v>
      </c>
      <c r="AS22">
        <f ca="1"/>
        <v>0</v>
      </c>
      <c r="AT22">
        <f ca="1"/>
        <v>0</v>
      </c>
      <c r="AU22">
        <f ca="1"/>
        <v>0</v>
      </c>
      <c r="AV22">
        <f ca="1"/>
        <v>0</v>
      </c>
      <c r="AW22">
        <f ca="1"/>
        <v>0</v>
      </c>
      <c r="AX22">
        <f ca="1"/>
        <v>0</v>
      </c>
      <c r="AY22">
        <f ca="1"/>
        <v>0</v>
      </c>
      <c r="AZ22">
        <f ca="1"/>
        <v>0</v>
      </c>
      <c r="BA22">
        <f ca="1"/>
        <v>0</v>
      </c>
      <c r="BB22">
        <f ca="1"/>
        <v>0</v>
      </c>
      <c r="BC22">
        <f ca="1"/>
        <v>0</v>
      </c>
      <c r="BD22">
        <f ca="1"/>
        <v>0</v>
      </c>
      <c r="BE22">
        <f ca="1"/>
        <v>0</v>
      </c>
      <c r="BF22">
        <f ca="1"/>
        <v>0</v>
      </c>
      <c r="BG22">
        <f ca="1"/>
        <v>0</v>
      </c>
      <c r="BH22">
        <f ca="1"/>
        <v>0</v>
      </c>
      <c r="BI22">
        <f ca="1"/>
        <v>0</v>
      </c>
      <c r="BJ22">
        <f ca="1"/>
        <v>0</v>
      </c>
      <c r="BK22">
        <f ca="1"/>
        <v>0</v>
      </c>
      <c r="BL22">
        <f ca="1"/>
        <v>0</v>
      </c>
      <c r="BM22">
        <f ca="1"/>
        <v>0</v>
      </c>
      <c r="BN22">
        <f ca="1"/>
        <v>0</v>
      </c>
      <c r="BO22">
        <f ca="1"/>
        <v>0</v>
      </c>
      <c r="BP22">
        <f ca="1"/>
        <v>0</v>
      </c>
      <c r="BQ22">
        <f ca="1"/>
        <v>0</v>
      </c>
      <c r="BR22" t="str">
        <f ca="1"/>
        <v/>
      </c>
      <c r="BS22">
        <f ca="1"/>
        <v>0</v>
      </c>
      <c r="BT22">
        <f ca="1"/>
        <v>0</v>
      </c>
      <c r="BU22" t="b">
        <f ca="1"/>
        <v>0</v>
      </c>
      <c r="BV22" t="b">
        <f ca="1"/>
        <v>0</v>
      </c>
      <c r="BW22">
        <f ca="1"/>
        <v>0</v>
      </c>
      <c r="BX22">
        <f ca="1"/>
        <v>0</v>
      </c>
      <c r="BY22">
        <f ca="1"/>
        <v>0</v>
      </c>
      <c r="BZ22">
        <f ca="1"/>
        <v>0</v>
      </c>
      <c r="CA22">
        <f ca="1"/>
        <v>1</v>
      </c>
      <c r="CB22">
        <f ca="1"/>
        <v>0</v>
      </c>
      <c r="CC22" t="b">
        <f ca="1"/>
        <v>1</v>
      </c>
      <c r="CD22" t="b">
        <f ca="1"/>
        <v>1</v>
      </c>
      <c r="CE22">
        <f ca="1"/>
        <v>0</v>
      </c>
      <c r="CF22">
        <f ca="1"/>
        <v>0</v>
      </c>
      <c r="CG22">
        <f ca="1"/>
        <v>0</v>
      </c>
      <c r="CH22">
        <f ca="1"/>
        <v>102</v>
      </c>
      <c r="CI22">
        <f ca="1"/>
        <v>78</v>
      </c>
      <c r="CJ22">
        <f ca="1"/>
        <v>0</v>
      </c>
      <c r="CK22">
        <f ca="1"/>
        <v>0</v>
      </c>
      <c r="CL22">
        <f ca="1"/>
        <v>0</v>
      </c>
      <c r="CM22">
        <f ca="1"/>
        <v>0</v>
      </c>
      <c r="CN22">
        <f ca="1"/>
        <v>0</v>
      </c>
      <c r="CO22">
        <f ca="1"/>
        <v>0</v>
      </c>
      <c r="CP22">
        <f ca="1"/>
        <v>0</v>
      </c>
      <c r="CQ22">
        <f ca="1"/>
        <v>0</v>
      </c>
      <c r="CR22">
        <f ca="1"/>
        <v>0</v>
      </c>
      <c r="CS22">
        <f ca="1"/>
        <v>0</v>
      </c>
      <c r="CT22">
        <f ca="1"/>
        <v>0</v>
      </c>
      <c r="CU22">
        <f ca="1"/>
        <v>0</v>
      </c>
      <c r="CV22">
        <f ca="1"/>
        <v>0</v>
      </c>
      <c r="CW22">
        <f ca="1"/>
        <v>0</v>
      </c>
      <c r="CX22">
        <f ca="1"/>
        <v>0</v>
      </c>
      <c r="CY22">
        <f ca="1"/>
        <v>0</v>
      </c>
      <c r="CZ22">
        <f ca="1"/>
        <v>0</v>
      </c>
      <c r="DA22">
        <f ca="1"/>
        <v>0</v>
      </c>
      <c r="DB22" t="b">
        <f ca="1"/>
        <v>0</v>
      </c>
      <c r="DC22" t="b">
        <f ca="1"/>
        <v>0</v>
      </c>
      <c r="DD22">
        <f ca="1"/>
        <v>0</v>
      </c>
      <c r="DE22" t="b">
        <f ca="1"/>
        <v>0</v>
      </c>
      <c r="DF22">
        <f ca="1"/>
        <v>0</v>
      </c>
    </row>
    <row r="23" spans="1:110" x14ac:dyDescent="0.2">
      <c r="A23" t="str">
        <f ca="1"/>
        <v>5_30 Villa</v>
      </c>
      <c r="B23">
        <f ca="1"/>
        <v>11</v>
      </c>
      <c r="C23">
        <f ca="1"/>
        <v>0</v>
      </c>
      <c r="D23">
        <f ca="1"/>
        <v>0</v>
      </c>
      <c r="E23">
        <f ca="1"/>
        <v>0</v>
      </c>
      <c r="F23">
        <f ca="1"/>
        <v>0</v>
      </c>
      <c r="G23">
        <f ca="1"/>
        <v>0</v>
      </c>
      <c r="H23">
        <f ca="1"/>
        <v>0</v>
      </c>
      <c r="I23">
        <f ca="1"/>
        <v>0</v>
      </c>
      <c r="J23">
        <f ca="1"/>
        <v>0</v>
      </c>
      <c r="K23" t="b">
        <f ca="1"/>
        <v>0</v>
      </c>
      <c r="L23" t="b">
        <f ca="1"/>
        <v>0</v>
      </c>
      <c r="M23" t="b">
        <f ca="1"/>
        <v>0</v>
      </c>
      <c r="N23" t="str">
        <f ca="1"/>
        <v>Ace</v>
      </c>
      <c r="O23" t="b">
        <f ca="1"/>
        <v>0</v>
      </c>
      <c r="P23">
        <f ca="1"/>
        <v>0</v>
      </c>
      <c r="Q23">
        <f ca="1"/>
        <v>0</v>
      </c>
      <c r="R23">
        <f ca="1"/>
        <v>0</v>
      </c>
      <c r="S23">
        <f ca="1"/>
        <v>0</v>
      </c>
      <c r="T23">
        <f ca="1"/>
        <v>0</v>
      </c>
      <c r="U23">
        <f ca="1"/>
        <v>0</v>
      </c>
      <c r="V23">
        <f ca="1"/>
        <v>0</v>
      </c>
      <c r="W23">
        <f ca="1"/>
        <v>0</v>
      </c>
      <c r="X23">
        <f ca="1"/>
        <v>0</v>
      </c>
      <c r="Y23">
        <f ca="1"/>
        <v>0</v>
      </c>
      <c r="Z23">
        <f ca="1"/>
        <v>11</v>
      </c>
      <c r="AA23">
        <f ca="1"/>
        <v>0</v>
      </c>
      <c r="AB23">
        <f ca="1"/>
        <v>0</v>
      </c>
      <c r="AC23">
        <f ca="1"/>
        <v>0</v>
      </c>
      <c r="AD23">
        <f ca="1"/>
        <v>0</v>
      </c>
      <c r="AE23">
        <f ca="1"/>
        <v>0</v>
      </c>
      <c r="AF23">
        <f ca="1"/>
        <v>0</v>
      </c>
      <c r="AG23">
        <f ca="1"/>
        <v>0</v>
      </c>
      <c r="AH23">
        <f ca="1"/>
        <v>0</v>
      </c>
      <c r="AI23">
        <f ca="1"/>
        <v>0</v>
      </c>
      <c r="AJ23">
        <f ca="1"/>
        <v>0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  <c r="AQ23">
        <f ca="1"/>
        <v>0</v>
      </c>
      <c r="AR23">
        <f ca="1"/>
        <v>0</v>
      </c>
      <c r="AS23">
        <f ca="1"/>
        <v>0</v>
      </c>
      <c r="AT23">
        <f ca="1"/>
        <v>0</v>
      </c>
      <c r="AU23">
        <f ca="1"/>
        <v>0</v>
      </c>
      <c r="AV23">
        <f ca="1"/>
        <v>0</v>
      </c>
      <c r="AW23">
        <f ca="1"/>
        <v>0</v>
      </c>
      <c r="AX23">
        <f ca="1"/>
        <v>0</v>
      </c>
      <c r="AY23">
        <f ca="1"/>
        <v>0</v>
      </c>
      <c r="AZ23">
        <f ca="1"/>
        <v>0</v>
      </c>
      <c r="BA23">
        <f ca="1"/>
        <v>0</v>
      </c>
      <c r="BB23">
        <f ca="1"/>
        <v>0</v>
      </c>
      <c r="BC23">
        <f ca="1"/>
        <v>0</v>
      </c>
      <c r="BD23">
        <f ca="1"/>
        <v>0</v>
      </c>
      <c r="BE23">
        <f ca="1"/>
        <v>0</v>
      </c>
      <c r="BF23">
        <f ca="1"/>
        <v>0</v>
      </c>
      <c r="BG23">
        <f ca="1"/>
        <v>0</v>
      </c>
      <c r="BH23">
        <f ca="1"/>
        <v>0</v>
      </c>
      <c r="BI23">
        <f ca="1"/>
        <v>0</v>
      </c>
      <c r="BJ23">
        <f ca="1"/>
        <v>0</v>
      </c>
      <c r="BK23">
        <f ca="1"/>
        <v>0</v>
      </c>
      <c r="BL23">
        <f ca="1"/>
        <v>0</v>
      </c>
      <c r="BM23">
        <f ca="1"/>
        <v>0</v>
      </c>
      <c r="BN23">
        <f ca="1"/>
        <v>0</v>
      </c>
      <c r="BO23">
        <f ca="1"/>
        <v>0</v>
      </c>
      <c r="BP23">
        <f ca="1"/>
        <v>0</v>
      </c>
      <c r="BQ23">
        <f ca="1"/>
        <v>0</v>
      </c>
      <c r="BR23" t="str">
        <f ca="1"/>
        <v/>
      </c>
      <c r="BS23">
        <f ca="1"/>
        <v>0</v>
      </c>
      <c r="BT23">
        <f ca="1"/>
        <v>0</v>
      </c>
      <c r="BU23" t="b">
        <f ca="1"/>
        <v>0</v>
      </c>
      <c r="BV23" t="b">
        <f ca="1"/>
        <v>0</v>
      </c>
      <c r="BW23">
        <f ca="1"/>
        <v>0</v>
      </c>
      <c r="BX23">
        <f ca="1"/>
        <v>0</v>
      </c>
      <c r="BY23">
        <f ca="1"/>
        <v>0</v>
      </c>
      <c r="BZ23">
        <f ca="1"/>
        <v>0</v>
      </c>
      <c r="CA23">
        <f ca="1"/>
        <v>0</v>
      </c>
      <c r="CB23">
        <f ca="1"/>
        <v>0</v>
      </c>
      <c r="CC23" t="b">
        <f ca="1"/>
        <v>0</v>
      </c>
      <c r="CD23" t="b">
        <f ca="1"/>
        <v>1</v>
      </c>
      <c r="CE23">
        <f ca="1"/>
        <v>0</v>
      </c>
      <c r="CF23">
        <f ca="1"/>
        <v>0</v>
      </c>
      <c r="CG23">
        <f ca="1"/>
        <v>0</v>
      </c>
      <c r="CH23">
        <f ca="1"/>
        <v>0</v>
      </c>
      <c r="CI23" t="b">
        <f ca="1"/>
        <v>0</v>
      </c>
      <c r="CJ23">
        <f ca="1"/>
        <v>0</v>
      </c>
      <c r="CK23">
        <f ca="1"/>
        <v>0</v>
      </c>
      <c r="CL23">
        <f ca="1"/>
        <v>0</v>
      </c>
      <c r="CM23">
        <f ca="1"/>
        <v>0</v>
      </c>
      <c r="CN23">
        <f ca="1"/>
        <v>0</v>
      </c>
      <c r="CO23">
        <f ca="1"/>
        <v>0</v>
      </c>
      <c r="CP23">
        <f ca="1"/>
        <v>0</v>
      </c>
      <c r="CQ23">
        <f ca="1"/>
        <v>0</v>
      </c>
      <c r="CR23">
        <f ca="1"/>
        <v>0</v>
      </c>
      <c r="CS23">
        <f ca="1"/>
        <v>0</v>
      </c>
      <c r="CT23">
        <f ca="1"/>
        <v>0</v>
      </c>
      <c r="CU23">
        <f ca="1"/>
        <v>0</v>
      </c>
      <c r="CV23">
        <f ca="1"/>
        <v>0</v>
      </c>
      <c r="CW23">
        <f ca="1"/>
        <v>0</v>
      </c>
      <c r="CX23">
        <f ca="1"/>
        <v>0</v>
      </c>
      <c r="CY23">
        <f ca="1"/>
        <v>0</v>
      </c>
      <c r="CZ23">
        <f ca="1"/>
        <v>0</v>
      </c>
      <c r="DA23">
        <f ca="1"/>
        <v>0</v>
      </c>
      <c r="DB23" t="b">
        <f ca="1"/>
        <v>0</v>
      </c>
      <c r="DC23" t="b">
        <f ca="1"/>
        <v>0</v>
      </c>
      <c r="DD23">
        <f ca="1"/>
        <v>0</v>
      </c>
      <c r="DE23" t="b">
        <f ca="1"/>
        <v>0</v>
      </c>
      <c r="DF23">
        <f ca="1"/>
        <v>0</v>
      </c>
    </row>
    <row r="24" spans="1:110" x14ac:dyDescent="0.2">
      <c r="A24" t="str">
        <f ca="1"/>
        <v>5_30 Villa</v>
      </c>
      <c r="B24">
        <f ca="1"/>
        <v>12</v>
      </c>
      <c r="C24">
        <f ca="1"/>
        <v>0</v>
      </c>
      <c r="D24">
        <f ca="1"/>
        <v>0</v>
      </c>
      <c r="E24">
        <f ca="1"/>
        <v>0</v>
      </c>
      <c r="F24">
        <f ca="1"/>
        <v>0</v>
      </c>
      <c r="G24">
        <f ca="1"/>
        <v>0</v>
      </c>
      <c r="H24">
        <f ca="1"/>
        <v>0</v>
      </c>
      <c r="I24">
        <f ca="1"/>
        <v>0</v>
      </c>
      <c r="J24">
        <f ca="1"/>
        <v>0</v>
      </c>
      <c r="K24" t="b">
        <f ca="1"/>
        <v>0</v>
      </c>
      <c r="L24" t="b">
        <f ca="1"/>
        <v>0</v>
      </c>
      <c r="M24" t="b">
        <f ca="1"/>
        <v>0</v>
      </c>
      <c r="N24" t="str">
        <f ca="1"/>
        <v>Ace</v>
      </c>
      <c r="O24" t="b">
        <f ca="1"/>
        <v>1</v>
      </c>
      <c r="P24">
        <f ca="1"/>
        <v>0</v>
      </c>
      <c r="Q24">
        <f ca="1"/>
        <v>0</v>
      </c>
      <c r="R24">
        <f ca="1"/>
        <v>0</v>
      </c>
      <c r="S24">
        <f ca="1"/>
        <v>0</v>
      </c>
      <c r="T24">
        <f ca="1"/>
        <v>0</v>
      </c>
      <c r="U24">
        <f ca="1"/>
        <v>0</v>
      </c>
      <c r="V24">
        <f ca="1"/>
        <v>0</v>
      </c>
      <c r="W24">
        <f ca="1"/>
        <v>0</v>
      </c>
      <c r="X24">
        <f ca="1"/>
        <v>0</v>
      </c>
      <c r="Y24">
        <f ca="1"/>
        <v>0</v>
      </c>
      <c r="Z24">
        <f ca="1"/>
        <v>12</v>
      </c>
      <c r="AA24">
        <f ca="1"/>
        <v>0</v>
      </c>
      <c r="AB24">
        <f ca="1"/>
        <v>0</v>
      </c>
      <c r="AC24">
        <f ca="1"/>
        <v>0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  <c r="AI24">
        <f ca="1"/>
        <v>0</v>
      </c>
      <c r="AJ24">
        <f ca="1"/>
        <v>0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  <c r="AQ24">
        <f ca="1"/>
        <v>0</v>
      </c>
      <c r="AR24">
        <f ca="1"/>
        <v>0</v>
      </c>
      <c r="AS24">
        <f ca="1"/>
        <v>0</v>
      </c>
      <c r="AT24">
        <f ca="1"/>
        <v>0</v>
      </c>
      <c r="AU24">
        <f ca="1"/>
        <v>0</v>
      </c>
      <c r="AV24">
        <f ca="1"/>
        <v>0</v>
      </c>
      <c r="AW24">
        <f ca="1"/>
        <v>0</v>
      </c>
      <c r="AX24">
        <f ca="1"/>
        <v>0</v>
      </c>
      <c r="AY24">
        <f ca="1"/>
        <v>0</v>
      </c>
      <c r="AZ24">
        <f ca="1"/>
        <v>0</v>
      </c>
      <c r="BA24">
        <f ca="1"/>
        <v>0</v>
      </c>
      <c r="BB24">
        <f ca="1"/>
        <v>0</v>
      </c>
      <c r="BC24">
        <f ca="1"/>
        <v>0</v>
      </c>
      <c r="BD24">
        <f ca="1"/>
        <v>0</v>
      </c>
      <c r="BE24">
        <f ca="1"/>
        <v>0</v>
      </c>
      <c r="BF24">
        <f ca="1"/>
        <v>0</v>
      </c>
      <c r="BG24">
        <f ca="1"/>
        <v>0</v>
      </c>
      <c r="BH24">
        <f ca="1"/>
        <v>0</v>
      </c>
      <c r="BI24">
        <f ca="1"/>
        <v>0</v>
      </c>
      <c r="BJ24">
        <f ca="1"/>
        <v>0</v>
      </c>
      <c r="BK24">
        <f ca="1"/>
        <v>0</v>
      </c>
      <c r="BL24">
        <f ca="1"/>
        <v>0</v>
      </c>
      <c r="BM24">
        <f ca="1"/>
        <v>0</v>
      </c>
      <c r="BN24">
        <f ca="1"/>
        <v>0</v>
      </c>
      <c r="BO24">
        <f ca="1"/>
        <v>0</v>
      </c>
      <c r="BP24">
        <f ca="1"/>
        <v>0</v>
      </c>
      <c r="BQ24">
        <f ca="1"/>
        <v>0</v>
      </c>
      <c r="BR24" t="str">
        <f ca="1"/>
        <v/>
      </c>
      <c r="BS24">
        <f ca="1"/>
        <v>0</v>
      </c>
      <c r="BT24">
        <f ca="1"/>
        <v>0</v>
      </c>
      <c r="BU24" t="b">
        <f ca="1"/>
        <v>0</v>
      </c>
      <c r="BV24" t="b">
        <f ca="1"/>
        <v>0</v>
      </c>
      <c r="BW24">
        <f ca="1"/>
        <v>0</v>
      </c>
      <c r="BX24">
        <f ca="1"/>
        <v>0</v>
      </c>
      <c r="BY24">
        <f ca="1"/>
        <v>0</v>
      </c>
      <c r="BZ24">
        <f ca="1"/>
        <v>0</v>
      </c>
      <c r="CA24">
        <f ca="1"/>
        <v>2</v>
      </c>
      <c r="CB24">
        <f ca="1"/>
        <v>1</v>
      </c>
      <c r="CC24" t="b">
        <f ca="1"/>
        <v>1</v>
      </c>
      <c r="CD24" t="b">
        <f ca="1"/>
        <v>1</v>
      </c>
      <c r="CE24">
        <f ca="1"/>
        <v>0</v>
      </c>
      <c r="CF24">
        <f ca="1"/>
        <v>0</v>
      </c>
      <c r="CG24">
        <f ca="1"/>
        <v>0</v>
      </c>
      <c r="CH24">
        <f ca="1"/>
        <v>0</v>
      </c>
      <c r="CI24" t="b">
        <f ca="1"/>
        <v>0</v>
      </c>
      <c r="CJ24">
        <f ca="1"/>
        <v>0</v>
      </c>
      <c r="CK24">
        <f ca="1"/>
        <v>0</v>
      </c>
      <c r="CL24">
        <f ca="1"/>
        <v>0</v>
      </c>
      <c r="CM24">
        <f ca="1"/>
        <v>0</v>
      </c>
      <c r="CN24">
        <f ca="1"/>
        <v>0</v>
      </c>
      <c r="CO24">
        <f ca="1"/>
        <v>0</v>
      </c>
      <c r="CP24">
        <f ca="1"/>
        <v>0</v>
      </c>
      <c r="CQ24">
        <f ca="1"/>
        <v>0</v>
      </c>
      <c r="CR24">
        <f ca="1"/>
        <v>0</v>
      </c>
      <c r="CS24">
        <f ca="1"/>
        <v>0</v>
      </c>
      <c r="CT24">
        <f ca="1"/>
        <v>0</v>
      </c>
      <c r="CU24">
        <f ca="1"/>
        <v>0</v>
      </c>
      <c r="CV24">
        <f ca="1"/>
        <v>0</v>
      </c>
      <c r="CW24">
        <f ca="1"/>
        <v>0</v>
      </c>
      <c r="CX24">
        <f ca="1"/>
        <v>0</v>
      </c>
      <c r="CY24">
        <f ca="1"/>
        <v>0</v>
      </c>
      <c r="CZ24">
        <f ca="1"/>
        <v>0</v>
      </c>
      <c r="DA24">
        <f ca="1"/>
        <v>0</v>
      </c>
      <c r="DB24" t="b">
        <f ca="1"/>
        <v>0</v>
      </c>
      <c r="DC24" t="b">
        <f ca="1"/>
        <v>1</v>
      </c>
      <c r="DD24">
        <f ca="1"/>
        <v>0</v>
      </c>
      <c r="DE24" t="b">
        <f ca="1"/>
        <v>1</v>
      </c>
      <c r="DF24">
        <f ca="1"/>
        <v>0</v>
      </c>
    </row>
    <row r="25" spans="1:110" x14ac:dyDescent="0.2">
      <c r="A25" t="str">
        <f ca="1"/>
        <v>5_30 Chalet</v>
      </c>
      <c r="B25">
        <f ca="1"/>
        <v>1</v>
      </c>
      <c r="C25">
        <f ca="1"/>
        <v>0</v>
      </c>
      <c r="D25">
        <f ca="1"/>
        <v>0</v>
      </c>
      <c r="E25">
        <f ca="1"/>
        <v>0</v>
      </c>
      <c r="F25">
        <f ca="1"/>
        <v>0</v>
      </c>
      <c r="G25">
        <f ca="1"/>
        <v>0</v>
      </c>
      <c r="H25">
        <f ca="1"/>
        <v>0</v>
      </c>
      <c r="I25">
        <f ca="1"/>
        <v>0</v>
      </c>
      <c r="J25">
        <f ca="1"/>
        <v>0</v>
      </c>
      <c r="K25" t="b">
        <f ca="1"/>
        <v>0</v>
      </c>
      <c r="L25" t="b">
        <f ca="1"/>
        <v>0</v>
      </c>
      <c r="M25" t="b">
        <f ca="1"/>
        <v>0</v>
      </c>
      <c r="N25" t="str">
        <f ca="1"/>
        <v>Alibi</v>
      </c>
      <c r="O25" t="b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</v>
      </c>
      <c r="T25">
        <f ca="1"/>
        <v>0</v>
      </c>
      <c r="U25">
        <f ca="1"/>
        <v>0</v>
      </c>
      <c r="V25">
        <f ca="1"/>
        <v>0</v>
      </c>
      <c r="W25">
        <f ca="1"/>
        <v>0</v>
      </c>
      <c r="X25">
        <f ca="1"/>
        <v>0</v>
      </c>
      <c r="Y25">
        <f ca="1"/>
        <v>0</v>
      </c>
      <c r="Z25">
        <f ca="1"/>
        <v>1</v>
      </c>
      <c r="AA25">
        <f ca="1"/>
        <v>0</v>
      </c>
      <c r="AB25">
        <f ca="1"/>
        <v>0</v>
      </c>
      <c r="AC25">
        <f ca="1"/>
        <v>0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  <c r="AI25">
        <f ca="1"/>
        <v>0</v>
      </c>
      <c r="AJ25">
        <f ca="1"/>
        <v>0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  <c r="AQ25">
        <f ca="1"/>
        <v>0</v>
      </c>
      <c r="AR25">
        <f ca="1"/>
        <v>0</v>
      </c>
      <c r="AS25">
        <f ca="1"/>
        <v>0</v>
      </c>
      <c r="AT25">
        <f ca="1"/>
        <v>0</v>
      </c>
      <c r="AU25">
        <f ca="1"/>
        <v>0</v>
      </c>
      <c r="AV25">
        <f ca="1"/>
        <v>0</v>
      </c>
      <c r="AW25">
        <f ca="1"/>
        <v>0</v>
      </c>
      <c r="AX25">
        <f ca="1"/>
        <v>0</v>
      </c>
      <c r="AY25">
        <f ca="1"/>
        <v>0</v>
      </c>
      <c r="AZ25">
        <f ca="1"/>
        <v>0</v>
      </c>
      <c r="BA25">
        <f ca="1"/>
        <v>0</v>
      </c>
      <c r="BB25">
        <f ca="1"/>
        <v>0</v>
      </c>
      <c r="BC25">
        <f ca="1"/>
        <v>0</v>
      </c>
      <c r="BD25">
        <f ca="1"/>
        <v>0</v>
      </c>
      <c r="BE25">
        <f ca="1"/>
        <v>0</v>
      </c>
      <c r="BF25">
        <f ca="1"/>
        <v>0</v>
      </c>
      <c r="BG25">
        <f ca="1"/>
        <v>0</v>
      </c>
      <c r="BH25">
        <f ca="1"/>
        <v>0</v>
      </c>
      <c r="BI25">
        <f ca="1"/>
        <v>0</v>
      </c>
      <c r="BJ25">
        <f ca="1"/>
        <v>0</v>
      </c>
      <c r="BK25">
        <f ca="1"/>
        <v>0</v>
      </c>
      <c r="BL25">
        <f ca="1"/>
        <v>0</v>
      </c>
      <c r="BM25">
        <f ca="1"/>
        <v>0</v>
      </c>
      <c r="BN25">
        <f ca="1"/>
        <v>0</v>
      </c>
      <c r="BO25">
        <f ca="1"/>
        <v>0</v>
      </c>
      <c r="BP25">
        <f ca="1"/>
        <v>0</v>
      </c>
      <c r="BQ25">
        <f ca="1"/>
        <v>0</v>
      </c>
      <c r="BR25" t="str">
        <f ca="1"/>
        <v/>
      </c>
      <c r="BS25">
        <f ca="1"/>
        <v>0</v>
      </c>
      <c r="BT25">
        <f ca="1"/>
        <v>0</v>
      </c>
      <c r="BU25" t="b">
        <f ca="1"/>
        <v>0</v>
      </c>
      <c r="BV25" t="b">
        <f ca="1"/>
        <v>0</v>
      </c>
      <c r="BW25">
        <f ca="1"/>
        <v>0</v>
      </c>
      <c r="BX25">
        <f ca="1"/>
        <v>0</v>
      </c>
      <c r="BY25">
        <f ca="1"/>
        <v>0</v>
      </c>
      <c r="BZ25">
        <f ca="1"/>
        <v>0</v>
      </c>
      <c r="CA25">
        <f ca="1"/>
        <v>2</v>
      </c>
      <c r="CB25">
        <f ca="1"/>
        <v>1</v>
      </c>
      <c r="CC25" t="b">
        <f ca="1"/>
        <v>0</v>
      </c>
      <c r="CD25" t="b">
        <f ca="1"/>
        <v>1</v>
      </c>
      <c r="CE25">
        <f ca="1"/>
        <v>0</v>
      </c>
      <c r="CF25">
        <f ca="1"/>
        <v>0</v>
      </c>
      <c r="CG25">
        <f ca="1"/>
        <v>0</v>
      </c>
      <c r="CH25">
        <f ca="1"/>
        <v>0</v>
      </c>
      <c r="CI25" t="b">
        <f ca="1"/>
        <v>0</v>
      </c>
      <c r="CJ25">
        <f ca="1"/>
        <v>0</v>
      </c>
      <c r="CK25">
        <f ca="1"/>
        <v>0</v>
      </c>
      <c r="CL25">
        <f ca="1"/>
        <v>0</v>
      </c>
      <c r="CM25">
        <f ca="1"/>
        <v>0</v>
      </c>
      <c r="CN25">
        <f ca="1"/>
        <v>0</v>
      </c>
      <c r="CO25">
        <f ca="1"/>
        <v>0</v>
      </c>
      <c r="CP25">
        <f ca="1"/>
        <v>0</v>
      </c>
      <c r="CQ25">
        <f ca="1"/>
        <v>0</v>
      </c>
      <c r="CR25">
        <f ca="1"/>
        <v>0</v>
      </c>
      <c r="CS25">
        <f ca="1"/>
        <v>0</v>
      </c>
      <c r="CT25">
        <f ca="1"/>
        <v>0</v>
      </c>
      <c r="CU25" t="b">
        <f ca="1"/>
        <v>0</v>
      </c>
      <c r="CV25" t="b">
        <f ca="1"/>
        <v>1</v>
      </c>
      <c r="CW25">
        <f ca="1"/>
        <v>47</v>
      </c>
      <c r="CX25" t="b">
        <f ca="1"/>
        <v>0</v>
      </c>
      <c r="CY25">
        <f ca="1"/>
        <v>0</v>
      </c>
      <c r="CZ25">
        <f ca="1"/>
        <v>2</v>
      </c>
      <c r="DA25">
        <f ca="1"/>
        <v>0</v>
      </c>
      <c r="DB25" t="b">
        <f ca="1"/>
        <v>0</v>
      </c>
      <c r="DC25" t="b">
        <f ca="1"/>
        <v>0</v>
      </c>
      <c r="DD25">
        <f ca="1"/>
        <v>0</v>
      </c>
      <c r="DE25" t="b">
        <f ca="1"/>
        <v>1</v>
      </c>
      <c r="DF25">
        <f ca="1"/>
        <v>0</v>
      </c>
    </row>
    <row r="26" spans="1:110" x14ac:dyDescent="0.2">
      <c r="A26" t="str">
        <f ca="1"/>
        <v>5_30 Chalet</v>
      </c>
      <c r="B26">
        <f ca="1"/>
        <v>2</v>
      </c>
      <c r="C26">
        <f ca="1"/>
        <v>0</v>
      </c>
      <c r="D26">
        <f ca="1"/>
        <v>0</v>
      </c>
      <c r="E26">
        <f ca="1"/>
        <v>0</v>
      </c>
      <c r="F26">
        <f ca="1"/>
        <v>0</v>
      </c>
      <c r="G26">
        <f ca="1"/>
        <v>0</v>
      </c>
      <c r="H26">
        <f ca="1"/>
        <v>0</v>
      </c>
      <c r="I26">
        <f ca="1"/>
        <v>0</v>
      </c>
      <c r="J26" t="str">
        <f ca="1"/>
        <v>1:05</v>
      </c>
      <c r="K26" t="b">
        <f ca="1"/>
        <v>0</v>
      </c>
      <c r="L26" t="b">
        <f ca="1"/>
        <v>0</v>
      </c>
      <c r="M26" t="b">
        <f ca="1"/>
        <v>0</v>
      </c>
      <c r="N26" t="str">
        <f ca="1"/>
        <v>Alibi</v>
      </c>
      <c r="O26" t="b">
        <f ca="1"/>
        <v>0</v>
      </c>
      <c r="P26">
        <f ca="1"/>
        <v>0</v>
      </c>
      <c r="Q26">
        <f ca="1"/>
        <v>0</v>
      </c>
      <c r="R26">
        <f ca="1"/>
        <v>0</v>
      </c>
      <c r="S26">
        <f ca="1"/>
        <v>0</v>
      </c>
      <c r="T26">
        <f ca="1"/>
        <v>0</v>
      </c>
      <c r="U26">
        <f ca="1"/>
        <v>0</v>
      </c>
      <c r="V26">
        <f ca="1"/>
        <v>0</v>
      </c>
      <c r="W26">
        <f ca="1"/>
        <v>0</v>
      </c>
      <c r="X26">
        <f ca="1"/>
        <v>0</v>
      </c>
      <c r="Y26">
        <f ca="1"/>
        <v>0</v>
      </c>
      <c r="Z26">
        <f ca="1"/>
        <v>2</v>
      </c>
      <c r="AA26">
        <f ca="1"/>
        <v>0</v>
      </c>
      <c r="AB26">
        <f ca="1"/>
        <v>0</v>
      </c>
      <c r="AC26">
        <f ca="1"/>
        <v>0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  <c r="AI26">
        <f ca="1"/>
        <v>0</v>
      </c>
      <c r="AJ26">
        <f ca="1"/>
        <v>0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  <c r="AQ26">
        <f ca="1"/>
        <v>0</v>
      </c>
      <c r="AR26">
        <f ca="1"/>
        <v>0</v>
      </c>
      <c r="AS26">
        <f ca="1"/>
        <v>0</v>
      </c>
      <c r="AT26">
        <f ca="1"/>
        <v>0</v>
      </c>
      <c r="AU26">
        <f ca="1"/>
        <v>0</v>
      </c>
      <c r="AV26">
        <f ca="1"/>
        <v>0</v>
      </c>
      <c r="AW26">
        <f ca="1"/>
        <v>0</v>
      </c>
      <c r="AX26">
        <f ca="1"/>
        <v>0</v>
      </c>
      <c r="AY26">
        <f ca="1"/>
        <v>0</v>
      </c>
      <c r="AZ26">
        <f ca="1"/>
        <v>0</v>
      </c>
      <c r="BA26">
        <f ca="1"/>
        <v>0</v>
      </c>
      <c r="BB26">
        <f ca="1"/>
        <v>0</v>
      </c>
      <c r="BC26">
        <f ca="1"/>
        <v>0</v>
      </c>
      <c r="BD26">
        <f ca="1"/>
        <v>0</v>
      </c>
      <c r="BE26">
        <f ca="1"/>
        <v>0</v>
      </c>
      <c r="BF26">
        <f ca="1"/>
        <v>0</v>
      </c>
      <c r="BG26">
        <f ca="1"/>
        <v>0</v>
      </c>
      <c r="BH26">
        <f ca="1"/>
        <v>0</v>
      </c>
      <c r="BI26">
        <f ca="1"/>
        <v>0</v>
      </c>
      <c r="BJ26">
        <f ca="1"/>
        <v>0</v>
      </c>
      <c r="BK26">
        <f ca="1"/>
        <v>0</v>
      </c>
      <c r="BL26">
        <f ca="1"/>
        <v>0</v>
      </c>
      <c r="BM26">
        <f ca="1"/>
        <v>0</v>
      </c>
      <c r="BN26">
        <f ca="1"/>
        <v>0</v>
      </c>
      <c r="BO26">
        <f ca="1"/>
        <v>0</v>
      </c>
      <c r="BP26">
        <f ca="1"/>
        <v>0</v>
      </c>
      <c r="BQ26">
        <f ca="1"/>
        <v>0</v>
      </c>
      <c r="BR26" t="str">
        <f ca="1"/>
        <v/>
      </c>
      <c r="BS26">
        <f ca="1"/>
        <v>0</v>
      </c>
      <c r="BT26">
        <f ca="1"/>
        <v>0</v>
      </c>
      <c r="BU26" t="b">
        <f ca="1"/>
        <v>0</v>
      </c>
      <c r="BV26" t="b">
        <f ca="1"/>
        <v>0</v>
      </c>
      <c r="BW26">
        <f ca="1"/>
        <v>0</v>
      </c>
      <c r="BX26">
        <f ca="1"/>
        <v>0</v>
      </c>
      <c r="BY26">
        <f ca="1"/>
        <v>0</v>
      </c>
      <c r="BZ26">
        <f ca="1"/>
        <v>0</v>
      </c>
      <c r="CA26">
        <f ca="1"/>
        <v>1</v>
      </c>
      <c r="CB26">
        <f ca="1"/>
        <v>0</v>
      </c>
      <c r="CC26" t="b">
        <f ca="1"/>
        <v>0</v>
      </c>
      <c r="CD26" t="b">
        <f ca="1"/>
        <v>1</v>
      </c>
      <c r="CE26">
        <f ca="1"/>
        <v>0</v>
      </c>
      <c r="CF26">
        <f ca="1"/>
        <v>0</v>
      </c>
      <c r="CG26">
        <f ca="1"/>
        <v>0</v>
      </c>
      <c r="CH26">
        <f ca="1"/>
        <v>65</v>
      </c>
      <c r="CI26">
        <f ca="1"/>
        <v>115</v>
      </c>
      <c r="CJ26">
        <f ca="1"/>
        <v>0</v>
      </c>
      <c r="CK26">
        <f ca="1"/>
        <v>0</v>
      </c>
      <c r="CL26">
        <f ca="1"/>
        <v>0</v>
      </c>
      <c r="CM26">
        <f ca="1"/>
        <v>0</v>
      </c>
      <c r="CN26">
        <f ca="1"/>
        <v>0</v>
      </c>
      <c r="CO26">
        <f ca="1"/>
        <v>0</v>
      </c>
      <c r="CP26">
        <f ca="1"/>
        <v>0</v>
      </c>
      <c r="CQ26">
        <f ca="1"/>
        <v>0</v>
      </c>
      <c r="CR26">
        <f ca="1"/>
        <v>0</v>
      </c>
      <c r="CS26">
        <f ca="1"/>
        <v>0</v>
      </c>
      <c r="CT26">
        <f ca="1"/>
        <v>0</v>
      </c>
      <c r="CU26" t="b">
        <f ca="1"/>
        <v>0</v>
      </c>
      <c r="CV26" t="b">
        <f ca="1"/>
        <v>1</v>
      </c>
      <c r="CW26">
        <f ca="1"/>
        <v>66</v>
      </c>
      <c r="CX26">
        <f ca="1"/>
        <v>115</v>
      </c>
      <c r="CY26">
        <f ca="1"/>
        <v>0</v>
      </c>
      <c r="CZ26">
        <f ca="1"/>
        <v>1</v>
      </c>
      <c r="DA26">
        <f ca="1"/>
        <v>0</v>
      </c>
      <c r="DB26" t="b">
        <f ca="1"/>
        <v>0</v>
      </c>
      <c r="DC26" t="b">
        <f ca="1"/>
        <v>0</v>
      </c>
      <c r="DD26">
        <f ca="1"/>
        <v>0</v>
      </c>
      <c r="DE26" t="b">
        <f ca="1"/>
        <v>0</v>
      </c>
      <c r="DF26">
        <f ca="1"/>
        <v>0</v>
      </c>
    </row>
    <row r="27" spans="1:110" x14ac:dyDescent="0.2">
      <c r="A27" t="str">
        <f ca="1"/>
        <v>5_30 Chalet</v>
      </c>
      <c r="B27">
        <f ca="1"/>
        <v>3</v>
      </c>
      <c r="C27">
        <f ca="1"/>
        <v>0</v>
      </c>
      <c r="D27">
        <f ca="1"/>
        <v>0</v>
      </c>
      <c r="E27">
        <f ca="1"/>
        <v>0</v>
      </c>
      <c r="F27">
        <f ca="1"/>
        <v>0</v>
      </c>
      <c r="G27">
        <f ca="1"/>
        <v>0</v>
      </c>
      <c r="H27">
        <f ca="1"/>
        <v>0</v>
      </c>
      <c r="I27">
        <f ca="1"/>
        <v>0</v>
      </c>
      <c r="J27" t="str">
        <f ca="1"/>
        <v>1:12</v>
      </c>
      <c r="K27" t="b">
        <f ca="1"/>
        <v>0</v>
      </c>
      <c r="L27" t="b">
        <f ca="1"/>
        <v>0</v>
      </c>
      <c r="M27" t="b">
        <f ca="1"/>
        <v>0</v>
      </c>
      <c r="N27" t="str">
        <f ca="1"/>
        <v>Smoke</v>
      </c>
      <c r="O27" t="b">
        <f ca="1"/>
        <v>0</v>
      </c>
      <c r="P27">
        <f ca="1"/>
        <v>0</v>
      </c>
      <c r="Q27">
        <f ca="1"/>
        <v>0</v>
      </c>
      <c r="R27">
        <f ca="1"/>
        <v>0</v>
      </c>
      <c r="S27">
        <f ca="1"/>
        <v>0</v>
      </c>
      <c r="T27">
        <f ca="1"/>
        <v>0</v>
      </c>
      <c r="U27">
        <f ca="1"/>
        <v>0</v>
      </c>
      <c r="V27">
        <f ca="1"/>
        <v>0</v>
      </c>
      <c r="W27">
        <f ca="1"/>
        <v>0</v>
      </c>
      <c r="X27">
        <f ca="1"/>
        <v>0</v>
      </c>
      <c r="Y27">
        <f ca="1"/>
        <v>0</v>
      </c>
      <c r="Z27">
        <f ca="1"/>
        <v>3</v>
      </c>
      <c r="AA27">
        <f ca="1"/>
        <v>0</v>
      </c>
      <c r="AB27">
        <f ca="1"/>
        <v>0</v>
      </c>
      <c r="AC27">
        <f ca="1"/>
        <v>0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  <c r="AI27">
        <f ca="1"/>
        <v>0</v>
      </c>
      <c r="AJ27">
        <f ca="1"/>
        <v>0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  <c r="AQ27">
        <f ca="1"/>
        <v>0</v>
      </c>
      <c r="AR27">
        <f ca="1"/>
        <v>0</v>
      </c>
      <c r="AS27">
        <f ca="1"/>
        <v>0</v>
      </c>
      <c r="AT27">
        <f ca="1"/>
        <v>0</v>
      </c>
      <c r="AU27">
        <f ca="1"/>
        <v>0</v>
      </c>
      <c r="AV27">
        <f ca="1"/>
        <v>0</v>
      </c>
      <c r="AW27">
        <f ca="1"/>
        <v>0</v>
      </c>
      <c r="AX27">
        <f ca="1"/>
        <v>0</v>
      </c>
      <c r="AY27">
        <f ca="1"/>
        <v>0</v>
      </c>
      <c r="AZ27">
        <f ca="1"/>
        <v>0</v>
      </c>
      <c r="BA27">
        <f ca="1"/>
        <v>0</v>
      </c>
      <c r="BB27">
        <f ca="1"/>
        <v>0</v>
      </c>
      <c r="BC27">
        <f ca="1"/>
        <v>0</v>
      </c>
      <c r="BD27">
        <f ca="1"/>
        <v>0</v>
      </c>
      <c r="BE27">
        <f ca="1"/>
        <v>0</v>
      </c>
      <c r="BF27">
        <f ca="1"/>
        <v>0</v>
      </c>
      <c r="BG27">
        <f ca="1"/>
        <v>0</v>
      </c>
      <c r="BH27">
        <f ca="1"/>
        <v>0</v>
      </c>
      <c r="BI27">
        <f ca="1"/>
        <v>0</v>
      </c>
      <c r="BJ27">
        <f ca="1"/>
        <v>0</v>
      </c>
      <c r="BK27">
        <f ca="1"/>
        <v>0</v>
      </c>
      <c r="BL27">
        <f ca="1"/>
        <v>0</v>
      </c>
      <c r="BM27">
        <f ca="1"/>
        <v>0</v>
      </c>
      <c r="BN27">
        <f ca="1"/>
        <v>0</v>
      </c>
      <c r="BO27">
        <f ca="1"/>
        <v>0</v>
      </c>
      <c r="BP27">
        <f ca="1"/>
        <v>0</v>
      </c>
      <c r="BQ27">
        <f ca="1"/>
        <v>0</v>
      </c>
      <c r="BR27" t="str">
        <f ca="1"/>
        <v/>
      </c>
      <c r="BS27">
        <f ca="1"/>
        <v>0</v>
      </c>
      <c r="BT27">
        <f ca="1"/>
        <v>0</v>
      </c>
      <c r="BU27" t="b">
        <f ca="1"/>
        <v>0</v>
      </c>
      <c r="BV27" t="b">
        <f ca="1"/>
        <v>0</v>
      </c>
      <c r="BW27">
        <f ca="1"/>
        <v>0</v>
      </c>
      <c r="BX27">
        <f ca="1"/>
        <v>0</v>
      </c>
      <c r="BY27">
        <f ca="1"/>
        <v>0</v>
      </c>
      <c r="BZ27">
        <f ca="1"/>
        <v>0</v>
      </c>
      <c r="CA27">
        <f ca="1"/>
        <v>0</v>
      </c>
      <c r="CB27">
        <f ca="1"/>
        <v>0</v>
      </c>
      <c r="CC27" t="b">
        <f ca="1"/>
        <v>0</v>
      </c>
      <c r="CD27" t="b">
        <f ca="1"/>
        <v>0</v>
      </c>
      <c r="CE27">
        <f ca="1"/>
        <v>0</v>
      </c>
      <c r="CF27">
        <f ca="1"/>
        <v>0</v>
      </c>
      <c r="CG27">
        <f ca="1"/>
        <v>0</v>
      </c>
      <c r="CH27">
        <f ca="1"/>
        <v>72</v>
      </c>
      <c r="CI27">
        <f ca="1"/>
        <v>108</v>
      </c>
      <c r="CJ27">
        <f ca="1"/>
        <v>0</v>
      </c>
      <c r="CK27">
        <f ca="1"/>
        <v>0</v>
      </c>
      <c r="CL27">
        <f ca="1"/>
        <v>0</v>
      </c>
      <c r="CM27">
        <f ca="1"/>
        <v>0</v>
      </c>
      <c r="CN27">
        <f ca="1"/>
        <v>0</v>
      </c>
      <c r="CO27">
        <f ca="1"/>
        <v>0</v>
      </c>
      <c r="CP27">
        <f ca="1"/>
        <v>0</v>
      </c>
      <c r="CQ27">
        <f ca="1"/>
        <v>0</v>
      </c>
      <c r="CR27">
        <f ca="1"/>
        <v>0</v>
      </c>
      <c r="CS27">
        <f ca="1"/>
        <v>0</v>
      </c>
      <c r="CT27">
        <f ca="1"/>
        <v>0</v>
      </c>
      <c r="CU27" t="b">
        <f ca="1"/>
        <v>1</v>
      </c>
      <c r="CV27" t="b">
        <f ca="1"/>
        <v>0</v>
      </c>
      <c r="CW27">
        <f ca="1"/>
        <v>60</v>
      </c>
      <c r="CX27">
        <f ca="1"/>
        <v>108</v>
      </c>
      <c r="CY27">
        <f ca="1"/>
        <v>0</v>
      </c>
      <c r="CZ27">
        <f ca="1"/>
        <v>0</v>
      </c>
      <c r="DA27">
        <f ca="1"/>
        <v>0</v>
      </c>
      <c r="DB27" t="b">
        <f ca="1"/>
        <v>0</v>
      </c>
      <c r="DC27" t="b">
        <f ca="1"/>
        <v>0</v>
      </c>
      <c r="DD27">
        <f ca="1"/>
        <v>0</v>
      </c>
      <c r="DE27" t="b">
        <f ca="1"/>
        <v>0</v>
      </c>
      <c r="DF27">
        <f ca="1"/>
        <v>0</v>
      </c>
    </row>
    <row r="28" spans="1:110" x14ac:dyDescent="0.2">
      <c r="A28" t="str">
        <f ca="1"/>
        <v>5_30 Chalet</v>
      </c>
      <c r="B28">
        <f ca="1"/>
        <v>4</v>
      </c>
      <c r="C28">
        <f ca="1"/>
        <v>0</v>
      </c>
      <c r="D28">
        <f ca="1"/>
        <v>0</v>
      </c>
      <c r="E28">
        <f ca="1"/>
        <v>0</v>
      </c>
      <c r="F28">
        <f ca="1"/>
        <v>0</v>
      </c>
      <c r="G28">
        <f ca="1"/>
        <v>0</v>
      </c>
      <c r="H28">
        <f ca="1"/>
        <v>0</v>
      </c>
      <c r="I28">
        <f ca="1"/>
        <v>0</v>
      </c>
      <c r="J28" t="str">
        <f ca="1"/>
        <v>1:07</v>
      </c>
      <c r="K28" t="b">
        <f ca="1"/>
        <v>0</v>
      </c>
      <c r="L28" t="b">
        <f ca="1"/>
        <v>0</v>
      </c>
      <c r="M28" t="b">
        <f ca="1"/>
        <v>0</v>
      </c>
      <c r="N28" t="str">
        <f ca="1"/>
        <v>Smoke</v>
      </c>
      <c r="O28" t="b">
        <f ca="1"/>
        <v>0</v>
      </c>
      <c r="P28">
        <f ca="1"/>
        <v>0</v>
      </c>
      <c r="Q28">
        <f ca="1"/>
        <v>0</v>
      </c>
      <c r="R28">
        <f ca="1"/>
        <v>0</v>
      </c>
      <c r="S28">
        <f ca="1"/>
        <v>0</v>
      </c>
      <c r="T28">
        <f ca="1"/>
        <v>0</v>
      </c>
      <c r="U28">
        <f ca="1"/>
        <v>0</v>
      </c>
      <c r="V28">
        <f ca="1"/>
        <v>0</v>
      </c>
      <c r="W28">
        <f ca="1"/>
        <v>0</v>
      </c>
      <c r="X28">
        <f ca="1"/>
        <v>0</v>
      </c>
      <c r="Y28">
        <f ca="1"/>
        <v>0</v>
      </c>
      <c r="Z28">
        <f ca="1"/>
        <v>4</v>
      </c>
      <c r="AA28">
        <f ca="1"/>
        <v>0</v>
      </c>
      <c r="AB28">
        <f ca="1"/>
        <v>0</v>
      </c>
      <c r="AC28">
        <f ca="1"/>
        <v>0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  <c r="AI28">
        <f ca="1"/>
        <v>0</v>
      </c>
      <c r="AJ28">
        <f ca="1"/>
        <v>0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  <c r="AQ28">
        <f ca="1"/>
        <v>0</v>
      </c>
      <c r="AR28">
        <f ca="1"/>
        <v>0</v>
      </c>
      <c r="AS28">
        <f ca="1"/>
        <v>0</v>
      </c>
      <c r="AT28">
        <f ca="1"/>
        <v>0</v>
      </c>
      <c r="AU28">
        <f ca="1"/>
        <v>0</v>
      </c>
      <c r="AV28">
        <f ca="1"/>
        <v>0</v>
      </c>
      <c r="AW28">
        <f ca="1"/>
        <v>0</v>
      </c>
      <c r="AX28">
        <f ca="1"/>
        <v>0</v>
      </c>
      <c r="AY28">
        <f ca="1"/>
        <v>0</v>
      </c>
      <c r="AZ28">
        <f ca="1"/>
        <v>0</v>
      </c>
      <c r="BA28">
        <f ca="1"/>
        <v>0</v>
      </c>
      <c r="BB28">
        <f ca="1"/>
        <v>0</v>
      </c>
      <c r="BC28">
        <f ca="1"/>
        <v>0</v>
      </c>
      <c r="BD28">
        <f ca="1"/>
        <v>0</v>
      </c>
      <c r="BE28">
        <f ca="1"/>
        <v>0</v>
      </c>
      <c r="BF28">
        <f ca="1"/>
        <v>0</v>
      </c>
      <c r="BG28">
        <f ca="1"/>
        <v>0</v>
      </c>
      <c r="BH28">
        <f ca="1"/>
        <v>0</v>
      </c>
      <c r="BI28">
        <f ca="1"/>
        <v>0</v>
      </c>
      <c r="BJ28">
        <f ca="1"/>
        <v>0</v>
      </c>
      <c r="BK28">
        <f ca="1"/>
        <v>0</v>
      </c>
      <c r="BL28">
        <f ca="1"/>
        <v>0</v>
      </c>
      <c r="BM28">
        <f ca="1"/>
        <v>0</v>
      </c>
      <c r="BN28">
        <f ca="1"/>
        <v>0</v>
      </c>
      <c r="BO28">
        <f ca="1"/>
        <v>0</v>
      </c>
      <c r="BP28">
        <f ca="1"/>
        <v>0</v>
      </c>
      <c r="BQ28">
        <f ca="1"/>
        <v>0</v>
      </c>
      <c r="BR28" t="str">
        <f ca="1"/>
        <v/>
      </c>
      <c r="BS28">
        <f ca="1"/>
        <v>0</v>
      </c>
      <c r="BT28">
        <f ca="1"/>
        <v>0</v>
      </c>
      <c r="BU28" t="b">
        <f ca="1"/>
        <v>0</v>
      </c>
      <c r="BV28" t="b">
        <f ca="1"/>
        <v>0</v>
      </c>
      <c r="BW28">
        <f ca="1"/>
        <v>0</v>
      </c>
      <c r="BX28">
        <f ca="1"/>
        <v>0</v>
      </c>
      <c r="BY28">
        <f ca="1"/>
        <v>0</v>
      </c>
      <c r="BZ28">
        <f ca="1"/>
        <v>0</v>
      </c>
      <c r="CA28">
        <f ca="1"/>
        <v>0</v>
      </c>
      <c r="CB28">
        <f ca="1"/>
        <v>0</v>
      </c>
      <c r="CC28" t="b">
        <f ca="1"/>
        <v>0</v>
      </c>
      <c r="CD28" t="b">
        <f ca="1"/>
        <v>0</v>
      </c>
      <c r="CE28">
        <f ca="1"/>
        <v>0</v>
      </c>
      <c r="CF28">
        <f ca="1"/>
        <v>0</v>
      </c>
      <c r="CG28">
        <f ca="1"/>
        <v>0</v>
      </c>
      <c r="CH28">
        <f ca="1"/>
        <v>67</v>
      </c>
      <c r="CI28">
        <f ca="1"/>
        <v>113</v>
      </c>
      <c r="CJ28">
        <f ca="1"/>
        <v>0</v>
      </c>
      <c r="CK28">
        <f ca="1"/>
        <v>0</v>
      </c>
      <c r="CL28">
        <f ca="1"/>
        <v>0</v>
      </c>
      <c r="CM28">
        <f ca="1"/>
        <v>0</v>
      </c>
      <c r="CN28">
        <f ca="1"/>
        <v>0</v>
      </c>
      <c r="CO28">
        <f ca="1"/>
        <v>0</v>
      </c>
      <c r="CP28">
        <f ca="1"/>
        <v>0</v>
      </c>
      <c r="CQ28">
        <f ca="1"/>
        <v>0</v>
      </c>
      <c r="CR28">
        <f ca="1"/>
        <v>0</v>
      </c>
      <c r="CS28">
        <f ca="1"/>
        <v>0</v>
      </c>
      <c r="CT28">
        <f ca="1"/>
        <v>0</v>
      </c>
      <c r="CU28" t="b">
        <f ca="1"/>
        <v>1</v>
      </c>
      <c r="CV28" t="b">
        <f ca="1"/>
        <v>0</v>
      </c>
      <c r="CW28" t="b">
        <f ca="1"/>
        <v>0</v>
      </c>
      <c r="CX28">
        <f ca="1"/>
        <v>113</v>
      </c>
      <c r="CY28">
        <f ca="1"/>
        <v>1</v>
      </c>
      <c r="CZ28">
        <f ca="1"/>
        <v>0</v>
      </c>
      <c r="DA28">
        <f ca="1"/>
        <v>0</v>
      </c>
      <c r="DB28" t="b">
        <f ca="1"/>
        <v>0</v>
      </c>
      <c r="DC28" t="b">
        <f ca="1"/>
        <v>0</v>
      </c>
      <c r="DD28">
        <f ca="1"/>
        <v>0</v>
      </c>
      <c r="DE28" t="b">
        <f ca="1"/>
        <v>0</v>
      </c>
      <c r="DF28">
        <f ca="1"/>
        <v>0</v>
      </c>
    </row>
    <row r="29" spans="1:110" x14ac:dyDescent="0.2">
      <c r="A29" t="str">
        <f ca="1"/>
        <v>5_30 Chalet</v>
      </c>
      <c r="B29">
        <f ca="1"/>
        <v>5</v>
      </c>
      <c r="C29">
        <f ca="1"/>
        <v>0</v>
      </c>
      <c r="D29">
        <f ca="1"/>
        <v>0</v>
      </c>
      <c r="E29">
        <f ca="1"/>
        <v>0</v>
      </c>
      <c r="F29">
        <f ca="1"/>
        <v>0</v>
      </c>
      <c r="G29">
        <f ca="1"/>
        <v>0</v>
      </c>
      <c r="H29">
        <f ca="1"/>
        <v>0</v>
      </c>
      <c r="I29">
        <f ca="1"/>
        <v>0</v>
      </c>
      <c r="J29" t="str">
        <f ca="1"/>
        <v>1:40</v>
      </c>
      <c r="K29" t="b">
        <f ca="1"/>
        <v>0</v>
      </c>
      <c r="L29" t="b">
        <f ca="1"/>
        <v>0</v>
      </c>
      <c r="M29" t="b">
        <f ca="1"/>
        <v>0</v>
      </c>
      <c r="N29" t="str">
        <f ca="1"/>
        <v>Maestro</v>
      </c>
      <c r="O29" t="b">
        <f ca="1"/>
        <v>0</v>
      </c>
      <c r="P29">
        <f ca="1"/>
        <v>0</v>
      </c>
      <c r="Q29">
        <f ca="1"/>
        <v>0</v>
      </c>
      <c r="R29">
        <f ca="1"/>
        <v>0</v>
      </c>
      <c r="S29">
        <f ca="1"/>
        <v>0</v>
      </c>
      <c r="T29">
        <f ca="1"/>
        <v>0</v>
      </c>
      <c r="U29">
        <f ca="1"/>
        <v>0</v>
      </c>
      <c r="V29">
        <f ca="1"/>
        <v>0</v>
      </c>
      <c r="W29">
        <f ca="1"/>
        <v>0</v>
      </c>
      <c r="X29">
        <f ca="1"/>
        <v>0</v>
      </c>
      <c r="Y29">
        <f ca="1"/>
        <v>0</v>
      </c>
      <c r="Z29">
        <f ca="1"/>
        <v>5</v>
      </c>
      <c r="AA29">
        <f ca="1"/>
        <v>0</v>
      </c>
      <c r="AB29">
        <f ca="1"/>
        <v>0</v>
      </c>
      <c r="AC29">
        <f ca="1"/>
        <v>0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  <c r="AI29">
        <f ca="1"/>
        <v>0</v>
      </c>
      <c r="AJ29">
        <f ca="1"/>
        <v>0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  <c r="AQ29">
        <f ca="1"/>
        <v>0</v>
      </c>
      <c r="AR29">
        <f ca="1"/>
        <v>0</v>
      </c>
      <c r="AS29">
        <f ca="1"/>
        <v>0</v>
      </c>
      <c r="AT29">
        <f ca="1"/>
        <v>0</v>
      </c>
      <c r="AU29">
        <f ca="1"/>
        <v>0</v>
      </c>
      <c r="AV29">
        <f ca="1"/>
        <v>0</v>
      </c>
      <c r="AW29">
        <f ca="1"/>
        <v>0</v>
      </c>
      <c r="AX29">
        <f ca="1"/>
        <v>0</v>
      </c>
      <c r="AY29">
        <f ca="1"/>
        <v>0</v>
      </c>
      <c r="AZ29">
        <f ca="1"/>
        <v>0</v>
      </c>
      <c r="BA29">
        <f ca="1"/>
        <v>0</v>
      </c>
      <c r="BB29">
        <f ca="1"/>
        <v>0</v>
      </c>
      <c r="BC29">
        <f ca="1"/>
        <v>0</v>
      </c>
      <c r="BD29">
        <f ca="1"/>
        <v>0</v>
      </c>
      <c r="BE29">
        <f ca="1"/>
        <v>0</v>
      </c>
      <c r="BF29">
        <f ca="1"/>
        <v>0</v>
      </c>
      <c r="BG29">
        <f ca="1"/>
        <v>0</v>
      </c>
      <c r="BH29">
        <f ca="1"/>
        <v>0</v>
      </c>
      <c r="BI29">
        <f ca="1"/>
        <v>0</v>
      </c>
      <c r="BJ29">
        <f ca="1"/>
        <v>0</v>
      </c>
      <c r="BK29">
        <f ca="1"/>
        <v>0</v>
      </c>
      <c r="BL29">
        <f ca="1"/>
        <v>0</v>
      </c>
      <c r="BM29">
        <f ca="1"/>
        <v>0</v>
      </c>
      <c r="BN29">
        <f ca="1"/>
        <v>0</v>
      </c>
      <c r="BO29">
        <f ca="1"/>
        <v>0</v>
      </c>
      <c r="BP29">
        <f ca="1"/>
        <v>0</v>
      </c>
      <c r="BQ29">
        <f ca="1"/>
        <v>0</v>
      </c>
      <c r="BR29" t="str">
        <f ca="1"/>
        <v/>
      </c>
      <c r="BS29">
        <f ca="1"/>
        <v>0</v>
      </c>
      <c r="BT29">
        <f ca="1"/>
        <v>0</v>
      </c>
      <c r="BU29" t="b">
        <f ca="1"/>
        <v>0</v>
      </c>
      <c r="BV29" t="b">
        <f ca="1"/>
        <v>0</v>
      </c>
      <c r="BW29">
        <f ca="1"/>
        <v>0</v>
      </c>
      <c r="BX29">
        <f ca="1"/>
        <v>0</v>
      </c>
      <c r="BY29">
        <f ca="1"/>
        <v>0</v>
      </c>
      <c r="BZ29">
        <f ca="1"/>
        <v>0</v>
      </c>
      <c r="CA29">
        <f ca="1"/>
        <v>0</v>
      </c>
      <c r="CB29">
        <f ca="1"/>
        <v>0</v>
      </c>
      <c r="CC29" t="b">
        <f ca="1"/>
        <v>0</v>
      </c>
      <c r="CD29" t="b">
        <f ca="1"/>
        <v>0</v>
      </c>
      <c r="CE29">
        <f ca="1"/>
        <v>0</v>
      </c>
      <c r="CF29">
        <f ca="1"/>
        <v>0</v>
      </c>
      <c r="CG29">
        <f ca="1"/>
        <v>0</v>
      </c>
      <c r="CH29">
        <f ca="1"/>
        <v>100</v>
      </c>
      <c r="CI29">
        <f ca="1"/>
        <v>80</v>
      </c>
      <c r="CJ29">
        <f ca="1"/>
        <v>0</v>
      </c>
      <c r="CK29">
        <f ca="1"/>
        <v>0</v>
      </c>
      <c r="CL29">
        <f ca="1"/>
        <v>0</v>
      </c>
      <c r="CM29">
        <f ca="1"/>
        <v>0</v>
      </c>
      <c r="CN29">
        <f ca="1"/>
        <v>0</v>
      </c>
      <c r="CO29">
        <f ca="1"/>
        <v>0</v>
      </c>
      <c r="CP29">
        <f ca="1"/>
        <v>0</v>
      </c>
      <c r="CQ29">
        <f ca="1"/>
        <v>0</v>
      </c>
      <c r="CR29">
        <f ca="1"/>
        <v>0</v>
      </c>
      <c r="CS29">
        <f ca="1"/>
        <v>0</v>
      </c>
      <c r="CT29">
        <f ca="1"/>
        <v>0</v>
      </c>
      <c r="CU29" t="b">
        <f ca="1"/>
        <v>0</v>
      </c>
      <c r="CV29" t="b">
        <f ca="1"/>
        <v>0</v>
      </c>
      <c r="CW29">
        <f ca="1"/>
        <v>179</v>
      </c>
      <c r="CX29">
        <f ca="1"/>
        <v>80</v>
      </c>
      <c r="CY29">
        <f ca="1"/>
        <v>0</v>
      </c>
      <c r="CZ29">
        <f ca="1"/>
        <v>0</v>
      </c>
      <c r="DA29">
        <f ca="1"/>
        <v>0</v>
      </c>
      <c r="DB29" t="b">
        <f ca="1"/>
        <v>0</v>
      </c>
      <c r="DC29" t="b">
        <f ca="1"/>
        <v>0</v>
      </c>
      <c r="DD29">
        <f ca="1"/>
        <v>0</v>
      </c>
      <c r="DE29" t="b">
        <f ca="1"/>
        <v>0</v>
      </c>
      <c r="DF29">
        <f ca="1"/>
        <v>0</v>
      </c>
    </row>
    <row r="30" spans="1:110" x14ac:dyDescent="0.2">
      <c r="A30" t="str">
        <f ca="1"/>
        <v>5_30 Chalet</v>
      </c>
      <c r="B30">
        <f ca="1"/>
        <v>6</v>
      </c>
      <c r="C30">
        <f ca="1"/>
        <v>0</v>
      </c>
      <c r="D30">
        <f ca="1"/>
        <v>0</v>
      </c>
      <c r="E30">
        <f ca="1"/>
        <v>0</v>
      </c>
      <c r="F30">
        <f ca="1"/>
        <v>0</v>
      </c>
      <c r="G30">
        <f ca="1"/>
        <v>0</v>
      </c>
      <c r="H30">
        <f ca="1"/>
        <v>0</v>
      </c>
      <c r="I30">
        <f ca="1"/>
        <v>0</v>
      </c>
      <c r="J30" t="str">
        <f ca="1"/>
        <v>1:22</v>
      </c>
      <c r="K30" t="b">
        <f ca="1"/>
        <v>0</v>
      </c>
      <c r="L30" t="b">
        <f ca="1"/>
        <v>0</v>
      </c>
      <c r="M30" t="b">
        <f ca="1"/>
        <v>0</v>
      </c>
      <c r="N30" t="str">
        <f ca="1"/>
        <v>Maestro</v>
      </c>
      <c r="O30" t="b">
        <f ca="1"/>
        <v>0</v>
      </c>
      <c r="P30">
        <f ca="1"/>
        <v>0</v>
      </c>
      <c r="Q30">
        <f ca="1"/>
        <v>0</v>
      </c>
      <c r="R30">
        <f ca="1"/>
        <v>0</v>
      </c>
      <c r="S30">
        <f ca="1"/>
        <v>0</v>
      </c>
      <c r="T30">
        <f ca="1"/>
        <v>0</v>
      </c>
      <c r="U30">
        <f ca="1"/>
        <v>0</v>
      </c>
      <c r="V30">
        <f ca="1"/>
        <v>0</v>
      </c>
      <c r="W30">
        <f ca="1"/>
        <v>0</v>
      </c>
      <c r="X30">
        <f ca="1"/>
        <v>0</v>
      </c>
      <c r="Y30">
        <f ca="1"/>
        <v>0</v>
      </c>
      <c r="Z30">
        <f ca="1"/>
        <v>6</v>
      </c>
      <c r="AA30">
        <f ca="1"/>
        <v>0</v>
      </c>
      <c r="AB30">
        <f ca="1"/>
        <v>0</v>
      </c>
      <c r="AC30">
        <f ca="1"/>
        <v>0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  <c r="AI30">
        <f ca="1"/>
        <v>0</v>
      </c>
      <c r="AJ30">
        <f ca="1"/>
        <v>0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  <c r="AQ30">
        <f ca="1"/>
        <v>0</v>
      </c>
      <c r="AR30">
        <f ca="1"/>
        <v>0</v>
      </c>
      <c r="AS30">
        <f ca="1"/>
        <v>0</v>
      </c>
      <c r="AT30">
        <f ca="1"/>
        <v>0</v>
      </c>
      <c r="AU30">
        <f ca="1"/>
        <v>0</v>
      </c>
      <c r="AV30">
        <f ca="1"/>
        <v>0</v>
      </c>
      <c r="AW30">
        <f ca="1"/>
        <v>0</v>
      </c>
      <c r="AX30">
        <f ca="1"/>
        <v>0</v>
      </c>
      <c r="AY30">
        <f ca="1"/>
        <v>0</v>
      </c>
      <c r="AZ30">
        <f ca="1"/>
        <v>0</v>
      </c>
      <c r="BA30">
        <f ca="1"/>
        <v>0</v>
      </c>
      <c r="BB30">
        <f ca="1"/>
        <v>0</v>
      </c>
      <c r="BC30">
        <f ca="1"/>
        <v>0</v>
      </c>
      <c r="BD30">
        <f ca="1"/>
        <v>0</v>
      </c>
      <c r="BE30">
        <f ca="1"/>
        <v>0</v>
      </c>
      <c r="BF30">
        <f ca="1"/>
        <v>0</v>
      </c>
      <c r="BG30">
        <f ca="1"/>
        <v>0</v>
      </c>
      <c r="BH30">
        <f ca="1"/>
        <v>0</v>
      </c>
      <c r="BI30">
        <f ca="1"/>
        <v>0</v>
      </c>
      <c r="BJ30">
        <f ca="1"/>
        <v>0</v>
      </c>
      <c r="BK30">
        <f ca="1"/>
        <v>0</v>
      </c>
      <c r="BL30">
        <f ca="1"/>
        <v>0</v>
      </c>
      <c r="BM30">
        <f ca="1"/>
        <v>0</v>
      </c>
      <c r="BN30">
        <f ca="1"/>
        <v>0</v>
      </c>
      <c r="BO30">
        <f ca="1"/>
        <v>0</v>
      </c>
      <c r="BP30">
        <f ca="1"/>
        <v>0</v>
      </c>
      <c r="BQ30">
        <f ca="1"/>
        <v>0</v>
      </c>
      <c r="BR30" t="str">
        <f ca="1"/>
        <v/>
      </c>
      <c r="BS30">
        <f ca="1"/>
        <v>0</v>
      </c>
      <c r="BT30">
        <f ca="1"/>
        <v>0</v>
      </c>
      <c r="BU30" t="b">
        <f ca="1"/>
        <v>0</v>
      </c>
      <c r="BV30" t="b">
        <f ca="1"/>
        <v>0</v>
      </c>
      <c r="BW30">
        <f ca="1"/>
        <v>0</v>
      </c>
      <c r="BX30">
        <f ca="1"/>
        <v>0</v>
      </c>
      <c r="BY30">
        <f ca="1"/>
        <v>0</v>
      </c>
      <c r="BZ30">
        <f ca="1"/>
        <v>0</v>
      </c>
      <c r="CA30">
        <f ca="1"/>
        <v>0</v>
      </c>
      <c r="CB30">
        <f ca="1"/>
        <v>0</v>
      </c>
      <c r="CC30" t="b">
        <f ca="1"/>
        <v>0</v>
      </c>
      <c r="CD30" t="b">
        <f ca="1"/>
        <v>0</v>
      </c>
      <c r="CE30">
        <f ca="1"/>
        <v>0</v>
      </c>
      <c r="CF30">
        <f ca="1"/>
        <v>0</v>
      </c>
      <c r="CG30">
        <f ca="1"/>
        <v>0</v>
      </c>
      <c r="CH30">
        <f ca="1"/>
        <v>82</v>
      </c>
      <c r="CI30">
        <f ca="1"/>
        <v>98</v>
      </c>
      <c r="CJ30">
        <f ca="1"/>
        <v>0</v>
      </c>
      <c r="CK30">
        <f ca="1"/>
        <v>0</v>
      </c>
      <c r="CL30">
        <f ca="1"/>
        <v>0</v>
      </c>
      <c r="CM30">
        <f ca="1"/>
        <v>0</v>
      </c>
      <c r="CN30">
        <f ca="1"/>
        <v>0</v>
      </c>
      <c r="CO30">
        <f ca="1"/>
        <v>0</v>
      </c>
      <c r="CP30">
        <f ca="1"/>
        <v>0</v>
      </c>
      <c r="CQ30">
        <f ca="1"/>
        <v>0</v>
      </c>
      <c r="CR30">
        <f ca="1"/>
        <v>0</v>
      </c>
      <c r="CS30">
        <f ca="1"/>
        <v>0</v>
      </c>
      <c r="CT30">
        <f ca="1"/>
        <v>0</v>
      </c>
      <c r="CU30" t="b">
        <f ca="1"/>
        <v>0</v>
      </c>
      <c r="CV30" t="b">
        <f ca="1"/>
        <v>0</v>
      </c>
      <c r="CW30">
        <f ca="1"/>
        <v>52</v>
      </c>
      <c r="CX30">
        <f ca="1"/>
        <v>98</v>
      </c>
      <c r="CY30">
        <f ca="1"/>
        <v>0</v>
      </c>
      <c r="CZ30">
        <f ca="1"/>
        <v>0</v>
      </c>
      <c r="DA30">
        <f ca="1"/>
        <v>0</v>
      </c>
      <c r="DB30" t="b">
        <f ca="1"/>
        <v>0</v>
      </c>
      <c r="DC30" t="b">
        <f ca="1"/>
        <v>0</v>
      </c>
      <c r="DD30">
        <f ca="1"/>
        <v>0</v>
      </c>
      <c r="DE30" t="b">
        <f ca="1"/>
        <v>0</v>
      </c>
      <c r="DF30">
        <f ca="1"/>
        <v>0</v>
      </c>
    </row>
    <row r="31" spans="1:110" x14ac:dyDescent="0.2">
      <c r="A31" t="str">
        <f ca="1"/>
        <v>5_30 Chalet</v>
      </c>
      <c r="B31">
        <f ca="1"/>
        <v>7</v>
      </c>
      <c r="C31">
        <f ca="1"/>
        <v>0</v>
      </c>
      <c r="D31">
        <f ca="1"/>
        <v>0</v>
      </c>
      <c r="E31">
        <f ca="1"/>
        <v>0</v>
      </c>
      <c r="F31">
        <f ca="1"/>
        <v>0</v>
      </c>
      <c r="G31">
        <f ca="1"/>
        <v>0</v>
      </c>
      <c r="H31">
        <f ca="1"/>
        <v>0</v>
      </c>
      <c r="I31">
        <f ca="1"/>
        <v>0</v>
      </c>
      <c r="J31" t="str">
        <f ca="1"/>
        <v>2:13</v>
      </c>
      <c r="K31" t="b">
        <f ca="1"/>
        <v>0</v>
      </c>
      <c r="L31" t="b">
        <f ca="1"/>
        <v>0</v>
      </c>
      <c r="M31" t="b">
        <f ca="1"/>
        <v>0</v>
      </c>
      <c r="N31" t="str">
        <f ca="1"/>
        <v>Ace</v>
      </c>
      <c r="O31" t="b">
        <f ca="1"/>
        <v>0</v>
      </c>
      <c r="P31">
        <f ca="1"/>
        <v>0</v>
      </c>
      <c r="Q31">
        <f ca="1"/>
        <v>0</v>
      </c>
      <c r="R31">
        <f ca="1"/>
        <v>0</v>
      </c>
      <c r="S31">
        <f ca="1"/>
        <v>0</v>
      </c>
      <c r="T31">
        <f ca="1"/>
        <v>0</v>
      </c>
      <c r="U31">
        <f ca="1"/>
        <v>0</v>
      </c>
      <c r="V31">
        <f ca="1"/>
        <v>0</v>
      </c>
      <c r="W31">
        <f ca="1"/>
        <v>0</v>
      </c>
      <c r="X31">
        <f ca="1"/>
        <v>0</v>
      </c>
      <c r="Y31">
        <f ca="1"/>
        <v>0</v>
      </c>
      <c r="Z31">
        <f ca="1"/>
        <v>7</v>
      </c>
      <c r="AA31">
        <f ca="1"/>
        <v>0</v>
      </c>
      <c r="AB31">
        <f ca="1"/>
        <v>0</v>
      </c>
      <c r="AC31">
        <f ca="1"/>
        <v>0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  <c r="AI31">
        <f ca="1"/>
        <v>0</v>
      </c>
      <c r="AJ31">
        <f ca="1"/>
        <v>0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  <c r="AQ31">
        <f ca="1"/>
        <v>0</v>
      </c>
      <c r="AR31">
        <f ca="1"/>
        <v>0</v>
      </c>
      <c r="AS31">
        <f ca="1"/>
        <v>0</v>
      </c>
      <c r="AT31">
        <f ca="1"/>
        <v>0</v>
      </c>
      <c r="AU31">
        <f ca="1"/>
        <v>0</v>
      </c>
      <c r="AV31">
        <f ca="1"/>
        <v>0</v>
      </c>
      <c r="AW31">
        <f ca="1"/>
        <v>0</v>
      </c>
      <c r="AX31">
        <f ca="1"/>
        <v>0</v>
      </c>
      <c r="AY31">
        <f ca="1"/>
        <v>0</v>
      </c>
      <c r="AZ31">
        <f ca="1"/>
        <v>0</v>
      </c>
      <c r="BA31">
        <f ca="1"/>
        <v>0</v>
      </c>
      <c r="BB31">
        <f ca="1"/>
        <v>0</v>
      </c>
      <c r="BC31">
        <f ca="1"/>
        <v>0</v>
      </c>
      <c r="BD31">
        <f ca="1"/>
        <v>0</v>
      </c>
      <c r="BE31">
        <f ca="1"/>
        <v>0</v>
      </c>
      <c r="BF31">
        <f ca="1"/>
        <v>0</v>
      </c>
      <c r="BG31">
        <f ca="1"/>
        <v>0</v>
      </c>
      <c r="BH31">
        <f ca="1"/>
        <v>0</v>
      </c>
      <c r="BI31">
        <f ca="1"/>
        <v>0</v>
      </c>
      <c r="BJ31">
        <f ca="1"/>
        <v>0</v>
      </c>
      <c r="BK31">
        <f ca="1"/>
        <v>0</v>
      </c>
      <c r="BL31">
        <f ca="1"/>
        <v>0</v>
      </c>
      <c r="BM31">
        <f ca="1"/>
        <v>0</v>
      </c>
      <c r="BN31">
        <f ca="1"/>
        <v>0</v>
      </c>
      <c r="BO31">
        <f ca="1"/>
        <v>0</v>
      </c>
      <c r="BP31">
        <f ca="1"/>
        <v>0</v>
      </c>
      <c r="BQ31">
        <f ca="1"/>
        <v>0</v>
      </c>
      <c r="BR31" t="str">
        <f ca="1"/>
        <v/>
      </c>
      <c r="BS31">
        <f ca="1"/>
        <v>0</v>
      </c>
      <c r="BT31">
        <f ca="1"/>
        <v>0</v>
      </c>
      <c r="BU31" t="b">
        <f ca="1"/>
        <v>0</v>
      </c>
      <c r="BV31" t="b">
        <f ca="1"/>
        <v>0</v>
      </c>
      <c r="BW31">
        <f ca="1"/>
        <v>0</v>
      </c>
      <c r="BX31">
        <f ca="1"/>
        <v>0</v>
      </c>
      <c r="BY31">
        <f ca="1"/>
        <v>0</v>
      </c>
      <c r="BZ31">
        <f ca="1"/>
        <v>0</v>
      </c>
      <c r="CA31">
        <f ca="1"/>
        <v>0</v>
      </c>
      <c r="CB31">
        <f ca="1"/>
        <v>0</v>
      </c>
      <c r="CC31" t="b">
        <f ca="1"/>
        <v>0</v>
      </c>
      <c r="CD31" t="b">
        <f ca="1"/>
        <v>0</v>
      </c>
      <c r="CE31">
        <f ca="1"/>
        <v>0</v>
      </c>
      <c r="CF31">
        <f ca="1"/>
        <v>0</v>
      </c>
      <c r="CG31">
        <f ca="1"/>
        <v>0</v>
      </c>
      <c r="CH31">
        <f ca="1"/>
        <v>133</v>
      </c>
      <c r="CI31">
        <f ca="1"/>
        <v>47</v>
      </c>
      <c r="CJ31">
        <f ca="1"/>
        <v>0</v>
      </c>
      <c r="CK31">
        <f ca="1"/>
        <v>0</v>
      </c>
      <c r="CL31">
        <f ca="1"/>
        <v>0</v>
      </c>
      <c r="CM31">
        <f ca="1"/>
        <v>0</v>
      </c>
      <c r="CN31">
        <f ca="1"/>
        <v>0</v>
      </c>
      <c r="CO31">
        <f ca="1"/>
        <v>0</v>
      </c>
      <c r="CP31">
        <f ca="1"/>
        <v>0</v>
      </c>
      <c r="CQ31">
        <f ca="1"/>
        <v>0</v>
      </c>
      <c r="CR31">
        <f ca="1"/>
        <v>0</v>
      </c>
      <c r="CS31">
        <f ca="1"/>
        <v>0</v>
      </c>
      <c r="CT31">
        <f ca="1"/>
        <v>0</v>
      </c>
      <c r="CU31">
        <f ca="1"/>
        <v>0</v>
      </c>
      <c r="CV31">
        <f ca="1"/>
        <v>0</v>
      </c>
      <c r="CW31">
        <f ca="1"/>
        <v>0</v>
      </c>
      <c r="CX31">
        <f ca="1"/>
        <v>0</v>
      </c>
      <c r="CY31">
        <f ca="1"/>
        <v>0</v>
      </c>
      <c r="CZ31">
        <f ca="1"/>
        <v>0</v>
      </c>
      <c r="DA31">
        <f ca="1"/>
        <v>0</v>
      </c>
      <c r="DB31" t="b">
        <f ca="1"/>
        <v>0</v>
      </c>
      <c r="DC31" t="b">
        <f ca="1"/>
        <v>0</v>
      </c>
      <c r="DD31">
        <f ca="1"/>
        <v>0</v>
      </c>
      <c r="DE31" t="b">
        <f ca="1"/>
        <v>0</v>
      </c>
      <c r="DF31">
        <f ca="1"/>
        <v>0</v>
      </c>
    </row>
    <row r="32" spans="1:110" x14ac:dyDescent="0.2">
      <c r="A32" t="str">
        <f ca="1"/>
        <v>5_30 Chalet</v>
      </c>
      <c r="B32">
        <f ca="1"/>
        <v>8</v>
      </c>
      <c r="C32">
        <f ca="1"/>
        <v>0</v>
      </c>
      <c r="D32">
        <f ca="1"/>
        <v>0</v>
      </c>
      <c r="E32">
        <f ca="1"/>
        <v>0</v>
      </c>
      <c r="F32">
        <f ca="1"/>
        <v>0</v>
      </c>
      <c r="G32">
        <f ca="1"/>
        <v>0</v>
      </c>
      <c r="H32">
        <f ca="1"/>
        <v>0</v>
      </c>
      <c r="I32">
        <f ca="1"/>
        <v>0</v>
      </c>
      <c r="J32" t="str">
        <f ca="1"/>
        <v>1:54</v>
      </c>
      <c r="K32" t="b">
        <f ca="1"/>
        <v>0</v>
      </c>
      <c r="L32" t="b">
        <f ca="1"/>
        <v>0</v>
      </c>
      <c r="M32" t="b">
        <f ca="1"/>
        <v>0</v>
      </c>
      <c r="N32" t="str">
        <f ca="1"/>
        <v>Ace</v>
      </c>
      <c r="O32" t="b">
        <f ca="1"/>
        <v>0</v>
      </c>
      <c r="P32">
        <f ca="1"/>
        <v>0</v>
      </c>
      <c r="Q32">
        <f ca="1"/>
        <v>0</v>
      </c>
      <c r="R32">
        <f ca="1"/>
        <v>0</v>
      </c>
      <c r="S32">
        <f ca="1"/>
        <v>0</v>
      </c>
      <c r="T32">
        <f ca="1"/>
        <v>0</v>
      </c>
      <c r="U32">
        <f ca="1"/>
        <v>0</v>
      </c>
      <c r="V32">
        <f ca="1"/>
        <v>0</v>
      </c>
      <c r="W32">
        <f ca="1"/>
        <v>0</v>
      </c>
      <c r="X32">
        <f ca="1"/>
        <v>0</v>
      </c>
      <c r="Y32">
        <f ca="1"/>
        <v>0</v>
      </c>
      <c r="Z32">
        <f ca="1"/>
        <v>8</v>
      </c>
      <c r="AA32">
        <f ca="1"/>
        <v>0</v>
      </c>
      <c r="AB32">
        <f ca="1"/>
        <v>0</v>
      </c>
      <c r="AC32">
        <f ca="1"/>
        <v>0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  <c r="AI32">
        <f ca="1"/>
        <v>0</v>
      </c>
      <c r="AJ32">
        <f ca="1"/>
        <v>0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  <c r="AQ32">
        <f ca="1"/>
        <v>0</v>
      </c>
      <c r="AR32">
        <f ca="1"/>
        <v>0</v>
      </c>
      <c r="AS32">
        <f ca="1"/>
        <v>0</v>
      </c>
      <c r="AT32">
        <f ca="1"/>
        <v>0</v>
      </c>
      <c r="AU32">
        <f ca="1"/>
        <v>0</v>
      </c>
      <c r="AV32">
        <f ca="1"/>
        <v>0</v>
      </c>
      <c r="AW32">
        <f ca="1"/>
        <v>0</v>
      </c>
      <c r="AX32">
        <f ca="1"/>
        <v>0</v>
      </c>
      <c r="AY32">
        <f ca="1"/>
        <v>0</v>
      </c>
      <c r="AZ32">
        <f ca="1"/>
        <v>0</v>
      </c>
      <c r="BA32">
        <f ca="1"/>
        <v>0</v>
      </c>
      <c r="BB32">
        <f ca="1"/>
        <v>0</v>
      </c>
      <c r="BC32">
        <f ca="1"/>
        <v>0</v>
      </c>
      <c r="BD32">
        <f ca="1"/>
        <v>0</v>
      </c>
      <c r="BE32">
        <f ca="1"/>
        <v>0</v>
      </c>
      <c r="BF32">
        <f ca="1"/>
        <v>0</v>
      </c>
      <c r="BG32">
        <f ca="1"/>
        <v>0</v>
      </c>
      <c r="BH32">
        <f ca="1"/>
        <v>0</v>
      </c>
      <c r="BI32">
        <f ca="1"/>
        <v>0</v>
      </c>
      <c r="BJ32">
        <f ca="1"/>
        <v>0</v>
      </c>
      <c r="BK32">
        <f ca="1"/>
        <v>0</v>
      </c>
      <c r="BL32">
        <f ca="1"/>
        <v>0</v>
      </c>
      <c r="BM32">
        <f ca="1"/>
        <v>0</v>
      </c>
      <c r="BN32">
        <f ca="1"/>
        <v>0</v>
      </c>
      <c r="BO32">
        <f ca="1"/>
        <v>0</v>
      </c>
      <c r="BP32">
        <f ca="1"/>
        <v>0</v>
      </c>
      <c r="BQ32">
        <f ca="1"/>
        <v>0</v>
      </c>
      <c r="BR32" t="str">
        <f ca="1"/>
        <v/>
      </c>
      <c r="BS32">
        <f ca="1"/>
        <v>0</v>
      </c>
      <c r="BT32">
        <f ca="1"/>
        <v>0</v>
      </c>
      <c r="BU32" t="b">
        <f ca="1"/>
        <v>0</v>
      </c>
      <c r="BV32" t="b">
        <f ca="1"/>
        <v>0</v>
      </c>
      <c r="BW32">
        <f ca="1"/>
        <v>0</v>
      </c>
      <c r="BX32">
        <f ca="1"/>
        <v>0</v>
      </c>
      <c r="BY32">
        <f ca="1"/>
        <v>0</v>
      </c>
      <c r="BZ32">
        <f ca="1"/>
        <v>0</v>
      </c>
      <c r="CA32">
        <f ca="1"/>
        <v>0</v>
      </c>
      <c r="CB32">
        <f ca="1"/>
        <v>0</v>
      </c>
      <c r="CC32" t="b">
        <f ca="1"/>
        <v>0</v>
      </c>
      <c r="CD32" t="b">
        <f ca="1"/>
        <v>0</v>
      </c>
      <c r="CE32">
        <f ca="1"/>
        <v>0</v>
      </c>
      <c r="CF32">
        <f ca="1"/>
        <v>0</v>
      </c>
      <c r="CG32">
        <f ca="1"/>
        <v>0</v>
      </c>
      <c r="CH32">
        <f ca="1"/>
        <v>114</v>
      </c>
      <c r="CI32">
        <f ca="1"/>
        <v>66</v>
      </c>
      <c r="CJ32">
        <f ca="1"/>
        <v>0</v>
      </c>
      <c r="CK32">
        <f ca="1"/>
        <v>0</v>
      </c>
      <c r="CL32">
        <f ca="1"/>
        <v>0</v>
      </c>
      <c r="CM32">
        <f ca="1"/>
        <v>0</v>
      </c>
      <c r="CN32">
        <f ca="1"/>
        <v>0</v>
      </c>
      <c r="CO32">
        <f ca="1"/>
        <v>0</v>
      </c>
      <c r="CP32">
        <f ca="1"/>
        <v>0</v>
      </c>
      <c r="CQ32">
        <f ca="1"/>
        <v>0</v>
      </c>
      <c r="CR32">
        <f ca="1"/>
        <v>0</v>
      </c>
      <c r="CS32">
        <f ca="1"/>
        <v>0</v>
      </c>
      <c r="CT32">
        <f ca="1"/>
        <v>0</v>
      </c>
      <c r="CU32">
        <f ca="1"/>
        <v>0</v>
      </c>
      <c r="CV32">
        <f ca="1"/>
        <v>0</v>
      </c>
      <c r="CW32">
        <f ca="1"/>
        <v>0</v>
      </c>
      <c r="CX32">
        <f ca="1"/>
        <v>0</v>
      </c>
      <c r="CY32">
        <f ca="1"/>
        <v>0</v>
      </c>
      <c r="CZ32">
        <f ca="1"/>
        <v>0</v>
      </c>
      <c r="DA32">
        <f ca="1"/>
        <v>0</v>
      </c>
      <c r="DB32" t="b">
        <f ca="1"/>
        <v>0</v>
      </c>
      <c r="DC32" t="b">
        <f ca="1"/>
        <v>0</v>
      </c>
      <c r="DD32">
        <f ca="1"/>
        <v>0</v>
      </c>
      <c r="DE32" t="b">
        <f ca="1"/>
        <v>0</v>
      </c>
      <c r="DF32">
        <f ca="1"/>
        <v>0</v>
      </c>
    </row>
    <row r="33" spans="1:110" x14ac:dyDescent="0.2">
      <c r="A33" t="str">
        <f ca="1"/>
        <v>5_30 Chalet</v>
      </c>
      <c r="B33">
        <f ca="1"/>
        <v>9</v>
      </c>
      <c r="C33">
        <f ca="1"/>
        <v>0</v>
      </c>
      <c r="D33">
        <f ca="1"/>
        <v>0</v>
      </c>
      <c r="E33">
        <f ca="1"/>
        <v>0</v>
      </c>
      <c r="F33">
        <f ca="1"/>
        <v>0</v>
      </c>
      <c r="G33">
        <f ca="1"/>
        <v>0</v>
      </c>
      <c r="H33">
        <f ca="1"/>
        <v>0</v>
      </c>
      <c r="I33">
        <f ca="1"/>
        <v>0</v>
      </c>
      <c r="J33" t="str">
        <f ca="1"/>
        <v>2:00</v>
      </c>
      <c r="K33" t="b">
        <f ca="1"/>
        <v>0</v>
      </c>
      <c r="L33" t="b">
        <f ca="1"/>
        <v>1</v>
      </c>
      <c r="M33" t="b">
        <f ca="1"/>
        <v>0</v>
      </c>
      <c r="N33" t="str">
        <f ca="1"/>
        <v>Ace</v>
      </c>
      <c r="O33" t="b">
        <f ca="1"/>
        <v>0</v>
      </c>
      <c r="P33">
        <f ca="1"/>
        <v>0</v>
      </c>
      <c r="Q33">
        <f ca="1"/>
        <v>0</v>
      </c>
      <c r="R33">
        <f ca="1"/>
        <v>0</v>
      </c>
      <c r="S33">
        <f ca="1"/>
        <v>0</v>
      </c>
      <c r="T33">
        <f ca="1"/>
        <v>0</v>
      </c>
      <c r="U33">
        <f ca="1"/>
        <v>0</v>
      </c>
      <c r="V33">
        <f ca="1"/>
        <v>0</v>
      </c>
      <c r="W33">
        <f ca="1"/>
        <v>0</v>
      </c>
      <c r="X33">
        <f ca="1"/>
        <v>0</v>
      </c>
      <c r="Y33">
        <f ca="1"/>
        <v>0</v>
      </c>
      <c r="Z33">
        <f ca="1"/>
        <v>9</v>
      </c>
      <c r="AA33">
        <f ca="1"/>
        <v>0</v>
      </c>
      <c r="AB33">
        <f ca="1"/>
        <v>0</v>
      </c>
      <c r="AC33">
        <f ca="1"/>
        <v>0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  <c r="AI33">
        <f ca="1"/>
        <v>0</v>
      </c>
      <c r="AJ33">
        <f ca="1"/>
        <v>0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  <c r="AQ33">
        <f ca="1"/>
        <v>0</v>
      </c>
      <c r="AR33">
        <f ca="1"/>
        <v>0</v>
      </c>
      <c r="AS33">
        <f ca="1"/>
        <v>0</v>
      </c>
      <c r="AT33">
        <f ca="1"/>
        <v>0</v>
      </c>
      <c r="AU33">
        <f ca="1"/>
        <v>0</v>
      </c>
      <c r="AV33">
        <f ca="1"/>
        <v>0</v>
      </c>
      <c r="AW33">
        <f ca="1"/>
        <v>0</v>
      </c>
      <c r="AX33">
        <f ca="1"/>
        <v>0</v>
      </c>
      <c r="AY33">
        <f ca="1"/>
        <v>0</v>
      </c>
      <c r="AZ33">
        <f ca="1"/>
        <v>0</v>
      </c>
      <c r="BA33">
        <f ca="1"/>
        <v>0</v>
      </c>
      <c r="BB33">
        <f ca="1"/>
        <v>0</v>
      </c>
      <c r="BC33">
        <f ca="1"/>
        <v>0</v>
      </c>
      <c r="BD33">
        <f ca="1"/>
        <v>0</v>
      </c>
      <c r="BE33">
        <f ca="1"/>
        <v>0</v>
      </c>
      <c r="BF33">
        <f ca="1"/>
        <v>0</v>
      </c>
      <c r="BG33">
        <f ca="1"/>
        <v>0</v>
      </c>
      <c r="BH33">
        <f ca="1"/>
        <v>0</v>
      </c>
      <c r="BI33">
        <f ca="1"/>
        <v>0</v>
      </c>
      <c r="BJ33">
        <f ca="1"/>
        <v>0</v>
      </c>
      <c r="BK33">
        <f ca="1"/>
        <v>0</v>
      </c>
      <c r="BL33">
        <f ca="1"/>
        <v>0</v>
      </c>
      <c r="BM33">
        <f ca="1"/>
        <v>0</v>
      </c>
      <c r="BN33">
        <f ca="1"/>
        <v>0</v>
      </c>
      <c r="BO33">
        <f ca="1"/>
        <v>0</v>
      </c>
      <c r="BP33">
        <f ca="1"/>
        <v>0</v>
      </c>
      <c r="BQ33">
        <f ca="1"/>
        <v>0</v>
      </c>
      <c r="BR33" t="str">
        <f ca="1"/>
        <v/>
      </c>
      <c r="BS33">
        <f ca="1"/>
        <v>0</v>
      </c>
      <c r="BT33">
        <f ca="1"/>
        <v>0</v>
      </c>
      <c r="BU33" t="b">
        <f ca="1"/>
        <v>0</v>
      </c>
      <c r="BV33" t="b">
        <f ca="1"/>
        <v>0</v>
      </c>
      <c r="BW33">
        <f ca="1"/>
        <v>0</v>
      </c>
      <c r="BX33">
        <f ca="1"/>
        <v>0</v>
      </c>
      <c r="BY33">
        <f ca="1"/>
        <v>0</v>
      </c>
      <c r="BZ33">
        <f ca="1"/>
        <v>0</v>
      </c>
      <c r="CA33">
        <f ca="1"/>
        <v>0</v>
      </c>
      <c r="CB33">
        <f ca="1"/>
        <v>0</v>
      </c>
      <c r="CC33" t="b">
        <f ca="1"/>
        <v>0</v>
      </c>
      <c r="CD33" t="b">
        <f ca="1"/>
        <v>1</v>
      </c>
      <c r="CE33">
        <f ca="1"/>
        <v>0</v>
      </c>
      <c r="CF33">
        <f ca="1"/>
        <v>0</v>
      </c>
      <c r="CG33">
        <f ca="1"/>
        <v>0</v>
      </c>
      <c r="CH33">
        <f ca="1"/>
        <v>120</v>
      </c>
      <c r="CI33">
        <f ca="1"/>
        <v>60</v>
      </c>
      <c r="CJ33">
        <f ca="1"/>
        <v>0</v>
      </c>
      <c r="CK33">
        <f ca="1"/>
        <v>0</v>
      </c>
      <c r="CL33">
        <f ca="1"/>
        <v>0</v>
      </c>
      <c r="CM33">
        <f ca="1"/>
        <v>0</v>
      </c>
      <c r="CN33">
        <f ca="1"/>
        <v>0</v>
      </c>
      <c r="CO33">
        <f ca="1"/>
        <v>0</v>
      </c>
      <c r="CP33">
        <f ca="1"/>
        <v>0</v>
      </c>
      <c r="CQ33">
        <f ca="1"/>
        <v>0</v>
      </c>
      <c r="CR33">
        <f ca="1"/>
        <v>0</v>
      </c>
      <c r="CS33">
        <f ca="1"/>
        <v>0</v>
      </c>
      <c r="CT33">
        <f ca="1"/>
        <v>0</v>
      </c>
      <c r="CU33">
        <f ca="1"/>
        <v>0</v>
      </c>
      <c r="CV33">
        <f ca="1"/>
        <v>0</v>
      </c>
      <c r="CW33">
        <f ca="1"/>
        <v>0</v>
      </c>
      <c r="CX33">
        <f ca="1"/>
        <v>0</v>
      </c>
      <c r="CY33">
        <f ca="1"/>
        <v>0</v>
      </c>
      <c r="CZ33">
        <f ca="1"/>
        <v>0</v>
      </c>
      <c r="DA33">
        <f ca="1"/>
        <v>0</v>
      </c>
      <c r="DB33" t="b">
        <f ca="1"/>
        <v>1</v>
      </c>
      <c r="DC33" t="b">
        <f ca="1"/>
        <v>0</v>
      </c>
      <c r="DD33">
        <f ca="1"/>
        <v>0</v>
      </c>
      <c r="DE33" t="b">
        <f ca="1"/>
        <v>0</v>
      </c>
      <c r="DF33">
        <f ca="1"/>
        <v>0</v>
      </c>
    </row>
    <row r="34" spans="1:110" x14ac:dyDescent="0.2">
      <c r="A34" t="str">
        <f ca="1"/>
        <v>5_30 Chalet</v>
      </c>
      <c r="B34">
        <f ca="1"/>
        <v>10</v>
      </c>
      <c r="C34">
        <f ca="1"/>
        <v>0</v>
      </c>
      <c r="D34">
        <f ca="1"/>
        <v>0</v>
      </c>
      <c r="E34">
        <f ca="1"/>
        <v>0</v>
      </c>
      <c r="F34">
        <f ca="1"/>
        <v>0</v>
      </c>
      <c r="G34">
        <f ca="1"/>
        <v>0</v>
      </c>
      <c r="H34">
        <f ca="1"/>
        <v>0</v>
      </c>
      <c r="I34">
        <f ca="1"/>
        <v>0</v>
      </c>
      <c r="J34">
        <f ca="1"/>
        <v>0</v>
      </c>
      <c r="K34" t="b">
        <f ca="1"/>
        <v>0</v>
      </c>
      <c r="L34" t="b">
        <f ca="1"/>
        <v>0</v>
      </c>
      <c r="M34" t="b">
        <f ca="1"/>
        <v>0</v>
      </c>
      <c r="N34" t="str">
        <f ca="1"/>
        <v>Ace</v>
      </c>
      <c r="O34" t="b">
        <f ca="1"/>
        <v>0</v>
      </c>
      <c r="P34">
        <f ca="1"/>
        <v>0</v>
      </c>
      <c r="Q34">
        <f ca="1"/>
        <v>0</v>
      </c>
      <c r="R34">
        <f ca="1"/>
        <v>0</v>
      </c>
      <c r="S34">
        <f ca="1"/>
        <v>0</v>
      </c>
      <c r="T34">
        <f ca="1"/>
        <v>0</v>
      </c>
      <c r="U34">
        <f ca="1"/>
        <v>0</v>
      </c>
      <c r="V34">
        <f ca="1"/>
        <v>0</v>
      </c>
      <c r="W34">
        <f ca="1"/>
        <v>0</v>
      </c>
      <c r="X34">
        <f ca="1"/>
        <v>0</v>
      </c>
      <c r="Y34">
        <f ca="1"/>
        <v>0</v>
      </c>
      <c r="Z34">
        <f ca="1"/>
        <v>10</v>
      </c>
      <c r="AA34">
        <f ca="1"/>
        <v>0</v>
      </c>
      <c r="AB34">
        <f ca="1"/>
        <v>0</v>
      </c>
      <c r="AC34">
        <f ca="1"/>
        <v>0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  <c r="AI34">
        <f ca="1"/>
        <v>0</v>
      </c>
      <c r="AJ34">
        <f ca="1"/>
        <v>0</v>
      </c>
      <c r="AK34">
        <f ca="1"/>
        <v>0</v>
      </c>
      <c r="AL34">
        <f ca="1"/>
        <v>0</v>
      </c>
      <c r="AM34">
        <f ca="1"/>
        <v>0</v>
      </c>
      <c r="AN34">
        <f ca="1"/>
        <v>0</v>
      </c>
      <c r="AO34">
        <f ca="1"/>
        <v>0</v>
      </c>
      <c r="AP34">
        <f ca="1"/>
        <v>0</v>
      </c>
      <c r="AQ34">
        <f ca="1"/>
        <v>0</v>
      </c>
      <c r="AR34">
        <f ca="1"/>
        <v>0</v>
      </c>
      <c r="AS34">
        <f ca="1"/>
        <v>0</v>
      </c>
      <c r="AT34">
        <f ca="1"/>
        <v>0</v>
      </c>
      <c r="AU34">
        <f ca="1"/>
        <v>0</v>
      </c>
      <c r="AV34">
        <f ca="1"/>
        <v>0</v>
      </c>
      <c r="AW34">
        <f ca="1"/>
        <v>0</v>
      </c>
      <c r="AX34">
        <f ca="1"/>
        <v>0</v>
      </c>
      <c r="AY34">
        <f ca="1"/>
        <v>0</v>
      </c>
      <c r="AZ34">
        <f ca="1"/>
        <v>0</v>
      </c>
      <c r="BA34">
        <f ca="1"/>
        <v>0</v>
      </c>
      <c r="BB34">
        <f ca="1"/>
        <v>0</v>
      </c>
      <c r="BC34">
        <f ca="1"/>
        <v>0</v>
      </c>
      <c r="BD34">
        <f ca="1"/>
        <v>0</v>
      </c>
      <c r="BE34">
        <f ca="1"/>
        <v>0</v>
      </c>
      <c r="BF34">
        <f ca="1"/>
        <v>0</v>
      </c>
      <c r="BG34">
        <f ca="1"/>
        <v>0</v>
      </c>
      <c r="BH34">
        <f ca="1"/>
        <v>0</v>
      </c>
      <c r="BI34">
        <f ca="1"/>
        <v>0</v>
      </c>
      <c r="BJ34">
        <f ca="1"/>
        <v>0</v>
      </c>
      <c r="BK34">
        <f ca="1"/>
        <v>0</v>
      </c>
      <c r="BL34">
        <f ca="1"/>
        <v>0</v>
      </c>
      <c r="BM34">
        <f ca="1"/>
        <v>0</v>
      </c>
      <c r="BN34">
        <f ca="1"/>
        <v>0</v>
      </c>
      <c r="BO34">
        <f ca="1"/>
        <v>0</v>
      </c>
      <c r="BP34">
        <f ca="1"/>
        <v>0</v>
      </c>
      <c r="BQ34">
        <f ca="1"/>
        <v>0</v>
      </c>
      <c r="BR34" t="str">
        <f ca="1"/>
        <v/>
      </c>
      <c r="BS34">
        <f ca="1"/>
        <v>0</v>
      </c>
      <c r="BT34">
        <f ca="1"/>
        <v>0</v>
      </c>
      <c r="BU34" t="b">
        <f ca="1"/>
        <v>0</v>
      </c>
      <c r="BV34" t="b">
        <f ca="1"/>
        <v>0</v>
      </c>
      <c r="BW34">
        <f ca="1"/>
        <v>0</v>
      </c>
      <c r="BX34">
        <f ca="1"/>
        <v>0</v>
      </c>
      <c r="BY34">
        <f ca="1"/>
        <v>0</v>
      </c>
      <c r="BZ34">
        <f ca="1"/>
        <v>0</v>
      </c>
      <c r="CA34">
        <f ca="1"/>
        <v>1</v>
      </c>
      <c r="CB34">
        <f ca="1"/>
        <v>0</v>
      </c>
      <c r="CC34" t="b">
        <f ca="1"/>
        <v>0</v>
      </c>
      <c r="CD34" t="b">
        <f ca="1"/>
        <v>1</v>
      </c>
      <c r="CE34">
        <f ca="1"/>
        <v>0</v>
      </c>
      <c r="CF34">
        <f ca="1"/>
        <v>0</v>
      </c>
      <c r="CG34">
        <f ca="1"/>
        <v>0</v>
      </c>
      <c r="CH34">
        <f ca="1"/>
        <v>0</v>
      </c>
      <c r="CI34" t="b">
        <f ca="1"/>
        <v>0</v>
      </c>
      <c r="CJ34">
        <f ca="1"/>
        <v>0</v>
      </c>
      <c r="CK34">
        <f ca="1"/>
        <v>0</v>
      </c>
      <c r="CL34">
        <f ca="1"/>
        <v>0</v>
      </c>
      <c r="CM34">
        <f ca="1"/>
        <v>0</v>
      </c>
      <c r="CN34">
        <f ca="1"/>
        <v>0</v>
      </c>
      <c r="CO34">
        <f ca="1"/>
        <v>0</v>
      </c>
      <c r="CP34">
        <f ca="1"/>
        <v>0</v>
      </c>
      <c r="CQ34">
        <f ca="1"/>
        <v>0</v>
      </c>
      <c r="CR34">
        <f ca="1"/>
        <v>0</v>
      </c>
      <c r="CS34">
        <f ca="1"/>
        <v>0</v>
      </c>
      <c r="CT34">
        <f ca="1"/>
        <v>0</v>
      </c>
      <c r="CU34">
        <f ca="1"/>
        <v>0</v>
      </c>
      <c r="CV34">
        <f ca="1"/>
        <v>0</v>
      </c>
      <c r="CW34">
        <f ca="1"/>
        <v>0</v>
      </c>
      <c r="CX34">
        <f ca="1"/>
        <v>0</v>
      </c>
      <c r="CY34">
        <f ca="1"/>
        <v>0</v>
      </c>
      <c r="CZ34">
        <f ca="1"/>
        <v>0</v>
      </c>
      <c r="DA34">
        <f ca="1"/>
        <v>0</v>
      </c>
      <c r="DB34" t="b">
        <f ca="1"/>
        <v>0</v>
      </c>
      <c r="DC34" t="b">
        <f ca="1"/>
        <v>0</v>
      </c>
      <c r="DD34">
        <f ca="1"/>
        <v>0</v>
      </c>
      <c r="DE34" t="b">
        <f ca="1"/>
        <v>0</v>
      </c>
      <c r="DF34">
        <f ca="1"/>
        <v>0</v>
      </c>
    </row>
    <row r="35" spans="1:110" x14ac:dyDescent="0.2">
      <c r="A35" t="str">
        <f ca="1"/>
        <v>5_30 Chalet</v>
      </c>
      <c r="B35">
        <f ca="1"/>
        <v>11</v>
      </c>
      <c r="C35">
        <f ca="1"/>
        <v>0</v>
      </c>
      <c r="D35">
        <f ca="1"/>
        <v>0</v>
      </c>
      <c r="E35">
        <f ca="1"/>
        <v>0</v>
      </c>
      <c r="F35">
        <f ca="1"/>
        <v>0</v>
      </c>
      <c r="G35">
        <f ca="1"/>
        <v>0</v>
      </c>
      <c r="H35">
        <f ca="1"/>
        <v>0</v>
      </c>
      <c r="I35">
        <f ca="1"/>
        <v>0</v>
      </c>
      <c r="J35" t="str">
        <f ca="1"/>
        <v>0:01</v>
      </c>
      <c r="K35" t="b">
        <f ca="1"/>
        <v>0</v>
      </c>
      <c r="L35" t="b">
        <f ca="1"/>
        <v>0</v>
      </c>
      <c r="M35" t="b">
        <f ca="1"/>
        <v>0</v>
      </c>
      <c r="N35" t="str">
        <f ca="1"/>
        <v>Ace</v>
      </c>
      <c r="O35" t="b">
        <f ca="1"/>
        <v>0</v>
      </c>
      <c r="P35">
        <f ca="1"/>
        <v>0</v>
      </c>
      <c r="Q35">
        <f ca="1"/>
        <v>0</v>
      </c>
      <c r="R35">
        <f ca="1"/>
        <v>0</v>
      </c>
      <c r="S35">
        <f ca="1"/>
        <v>0</v>
      </c>
      <c r="T35">
        <f ca="1"/>
        <v>0</v>
      </c>
      <c r="U35">
        <f ca="1"/>
        <v>0</v>
      </c>
      <c r="V35">
        <f ca="1"/>
        <v>0</v>
      </c>
      <c r="W35">
        <f ca="1"/>
        <v>0</v>
      </c>
      <c r="X35">
        <f ca="1"/>
        <v>0</v>
      </c>
      <c r="Y35">
        <f ca="1"/>
        <v>0</v>
      </c>
      <c r="Z35">
        <f ca="1"/>
        <v>11</v>
      </c>
      <c r="AA35">
        <f ca="1"/>
        <v>0</v>
      </c>
      <c r="AB35">
        <f ca="1"/>
        <v>0</v>
      </c>
      <c r="AC35">
        <f ca="1"/>
        <v>0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  <c r="AI35">
        <f ca="1"/>
        <v>0</v>
      </c>
      <c r="AJ35">
        <f ca="1"/>
        <v>0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  <c r="AQ35">
        <f ca="1"/>
        <v>0</v>
      </c>
      <c r="AR35">
        <f ca="1"/>
        <v>0</v>
      </c>
      <c r="AS35">
        <f ca="1"/>
        <v>0</v>
      </c>
      <c r="AT35">
        <f ca="1"/>
        <v>0</v>
      </c>
      <c r="AU35">
        <f ca="1"/>
        <v>0</v>
      </c>
      <c r="AV35">
        <f ca="1"/>
        <v>0</v>
      </c>
      <c r="AW35">
        <f ca="1"/>
        <v>0</v>
      </c>
      <c r="AX35">
        <f ca="1"/>
        <v>0</v>
      </c>
      <c r="AY35">
        <f ca="1"/>
        <v>0</v>
      </c>
      <c r="AZ35">
        <f ca="1"/>
        <v>0</v>
      </c>
      <c r="BA35">
        <f ca="1"/>
        <v>0</v>
      </c>
      <c r="BB35">
        <f ca="1"/>
        <v>0</v>
      </c>
      <c r="BC35">
        <f ca="1"/>
        <v>0</v>
      </c>
      <c r="BD35">
        <f ca="1"/>
        <v>0</v>
      </c>
      <c r="BE35">
        <f ca="1"/>
        <v>0</v>
      </c>
      <c r="BF35">
        <f ca="1"/>
        <v>0</v>
      </c>
      <c r="BG35">
        <f ca="1"/>
        <v>0</v>
      </c>
      <c r="BH35">
        <f ca="1"/>
        <v>0</v>
      </c>
      <c r="BI35">
        <f ca="1"/>
        <v>0</v>
      </c>
      <c r="BJ35">
        <f ca="1"/>
        <v>0</v>
      </c>
      <c r="BK35">
        <f ca="1"/>
        <v>0</v>
      </c>
      <c r="BL35">
        <f ca="1"/>
        <v>0</v>
      </c>
      <c r="BM35">
        <f ca="1"/>
        <v>0</v>
      </c>
      <c r="BN35">
        <f ca="1"/>
        <v>0</v>
      </c>
      <c r="BO35">
        <f ca="1"/>
        <v>0</v>
      </c>
      <c r="BP35">
        <f ca="1"/>
        <v>0</v>
      </c>
      <c r="BQ35">
        <f ca="1"/>
        <v>0</v>
      </c>
      <c r="BR35" t="str">
        <f ca="1"/>
        <v/>
      </c>
      <c r="BS35">
        <f ca="1"/>
        <v>0</v>
      </c>
      <c r="BT35">
        <f ca="1"/>
        <v>0</v>
      </c>
      <c r="BU35" t="b">
        <f ca="1"/>
        <v>0</v>
      </c>
      <c r="BV35" t="b">
        <f ca="1"/>
        <v>0</v>
      </c>
      <c r="BW35">
        <f ca="1"/>
        <v>0</v>
      </c>
      <c r="BX35">
        <f ca="1"/>
        <v>0</v>
      </c>
      <c r="BY35">
        <f ca="1"/>
        <v>0</v>
      </c>
      <c r="BZ35">
        <f ca="1"/>
        <v>0</v>
      </c>
      <c r="CA35">
        <f ca="1"/>
        <v>0</v>
      </c>
      <c r="CB35">
        <f ca="1"/>
        <v>0</v>
      </c>
      <c r="CC35" t="b">
        <f ca="1"/>
        <v>0</v>
      </c>
      <c r="CD35" t="b">
        <f ca="1"/>
        <v>0</v>
      </c>
      <c r="CE35">
        <f ca="1"/>
        <v>0</v>
      </c>
      <c r="CF35">
        <f ca="1"/>
        <v>0</v>
      </c>
      <c r="CG35">
        <f ca="1"/>
        <v>0</v>
      </c>
      <c r="CH35">
        <f ca="1"/>
        <v>1</v>
      </c>
      <c r="CI35">
        <f ca="1"/>
        <v>179</v>
      </c>
      <c r="CJ35">
        <f ca="1"/>
        <v>0</v>
      </c>
      <c r="CK35">
        <f ca="1"/>
        <v>0</v>
      </c>
      <c r="CL35">
        <f ca="1"/>
        <v>0</v>
      </c>
      <c r="CM35">
        <f ca="1"/>
        <v>0</v>
      </c>
      <c r="CN35">
        <f ca="1"/>
        <v>0</v>
      </c>
      <c r="CO35">
        <f ca="1"/>
        <v>0</v>
      </c>
      <c r="CP35">
        <f ca="1"/>
        <v>0</v>
      </c>
      <c r="CQ35">
        <f ca="1"/>
        <v>0</v>
      </c>
      <c r="CR35">
        <f ca="1"/>
        <v>0</v>
      </c>
      <c r="CS35">
        <f ca="1"/>
        <v>0</v>
      </c>
      <c r="CT35">
        <f ca="1"/>
        <v>0</v>
      </c>
      <c r="CU35">
        <f ca="1"/>
        <v>0</v>
      </c>
      <c r="CV35">
        <f ca="1"/>
        <v>0</v>
      </c>
      <c r="CW35">
        <f ca="1"/>
        <v>0</v>
      </c>
      <c r="CX35">
        <f ca="1"/>
        <v>0</v>
      </c>
      <c r="CY35">
        <f ca="1"/>
        <v>0</v>
      </c>
      <c r="CZ35">
        <f ca="1"/>
        <v>0</v>
      </c>
      <c r="DA35">
        <f ca="1"/>
        <v>0</v>
      </c>
      <c r="DB35" t="b">
        <f ca="1"/>
        <v>0</v>
      </c>
      <c r="DC35" t="b">
        <f ca="1"/>
        <v>0</v>
      </c>
      <c r="DD35">
        <f ca="1"/>
        <v>0</v>
      </c>
      <c r="DE35" t="b">
        <f ca="1"/>
        <v>0</v>
      </c>
      <c r="DF35">
        <f ca="1"/>
        <v>0</v>
      </c>
    </row>
    <row r="36" spans="1:110" x14ac:dyDescent="0.2">
      <c r="A36" t="str">
        <f ca="1"/>
        <v>5_30 Chalet</v>
      </c>
      <c r="B36">
        <f ca="1"/>
        <v>12</v>
      </c>
      <c r="C36">
        <f ca="1"/>
        <v>0</v>
      </c>
      <c r="D36">
        <f ca="1"/>
        <v>0</v>
      </c>
      <c r="E36">
        <f ca="1"/>
        <v>0</v>
      </c>
      <c r="F36">
        <f ca="1"/>
        <v>0</v>
      </c>
      <c r="G36">
        <f ca="1"/>
        <v>0</v>
      </c>
      <c r="H36">
        <f ca="1"/>
        <v>0</v>
      </c>
      <c r="I36">
        <f ca="1"/>
        <v>0</v>
      </c>
      <c r="J36" t="str">
        <f ca="1"/>
        <v>2:08</v>
      </c>
      <c r="K36" t="b">
        <f ca="1"/>
        <v>0</v>
      </c>
      <c r="L36" t="b">
        <f ca="1"/>
        <v>0</v>
      </c>
      <c r="M36" t="b">
        <f ca="1"/>
        <v>0</v>
      </c>
      <c r="N36" t="str">
        <f ca="1"/>
        <v>Ace</v>
      </c>
      <c r="O36" t="b">
        <f ca="1"/>
        <v>0</v>
      </c>
      <c r="P36">
        <f ca="1"/>
        <v>0</v>
      </c>
      <c r="Q36">
        <f ca="1"/>
        <v>0</v>
      </c>
      <c r="R36">
        <f ca="1"/>
        <v>0</v>
      </c>
      <c r="S36">
        <f ca="1"/>
        <v>0</v>
      </c>
      <c r="T36">
        <f ca="1"/>
        <v>0</v>
      </c>
      <c r="U36">
        <f ca="1"/>
        <v>0</v>
      </c>
      <c r="V36">
        <f ca="1"/>
        <v>0</v>
      </c>
      <c r="W36">
        <f ca="1"/>
        <v>0</v>
      </c>
      <c r="X36">
        <f ca="1"/>
        <v>0</v>
      </c>
      <c r="Y36">
        <f ca="1"/>
        <v>0</v>
      </c>
      <c r="Z36">
        <f ca="1"/>
        <v>12</v>
      </c>
      <c r="AA36">
        <f ca="1"/>
        <v>0</v>
      </c>
      <c r="AB36">
        <f ca="1"/>
        <v>0</v>
      </c>
      <c r="AC36">
        <f ca="1"/>
        <v>0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  <c r="AI36">
        <f ca="1"/>
        <v>0</v>
      </c>
      <c r="AJ36">
        <f ca="1"/>
        <v>0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  <c r="AQ36">
        <f ca="1"/>
        <v>0</v>
      </c>
      <c r="AR36">
        <f ca="1"/>
        <v>0</v>
      </c>
      <c r="AS36">
        <f ca="1"/>
        <v>0</v>
      </c>
      <c r="AT36">
        <f ca="1"/>
        <v>0</v>
      </c>
      <c r="AU36">
        <f ca="1"/>
        <v>0</v>
      </c>
      <c r="AV36">
        <f ca="1"/>
        <v>0</v>
      </c>
      <c r="AW36">
        <f ca="1"/>
        <v>0</v>
      </c>
      <c r="AX36">
        <f ca="1"/>
        <v>0</v>
      </c>
      <c r="AY36">
        <f ca="1"/>
        <v>0</v>
      </c>
      <c r="AZ36">
        <f ca="1"/>
        <v>0</v>
      </c>
      <c r="BA36">
        <f ca="1"/>
        <v>0</v>
      </c>
      <c r="BB36">
        <f ca="1"/>
        <v>0</v>
      </c>
      <c r="BC36">
        <f ca="1"/>
        <v>0</v>
      </c>
      <c r="BD36">
        <f ca="1"/>
        <v>0</v>
      </c>
      <c r="BE36">
        <f ca="1"/>
        <v>0</v>
      </c>
      <c r="BF36">
        <f ca="1"/>
        <v>0</v>
      </c>
      <c r="BG36">
        <f ca="1"/>
        <v>0</v>
      </c>
      <c r="BH36">
        <f ca="1"/>
        <v>0</v>
      </c>
      <c r="BI36">
        <f ca="1"/>
        <v>0</v>
      </c>
      <c r="BJ36">
        <f ca="1"/>
        <v>0</v>
      </c>
      <c r="BK36">
        <f ca="1"/>
        <v>0</v>
      </c>
      <c r="BL36">
        <f ca="1"/>
        <v>0</v>
      </c>
      <c r="BM36">
        <f ca="1"/>
        <v>0</v>
      </c>
      <c r="BN36">
        <f ca="1"/>
        <v>0</v>
      </c>
      <c r="BO36">
        <f ca="1"/>
        <v>0</v>
      </c>
      <c r="BP36">
        <f ca="1"/>
        <v>0</v>
      </c>
      <c r="BQ36">
        <f ca="1"/>
        <v>0</v>
      </c>
      <c r="BR36" t="str">
        <f ca="1"/>
        <v/>
      </c>
      <c r="BS36">
        <f ca="1"/>
        <v>0</v>
      </c>
      <c r="BT36">
        <f ca="1"/>
        <v>0</v>
      </c>
      <c r="BU36" t="b">
        <f ca="1"/>
        <v>0</v>
      </c>
      <c r="BV36" t="b">
        <f ca="1"/>
        <v>0</v>
      </c>
      <c r="BW36">
        <f ca="1"/>
        <v>0</v>
      </c>
      <c r="BX36">
        <f ca="1"/>
        <v>0</v>
      </c>
      <c r="BY36">
        <f ca="1"/>
        <v>0</v>
      </c>
      <c r="BZ36">
        <f ca="1"/>
        <v>0</v>
      </c>
      <c r="CA36">
        <f ca="1"/>
        <v>0</v>
      </c>
      <c r="CB36">
        <f ca="1"/>
        <v>0</v>
      </c>
      <c r="CC36" t="b">
        <f ca="1"/>
        <v>0</v>
      </c>
      <c r="CD36" t="b">
        <f ca="1"/>
        <v>0</v>
      </c>
      <c r="CE36">
        <f ca="1"/>
        <v>0</v>
      </c>
      <c r="CF36">
        <f ca="1"/>
        <v>0</v>
      </c>
      <c r="CG36">
        <f ca="1"/>
        <v>0</v>
      </c>
      <c r="CH36">
        <f ca="1"/>
        <v>128</v>
      </c>
      <c r="CI36">
        <f ca="1"/>
        <v>52</v>
      </c>
      <c r="CJ36">
        <f ca="1"/>
        <v>0</v>
      </c>
      <c r="CK36">
        <f ca="1"/>
        <v>0</v>
      </c>
      <c r="CL36">
        <f ca="1"/>
        <v>0</v>
      </c>
      <c r="CM36">
        <f ca="1"/>
        <v>0</v>
      </c>
      <c r="CN36">
        <f ca="1"/>
        <v>0</v>
      </c>
      <c r="CO36">
        <f ca="1"/>
        <v>0</v>
      </c>
      <c r="CP36">
        <f ca="1"/>
        <v>0</v>
      </c>
      <c r="CQ36">
        <f ca="1"/>
        <v>0</v>
      </c>
      <c r="CR36">
        <f ca="1"/>
        <v>0</v>
      </c>
      <c r="CS36">
        <f ca="1"/>
        <v>0</v>
      </c>
      <c r="CT36">
        <f ca="1"/>
        <v>0</v>
      </c>
      <c r="CU36">
        <f ca="1"/>
        <v>0</v>
      </c>
      <c r="CV36">
        <f ca="1"/>
        <v>0</v>
      </c>
      <c r="CW36">
        <f ca="1"/>
        <v>0</v>
      </c>
      <c r="CX36">
        <f ca="1"/>
        <v>0</v>
      </c>
      <c r="CY36">
        <f ca="1"/>
        <v>0</v>
      </c>
      <c r="CZ36">
        <f ca="1"/>
        <v>0</v>
      </c>
      <c r="DA36">
        <f ca="1"/>
        <v>0</v>
      </c>
      <c r="DB36" t="b">
        <f ca="1"/>
        <v>0</v>
      </c>
      <c r="DC36" t="b">
        <f ca="1"/>
        <v>0</v>
      </c>
      <c r="DD36">
        <f ca="1"/>
        <v>0</v>
      </c>
      <c r="DE36" t="b">
        <f ca="1"/>
        <v>0</v>
      </c>
      <c r="DF36">
        <f ca="1"/>
        <v>0</v>
      </c>
    </row>
    <row r="37" spans="1:110" x14ac:dyDescent="0.2">
      <c r="A37" t="str">
        <f ca="1"/>
        <v>5_31 Chalet</v>
      </c>
      <c r="B37">
        <f ca="1"/>
        <v>1</v>
      </c>
      <c r="C37">
        <f ca="1"/>
        <v>0</v>
      </c>
      <c r="D37">
        <f ca="1"/>
        <v>0</v>
      </c>
      <c r="E37">
        <f ca="1"/>
        <v>0</v>
      </c>
      <c r="F37">
        <f ca="1"/>
        <v>0</v>
      </c>
      <c r="G37">
        <f ca="1"/>
        <v>0</v>
      </c>
      <c r="H37">
        <f ca="1"/>
        <v>0</v>
      </c>
      <c r="I37">
        <f ca="1"/>
        <v>0</v>
      </c>
      <c r="J37">
        <f ca="1"/>
        <v>0</v>
      </c>
      <c r="K37" t="b">
        <f ca="1"/>
        <v>0</v>
      </c>
      <c r="L37" t="b">
        <f ca="1"/>
        <v>0</v>
      </c>
      <c r="M37" t="b">
        <f ca="1"/>
        <v>0</v>
      </c>
      <c r="N37" t="str">
        <f ca="1"/>
        <v>Alibi</v>
      </c>
      <c r="O37" t="b">
        <f ca="1"/>
        <v>0</v>
      </c>
      <c r="P37">
        <f ca="1"/>
        <v>0</v>
      </c>
      <c r="Q37">
        <f ca="1"/>
        <v>0</v>
      </c>
      <c r="R37">
        <f ca="1"/>
        <v>0</v>
      </c>
      <c r="S37">
        <f ca="1"/>
        <v>0</v>
      </c>
      <c r="T37">
        <f ca="1"/>
        <v>0</v>
      </c>
      <c r="U37">
        <f ca="1"/>
        <v>0</v>
      </c>
      <c r="V37">
        <f ca="1"/>
        <v>0</v>
      </c>
      <c r="W37">
        <f ca="1"/>
        <v>0</v>
      </c>
      <c r="X37">
        <f ca="1"/>
        <v>0</v>
      </c>
      <c r="Y37">
        <f ca="1"/>
        <v>0</v>
      </c>
      <c r="Z37">
        <f ca="1"/>
        <v>1</v>
      </c>
      <c r="AA37">
        <f ca="1"/>
        <v>0</v>
      </c>
      <c r="AB37">
        <f ca="1"/>
        <v>0</v>
      </c>
      <c r="AC37">
        <f ca="1"/>
        <v>0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>
        <f ca="1"/>
        <v>0</v>
      </c>
      <c r="AI37">
        <f ca="1"/>
        <v>0</v>
      </c>
      <c r="AJ37">
        <f ca="1"/>
        <v>0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  <c r="AQ37">
        <f ca="1"/>
        <v>0</v>
      </c>
      <c r="AR37">
        <f ca="1"/>
        <v>0</v>
      </c>
      <c r="AS37">
        <f ca="1"/>
        <v>0</v>
      </c>
      <c r="AT37">
        <f ca="1"/>
        <v>0</v>
      </c>
      <c r="AU37">
        <f ca="1"/>
        <v>0</v>
      </c>
      <c r="AV37">
        <f ca="1"/>
        <v>0</v>
      </c>
      <c r="AW37">
        <f ca="1"/>
        <v>0</v>
      </c>
      <c r="AX37">
        <f ca="1"/>
        <v>0</v>
      </c>
      <c r="AY37">
        <f ca="1"/>
        <v>0</v>
      </c>
      <c r="AZ37">
        <f ca="1"/>
        <v>0</v>
      </c>
      <c r="BA37">
        <f ca="1"/>
        <v>0</v>
      </c>
      <c r="BB37">
        <f ca="1"/>
        <v>0</v>
      </c>
      <c r="BC37">
        <f ca="1"/>
        <v>0</v>
      </c>
      <c r="BD37">
        <f ca="1"/>
        <v>0</v>
      </c>
      <c r="BE37">
        <f ca="1"/>
        <v>0</v>
      </c>
      <c r="BF37">
        <f ca="1"/>
        <v>0</v>
      </c>
      <c r="BG37">
        <f ca="1"/>
        <v>0</v>
      </c>
      <c r="BH37">
        <f ca="1"/>
        <v>0</v>
      </c>
      <c r="BI37">
        <f ca="1"/>
        <v>0</v>
      </c>
      <c r="BJ37">
        <f ca="1"/>
        <v>0</v>
      </c>
      <c r="BK37">
        <f ca="1"/>
        <v>0</v>
      </c>
      <c r="BL37">
        <f ca="1"/>
        <v>0</v>
      </c>
      <c r="BM37">
        <f ca="1"/>
        <v>0</v>
      </c>
      <c r="BN37">
        <f ca="1"/>
        <v>0</v>
      </c>
      <c r="BO37">
        <f ca="1"/>
        <v>0</v>
      </c>
      <c r="BP37">
        <f ca="1"/>
        <v>0</v>
      </c>
      <c r="BQ37">
        <f ca="1"/>
        <v>0</v>
      </c>
      <c r="BR37" t="str">
        <f ca="1"/>
        <v/>
      </c>
      <c r="BS37">
        <f ca="1"/>
        <v>0</v>
      </c>
      <c r="BT37">
        <f ca="1"/>
        <v>0</v>
      </c>
      <c r="BU37" t="b">
        <f ca="1"/>
        <v>0</v>
      </c>
      <c r="BV37" t="b">
        <f ca="1"/>
        <v>0</v>
      </c>
      <c r="BW37">
        <f ca="1"/>
        <v>0</v>
      </c>
      <c r="BX37">
        <f ca="1"/>
        <v>0</v>
      </c>
      <c r="BY37">
        <f ca="1"/>
        <v>0</v>
      </c>
      <c r="BZ37">
        <f ca="1"/>
        <v>0</v>
      </c>
      <c r="CA37">
        <f ca="1"/>
        <v>3</v>
      </c>
      <c r="CB37">
        <f ca="1"/>
        <v>3</v>
      </c>
      <c r="CC37" t="b">
        <f ca="1"/>
        <v>1</v>
      </c>
      <c r="CD37" t="b">
        <f ca="1"/>
        <v>1</v>
      </c>
      <c r="CE37">
        <f ca="1"/>
        <v>0</v>
      </c>
      <c r="CF37">
        <f ca="1"/>
        <v>0</v>
      </c>
      <c r="CG37">
        <f ca="1"/>
        <v>0</v>
      </c>
      <c r="CH37">
        <f ca="1"/>
        <v>0</v>
      </c>
      <c r="CI37" t="b">
        <f ca="1"/>
        <v>0</v>
      </c>
      <c r="CJ37">
        <f ca="1"/>
        <v>0</v>
      </c>
      <c r="CK37">
        <f ca="1"/>
        <v>0</v>
      </c>
      <c r="CL37">
        <f ca="1"/>
        <v>0</v>
      </c>
      <c r="CM37">
        <f ca="1"/>
        <v>0</v>
      </c>
      <c r="CN37">
        <f ca="1"/>
        <v>0</v>
      </c>
      <c r="CO37">
        <f ca="1"/>
        <v>0</v>
      </c>
      <c r="CP37">
        <f ca="1"/>
        <v>0</v>
      </c>
      <c r="CQ37">
        <f ca="1"/>
        <v>0</v>
      </c>
      <c r="CR37">
        <f ca="1"/>
        <v>0</v>
      </c>
      <c r="CS37">
        <f ca="1"/>
        <v>0</v>
      </c>
      <c r="CT37">
        <f ca="1"/>
        <v>0</v>
      </c>
      <c r="CU37" t="b">
        <f ca="1"/>
        <v>0</v>
      </c>
      <c r="CV37" t="b">
        <f ca="1"/>
        <v>1</v>
      </c>
      <c r="CW37">
        <f ca="1"/>
        <v>54</v>
      </c>
      <c r="CX37" t="b">
        <f ca="1"/>
        <v>0</v>
      </c>
      <c r="CY37">
        <f ca="1"/>
        <v>0</v>
      </c>
      <c r="CZ37">
        <f ca="1"/>
        <v>3</v>
      </c>
      <c r="DA37">
        <f ca="1"/>
        <v>0</v>
      </c>
      <c r="DB37" t="b">
        <f ca="1"/>
        <v>0</v>
      </c>
      <c r="DC37" t="b">
        <f ca="1"/>
        <v>0</v>
      </c>
      <c r="DD37">
        <f ca="1"/>
        <v>0</v>
      </c>
      <c r="DE37" t="b">
        <f ca="1"/>
        <v>0</v>
      </c>
      <c r="DF37">
        <f ca="1"/>
        <v>0</v>
      </c>
    </row>
    <row r="38" spans="1:110" x14ac:dyDescent="0.2">
      <c r="A38" t="str">
        <f ca="1"/>
        <v>5_31 Chalet</v>
      </c>
      <c r="B38">
        <f ca="1"/>
        <v>2</v>
      </c>
      <c r="C38">
        <f ca="1"/>
        <v>0</v>
      </c>
      <c r="D38">
        <f ca="1"/>
        <v>0</v>
      </c>
      <c r="E38">
        <f ca="1"/>
        <v>0</v>
      </c>
      <c r="F38">
        <f ca="1"/>
        <v>0</v>
      </c>
      <c r="G38">
        <f ca="1"/>
        <v>0</v>
      </c>
      <c r="H38">
        <f ca="1"/>
        <v>0</v>
      </c>
      <c r="I38">
        <f ca="1"/>
        <v>0</v>
      </c>
      <c r="J38" t="str">
        <f ca="1"/>
        <v>0:43</v>
      </c>
      <c r="K38" t="b">
        <f ca="1"/>
        <v>1</v>
      </c>
      <c r="L38" t="b">
        <f ca="1"/>
        <v>0</v>
      </c>
      <c r="M38" t="b">
        <f ca="1"/>
        <v>0</v>
      </c>
      <c r="N38" t="str">
        <f ca="1"/>
        <v>Alibi</v>
      </c>
      <c r="O38" t="b">
        <f ca="1"/>
        <v>0</v>
      </c>
      <c r="P38">
        <f ca="1"/>
        <v>0</v>
      </c>
      <c r="Q38">
        <f ca="1"/>
        <v>0</v>
      </c>
      <c r="R38">
        <f ca="1"/>
        <v>0</v>
      </c>
      <c r="S38">
        <f ca="1"/>
        <v>0</v>
      </c>
      <c r="T38">
        <f ca="1"/>
        <v>0</v>
      </c>
      <c r="U38">
        <f ca="1"/>
        <v>0</v>
      </c>
      <c r="V38">
        <f ca="1"/>
        <v>0</v>
      </c>
      <c r="W38">
        <f ca="1"/>
        <v>0</v>
      </c>
      <c r="X38">
        <f ca="1"/>
        <v>0</v>
      </c>
      <c r="Y38">
        <f ca="1"/>
        <v>0</v>
      </c>
      <c r="Z38">
        <f ca="1"/>
        <v>2</v>
      </c>
      <c r="AA38">
        <f ca="1"/>
        <v>0</v>
      </c>
      <c r="AB38">
        <f ca="1"/>
        <v>0</v>
      </c>
      <c r="AC38">
        <f ca="1"/>
        <v>0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  <c r="AI38">
        <f ca="1"/>
        <v>0</v>
      </c>
      <c r="AJ38">
        <f ca="1"/>
        <v>0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>
        <f ca="1"/>
        <v>0</v>
      </c>
      <c r="AP38">
        <f ca="1"/>
        <v>0</v>
      </c>
      <c r="AQ38">
        <f ca="1"/>
        <v>0</v>
      </c>
      <c r="AR38">
        <f ca="1"/>
        <v>0</v>
      </c>
      <c r="AS38">
        <f ca="1"/>
        <v>0</v>
      </c>
      <c r="AT38">
        <f ca="1"/>
        <v>0</v>
      </c>
      <c r="AU38">
        <f ca="1"/>
        <v>0</v>
      </c>
      <c r="AV38">
        <f ca="1"/>
        <v>0</v>
      </c>
      <c r="AW38">
        <f ca="1"/>
        <v>0</v>
      </c>
      <c r="AX38">
        <f ca="1"/>
        <v>0</v>
      </c>
      <c r="AY38">
        <f ca="1"/>
        <v>0</v>
      </c>
      <c r="AZ38">
        <f ca="1"/>
        <v>0</v>
      </c>
      <c r="BA38">
        <f ca="1"/>
        <v>0</v>
      </c>
      <c r="BB38">
        <f ca="1"/>
        <v>0</v>
      </c>
      <c r="BC38">
        <f ca="1"/>
        <v>0</v>
      </c>
      <c r="BD38">
        <f ca="1"/>
        <v>0</v>
      </c>
      <c r="BE38">
        <f ca="1"/>
        <v>0</v>
      </c>
      <c r="BF38">
        <f ca="1"/>
        <v>0</v>
      </c>
      <c r="BG38">
        <f ca="1"/>
        <v>0</v>
      </c>
      <c r="BH38">
        <f ca="1"/>
        <v>0</v>
      </c>
      <c r="BI38">
        <f ca="1"/>
        <v>0</v>
      </c>
      <c r="BJ38">
        <f ca="1"/>
        <v>0</v>
      </c>
      <c r="BK38">
        <f ca="1"/>
        <v>0</v>
      </c>
      <c r="BL38">
        <f ca="1"/>
        <v>0</v>
      </c>
      <c r="BM38">
        <f ca="1"/>
        <v>0</v>
      </c>
      <c r="BN38">
        <f ca="1"/>
        <v>0</v>
      </c>
      <c r="BO38">
        <f ca="1"/>
        <v>0</v>
      </c>
      <c r="BP38">
        <f ca="1"/>
        <v>0</v>
      </c>
      <c r="BQ38">
        <f ca="1"/>
        <v>0</v>
      </c>
      <c r="BR38" t="str">
        <f ca="1"/>
        <v/>
      </c>
      <c r="BS38">
        <f ca="1"/>
        <v>0</v>
      </c>
      <c r="BT38">
        <f ca="1"/>
        <v>45</v>
      </c>
      <c r="BU38" t="b">
        <f ca="1"/>
        <v>0</v>
      </c>
      <c r="BV38" t="b">
        <f ca="1"/>
        <v>0</v>
      </c>
      <c r="BW38">
        <f ca="1"/>
        <v>0</v>
      </c>
      <c r="BX38">
        <f ca="1"/>
        <v>0</v>
      </c>
      <c r="BY38">
        <f ca="1"/>
        <v>0</v>
      </c>
      <c r="BZ38">
        <f ca="1"/>
        <v>0</v>
      </c>
      <c r="CA38">
        <f ca="1"/>
        <v>2</v>
      </c>
      <c r="CB38">
        <f ca="1"/>
        <v>2</v>
      </c>
      <c r="CC38" t="b">
        <f ca="1"/>
        <v>1</v>
      </c>
      <c r="CD38" t="b">
        <f ca="1"/>
        <v>1</v>
      </c>
      <c r="CE38">
        <f ca="1"/>
        <v>0</v>
      </c>
      <c r="CF38">
        <f ca="1"/>
        <v>0</v>
      </c>
      <c r="CG38">
        <f ca="1"/>
        <v>0</v>
      </c>
      <c r="CH38">
        <f ca="1"/>
        <v>43</v>
      </c>
      <c r="CI38">
        <f ca="1"/>
        <v>182</v>
      </c>
      <c r="CJ38">
        <f ca="1"/>
        <v>0</v>
      </c>
      <c r="CK38">
        <f ca="1"/>
        <v>0</v>
      </c>
      <c r="CL38">
        <f ca="1"/>
        <v>0</v>
      </c>
      <c r="CM38">
        <f ca="1"/>
        <v>0</v>
      </c>
      <c r="CN38">
        <f ca="1"/>
        <v>0</v>
      </c>
      <c r="CO38">
        <f ca="1"/>
        <v>0</v>
      </c>
      <c r="CP38">
        <f ca="1"/>
        <v>0</v>
      </c>
      <c r="CQ38">
        <f ca="1"/>
        <v>0</v>
      </c>
      <c r="CR38">
        <f ca="1"/>
        <v>0</v>
      </c>
      <c r="CS38">
        <f ca="1"/>
        <v>0</v>
      </c>
      <c r="CT38">
        <f ca="1"/>
        <v>0</v>
      </c>
      <c r="CU38" t="b">
        <f ca="1"/>
        <v>1</v>
      </c>
      <c r="CV38" t="b">
        <f ca="1"/>
        <v>1</v>
      </c>
      <c r="CW38" t="b">
        <f ca="1"/>
        <v>0</v>
      </c>
      <c r="CX38">
        <f ca="1"/>
        <v>182</v>
      </c>
      <c r="CY38">
        <f ca="1"/>
        <v>1</v>
      </c>
      <c r="CZ38">
        <f ca="1"/>
        <v>2</v>
      </c>
      <c r="DA38">
        <f ca="1"/>
        <v>0</v>
      </c>
      <c r="DB38" t="b">
        <f ca="1"/>
        <v>0</v>
      </c>
      <c r="DC38" t="b">
        <f ca="1"/>
        <v>0</v>
      </c>
      <c r="DD38">
        <f ca="1"/>
        <v>0</v>
      </c>
      <c r="DE38" t="b">
        <f ca="1"/>
        <v>0</v>
      </c>
      <c r="DF38">
        <f ca="1"/>
        <v>0</v>
      </c>
    </row>
    <row r="39" spans="1:110" x14ac:dyDescent="0.2">
      <c r="A39" t="str">
        <f ca="1"/>
        <v>5_31 Chalet</v>
      </c>
      <c r="B39">
        <f ca="1"/>
        <v>3</v>
      </c>
      <c r="C39">
        <f ca="1"/>
        <v>0</v>
      </c>
      <c r="D39">
        <f ca="1"/>
        <v>0</v>
      </c>
      <c r="E39">
        <f ca="1"/>
        <v>0</v>
      </c>
      <c r="F39">
        <f ca="1"/>
        <v>0</v>
      </c>
      <c r="G39">
        <f ca="1"/>
        <v>0</v>
      </c>
      <c r="H39">
        <f ca="1"/>
        <v>0</v>
      </c>
      <c r="I39">
        <f ca="1"/>
        <v>0</v>
      </c>
      <c r="J39">
        <f ca="1"/>
        <v>0</v>
      </c>
      <c r="K39" t="b">
        <f ca="1"/>
        <v>0</v>
      </c>
      <c r="L39" t="b">
        <f ca="1"/>
        <v>0</v>
      </c>
      <c r="M39" t="b">
        <f ca="1"/>
        <v>0</v>
      </c>
      <c r="N39" t="str">
        <f ca="1"/>
        <v>Smoke</v>
      </c>
      <c r="O39" t="b">
        <f ca="1"/>
        <v>0</v>
      </c>
      <c r="P39">
        <f ca="1"/>
        <v>0</v>
      </c>
      <c r="Q39">
        <f ca="1"/>
        <v>0</v>
      </c>
      <c r="R39">
        <f ca="1"/>
        <v>0</v>
      </c>
      <c r="S39">
        <f ca="1"/>
        <v>0</v>
      </c>
      <c r="T39">
        <f ca="1"/>
        <v>0</v>
      </c>
      <c r="U39">
        <f ca="1"/>
        <v>0</v>
      </c>
      <c r="V39">
        <f ca="1"/>
        <v>0</v>
      </c>
      <c r="W39">
        <f ca="1"/>
        <v>0</v>
      </c>
      <c r="X39">
        <f ca="1"/>
        <v>0</v>
      </c>
      <c r="Y39">
        <f ca="1"/>
        <v>0</v>
      </c>
      <c r="Z39">
        <f ca="1"/>
        <v>3</v>
      </c>
      <c r="AA39">
        <f ca="1"/>
        <v>0</v>
      </c>
      <c r="AB39">
        <f ca="1"/>
        <v>0</v>
      </c>
      <c r="AC39">
        <f ca="1"/>
        <v>0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  <c r="AI39">
        <f ca="1"/>
        <v>0</v>
      </c>
      <c r="AJ39">
        <f ca="1"/>
        <v>0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  <c r="AQ39">
        <f ca="1"/>
        <v>0</v>
      </c>
      <c r="AR39">
        <f ca="1"/>
        <v>0</v>
      </c>
      <c r="AS39">
        <f ca="1"/>
        <v>0</v>
      </c>
      <c r="AT39">
        <f ca="1"/>
        <v>0</v>
      </c>
      <c r="AU39">
        <f ca="1"/>
        <v>0</v>
      </c>
      <c r="AV39">
        <f ca="1"/>
        <v>0</v>
      </c>
      <c r="AW39">
        <f ca="1"/>
        <v>0</v>
      </c>
      <c r="AX39">
        <f ca="1"/>
        <v>0</v>
      </c>
      <c r="AY39">
        <f ca="1"/>
        <v>0</v>
      </c>
      <c r="AZ39">
        <f ca="1"/>
        <v>0</v>
      </c>
      <c r="BA39">
        <f ca="1"/>
        <v>0</v>
      </c>
      <c r="BB39">
        <f ca="1"/>
        <v>0</v>
      </c>
      <c r="BC39">
        <f ca="1"/>
        <v>0</v>
      </c>
      <c r="BD39">
        <f ca="1"/>
        <v>0</v>
      </c>
      <c r="BE39">
        <f ca="1"/>
        <v>0</v>
      </c>
      <c r="BF39">
        <f ca="1"/>
        <v>0</v>
      </c>
      <c r="BG39">
        <f ca="1"/>
        <v>0</v>
      </c>
      <c r="BH39">
        <f ca="1"/>
        <v>0</v>
      </c>
      <c r="BI39">
        <f ca="1"/>
        <v>0</v>
      </c>
      <c r="BJ39">
        <f ca="1"/>
        <v>0</v>
      </c>
      <c r="BK39">
        <f ca="1"/>
        <v>0</v>
      </c>
      <c r="BL39">
        <f ca="1"/>
        <v>0</v>
      </c>
      <c r="BM39">
        <f ca="1"/>
        <v>0</v>
      </c>
      <c r="BN39">
        <f ca="1"/>
        <v>0</v>
      </c>
      <c r="BO39">
        <f ca="1"/>
        <v>0</v>
      </c>
      <c r="BP39">
        <f ca="1"/>
        <v>0</v>
      </c>
      <c r="BQ39">
        <f ca="1"/>
        <v>0</v>
      </c>
      <c r="BR39" t="str">
        <f ca="1"/>
        <v/>
      </c>
      <c r="BS39">
        <f ca="1"/>
        <v>0</v>
      </c>
      <c r="BT39">
        <f ca="1"/>
        <v>0</v>
      </c>
      <c r="BU39" t="b">
        <f ca="1"/>
        <v>0</v>
      </c>
      <c r="BV39" t="b">
        <f ca="1"/>
        <v>0</v>
      </c>
      <c r="BW39">
        <f ca="1"/>
        <v>0</v>
      </c>
      <c r="BX39">
        <f ca="1"/>
        <v>0</v>
      </c>
      <c r="BY39">
        <f ca="1"/>
        <v>0</v>
      </c>
      <c r="BZ39">
        <f ca="1"/>
        <v>0</v>
      </c>
      <c r="CA39">
        <f ca="1"/>
        <v>0</v>
      </c>
      <c r="CB39">
        <f ca="1"/>
        <v>0</v>
      </c>
      <c r="CC39" t="b">
        <f ca="1"/>
        <v>0</v>
      </c>
      <c r="CD39" t="b">
        <f ca="1"/>
        <v>1</v>
      </c>
      <c r="CE39">
        <f ca="1"/>
        <v>0</v>
      </c>
      <c r="CF39">
        <f ca="1"/>
        <v>0</v>
      </c>
      <c r="CG39">
        <f ca="1"/>
        <v>0</v>
      </c>
      <c r="CH39">
        <f ca="1"/>
        <v>0</v>
      </c>
      <c r="CI39" t="b">
        <f ca="1"/>
        <v>0</v>
      </c>
      <c r="CJ39">
        <f ca="1"/>
        <v>0</v>
      </c>
      <c r="CK39">
        <f ca="1"/>
        <v>0</v>
      </c>
      <c r="CL39">
        <f ca="1"/>
        <v>0</v>
      </c>
      <c r="CM39">
        <f ca="1"/>
        <v>0</v>
      </c>
      <c r="CN39">
        <f ca="1"/>
        <v>0</v>
      </c>
      <c r="CO39">
        <f ca="1"/>
        <v>0</v>
      </c>
      <c r="CP39">
        <f ca="1"/>
        <v>0</v>
      </c>
      <c r="CQ39">
        <f ca="1"/>
        <v>0</v>
      </c>
      <c r="CR39">
        <f ca="1"/>
        <v>0</v>
      </c>
      <c r="CS39">
        <f ca="1"/>
        <v>0</v>
      </c>
      <c r="CT39">
        <f ca="1"/>
        <v>0</v>
      </c>
      <c r="CU39" t="b">
        <f ca="1"/>
        <v>0</v>
      </c>
      <c r="CV39" t="b">
        <f ca="1"/>
        <v>1</v>
      </c>
      <c r="CW39">
        <f ca="1"/>
        <v>94</v>
      </c>
      <c r="CX39" t="b">
        <f ca="1"/>
        <v>0</v>
      </c>
      <c r="CY39">
        <f ca="1"/>
        <v>0</v>
      </c>
      <c r="CZ39">
        <f ca="1"/>
        <v>0</v>
      </c>
      <c r="DA39">
        <f ca="1"/>
        <v>0</v>
      </c>
      <c r="DB39" t="b">
        <f ca="1"/>
        <v>0</v>
      </c>
      <c r="DC39" t="b">
        <f ca="1"/>
        <v>0</v>
      </c>
      <c r="DD39">
        <f ca="1"/>
        <v>0</v>
      </c>
      <c r="DE39" t="b">
        <f ca="1"/>
        <v>0</v>
      </c>
      <c r="DF39">
        <f ca="1"/>
        <v>0</v>
      </c>
    </row>
    <row r="40" spans="1:110" x14ac:dyDescent="0.2">
      <c r="A40" t="str">
        <f ca="1"/>
        <v>5_31 Chalet</v>
      </c>
      <c r="B40">
        <f ca="1"/>
        <v>4</v>
      </c>
      <c r="C40">
        <f ca="1"/>
        <v>0</v>
      </c>
      <c r="D40">
        <f ca="1"/>
        <v>0</v>
      </c>
      <c r="E40">
        <f ca="1"/>
        <v>0</v>
      </c>
      <c r="F40">
        <f ca="1"/>
        <v>0</v>
      </c>
      <c r="G40">
        <f ca="1"/>
        <v>0</v>
      </c>
      <c r="H40">
        <f ca="1"/>
        <v>0</v>
      </c>
      <c r="I40">
        <f ca="1"/>
        <v>0</v>
      </c>
      <c r="J40" t="str">
        <f ca="1"/>
        <v>0:06</v>
      </c>
      <c r="K40" t="b">
        <f ca="1"/>
        <v>0</v>
      </c>
      <c r="L40" t="b">
        <f ca="1"/>
        <v>0</v>
      </c>
      <c r="M40" t="b">
        <f ca="1"/>
        <v>0</v>
      </c>
      <c r="N40" t="str">
        <f ca="1"/>
        <v>Smoke</v>
      </c>
      <c r="O40" t="b">
        <f ca="1"/>
        <v>0</v>
      </c>
      <c r="P40">
        <f ca="1"/>
        <v>0</v>
      </c>
      <c r="Q40">
        <f ca="1"/>
        <v>0</v>
      </c>
      <c r="R40">
        <f ca="1"/>
        <v>0</v>
      </c>
      <c r="S40">
        <f ca="1"/>
        <v>0</v>
      </c>
      <c r="T40">
        <f ca="1"/>
        <v>0</v>
      </c>
      <c r="U40">
        <f ca="1"/>
        <v>0</v>
      </c>
      <c r="V40">
        <f ca="1"/>
        <v>0</v>
      </c>
      <c r="W40">
        <f ca="1"/>
        <v>0</v>
      </c>
      <c r="X40">
        <f ca="1"/>
        <v>0</v>
      </c>
      <c r="Y40">
        <f ca="1"/>
        <v>0</v>
      </c>
      <c r="Z40">
        <f ca="1"/>
        <v>4</v>
      </c>
      <c r="AA40">
        <f ca="1"/>
        <v>0</v>
      </c>
      <c r="AB40">
        <f ca="1"/>
        <v>0</v>
      </c>
      <c r="AC40">
        <f ca="1"/>
        <v>0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  <c r="AI40">
        <f ca="1"/>
        <v>0</v>
      </c>
      <c r="AJ40">
        <f ca="1"/>
        <v>0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  <c r="AQ40">
        <f ca="1"/>
        <v>0</v>
      </c>
      <c r="AR40">
        <f ca="1"/>
        <v>0</v>
      </c>
      <c r="AS40">
        <f ca="1"/>
        <v>0</v>
      </c>
      <c r="AT40">
        <f ca="1"/>
        <v>0</v>
      </c>
      <c r="AU40">
        <f ca="1"/>
        <v>0</v>
      </c>
      <c r="AV40">
        <f ca="1"/>
        <v>0</v>
      </c>
      <c r="AW40">
        <f ca="1"/>
        <v>0</v>
      </c>
      <c r="AX40">
        <f ca="1"/>
        <v>0</v>
      </c>
      <c r="AY40">
        <f ca="1"/>
        <v>0</v>
      </c>
      <c r="AZ40">
        <f ca="1"/>
        <v>0</v>
      </c>
      <c r="BA40">
        <f ca="1"/>
        <v>0</v>
      </c>
      <c r="BB40">
        <f ca="1"/>
        <v>0</v>
      </c>
      <c r="BC40">
        <f ca="1"/>
        <v>0</v>
      </c>
      <c r="BD40">
        <f ca="1"/>
        <v>0</v>
      </c>
      <c r="BE40">
        <f ca="1"/>
        <v>0</v>
      </c>
      <c r="BF40">
        <f ca="1"/>
        <v>0</v>
      </c>
      <c r="BG40">
        <f ca="1"/>
        <v>0</v>
      </c>
      <c r="BH40">
        <f ca="1"/>
        <v>0</v>
      </c>
      <c r="BI40">
        <f ca="1"/>
        <v>0</v>
      </c>
      <c r="BJ40">
        <f ca="1"/>
        <v>0</v>
      </c>
      <c r="BK40">
        <f ca="1"/>
        <v>0</v>
      </c>
      <c r="BL40">
        <f ca="1"/>
        <v>0</v>
      </c>
      <c r="BM40">
        <f ca="1"/>
        <v>0</v>
      </c>
      <c r="BN40">
        <f ca="1"/>
        <v>0</v>
      </c>
      <c r="BO40">
        <f ca="1"/>
        <v>0</v>
      </c>
      <c r="BP40">
        <f ca="1"/>
        <v>0</v>
      </c>
      <c r="BQ40">
        <f ca="1"/>
        <v>0</v>
      </c>
      <c r="BR40" t="str">
        <f ca="1"/>
        <v/>
      </c>
      <c r="BS40">
        <f ca="1"/>
        <v>0</v>
      </c>
      <c r="BT40">
        <f ca="1"/>
        <v>0</v>
      </c>
      <c r="BU40" t="b">
        <f ca="1"/>
        <v>0</v>
      </c>
      <c r="BV40" t="b">
        <f ca="1"/>
        <v>0</v>
      </c>
      <c r="BW40">
        <f ca="1"/>
        <v>0</v>
      </c>
      <c r="BX40">
        <f ca="1"/>
        <v>0</v>
      </c>
      <c r="BY40">
        <f ca="1"/>
        <v>0</v>
      </c>
      <c r="BZ40">
        <f ca="1"/>
        <v>0</v>
      </c>
      <c r="CA40">
        <f ca="1"/>
        <v>0</v>
      </c>
      <c r="CB40">
        <f ca="1"/>
        <v>0</v>
      </c>
      <c r="CC40" t="b">
        <f ca="1"/>
        <v>0</v>
      </c>
      <c r="CD40" t="b">
        <f ca="1"/>
        <v>0</v>
      </c>
      <c r="CE40">
        <f ca="1"/>
        <v>0</v>
      </c>
      <c r="CF40">
        <f ca="1"/>
        <v>0</v>
      </c>
      <c r="CG40">
        <f ca="1"/>
        <v>0</v>
      </c>
      <c r="CH40">
        <f ca="1"/>
        <v>6</v>
      </c>
      <c r="CI40">
        <f ca="1"/>
        <v>174</v>
      </c>
      <c r="CJ40">
        <f ca="1"/>
        <v>0</v>
      </c>
      <c r="CK40">
        <f ca="1"/>
        <v>0</v>
      </c>
      <c r="CL40">
        <f ca="1"/>
        <v>0</v>
      </c>
      <c r="CM40">
        <f ca="1"/>
        <v>0</v>
      </c>
      <c r="CN40">
        <f ca="1"/>
        <v>0</v>
      </c>
      <c r="CO40">
        <f ca="1"/>
        <v>0</v>
      </c>
      <c r="CP40">
        <f ca="1"/>
        <v>0</v>
      </c>
      <c r="CQ40">
        <f ca="1"/>
        <v>0</v>
      </c>
      <c r="CR40">
        <f ca="1"/>
        <v>0</v>
      </c>
      <c r="CS40">
        <f ca="1"/>
        <v>0</v>
      </c>
      <c r="CT40">
        <f ca="1"/>
        <v>0</v>
      </c>
      <c r="CU40" t="b">
        <f ca="1"/>
        <v>0</v>
      </c>
      <c r="CV40" t="b">
        <f ca="1"/>
        <v>0</v>
      </c>
      <c r="CW40">
        <f ca="1"/>
        <v>155</v>
      </c>
      <c r="CX40">
        <f ca="1"/>
        <v>174</v>
      </c>
      <c r="CY40">
        <f ca="1"/>
        <v>0</v>
      </c>
      <c r="CZ40">
        <f ca="1"/>
        <v>0</v>
      </c>
      <c r="DA40">
        <f ca="1"/>
        <v>0</v>
      </c>
      <c r="DB40" t="b">
        <f ca="1"/>
        <v>0</v>
      </c>
      <c r="DC40" t="b">
        <f ca="1"/>
        <v>0</v>
      </c>
      <c r="DD40">
        <f ca="1"/>
        <v>0</v>
      </c>
      <c r="DE40" t="b">
        <f ca="1"/>
        <v>0</v>
      </c>
      <c r="DF40">
        <f ca="1"/>
        <v>0</v>
      </c>
    </row>
    <row r="41" spans="1:110" x14ac:dyDescent="0.2">
      <c r="A41" t="str">
        <f ca="1"/>
        <v>5_31 Chalet</v>
      </c>
      <c r="B41">
        <f ca="1"/>
        <v>5</v>
      </c>
      <c r="C41">
        <f ca="1"/>
        <v>0</v>
      </c>
      <c r="D41">
        <f ca="1"/>
        <v>0</v>
      </c>
      <c r="E41">
        <f ca="1"/>
        <v>0</v>
      </c>
      <c r="F41">
        <f ca="1"/>
        <v>0</v>
      </c>
      <c r="G41">
        <f ca="1"/>
        <v>0</v>
      </c>
      <c r="H41">
        <f ca="1"/>
        <v>0</v>
      </c>
      <c r="I41">
        <f ca="1"/>
        <v>0</v>
      </c>
      <c r="J41" t="str">
        <f ca="1"/>
        <v>0:38</v>
      </c>
      <c r="K41" t="b">
        <f ca="1"/>
        <v>0</v>
      </c>
      <c r="L41" t="b">
        <f ca="1"/>
        <v>0</v>
      </c>
      <c r="M41" t="b">
        <f ca="1"/>
        <v>0</v>
      </c>
      <c r="N41" t="str">
        <f ca="1"/>
        <v>Maestro</v>
      </c>
      <c r="O41" t="b">
        <f ca="1"/>
        <v>0</v>
      </c>
      <c r="P41">
        <f ca="1"/>
        <v>0</v>
      </c>
      <c r="Q41">
        <f ca="1"/>
        <v>0</v>
      </c>
      <c r="R41">
        <f ca="1"/>
        <v>0</v>
      </c>
      <c r="S41">
        <f ca="1"/>
        <v>0</v>
      </c>
      <c r="T41">
        <f ca="1"/>
        <v>0</v>
      </c>
      <c r="U41">
        <f ca="1"/>
        <v>0</v>
      </c>
      <c r="V41">
        <f ca="1"/>
        <v>0</v>
      </c>
      <c r="W41">
        <f ca="1"/>
        <v>0</v>
      </c>
      <c r="X41">
        <f ca="1"/>
        <v>0</v>
      </c>
      <c r="Y41">
        <f ca="1"/>
        <v>0</v>
      </c>
      <c r="Z41">
        <f ca="1"/>
        <v>5</v>
      </c>
      <c r="AA41">
        <f ca="1"/>
        <v>0</v>
      </c>
      <c r="AB41">
        <f ca="1"/>
        <v>0</v>
      </c>
      <c r="AC41">
        <f ca="1"/>
        <v>0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  <c r="AI41">
        <f ca="1"/>
        <v>0</v>
      </c>
      <c r="AJ41">
        <f ca="1"/>
        <v>0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  <c r="AQ41">
        <f ca="1"/>
        <v>0</v>
      </c>
      <c r="AR41">
        <f ca="1"/>
        <v>0</v>
      </c>
      <c r="AS41">
        <f ca="1"/>
        <v>0</v>
      </c>
      <c r="AT41">
        <f ca="1"/>
        <v>0</v>
      </c>
      <c r="AU41">
        <f ca="1"/>
        <v>0</v>
      </c>
      <c r="AV41">
        <f ca="1"/>
        <v>0</v>
      </c>
      <c r="AW41">
        <f ca="1"/>
        <v>0</v>
      </c>
      <c r="AX41">
        <f ca="1"/>
        <v>0</v>
      </c>
      <c r="AY41">
        <f ca="1"/>
        <v>0</v>
      </c>
      <c r="AZ41">
        <f ca="1"/>
        <v>0</v>
      </c>
      <c r="BA41">
        <f ca="1"/>
        <v>0</v>
      </c>
      <c r="BB41">
        <f ca="1"/>
        <v>0</v>
      </c>
      <c r="BC41">
        <f ca="1"/>
        <v>0</v>
      </c>
      <c r="BD41">
        <f ca="1"/>
        <v>0</v>
      </c>
      <c r="BE41">
        <f ca="1"/>
        <v>0</v>
      </c>
      <c r="BF41">
        <f ca="1"/>
        <v>0</v>
      </c>
      <c r="BG41">
        <f ca="1"/>
        <v>0</v>
      </c>
      <c r="BH41">
        <f ca="1"/>
        <v>0</v>
      </c>
      <c r="BI41">
        <f ca="1"/>
        <v>0</v>
      </c>
      <c r="BJ41">
        <f ca="1"/>
        <v>0</v>
      </c>
      <c r="BK41">
        <f ca="1"/>
        <v>0</v>
      </c>
      <c r="BL41">
        <f ca="1"/>
        <v>0</v>
      </c>
      <c r="BM41">
        <f ca="1"/>
        <v>0</v>
      </c>
      <c r="BN41">
        <f ca="1"/>
        <v>0</v>
      </c>
      <c r="BO41">
        <f ca="1"/>
        <v>0</v>
      </c>
      <c r="BP41">
        <f ca="1"/>
        <v>0</v>
      </c>
      <c r="BQ41">
        <f ca="1"/>
        <v>0</v>
      </c>
      <c r="BR41" t="str">
        <f ca="1"/>
        <v/>
      </c>
      <c r="BS41">
        <f ca="1"/>
        <v>0</v>
      </c>
      <c r="BT41">
        <f ca="1"/>
        <v>0</v>
      </c>
      <c r="BU41" t="b">
        <f ca="1"/>
        <v>0</v>
      </c>
      <c r="BV41" t="b">
        <f ca="1"/>
        <v>0</v>
      </c>
      <c r="BW41">
        <f ca="1"/>
        <v>0</v>
      </c>
      <c r="BX41">
        <f ca="1"/>
        <v>0</v>
      </c>
      <c r="BY41">
        <f ca="1"/>
        <v>0</v>
      </c>
      <c r="BZ41">
        <f ca="1"/>
        <v>0</v>
      </c>
      <c r="CA41">
        <f ca="1"/>
        <v>1</v>
      </c>
      <c r="CB41">
        <f ca="1"/>
        <v>0</v>
      </c>
      <c r="CC41" t="b">
        <f ca="1"/>
        <v>1</v>
      </c>
      <c r="CD41" t="b">
        <f ca="1"/>
        <v>1</v>
      </c>
      <c r="CE41">
        <f ca="1"/>
        <v>0</v>
      </c>
      <c r="CF41">
        <f ca="1"/>
        <v>0</v>
      </c>
      <c r="CG41">
        <f ca="1"/>
        <v>0</v>
      </c>
      <c r="CH41">
        <f ca="1"/>
        <v>38</v>
      </c>
      <c r="CI41">
        <f ca="1"/>
        <v>142</v>
      </c>
      <c r="CJ41">
        <f ca="1"/>
        <v>0</v>
      </c>
      <c r="CK41">
        <f ca="1"/>
        <v>0</v>
      </c>
      <c r="CL41">
        <f ca="1"/>
        <v>0</v>
      </c>
      <c r="CM41">
        <f ca="1"/>
        <v>0</v>
      </c>
      <c r="CN41">
        <f ca="1"/>
        <v>0</v>
      </c>
      <c r="CO41">
        <f ca="1"/>
        <v>0</v>
      </c>
      <c r="CP41">
        <f ca="1"/>
        <v>0</v>
      </c>
      <c r="CQ41">
        <f ca="1"/>
        <v>0</v>
      </c>
      <c r="CR41">
        <f ca="1"/>
        <v>0</v>
      </c>
      <c r="CS41">
        <f ca="1"/>
        <v>0</v>
      </c>
      <c r="CT41">
        <f ca="1"/>
        <v>0</v>
      </c>
      <c r="CU41" t="b">
        <f ca="1"/>
        <v>0</v>
      </c>
      <c r="CV41" t="b">
        <f ca="1"/>
        <v>1</v>
      </c>
      <c r="CW41">
        <f ca="1"/>
        <v>160</v>
      </c>
      <c r="CX41">
        <f ca="1"/>
        <v>142</v>
      </c>
      <c r="CY41">
        <f ca="1"/>
        <v>0</v>
      </c>
      <c r="CZ41">
        <f ca="1"/>
        <v>1</v>
      </c>
      <c r="DA41">
        <f ca="1"/>
        <v>0</v>
      </c>
      <c r="DB41" t="b">
        <f ca="1"/>
        <v>0</v>
      </c>
      <c r="DC41" t="b">
        <f ca="1"/>
        <v>0</v>
      </c>
      <c r="DD41">
        <f ca="1"/>
        <v>0</v>
      </c>
      <c r="DE41" t="b">
        <f ca="1"/>
        <v>0</v>
      </c>
      <c r="DF41">
        <f ca="1"/>
        <v>0</v>
      </c>
    </row>
    <row r="42" spans="1:110" x14ac:dyDescent="0.2">
      <c r="A42" t="str">
        <f ca="1"/>
        <v>5_31 Chalet</v>
      </c>
      <c r="B42">
        <f ca="1"/>
        <v>6</v>
      </c>
      <c r="C42">
        <f ca="1"/>
        <v>0</v>
      </c>
      <c r="D42">
        <f ca="1"/>
        <v>0</v>
      </c>
      <c r="E42">
        <f ca="1"/>
        <v>0</v>
      </c>
      <c r="F42">
        <f ca="1"/>
        <v>0</v>
      </c>
      <c r="G42">
        <f ca="1"/>
        <v>0</v>
      </c>
      <c r="H42">
        <f ca="1"/>
        <v>0</v>
      </c>
      <c r="I42">
        <f ca="1"/>
        <v>0</v>
      </c>
      <c r="J42" t="str">
        <f ca="1"/>
        <v>0:08</v>
      </c>
      <c r="K42" t="b">
        <f ca="1"/>
        <v>0</v>
      </c>
      <c r="L42" t="b">
        <f ca="1"/>
        <v>0</v>
      </c>
      <c r="M42" t="b">
        <f ca="1"/>
        <v>0</v>
      </c>
      <c r="N42" t="str">
        <f ca="1"/>
        <v>Maestro</v>
      </c>
      <c r="O42" t="b">
        <f ca="1"/>
        <v>0</v>
      </c>
      <c r="P42">
        <f ca="1"/>
        <v>0</v>
      </c>
      <c r="Q42">
        <f ca="1"/>
        <v>0</v>
      </c>
      <c r="R42">
        <f ca="1"/>
        <v>0</v>
      </c>
      <c r="S42">
        <f ca="1"/>
        <v>0</v>
      </c>
      <c r="T42">
        <f ca="1"/>
        <v>0</v>
      </c>
      <c r="U42">
        <f ca="1"/>
        <v>0</v>
      </c>
      <c r="V42">
        <f ca="1"/>
        <v>0</v>
      </c>
      <c r="W42">
        <f ca="1"/>
        <v>0</v>
      </c>
      <c r="X42">
        <f ca="1"/>
        <v>0</v>
      </c>
      <c r="Y42">
        <f ca="1"/>
        <v>0</v>
      </c>
      <c r="Z42">
        <f ca="1"/>
        <v>6</v>
      </c>
      <c r="AA42">
        <f ca="1"/>
        <v>0</v>
      </c>
      <c r="AB42">
        <f ca="1"/>
        <v>0</v>
      </c>
      <c r="AC42">
        <f ca="1"/>
        <v>0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  <c r="AI42">
        <f ca="1"/>
        <v>0</v>
      </c>
      <c r="AJ42">
        <f ca="1"/>
        <v>0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  <c r="AQ42">
        <f ca="1"/>
        <v>0</v>
      </c>
      <c r="AR42">
        <f ca="1"/>
        <v>0</v>
      </c>
      <c r="AS42">
        <f ca="1"/>
        <v>0</v>
      </c>
      <c r="AT42">
        <f ca="1"/>
        <v>0</v>
      </c>
      <c r="AU42">
        <f ca="1"/>
        <v>0</v>
      </c>
      <c r="AV42">
        <f ca="1"/>
        <v>0</v>
      </c>
      <c r="AW42">
        <f ca="1"/>
        <v>0</v>
      </c>
      <c r="AX42">
        <f ca="1"/>
        <v>0</v>
      </c>
      <c r="AY42">
        <f ca="1"/>
        <v>0</v>
      </c>
      <c r="AZ42">
        <f ca="1"/>
        <v>0</v>
      </c>
      <c r="BA42">
        <f ca="1"/>
        <v>0</v>
      </c>
      <c r="BB42">
        <f ca="1"/>
        <v>0</v>
      </c>
      <c r="BC42">
        <f ca="1"/>
        <v>0</v>
      </c>
      <c r="BD42">
        <f ca="1"/>
        <v>0</v>
      </c>
      <c r="BE42">
        <f ca="1"/>
        <v>0</v>
      </c>
      <c r="BF42">
        <f ca="1"/>
        <v>0</v>
      </c>
      <c r="BG42">
        <f ca="1"/>
        <v>0</v>
      </c>
      <c r="BH42">
        <f ca="1"/>
        <v>0</v>
      </c>
      <c r="BI42">
        <f ca="1"/>
        <v>0</v>
      </c>
      <c r="BJ42">
        <f ca="1"/>
        <v>0</v>
      </c>
      <c r="BK42">
        <f ca="1"/>
        <v>0</v>
      </c>
      <c r="BL42">
        <f ca="1"/>
        <v>0</v>
      </c>
      <c r="BM42">
        <f ca="1"/>
        <v>0</v>
      </c>
      <c r="BN42">
        <f ca="1"/>
        <v>0</v>
      </c>
      <c r="BO42">
        <f ca="1"/>
        <v>0</v>
      </c>
      <c r="BP42">
        <f ca="1"/>
        <v>0</v>
      </c>
      <c r="BQ42">
        <f ca="1"/>
        <v>0</v>
      </c>
      <c r="BR42" t="str">
        <f ca="1"/>
        <v/>
      </c>
      <c r="BS42">
        <f ca="1"/>
        <v>0</v>
      </c>
      <c r="BT42">
        <f ca="1"/>
        <v>0</v>
      </c>
      <c r="BU42" t="b">
        <f ca="1"/>
        <v>0</v>
      </c>
      <c r="BV42" t="b">
        <f ca="1"/>
        <v>0</v>
      </c>
      <c r="BW42">
        <f ca="1"/>
        <v>0</v>
      </c>
      <c r="BX42">
        <f ca="1"/>
        <v>0</v>
      </c>
      <c r="BY42">
        <f ca="1"/>
        <v>0</v>
      </c>
      <c r="BZ42">
        <f ca="1"/>
        <v>0</v>
      </c>
      <c r="CA42">
        <f ca="1"/>
        <v>0</v>
      </c>
      <c r="CB42">
        <f ca="1"/>
        <v>0</v>
      </c>
      <c r="CC42" t="b">
        <f ca="1"/>
        <v>0</v>
      </c>
      <c r="CD42" t="b">
        <f ca="1"/>
        <v>0</v>
      </c>
      <c r="CE42">
        <f ca="1"/>
        <v>0</v>
      </c>
      <c r="CF42">
        <f ca="1"/>
        <v>0</v>
      </c>
      <c r="CG42">
        <f ca="1"/>
        <v>0</v>
      </c>
      <c r="CH42">
        <f ca="1"/>
        <v>8</v>
      </c>
      <c r="CI42">
        <f ca="1"/>
        <v>172</v>
      </c>
      <c r="CJ42">
        <f ca="1"/>
        <v>0</v>
      </c>
      <c r="CK42">
        <f ca="1"/>
        <v>0</v>
      </c>
      <c r="CL42">
        <f ca="1"/>
        <v>0</v>
      </c>
      <c r="CM42">
        <f ca="1"/>
        <v>0</v>
      </c>
      <c r="CN42">
        <f ca="1"/>
        <v>0</v>
      </c>
      <c r="CO42">
        <f ca="1"/>
        <v>0</v>
      </c>
      <c r="CP42">
        <f ca="1"/>
        <v>0</v>
      </c>
      <c r="CQ42">
        <f ca="1"/>
        <v>0</v>
      </c>
      <c r="CR42">
        <f ca="1"/>
        <v>0</v>
      </c>
      <c r="CS42">
        <f ca="1"/>
        <v>0</v>
      </c>
      <c r="CT42">
        <f ca="1"/>
        <v>0</v>
      </c>
      <c r="CU42" t="b">
        <f ca="1"/>
        <v>1</v>
      </c>
      <c r="CV42" t="b">
        <f ca="1"/>
        <v>0</v>
      </c>
      <c r="CW42" t="b">
        <f ca="1"/>
        <v>0</v>
      </c>
      <c r="CX42">
        <f ca="1"/>
        <v>172</v>
      </c>
      <c r="CY42">
        <f ca="1"/>
        <v>0</v>
      </c>
      <c r="CZ42">
        <f ca="1"/>
        <v>0</v>
      </c>
      <c r="DA42">
        <f ca="1"/>
        <v>0</v>
      </c>
      <c r="DB42" t="b">
        <f ca="1"/>
        <v>0</v>
      </c>
      <c r="DC42" t="b">
        <f ca="1"/>
        <v>0</v>
      </c>
      <c r="DD42">
        <f ca="1"/>
        <v>0</v>
      </c>
      <c r="DE42" t="b">
        <f ca="1"/>
        <v>0</v>
      </c>
      <c r="DF42">
        <f ca="1"/>
        <v>0</v>
      </c>
    </row>
    <row r="43" spans="1:110" x14ac:dyDescent="0.2">
      <c r="A43" t="str">
        <f ca="1"/>
        <v>5_31 Chalet</v>
      </c>
      <c r="B43">
        <f ca="1"/>
        <v>7</v>
      </c>
      <c r="C43">
        <f ca="1"/>
        <v>0</v>
      </c>
      <c r="D43">
        <f ca="1"/>
        <v>0</v>
      </c>
      <c r="E43">
        <f ca="1"/>
        <v>0</v>
      </c>
      <c r="F43">
        <f ca="1"/>
        <v>0</v>
      </c>
      <c r="G43">
        <f ca="1"/>
        <v>0</v>
      </c>
      <c r="H43">
        <f ca="1"/>
        <v>0</v>
      </c>
      <c r="I43">
        <f ca="1"/>
        <v>0</v>
      </c>
      <c r="J43" t="str">
        <f ca="1"/>
        <v>2:06</v>
      </c>
      <c r="K43" t="b">
        <f ca="1"/>
        <v>0</v>
      </c>
      <c r="L43" t="b">
        <f ca="1"/>
        <v>0</v>
      </c>
      <c r="M43" t="b">
        <f ca="1"/>
        <v>1</v>
      </c>
      <c r="N43" t="str">
        <f ca="1"/>
        <v>Hibanna</v>
      </c>
      <c r="O43" t="b">
        <f ca="1"/>
        <v>0</v>
      </c>
      <c r="P43">
        <f ca="1"/>
        <v>0</v>
      </c>
      <c r="Q43">
        <f ca="1"/>
        <v>0</v>
      </c>
      <c r="R43">
        <f ca="1"/>
        <v>0</v>
      </c>
      <c r="S43">
        <f ca="1"/>
        <v>0</v>
      </c>
      <c r="T43">
        <f ca="1"/>
        <v>0</v>
      </c>
      <c r="U43">
        <f ca="1"/>
        <v>0</v>
      </c>
      <c r="V43">
        <f ca="1"/>
        <v>0</v>
      </c>
      <c r="W43">
        <f ca="1"/>
        <v>0</v>
      </c>
      <c r="X43">
        <f ca="1"/>
        <v>0</v>
      </c>
      <c r="Y43">
        <f ca="1"/>
        <v>0</v>
      </c>
      <c r="Z43">
        <f ca="1"/>
        <v>7</v>
      </c>
      <c r="AA43">
        <f ca="1"/>
        <v>0</v>
      </c>
      <c r="AB43">
        <f ca="1"/>
        <v>0</v>
      </c>
      <c r="AC43">
        <f ca="1"/>
        <v>0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  <c r="AI43">
        <f ca="1"/>
        <v>0</v>
      </c>
      <c r="AJ43">
        <f ca="1"/>
        <v>0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>
        <f ca="1"/>
        <v>0</v>
      </c>
      <c r="AP43">
        <f ca="1"/>
        <v>0</v>
      </c>
      <c r="AQ43">
        <f ca="1"/>
        <v>0</v>
      </c>
      <c r="AR43">
        <f ca="1"/>
        <v>0</v>
      </c>
      <c r="AS43">
        <f ca="1"/>
        <v>0</v>
      </c>
      <c r="AT43">
        <f ca="1"/>
        <v>0</v>
      </c>
      <c r="AU43">
        <f ca="1"/>
        <v>0</v>
      </c>
      <c r="AV43">
        <f ca="1"/>
        <v>0</v>
      </c>
      <c r="AW43">
        <f ca="1"/>
        <v>0</v>
      </c>
      <c r="AX43">
        <f ca="1"/>
        <v>0</v>
      </c>
      <c r="AY43">
        <f ca="1"/>
        <v>0</v>
      </c>
      <c r="AZ43">
        <f ca="1"/>
        <v>0</v>
      </c>
      <c r="BA43">
        <f ca="1"/>
        <v>0</v>
      </c>
      <c r="BB43">
        <f ca="1"/>
        <v>0</v>
      </c>
      <c r="BC43">
        <f ca="1"/>
        <v>0</v>
      </c>
      <c r="BD43">
        <f ca="1"/>
        <v>0</v>
      </c>
      <c r="BE43">
        <f ca="1"/>
        <v>0</v>
      </c>
      <c r="BF43">
        <f ca="1"/>
        <v>0</v>
      </c>
      <c r="BG43">
        <f ca="1"/>
        <v>0</v>
      </c>
      <c r="BH43">
        <f ca="1"/>
        <v>0</v>
      </c>
      <c r="BI43">
        <f ca="1"/>
        <v>0</v>
      </c>
      <c r="BJ43">
        <f ca="1"/>
        <v>0</v>
      </c>
      <c r="BK43">
        <f ca="1"/>
        <v>0</v>
      </c>
      <c r="BL43">
        <f ca="1"/>
        <v>0</v>
      </c>
      <c r="BM43">
        <f ca="1"/>
        <v>0</v>
      </c>
      <c r="BN43">
        <f ca="1"/>
        <v>0</v>
      </c>
      <c r="BO43">
        <f ca="1"/>
        <v>0</v>
      </c>
      <c r="BP43">
        <f ca="1"/>
        <v>0</v>
      </c>
      <c r="BQ43">
        <f ca="1"/>
        <v>0</v>
      </c>
      <c r="BR43" t="str">
        <f ca="1"/>
        <v/>
      </c>
      <c r="BS43">
        <f ca="1"/>
        <v>0</v>
      </c>
      <c r="BT43">
        <f ca="1"/>
        <v>0</v>
      </c>
      <c r="BU43" t="b">
        <f ca="1"/>
        <v>0</v>
      </c>
      <c r="BV43" t="b">
        <f ca="1"/>
        <v>0</v>
      </c>
      <c r="BW43">
        <f ca="1"/>
        <v>0</v>
      </c>
      <c r="BX43">
        <f ca="1"/>
        <v>0</v>
      </c>
      <c r="BY43">
        <f ca="1"/>
        <v>0</v>
      </c>
      <c r="BZ43">
        <f ca="1"/>
        <v>0</v>
      </c>
      <c r="CA43">
        <f ca="1"/>
        <v>0</v>
      </c>
      <c r="CB43">
        <f ca="1"/>
        <v>0</v>
      </c>
      <c r="CC43" t="b">
        <f ca="1"/>
        <v>0</v>
      </c>
      <c r="CD43" t="b">
        <f ca="1"/>
        <v>0</v>
      </c>
      <c r="CE43">
        <f ca="1"/>
        <v>0</v>
      </c>
      <c r="CF43">
        <f ca="1"/>
        <v>0</v>
      </c>
      <c r="CG43">
        <f ca="1"/>
        <v>0</v>
      </c>
      <c r="CH43">
        <f ca="1"/>
        <v>126</v>
      </c>
      <c r="CI43">
        <f ca="1"/>
        <v>54</v>
      </c>
      <c r="CJ43">
        <f ca="1"/>
        <v>0</v>
      </c>
      <c r="CK43">
        <f ca="1"/>
        <v>0</v>
      </c>
      <c r="CL43">
        <f ca="1"/>
        <v>0</v>
      </c>
      <c r="CM43">
        <f ca="1"/>
        <v>0</v>
      </c>
      <c r="CN43">
        <f ca="1"/>
        <v>0</v>
      </c>
      <c r="CO43">
        <f ca="1"/>
        <v>0</v>
      </c>
      <c r="CP43">
        <f ca="1"/>
        <v>0</v>
      </c>
      <c r="CQ43">
        <f ca="1"/>
        <v>0</v>
      </c>
      <c r="CR43">
        <f ca="1"/>
        <v>0</v>
      </c>
      <c r="CS43">
        <f ca="1"/>
        <v>0</v>
      </c>
      <c r="CT43">
        <f ca="1"/>
        <v>0</v>
      </c>
      <c r="CU43">
        <f ca="1"/>
        <v>0</v>
      </c>
      <c r="CV43">
        <f ca="1"/>
        <v>0</v>
      </c>
      <c r="CW43">
        <f ca="1"/>
        <v>0</v>
      </c>
      <c r="CX43">
        <f ca="1"/>
        <v>0</v>
      </c>
      <c r="CY43">
        <f ca="1"/>
        <v>0</v>
      </c>
      <c r="CZ43">
        <f ca="1"/>
        <v>0</v>
      </c>
      <c r="DA43">
        <f ca="1"/>
        <v>0</v>
      </c>
      <c r="DB43" t="b">
        <f ca="1"/>
        <v>0</v>
      </c>
      <c r="DC43" t="b">
        <f ca="1"/>
        <v>0</v>
      </c>
      <c r="DD43">
        <f ca="1"/>
        <v>0</v>
      </c>
      <c r="DE43" t="b">
        <f ca="1"/>
        <v>0</v>
      </c>
      <c r="DF43">
        <f ca="1"/>
        <v>0</v>
      </c>
    </row>
    <row r="44" spans="1:110" x14ac:dyDescent="0.2">
      <c r="A44" t="str">
        <f ca="1"/>
        <v>5_31 Chalet</v>
      </c>
      <c r="B44">
        <f ca="1"/>
        <v>8</v>
      </c>
      <c r="C44">
        <f ca="1"/>
        <v>0</v>
      </c>
      <c r="D44">
        <f ca="1"/>
        <v>0</v>
      </c>
      <c r="E44">
        <f ca="1"/>
        <v>0</v>
      </c>
      <c r="F44">
        <f ca="1"/>
        <v>0</v>
      </c>
      <c r="G44">
        <f ca="1"/>
        <v>0</v>
      </c>
      <c r="H44">
        <f ca="1"/>
        <v>0</v>
      </c>
      <c r="I44">
        <f ca="1"/>
        <v>0</v>
      </c>
      <c r="J44">
        <f ca="1"/>
        <v>0</v>
      </c>
      <c r="K44" t="b">
        <f ca="1"/>
        <v>0</v>
      </c>
      <c r="L44" t="b">
        <f ca="1"/>
        <v>0</v>
      </c>
      <c r="M44" t="b">
        <f ca="1"/>
        <v>0</v>
      </c>
      <c r="N44" t="str">
        <f ca="1"/>
        <v>Hibanna</v>
      </c>
      <c r="O44" t="b">
        <f ca="1"/>
        <v>1</v>
      </c>
      <c r="P44">
        <f ca="1"/>
        <v>0</v>
      </c>
      <c r="Q44">
        <f ca="1"/>
        <v>0</v>
      </c>
      <c r="R44">
        <f ca="1"/>
        <v>0</v>
      </c>
      <c r="S44">
        <f ca="1"/>
        <v>0</v>
      </c>
      <c r="T44">
        <f ca="1"/>
        <v>0</v>
      </c>
      <c r="U44">
        <f ca="1"/>
        <v>0</v>
      </c>
      <c r="V44">
        <f ca="1"/>
        <v>0</v>
      </c>
      <c r="W44">
        <f ca="1"/>
        <v>0</v>
      </c>
      <c r="X44">
        <f ca="1"/>
        <v>0</v>
      </c>
      <c r="Y44">
        <f ca="1"/>
        <v>0</v>
      </c>
      <c r="Z44">
        <f ca="1"/>
        <v>8</v>
      </c>
      <c r="AA44">
        <f ca="1"/>
        <v>0</v>
      </c>
      <c r="AB44">
        <f ca="1"/>
        <v>0</v>
      </c>
      <c r="AC44">
        <f ca="1"/>
        <v>0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  <c r="AI44">
        <f ca="1"/>
        <v>0</v>
      </c>
      <c r="AJ44">
        <f ca="1"/>
        <v>0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  <c r="AQ44">
        <f ca="1"/>
        <v>0</v>
      </c>
      <c r="AR44">
        <f ca="1"/>
        <v>0</v>
      </c>
      <c r="AS44">
        <f ca="1"/>
        <v>0</v>
      </c>
      <c r="AT44">
        <f ca="1"/>
        <v>0</v>
      </c>
      <c r="AU44">
        <f ca="1"/>
        <v>0</v>
      </c>
      <c r="AV44">
        <f ca="1"/>
        <v>0</v>
      </c>
      <c r="AW44">
        <f ca="1"/>
        <v>0</v>
      </c>
      <c r="AX44">
        <f ca="1"/>
        <v>0</v>
      </c>
      <c r="AY44">
        <f ca="1"/>
        <v>0</v>
      </c>
      <c r="AZ44">
        <f ca="1"/>
        <v>0</v>
      </c>
      <c r="BA44">
        <f ca="1"/>
        <v>0</v>
      </c>
      <c r="BB44">
        <f ca="1"/>
        <v>0</v>
      </c>
      <c r="BC44">
        <f ca="1"/>
        <v>0</v>
      </c>
      <c r="BD44">
        <f ca="1"/>
        <v>0</v>
      </c>
      <c r="BE44">
        <f ca="1"/>
        <v>0</v>
      </c>
      <c r="BF44">
        <f ca="1"/>
        <v>0</v>
      </c>
      <c r="BG44">
        <f ca="1"/>
        <v>0</v>
      </c>
      <c r="BH44">
        <f ca="1"/>
        <v>0</v>
      </c>
      <c r="BI44">
        <f ca="1"/>
        <v>0</v>
      </c>
      <c r="BJ44">
        <f ca="1"/>
        <v>0</v>
      </c>
      <c r="BK44">
        <f ca="1"/>
        <v>0</v>
      </c>
      <c r="BL44">
        <f ca="1"/>
        <v>0</v>
      </c>
      <c r="BM44">
        <f ca="1"/>
        <v>0</v>
      </c>
      <c r="BN44">
        <f ca="1"/>
        <v>0</v>
      </c>
      <c r="BO44">
        <f ca="1"/>
        <v>0</v>
      </c>
      <c r="BP44">
        <f ca="1"/>
        <v>0</v>
      </c>
      <c r="BQ44">
        <f ca="1"/>
        <v>0</v>
      </c>
      <c r="BR44" t="str">
        <f ca="1"/>
        <v/>
      </c>
      <c r="BS44">
        <f ca="1"/>
        <v>0</v>
      </c>
      <c r="BT44">
        <f ca="1"/>
        <v>0</v>
      </c>
      <c r="BU44" t="b">
        <f ca="1"/>
        <v>0</v>
      </c>
      <c r="BV44" t="b">
        <f ca="1"/>
        <v>0</v>
      </c>
      <c r="BW44">
        <f ca="1"/>
        <v>0</v>
      </c>
      <c r="BX44">
        <f ca="1"/>
        <v>0</v>
      </c>
      <c r="BY44">
        <f ca="1"/>
        <v>0</v>
      </c>
      <c r="BZ44">
        <f ca="1"/>
        <v>0</v>
      </c>
      <c r="CA44">
        <f ca="1"/>
        <v>1</v>
      </c>
      <c r="CB44">
        <f ca="1"/>
        <v>0</v>
      </c>
      <c r="CC44" t="b">
        <f ca="1"/>
        <v>0</v>
      </c>
      <c r="CD44" t="b">
        <f ca="1"/>
        <v>1</v>
      </c>
      <c r="CE44">
        <f ca="1"/>
        <v>0</v>
      </c>
      <c r="CF44">
        <f ca="1"/>
        <v>0</v>
      </c>
      <c r="CG44">
        <f ca="1"/>
        <v>0</v>
      </c>
      <c r="CH44">
        <f ca="1"/>
        <v>0</v>
      </c>
      <c r="CI44" t="b">
        <f ca="1"/>
        <v>0</v>
      </c>
      <c r="CJ44">
        <f ca="1"/>
        <v>0</v>
      </c>
      <c r="CK44">
        <f ca="1"/>
        <v>0</v>
      </c>
      <c r="CL44">
        <f ca="1"/>
        <v>0</v>
      </c>
      <c r="CM44">
        <f ca="1"/>
        <v>0</v>
      </c>
      <c r="CN44">
        <f ca="1"/>
        <v>0</v>
      </c>
      <c r="CO44">
        <f ca="1"/>
        <v>0</v>
      </c>
      <c r="CP44">
        <f ca="1"/>
        <v>0</v>
      </c>
      <c r="CQ44">
        <f ca="1"/>
        <v>0</v>
      </c>
      <c r="CR44">
        <f ca="1"/>
        <v>0</v>
      </c>
      <c r="CS44">
        <f ca="1"/>
        <v>0</v>
      </c>
      <c r="CT44">
        <f ca="1"/>
        <v>0</v>
      </c>
      <c r="CU44">
        <f ca="1"/>
        <v>0</v>
      </c>
      <c r="CV44">
        <f ca="1"/>
        <v>0</v>
      </c>
      <c r="CW44">
        <f ca="1"/>
        <v>0</v>
      </c>
      <c r="CX44">
        <f ca="1"/>
        <v>0</v>
      </c>
      <c r="CY44">
        <f ca="1"/>
        <v>0</v>
      </c>
      <c r="CZ44">
        <f ca="1"/>
        <v>0</v>
      </c>
      <c r="DA44">
        <f ca="1"/>
        <v>0</v>
      </c>
      <c r="DB44" t="b">
        <f ca="1"/>
        <v>0</v>
      </c>
      <c r="DC44" t="b">
        <f ca="1"/>
        <v>0</v>
      </c>
      <c r="DD44">
        <f ca="1"/>
        <v>0</v>
      </c>
      <c r="DE44" t="b">
        <f ca="1"/>
        <v>0</v>
      </c>
      <c r="DF44">
        <f ca="1"/>
        <v>0</v>
      </c>
    </row>
    <row r="45" spans="1:110" x14ac:dyDescent="0.2">
      <c r="A45" t="str">
        <f ca="1"/>
        <v>5_31 Chalet</v>
      </c>
      <c r="B45">
        <f ca="1"/>
        <v>9</v>
      </c>
      <c r="C45">
        <f ca="1"/>
        <v>0</v>
      </c>
      <c r="D45">
        <f ca="1"/>
        <v>0</v>
      </c>
      <c r="E45">
        <f ca="1"/>
        <v>0</v>
      </c>
      <c r="F45">
        <f ca="1"/>
        <v>0</v>
      </c>
      <c r="G45">
        <f ca="1"/>
        <v>0</v>
      </c>
      <c r="H45">
        <f ca="1"/>
        <v>0</v>
      </c>
      <c r="I45">
        <f ca="1"/>
        <v>0</v>
      </c>
      <c r="J45" t="str">
        <f ca="1"/>
        <v>1:26</v>
      </c>
      <c r="K45" t="b">
        <f ca="1"/>
        <v>0</v>
      </c>
      <c r="L45" t="b">
        <f ca="1"/>
        <v>0</v>
      </c>
      <c r="M45" t="b">
        <f ca="1"/>
        <v>0</v>
      </c>
      <c r="N45" t="str">
        <f ca="1"/>
        <v>Hibanna</v>
      </c>
      <c r="O45" t="b">
        <f ca="1"/>
        <v>0</v>
      </c>
      <c r="P45">
        <f ca="1"/>
        <v>0</v>
      </c>
      <c r="Q45">
        <f ca="1"/>
        <v>0</v>
      </c>
      <c r="R45">
        <f ca="1"/>
        <v>0</v>
      </c>
      <c r="S45">
        <f ca="1"/>
        <v>0</v>
      </c>
      <c r="T45">
        <f ca="1"/>
        <v>0</v>
      </c>
      <c r="U45">
        <f ca="1"/>
        <v>0</v>
      </c>
      <c r="V45">
        <f ca="1"/>
        <v>0</v>
      </c>
      <c r="W45">
        <f ca="1"/>
        <v>0</v>
      </c>
      <c r="X45">
        <f ca="1"/>
        <v>0</v>
      </c>
      <c r="Y45">
        <f ca="1"/>
        <v>0</v>
      </c>
      <c r="Z45">
        <f ca="1"/>
        <v>9</v>
      </c>
      <c r="AA45">
        <f ca="1"/>
        <v>0</v>
      </c>
      <c r="AB45">
        <f ca="1"/>
        <v>0</v>
      </c>
      <c r="AC45">
        <f ca="1"/>
        <v>0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  <c r="AI45">
        <f ca="1"/>
        <v>0</v>
      </c>
      <c r="AJ45">
        <f ca="1"/>
        <v>0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  <c r="AQ45">
        <f ca="1"/>
        <v>0</v>
      </c>
      <c r="AR45">
        <f ca="1"/>
        <v>0</v>
      </c>
      <c r="AS45">
        <f ca="1"/>
        <v>0</v>
      </c>
      <c r="AT45">
        <f ca="1"/>
        <v>0</v>
      </c>
      <c r="AU45">
        <f ca="1"/>
        <v>0</v>
      </c>
      <c r="AV45">
        <f ca="1"/>
        <v>0</v>
      </c>
      <c r="AW45">
        <f ca="1"/>
        <v>0</v>
      </c>
      <c r="AX45">
        <f ca="1"/>
        <v>0</v>
      </c>
      <c r="AY45">
        <f ca="1"/>
        <v>0</v>
      </c>
      <c r="AZ45">
        <f ca="1"/>
        <v>0</v>
      </c>
      <c r="BA45">
        <f ca="1"/>
        <v>0</v>
      </c>
      <c r="BB45">
        <f ca="1"/>
        <v>0</v>
      </c>
      <c r="BC45">
        <f ca="1"/>
        <v>0</v>
      </c>
      <c r="BD45">
        <f ca="1"/>
        <v>0</v>
      </c>
      <c r="BE45">
        <f ca="1"/>
        <v>0</v>
      </c>
      <c r="BF45">
        <f ca="1"/>
        <v>0</v>
      </c>
      <c r="BG45">
        <f ca="1"/>
        <v>0</v>
      </c>
      <c r="BH45">
        <f ca="1"/>
        <v>0</v>
      </c>
      <c r="BI45">
        <f ca="1"/>
        <v>0</v>
      </c>
      <c r="BJ45">
        <f ca="1"/>
        <v>0</v>
      </c>
      <c r="BK45">
        <f ca="1"/>
        <v>0</v>
      </c>
      <c r="BL45">
        <f ca="1"/>
        <v>0</v>
      </c>
      <c r="BM45">
        <f ca="1"/>
        <v>0</v>
      </c>
      <c r="BN45">
        <f ca="1"/>
        <v>0</v>
      </c>
      <c r="BO45">
        <f ca="1"/>
        <v>0</v>
      </c>
      <c r="BP45">
        <f ca="1"/>
        <v>0</v>
      </c>
      <c r="BQ45">
        <f ca="1"/>
        <v>0</v>
      </c>
      <c r="BR45" t="str">
        <f ca="1"/>
        <v/>
      </c>
      <c r="BS45">
        <f ca="1"/>
        <v>0</v>
      </c>
      <c r="BT45">
        <f ca="1"/>
        <v>0</v>
      </c>
      <c r="BU45" t="b">
        <f ca="1"/>
        <v>0</v>
      </c>
      <c r="BV45" t="b">
        <f ca="1"/>
        <v>0</v>
      </c>
      <c r="BW45">
        <f ca="1"/>
        <v>0</v>
      </c>
      <c r="BX45">
        <f ca="1"/>
        <v>0</v>
      </c>
      <c r="BY45">
        <f ca="1"/>
        <v>0</v>
      </c>
      <c r="BZ45">
        <f ca="1"/>
        <v>0</v>
      </c>
      <c r="CA45">
        <f ca="1"/>
        <v>0</v>
      </c>
      <c r="CB45">
        <f ca="1"/>
        <v>0</v>
      </c>
      <c r="CC45" t="b">
        <f ca="1"/>
        <v>0</v>
      </c>
      <c r="CD45" t="b">
        <f ca="1"/>
        <v>0</v>
      </c>
      <c r="CE45">
        <f ca="1"/>
        <v>0</v>
      </c>
      <c r="CF45">
        <f ca="1"/>
        <v>0</v>
      </c>
      <c r="CG45">
        <f ca="1"/>
        <v>0</v>
      </c>
      <c r="CH45">
        <f ca="1"/>
        <v>86</v>
      </c>
      <c r="CI45">
        <f ca="1"/>
        <v>94</v>
      </c>
      <c r="CJ45">
        <f ca="1"/>
        <v>0</v>
      </c>
      <c r="CK45">
        <f ca="1"/>
        <v>0</v>
      </c>
      <c r="CL45">
        <f ca="1"/>
        <v>0</v>
      </c>
      <c r="CM45">
        <f ca="1"/>
        <v>0</v>
      </c>
      <c r="CN45">
        <f ca="1"/>
        <v>0</v>
      </c>
      <c r="CO45">
        <f ca="1"/>
        <v>0</v>
      </c>
      <c r="CP45">
        <f ca="1"/>
        <v>0</v>
      </c>
      <c r="CQ45">
        <f ca="1"/>
        <v>0</v>
      </c>
      <c r="CR45">
        <f ca="1"/>
        <v>0</v>
      </c>
      <c r="CS45">
        <f ca="1"/>
        <v>0</v>
      </c>
      <c r="CT45">
        <f ca="1"/>
        <v>0</v>
      </c>
      <c r="CU45">
        <f ca="1"/>
        <v>0</v>
      </c>
      <c r="CV45">
        <f ca="1"/>
        <v>0</v>
      </c>
      <c r="CW45">
        <f ca="1"/>
        <v>0</v>
      </c>
      <c r="CX45">
        <f ca="1"/>
        <v>0</v>
      </c>
      <c r="CY45">
        <f ca="1"/>
        <v>0</v>
      </c>
      <c r="CZ45">
        <f ca="1"/>
        <v>0</v>
      </c>
      <c r="DA45">
        <f ca="1"/>
        <v>0</v>
      </c>
      <c r="DB45" t="b">
        <f ca="1"/>
        <v>0</v>
      </c>
      <c r="DC45" t="b">
        <f ca="1"/>
        <v>0</v>
      </c>
      <c r="DD45">
        <f ca="1"/>
        <v>0</v>
      </c>
      <c r="DE45" t="b">
        <f ca="1"/>
        <v>0</v>
      </c>
      <c r="DF45">
        <f ca="1"/>
        <v>0</v>
      </c>
    </row>
    <row r="46" spans="1:110" x14ac:dyDescent="0.2">
      <c r="A46" t="str">
        <f ca="1"/>
        <v>5_31 Chalet</v>
      </c>
      <c r="B46">
        <f ca="1"/>
        <v>10</v>
      </c>
      <c r="C46">
        <f ca="1"/>
        <v>0</v>
      </c>
      <c r="D46">
        <f ca="1"/>
        <v>0</v>
      </c>
      <c r="E46">
        <f ca="1"/>
        <v>0</v>
      </c>
      <c r="F46">
        <f ca="1"/>
        <v>0</v>
      </c>
      <c r="G46">
        <f ca="1"/>
        <v>0</v>
      </c>
      <c r="H46">
        <f ca="1"/>
        <v>0</v>
      </c>
      <c r="I46">
        <f ca="1"/>
        <v>0</v>
      </c>
      <c r="J46" t="str">
        <f ca="1"/>
        <v>0:25</v>
      </c>
      <c r="K46" t="b">
        <f ca="1"/>
        <v>0</v>
      </c>
      <c r="L46" t="b">
        <f ca="1"/>
        <v>0</v>
      </c>
      <c r="M46" t="b">
        <f ca="1"/>
        <v>0</v>
      </c>
      <c r="N46" t="str">
        <f ca="1"/>
        <v>Hibanna</v>
      </c>
      <c r="O46" t="b">
        <f ca="1"/>
        <v>0</v>
      </c>
      <c r="P46">
        <f ca="1"/>
        <v>0</v>
      </c>
      <c r="Q46">
        <f ca="1"/>
        <v>0</v>
      </c>
      <c r="R46">
        <f ca="1"/>
        <v>0</v>
      </c>
      <c r="S46">
        <f ca="1"/>
        <v>0</v>
      </c>
      <c r="T46">
        <f ca="1"/>
        <v>0</v>
      </c>
      <c r="U46">
        <f ca="1"/>
        <v>0</v>
      </c>
      <c r="V46">
        <f ca="1"/>
        <v>0</v>
      </c>
      <c r="W46">
        <f ca="1"/>
        <v>0</v>
      </c>
      <c r="X46">
        <f ca="1"/>
        <v>0</v>
      </c>
      <c r="Y46">
        <f ca="1"/>
        <v>0</v>
      </c>
      <c r="Z46">
        <f ca="1"/>
        <v>10</v>
      </c>
      <c r="AA46">
        <f ca="1"/>
        <v>0</v>
      </c>
      <c r="AB46">
        <f ca="1"/>
        <v>0</v>
      </c>
      <c r="AC46">
        <f ca="1"/>
        <v>0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  <c r="AI46">
        <f ca="1"/>
        <v>0</v>
      </c>
      <c r="AJ46">
        <f ca="1"/>
        <v>0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  <c r="AQ46">
        <f ca="1"/>
        <v>0</v>
      </c>
      <c r="AR46">
        <f ca="1"/>
        <v>0</v>
      </c>
      <c r="AS46">
        <f ca="1"/>
        <v>0</v>
      </c>
      <c r="AT46">
        <f ca="1"/>
        <v>0</v>
      </c>
      <c r="AU46">
        <f ca="1"/>
        <v>0</v>
      </c>
      <c r="AV46">
        <f ca="1"/>
        <v>0</v>
      </c>
      <c r="AW46">
        <f ca="1"/>
        <v>0</v>
      </c>
      <c r="AX46">
        <f ca="1"/>
        <v>0</v>
      </c>
      <c r="AY46">
        <f ca="1"/>
        <v>0</v>
      </c>
      <c r="AZ46">
        <f ca="1"/>
        <v>0</v>
      </c>
      <c r="BA46">
        <f ca="1"/>
        <v>0</v>
      </c>
      <c r="BB46">
        <f ca="1"/>
        <v>0</v>
      </c>
      <c r="BC46">
        <f ca="1"/>
        <v>0</v>
      </c>
      <c r="BD46">
        <f ca="1"/>
        <v>0</v>
      </c>
      <c r="BE46">
        <f ca="1"/>
        <v>0</v>
      </c>
      <c r="BF46">
        <f ca="1"/>
        <v>0</v>
      </c>
      <c r="BG46">
        <f ca="1"/>
        <v>0</v>
      </c>
      <c r="BH46">
        <f ca="1"/>
        <v>0</v>
      </c>
      <c r="BI46">
        <f ca="1"/>
        <v>0</v>
      </c>
      <c r="BJ46">
        <f ca="1"/>
        <v>0</v>
      </c>
      <c r="BK46">
        <f ca="1"/>
        <v>0</v>
      </c>
      <c r="BL46">
        <f ca="1"/>
        <v>0</v>
      </c>
      <c r="BM46">
        <f ca="1"/>
        <v>0</v>
      </c>
      <c r="BN46">
        <f ca="1"/>
        <v>0</v>
      </c>
      <c r="BO46">
        <f ca="1"/>
        <v>0</v>
      </c>
      <c r="BP46">
        <f ca="1"/>
        <v>0</v>
      </c>
      <c r="BQ46">
        <f ca="1"/>
        <v>0</v>
      </c>
      <c r="BR46" t="str">
        <f ca="1"/>
        <v/>
      </c>
      <c r="BS46">
        <f ca="1"/>
        <v>0</v>
      </c>
      <c r="BT46">
        <f ca="1"/>
        <v>0</v>
      </c>
      <c r="BU46" t="b">
        <f ca="1"/>
        <v>0</v>
      </c>
      <c r="BV46" t="b">
        <f ca="1"/>
        <v>0</v>
      </c>
      <c r="BW46">
        <f ca="1"/>
        <v>0</v>
      </c>
      <c r="BX46">
        <f ca="1"/>
        <v>0</v>
      </c>
      <c r="BY46">
        <f ca="1"/>
        <v>0</v>
      </c>
      <c r="BZ46">
        <f ca="1"/>
        <v>0</v>
      </c>
      <c r="CA46">
        <f ca="1"/>
        <v>0</v>
      </c>
      <c r="CB46">
        <f ca="1"/>
        <v>0</v>
      </c>
      <c r="CC46" t="b">
        <f ca="1"/>
        <v>0</v>
      </c>
      <c r="CD46" t="b">
        <f ca="1"/>
        <v>0</v>
      </c>
      <c r="CE46">
        <f ca="1"/>
        <v>0</v>
      </c>
      <c r="CF46">
        <f ca="1"/>
        <v>0</v>
      </c>
      <c r="CG46">
        <f ca="1"/>
        <v>0</v>
      </c>
      <c r="CH46">
        <f ca="1"/>
        <v>25</v>
      </c>
      <c r="CI46">
        <f ca="1"/>
        <v>155</v>
      </c>
      <c r="CJ46">
        <f ca="1"/>
        <v>0</v>
      </c>
      <c r="CK46">
        <f ca="1"/>
        <v>0</v>
      </c>
      <c r="CL46">
        <f ca="1"/>
        <v>0</v>
      </c>
      <c r="CM46">
        <f ca="1"/>
        <v>0</v>
      </c>
      <c r="CN46">
        <f ca="1"/>
        <v>0</v>
      </c>
      <c r="CO46">
        <f ca="1"/>
        <v>0</v>
      </c>
      <c r="CP46">
        <f ca="1"/>
        <v>0</v>
      </c>
      <c r="CQ46">
        <f ca="1"/>
        <v>0</v>
      </c>
      <c r="CR46">
        <f ca="1"/>
        <v>0</v>
      </c>
      <c r="CS46">
        <f ca="1"/>
        <v>0</v>
      </c>
      <c r="CT46">
        <f ca="1"/>
        <v>0</v>
      </c>
      <c r="CU46">
        <f ca="1"/>
        <v>0</v>
      </c>
      <c r="CV46">
        <f ca="1"/>
        <v>0</v>
      </c>
      <c r="CW46">
        <f ca="1"/>
        <v>0</v>
      </c>
      <c r="CX46">
        <f ca="1"/>
        <v>0</v>
      </c>
      <c r="CY46">
        <f ca="1"/>
        <v>0</v>
      </c>
      <c r="CZ46">
        <f ca="1"/>
        <v>0</v>
      </c>
      <c r="DA46">
        <f ca="1"/>
        <v>0</v>
      </c>
      <c r="DB46" t="b">
        <f ca="1"/>
        <v>0</v>
      </c>
      <c r="DC46" t="b">
        <f ca="1"/>
        <v>0</v>
      </c>
      <c r="DD46">
        <f ca="1"/>
        <v>0</v>
      </c>
      <c r="DE46" t="b">
        <f ca="1"/>
        <v>0</v>
      </c>
      <c r="DF46">
        <f ca="1"/>
        <v>0</v>
      </c>
    </row>
    <row r="47" spans="1:110" x14ac:dyDescent="0.2">
      <c r="A47" t="str">
        <f ca="1"/>
        <v>5_31 Chalet</v>
      </c>
      <c r="B47">
        <f ca="1"/>
        <v>11</v>
      </c>
      <c r="C47">
        <f ca="1"/>
        <v>0</v>
      </c>
      <c r="D47">
        <f ca="1"/>
        <v>0</v>
      </c>
      <c r="E47">
        <f ca="1"/>
        <v>0</v>
      </c>
      <c r="F47">
        <f ca="1"/>
        <v>0</v>
      </c>
      <c r="G47">
        <f ca="1"/>
        <v>0</v>
      </c>
      <c r="H47">
        <f ca="1"/>
        <v>0</v>
      </c>
      <c r="I47">
        <f ca="1"/>
        <v>0</v>
      </c>
      <c r="J47" t="str">
        <f ca="1"/>
        <v>0:20</v>
      </c>
      <c r="K47" t="b">
        <f ca="1"/>
        <v>0</v>
      </c>
      <c r="L47" t="b">
        <f ca="1"/>
        <v>0</v>
      </c>
      <c r="M47" t="b">
        <f ca="1"/>
        <v>0</v>
      </c>
      <c r="N47" t="str">
        <f ca="1"/>
        <v>Buck</v>
      </c>
      <c r="O47" t="b">
        <f ca="1"/>
        <v>0</v>
      </c>
      <c r="P47">
        <f ca="1"/>
        <v>0</v>
      </c>
      <c r="Q47">
        <f ca="1"/>
        <v>0</v>
      </c>
      <c r="R47">
        <f ca="1"/>
        <v>0</v>
      </c>
      <c r="S47">
        <f ca="1"/>
        <v>0</v>
      </c>
      <c r="T47">
        <f ca="1"/>
        <v>0</v>
      </c>
      <c r="U47">
        <f ca="1"/>
        <v>0</v>
      </c>
      <c r="V47">
        <f ca="1"/>
        <v>0</v>
      </c>
      <c r="W47">
        <f ca="1"/>
        <v>0</v>
      </c>
      <c r="X47">
        <f ca="1"/>
        <v>0</v>
      </c>
      <c r="Y47">
        <f ca="1"/>
        <v>0</v>
      </c>
      <c r="Z47">
        <f ca="1"/>
        <v>11</v>
      </c>
      <c r="AA47">
        <f ca="1"/>
        <v>0</v>
      </c>
      <c r="AB47">
        <f ca="1"/>
        <v>0</v>
      </c>
      <c r="AC47">
        <f ca="1"/>
        <v>0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  <c r="AI47">
        <f ca="1"/>
        <v>0</v>
      </c>
      <c r="AJ47">
        <f ca="1"/>
        <v>0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  <c r="AQ47">
        <f ca="1"/>
        <v>0</v>
      </c>
      <c r="AR47">
        <f ca="1"/>
        <v>0</v>
      </c>
      <c r="AS47">
        <f ca="1"/>
        <v>0</v>
      </c>
      <c r="AT47">
        <f ca="1"/>
        <v>0</v>
      </c>
      <c r="AU47">
        <f ca="1"/>
        <v>0</v>
      </c>
      <c r="AV47">
        <f ca="1"/>
        <v>0</v>
      </c>
      <c r="AW47">
        <f ca="1"/>
        <v>0</v>
      </c>
      <c r="AX47">
        <f ca="1"/>
        <v>0</v>
      </c>
      <c r="AY47">
        <f ca="1"/>
        <v>0</v>
      </c>
      <c r="AZ47">
        <f ca="1"/>
        <v>0</v>
      </c>
      <c r="BA47">
        <f ca="1"/>
        <v>0</v>
      </c>
      <c r="BB47">
        <f ca="1"/>
        <v>0</v>
      </c>
      <c r="BC47">
        <f ca="1"/>
        <v>0</v>
      </c>
      <c r="BD47">
        <f ca="1"/>
        <v>0</v>
      </c>
      <c r="BE47">
        <f ca="1"/>
        <v>0</v>
      </c>
      <c r="BF47">
        <f ca="1"/>
        <v>0</v>
      </c>
      <c r="BG47">
        <f ca="1"/>
        <v>0</v>
      </c>
      <c r="BH47">
        <f ca="1"/>
        <v>0</v>
      </c>
      <c r="BI47">
        <f ca="1"/>
        <v>0</v>
      </c>
      <c r="BJ47">
        <f ca="1"/>
        <v>0</v>
      </c>
      <c r="BK47">
        <f ca="1"/>
        <v>0</v>
      </c>
      <c r="BL47">
        <f ca="1"/>
        <v>0</v>
      </c>
      <c r="BM47">
        <f ca="1"/>
        <v>0</v>
      </c>
      <c r="BN47">
        <f ca="1"/>
        <v>0</v>
      </c>
      <c r="BO47">
        <f ca="1"/>
        <v>0</v>
      </c>
      <c r="BP47">
        <f ca="1"/>
        <v>0</v>
      </c>
      <c r="BQ47">
        <f ca="1"/>
        <v>0</v>
      </c>
      <c r="BR47" t="str">
        <f ca="1"/>
        <v/>
      </c>
      <c r="BS47">
        <f ca="1"/>
        <v>0</v>
      </c>
      <c r="BT47">
        <f ca="1"/>
        <v>0</v>
      </c>
      <c r="BU47" t="b">
        <f ca="1"/>
        <v>0</v>
      </c>
      <c r="BV47" t="b">
        <f ca="1"/>
        <v>0</v>
      </c>
      <c r="BW47">
        <f ca="1"/>
        <v>0</v>
      </c>
      <c r="BX47">
        <f ca="1"/>
        <v>0</v>
      </c>
      <c r="BY47">
        <f ca="1"/>
        <v>0</v>
      </c>
      <c r="BZ47">
        <f ca="1"/>
        <v>0</v>
      </c>
      <c r="CA47">
        <f ca="1"/>
        <v>0</v>
      </c>
      <c r="CB47">
        <f ca="1"/>
        <v>0</v>
      </c>
      <c r="CC47" t="b">
        <f ca="1"/>
        <v>0</v>
      </c>
      <c r="CD47" t="b">
        <f ca="1"/>
        <v>0</v>
      </c>
      <c r="CE47">
        <f ca="1"/>
        <v>0</v>
      </c>
      <c r="CF47">
        <f ca="1"/>
        <v>0</v>
      </c>
      <c r="CG47">
        <f ca="1"/>
        <v>0</v>
      </c>
      <c r="CH47">
        <f ca="1"/>
        <v>20</v>
      </c>
      <c r="CI47">
        <f ca="1"/>
        <v>160</v>
      </c>
      <c r="CJ47">
        <f ca="1"/>
        <v>0</v>
      </c>
      <c r="CK47">
        <f ca="1"/>
        <v>0</v>
      </c>
      <c r="CL47">
        <f ca="1"/>
        <v>0</v>
      </c>
      <c r="CM47">
        <f ca="1"/>
        <v>0</v>
      </c>
      <c r="CN47">
        <f ca="1"/>
        <v>0</v>
      </c>
      <c r="CO47">
        <f ca="1"/>
        <v>0</v>
      </c>
      <c r="CP47">
        <f ca="1"/>
        <v>0</v>
      </c>
      <c r="CQ47">
        <f ca="1"/>
        <v>0</v>
      </c>
      <c r="CR47">
        <f ca="1"/>
        <v>0</v>
      </c>
      <c r="CS47">
        <f ca="1"/>
        <v>0</v>
      </c>
      <c r="CT47">
        <f ca="1"/>
        <v>0</v>
      </c>
      <c r="CU47">
        <f ca="1"/>
        <v>0</v>
      </c>
      <c r="CV47">
        <f ca="1"/>
        <v>0</v>
      </c>
      <c r="CW47">
        <f ca="1"/>
        <v>0</v>
      </c>
      <c r="CX47">
        <f ca="1"/>
        <v>0</v>
      </c>
      <c r="CY47">
        <f ca="1"/>
        <v>0</v>
      </c>
      <c r="CZ47">
        <f ca="1"/>
        <v>0</v>
      </c>
      <c r="DA47">
        <f ca="1"/>
        <v>0</v>
      </c>
      <c r="DB47" t="b">
        <f ca="1"/>
        <v>0</v>
      </c>
      <c r="DC47" t="b">
        <f ca="1"/>
        <v>0</v>
      </c>
      <c r="DD47">
        <f ca="1"/>
        <v>0</v>
      </c>
      <c r="DE47" t="b">
        <f ca="1"/>
        <v>0</v>
      </c>
      <c r="DF47">
        <f ca="1"/>
        <v>0</v>
      </c>
    </row>
    <row r="48" spans="1:110" x14ac:dyDescent="0.2">
      <c r="A48" t="str">
        <f ca="1"/>
        <v>5_31 Chalet</v>
      </c>
      <c r="B48">
        <f ca="1"/>
        <v>12</v>
      </c>
      <c r="C48">
        <f ca="1"/>
        <v>0</v>
      </c>
      <c r="D48">
        <f ca="1"/>
        <v>0</v>
      </c>
      <c r="E48">
        <f ca="1"/>
        <v>0</v>
      </c>
      <c r="F48">
        <f ca="1"/>
        <v>0</v>
      </c>
      <c r="G48">
        <f ca="1"/>
        <v>0</v>
      </c>
      <c r="H48">
        <f ca="1"/>
        <v>0</v>
      </c>
      <c r="I48">
        <f ca="1"/>
        <v>0</v>
      </c>
      <c r="J48">
        <f ca="1"/>
        <v>0</v>
      </c>
      <c r="K48" t="b">
        <f ca="1"/>
        <v>0</v>
      </c>
      <c r="L48" t="b">
        <f ca="1"/>
        <v>0</v>
      </c>
      <c r="M48" t="b">
        <f ca="1"/>
        <v>0</v>
      </c>
      <c r="N48" t="str">
        <f ca="1"/>
        <v>Buck</v>
      </c>
      <c r="O48" t="b">
        <f ca="1"/>
        <v>0</v>
      </c>
      <c r="P48">
        <f ca="1"/>
        <v>0</v>
      </c>
      <c r="Q48">
        <f ca="1"/>
        <v>0</v>
      </c>
      <c r="R48">
        <f ca="1"/>
        <v>0</v>
      </c>
      <c r="S48">
        <f ca="1"/>
        <v>0</v>
      </c>
      <c r="T48">
        <f ca="1"/>
        <v>0</v>
      </c>
      <c r="U48">
        <f ca="1"/>
        <v>0</v>
      </c>
      <c r="V48">
        <f ca="1"/>
        <v>0</v>
      </c>
      <c r="W48">
        <f ca="1"/>
        <v>0</v>
      </c>
      <c r="X48">
        <f ca="1"/>
        <v>0</v>
      </c>
      <c r="Y48">
        <f ca="1"/>
        <v>0</v>
      </c>
      <c r="Z48">
        <f ca="1"/>
        <v>12</v>
      </c>
      <c r="AA48">
        <f ca="1"/>
        <v>0</v>
      </c>
      <c r="AB48">
        <f ca="1"/>
        <v>0</v>
      </c>
      <c r="AC48">
        <f ca="1"/>
        <v>0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  <c r="AI48">
        <f ca="1"/>
        <v>0</v>
      </c>
      <c r="AJ48">
        <f ca="1"/>
        <v>0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  <c r="AQ48">
        <f ca="1"/>
        <v>0</v>
      </c>
      <c r="AR48">
        <f ca="1"/>
        <v>0</v>
      </c>
      <c r="AS48">
        <f ca="1"/>
        <v>0</v>
      </c>
      <c r="AT48">
        <f ca="1"/>
        <v>0</v>
      </c>
      <c r="AU48">
        <f ca="1"/>
        <v>0</v>
      </c>
      <c r="AV48">
        <f ca="1"/>
        <v>0</v>
      </c>
      <c r="AW48">
        <f ca="1"/>
        <v>0</v>
      </c>
      <c r="AX48">
        <f ca="1"/>
        <v>0</v>
      </c>
      <c r="AY48">
        <f ca="1"/>
        <v>0</v>
      </c>
      <c r="AZ48">
        <f ca="1"/>
        <v>0</v>
      </c>
      <c r="BA48">
        <f ca="1"/>
        <v>0</v>
      </c>
      <c r="BB48">
        <f ca="1"/>
        <v>0</v>
      </c>
      <c r="BC48">
        <f ca="1"/>
        <v>0</v>
      </c>
      <c r="BD48">
        <f ca="1"/>
        <v>0</v>
      </c>
      <c r="BE48">
        <f ca="1"/>
        <v>0</v>
      </c>
      <c r="BF48">
        <f ca="1"/>
        <v>0</v>
      </c>
      <c r="BG48">
        <f ca="1"/>
        <v>0</v>
      </c>
      <c r="BH48">
        <f ca="1"/>
        <v>0</v>
      </c>
      <c r="BI48">
        <f ca="1"/>
        <v>0</v>
      </c>
      <c r="BJ48">
        <f ca="1"/>
        <v>0</v>
      </c>
      <c r="BK48">
        <f ca="1"/>
        <v>0</v>
      </c>
      <c r="BL48">
        <f ca="1"/>
        <v>0</v>
      </c>
      <c r="BM48">
        <f ca="1"/>
        <v>0</v>
      </c>
      <c r="BN48">
        <f ca="1"/>
        <v>0</v>
      </c>
      <c r="BO48">
        <f ca="1"/>
        <v>0</v>
      </c>
      <c r="BP48">
        <f ca="1"/>
        <v>0</v>
      </c>
      <c r="BQ48">
        <f ca="1"/>
        <v>0</v>
      </c>
      <c r="BR48" t="str">
        <f ca="1"/>
        <v/>
      </c>
      <c r="BS48">
        <f ca="1"/>
        <v>0</v>
      </c>
      <c r="BT48">
        <f ca="1"/>
        <v>0</v>
      </c>
      <c r="BU48" t="b">
        <f ca="1"/>
        <v>0</v>
      </c>
      <c r="BV48" t="b">
        <f ca="1"/>
        <v>0</v>
      </c>
      <c r="BW48">
        <f ca="1"/>
        <v>0</v>
      </c>
      <c r="BX48">
        <f ca="1"/>
        <v>0</v>
      </c>
      <c r="BY48">
        <f ca="1"/>
        <v>0</v>
      </c>
      <c r="BZ48">
        <f ca="1"/>
        <v>0</v>
      </c>
      <c r="CA48">
        <f ca="1"/>
        <v>0</v>
      </c>
      <c r="CB48">
        <f ca="1"/>
        <v>0</v>
      </c>
      <c r="CC48" t="b">
        <f ca="1"/>
        <v>0</v>
      </c>
      <c r="CD48" t="b">
        <f ca="1"/>
        <v>1</v>
      </c>
      <c r="CE48">
        <f ca="1"/>
        <v>0</v>
      </c>
      <c r="CF48">
        <f ca="1"/>
        <v>0</v>
      </c>
      <c r="CG48">
        <f ca="1"/>
        <v>0</v>
      </c>
      <c r="CH48">
        <f ca="1"/>
        <v>0</v>
      </c>
      <c r="CI48" t="b">
        <f ca="1"/>
        <v>0</v>
      </c>
      <c r="CJ48">
        <f ca="1"/>
        <v>0</v>
      </c>
      <c r="CK48">
        <f ca="1"/>
        <v>0</v>
      </c>
      <c r="CL48">
        <f ca="1"/>
        <v>0</v>
      </c>
      <c r="CM48">
        <f ca="1"/>
        <v>0</v>
      </c>
      <c r="CN48">
        <f ca="1"/>
        <v>0</v>
      </c>
      <c r="CO48">
        <f ca="1"/>
        <v>0</v>
      </c>
      <c r="CP48">
        <f ca="1"/>
        <v>0</v>
      </c>
      <c r="CQ48">
        <f ca="1"/>
        <v>0</v>
      </c>
      <c r="CR48">
        <f ca="1"/>
        <v>0</v>
      </c>
      <c r="CS48">
        <f ca="1"/>
        <v>0</v>
      </c>
      <c r="CT48">
        <f ca="1"/>
        <v>0</v>
      </c>
      <c r="CU48">
        <f ca="1"/>
        <v>0</v>
      </c>
      <c r="CV48">
        <f ca="1"/>
        <v>0</v>
      </c>
      <c r="CW48">
        <f ca="1"/>
        <v>0</v>
      </c>
      <c r="CX48">
        <f ca="1"/>
        <v>0</v>
      </c>
      <c r="CY48">
        <f ca="1"/>
        <v>0</v>
      </c>
      <c r="CZ48">
        <f ca="1"/>
        <v>0</v>
      </c>
      <c r="DA48">
        <f ca="1"/>
        <v>0</v>
      </c>
      <c r="DB48" t="b">
        <f ca="1"/>
        <v>0</v>
      </c>
      <c r="DC48" t="b">
        <f ca="1"/>
        <v>0</v>
      </c>
      <c r="DD48">
        <f ca="1"/>
        <v>0</v>
      </c>
      <c r="DE48" t="b">
        <f ca="1"/>
        <v>0</v>
      </c>
      <c r="DF48">
        <f ca="1"/>
        <v>0</v>
      </c>
    </row>
    <row r="49" spans="1:110" x14ac:dyDescent="0.2">
      <c r="A49" t="str">
        <f ca="1"/>
        <v>5_31 Oregon</v>
      </c>
      <c r="B49">
        <f ca="1"/>
        <v>1</v>
      </c>
      <c r="C49">
        <f ca="1"/>
        <v>0</v>
      </c>
      <c r="D49">
        <f ca="1"/>
        <v>0</v>
      </c>
      <c r="E49">
        <f ca="1"/>
        <v>0</v>
      </c>
      <c r="F49">
        <f ca="1"/>
        <v>0</v>
      </c>
      <c r="G49">
        <f ca="1"/>
        <v>0</v>
      </c>
      <c r="H49">
        <f ca="1"/>
        <v>0</v>
      </c>
      <c r="I49">
        <f ca="1"/>
        <v>0</v>
      </c>
      <c r="J49" t="str">
        <f ca="1"/>
        <v>0:29</v>
      </c>
      <c r="K49" t="b">
        <f ca="1"/>
        <v>0</v>
      </c>
      <c r="L49" t="b">
        <f ca="1"/>
        <v>0</v>
      </c>
      <c r="M49" t="b">
        <f ca="1"/>
        <v>0</v>
      </c>
      <c r="N49" t="str">
        <f ca="1"/>
        <v>Smoke</v>
      </c>
      <c r="O49" t="b">
        <f ca="1"/>
        <v>0</v>
      </c>
      <c r="P49">
        <f ca="1"/>
        <v>0</v>
      </c>
      <c r="Q49">
        <f ca="1"/>
        <v>0</v>
      </c>
      <c r="R49">
        <f ca="1"/>
        <v>0</v>
      </c>
      <c r="S49">
        <f ca="1"/>
        <v>0</v>
      </c>
      <c r="T49">
        <f ca="1"/>
        <v>0</v>
      </c>
      <c r="U49">
        <f ca="1"/>
        <v>0</v>
      </c>
      <c r="V49">
        <f ca="1"/>
        <v>0</v>
      </c>
      <c r="W49">
        <f ca="1"/>
        <v>0</v>
      </c>
      <c r="X49">
        <f ca="1"/>
        <v>0</v>
      </c>
      <c r="Y49">
        <f ca="1"/>
        <v>0</v>
      </c>
      <c r="Z49">
        <f ca="1"/>
        <v>1</v>
      </c>
      <c r="AA49">
        <f ca="1"/>
        <v>0</v>
      </c>
      <c r="AB49">
        <f ca="1"/>
        <v>0</v>
      </c>
      <c r="AC49">
        <f ca="1"/>
        <v>0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  <c r="AI49">
        <f ca="1"/>
        <v>0</v>
      </c>
      <c r="AJ49">
        <f ca="1"/>
        <v>0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  <c r="AQ49">
        <f ca="1"/>
        <v>0</v>
      </c>
      <c r="AR49">
        <f ca="1"/>
        <v>0</v>
      </c>
      <c r="AS49">
        <f ca="1"/>
        <v>0</v>
      </c>
      <c r="AT49">
        <f ca="1"/>
        <v>0</v>
      </c>
      <c r="AU49">
        <f ca="1"/>
        <v>0</v>
      </c>
      <c r="AV49">
        <f ca="1"/>
        <v>0</v>
      </c>
      <c r="AW49">
        <f ca="1"/>
        <v>0</v>
      </c>
      <c r="AX49">
        <f ca="1"/>
        <v>0</v>
      </c>
      <c r="AY49">
        <f ca="1"/>
        <v>0</v>
      </c>
      <c r="AZ49">
        <f ca="1"/>
        <v>0</v>
      </c>
      <c r="BA49">
        <f ca="1"/>
        <v>0</v>
      </c>
      <c r="BB49">
        <f ca="1"/>
        <v>0</v>
      </c>
      <c r="BC49">
        <f ca="1"/>
        <v>0</v>
      </c>
      <c r="BD49">
        <f ca="1"/>
        <v>0</v>
      </c>
      <c r="BE49">
        <f ca="1"/>
        <v>0</v>
      </c>
      <c r="BF49">
        <f ca="1"/>
        <v>0</v>
      </c>
      <c r="BG49">
        <f ca="1"/>
        <v>0</v>
      </c>
      <c r="BH49">
        <f ca="1"/>
        <v>0</v>
      </c>
      <c r="BI49">
        <f ca="1"/>
        <v>0</v>
      </c>
      <c r="BJ49">
        <f ca="1"/>
        <v>0</v>
      </c>
      <c r="BK49">
        <f ca="1"/>
        <v>0</v>
      </c>
      <c r="BL49">
        <f ca="1"/>
        <v>0</v>
      </c>
      <c r="BM49">
        <f ca="1"/>
        <v>0</v>
      </c>
      <c r="BN49">
        <f ca="1"/>
        <v>0</v>
      </c>
      <c r="BO49">
        <f ca="1"/>
        <v>0</v>
      </c>
      <c r="BP49">
        <f ca="1"/>
        <v>0</v>
      </c>
      <c r="BQ49">
        <f ca="1"/>
        <v>0</v>
      </c>
      <c r="BR49" t="str">
        <f ca="1"/>
        <v/>
      </c>
      <c r="BS49">
        <f ca="1"/>
        <v>0</v>
      </c>
      <c r="BT49">
        <f ca="1"/>
        <v>0</v>
      </c>
      <c r="BU49" t="b">
        <f ca="1"/>
        <v>0</v>
      </c>
      <c r="BV49" t="b">
        <f ca="1"/>
        <v>0</v>
      </c>
      <c r="BW49">
        <f ca="1"/>
        <v>0</v>
      </c>
      <c r="BX49">
        <f ca="1"/>
        <v>0</v>
      </c>
      <c r="BY49">
        <f ca="1"/>
        <v>0</v>
      </c>
      <c r="BZ49">
        <f ca="1"/>
        <v>0</v>
      </c>
      <c r="CA49">
        <f ca="1"/>
        <v>0</v>
      </c>
      <c r="CB49">
        <f ca="1"/>
        <v>0</v>
      </c>
      <c r="CC49" t="b">
        <f ca="1"/>
        <v>0</v>
      </c>
      <c r="CD49" t="b">
        <f ca="1"/>
        <v>0</v>
      </c>
      <c r="CE49">
        <f ca="1"/>
        <v>0</v>
      </c>
      <c r="CF49">
        <f ca="1"/>
        <v>0</v>
      </c>
      <c r="CG49">
        <f ca="1"/>
        <v>0</v>
      </c>
      <c r="CH49">
        <f ca="1"/>
        <v>29</v>
      </c>
      <c r="CI49">
        <f ca="1"/>
        <v>151</v>
      </c>
      <c r="CJ49">
        <f ca="1"/>
        <v>0</v>
      </c>
      <c r="CK49">
        <f ca="1"/>
        <v>0</v>
      </c>
      <c r="CL49">
        <f ca="1"/>
        <v>0</v>
      </c>
      <c r="CM49">
        <f ca="1"/>
        <v>0</v>
      </c>
      <c r="CN49">
        <f ca="1"/>
        <v>0</v>
      </c>
      <c r="CO49">
        <f ca="1"/>
        <v>0</v>
      </c>
      <c r="CP49">
        <f ca="1"/>
        <v>0</v>
      </c>
      <c r="CQ49">
        <f ca="1"/>
        <v>0</v>
      </c>
      <c r="CR49">
        <f ca="1"/>
        <v>0</v>
      </c>
      <c r="CS49">
        <f ca="1"/>
        <v>0</v>
      </c>
      <c r="CT49">
        <f ca="1"/>
        <v>0</v>
      </c>
      <c r="CU49" t="b">
        <f ca="1"/>
        <v>1</v>
      </c>
      <c r="CV49" t="b">
        <f ca="1"/>
        <v>0</v>
      </c>
      <c r="CW49">
        <f ca="1"/>
        <v>95</v>
      </c>
      <c r="CX49">
        <f ca="1"/>
        <v>151</v>
      </c>
      <c r="CY49">
        <f ca="1"/>
        <v>0</v>
      </c>
      <c r="CZ49">
        <f ca="1"/>
        <v>0</v>
      </c>
      <c r="DA49">
        <f ca="1"/>
        <v>0</v>
      </c>
      <c r="DB49" t="b">
        <f ca="1"/>
        <v>0</v>
      </c>
      <c r="DC49" t="b">
        <f ca="1"/>
        <v>0</v>
      </c>
      <c r="DD49">
        <f ca="1"/>
        <v>0</v>
      </c>
      <c r="DE49" t="b">
        <f ca="1"/>
        <v>0</v>
      </c>
      <c r="DF49">
        <f ca="1"/>
        <v>0</v>
      </c>
    </row>
    <row r="50" spans="1:110" x14ac:dyDescent="0.2">
      <c r="A50" t="str">
        <f ca="1"/>
        <v>5_31 Oregon</v>
      </c>
      <c r="B50">
        <f ca="1"/>
        <v>2</v>
      </c>
      <c r="C50">
        <f ca="1"/>
        <v>0</v>
      </c>
      <c r="D50">
        <f ca="1"/>
        <v>0</v>
      </c>
      <c r="E50">
        <f ca="1"/>
        <v>0</v>
      </c>
      <c r="F50">
        <f ca="1"/>
        <v>0</v>
      </c>
      <c r="G50">
        <f ca="1"/>
        <v>0</v>
      </c>
      <c r="H50">
        <f ca="1"/>
        <v>0</v>
      </c>
      <c r="I50">
        <f ca="1"/>
        <v>0</v>
      </c>
      <c r="J50" t="str">
        <f ca="1"/>
        <v>1:03</v>
      </c>
      <c r="K50" t="b">
        <f ca="1"/>
        <v>0</v>
      </c>
      <c r="L50" t="b">
        <f ca="1"/>
        <v>0</v>
      </c>
      <c r="M50" t="b">
        <f ca="1"/>
        <v>1</v>
      </c>
      <c r="N50" t="str">
        <f ca="1"/>
        <v>Smoke</v>
      </c>
      <c r="O50" t="b">
        <f ca="1"/>
        <v>0</v>
      </c>
      <c r="P50">
        <f ca="1"/>
        <v>0</v>
      </c>
      <c r="Q50">
        <f ca="1"/>
        <v>0</v>
      </c>
      <c r="R50">
        <f ca="1"/>
        <v>0</v>
      </c>
      <c r="S50">
        <f ca="1"/>
        <v>0</v>
      </c>
      <c r="T50">
        <f ca="1"/>
        <v>0</v>
      </c>
      <c r="U50">
        <f ca="1"/>
        <v>0</v>
      </c>
      <c r="V50">
        <f ca="1"/>
        <v>0</v>
      </c>
      <c r="W50">
        <f ca="1"/>
        <v>0</v>
      </c>
      <c r="X50">
        <f ca="1"/>
        <v>0</v>
      </c>
      <c r="Y50">
        <f ca="1"/>
        <v>0</v>
      </c>
      <c r="Z50">
        <f ca="1"/>
        <v>2</v>
      </c>
      <c r="AA50">
        <f ca="1"/>
        <v>0</v>
      </c>
      <c r="AB50">
        <f ca="1"/>
        <v>0</v>
      </c>
      <c r="AC50">
        <f ca="1"/>
        <v>0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  <c r="AI50">
        <f ca="1"/>
        <v>0</v>
      </c>
      <c r="AJ50">
        <f ca="1"/>
        <v>0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  <c r="AQ50">
        <f ca="1"/>
        <v>0</v>
      </c>
      <c r="AR50">
        <f ca="1"/>
        <v>0</v>
      </c>
      <c r="AS50">
        <f ca="1"/>
        <v>0</v>
      </c>
      <c r="AT50">
        <f ca="1"/>
        <v>0</v>
      </c>
      <c r="AU50">
        <f ca="1"/>
        <v>0</v>
      </c>
      <c r="AV50">
        <f ca="1"/>
        <v>0</v>
      </c>
      <c r="AW50">
        <f ca="1"/>
        <v>0</v>
      </c>
      <c r="AX50">
        <f ca="1"/>
        <v>0</v>
      </c>
      <c r="AY50">
        <f ca="1"/>
        <v>0</v>
      </c>
      <c r="AZ50">
        <f ca="1"/>
        <v>0</v>
      </c>
      <c r="BA50">
        <f ca="1"/>
        <v>0</v>
      </c>
      <c r="BB50">
        <f ca="1"/>
        <v>0</v>
      </c>
      <c r="BC50">
        <f ca="1"/>
        <v>0</v>
      </c>
      <c r="BD50">
        <f ca="1"/>
        <v>0</v>
      </c>
      <c r="BE50">
        <f ca="1"/>
        <v>0</v>
      </c>
      <c r="BF50">
        <f ca="1"/>
        <v>0</v>
      </c>
      <c r="BG50">
        <f ca="1"/>
        <v>0</v>
      </c>
      <c r="BH50">
        <f ca="1"/>
        <v>0</v>
      </c>
      <c r="BI50">
        <f ca="1"/>
        <v>0</v>
      </c>
      <c r="BJ50">
        <f ca="1"/>
        <v>0</v>
      </c>
      <c r="BK50">
        <f ca="1"/>
        <v>0</v>
      </c>
      <c r="BL50">
        <f ca="1"/>
        <v>0</v>
      </c>
      <c r="BM50">
        <f ca="1"/>
        <v>0</v>
      </c>
      <c r="BN50">
        <f ca="1"/>
        <v>0</v>
      </c>
      <c r="BO50">
        <f ca="1"/>
        <v>0</v>
      </c>
      <c r="BP50">
        <f ca="1"/>
        <v>0</v>
      </c>
      <c r="BQ50">
        <f ca="1"/>
        <v>0</v>
      </c>
      <c r="BR50" t="str">
        <f ca="1"/>
        <v/>
      </c>
      <c r="BS50">
        <f ca="1"/>
        <v>0</v>
      </c>
      <c r="BT50">
        <f ca="1"/>
        <v>0</v>
      </c>
      <c r="BU50" t="b">
        <f ca="1"/>
        <v>0</v>
      </c>
      <c r="BV50" t="b">
        <f ca="1"/>
        <v>0</v>
      </c>
      <c r="BW50">
        <f ca="1"/>
        <v>0</v>
      </c>
      <c r="BX50">
        <f ca="1"/>
        <v>0</v>
      </c>
      <c r="BY50">
        <f ca="1"/>
        <v>0</v>
      </c>
      <c r="BZ50">
        <f ca="1"/>
        <v>0</v>
      </c>
      <c r="CA50">
        <f ca="1"/>
        <v>0</v>
      </c>
      <c r="CB50">
        <f ca="1"/>
        <v>0</v>
      </c>
      <c r="CC50" t="b">
        <f ca="1"/>
        <v>0</v>
      </c>
      <c r="CD50" t="b">
        <f ca="1"/>
        <v>0</v>
      </c>
      <c r="CE50">
        <f ca="1"/>
        <v>0</v>
      </c>
      <c r="CF50">
        <f ca="1"/>
        <v>0</v>
      </c>
      <c r="CG50">
        <f ca="1"/>
        <v>0</v>
      </c>
      <c r="CH50">
        <f ca="1"/>
        <v>63</v>
      </c>
      <c r="CI50">
        <f ca="1"/>
        <v>117</v>
      </c>
      <c r="CJ50">
        <f ca="1"/>
        <v>0</v>
      </c>
      <c r="CK50">
        <f ca="1"/>
        <v>0</v>
      </c>
      <c r="CL50">
        <f ca="1"/>
        <v>0</v>
      </c>
      <c r="CM50">
        <f ca="1"/>
        <v>0</v>
      </c>
      <c r="CN50">
        <f ca="1"/>
        <v>0</v>
      </c>
      <c r="CO50">
        <f ca="1"/>
        <v>0</v>
      </c>
      <c r="CP50">
        <f ca="1"/>
        <v>0</v>
      </c>
      <c r="CQ50">
        <f ca="1"/>
        <v>0</v>
      </c>
      <c r="CR50">
        <f ca="1"/>
        <v>0</v>
      </c>
      <c r="CS50">
        <f ca="1"/>
        <v>0</v>
      </c>
      <c r="CT50">
        <f ca="1"/>
        <v>0</v>
      </c>
      <c r="CU50" t="b">
        <f ca="1"/>
        <v>0</v>
      </c>
      <c r="CV50" t="b">
        <f ca="1"/>
        <v>0</v>
      </c>
      <c r="CW50">
        <f ca="1"/>
        <v>100</v>
      </c>
      <c r="CX50">
        <f ca="1"/>
        <v>117</v>
      </c>
      <c r="CY50">
        <f ca="1"/>
        <v>0</v>
      </c>
      <c r="CZ50">
        <f ca="1"/>
        <v>0</v>
      </c>
      <c r="DA50">
        <f ca="1"/>
        <v>0</v>
      </c>
      <c r="DB50" t="b">
        <f ca="1"/>
        <v>0</v>
      </c>
      <c r="DC50" t="b">
        <f ca="1"/>
        <v>0</v>
      </c>
      <c r="DD50">
        <f ca="1"/>
        <v>0</v>
      </c>
      <c r="DE50" t="b">
        <f ca="1"/>
        <v>0</v>
      </c>
      <c r="DF50">
        <f ca="1"/>
        <v>0</v>
      </c>
    </row>
    <row r="51" spans="1:110" x14ac:dyDescent="0.2">
      <c r="A51" t="str">
        <f ca="1"/>
        <v>5_31 Oregon</v>
      </c>
      <c r="B51">
        <f ca="1"/>
        <v>3</v>
      </c>
      <c r="C51">
        <f ca="1"/>
        <v>0</v>
      </c>
      <c r="D51">
        <f ca="1"/>
        <v>0</v>
      </c>
      <c r="E51">
        <f ca="1"/>
        <v>0</v>
      </c>
      <c r="F51">
        <f ca="1"/>
        <v>0</v>
      </c>
      <c r="G51">
        <f ca="1"/>
        <v>0</v>
      </c>
      <c r="H51">
        <f ca="1"/>
        <v>0</v>
      </c>
      <c r="I51">
        <f ca="1"/>
        <v>0</v>
      </c>
      <c r="J51">
        <f ca="1"/>
        <v>0</v>
      </c>
      <c r="K51" t="b">
        <f ca="1"/>
        <v>0</v>
      </c>
      <c r="L51" t="b">
        <f ca="1"/>
        <v>0</v>
      </c>
      <c r="M51" t="b">
        <f ca="1"/>
        <v>0</v>
      </c>
      <c r="N51" t="str">
        <f ca="1"/>
        <v>Mute</v>
      </c>
      <c r="O51" t="b">
        <f ca="1"/>
        <v>0</v>
      </c>
      <c r="P51">
        <f ca="1"/>
        <v>0</v>
      </c>
      <c r="Q51">
        <f ca="1"/>
        <v>0</v>
      </c>
      <c r="R51">
        <f ca="1"/>
        <v>0</v>
      </c>
      <c r="S51">
        <f ca="1"/>
        <v>0</v>
      </c>
      <c r="T51">
        <f ca="1"/>
        <v>0</v>
      </c>
      <c r="U51">
        <f ca="1"/>
        <v>0</v>
      </c>
      <c r="V51">
        <f ca="1"/>
        <v>0</v>
      </c>
      <c r="W51">
        <f ca="1"/>
        <v>0</v>
      </c>
      <c r="X51">
        <f ca="1"/>
        <v>0</v>
      </c>
      <c r="Y51">
        <f ca="1"/>
        <v>0</v>
      </c>
      <c r="Z51">
        <f ca="1"/>
        <v>3</v>
      </c>
      <c r="AA51">
        <f ca="1"/>
        <v>0</v>
      </c>
      <c r="AB51">
        <f ca="1"/>
        <v>0</v>
      </c>
      <c r="AC51">
        <f ca="1"/>
        <v>0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  <c r="AI51">
        <f ca="1"/>
        <v>0</v>
      </c>
      <c r="AJ51">
        <f ca="1"/>
        <v>0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  <c r="AQ51">
        <f ca="1"/>
        <v>0</v>
      </c>
      <c r="AR51">
        <f ca="1"/>
        <v>0</v>
      </c>
      <c r="AS51">
        <f ca="1"/>
        <v>0</v>
      </c>
      <c r="AT51">
        <f ca="1"/>
        <v>0</v>
      </c>
      <c r="AU51">
        <f ca="1"/>
        <v>0</v>
      </c>
      <c r="AV51">
        <f ca="1"/>
        <v>0</v>
      </c>
      <c r="AW51">
        <f ca="1"/>
        <v>0</v>
      </c>
      <c r="AX51">
        <f ca="1"/>
        <v>0</v>
      </c>
      <c r="AY51">
        <f ca="1"/>
        <v>0</v>
      </c>
      <c r="AZ51">
        <f ca="1"/>
        <v>0</v>
      </c>
      <c r="BA51">
        <f ca="1"/>
        <v>0</v>
      </c>
      <c r="BB51">
        <f ca="1"/>
        <v>0</v>
      </c>
      <c r="BC51">
        <f ca="1"/>
        <v>0</v>
      </c>
      <c r="BD51">
        <f ca="1"/>
        <v>0</v>
      </c>
      <c r="BE51">
        <f ca="1"/>
        <v>0</v>
      </c>
      <c r="BF51">
        <f ca="1"/>
        <v>0</v>
      </c>
      <c r="BG51">
        <f ca="1"/>
        <v>0</v>
      </c>
      <c r="BH51">
        <f ca="1"/>
        <v>0</v>
      </c>
      <c r="BI51">
        <f ca="1"/>
        <v>0</v>
      </c>
      <c r="BJ51">
        <f ca="1"/>
        <v>0</v>
      </c>
      <c r="BK51">
        <f ca="1"/>
        <v>0</v>
      </c>
      <c r="BL51">
        <f ca="1"/>
        <v>0</v>
      </c>
      <c r="BM51">
        <f ca="1"/>
        <v>0</v>
      </c>
      <c r="BN51">
        <f ca="1"/>
        <v>0</v>
      </c>
      <c r="BO51">
        <f ca="1"/>
        <v>0</v>
      </c>
      <c r="BP51">
        <f ca="1"/>
        <v>0</v>
      </c>
      <c r="BQ51">
        <f ca="1"/>
        <v>0</v>
      </c>
      <c r="BR51" t="str">
        <f ca="1"/>
        <v/>
      </c>
      <c r="BS51">
        <f ca="1"/>
        <v>0</v>
      </c>
      <c r="BT51">
        <f ca="1"/>
        <v>0</v>
      </c>
      <c r="BU51" t="b">
        <f ca="1"/>
        <v>0</v>
      </c>
      <c r="BV51" t="b">
        <f ca="1"/>
        <v>0</v>
      </c>
      <c r="BW51">
        <f ca="1"/>
        <v>0</v>
      </c>
      <c r="BX51">
        <f ca="1"/>
        <v>0</v>
      </c>
      <c r="BY51">
        <f ca="1"/>
        <v>0</v>
      </c>
      <c r="BZ51">
        <f ca="1"/>
        <v>0</v>
      </c>
      <c r="CA51">
        <f ca="1"/>
        <v>3</v>
      </c>
      <c r="CB51">
        <f ca="1"/>
        <v>1</v>
      </c>
      <c r="CC51" t="b">
        <f ca="1"/>
        <v>0</v>
      </c>
      <c r="CD51" t="b">
        <f ca="1"/>
        <v>1</v>
      </c>
      <c r="CE51">
        <f ca="1"/>
        <v>0</v>
      </c>
      <c r="CF51">
        <f ca="1"/>
        <v>0</v>
      </c>
      <c r="CG51">
        <f ca="1"/>
        <v>0</v>
      </c>
      <c r="CH51">
        <f ca="1"/>
        <v>0</v>
      </c>
      <c r="CI51" t="b">
        <f ca="1"/>
        <v>0</v>
      </c>
      <c r="CJ51">
        <f ca="1"/>
        <v>0</v>
      </c>
      <c r="CK51">
        <f ca="1"/>
        <v>0</v>
      </c>
      <c r="CL51">
        <f ca="1"/>
        <v>0</v>
      </c>
      <c r="CM51">
        <f ca="1"/>
        <v>0</v>
      </c>
      <c r="CN51">
        <f ca="1"/>
        <v>0</v>
      </c>
      <c r="CO51">
        <f ca="1"/>
        <v>0</v>
      </c>
      <c r="CP51">
        <f ca="1"/>
        <v>0</v>
      </c>
      <c r="CQ51">
        <f ca="1"/>
        <v>0</v>
      </c>
      <c r="CR51">
        <f ca="1"/>
        <v>0</v>
      </c>
      <c r="CS51">
        <f ca="1"/>
        <v>0</v>
      </c>
      <c r="CT51">
        <f ca="1"/>
        <v>0</v>
      </c>
      <c r="CU51" t="b">
        <f ca="1"/>
        <v>1</v>
      </c>
      <c r="CV51" t="b">
        <f ca="1"/>
        <v>1</v>
      </c>
      <c r="CW51">
        <f ca="1"/>
        <v>153</v>
      </c>
      <c r="CX51" t="b">
        <f ca="1"/>
        <v>0</v>
      </c>
      <c r="CY51">
        <f ca="1"/>
        <v>1</v>
      </c>
      <c r="CZ51">
        <f ca="1"/>
        <v>3</v>
      </c>
      <c r="DA51">
        <f ca="1"/>
        <v>0</v>
      </c>
      <c r="DB51" t="b">
        <f ca="1"/>
        <v>0</v>
      </c>
      <c r="DC51" t="b">
        <f ca="1"/>
        <v>0</v>
      </c>
      <c r="DD51">
        <f ca="1"/>
        <v>0</v>
      </c>
      <c r="DE51" t="b">
        <f ca="1"/>
        <v>1</v>
      </c>
      <c r="DF51">
        <f ca="1"/>
        <v>0</v>
      </c>
    </row>
    <row r="52" spans="1:110" x14ac:dyDescent="0.2">
      <c r="A52" t="str">
        <f ca="1"/>
        <v>5_31 Oregon</v>
      </c>
      <c r="B52">
        <f ca="1"/>
        <v>4</v>
      </c>
      <c r="C52">
        <f ca="1"/>
        <v>0</v>
      </c>
      <c r="D52">
        <f ca="1"/>
        <v>0</v>
      </c>
      <c r="E52">
        <f ca="1"/>
        <v>0</v>
      </c>
      <c r="F52">
        <f ca="1"/>
        <v>0</v>
      </c>
      <c r="G52">
        <f ca="1"/>
        <v>0</v>
      </c>
      <c r="H52">
        <f ca="1"/>
        <v>0</v>
      </c>
      <c r="I52">
        <f ca="1"/>
        <v>0</v>
      </c>
      <c r="J52" t="str">
        <f ca="1"/>
        <v>1:31</v>
      </c>
      <c r="K52" t="b">
        <f ca="1"/>
        <v>0</v>
      </c>
      <c r="L52" t="b">
        <f ca="1"/>
        <v>0</v>
      </c>
      <c r="M52" t="b">
        <f ca="1"/>
        <v>0</v>
      </c>
      <c r="N52" t="str">
        <f ca="1"/>
        <v>Mute</v>
      </c>
      <c r="O52" t="b">
        <f ca="1"/>
        <v>0</v>
      </c>
      <c r="P52">
        <f ca="1"/>
        <v>0</v>
      </c>
      <c r="Q52">
        <f ca="1"/>
        <v>0</v>
      </c>
      <c r="R52">
        <f ca="1"/>
        <v>0</v>
      </c>
      <c r="S52">
        <f ca="1"/>
        <v>0</v>
      </c>
      <c r="T52">
        <f ca="1"/>
        <v>0</v>
      </c>
      <c r="U52">
        <f ca="1"/>
        <v>0</v>
      </c>
      <c r="V52">
        <f ca="1"/>
        <v>0</v>
      </c>
      <c r="W52">
        <f ca="1"/>
        <v>0</v>
      </c>
      <c r="X52">
        <f ca="1"/>
        <v>0</v>
      </c>
      <c r="Y52">
        <f ca="1"/>
        <v>0</v>
      </c>
      <c r="Z52">
        <f ca="1"/>
        <v>4</v>
      </c>
      <c r="AA52">
        <f ca="1"/>
        <v>0</v>
      </c>
      <c r="AB52">
        <f ca="1"/>
        <v>0</v>
      </c>
      <c r="AC52">
        <f ca="1"/>
        <v>0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  <c r="AI52">
        <f ca="1"/>
        <v>0</v>
      </c>
      <c r="AJ52">
        <f ca="1"/>
        <v>0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  <c r="AQ52">
        <f ca="1"/>
        <v>0</v>
      </c>
      <c r="AR52">
        <f ca="1"/>
        <v>0</v>
      </c>
      <c r="AS52">
        <f ca="1"/>
        <v>0</v>
      </c>
      <c r="AT52">
        <f ca="1"/>
        <v>0</v>
      </c>
      <c r="AU52">
        <f ca="1"/>
        <v>0</v>
      </c>
      <c r="AV52">
        <f ca="1"/>
        <v>0</v>
      </c>
      <c r="AW52">
        <f ca="1"/>
        <v>0</v>
      </c>
      <c r="AX52">
        <f ca="1"/>
        <v>0</v>
      </c>
      <c r="AY52">
        <f ca="1"/>
        <v>0</v>
      </c>
      <c r="AZ52">
        <f ca="1"/>
        <v>0</v>
      </c>
      <c r="BA52">
        <f ca="1"/>
        <v>0</v>
      </c>
      <c r="BB52">
        <f ca="1"/>
        <v>0</v>
      </c>
      <c r="BC52">
        <f ca="1"/>
        <v>0</v>
      </c>
      <c r="BD52">
        <f ca="1"/>
        <v>0</v>
      </c>
      <c r="BE52">
        <f ca="1"/>
        <v>0</v>
      </c>
      <c r="BF52">
        <f ca="1"/>
        <v>0</v>
      </c>
      <c r="BG52">
        <f ca="1"/>
        <v>0</v>
      </c>
      <c r="BH52">
        <f ca="1"/>
        <v>0</v>
      </c>
      <c r="BI52">
        <f ca="1"/>
        <v>0</v>
      </c>
      <c r="BJ52">
        <f ca="1"/>
        <v>0</v>
      </c>
      <c r="BK52">
        <f ca="1"/>
        <v>0</v>
      </c>
      <c r="BL52">
        <f ca="1"/>
        <v>0</v>
      </c>
      <c r="BM52">
        <f ca="1"/>
        <v>0</v>
      </c>
      <c r="BN52">
        <f ca="1"/>
        <v>0</v>
      </c>
      <c r="BO52">
        <f ca="1"/>
        <v>0</v>
      </c>
      <c r="BP52">
        <f ca="1"/>
        <v>0</v>
      </c>
      <c r="BQ52">
        <f ca="1"/>
        <v>0</v>
      </c>
      <c r="BR52" t="str">
        <f ca="1"/>
        <v/>
      </c>
      <c r="BS52">
        <f ca="1"/>
        <v>0</v>
      </c>
      <c r="BT52">
        <f ca="1"/>
        <v>0</v>
      </c>
      <c r="BU52" t="b">
        <f ca="1"/>
        <v>0</v>
      </c>
      <c r="BV52" t="b">
        <f ca="1"/>
        <v>0</v>
      </c>
      <c r="BW52">
        <f ca="1"/>
        <v>0</v>
      </c>
      <c r="BX52">
        <f ca="1"/>
        <v>0</v>
      </c>
      <c r="BY52">
        <f ca="1"/>
        <v>0</v>
      </c>
      <c r="BZ52">
        <f ca="1"/>
        <v>0</v>
      </c>
      <c r="CA52">
        <f ca="1"/>
        <v>1</v>
      </c>
      <c r="CB52">
        <f ca="1"/>
        <v>1</v>
      </c>
      <c r="CC52" t="b">
        <f ca="1"/>
        <v>0</v>
      </c>
      <c r="CD52" t="b">
        <f ca="1"/>
        <v>1</v>
      </c>
      <c r="CE52">
        <f ca="1"/>
        <v>0</v>
      </c>
      <c r="CF52">
        <f ca="1"/>
        <v>0</v>
      </c>
      <c r="CG52">
        <f ca="1"/>
        <v>0</v>
      </c>
      <c r="CH52">
        <f ca="1"/>
        <v>91</v>
      </c>
      <c r="CI52">
        <f ca="1"/>
        <v>89</v>
      </c>
      <c r="CJ52">
        <f ca="1"/>
        <v>0</v>
      </c>
      <c r="CK52">
        <f ca="1"/>
        <v>0</v>
      </c>
      <c r="CL52">
        <f ca="1"/>
        <v>0</v>
      </c>
      <c r="CM52">
        <f ca="1"/>
        <v>0</v>
      </c>
      <c r="CN52">
        <f ca="1"/>
        <v>0</v>
      </c>
      <c r="CO52">
        <f ca="1"/>
        <v>0</v>
      </c>
      <c r="CP52">
        <f ca="1"/>
        <v>0</v>
      </c>
      <c r="CQ52">
        <f ca="1"/>
        <v>0</v>
      </c>
      <c r="CR52">
        <f ca="1"/>
        <v>0</v>
      </c>
      <c r="CS52">
        <f ca="1"/>
        <v>0</v>
      </c>
      <c r="CT52">
        <f ca="1"/>
        <v>0</v>
      </c>
      <c r="CU52" t="b">
        <f ca="1"/>
        <v>1</v>
      </c>
      <c r="CV52" t="b">
        <f ca="1"/>
        <v>1</v>
      </c>
      <c r="CW52" t="b">
        <f ca="1"/>
        <v>0</v>
      </c>
      <c r="CX52">
        <f ca="1"/>
        <v>89</v>
      </c>
      <c r="CY52">
        <f ca="1"/>
        <v>2</v>
      </c>
      <c r="CZ52">
        <f ca="1"/>
        <v>1</v>
      </c>
      <c r="DA52">
        <f ca="1"/>
        <v>0</v>
      </c>
      <c r="DB52" t="b">
        <f ca="1"/>
        <v>0</v>
      </c>
      <c r="DC52" t="b">
        <f ca="1"/>
        <v>0</v>
      </c>
      <c r="DD52">
        <f ca="1"/>
        <v>0</v>
      </c>
      <c r="DE52" t="b">
        <f ca="1"/>
        <v>0</v>
      </c>
      <c r="DF52">
        <f ca="1"/>
        <v>0</v>
      </c>
    </row>
    <row r="53" spans="1:110" x14ac:dyDescent="0.2">
      <c r="A53" t="str">
        <f ca="1"/>
        <v>5_31 Oregon</v>
      </c>
      <c r="B53">
        <f ca="1"/>
        <v>5</v>
      </c>
      <c r="C53">
        <f ca="1"/>
        <v>0</v>
      </c>
      <c r="D53">
        <f ca="1"/>
        <v>0</v>
      </c>
      <c r="E53">
        <f ca="1"/>
        <v>0</v>
      </c>
      <c r="F53">
        <f ca="1"/>
        <v>0</v>
      </c>
      <c r="G53">
        <f ca="1"/>
        <v>0</v>
      </c>
      <c r="H53">
        <f ca="1"/>
        <v>0</v>
      </c>
      <c r="I53">
        <f ca="1"/>
        <v>0</v>
      </c>
      <c r="J53" t="str">
        <f ca="1"/>
        <v>0:58</v>
      </c>
      <c r="K53" t="b">
        <f ca="1"/>
        <v>0</v>
      </c>
      <c r="L53" t="b">
        <f ca="1"/>
        <v>0</v>
      </c>
      <c r="M53" t="b">
        <f ca="1"/>
        <v>0</v>
      </c>
      <c r="N53" t="str">
        <f ca="1"/>
        <v>Mute</v>
      </c>
      <c r="O53" t="b">
        <f ca="1"/>
        <v>0</v>
      </c>
      <c r="P53">
        <f ca="1"/>
        <v>0</v>
      </c>
      <c r="Q53">
        <f ca="1"/>
        <v>0</v>
      </c>
      <c r="R53">
        <f ca="1"/>
        <v>0</v>
      </c>
      <c r="S53">
        <f ca="1"/>
        <v>0</v>
      </c>
      <c r="T53">
        <f ca="1"/>
        <v>0</v>
      </c>
      <c r="U53">
        <f ca="1"/>
        <v>0</v>
      </c>
      <c r="V53">
        <f ca="1"/>
        <v>0</v>
      </c>
      <c r="W53">
        <f ca="1"/>
        <v>0</v>
      </c>
      <c r="X53">
        <f ca="1"/>
        <v>0</v>
      </c>
      <c r="Y53">
        <f ca="1"/>
        <v>0</v>
      </c>
      <c r="Z53">
        <f ca="1"/>
        <v>5</v>
      </c>
      <c r="AA53">
        <f ca="1"/>
        <v>0</v>
      </c>
      <c r="AB53">
        <f ca="1"/>
        <v>0</v>
      </c>
      <c r="AC53">
        <f ca="1"/>
        <v>0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  <c r="AI53">
        <f ca="1"/>
        <v>0</v>
      </c>
      <c r="AJ53">
        <f ca="1"/>
        <v>0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  <c r="AQ53">
        <f ca="1"/>
        <v>0</v>
      </c>
      <c r="AR53">
        <f ca="1"/>
        <v>0</v>
      </c>
      <c r="AS53">
        <f ca="1"/>
        <v>0</v>
      </c>
      <c r="AT53">
        <f ca="1"/>
        <v>0</v>
      </c>
      <c r="AU53">
        <f ca="1"/>
        <v>0</v>
      </c>
      <c r="AV53">
        <f ca="1"/>
        <v>0</v>
      </c>
      <c r="AW53">
        <f ca="1"/>
        <v>0</v>
      </c>
      <c r="AX53">
        <f ca="1"/>
        <v>0</v>
      </c>
      <c r="AY53">
        <f ca="1"/>
        <v>0</v>
      </c>
      <c r="AZ53">
        <f ca="1"/>
        <v>0</v>
      </c>
      <c r="BA53">
        <f ca="1"/>
        <v>0</v>
      </c>
      <c r="BB53">
        <f ca="1"/>
        <v>0</v>
      </c>
      <c r="BC53">
        <f ca="1"/>
        <v>0</v>
      </c>
      <c r="BD53">
        <f ca="1"/>
        <v>0</v>
      </c>
      <c r="BE53">
        <f ca="1"/>
        <v>0</v>
      </c>
      <c r="BF53">
        <f ca="1"/>
        <v>0</v>
      </c>
      <c r="BG53">
        <f ca="1"/>
        <v>0</v>
      </c>
      <c r="BH53">
        <f ca="1"/>
        <v>0</v>
      </c>
      <c r="BI53">
        <f ca="1"/>
        <v>0</v>
      </c>
      <c r="BJ53">
        <f ca="1"/>
        <v>0</v>
      </c>
      <c r="BK53">
        <f ca="1"/>
        <v>0</v>
      </c>
      <c r="BL53">
        <f ca="1"/>
        <v>0</v>
      </c>
      <c r="BM53">
        <f ca="1"/>
        <v>0</v>
      </c>
      <c r="BN53">
        <f ca="1"/>
        <v>0</v>
      </c>
      <c r="BO53">
        <f ca="1"/>
        <v>0</v>
      </c>
      <c r="BP53">
        <f ca="1"/>
        <v>0</v>
      </c>
      <c r="BQ53">
        <f ca="1"/>
        <v>0</v>
      </c>
      <c r="BR53" t="str">
        <f ca="1"/>
        <v/>
      </c>
      <c r="BS53">
        <f ca="1"/>
        <v>0</v>
      </c>
      <c r="BT53">
        <f ca="1"/>
        <v>0</v>
      </c>
      <c r="BU53" t="b">
        <f ca="1"/>
        <v>0</v>
      </c>
      <c r="BV53" t="b">
        <f ca="1"/>
        <v>0</v>
      </c>
      <c r="BW53">
        <f ca="1"/>
        <v>0</v>
      </c>
      <c r="BX53">
        <f ca="1"/>
        <v>0</v>
      </c>
      <c r="BY53">
        <f ca="1"/>
        <v>0</v>
      </c>
      <c r="BZ53">
        <f ca="1"/>
        <v>0</v>
      </c>
      <c r="CA53">
        <f ca="1"/>
        <v>1</v>
      </c>
      <c r="CB53">
        <f ca="1"/>
        <v>0</v>
      </c>
      <c r="CC53" t="b">
        <f ca="1"/>
        <v>1</v>
      </c>
      <c r="CD53" t="b">
        <f ca="1"/>
        <v>1</v>
      </c>
      <c r="CE53">
        <f ca="1"/>
        <v>0</v>
      </c>
      <c r="CF53">
        <f ca="1"/>
        <v>0</v>
      </c>
      <c r="CG53">
        <f ca="1"/>
        <v>0</v>
      </c>
      <c r="CH53">
        <f ca="1"/>
        <v>58</v>
      </c>
      <c r="CI53">
        <f ca="1"/>
        <v>122</v>
      </c>
      <c r="CJ53">
        <f ca="1"/>
        <v>0</v>
      </c>
      <c r="CK53">
        <f ca="1"/>
        <v>0</v>
      </c>
      <c r="CL53">
        <f ca="1"/>
        <v>0</v>
      </c>
      <c r="CM53">
        <f ca="1"/>
        <v>0</v>
      </c>
      <c r="CN53">
        <f ca="1"/>
        <v>0</v>
      </c>
      <c r="CO53">
        <f ca="1"/>
        <v>0</v>
      </c>
      <c r="CP53">
        <f ca="1"/>
        <v>0</v>
      </c>
      <c r="CQ53">
        <f ca="1"/>
        <v>0</v>
      </c>
      <c r="CR53">
        <f ca="1"/>
        <v>0</v>
      </c>
      <c r="CS53">
        <f ca="1"/>
        <v>0</v>
      </c>
      <c r="CT53">
        <f ca="1"/>
        <v>0</v>
      </c>
      <c r="CU53" t="b">
        <f ca="1"/>
        <v>1</v>
      </c>
      <c r="CV53" t="b">
        <f ca="1"/>
        <v>1</v>
      </c>
      <c r="CW53">
        <f ca="1"/>
        <v>121</v>
      </c>
      <c r="CX53">
        <f ca="1"/>
        <v>122</v>
      </c>
      <c r="CY53">
        <f ca="1"/>
        <v>2</v>
      </c>
      <c r="CZ53">
        <f ca="1"/>
        <v>1</v>
      </c>
      <c r="DA53">
        <f ca="1"/>
        <v>0</v>
      </c>
      <c r="DB53" t="b">
        <f ca="1"/>
        <v>0</v>
      </c>
      <c r="DC53" t="b">
        <f ca="1"/>
        <v>0</v>
      </c>
      <c r="DD53">
        <f ca="1"/>
        <v>0</v>
      </c>
      <c r="DE53" t="b">
        <f ca="1"/>
        <v>0</v>
      </c>
      <c r="DF53">
        <f ca="1"/>
        <v>0</v>
      </c>
    </row>
    <row r="54" spans="1:110" x14ac:dyDescent="0.2">
      <c r="A54" t="str">
        <f ca="1"/>
        <v>5_31 Oregon</v>
      </c>
      <c r="B54">
        <f ca="1"/>
        <v>6</v>
      </c>
      <c r="C54">
        <f ca="1"/>
        <v>0</v>
      </c>
      <c r="D54">
        <f ca="1"/>
        <v>0</v>
      </c>
      <c r="E54">
        <f ca="1"/>
        <v>0</v>
      </c>
      <c r="F54">
        <f ca="1"/>
        <v>0</v>
      </c>
      <c r="G54">
        <f ca="1"/>
        <v>0</v>
      </c>
      <c r="H54">
        <f ca="1"/>
        <v>0</v>
      </c>
      <c r="I54">
        <f ca="1"/>
        <v>0</v>
      </c>
      <c r="J54">
        <f ca="1"/>
        <v>0</v>
      </c>
      <c r="K54" t="b">
        <f ca="1"/>
        <v>0</v>
      </c>
      <c r="L54" t="b">
        <f ca="1"/>
        <v>0</v>
      </c>
      <c r="M54" t="b">
        <f ca="1"/>
        <v>0</v>
      </c>
      <c r="N54" t="str">
        <f ca="1"/>
        <v>Smoke</v>
      </c>
      <c r="O54" t="b">
        <f ca="1"/>
        <v>0</v>
      </c>
      <c r="P54">
        <f ca="1"/>
        <v>0</v>
      </c>
      <c r="Q54">
        <f ca="1"/>
        <v>0</v>
      </c>
      <c r="R54">
        <f ca="1"/>
        <v>0</v>
      </c>
      <c r="S54">
        <f ca="1"/>
        <v>0</v>
      </c>
      <c r="T54">
        <f ca="1"/>
        <v>0</v>
      </c>
      <c r="U54">
        <f ca="1"/>
        <v>0</v>
      </c>
      <c r="V54">
        <f ca="1"/>
        <v>0</v>
      </c>
      <c r="W54">
        <f ca="1"/>
        <v>0</v>
      </c>
      <c r="X54">
        <f ca="1"/>
        <v>0</v>
      </c>
      <c r="Y54">
        <f ca="1"/>
        <v>0</v>
      </c>
      <c r="Z54">
        <f ca="1"/>
        <v>6</v>
      </c>
      <c r="AA54">
        <f ca="1"/>
        <v>0</v>
      </c>
      <c r="AB54">
        <f ca="1"/>
        <v>0</v>
      </c>
      <c r="AC54">
        <f ca="1"/>
        <v>0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  <c r="AI54">
        <f ca="1"/>
        <v>0</v>
      </c>
      <c r="AJ54">
        <f ca="1"/>
        <v>0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  <c r="AQ54">
        <f ca="1"/>
        <v>0</v>
      </c>
      <c r="AR54">
        <f ca="1"/>
        <v>0</v>
      </c>
      <c r="AS54">
        <f ca="1"/>
        <v>0</v>
      </c>
      <c r="AT54">
        <f ca="1"/>
        <v>0</v>
      </c>
      <c r="AU54">
        <f ca="1"/>
        <v>0</v>
      </c>
      <c r="AV54">
        <f ca="1"/>
        <v>0</v>
      </c>
      <c r="AW54">
        <f ca="1"/>
        <v>0</v>
      </c>
      <c r="AX54">
        <f ca="1"/>
        <v>0</v>
      </c>
      <c r="AY54">
        <f ca="1"/>
        <v>0</v>
      </c>
      <c r="AZ54">
        <f ca="1"/>
        <v>0</v>
      </c>
      <c r="BA54">
        <f ca="1"/>
        <v>0</v>
      </c>
      <c r="BB54">
        <f ca="1"/>
        <v>0</v>
      </c>
      <c r="BC54">
        <f ca="1"/>
        <v>0</v>
      </c>
      <c r="BD54">
        <f ca="1"/>
        <v>0</v>
      </c>
      <c r="BE54">
        <f ca="1"/>
        <v>0</v>
      </c>
      <c r="BF54">
        <f ca="1"/>
        <v>0</v>
      </c>
      <c r="BG54">
        <f ca="1"/>
        <v>0</v>
      </c>
      <c r="BH54">
        <f ca="1"/>
        <v>0</v>
      </c>
      <c r="BI54">
        <f ca="1"/>
        <v>0</v>
      </c>
      <c r="BJ54">
        <f ca="1"/>
        <v>0</v>
      </c>
      <c r="BK54">
        <f ca="1"/>
        <v>0</v>
      </c>
      <c r="BL54">
        <f ca="1"/>
        <v>0</v>
      </c>
      <c r="BM54">
        <f ca="1"/>
        <v>0</v>
      </c>
      <c r="BN54">
        <f ca="1"/>
        <v>0</v>
      </c>
      <c r="BO54">
        <f ca="1"/>
        <v>0</v>
      </c>
      <c r="BP54">
        <f ca="1"/>
        <v>0</v>
      </c>
      <c r="BQ54">
        <f ca="1"/>
        <v>0</v>
      </c>
      <c r="BR54" t="str">
        <f ca="1"/>
        <v/>
      </c>
      <c r="BS54">
        <f ca="1"/>
        <v>0</v>
      </c>
      <c r="BT54">
        <f ca="1"/>
        <v>0</v>
      </c>
      <c r="BU54" t="b">
        <f ca="1"/>
        <v>0</v>
      </c>
      <c r="BV54" t="b">
        <f ca="1"/>
        <v>0</v>
      </c>
      <c r="BW54">
        <f ca="1"/>
        <v>0</v>
      </c>
      <c r="BX54">
        <f ca="1"/>
        <v>0</v>
      </c>
      <c r="BY54">
        <f ca="1"/>
        <v>0</v>
      </c>
      <c r="BZ54">
        <f ca="1"/>
        <v>0</v>
      </c>
      <c r="CA54">
        <f ca="1"/>
        <v>2</v>
      </c>
      <c r="CB54">
        <f ca="1"/>
        <v>1</v>
      </c>
      <c r="CC54" t="b">
        <f ca="1"/>
        <v>0</v>
      </c>
      <c r="CD54" t="b">
        <f ca="1"/>
        <v>1</v>
      </c>
      <c r="CE54">
        <f ca="1"/>
        <v>0</v>
      </c>
      <c r="CF54">
        <f ca="1"/>
        <v>0</v>
      </c>
      <c r="CG54">
        <f ca="1"/>
        <v>0</v>
      </c>
      <c r="CH54">
        <f ca="1"/>
        <v>0</v>
      </c>
      <c r="CI54" t="b">
        <f ca="1"/>
        <v>0</v>
      </c>
      <c r="CJ54">
        <f ca="1"/>
        <v>0</v>
      </c>
      <c r="CK54">
        <f ca="1"/>
        <v>0</v>
      </c>
      <c r="CL54">
        <f ca="1"/>
        <v>0</v>
      </c>
      <c r="CM54">
        <f ca="1"/>
        <v>0</v>
      </c>
      <c r="CN54">
        <f ca="1"/>
        <v>0</v>
      </c>
      <c r="CO54">
        <f ca="1"/>
        <v>0</v>
      </c>
      <c r="CP54">
        <f ca="1"/>
        <v>0</v>
      </c>
      <c r="CQ54">
        <f ca="1"/>
        <v>0</v>
      </c>
      <c r="CR54">
        <f ca="1"/>
        <v>0</v>
      </c>
      <c r="CS54">
        <f ca="1"/>
        <v>0</v>
      </c>
      <c r="CT54">
        <f ca="1"/>
        <v>0</v>
      </c>
      <c r="CU54" t="b">
        <f ca="1"/>
        <v>0</v>
      </c>
      <c r="CV54" t="b">
        <f ca="1"/>
        <v>1</v>
      </c>
      <c r="CW54">
        <f ca="1"/>
        <v>104</v>
      </c>
      <c r="CX54" t="b">
        <f ca="1"/>
        <v>0</v>
      </c>
      <c r="CY54">
        <f ca="1"/>
        <v>0</v>
      </c>
      <c r="CZ54">
        <f ca="1"/>
        <v>2</v>
      </c>
      <c r="DA54">
        <f ca="1"/>
        <v>0</v>
      </c>
      <c r="DB54" t="b">
        <f ca="1"/>
        <v>0</v>
      </c>
      <c r="DC54" t="b">
        <f ca="1"/>
        <v>0</v>
      </c>
      <c r="DD54">
        <f ca="1"/>
        <v>0</v>
      </c>
      <c r="DE54" t="b">
        <f ca="1"/>
        <v>0</v>
      </c>
      <c r="DF54">
        <f ca="1"/>
        <v>1</v>
      </c>
    </row>
    <row r="55" spans="1:110" x14ac:dyDescent="0.2">
      <c r="A55" t="str">
        <f ca="1"/>
        <v>5_31 Oregon</v>
      </c>
      <c r="B55">
        <f ca="1"/>
        <v>7</v>
      </c>
      <c r="C55">
        <f ca="1"/>
        <v>0</v>
      </c>
      <c r="D55">
        <f ca="1"/>
        <v>0</v>
      </c>
      <c r="E55">
        <f ca="1"/>
        <v>0</v>
      </c>
      <c r="F55">
        <f ca="1"/>
        <v>0</v>
      </c>
      <c r="G55">
        <f ca="1"/>
        <v>0</v>
      </c>
      <c r="H55">
        <f ca="1"/>
        <v>0</v>
      </c>
      <c r="I55">
        <f ca="1"/>
        <v>0</v>
      </c>
      <c r="J55" t="str">
        <f ca="1"/>
        <v>1:25</v>
      </c>
      <c r="K55" t="b">
        <f ca="1"/>
        <v>0</v>
      </c>
      <c r="L55" t="b">
        <f ca="1"/>
        <v>1</v>
      </c>
      <c r="M55" t="b">
        <f ca="1"/>
        <v>0</v>
      </c>
      <c r="N55" t="str">
        <f ca="1"/>
        <v>Hibanna</v>
      </c>
      <c r="O55" t="b">
        <f ca="1"/>
        <v>0</v>
      </c>
      <c r="P55">
        <f ca="1"/>
        <v>0</v>
      </c>
      <c r="Q55">
        <f ca="1"/>
        <v>0</v>
      </c>
      <c r="R55">
        <f ca="1"/>
        <v>0</v>
      </c>
      <c r="S55">
        <f ca="1"/>
        <v>0</v>
      </c>
      <c r="T55">
        <f ca="1"/>
        <v>0</v>
      </c>
      <c r="U55">
        <f ca="1"/>
        <v>0</v>
      </c>
      <c r="V55">
        <f ca="1"/>
        <v>0</v>
      </c>
      <c r="W55">
        <f ca="1"/>
        <v>0</v>
      </c>
      <c r="X55">
        <f ca="1"/>
        <v>0</v>
      </c>
      <c r="Y55">
        <f ca="1"/>
        <v>0</v>
      </c>
      <c r="Z55">
        <f ca="1"/>
        <v>7</v>
      </c>
      <c r="AA55">
        <f ca="1"/>
        <v>0</v>
      </c>
      <c r="AB55">
        <f ca="1"/>
        <v>0</v>
      </c>
      <c r="AC55">
        <f ca="1"/>
        <v>0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  <c r="AI55">
        <f ca="1"/>
        <v>0</v>
      </c>
      <c r="AJ55">
        <f ca="1"/>
        <v>0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  <c r="AQ55">
        <f ca="1"/>
        <v>0</v>
      </c>
      <c r="AR55">
        <f ca="1"/>
        <v>0</v>
      </c>
      <c r="AS55">
        <f ca="1"/>
        <v>0</v>
      </c>
      <c r="AT55">
        <f ca="1"/>
        <v>0</v>
      </c>
      <c r="AU55">
        <f ca="1"/>
        <v>0</v>
      </c>
      <c r="AV55">
        <f ca="1"/>
        <v>0</v>
      </c>
      <c r="AW55">
        <f ca="1"/>
        <v>0</v>
      </c>
      <c r="AX55">
        <f ca="1"/>
        <v>0</v>
      </c>
      <c r="AY55">
        <f ca="1"/>
        <v>0</v>
      </c>
      <c r="AZ55">
        <f ca="1"/>
        <v>0</v>
      </c>
      <c r="BA55">
        <f ca="1"/>
        <v>0</v>
      </c>
      <c r="BB55">
        <f ca="1"/>
        <v>0</v>
      </c>
      <c r="BC55">
        <f ca="1"/>
        <v>0</v>
      </c>
      <c r="BD55">
        <f ca="1"/>
        <v>0</v>
      </c>
      <c r="BE55">
        <f ca="1"/>
        <v>0</v>
      </c>
      <c r="BF55">
        <f ca="1"/>
        <v>0</v>
      </c>
      <c r="BG55">
        <f ca="1"/>
        <v>0</v>
      </c>
      <c r="BH55">
        <f ca="1"/>
        <v>0</v>
      </c>
      <c r="BI55">
        <f ca="1"/>
        <v>0</v>
      </c>
      <c r="BJ55">
        <f ca="1"/>
        <v>0</v>
      </c>
      <c r="BK55">
        <f ca="1"/>
        <v>0</v>
      </c>
      <c r="BL55">
        <f ca="1"/>
        <v>0</v>
      </c>
      <c r="BM55">
        <f ca="1"/>
        <v>0</v>
      </c>
      <c r="BN55">
        <f ca="1"/>
        <v>0</v>
      </c>
      <c r="BO55">
        <f ca="1"/>
        <v>0</v>
      </c>
      <c r="BP55">
        <f ca="1"/>
        <v>0</v>
      </c>
      <c r="BQ55">
        <f ca="1"/>
        <v>0</v>
      </c>
      <c r="BR55" t="str">
        <f ca="1"/>
        <v/>
      </c>
      <c r="BS55">
        <f ca="1"/>
        <v>0</v>
      </c>
      <c r="BT55">
        <f ca="1"/>
        <v>0</v>
      </c>
      <c r="BU55" t="b">
        <f ca="1"/>
        <v>0</v>
      </c>
      <c r="BV55" t="b">
        <f ca="1"/>
        <v>0</v>
      </c>
      <c r="BW55">
        <f ca="1"/>
        <v>0</v>
      </c>
      <c r="BX55">
        <f ca="1"/>
        <v>0</v>
      </c>
      <c r="BY55">
        <f ca="1"/>
        <v>0</v>
      </c>
      <c r="BZ55">
        <f ca="1"/>
        <v>0</v>
      </c>
      <c r="CA55">
        <f ca="1"/>
        <v>0</v>
      </c>
      <c r="CB55">
        <f ca="1"/>
        <v>0</v>
      </c>
      <c r="CC55" t="b">
        <f ca="1"/>
        <v>0</v>
      </c>
      <c r="CD55" t="b">
        <f ca="1"/>
        <v>1</v>
      </c>
      <c r="CE55">
        <f ca="1"/>
        <v>0</v>
      </c>
      <c r="CF55">
        <f ca="1"/>
        <v>0</v>
      </c>
      <c r="CG55">
        <f ca="1"/>
        <v>0</v>
      </c>
      <c r="CH55">
        <f ca="1"/>
        <v>85</v>
      </c>
      <c r="CI55">
        <f ca="1"/>
        <v>95</v>
      </c>
      <c r="CJ55">
        <f ca="1"/>
        <v>0</v>
      </c>
      <c r="CK55">
        <f ca="1"/>
        <v>0</v>
      </c>
      <c r="CL55">
        <f ca="1"/>
        <v>0</v>
      </c>
      <c r="CM55">
        <f ca="1"/>
        <v>0</v>
      </c>
      <c r="CN55">
        <f ca="1"/>
        <v>0</v>
      </c>
      <c r="CO55">
        <f ca="1"/>
        <v>0</v>
      </c>
      <c r="CP55">
        <f ca="1"/>
        <v>0</v>
      </c>
      <c r="CQ55">
        <f ca="1"/>
        <v>0</v>
      </c>
      <c r="CR55">
        <f ca="1"/>
        <v>0</v>
      </c>
      <c r="CS55">
        <f ca="1"/>
        <v>0</v>
      </c>
      <c r="CT55">
        <f ca="1"/>
        <v>0</v>
      </c>
      <c r="CU55">
        <f ca="1"/>
        <v>0</v>
      </c>
      <c r="CV55">
        <f ca="1"/>
        <v>0</v>
      </c>
      <c r="CW55">
        <f ca="1"/>
        <v>0</v>
      </c>
      <c r="CX55">
        <f ca="1"/>
        <v>0</v>
      </c>
      <c r="CY55">
        <f ca="1"/>
        <v>0</v>
      </c>
      <c r="CZ55">
        <f ca="1"/>
        <v>0</v>
      </c>
      <c r="DA55">
        <f ca="1"/>
        <v>0</v>
      </c>
      <c r="DB55" t="b">
        <f ca="1"/>
        <v>1</v>
      </c>
      <c r="DC55" t="b">
        <f ca="1"/>
        <v>0</v>
      </c>
      <c r="DD55">
        <f ca="1"/>
        <v>0</v>
      </c>
      <c r="DE55" t="b">
        <f ca="1"/>
        <v>0</v>
      </c>
      <c r="DF55">
        <f ca="1"/>
        <v>0</v>
      </c>
    </row>
    <row r="56" spans="1:110" x14ac:dyDescent="0.2">
      <c r="A56" t="str">
        <f ca="1"/>
        <v>5_31 Oregon</v>
      </c>
      <c r="B56">
        <f ca="1"/>
        <v>8</v>
      </c>
      <c r="C56">
        <f ca="1"/>
        <v>0</v>
      </c>
      <c r="D56">
        <f ca="1"/>
        <v>0</v>
      </c>
      <c r="E56">
        <f ca="1"/>
        <v>0</v>
      </c>
      <c r="F56">
        <f ca="1"/>
        <v>0</v>
      </c>
      <c r="G56">
        <f ca="1"/>
        <v>0</v>
      </c>
      <c r="H56">
        <f ca="1"/>
        <v>0</v>
      </c>
      <c r="I56">
        <f ca="1"/>
        <v>0</v>
      </c>
      <c r="J56" t="str">
        <f ca="1"/>
        <v>1:20</v>
      </c>
      <c r="K56" t="b">
        <f ca="1"/>
        <v>0</v>
      </c>
      <c r="L56" t="b">
        <f ca="1"/>
        <v>0</v>
      </c>
      <c r="M56" t="b">
        <f ca="1"/>
        <v>0</v>
      </c>
      <c r="N56" t="str">
        <f ca="1"/>
        <v>Hibanna</v>
      </c>
      <c r="O56" t="b">
        <f ca="1"/>
        <v>0</v>
      </c>
      <c r="P56">
        <f ca="1"/>
        <v>0</v>
      </c>
      <c r="Q56">
        <f ca="1"/>
        <v>0</v>
      </c>
      <c r="R56">
        <f ca="1"/>
        <v>0</v>
      </c>
      <c r="S56">
        <f ca="1"/>
        <v>0</v>
      </c>
      <c r="T56">
        <f ca="1"/>
        <v>0</v>
      </c>
      <c r="U56">
        <f ca="1"/>
        <v>0</v>
      </c>
      <c r="V56">
        <f ca="1"/>
        <v>0</v>
      </c>
      <c r="W56">
        <f ca="1"/>
        <v>0</v>
      </c>
      <c r="X56">
        <f ca="1"/>
        <v>0</v>
      </c>
      <c r="Y56">
        <f ca="1"/>
        <v>0</v>
      </c>
      <c r="Z56">
        <f ca="1"/>
        <v>8</v>
      </c>
      <c r="AA56">
        <f ca="1"/>
        <v>0</v>
      </c>
      <c r="AB56">
        <f ca="1"/>
        <v>0</v>
      </c>
      <c r="AC56">
        <f ca="1"/>
        <v>0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  <c r="AI56">
        <f ca="1"/>
        <v>0</v>
      </c>
      <c r="AJ56">
        <f ca="1"/>
        <v>0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  <c r="AQ56">
        <f ca="1"/>
        <v>0</v>
      </c>
      <c r="AR56">
        <f ca="1"/>
        <v>0</v>
      </c>
      <c r="AS56">
        <f ca="1"/>
        <v>0</v>
      </c>
      <c r="AT56">
        <f ca="1"/>
        <v>0</v>
      </c>
      <c r="AU56">
        <f ca="1"/>
        <v>0</v>
      </c>
      <c r="AV56">
        <f ca="1"/>
        <v>0</v>
      </c>
      <c r="AW56">
        <f ca="1"/>
        <v>0</v>
      </c>
      <c r="AX56">
        <f ca="1"/>
        <v>0</v>
      </c>
      <c r="AY56">
        <f ca="1"/>
        <v>0</v>
      </c>
      <c r="AZ56">
        <f ca="1"/>
        <v>0</v>
      </c>
      <c r="BA56">
        <f ca="1"/>
        <v>0</v>
      </c>
      <c r="BB56">
        <f ca="1"/>
        <v>0</v>
      </c>
      <c r="BC56">
        <f ca="1"/>
        <v>0</v>
      </c>
      <c r="BD56">
        <f ca="1"/>
        <v>0</v>
      </c>
      <c r="BE56">
        <f ca="1"/>
        <v>0</v>
      </c>
      <c r="BF56">
        <f ca="1"/>
        <v>0</v>
      </c>
      <c r="BG56">
        <f ca="1"/>
        <v>0</v>
      </c>
      <c r="BH56">
        <f ca="1"/>
        <v>0</v>
      </c>
      <c r="BI56">
        <f ca="1"/>
        <v>0</v>
      </c>
      <c r="BJ56">
        <f ca="1"/>
        <v>0</v>
      </c>
      <c r="BK56">
        <f ca="1"/>
        <v>0</v>
      </c>
      <c r="BL56">
        <f ca="1"/>
        <v>0</v>
      </c>
      <c r="BM56">
        <f ca="1"/>
        <v>0</v>
      </c>
      <c r="BN56">
        <f ca="1"/>
        <v>0</v>
      </c>
      <c r="BO56">
        <f ca="1"/>
        <v>0</v>
      </c>
      <c r="BP56">
        <f ca="1"/>
        <v>0</v>
      </c>
      <c r="BQ56">
        <f ca="1"/>
        <v>0</v>
      </c>
      <c r="BR56" t="str">
        <f ca="1"/>
        <v/>
      </c>
      <c r="BS56">
        <f ca="1"/>
        <v>0</v>
      </c>
      <c r="BT56">
        <f ca="1"/>
        <v>0</v>
      </c>
      <c r="BU56" t="b">
        <f ca="1"/>
        <v>0</v>
      </c>
      <c r="BV56" t="b">
        <f ca="1"/>
        <v>0</v>
      </c>
      <c r="BW56">
        <f ca="1"/>
        <v>0</v>
      </c>
      <c r="BX56">
        <f ca="1"/>
        <v>0</v>
      </c>
      <c r="BY56">
        <f ca="1"/>
        <v>0</v>
      </c>
      <c r="BZ56">
        <f ca="1"/>
        <v>0</v>
      </c>
      <c r="CA56">
        <f ca="1"/>
        <v>0</v>
      </c>
      <c r="CB56">
        <f ca="1"/>
        <v>0</v>
      </c>
      <c r="CC56" t="b">
        <f ca="1"/>
        <v>0</v>
      </c>
      <c r="CD56" t="b">
        <f ca="1"/>
        <v>0</v>
      </c>
      <c r="CE56">
        <f ca="1"/>
        <v>0</v>
      </c>
      <c r="CF56">
        <f ca="1"/>
        <v>0</v>
      </c>
      <c r="CG56">
        <f ca="1"/>
        <v>0</v>
      </c>
      <c r="CH56">
        <f ca="1"/>
        <v>80</v>
      </c>
      <c r="CI56">
        <f ca="1"/>
        <v>100</v>
      </c>
      <c r="CJ56">
        <f ca="1"/>
        <v>0</v>
      </c>
      <c r="CK56">
        <f ca="1"/>
        <v>0</v>
      </c>
      <c r="CL56">
        <f ca="1"/>
        <v>0</v>
      </c>
      <c r="CM56">
        <f ca="1"/>
        <v>0</v>
      </c>
      <c r="CN56">
        <f ca="1"/>
        <v>0</v>
      </c>
      <c r="CO56">
        <f ca="1"/>
        <v>0</v>
      </c>
      <c r="CP56">
        <f ca="1"/>
        <v>0</v>
      </c>
      <c r="CQ56">
        <f ca="1"/>
        <v>0</v>
      </c>
      <c r="CR56">
        <f ca="1"/>
        <v>0</v>
      </c>
      <c r="CS56">
        <f ca="1"/>
        <v>0</v>
      </c>
      <c r="CT56">
        <f ca="1"/>
        <v>0</v>
      </c>
      <c r="CU56">
        <f ca="1"/>
        <v>0</v>
      </c>
      <c r="CV56">
        <f ca="1"/>
        <v>0</v>
      </c>
      <c r="CW56">
        <f ca="1"/>
        <v>0</v>
      </c>
      <c r="CX56">
        <f ca="1"/>
        <v>0</v>
      </c>
      <c r="CY56">
        <f ca="1"/>
        <v>0</v>
      </c>
      <c r="CZ56">
        <f ca="1"/>
        <v>0</v>
      </c>
      <c r="DA56">
        <f ca="1"/>
        <v>0</v>
      </c>
      <c r="DB56" t="b">
        <f ca="1"/>
        <v>0</v>
      </c>
      <c r="DC56" t="b">
        <f ca="1"/>
        <v>0</v>
      </c>
      <c r="DD56">
        <f ca="1"/>
        <v>0</v>
      </c>
      <c r="DE56" t="b">
        <f ca="1"/>
        <v>0</v>
      </c>
      <c r="DF56">
        <f ca="1"/>
        <v>0</v>
      </c>
    </row>
    <row r="57" spans="1:110" x14ac:dyDescent="0.2">
      <c r="A57" t="str">
        <f ca="1"/>
        <v>5_31 Oregon</v>
      </c>
      <c r="B57">
        <f ca="1"/>
        <v>9</v>
      </c>
      <c r="C57">
        <f ca="1"/>
        <v>0</v>
      </c>
      <c r="D57">
        <f ca="1"/>
        <v>0</v>
      </c>
      <c r="E57">
        <f ca="1"/>
        <v>0</v>
      </c>
      <c r="F57">
        <f ca="1"/>
        <v>0</v>
      </c>
      <c r="G57">
        <f ca="1"/>
        <v>0</v>
      </c>
      <c r="H57">
        <f ca="1"/>
        <v>0</v>
      </c>
      <c r="I57">
        <f ca="1"/>
        <v>0</v>
      </c>
      <c r="J57" t="str">
        <f ca="1"/>
        <v>0:27</v>
      </c>
      <c r="K57" t="b">
        <f ca="1"/>
        <v>0</v>
      </c>
      <c r="L57" t="b">
        <f ca="1"/>
        <v>0</v>
      </c>
      <c r="M57" t="b">
        <f ca="1"/>
        <v>0</v>
      </c>
      <c r="N57" t="str">
        <f ca="1"/>
        <v>Zero</v>
      </c>
      <c r="O57" t="b">
        <f ca="1"/>
        <v>0</v>
      </c>
      <c r="P57">
        <f ca="1"/>
        <v>0</v>
      </c>
      <c r="Q57">
        <f ca="1"/>
        <v>0</v>
      </c>
      <c r="R57">
        <f ca="1"/>
        <v>0</v>
      </c>
      <c r="S57">
        <f ca="1"/>
        <v>0</v>
      </c>
      <c r="T57">
        <f ca="1"/>
        <v>0</v>
      </c>
      <c r="U57">
        <f ca="1"/>
        <v>0</v>
      </c>
      <c r="V57">
        <f ca="1"/>
        <v>0</v>
      </c>
      <c r="W57">
        <f ca="1"/>
        <v>0</v>
      </c>
      <c r="X57">
        <f ca="1"/>
        <v>0</v>
      </c>
      <c r="Y57">
        <f ca="1"/>
        <v>0</v>
      </c>
      <c r="Z57">
        <f ca="1"/>
        <v>9</v>
      </c>
      <c r="AA57">
        <f ca="1"/>
        <v>0</v>
      </c>
      <c r="AB57">
        <f ca="1"/>
        <v>0</v>
      </c>
      <c r="AC57">
        <f ca="1"/>
        <v>0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  <c r="AI57">
        <f ca="1"/>
        <v>0</v>
      </c>
      <c r="AJ57">
        <f ca="1"/>
        <v>0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>
        <f ca="1"/>
        <v>0</v>
      </c>
      <c r="AP57">
        <f ca="1"/>
        <v>0</v>
      </c>
      <c r="AQ57">
        <f ca="1"/>
        <v>0</v>
      </c>
      <c r="AR57">
        <f ca="1"/>
        <v>0</v>
      </c>
      <c r="AS57">
        <f ca="1"/>
        <v>0</v>
      </c>
      <c r="AT57">
        <f ca="1"/>
        <v>0</v>
      </c>
      <c r="AU57">
        <f ca="1"/>
        <v>0</v>
      </c>
      <c r="AV57">
        <f ca="1"/>
        <v>0</v>
      </c>
      <c r="AW57">
        <f ca="1"/>
        <v>0</v>
      </c>
      <c r="AX57">
        <f ca="1"/>
        <v>0</v>
      </c>
      <c r="AY57">
        <f ca="1"/>
        <v>0</v>
      </c>
      <c r="AZ57">
        <f ca="1"/>
        <v>0</v>
      </c>
      <c r="BA57">
        <f ca="1"/>
        <v>0</v>
      </c>
      <c r="BB57">
        <f ca="1"/>
        <v>0</v>
      </c>
      <c r="BC57">
        <f ca="1"/>
        <v>0</v>
      </c>
      <c r="BD57">
        <f ca="1"/>
        <v>0</v>
      </c>
      <c r="BE57">
        <f ca="1"/>
        <v>0</v>
      </c>
      <c r="BF57">
        <f ca="1"/>
        <v>0</v>
      </c>
      <c r="BG57">
        <f ca="1"/>
        <v>0</v>
      </c>
      <c r="BH57">
        <f ca="1"/>
        <v>0</v>
      </c>
      <c r="BI57">
        <f ca="1"/>
        <v>0</v>
      </c>
      <c r="BJ57">
        <f ca="1"/>
        <v>0</v>
      </c>
      <c r="BK57">
        <f ca="1"/>
        <v>0</v>
      </c>
      <c r="BL57">
        <f ca="1"/>
        <v>0</v>
      </c>
      <c r="BM57">
        <f ca="1"/>
        <v>0</v>
      </c>
      <c r="BN57">
        <f ca="1"/>
        <v>0</v>
      </c>
      <c r="BO57">
        <f ca="1"/>
        <v>0</v>
      </c>
      <c r="BP57">
        <f ca="1"/>
        <v>0</v>
      </c>
      <c r="BQ57">
        <f ca="1"/>
        <v>0</v>
      </c>
      <c r="BR57" t="str">
        <f ca="1"/>
        <v/>
      </c>
      <c r="BS57">
        <f ca="1"/>
        <v>0</v>
      </c>
      <c r="BT57">
        <f ca="1"/>
        <v>0</v>
      </c>
      <c r="BU57" t="b">
        <f ca="1"/>
        <v>0</v>
      </c>
      <c r="BV57" t="b">
        <f ca="1"/>
        <v>0</v>
      </c>
      <c r="BW57">
        <f ca="1"/>
        <v>0</v>
      </c>
      <c r="BX57">
        <f ca="1"/>
        <v>0</v>
      </c>
      <c r="BY57">
        <f ca="1"/>
        <v>0</v>
      </c>
      <c r="BZ57">
        <f ca="1"/>
        <v>0</v>
      </c>
      <c r="CA57">
        <f ca="1"/>
        <v>1</v>
      </c>
      <c r="CB57">
        <f ca="1"/>
        <v>1</v>
      </c>
      <c r="CC57" t="b">
        <f ca="1"/>
        <v>0</v>
      </c>
      <c r="CD57" t="b">
        <f ca="1"/>
        <v>1</v>
      </c>
      <c r="CE57">
        <f ca="1"/>
        <v>0</v>
      </c>
      <c r="CF57">
        <f ca="1"/>
        <v>0</v>
      </c>
      <c r="CG57">
        <f ca="1"/>
        <v>0</v>
      </c>
      <c r="CH57">
        <f ca="1"/>
        <v>27</v>
      </c>
      <c r="CI57">
        <f ca="1"/>
        <v>153</v>
      </c>
      <c r="CJ57">
        <f ca="1"/>
        <v>0</v>
      </c>
      <c r="CK57">
        <f ca="1"/>
        <v>0</v>
      </c>
      <c r="CL57">
        <f ca="1"/>
        <v>0</v>
      </c>
      <c r="CM57">
        <f ca="1"/>
        <v>0</v>
      </c>
      <c r="CN57">
        <f ca="1"/>
        <v>0</v>
      </c>
      <c r="CO57">
        <f ca="1"/>
        <v>0</v>
      </c>
      <c r="CP57">
        <f ca="1"/>
        <v>0</v>
      </c>
      <c r="CQ57">
        <f ca="1"/>
        <v>0</v>
      </c>
      <c r="CR57">
        <f ca="1"/>
        <v>0</v>
      </c>
      <c r="CS57">
        <f ca="1"/>
        <v>0</v>
      </c>
      <c r="CT57">
        <f ca="1"/>
        <v>0</v>
      </c>
      <c r="CU57">
        <f ca="1"/>
        <v>0</v>
      </c>
      <c r="CV57">
        <f ca="1"/>
        <v>0</v>
      </c>
      <c r="CW57">
        <f ca="1"/>
        <v>0</v>
      </c>
      <c r="CX57">
        <f ca="1"/>
        <v>0</v>
      </c>
      <c r="CY57">
        <f ca="1"/>
        <v>0</v>
      </c>
      <c r="CZ57">
        <f ca="1"/>
        <v>0</v>
      </c>
      <c r="DA57">
        <f ca="1"/>
        <v>0</v>
      </c>
      <c r="DB57" t="b">
        <f ca="1"/>
        <v>0</v>
      </c>
      <c r="DC57" t="b">
        <f ca="1"/>
        <v>0</v>
      </c>
      <c r="DD57">
        <f ca="1"/>
        <v>0</v>
      </c>
      <c r="DE57" t="b">
        <f ca="1"/>
        <v>0</v>
      </c>
      <c r="DF57">
        <f ca="1"/>
        <v>0</v>
      </c>
    </row>
    <row r="58" spans="1:110" x14ac:dyDescent="0.2">
      <c r="A58" t="str">
        <f ca="1"/>
        <v>5_31 Oregon</v>
      </c>
      <c r="B58">
        <f ca="1"/>
        <v>10</v>
      </c>
      <c r="C58">
        <f ca="1"/>
        <v>0</v>
      </c>
      <c r="D58">
        <f ca="1"/>
        <v>0</v>
      </c>
      <c r="E58">
        <f ca="1"/>
        <v>0</v>
      </c>
      <c r="F58">
        <f ca="1"/>
        <v>0</v>
      </c>
      <c r="G58">
        <f ca="1"/>
        <v>0</v>
      </c>
      <c r="H58">
        <f ca="1"/>
        <v>0</v>
      </c>
      <c r="I58">
        <f ca="1"/>
        <v>0</v>
      </c>
      <c r="J58">
        <f ca="1"/>
        <v>0</v>
      </c>
      <c r="K58" t="b">
        <f ca="1"/>
        <v>0</v>
      </c>
      <c r="L58" t="b">
        <f ca="1"/>
        <v>0</v>
      </c>
      <c r="M58" t="b">
        <f ca="1"/>
        <v>0</v>
      </c>
      <c r="N58" t="str">
        <f ca="1"/>
        <v>Zero</v>
      </c>
      <c r="O58" t="b">
        <f ca="1"/>
        <v>0</v>
      </c>
      <c r="P58">
        <f ca="1"/>
        <v>0</v>
      </c>
      <c r="Q58">
        <f ca="1"/>
        <v>0</v>
      </c>
      <c r="R58">
        <f ca="1"/>
        <v>0</v>
      </c>
      <c r="S58">
        <f ca="1"/>
        <v>0</v>
      </c>
      <c r="T58">
        <f ca="1"/>
        <v>0</v>
      </c>
      <c r="U58">
        <f ca="1"/>
        <v>0</v>
      </c>
      <c r="V58">
        <f ca="1"/>
        <v>0</v>
      </c>
      <c r="W58">
        <f ca="1"/>
        <v>0</v>
      </c>
      <c r="X58">
        <f ca="1"/>
        <v>0</v>
      </c>
      <c r="Y58">
        <f ca="1"/>
        <v>0</v>
      </c>
      <c r="Z58">
        <f ca="1"/>
        <v>10</v>
      </c>
      <c r="AA58">
        <f ca="1"/>
        <v>0</v>
      </c>
      <c r="AB58">
        <f ca="1"/>
        <v>0</v>
      </c>
      <c r="AC58">
        <f ca="1"/>
        <v>0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  <c r="AI58">
        <f ca="1"/>
        <v>0</v>
      </c>
      <c r="AJ58">
        <f ca="1"/>
        <v>0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  <c r="AQ58">
        <f ca="1"/>
        <v>0</v>
      </c>
      <c r="AR58">
        <f ca="1"/>
        <v>0</v>
      </c>
      <c r="AS58">
        <f ca="1"/>
        <v>0</v>
      </c>
      <c r="AT58">
        <f ca="1"/>
        <v>0</v>
      </c>
      <c r="AU58">
        <f ca="1"/>
        <v>0</v>
      </c>
      <c r="AV58">
        <f ca="1"/>
        <v>0</v>
      </c>
      <c r="AW58">
        <f ca="1"/>
        <v>0</v>
      </c>
      <c r="AX58">
        <f ca="1"/>
        <v>0</v>
      </c>
      <c r="AY58">
        <f ca="1"/>
        <v>0</v>
      </c>
      <c r="AZ58">
        <f ca="1"/>
        <v>0</v>
      </c>
      <c r="BA58">
        <f ca="1"/>
        <v>0</v>
      </c>
      <c r="BB58">
        <f ca="1"/>
        <v>0</v>
      </c>
      <c r="BC58">
        <f ca="1"/>
        <v>0</v>
      </c>
      <c r="BD58">
        <f ca="1"/>
        <v>0</v>
      </c>
      <c r="BE58">
        <f ca="1"/>
        <v>0</v>
      </c>
      <c r="BF58">
        <f ca="1"/>
        <v>0</v>
      </c>
      <c r="BG58">
        <f ca="1"/>
        <v>0</v>
      </c>
      <c r="BH58">
        <f ca="1"/>
        <v>0</v>
      </c>
      <c r="BI58">
        <f ca="1"/>
        <v>0</v>
      </c>
      <c r="BJ58">
        <f ca="1"/>
        <v>0</v>
      </c>
      <c r="BK58">
        <f ca="1"/>
        <v>0</v>
      </c>
      <c r="BL58">
        <f ca="1"/>
        <v>0</v>
      </c>
      <c r="BM58">
        <f ca="1"/>
        <v>0</v>
      </c>
      <c r="BN58">
        <f ca="1"/>
        <v>0</v>
      </c>
      <c r="BO58">
        <f ca="1"/>
        <v>0</v>
      </c>
      <c r="BP58">
        <f ca="1"/>
        <v>0</v>
      </c>
      <c r="BQ58">
        <f ca="1"/>
        <v>0</v>
      </c>
      <c r="BR58" t="str">
        <f ca="1"/>
        <v/>
      </c>
      <c r="BS58">
        <f ca="1"/>
        <v>0</v>
      </c>
      <c r="BT58">
        <f ca="1"/>
        <v>0</v>
      </c>
      <c r="BU58" t="b">
        <f ca="1"/>
        <v>0</v>
      </c>
      <c r="BV58" t="b">
        <f ca="1"/>
        <v>0</v>
      </c>
      <c r="BW58">
        <f ca="1"/>
        <v>0</v>
      </c>
      <c r="BX58">
        <f ca="1"/>
        <v>0</v>
      </c>
      <c r="BY58">
        <f ca="1"/>
        <v>0</v>
      </c>
      <c r="BZ58">
        <f ca="1"/>
        <v>0</v>
      </c>
      <c r="CA58">
        <f ca="1"/>
        <v>2</v>
      </c>
      <c r="CB58">
        <f ca="1"/>
        <v>0</v>
      </c>
      <c r="CC58" t="b">
        <f ca="1"/>
        <v>0</v>
      </c>
      <c r="CD58" t="b">
        <f ca="1"/>
        <v>1</v>
      </c>
      <c r="CE58">
        <f ca="1"/>
        <v>0</v>
      </c>
      <c r="CF58">
        <f ca="1"/>
        <v>0</v>
      </c>
      <c r="CG58">
        <f ca="1"/>
        <v>0</v>
      </c>
      <c r="CH58">
        <f ca="1"/>
        <v>0</v>
      </c>
      <c r="CI58" t="b">
        <f ca="1"/>
        <v>0</v>
      </c>
      <c r="CJ58">
        <f ca="1"/>
        <v>0</v>
      </c>
      <c r="CK58">
        <f ca="1"/>
        <v>0</v>
      </c>
      <c r="CL58">
        <f ca="1"/>
        <v>0</v>
      </c>
      <c r="CM58">
        <f ca="1"/>
        <v>0</v>
      </c>
      <c r="CN58">
        <f ca="1"/>
        <v>0</v>
      </c>
      <c r="CO58">
        <f ca="1"/>
        <v>0</v>
      </c>
      <c r="CP58">
        <f ca="1"/>
        <v>0</v>
      </c>
      <c r="CQ58">
        <f ca="1"/>
        <v>0</v>
      </c>
      <c r="CR58">
        <f ca="1"/>
        <v>0</v>
      </c>
      <c r="CS58">
        <f ca="1"/>
        <v>0</v>
      </c>
      <c r="CT58">
        <f ca="1"/>
        <v>0</v>
      </c>
      <c r="CU58">
        <f ca="1"/>
        <v>0</v>
      </c>
      <c r="CV58">
        <f ca="1"/>
        <v>0</v>
      </c>
      <c r="CW58">
        <f ca="1"/>
        <v>0</v>
      </c>
      <c r="CX58">
        <f ca="1"/>
        <v>0</v>
      </c>
      <c r="CY58">
        <f ca="1"/>
        <v>0</v>
      </c>
      <c r="CZ58">
        <f ca="1"/>
        <v>0</v>
      </c>
      <c r="DA58">
        <f ca="1"/>
        <v>0</v>
      </c>
      <c r="DB58" t="b">
        <f ca="1"/>
        <v>0</v>
      </c>
      <c r="DC58" t="b">
        <f ca="1"/>
        <v>0</v>
      </c>
      <c r="DD58">
        <f ca="1"/>
        <v>0</v>
      </c>
      <c r="DE58" t="b">
        <f ca="1"/>
        <v>0</v>
      </c>
      <c r="DF58">
        <f ca="1"/>
        <v>0</v>
      </c>
    </row>
    <row r="59" spans="1:110" x14ac:dyDescent="0.2">
      <c r="A59" t="str">
        <f ca="1"/>
        <v>5_31 Oregon</v>
      </c>
      <c r="B59">
        <f ca="1"/>
        <v>11</v>
      </c>
      <c r="C59">
        <f ca="1"/>
        <v>0</v>
      </c>
      <c r="D59">
        <f ca="1"/>
        <v>0</v>
      </c>
      <c r="E59">
        <f ca="1"/>
        <v>0</v>
      </c>
      <c r="F59">
        <f ca="1"/>
        <v>0</v>
      </c>
      <c r="G59">
        <f ca="1"/>
        <v>0</v>
      </c>
      <c r="H59">
        <f ca="1"/>
        <v>0</v>
      </c>
      <c r="I59">
        <f ca="1"/>
        <v>0</v>
      </c>
      <c r="J59" t="str">
        <f ca="1"/>
        <v>0:59</v>
      </c>
      <c r="K59" t="b">
        <f ca="1"/>
        <v>0</v>
      </c>
      <c r="L59" t="b">
        <f ca="1"/>
        <v>0</v>
      </c>
      <c r="M59" t="b">
        <f ca="1"/>
        <v>0</v>
      </c>
      <c r="N59" t="str">
        <f ca="1"/>
        <v>Zero</v>
      </c>
      <c r="O59" t="b">
        <f ca="1"/>
        <v>0</v>
      </c>
      <c r="P59">
        <f ca="1"/>
        <v>0</v>
      </c>
      <c r="Q59">
        <f ca="1"/>
        <v>0</v>
      </c>
      <c r="R59">
        <f ca="1"/>
        <v>0</v>
      </c>
      <c r="S59">
        <f ca="1"/>
        <v>0</v>
      </c>
      <c r="T59">
        <f ca="1"/>
        <v>0</v>
      </c>
      <c r="U59">
        <f ca="1"/>
        <v>0</v>
      </c>
      <c r="V59">
        <f ca="1"/>
        <v>0</v>
      </c>
      <c r="W59">
        <f ca="1"/>
        <v>0</v>
      </c>
      <c r="X59">
        <f ca="1"/>
        <v>0</v>
      </c>
      <c r="Y59">
        <f ca="1"/>
        <v>0</v>
      </c>
      <c r="Z59">
        <f ca="1"/>
        <v>11</v>
      </c>
      <c r="AA59">
        <f ca="1"/>
        <v>0</v>
      </c>
      <c r="AB59">
        <f ca="1"/>
        <v>0</v>
      </c>
      <c r="AC59">
        <f ca="1"/>
        <v>0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  <c r="AN59">
        <f ca="1"/>
        <v>0</v>
      </c>
      <c r="AO59">
        <f ca="1"/>
        <v>0</v>
      </c>
      <c r="AP59">
        <f ca="1"/>
        <v>0</v>
      </c>
      <c r="AQ59">
        <f ca="1"/>
        <v>0</v>
      </c>
      <c r="AR59">
        <f ca="1"/>
        <v>0</v>
      </c>
      <c r="AS59">
        <f ca="1"/>
        <v>0</v>
      </c>
      <c r="AT59">
        <f ca="1"/>
        <v>0</v>
      </c>
      <c r="AU59">
        <f ca="1"/>
        <v>0</v>
      </c>
      <c r="AV59">
        <f ca="1"/>
        <v>0</v>
      </c>
      <c r="AW59">
        <f ca="1"/>
        <v>0</v>
      </c>
      <c r="AX59">
        <f ca="1"/>
        <v>0</v>
      </c>
      <c r="AY59">
        <f ca="1"/>
        <v>0</v>
      </c>
      <c r="AZ59">
        <f ca="1"/>
        <v>0</v>
      </c>
      <c r="BA59">
        <f ca="1"/>
        <v>0</v>
      </c>
      <c r="BB59">
        <f ca="1"/>
        <v>0</v>
      </c>
      <c r="BC59">
        <f ca="1"/>
        <v>0</v>
      </c>
      <c r="BD59">
        <f ca="1"/>
        <v>0</v>
      </c>
      <c r="BE59">
        <f ca="1"/>
        <v>0</v>
      </c>
      <c r="BF59">
        <f ca="1"/>
        <v>0</v>
      </c>
      <c r="BG59">
        <f ca="1"/>
        <v>0</v>
      </c>
      <c r="BH59">
        <f ca="1"/>
        <v>0</v>
      </c>
      <c r="BI59">
        <f ca="1"/>
        <v>0</v>
      </c>
      <c r="BJ59">
        <f ca="1"/>
        <v>0</v>
      </c>
      <c r="BK59">
        <f ca="1"/>
        <v>0</v>
      </c>
      <c r="BL59">
        <f ca="1"/>
        <v>0</v>
      </c>
      <c r="BM59">
        <f ca="1"/>
        <v>0</v>
      </c>
      <c r="BN59">
        <f ca="1"/>
        <v>0</v>
      </c>
      <c r="BO59">
        <f ca="1"/>
        <v>0</v>
      </c>
      <c r="BP59">
        <f ca="1"/>
        <v>0</v>
      </c>
      <c r="BQ59">
        <f ca="1"/>
        <v>0</v>
      </c>
      <c r="BR59" t="str">
        <f ca="1"/>
        <v/>
      </c>
      <c r="BS59">
        <f ca="1"/>
        <v>0</v>
      </c>
      <c r="BT59">
        <f ca="1"/>
        <v>0</v>
      </c>
      <c r="BU59" t="b">
        <f ca="1"/>
        <v>0</v>
      </c>
      <c r="BV59" t="b">
        <f ca="1"/>
        <v>0</v>
      </c>
      <c r="BW59">
        <f ca="1"/>
        <v>0</v>
      </c>
      <c r="BX59">
        <f ca="1"/>
        <v>0</v>
      </c>
      <c r="BY59">
        <f ca="1"/>
        <v>0</v>
      </c>
      <c r="BZ59">
        <f ca="1"/>
        <v>0</v>
      </c>
      <c r="CA59">
        <f ca="1"/>
        <v>2</v>
      </c>
      <c r="CB59">
        <f ca="1"/>
        <v>1</v>
      </c>
      <c r="CC59" t="b">
        <f ca="1"/>
        <v>1</v>
      </c>
      <c r="CD59" t="b">
        <f ca="1"/>
        <v>1</v>
      </c>
      <c r="CE59">
        <f ca="1"/>
        <v>0</v>
      </c>
      <c r="CF59">
        <f ca="1"/>
        <v>0</v>
      </c>
      <c r="CG59">
        <f ca="1"/>
        <v>0</v>
      </c>
      <c r="CH59">
        <f ca="1"/>
        <v>59</v>
      </c>
      <c r="CI59">
        <f ca="1"/>
        <v>121</v>
      </c>
      <c r="CJ59">
        <f ca="1"/>
        <v>0</v>
      </c>
      <c r="CK59">
        <f ca="1"/>
        <v>0</v>
      </c>
      <c r="CL59">
        <f ca="1"/>
        <v>0</v>
      </c>
      <c r="CM59">
        <f ca="1"/>
        <v>0</v>
      </c>
      <c r="CN59">
        <f ca="1"/>
        <v>0</v>
      </c>
      <c r="CO59">
        <f ca="1"/>
        <v>0</v>
      </c>
      <c r="CP59">
        <f ca="1"/>
        <v>0</v>
      </c>
      <c r="CQ59">
        <f ca="1"/>
        <v>0</v>
      </c>
      <c r="CR59">
        <f ca="1"/>
        <v>0</v>
      </c>
      <c r="CS59">
        <f ca="1"/>
        <v>0</v>
      </c>
      <c r="CT59">
        <f ca="1"/>
        <v>0</v>
      </c>
      <c r="CU59">
        <f ca="1"/>
        <v>0</v>
      </c>
      <c r="CV59">
        <f ca="1"/>
        <v>0</v>
      </c>
      <c r="CW59">
        <f ca="1"/>
        <v>0</v>
      </c>
      <c r="CX59">
        <f ca="1"/>
        <v>0</v>
      </c>
      <c r="CY59">
        <f ca="1"/>
        <v>0</v>
      </c>
      <c r="CZ59">
        <f ca="1"/>
        <v>0</v>
      </c>
      <c r="DA59">
        <f ca="1"/>
        <v>0</v>
      </c>
      <c r="DB59" t="b">
        <f ca="1"/>
        <v>0</v>
      </c>
      <c r="DC59" t="b">
        <f ca="1"/>
        <v>0</v>
      </c>
      <c r="DD59">
        <f ca="1"/>
        <v>0</v>
      </c>
      <c r="DE59" t="b">
        <f ca="1"/>
        <v>0</v>
      </c>
      <c r="DF59">
        <f ca="1"/>
        <v>0</v>
      </c>
    </row>
    <row r="60" spans="1:110" x14ac:dyDescent="0.2">
      <c r="A60" t="str">
        <f ca="1"/>
        <v>5_31 Oregon</v>
      </c>
      <c r="B60">
        <f ca="1"/>
        <v>12</v>
      </c>
      <c r="C60">
        <f ca="1"/>
        <v>0</v>
      </c>
      <c r="D60">
        <f ca="1"/>
        <v>0</v>
      </c>
      <c r="E60">
        <f ca="1"/>
        <v>0</v>
      </c>
      <c r="F60">
        <f ca="1"/>
        <v>0</v>
      </c>
      <c r="G60">
        <f ca="1"/>
        <v>0</v>
      </c>
      <c r="H60">
        <f ca="1"/>
        <v>0</v>
      </c>
      <c r="I60">
        <f ca="1"/>
        <v>0</v>
      </c>
      <c r="J60" t="str">
        <f ca="1"/>
        <v>1:16</v>
      </c>
      <c r="K60" t="b">
        <f ca="1"/>
        <v>0</v>
      </c>
      <c r="L60" t="b">
        <f ca="1"/>
        <v>0</v>
      </c>
      <c r="M60" t="b">
        <f ca="1"/>
        <v>0</v>
      </c>
      <c r="N60" t="str">
        <f ca="1"/>
        <v>Buck</v>
      </c>
      <c r="O60" t="b">
        <f ca="1"/>
        <v>0</v>
      </c>
      <c r="P60">
        <f ca="1"/>
        <v>0</v>
      </c>
      <c r="Q60">
        <f ca="1"/>
        <v>0</v>
      </c>
      <c r="R60">
        <f ca="1"/>
        <v>0</v>
      </c>
      <c r="S60">
        <f ca="1"/>
        <v>0</v>
      </c>
      <c r="T60">
        <f ca="1"/>
        <v>0</v>
      </c>
      <c r="U60">
        <f ca="1"/>
        <v>0</v>
      </c>
      <c r="V60">
        <f ca="1"/>
        <v>0</v>
      </c>
      <c r="W60">
        <f ca="1"/>
        <v>0</v>
      </c>
      <c r="X60">
        <f ca="1"/>
        <v>0</v>
      </c>
      <c r="Y60">
        <f ca="1"/>
        <v>0</v>
      </c>
      <c r="Z60">
        <f ca="1"/>
        <v>12</v>
      </c>
      <c r="AA60">
        <f ca="1"/>
        <v>0</v>
      </c>
      <c r="AB60">
        <f ca="1"/>
        <v>0</v>
      </c>
      <c r="AC60">
        <f ca="1"/>
        <v>0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  <c r="AI60">
        <f ca="1"/>
        <v>0</v>
      </c>
      <c r="AJ60">
        <f ca="1"/>
        <v>0</v>
      </c>
      <c r="AK60">
        <f ca="1"/>
        <v>0</v>
      </c>
      <c r="AL60">
        <f ca="1"/>
        <v>0</v>
      </c>
      <c r="AM60">
        <f ca="1"/>
        <v>0</v>
      </c>
      <c r="AN60">
        <f ca="1"/>
        <v>0</v>
      </c>
      <c r="AO60">
        <f ca="1"/>
        <v>0</v>
      </c>
      <c r="AP60">
        <f ca="1"/>
        <v>0</v>
      </c>
      <c r="AQ60">
        <f ca="1"/>
        <v>0</v>
      </c>
      <c r="AR60">
        <f ca="1"/>
        <v>0</v>
      </c>
      <c r="AS60">
        <f ca="1"/>
        <v>0</v>
      </c>
      <c r="AT60">
        <f ca="1"/>
        <v>0</v>
      </c>
      <c r="AU60">
        <f ca="1"/>
        <v>0</v>
      </c>
      <c r="AV60">
        <f ca="1"/>
        <v>0</v>
      </c>
      <c r="AW60">
        <f ca="1"/>
        <v>0</v>
      </c>
      <c r="AX60">
        <f ca="1"/>
        <v>0</v>
      </c>
      <c r="AY60">
        <f ca="1"/>
        <v>0</v>
      </c>
      <c r="AZ60">
        <f ca="1"/>
        <v>0</v>
      </c>
      <c r="BA60">
        <f ca="1"/>
        <v>0</v>
      </c>
      <c r="BB60">
        <f ca="1"/>
        <v>0</v>
      </c>
      <c r="BC60">
        <f ca="1"/>
        <v>0</v>
      </c>
      <c r="BD60">
        <f ca="1"/>
        <v>0</v>
      </c>
      <c r="BE60">
        <f ca="1"/>
        <v>0</v>
      </c>
      <c r="BF60">
        <f ca="1"/>
        <v>0</v>
      </c>
      <c r="BG60">
        <f ca="1"/>
        <v>0</v>
      </c>
      <c r="BH60">
        <f ca="1"/>
        <v>0</v>
      </c>
      <c r="BI60">
        <f ca="1"/>
        <v>0</v>
      </c>
      <c r="BJ60">
        <f ca="1"/>
        <v>0</v>
      </c>
      <c r="BK60">
        <f ca="1"/>
        <v>0</v>
      </c>
      <c r="BL60">
        <f ca="1"/>
        <v>0</v>
      </c>
      <c r="BM60">
        <f ca="1"/>
        <v>0</v>
      </c>
      <c r="BN60">
        <f ca="1"/>
        <v>0</v>
      </c>
      <c r="BO60">
        <f ca="1"/>
        <v>0</v>
      </c>
      <c r="BP60">
        <f ca="1"/>
        <v>0</v>
      </c>
      <c r="BQ60">
        <f ca="1"/>
        <v>0</v>
      </c>
      <c r="BR60" t="str">
        <f ca="1"/>
        <v/>
      </c>
      <c r="BS60">
        <f ca="1"/>
        <v>0</v>
      </c>
      <c r="BT60">
        <f ca="1"/>
        <v>0</v>
      </c>
      <c r="BU60" t="b">
        <f ca="1"/>
        <v>0</v>
      </c>
      <c r="BV60" t="b">
        <f ca="1"/>
        <v>0</v>
      </c>
      <c r="BW60">
        <f ca="1"/>
        <v>0</v>
      </c>
      <c r="BX60">
        <f ca="1"/>
        <v>0</v>
      </c>
      <c r="BY60">
        <f ca="1"/>
        <v>0</v>
      </c>
      <c r="BZ60">
        <f ca="1"/>
        <v>0</v>
      </c>
      <c r="CA60">
        <f ca="1"/>
        <v>0</v>
      </c>
      <c r="CB60">
        <f ca="1"/>
        <v>0</v>
      </c>
      <c r="CC60" t="b">
        <f ca="1"/>
        <v>0</v>
      </c>
      <c r="CD60" t="b">
        <f ca="1"/>
        <v>0</v>
      </c>
      <c r="CE60">
        <f ca="1"/>
        <v>0</v>
      </c>
      <c r="CF60">
        <f ca="1"/>
        <v>0</v>
      </c>
      <c r="CG60">
        <f ca="1"/>
        <v>0</v>
      </c>
      <c r="CH60">
        <f ca="1"/>
        <v>76</v>
      </c>
      <c r="CI60">
        <f ca="1"/>
        <v>104</v>
      </c>
      <c r="CJ60">
        <f ca="1"/>
        <v>0</v>
      </c>
      <c r="CK60">
        <f ca="1"/>
        <v>0</v>
      </c>
      <c r="CL60">
        <f ca="1"/>
        <v>0</v>
      </c>
      <c r="CM60">
        <f ca="1"/>
        <v>0</v>
      </c>
      <c r="CN60">
        <f ca="1"/>
        <v>0</v>
      </c>
      <c r="CO60">
        <f ca="1"/>
        <v>0</v>
      </c>
      <c r="CP60">
        <f ca="1"/>
        <v>0</v>
      </c>
      <c r="CQ60">
        <f ca="1"/>
        <v>0</v>
      </c>
      <c r="CR60">
        <f ca="1"/>
        <v>0</v>
      </c>
      <c r="CS60">
        <f ca="1"/>
        <v>0</v>
      </c>
      <c r="CT60">
        <f ca="1"/>
        <v>0</v>
      </c>
      <c r="CU60">
        <f ca="1"/>
        <v>0</v>
      </c>
      <c r="CV60">
        <f ca="1"/>
        <v>0</v>
      </c>
      <c r="CW60">
        <f ca="1"/>
        <v>0</v>
      </c>
      <c r="CX60">
        <f ca="1"/>
        <v>0</v>
      </c>
      <c r="CY60">
        <f ca="1"/>
        <v>0</v>
      </c>
      <c r="CZ60">
        <f ca="1"/>
        <v>0</v>
      </c>
      <c r="DA60">
        <f ca="1"/>
        <v>0</v>
      </c>
      <c r="DB60" t="b">
        <f ca="1"/>
        <v>0</v>
      </c>
      <c r="DC60" t="b">
        <f ca="1"/>
        <v>0</v>
      </c>
      <c r="DD60">
        <f ca="1"/>
        <v>0</v>
      </c>
      <c r="DE60" t="b">
        <f ca="1"/>
        <v>0</v>
      </c>
      <c r="DF60">
        <f ca="1"/>
        <v>0</v>
      </c>
    </row>
    <row r="61" spans="1:110" x14ac:dyDescent="0.2">
      <c r="A61" t="str">
        <f ca="1"/>
        <v>6_1 Oregon</v>
      </c>
      <c r="B61">
        <f ca="1"/>
        <v>1</v>
      </c>
      <c r="C61">
        <f ca="1"/>
        <v>0</v>
      </c>
      <c r="D61">
        <f ca="1"/>
        <v>0</v>
      </c>
      <c r="E61">
        <f ca="1"/>
        <v>0</v>
      </c>
      <c r="F61">
        <f ca="1"/>
        <v>0</v>
      </c>
      <c r="G61">
        <f ca="1"/>
        <v>0</v>
      </c>
      <c r="H61">
        <f ca="1"/>
        <v>0</v>
      </c>
      <c r="I61">
        <f ca="1"/>
        <v>0</v>
      </c>
      <c r="J61">
        <f ca="1"/>
        <v>0</v>
      </c>
      <c r="K61" t="b">
        <f ca="1"/>
        <v>0</v>
      </c>
      <c r="L61" t="b">
        <f ca="1"/>
        <v>0</v>
      </c>
      <c r="M61" t="b">
        <f ca="1"/>
        <v>0</v>
      </c>
      <c r="N61" t="str">
        <f ca="1"/>
        <v>Smoke</v>
      </c>
      <c r="O61" t="b">
        <f ca="1"/>
        <v>0</v>
      </c>
      <c r="P61">
        <f ca="1"/>
        <v>0</v>
      </c>
      <c r="Q61">
        <f ca="1"/>
        <v>0</v>
      </c>
      <c r="R61">
        <f ca="1"/>
        <v>0</v>
      </c>
      <c r="S61">
        <f ca="1"/>
        <v>0</v>
      </c>
      <c r="T61">
        <f ca="1"/>
        <v>0</v>
      </c>
      <c r="U61">
        <f ca="1"/>
        <v>0</v>
      </c>
      <c r="V61">
        <f ca="1"/>
        <v>0</v>
      </c>
      <c r="W61">
        <f ca="1"/>
        <v>0</v>
      </c>
      <c r="X61">
        <f ca="1"/>
        <v>0</v>
      </c>
      <c r="Y61">
        <f ca="1"/>
        <v>0</v>
      </c>
      <c r="Z61">
        <f ca="1"/>
        <v>1</v>
      </c>
      <c r="AA61">
        <f ca="1"/>
        <v>0</v>
      </c>
      <c r="AB61">
        <f ca="1"/>
        <v>0</v>
      </c>
      <c r="AC61">
        <f ca="1"/>
        <v>0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  <c r="AI61">
        <f ca="1"/>
        <v>0</v>
      </c>
      <c r="AJ61">
        <f ca="1"/>
        <v>0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  <c r="AQ61">
        <f ca="1"/>
        <v>0</v>
      </c>
      <c r="AR61">
        <f ca="1"/>
        <v>0</v>
      </c>
      <c r="AS61">
        <f ca="1"/>
        <v>0</v>
      </c>
      <c r="AT61">
        <f ca="1"/>
        <v>0</v>
      </c>
      <c r="AU61">
        <f ca="1"/>
        <v>0</v>
      </c>
      <c r="AV61">
        <f ca="1"/>
        <v>0</v>
      </c>
      <c r="AW61">
        <f ca="1"/>
        <v>0</v>
      </c>
      <c r="AX61">
        <f ca="1"/>
        <v>0</v>
      </c>
      <c r="AY61">
        <f ca="1"/>
        <v>0</v>
      </c>
      <c r="AZ61">
        <f ca="1"/>
        <v>0</v>
      </c>
      <c r="BA61">
        <f ca="1"/>
        <v>0</v>
      </c>
      <c r="BB61">
        <f ca="1"/>
        <v>0</v>
      </c>
      <c r="BC61">
        <f ca="1"/>
        <v>0</v>
      </c>
      <c r="BD61">
        <f ca="1"/>
        <v>0</v>
      </c>
      <c r="BE61">
        <f ca="1"/>
        <v>0</v>
      </c>
      <c r="BF61">
        <f ca="1"/>
        <v>0</v>
      </c>
      <c r="BG61">
        <f ca="1"/>
        <v>0</v>
      </c>
      <c r="BH61">
        <f ca="1"/>
        <v>0</v>
      </c>
      <c r="BI61">
        <f ca="1"/>
        <v>0</v>
      </c>
      <c r="BJ61">
        <f ca="1"/>
        <v>0</v>
      </c>
      <c r="BK61">
        <f ca="1"/>
        <v>0</v>
      </c>
      <c r="BL61">
        <f ca="1"/>
        <v>0</v>
      </c>
      <c r="BM61">
        <f ca="1"/>
        <v>0</v>
      </c>
      <c r="BN61">
        <f ca="1"/>
        <v>0</v>
      </c>
      <c r="BO61">
        <f ca="1"/>
        <v>0</v>
      </c>
      <c r="BP61">
        <f ca="1"/>
        <v>0</v>
      </c>
      <c r="BQ61">
        <f ca="1"/>
        <v>0</v>
      </c>
      <c r="BR61" t="str">
        <f ca="1"/>
        <v/>
      </c>
      <c r="BS61">
        <f ca="1"/>
        <v>0</v>
      </c>
      <c r="BT61">
        <f ca="1"/>
        <v>0</v>
      </c>
      <c r="BU61" t="b">
        <f ca="1"/>
        <v>0</v>
      </c>
      <c r="BV61" t="b">
        <f ca="1"/>
        <v>0</v>
      </c>
      <c r="BW61">
        <f ca="1"/>
        <v>0</v>
      </c>
      <c r="BX61">
        <f ca="1"/>
        <v>0</v>
      </c>
      <c r="BY61">
        <f ca="1"/>
        <v>0</v>
      </c>
      <c r="BZ61">
        <f ca="1"/>
        <v>0</v>
      </c>
      <c r="CA61">
        <f ca="1"/>
        <v>3</v>
      </c>
      <c r="CB61">
        <f ca="1"/>
        <v>2</v>
      </c>
      <c r="CC61" t="b">
        <f ca="1"/>
        <v>0</v>
      </c>
      <c r="CD61" t="b">
        <f ca="1"/>
        <v>1</v>
      </c>
      <c r="CE61">
        <f ca="1"/>
        <v>0</v>
      </c>
      <c r="CF61">
        <f ca="1"/>
        <v>0</v>
      </c>
      <c r="CG61">
        <f ca="1"/>
        <v>0</v>
      </c>
      <c r="CH61">
        <f ca="1"/>
        <v>0</v>
      </c>
      <c r="CI61" t="b">
        <f ca="1"/>
        <v>0</v>
      </c>
      <c r="CJ61">
        <f ca="1"/>
        <v>0</v>
      </c>
      <c r="CK61">
        <f ca="1"/>
        <v>0</v>
      </c>
      <c r="CL61">
        <f ca="1"/>
        <v>0</v>
      </c>
      <c r="CM61">
        <f ca="1"/>
        <v>0</v>
      </c>
      <c r="CN61">
        <f ca="1"/>
        <v>0</v>
      </c>
      <c r="CO61">
        <f ca="1"/>
        <v>0</v>
      </c>
      <c r="CP61">
        <f ca="1"/>
        <v>0</v>
      </c>
      <c r="CQ61">
        <f ca="1"/>
        <v>0</v>
      </c>
      <c r="CR61">
        <f ca="1"/>
        <v>0</v>
      </c>
      <c r="CS61">
        <f ca="1"/>
        <v>0</v>
      </c>
      <c r="CT61">
        <f ca="1"/>
        <v>0</v>
      </c>
      <c r="CU61" t="b">
        <f ca="1"/>
        <v>0</v>
      </c>
      <c r="CV61" t="b">
        <f ca="1"/>
        <v>1</v>
      </c>
      <c r="CW61">
        <f ca="1"/>
        <v>162</v>
      </c>
      <c r="CX61" t="b">
        <f ca="1"/>
        <v>0</v>
      </c>
      <c r="CY61">
        <f ca="1"/>
        <v>0</v>
      </c>
      <c r="CZ61">
        <f ca="1"/>
        <v>3</v>
      </c>
      <c r="DA61">
        <f ca="1"/>
        <v>0</v>
      </c>
      <c r="DB61" t="b">
        <f ca="1"/>
        <v>0</v>
      </c>
      <c r="DC61" t="b">
        <f ca="1"/>
        <v>0</v>
      </c>
      <c r="DD61">
        <f ca="1"/>
        <v>0</v>
      </c>
      <c r="DE61" t="b">
        <f ca="1"/>
        <v>0</v>
      </c>
      <c r="DF61">
        <f ca="1"/>
        <v>0</v>
      </c>
    </row>
    <row r="62" spans="1:110" x14ac:dyDescent="0.2">
      <c r="A62" t="str">
        <f ca="1"/>
        <v>6_1 Oregon</v>
      </c>
      <c r="B62">
        <f ca="1"/>
        <v>2</v>
      </c>
      <c r="C62">
        <f ca="1"/>
        <v>0</v>
      </c>
      <c r="D62">
        <f ca="1"/>
        <v>0</v>
      </c>
      <c r="E62">
        <f ca="1"/>
        <v>0</v>
      </c>
      <c r="F62">
        <f ca="1"/>
        <v>0</v>
      </c>
      <c r="G62">
        <f ca="1"/>
        <v>0</v>
      </c>
      <c r="H62">
        <f ca="1"/>
        <v>0</v>
      </c>
      <c r="I62">
        <f ca="1"/>
        <v>0</v>
      </c>
      <c r="J62" t="str">
        <f ca="1"/>
        <v>0:39</v>
      </c>
      <c r="K62" t="b">
        <f ca="1"/>
        <v>0</v>
      </c>
      <c r="L62" t="b">
        <f ca="1"/>
        <v>0</v>
      </c>
      <c r="M62" t="b">
        <f ca="1"/>
        <v>0</v>
      </c>
      <c r="N62" t="str">
        <f ca="1"/>
        <v>Mute</v>
      </c>
      <c r="O62" t="b">
        <f ca="1"/>
        <v>0</v>
      </c>
      <c r="P62">
        <f ca="1"/>
        <v>0</v>
      </c>
      <c r="Q62">
        <f ca="1"/>
        <v>0</v>
      </c>
      <c r="R62">
        <f ca="1"/>
        <v>0</v>
      </c>
      <c r="S62">
        <f ca="1"/>
        <v>0</v>
      </c>
      <c r="T62">
        <f ca="1"/>
        <v>0</v>
      </c>
      <c r="U62">
        <f ca="1"/>
        <v>0</v>
      </c>
      <c r="V62">
        <f ca="1"/>
        <v>0</v>
      </c>
      <c r="W62">
        <f ca="1"/>
        <v>0</v>
      </c>
      <c r="X62">
        <f ca="1"/>
        <v>0</v>
      </c>
      <c r="Y62">
        <f ca="1"/>
        <v>0</v>
      </c>
      <c r="Z62">
        <f ca="1"/>
        <v>2</v>
      </c>
      <c r="AA62">
        <f ca="1"/>
        <v>0</v>
      </c>
      <c r="AB62">
        <f ca="1"/>
        <v>0</v>
      </c>
      <c r="AC62">
        <f ca="1"/>
        <v>0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  <c r="AI62">
        <f ca="1"/>
        <v>0</v>
      </c>
      <c r="AJ62">
        <f ca="1"/>
        <v>0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  <c r="AQ62">
        <f ca="1"/>
        <v>0</v>
      </c>
      <c r="AR62">
        <f ca="1"/>
        <v>0</v>
      </c>
      <c r="AS62">
        <f ca="1"/>
        <v>0</v>
      </c>
      <c r="AT62">
        <f ca="1"/>
        <v>0</v>
      </c>
      <c r="AU62">
        <f ca="1"/>
        <v>0</v>
      </c>
      <c r="AV62">
        <f ca="1"/>
        <v>0</v>
      </c>
      <c r="AW62">
        <f ca="1"/>
        <v>0</v>
      </c>
      <c r="AX62">
        <f ca="1"/>
        <v>0</v>
      </c>
      <c r="AY62">
        <f ca="1"/>
        <v>0</v>
      </c>
      <c r="AZ62">
        <f ca="1"/>
        <v>0</v>
      </c>
      <c r="BA62">
        <f ca="1"/>
        <v>0</v>
      </c>
      <c r="BB62">
        <f ca="1"/>
        <v>0</v>
      </c>
      <c r="BC62">
        <f ca="1"/>
        <v>0</v>
      </c>
      <c r="BD62">
        <f ca="1"/>
        <v>0</v>
      </c>
      <c r="BE62">
        <f ca="1"/>
        <v>0</v>
      </c>
      <c r="BF62">
        <f ca="1"/>
        <v>0</v>
      </c>
      <c r="BG62">
        <f ca="1"/>
        <v>0</v>
      </c>
      <c r="BH62">
        <f ca="1"/>
        <v>0</v>
      </c>
      <c r="BI62">
        <f ca="1"/>
        <v>0</v>
      </c>
      <c r="BJ62">
        <f ca="1"/>
        <v>0</v>
      </c>
      <c r="BK62">
        <f ca="1"/>
        <v>0</v>
      </c>
      <c r="BL62">
        <f ca="1"/>
        <v>0</v>
      </c>
      <c r="BM62">
        <f ca="1"/>
        <v>0</v>
      </c>
      <c r="BN62">
        <f ca="1"/>
        <v>0</v>
      </c>
      <c r="BO62">
        <f ca="1"/>
        <v>0</v>
      </c>
      <c r="BP62">
        <f ca="1"/>
        <v>0</v>
      </c>
      <c r="BQ62">
        <f ca="1"/>
        <v>0</v>
      </c>
      <c r="BR62" t="str">
        <f ca="1"/>
        <v/>
      </c>
      <c r="BS62">
        <f ca="1"/>
        <v>0</v>
      </c>
      <c r="BT62">
        <f ca="1"/>
        <v>0</v>
      </c>
      <c r="BU62" t="b">
        <f ca="1"/>
        <v>0</v>
      </c>
      <c r="BV62" t="b">
        <f ca="1"/>
        <v>0</v>
      </c>
      <c r="BW62">
        <f ca="1"/>
        <v>0</v>
      </c>
      <c r="BX62">
        <f ca="1"/>
        <v>0</v>
      </c>
      <c r="BY62">
        <f ca="1"/>
        <v>0</v>
      </c>
      <c r="BZ62">
        <f ca="1"/>
        <v>0</v>
      </c>
      <c r="CA62">
        <f ca="1"/>
        <v>1</v>
      </c>
      <c r="CB62">
        <f ca="1"/>
        <v>0</v>
      </c>
      <c r="CC62" t="b">
        <f ca="1"/>
        <v>0</v>
      </c>
      <c r="CD62" t="b">
        <f ca="1"/>
        <v>1</v>
      </c>
      <c r="CE62">
        <f ca="1"/>
        <v>0</v>
      </c>
      <c r="CF62">
        <f ca="1"/>
        <v>0</v>
      </c>
      <c r="CG62">
        <f ca="1"/>
        <v>0</v>
      </c>
      <c r="CH62">
        <f ca="1"/>
        <v>39</v>
      </c>
      <c r="CI62">
        <f ca="1"/>
        <v>141</v>
      </c>
      <c r="CJ62">
        <f ca="1"/>
        <v>0</v>
      </c>
      <c r="CK62">
        <f ca="1"/>
        <v>0</v>
      </c>
      <c r="CL62">
        <f ca="1"/>
        <v>0</v>
      </c>
      <c r="CM62">
        <f ca="1"/>
        <v>0</v>
      </c>
      <c r="CN62">
        <f ca="1"/>
        <v>0</v>
      </c>
      <c r="CO62">
        <f ca="1"/>
        <v>0</v>
      </c>
      <c r="CP62">
        <f ca="1"/>
        <v>0</v>
      </c>
      <c r="CQ62">
        <f ca="1"/>
        <v>0</v>
      </c>
      <c r="CR62">
        <f ca="1"/>
        <v>0</v>
      </c>
      <c r="CS62">
        <f ca="1"/>
        <v>0</v>
      </c>
      <c r="CT62">
        <f ca="1"/>
        <v>0</v>
      </c>
      <c r="CU62" t="b">
        <f ca="1"/>
        <v>1</v>
      </c>
      <c r="CV62" t="b">
        <f ca="1"/>
        <v>1</v>
      </c>
      <c r="CW62">
        <f ca="1"/>
        <v>58</v>
      </c>
      <c r="CX62">
        <f ca="1"/>
        <v>141</v>
      </c>
      <c r="CY62">
        <f ca="1"/>
        <v>2</v>
      </c>
      <c r="CZ62">
        <f ca="1"/>
        <v>1</v>
      </c>
      <c r="DA62">
        <f ca="1"/>
        <v>0</v>
      </c>
      <c r="DB62" t="b">
        <f ca="1"/>
        <v>0</v>
      </c>
      <c r="DC62" t="b">
        <f ca="1"/>
        <v>0</v>
      </c>
      <c r="DD62">
        <f ca="1"/>
        <v>0</v>
      </c>
      <c r="DE62" t="b">
        <f ca="1"/>
        <v>0</v>
      </c>
      <c r="DF62">
        <f ca="1"/>
        <v>0</v>
      </c>
    </row>
    <row r="63" spans="1:110" x14ac:dyDescent="0.2">
      <c r="A63" t="str">
        <f ca="1"/>
        <v>6_1 Oregon</v>
      </c>
      <c r="B63">
        <f ca="1"/>
        <v>3</v>
      </c>
      <c r="C63">
        <f ca="1"/>
        <v>0</v>
      </c>
      <c r="D63">
        <f ca="1"/>
        <v>0</v>
      </c>
      <c r="E63">
        <f ca="1"/>
        <v>0</v>
      </c>
      <c r="F63">
        <f ca="1"/>
        <v>0</v>
      </c>
      <c r="G63">
        <f ca="1"/>
        <v>0</v>
      </c>
      <c r="H63">
        <f ca="1"/>
        <v>0</v>
      </c>
      <c r="I63">
        <f ca="1"/>
        <v>0</v>
      </c>
      <c r="J63" t="str">
        <f ca="1"/>
        <v>2:19</v>
      </c>
      <c r="K63" t="b">
        <f ca="1"/>
        <v>0</v>
      </c>
      <c r="L63" t="b">
        <f ca="1"/>
        <v>0</v>
      </c>
      <c r="M63" t="b">
        <f ca="1"/>
        <v>1</v>
      </c>
      <c r="N63" t="str">
        <f ca="1"/>
        <v>Mute</v>
      </c>
      <c r="O63" t="b">
        <f ca="1"/>
        <v>0</v>
      </c>
      <c r="P63">
        <f ca="1"/>
        <v>0</v>
      </c>
      <c r="Q63">
        <f ca="1"/>
        <v>0</v>
      </c>
      <c r="R63">
        <f ca="1"/>
        <v>0</v>
      </c>
      <c r="S63">
        <f ca="1"/>
        <v>0</v>
      </c>
      <c r="T63">
        <f ca="1"/>
        <v>0</v>
      </c>
      <c r="U63">
        <f ca="1"/>
        <v>0</v>
      </c>
      <c r="V63">
        <f ca="1"/>
        <v>0</v>
      </c>
      <c r="W63">
        <f ca="1"/>
        <v>0</v>
      </c>
      <c r="X63">
        <f ca="1"/>
        <v>0</v>
      </c>
      <c r="Y63">
        <f ca="1"/>
        <v>0</v>
      </c>
      <c r="Z63">
        <f ca="1"/>
        <v>3</v>
      </c>
      <c r="AA63">
        <f ca="1"/>
        <v>0</v>
      </c>
      <c r="AB63">
        <f ca="1"/>
        <v>0</v>
      </c>
      <c r="AC63">
        <f ca="1"/>
        <v>0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  <c r="AI63">
        <f ca="1"/>
        <v>0</v>
      </c>
      <c r="AJ63">
        <f ca="1"/>
        <v>0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  <c r="AQ63">
        <f ca="1"/>
        <v>0</v>
      </c>
      <c r="AR63">
        <f ca="1"/>
        <v>0</v>
      </c>
      <c r="AS63">
        <f ca="1"/>
        <v>0</v>
      </c>
      <c r="AT63">
        <f ca="1"/>
        <v>0</v>
      </c>
      <c r="AU63">
        <f ca="1"/>
        <v>0</v>
      </c>
      <c r="AV63">
        <f ca="1"/>
        <v>0</v>
      </c>
      <c r="AW63">
        <f ca="1"/>
        <v>0</v>
      </c>
      <c r="AX63">
        <f ca="1"/>
        <v>0</v>
      </c>
      <c r="AY63">
        <f ca="1"/>
        <v>0</v>
      </c>
      <c r="AZ63">
        <f ca="1"/>
        <v>0</v>
      </c>
      <c r="BA63">
        <f ca="1"/>
        <v>0</v>
      </c>
      <c r="BB63">
        <f ca="1"/>
        <v>0</v>
      </c>
      <c r="BC63">
        <f ca="1"/>
        <v>0</v>
      </c>
      <c r="BD63">
        <f ca="1"/>
        <v>0</v>
      </c>
      <c r="BE63">
        <f ca="1"/>
        <v>0</v>
      </c>
      <c r="BF63">
        <f ca="1"/>
        <v>0</v>
      </c>
      <c r="BG63">
        <f ca="1"/>
        <v>0</v>
      </c>
      <c r="BH63">
        <f ca="1"/>
        <v>0</v>
      </c>
      <c r="BI63">
        <f ca="1"/>
        <v>0</v>
      </c>
      <c r="BJ63">
        <f ca="1"/>
        <v>0</v>
      </c>
      <c r="BK63">
        <f ca="1"/>
        <v>0</v>
      </c>
      <c r="BL63">
        <f ca="1"/>
        <v>0</v>
      </c>
      <c r="BM63">
        <f ca="1"/>
        <v>0</v>
      </c>
      <c r="BN63">
        <f ca="1"/>
        <v>0</v>
      </c>
      <c r="BO63">
        <f ca="1"/>
        <v>0</v>
      </c>
      <c r="BP63">
        <f ca="1"/>
        <v>0</v>
      </c>
      <c r="BQ63">
        <f ca="1"/>
        <v>0</v>
      </c>
      <c r="BR63" t="str">
        <f ca="1"/>
        <v/>
      </c>
      <c r="BS63">
        <f ca="1"/>
        <v>0</v>
      </c>
      <c r="BT63">
        <f ca="1"/>
        <v>0</v>
      </c>
      <c r="BU63" t="b">
        <f ca="1"/>
        <v>0</v>
      </c>
      <c r="BV63" t="b">
        <f ca="1"/>
        <v>0</v>
      </c>
      <c r="BW63">
        <f ca="1"/>
        <v>0</v>
      </c>
      <c r="BX63">
        <f ca="1"/>
        <v>0</v>
      </c>
      <c r="BY63">
        <f ca="1"/>
        <v>0</v>
      </c>
      <c r="BZ63">
        <f ca="1"/>
        <v>0</v>
      </c>
      <c r="CA63">
        <f ca="1"/>
        <v>0</v>
      </c>
      <c r="CB63">
        <f ca="1"/>
        <v>0</v>
      </c>
      <c r="CC63" t="b">
        <f ca="1"/>
        <v>0</v>
      </c>
      <c r="CD63" t="b">
        <f ca="1"/>
        <v>0</v>
      </c>
      <c r="CE63">
        <f ca="1"/>
        <v>0</v>
      </c>
      <c r="CF63">
        <f ca="1"/>
        <v>0</v>
      </c>
      <c r="CG63">
        <f ca="1"/>
        <v>0</v>
      </c>
      <c r="CH63">
        <f ca="1"/>
        <v>139</v>
      </c>
      <c r="CI63">
        <f ca="1"/>
        <v>41</v>
      </c>
      <c r="CJ63">
        <f ca="1"/>
        <v>0</v>
      </c>
      <c r="CK63">
        <f ca="1"/>
        <v>0</v>
      </c>
      <c r="CL63">
        <f ca="1"/>
        <v>0</v>
      </c>
      <c r="CM63">
        <f ca="1"/>
        <v>0</v>
      </c>
      <c r="CN63">
        <f ca="1"/>
        <v>0</v>
      </c>
      <c r="CO63">
        <f ca="1"/>
        <v>0</v>
      </c>
      <c r="CP63">
        <f ca="1"/>
        <v>0</v>
      </c>
      <c r="CQ63">
        <f ca="1"/>
        <v>0</v>
      </c>
      <c r="CR63">
        <f ca="1"/>
        <v>0</v>
      </c>
      <c r="CS63">
        <f ca="1"/>
        <v>0</v>
      </c>
      <c r="CT63">
        <f ca="1"/>
        <v>0</v>
      </c>
      <c r="CU63" t="b">
        <f ca="1"/>
        <v>1</v>
      </c>
      <c r="CV63" t="b">
        <f ca="1"/>
        <v>0</v>
      </c>
      <c r="CW63" t="b">
        <f ca="1"/>
        <v>0</v>
      </c>
      <c r="CX63">
        <f ca="1"/>
        <v>41</v>
      </c>
      <c r="CY63">
        <f ca="1"/>
        <v>1</v>
      </c>
      <c r="CZ63">
        <f ca="1"/>
        <v>0</v>
      </c>
      <c r="DA63">
        <f ca="1"/>
        <v>0</v>
      </c>
      <c r="DB63" t="b">
        <f ca="1"/>
        <v>0</v>
      </c>
      <c r="DC63" t="b">
        <f ca="1"/>
        <v>0</v>
      </c>
      <c r="DD63">
        <f ca="1"/>
        <v>0</v>
      </c>
      <c r="DE63" t="b">
        <f ca="1"/>
        <v>0</v>
      </c>
      <c r="DF63">
        <f ca="1"/>
        <v>0</v>
      </c>
    </row>
    <row r="64" spans="1:110" x14ac:dyDescent="0.2">
      <c r="A64" t="str">
        <f ca="1"/>
        <v>6_1 Oregon</v>
      </c>
      <c r="B64">
        <f ca="1"/>
        <v>4</v>
      </c>
      <c r="C64">
        <f ca="1"/>
        <v>0</v>
      </c>
      <c r="D64">
        <f ca="1"/>
        <v>0</v>
      </c>
      <c r="E64">
        <f ca="1"/>
        <v>0</v>
      </c>
      <c r="F64">
        <f ca="1"/>
        <v>0</v>
      </c>
      <c r="G64">
        <f ca="1"/>
        <v>0</v>
      </c>
      <c r="H64">
        <f ca="1"/>
        <v>0</v>
      </c>
      <c r="I64">
        <f ca="1"/>
        <v>0</v>
      </c>
      <c r="J64" t="str">
        <f ca="1"/>
        <v>0:30</v>
      </c>
      <c r="K64" t="b">
        <f ca="1"/>
        <v>0</v>
      </c>
      <c r="L64" t="b">
        <f ca="1"/>
        <v>0</v>
      </c>
      <c r="M64" t="b">
        <f ca="1"/>
        <v>0</v>
      </c>
      <c r="N64" t="str">
        <f ca="1"/>
        <v>Smoke</v>
      </c>
      <c r="O64" t="b">
        <f ca="1"/>
        <v>0</v>
      </c>
      <c r="P64">
        <f ca="1"/>
        <v>0</v>
      </c>
      <c r="Q64">
        <f ca="1"/>
        <v>0</v>
      </c>
      <c r="R64">
        <f ca="1"/>
        <v>0</v>
      </c>
      <c r="S64">
        <f ca="1"/>
        <v>0</v>
      </c>
      <c r="T64">
        <f ca="1"/>
        <v>0</v>
      </c>
      <c r="U64">
        <f ca="1"/>
        <v>0</v>
      </c>
      <c r="V64">
        <f ca="1"/>
        <v>0</v>
      </c>
      <c r="W64">
        <f ca="1"/>
        <v>0</v>
      </c>
      <c r="X64">
        <f ca="1"/>
        <v>0</v>
      </c>
      <c r="Y64">
        <f ca="1"/>
        <v>0</v>
      </c>
      <c r="Z64">
        <f ca="1"/>
        <v>4</v>
      </c>
      <c r="AA64">
        <f ca="1"/>
        <v>0</v>
      </c>
      <c r="AB64">
        <f ca="1"/>
        <v>0</v>
      </c>
      <c r="AC64">
        <f ca="1"/>
        <v>0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  <c r="AI64">
        <f ca="1"/>
        <v>0</v>
      </c>
      <c r="AJ64">
        <f ca="1"/>
        <v>0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  <c r="AQ64">
        <f ca="1"/>
        <v>0</v>
      </c>
      <c r="AR64">
        <f ca="1"/>
        <v>0</v>
      </c>
      <c r="AS64">
        <f ca="1"/>
        <v>0</v>
      </c>
      <c r="AT64">
        <f ca="1"/>
        <v>0</v>
      </c>
      <c r="AU64">
        <f ca="1"/>
        <v>0</v>
      </c>
      <c r="AV64">
        <f ca="1"/>
        <v>0</v>
      </c>
      <c r="AW64">
        <f ca="1"/>
        <v>0</v>
      </c>
      <c r="AX64">
        <f ca="1"/>
        <v>0</v>
      </c>
      <c r="AY64">
        <f ca="1"/>
        <v>0</v>
      </c>
      <c r="AZ64">
        <f ca="1"/>
        <v>0</v>
      </c>
      <c r="BA64">
        <f ca="1"/>
        <v>0</v>
      </c>
      <c r="BB64">
        <f ca="1"/>
        <v>0</v>
      </c>
      <c r="BC64">
        <f ca="1"/>
        <v>0</v>
      </c>
      <c r="BD64">
        <f ca="1"/>
        <v>0</v>
      </c>
      <c r="BE64">
        <f ca="1"/>
        <v>0</v>
      </c>
      <c r="BF64">
        <f ca="1"/>
        <v>0</v>
      </c>
      <c r="BG64">
        <f ca="1"/>
        <v>0</v>
      </c>
      <c r="BH64">
        <f ca="1"/>
        <v>0</v>
      </c>
      <c r="BI64">
        <f ca="1"/>
        <v>0</v>
      </c>
      <c r="BJ64">
        <f ca="1"/>
        <v>0</v>
      </c>
      <c r="BK64">
        <f ca="1"/>
        <v>0</v>
      </c>
      <c r="BL64">
        <f ca="1"/>
        <v>0</v>
      </c>
      <c r="BM64">
        <f ca="1"/>
        <v>0</v>
      </c>
      <c r="BN64">
        <f ca="1"/>
        <v>0</v>
      </c>
      <c r="BO64">
        <f ca="1"/>
        <v>0</v>
      </c>
      <c r="BP64">
        <f ca="1"/>
        <v>0</v>
      </c>
      <c r="BQ64">
        <f ca="1"/>
        <v>0</v>
      </c>
      <c r="BR64" t="str">
        <f ca="1"/>
        <v/>
      </c>
      <c r="BS64">
        <f ca="1"/>
        <v>0</v>
      </c>
      <c r="BT64">
        <f ca="1"/>
        <v>0</v>
      </c>
      <c r="BU64" t="b">
        <f ca="1"/>
        <v>0</v>
      </c>
      <c r="BV64" t="b">
        <f ca="1"/>
        <v>0</v>
      </c>
      <c r="BW64">
        <f ca="1"/>
        <v>0</v>
      </c>
      <c r="BX64">
        <f ca="1"/>
        <v>0</v>
      </c>
      <c r="BY64">
        <f ca="1"/>
        <v>0</v>
      </c>
      <c r="BZ64">
        <f ca="1"/>
        <v>0</v>
      </c>
      <c r="CA64">
        <f ca="1"/>
        <v>1</v>
      </c>
      <c r="CB64">
        <f ca="1"/>
        <v>0</v>
      </c>
      <c r="CC64" t="b">
        <f ca="1"/>
        <v>0</v>
      </c>
      <c r="CD64" t="b">
        <f ca="1"/>
        <v>1</v>
      </c>
      <c r="CE64">
        <f ca="1"/>
        <v>0</v>
      </c>
      <c r="CF64">
        <f ca="1"/>
        <v>1</v>
      </c>
      <c r="CG64">
        <f ca="1"/>
        <v>0</v>
      </c>
      <c r="CH64">
        <f ca="1"/>
        <v>30</v>
      </c>
      <c r="CI64">
        <f ca="1"/>
        <v>150</v>
      </c>
      <c r="CJ64">
        <f ca="1"/>
        <v>0</v>
      </c>
      <c r="CK64">
        <f ca="1"/>
        <v>0</v>
      </c>
      <c r="CL64">
        <f ca="1"/>
        <v>0</v>
      </c>
      <c r="CM64">
        <f ca="1"/>
        <v>0</v>
      </c>
      <c r="CN64">
        <f ca="1"/>
        <v>0</v>
      </c>
      <c r="CO64">
        <f ca="1"/>
        <v>0</v>
      </c>
      <c r="CP64">
        <f ca="1"/>
        <v>0</v>
      </c>
      <c r="CQ64">
        <f ca="1"/>
        <v>0</v>
      </c>
      <c r="CR64">
        <f ca="1"/>
        <v>0</v>
      </c>
      <c r="CS64">
        <f ca="1"/>
        <v>0</v>
      </c>
      <c r="CT64">
        <f ca="1"/>
        <v>0</v>
      </c>
      <c r="CU64" t="b">
        <f ca="1"/>
        <v>1</v>
      </c>
      <c r="CV64" t="b">
        <f ca="1"/>
        <v>1</v>
      </c>
      <c r="CW64">
        <f ca="1"/>
        <v>113</v>
      </c>
      <c r="CX64">
        <f ca="1"/>
        <v>150</v>
      </c>
      <c r="CY64">
        <f ca="1"/>
        <v>1</v>
      </c>
      <c r="CZ64">
        <f ca="1"/>
        <v>1</v>
      </c>
      <c r="DA64">
        <f ca="1"/>
        <v>0</v>
      </c>
      <c r="DB64" t="b">
        <f ca="1"/>
        <v>0</v>
      </c>
      <c r="DC64" t="b">
        <f ca="1"/>
        <v>0</v>
      </c>
      <c r="DD64">
        <f ca="1"/>
        <v>0</v>
      </c>
      <c r="DE64" t="b">
        <f ca="1"/>
        <v>0</v>
      </c>
      <c r="DF64">
        <f ca="1"/>
        <v>0</v>
      </c>
    </row>
    <row r="65" spans="1:110" x14ac:dyDescent="0.2">
      <c r="A65" t="str">
        <f ca="1"/>
        <v>6_1 Oregon</v>
      </c>
      <c r="B65">
        <f ca="1"/>
        <v>5</v>
      </c>
      <c r="C65">
        <f ca="1"/>
        <v>0</v>
      </c>
      <c r="D65">
        <f ca="1"/>
        <v>0</v>
      </c>
      <c r="E65">
        <f ca="1"/>
        <v>0</v>
      </c>
      <c r="F65">
        <f ca="1"/>
        <v>0</v>
      </c>
      <c r="G65">
        <f ca="1"/>
        <v>0</v>
      </c>
      <c r="H65">
        <f ca="1"/>
        <v>0</v>
      </c>
      <c r="I65">
        <f ca="1"/>
        <v>0</v>
      </c>
      <c r="J65">
        <f ca="1"/>
        <v>0</v>
      </c>
      <c r="K65" t="b">
        <f ca="1"/>
        <v>0</v>
      </c>
      <c r="L65" t="b">
        <f ca="1"/>
        <v>0</v>
      </c>
      <c r="M65" t="b">
        <f ca="1"/>
        <v>0</v>
      </c>
      <c r="N65" t="str">
        <f ca="1"/>
        <v>Mute</v>
      </c>
      <c r="O65" t="b">
        <f ca="1"/>
        <v>0</v>
      </c>
      <c r="P65">
        <f ca="1"/>
        <v>0</v>
      </c>
      <c r="Q65">
        <f ca="1"/>
        <v>0</v>
      </c>
      <c r="R65">
        <f ca="1"/>
        <v>0</v>
      </c>
      <c r="S65">
        <f ca="1"/>
        <v>0</v>
      </c>
      <c r="T65">
        <f ca="1"/>
        <v>0</v>
      </c>
      <c r="U65">
        <f ca="1"/>
        <v>0</v>
      </c>
      <c r="V65">
        <f ca="1"/>
        <v>0</v>
      </c>
      <c r="W65">
        <f ca="1"/>
        <v>0</v>
      </c>
      <c r="X65">
        <f ca="1"/>
        <v>0</v>
      </c>
      <c r="Y65">
        <f ca="1"/>
        <v>0</v>
      </c>
      <c r="Z65">
        <f ca="1"/>
        <v>5</v>
      </c>
      <c r="AA65">
        <f ca="1"/>
        <v>0</v>
      </c>
      <c r="AB65">
        <f ca="1"/>
        <v>0</v>
      </c>
      <c r="AC65">
        <f ca="1"/>
        <v>0</v>
      </c>
      <c r="AD65">
        <f ca="1"/>
        <v>0</v>
      </c>
      <c r="AE65">
        <f ca="1"/>
        <v>0</v>
      </c>
      <c r="AF65">
        <f ca="1"/>
        <v>0</v>
      </c>
      <c r="AG65">
        <f ca="1"/>
        <v>0</v>
      </c>
      <c r="AH65">
        <f ca="1"/>
        <v>0</v>
      </c>
      <c r="AI65">
        <f ca="1"/>
        <v>0</v>
      </c>
      <c r="AJ65">
        <f ca="1"/>
        <v>0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  <c r="AQ65">
        <f ca="1"/>
        <v>0</v>
      </c>
      <c r="AR65">
        <f ca="1"/>
        <v>0</v>
      </c>
      <c r="AS65">
        <f ca="1"/>
        <v>0</v>
      </c>
      <c r="AT65">
        <f ca="1"/>
        <v>0</v>
      </c>
      <c r="AU65">
        <f ca="1"/>
        <v>0</v>
      </c>
      <c r="AV65">
        <f ca="1"/>
        <v>0</v>
      </c>
      <c r="AW65">
        <f ca="1"/>
        <v>0</v>
      </c>
      <c r="AX65">
        <f ca="1"/>
        <v>0</v>
      </c>
      <c r="AY65">
        <f ca="1"/>
        <v>0</v>
      </c>
      <c r="AZ65">
        <f ca="1"/>
        <v>0</v>
      </c>
      <c r="BA65">
        <f ca="1"/>
        <v>0</v>
      </c>
      <c r="BB65">
        <f ca="1"/>
        <v>0</v>
      </c>
      <c r="BC65">
        <f ca="1"/>
        <v>0</v>
      </c>
      <c r="BD65">
        <f ca="1"/>
        <v>0</v>
      </c>
      <c r="BE65">
        <f ca="1"/>
        <v>0</v>
      </c>
      <c r="BF65">
        <f ca="1"/>
        <v>0</v>
      </c>
      <c r="BG65">
        <f ca="1"/>
        <v>0</v>
      </c>
      <c r="BH65">
        <f ca="1"/>
        <v>0</v>
      </c>
      <c r="BI65">
        <f ca="1"/>
        <v>0</v>
      </c>
      <c r="BJ65">
        <f ca="1"/>
        <v>0</v>
      </c>
      <c r="BK65">
        <f ca="1"/>
        <v>0</v>
      </c>
      <c r="BL65">
        <f ca="1"/>
        <v>0</v>
      </c>
      <c r="BM65">
        <f ca="1"/>
        <v>0</v>
      </c>
      <c r="BN65">
        <f ca="1"/>
        <v>0</v>
      </c>
      <c r="BO65">
        <f ca="1"/>
        <v>0</v>
      </c>
      <c r="BP65">
        <f ca="1"/>
        <v>0</v>
      </c>
      <c r="BQ65">
        <f ca="1"/>
        <v>0</v>
      </c>
      <c r="BR65" t="str">
        <f ca="1"/>
        <v/>
      </c>
      <c r="BS65">
        <f ca="1"/>
        <v>0</v>
      </c>
      <c r="BT65">
        <f ca="1"/>
        <v>0</v>
      </c>
      <c r="BU65" t="b">
        <f ca="1"/>
        <v>0</v>
      </c>
      <c r="BV65" t="b">
        <f ca="1"/>
        <v>0</v>
      </c>
      <c r="BW65">
        <f ca="1"/>
        <v>0</v>
      </c>
      <c r="BX65">
        <f ca="1"/>
        <v>0</v>
      </c>
      <c r="BY65">
        <f ca="1"/>
        <v>0</v>
      </c>
      <c r="BZ65">
        <f ca="1"/>
        <v>0</v>
      </c>
      <c r="CA65">
        <f ca="1"/>
        <v>1</v>
      </c>
      <c r="CB65">
        <f ca="1"/>
        <v>0</v>
      </c>
      <c r="CC65" t="b">
        <f ca="1"/>
        <v>0</v>
      </c>
      <c r="CD65" t="b">
        <f ca="1"/>
        <v>1</v>
      </c>
      <c r="CE65">
        <f ca="1"/>
        <v>0</v>
      </c>
      <c r="CF65">
        <f ca="1"/>
        <v>0</v>
      </c>
      <c r="CG65">
        <f ca="1"/>
        <v>0</v>
      </c>
      <c r="CH65">
        <f ca="1"/>
        <v>0</v>
      </c>
      <c r="CI65" t="b">
        <f ca="1"/>
        <v>0</v>
      </c>
      <c r="CJ65">
        <f ca="1"/>
        <v>0</v>
      </c>
      <c r="CK65">
        <f ca="1"/>
        <v>0</v>
      </c>
      <c r="CL65">
        <f ca="1"/>
        <v>0</v>
      </c>
      <c r="CM65">
        <f ca="1"/>
        <v>0</v>
      </c>
      <c r="CN65">
        <f ca="1"/>
        <v>0</v>
      </c>
      <c r="CO65">
        <f ca="1"/>
        <v>0</v>
      </c>
      <c r="CP65">
        <f ca="1"/>
        <v>0</v>
      </c>
      <c r="CQ65">
        <f ca="1"/>
        <v>0</v>
      </c>
      <c r="CR65">
        <f ca="1"/>
        <v>0</v>
      </c>
      <c r="CS65">
        <f ca="1"/>
        <v>0</v>
      </c>
      <c r="CT65">
        <f ca="1"/>
        <v>0</v>
      </c>
      <c r="CU65" t="b">
        <f ca="1"/>
        <v>1</v>
      </c>
      <c r="CV65" t="b">
        <f ca="1"/>
        <v>1</v>
      </c>
      <c r="CW65" t="b">
        <f ca="1"/>
        <v>0</v>
      </c>
      <c r="CX65" t="b">
        <f ca="1"/>
        <v>0</v>
      </c>
      <c r="CY65">
        <f ca="1"/>
        <v>0</v>
      </c>
      <c r="CZ65">
        <f ca="1"/>
        <v>1</v>
      </c>
      <c r="DA65">
        <f ca="1"/>
        <v>0</v>
      </c>
      <c r="DB65" t="b">
        <f ca="1"/>
        <v>0</v>
      </c>
      <c r="DC65" t="b">
        <f ca="1"/>
        <v>0</v>
      </c>
      <c r="DD65">
        <f ca="1"/>
        <v>0</v>
      </c>
      <c r="DE65" t="b">
        <f ca="1"/>
        <v>0</v>
      </c>
      <c r="DF65">
        <f ca="1"/>
        <v>0</v>
      </c>
    </row>
    <row r="66" spans="1:110" x14ac:dyDescent="0.2">
      <c r="A66" t="str">
        <f ca="1"/>
        <v>6_1 Oregon</v>
      </c>
      <c r="B66">
        <f ca="1"/>
        <v>6</v>
      </c>
      <c r="C66">
        <f ca="1"/>
        <v>0</v>
      </c>
      <c r="D66">
        <f ca="1"/>
        <v>0</v>
      </c>
      <c r="E66">
        <f ca="1"/>
        <v>0</v>
      </c>
      <c r="F66">
        <f ca="1"/>
        <v>0</v>
      </c>
      <c r="G66">
        <f ca="1"/>
        <v>0</v>
      </c>
      <c r="H66">
        <f ca="1"/>
        <v>0</v>
      </c>
      <c r="I66">
        <f ca="1"/>
        <v>0</v>
      </c>
      <c r="J66" t="str">
        <f ca="1"/>
        <v>2:07</v>
      </c>
      <c r="K66" t="b">
        <f ca="1"/>
        <v>0</v>
      </c>
      <c r="L66" t="b">
        <f ca="1"/>
        <v>0</v>
      </c>
      <c r="M66" t="b">
        <f ca="1"/>
        <v>1</v>
      </c>
      <c r="N66" t="str">
        <f ca="1"/>
        <v>Smoke</v>
      </c>
      <c r="O66" t="b">
        <f ca="1"/>
        <v>0</v>
      </c>
      <c r="P66">
        <f ca="1"/>
        <v>0</v>
      </c>
      <c r="Q66">
        <f ca="1"/>
        <v>0</v>
      </c>
      <c r="R66">
        <f ca="1"/>
        <v>0</v>
      </c>
      <c r="S66">
        <f ca="1"/>
        <v>0</v>
      </c>
      <c r="T66">
        <f ca="1"/>
        <v>0</v>
      </c>
      <c r="U66">
        <f ca="1"/>
        <v>0</v>
      </c>
      <c r="V66">
        <f ca="1"/>
        <v>0</v>
      </c>
      <c r="W66">
        <f ca="1"/>
        <v>0</v>
      </c>
      <c r="X66">
        <f ca="1"/>
        <v>0</v>
      </c>
      <c r="Y66">
        <f ca="1"/>
        <v>0</v>
      </c>
      <c r="Z66">
        <f ca="1"/>
        <v>6</v>
      </c>
      <c r="AA66">
        <f ca="1"/>
        <v>0</v>
      </c>
      <c r="AB66">
        <f ca="1"/>
        <v>0</v>
      </c>
      <c r="AC66">
        <f ca="1"/>
        <v>0</v>
      </c>
      <c r="AD66">
        <f ca="1"/>
        <v>0</v>
      </c>
      <c r="AE66">
        <f ca="1"/>
        <v>0</v>
      </c>
      <c r="AF66">
        <f ca="1"/>
        <v>0</v>
      </c>
      <c r="AG66">
        <f ca="1"/>
        <v>0</v>
      </c>
      <c r="AH66">
        <f ca="1"/>
        <v>0</v>
      </c>
      <c r="AI66">
        <f ca="1"/>
        <v>0</v>
      </c>
      <c r="AJ66">
        <f ca="1"/>
        <v>0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  <c r="AQ66">
        <f ca="1"/>
        <v>0</v>
      </c>
      <c r="AR66">
        <f ca="1"/>
        <v>0</v>
      </c>
      <c r="AS66">
        <f ca="1"/>
        <v>0</v>
      </c>
      <c r="AT66">
        <f ca="1"/>
        <v>0</v>
      </c>
      <c r="AU66">
        <f ca="1"/>
        <v>0</v>
      </c>
      <c r="AV66">
        <f ca="1"/>
        <v>0</v>
      </c>
      <c r="AW66">
        <f ca="1"/>
        <v>0</v>
      </c>
      <c r="AX66">
        <f ca="1"/>
        <v>0</v>
      </c>
      <c r="AY66">
        <f ca="1"/>
        <v>0</v>
      </c>
      <c r="AZ66">
        <f ca="1"/>
        <v>0</v>
      </c>
      <c r="BA66">
        <f ca="1"/>
        <v>0</v>
      </c>
      <c r="BB66">
        <f ca="1"/>
        <v>0</v>
      </c>
      <c r="BC66">
        <f ca="1"/>
        <v>0</v>
      </c>
      <c r="BD66">
        <f ca="1"/>
        <v>0</v>
      </c>
      <c r="BE66">
        <f ca="1"/>
        <v>0</v>
      </c>
      <c r="BF66">
        <f ca="1"/>
        <v>0</v>
      </c>
      <c r="BG66">
        <f ca="1"/>
        <v>0</v>
      </c>
      <c r="BH66">
        <f ca="1"/>
        <v>0</v>
      </c>
      <c r="BI66">
        <f ca="1"/>
        <v>0</v>
      </c>
      <c r="BJ66">
        <f ca="1"/>
        <v>0</v>
      </c>
      <c r="BK66">
        <f ca="1"/>
        <v>0</v>
      </c>
      <c r="BL66">
        <f ca="1"/>
        <v>0</v>
      </c>
      <c r="BM66">
        <f ca="1"/>
        <v>0</v>
      </c>
      <c r="BN66">
        <f ca="1"/>
        <v>0</v>
      </c>
      <c r="BO66">
        <f ca="1"/>
        <v>0</v>
      </c>
      <c r="BP66">
        <f ca="1"/>
        <v>0</v>
      </c>
      <c r="BQ66">
        <f ca="1"/>
        <v>0</v>
      </c>
      <c r="BR66" t="str">
        <f ca="1"/>
        <v/>
      </c>
      <c r="BS66">
        <f ca="1"/>
        <v>0</v>
      </c>
      <c r="BT66">
        <f ca="1"/>
        <v>0</v>
      </c>
      <c r="BU66" t="b">
        <f ca="1"/>
        <v>0</v>
      </c>
      <c r="BV66" t="b">
        <f ca="1"/>
        <v>0</v>
      </c>
      <c r="BW66">
        <f ca="1"/>
        <v>0</v>
      </c>
      <c r="BX66">
        <f ca="1"/>
        <v>0</v>
      </c>
      <c r="BY66">
        <f ca="1"/>
        <v>0</v>
      </c>
      <c r="BZ66">
        <f ca="1"/>
        <v>0</v>
      </c>
      <c r="CA66">
        <f ca="1"/>
        <v>0</v>
      </c>
      <c r="CB66">
        <f ca="1"/>
        <v>0</v>
      </c>
      <c r="CC66" t="b">
        <f ca="1"/>
        <v>0</v>
      </c>
      <c r="CD66" t="b">
        <f ca="1"/>
        <v>0</v>
      </c>
      <c r="CE66">
        <f ca="1"/>
        <v>0</v>
      </c>
      <c r="CF66">
        <f ca="1"/>
        <v>0</v>
      </c>
      <c r="CG66">
        <f ca="1"/>
        <v>0</v>
      </c>
      <c r="CH66">
        <f ca="1"/>
        <v>127</v>
      </c>
      <c r="CI66">
        <f ca="1"/>
        <v>53</v>
      </c>
      <c r="CJ66">
        <f ca="1"/>
        <v>0</v>
      </c>
      <c r="CK66">
        <f ca="1"/>
        <v>0</v>
      </c>
      <c r="CL66">
        <f ca="1"/>
        <v>0</v>
      </c>
      <c r="CM66">
        <f ca="1"/>
        <v>0</v>
      </c>
      <c r="CN66">
        <f ca="1"/>
        <v>0</v>
      </c>
      <c r="CO66">
        <f ca="1"/>
        <v>0</v>
      </c>
      <c r="CP66">
        <f ca="1"/>
        <v>0</v>
      </c>
      <c r="CQ66">
        <f ca="1"/>
        <v>0</v>
      </c>
      <c r="CR66">
        <f ca="1"/>
        <v>0</v>
      </c>
      <c r="CS66">
        <f ca="1"/>
        <v>0</v>
      </c>
      <c r="CT66">
        <f ca="1"/>
        <v>0</v>
      </c>
      <c r="CU66" t="b">
        <f ca="1"/>
        <v>1</v>
      </c>
      <c r="CV66" t="b">
        <f ca="1"/>
        <v>0</v>
      </c>
      <c r="CW66">
        <f ca="1"/>
        <v>131</v>
      </c>
      <c r="CX66">
        <f ca="1"/>
        <v>53</v>
      </c>
      <c r="CY66">
        <f ca="1"/>
        <v>1</v>
      </c>
      <c r="CZ66">
        <f ca="1"/>
        <v>0</v>
      </c>
      <c r="DA66">
        <f ca="1"/>
        <v>0</v>
      </c>
      <c r="DB66" t="b">
        <f ca="1"/>
        <v>0</v>
      </c>
      <c r="DC66" t="b">
        <f ca="1"/>
        <v>0</v>
      </c>
      <c r="DD66">
        <f ca="1"/>
        <v>0</v>
      </c>
      <c r="DE66" t="b">
        <f ca="1"/>
        <v>0</v>
      </c>
      <c r="DF66">
        <f ca="1"/>
        <v>0</v>
      </c>
    </row>
    <row r="67" spans="1:110" x14ac:dyDescent="0.2">
      <c r="A67" t="str">
        <f ca="1"/>
        <v>6_1 Oregon</v>
      </c>
      <c r="B67">
        <f ca="1"/>
        <v>7</v>
      </c>
      <c r="C67">
        <f ca="1"/>
        <v>0</v>
      </c>
      <c r="D67">
        <f ca="1"/>
        <v>0</v>
      </c>
      <c r="E67">
        <f ca="1"/>
        <v>0</v>
      </c>
      <c r="F67">
        <f ca="1"/>
        <v>0</v>
      </c>
      <c r="G67">
        <f ca="1"/>
        <v>0</v>
      </c>
      <c r="H67">
        <f ca="1"/>
        <v>0</v>
      </c>
      <c r="I67">
        <f ca="1"/>
        <v>0</v>
      </c>
      <c r="J67" t="str">
        <f ca="1"/>
        <v>0:18</v>
      </c>
      <c r="K67" t="b">
        <f ca="1"/>
        <v>0</v>
      </c>
      <c r="L67" t="b">
        <f ca="1"/>
        <v>0</v>
      </c>
      <c r="M67" t="b">
        <f ca="1"/>
        <v>0</v>
      </c>
      <c r="N67" t="str">
        <f ca="1"/>
        <v>Ying</v>
      </c>
      <c r="O67" t="b">
        <f ca="1"/>
        <v>0</v>
      </c>
      <c r="P67">
        <f ca="1"/>
        <v>0</v>
      </c>
      <c r="Q67">
        <f ca="1"/>
        <v>0</v>
      </c>
      <c r="R67">
        <f ca="1"/>
        <v>0</v>
      </c>
      <c r="S67">
        <f ca="1"/>
        <v>0</v>
      </c>
      <c r="T67">
        <f ca="1"/>
        <v>0</v>
      </c>
      <c r="U67">
        <f ca="1"/>
        <v>0</v>
      </c>
      <c r="V67">
        <f ca="1"/>
        <v>0</v>
      </c>
      <c r="W67">
        <f ca="1"/>
        <v>0</v>
      </c>
      <c r="X67">
        <f ca="1"/>
        <v>0</v>
      </c>
      <c r="Y67">
        <f ca="1"/>
        <v>0</v>
      </c>
      <c r="Z67">
        <f ca="1"/>
        <v>7</v>
      </c>
      <c r="AA67">
        <f ca="1"/>
        <v>0</v>
      </c>
      <c r="AB67">
        <f ca="1"/>
        <v>0</v>
      </c>
      <c r="AC67">
        <f ca="1"/>
        <v>0</v>
      </c>
      <c r="AD67">
        <f ca="1"/>
        <v>0</v>
      </c>
      <c r="AE67">
        <f ca="1"/>
        <v>0</v>
      </c>
      <c r="AF67">
        <f ca="1"/>
        <v>0</v>
      </c>
      <c r="AG67">
        <f ca="1"/>
        <v>0</v>
      </c>
      <c r="AH67">
        <f ca="1"/>
        <v>0</v>
      </c>
      <c r="AI67">
        <f ca="1"/>
        <v>0</v>
      </c>
      <c r="AJ67">
        <f ca="1"/>
        <v>0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  <c r="AQ67">
        <f ca="1"/>
        <v>0</v>
      </c>
      <c r="AR67">
        <f ca="1"/>
        <v>0</v>
      </c>
      <c r="AS67">
        <f ca="1"/>
        <v>0</v>
      </c>
      <c r="AT67">
        <f ca="1"/>
        <v>0</v>
      </c>
      <c r="AU67">
        <f ca="1"/>
        <v>0</v>
      </c>
      <c r="AV67">
        <f ca="1"/>
        <v>0</v>
      </c>
      <c r="AW67">
        <f ca="1"/>
        <v>0</v>
      </c>
      <c r="AX67">
        <f ca="1"/>
        <v>0</v>
      </c>
      <c r="AY67">
        <f ca="1"/>
        <v>0</v>
      </c>
      <c r="AZ67">
        <f ca="1"/>
        <v>0</v>
      </c>
      <c r="BA67">
        <f ca="1"/>
        <v>0</v>
      </c>
      <c r="BB67">
        <f ca="1"/>
        <v>0</v>
      </c>
      <c r="BC67">
        <f ca="1"/>
        <v>0</v>
      </c>
      <c r="BD67">
        <f ca="1"/>
        <v>0</v>
      </c>
      <c r="BE67">
        <f ca="1"/>
        <v>0</v>
      </c>
      <c r="BF67">
        <f ca="1"/>
        <v>0</v>
      </c>
      <c r="BG67">
        <f ca="1"/>
        <v>0</v>
      </c>
      <c r="BH67">
        <f ca="1"/>
        <v>0</v>
      </c>
      <c r="BI67">
        <f ca="1"/>
        <v>0</v>
      </c>
      <c r="BJ67">
        <f ca="1"/>
        <v>0</v>
      </c>
      <c r="BK67">
        <f ca="1"/>
        <v>0</v>
      </c>
      <c r="BL67">
        <f ca="1"/>
        <v>0</v>
      </c>
      <c r="BM67">
        <f ca="1"/>
        <v>0</v>
      </c>
      <c r="BN67">
        <f ca="1"/>
        <v>0</v>
      </c>
      <c r="BO67">
        <f ca="1"/>
        <v>0</v>
      </c>
      <c r="BP67">
        <f ca="1"/>
        <v>0</v>
      </c>
      <c r="BQ67">
        <f ca="1"/>
        <v>0</v>
      </c>
      <c r="BR67" t="str">
        <f ca="1"/>
        <v/>
      </c>
      <c r="BS67">
        <f ca="1"/>
        <v>0</v>
      </c>
      <c r="BT67">
        <f ca="1"/>
        <v>0</v>
      </c>
      <c r="BU67" t="b">
        <f ca="1"/>
        <v>0</v>
      </c>
      <c r="BV67" t="b">
        <f ca="1"/>
        <v>0</v>
      </c>
      <c r="BW67">
        <f ca="1"/>
        <v>0</v>
      </c>
      <c r="BX67">
        <f ca="1"/>
        <v>0</v>
      </c>
      <c r="BY67">
        <f ca="1"/>
        <v>0</v>
      </c>
      <c r="BZ67">
        <f ca="1"/>
        <v>0</v>
      </c>
      <c r="CA67">
        <f ca="1"/>
        <v>0</v>
      </c>
      <c r="CB67">
        <f ca="1"/>
        <v>0</v>
      </c>
      <c r="CC67" t="b">
        <f ca="1"/>
        <v>0</v>
      </c>
      <c r="CD67" t="b">
        <f ca="1"/>
        <v>0</v>
      </c>
      <c r="CE67">
        <f ca="1"/>
        <v>0</v>
      </c>
      <c r="CF67">
        <f ca="1"/>
        <v>0</v>
      </c>
      <c r="CG67">
        <f ca="1"/>
        <v>0</v>
      </c>
      <c r="CH67">
        <f ca="1"/>
        <v>18</v>
      </c>
      <c r="CI67">
        <f ca="1"/>
        <v>162</v>
      </c>
      <c r="CJ67">
        <f ca="1"/>
        <v>0</v>
      </c>
      <c r="CK67">
        <f ca="1"/>
        <v>0</v>
      </c>
      <c r="CL67">
        <f ca="1"/>
        <v>0</v>
      </c>
      <c r="CM67">
        <f ca="1"/>
        <v>0</v>
      </c>
      <c r="CN67">
        <f ca="1"/>
        <v>0</v>
      </c>
      <c r="CO67">
        <f ca="1"/>
        <v>0</v>
      </c>
      <c r="CP67">
        <f ca="1"/>
        <v>0</v>
      </c>
      <c r="CQ67">
        <f ca="1"/>
        <v>0</v>
      </c>
      <c r="CR67">
        <f ca="1"/>
        <v>0</v>
      </c>
      <c r="CS67">
        <f ca="1"/>
        <v>0</v>
      </c>
      <c r="CT67">
        <f ca="1"/>
        <v>0</v>
      </c>
      <c r="CU67">
        <f ca="1"/>
        <v>0</v>
      </c>
      <c r="CV67">
        <f ca="1"/>
        <v>0</v>
      </c>
      <c r="CW67">
        <f ca="1"/>
        <v>0</v>
      </c>
      <c r="CX67">
        <f ca="1"/>
        <v>0</v>
      </c>
      <c r="CY67">
        <f ca="1"/>
        <v>0</v>
      </c>
      <c r="CZ67">
        <f ca="1"/>
        <v>0</v>
      </c>
      <c r="DA67">
        <f ca="1"/>
        <v>0</v>
      </c>
      <c r="DB67" t="b">
        <f ca="1"/>
        <v>0</v>
      </c>
      <c r="DC67" t="b">
        <f ca="1"/>
        <v>0</v>
      </c>
      <c r="DD67">
        <f ca="1"/>
        <v>0</v>
      </c>
      <c r="DE67" t="b">
        <f ca="1"/>
        <v>0</v>
      </c>
      <c r="DF67">
        <f ca="1"/>
        <v>0</v>
      </c>
    </row>
    <row r="68" spans="1:110" x14ac:dyDescent="0.2">
      <c r="A68" t="str">
        <f ca="1"/>
        <v>6_1 Oregon</v>
      </c>
      <c r="B68">
        <f ca="1"/>
        <v>8</v>
      </c>
      <c r="C68">
        <f ca="1"/>
        <v>0</v>
      </c>
      <c r="D68">
        <f ca="1"/>
        <v>0</v>
      </c>
      <c r="E68">
        <f ca="1"/>
        <v>0</v>
      </c>
      <c r="F68">
        <f ca="1"/>
        <v>0</v>
      </c>
      <c r="G68">
        <f ca="1"/>
        <v>0</v>
      </c>
      <c r="H68">
        <f ca="1"/>
        <v>0</v>
      </c>
      <c r="I68">
        <f ca="1"/>
        <v>0</v>
      </c>
      <c r="J68" t="str">
        <f ca="1"/>
        <v>2:02</v>
      </c>
      <c r="K68" t="b">
        <f ca="1"/>
        <v>0</v>
      </c>
      <c r="L68" t="b">
        <f ca="1"/>
        <v>0</v>
      </c>
      <c r="M68" t="b">
        <f ca="1"/>
        <v>0</v>
      </c>
      <c r="N68" t="str">
        <f ca="1"/>
        <v>Nokk</v>
      </c>
      <c r="O68" t="b">
        <f ca="1"/>
        <v>0</v>
      </c>
      <c r="P68">
        <f ca="1"/>
        <v>0</v>
      </c>
      <c r="Q68">
        <f ca="1"/>
        <v>0</v>
      </c>
      <c r="R68">
        <f ca="1"/>
        <v>0</v>
      </c>
      <c r="S68">
        <f ca="1"/>
        <v>0</v>
      </c>
      <c r="T68">
        <f ca="1"/>
        <v>0</v>
      </c>
      <c r="U68">
        <f ca="1"/>
        <v>0</v>
      </c>
      <c r="V68">
        <f ca="1"/>
        <v>0</v>
      </c>
      <c r="W68">
        <f ca="1"/>
        <v>0</v>
      </c>
      <c r="X68">
        <f ca="1"/>
        <v>0</v>
      </c>
      <c r="Y68">
        <f ca="1"/>
        <v>0</v>
      </c>
      <c r="Z68">
        <f ca="1"/>
        <v>8</v>
      </c>
      <c r="AA68">
        <f ca="1"/>
        <v>0</v>
      </c>
      <c r="AB68">
        <f ca="1"/>
        <v>0</v>
      </c>
      <c r="AC68">
        <f ca="1"/>
        <v>0</v>
      </c>
      <c r="AD68">
        <f ca="1"/>
        <v>0</v>
      </c>
      <c r="AE68">
        <f ca="1"/>
        <v>0</v>
      </c>
      <c r="AF68">
        <f ca="1"/>
        <v>0</v>
      </c>
      <c r="AG68">
        <f ca="1"/>
        <v>0</v>
      </c>
      <c r="AH68">
        <f ca="1"/>
        <v>0</v>
      </c>
      <c r="AI68">
        <f ca="1"/>
        <v>0</v>
      </c>
      <c r="AJ68">
        <f ca="1"/>
        <v>0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  <c r="AQ68">
        <f ca="1"/>
        <v>0</v>
      </c>
      <c r="AR68">
        <f ca="1"/>
        <v>0</v>
      </c>
      <c r="AS68">
        <f ca="1"/>
        <v>0</v>
      </c>
      <c r="AT68">
        <f ca="1"/>
        <v>0</v>
      </c>
      <c r="AU68">
        <f ca="1"/>
        <v>0</v>
      </c>
      <c r="AV68">
        <f ca="1"/>
        <v>0</v>
      </c>
      <c r="AW68">
        <f ca="1"/>
        <v>0</v>
      </c>
      <c r="AX68">
        <f ca="1"/>
        <v>0</v>
      </c>
      <c r="AY68">
        <f ca="1"/>
        <v>0</v>
      </c>
      <c r="AZ68">
        <f ca="1"/>
        <v>0</v>
      </c>
      <c r="BA68">
        <f ca="1"/>
        <v>0</v>
      </c>
      <c r="BB68">
        <f ca="1"/>
        <v>0</v>
      </c>
      <c r="BC68">
        <f ca="1"/>
        <v>0</v>
      </c>
      <c r="BD68">
        <f ca="1"/>
        <v>0</v>
      </c>
      <c r="BE68">
        <f ca="1"/>
        <v>0</v>
      </c>
      <c r="BF68">
        <f ca="1"/>
        <v>0</v>
      </c>
      <c r="BG68">
        <f ca="1"/>
        <v>0</v>
      </c>
      <c r="BH68">
        <f ca="1"/>
        <v>0</v>
      </c>
      <c r="BI68">
        <f ca="1"/>
        <v>0</v>
      </c>
      <c r="BJ68">
        <f ca="1"/>
        <v>0</v>
      </c>
      <c r="BK68">
        <f ca="1"/>
        <v>0</v>
      </c>
      <c r="BL68">
        <f ca="1"/>
        <v>0</v>
      </c>
      <c r="BM68">
        <f ca="1"/>
        <v>0</v>
      </c>
      <c r="BN68">
        <f ca="1"/>
        <v>0</v>
      </c>
      <c r="BO68">
        <f ca="1"/>
        <v>0</v>
      </c>
      <c r="BP68">
        <f ca="1"/>
        <v>0</v>
      </c>
      <c r="BQ68">
        <f ca="1"/>
        <v>0</v>
      </c>
      <c r="BR68" t="str">
        <f ca="1"/>
        <v/>
      </c>
      <c r="BS68">
        <f ca="1"/>
        <v>0</v>
      </c>
      <c r="BT68">
        <f ca="1"/>
        <v>0</v>
      </c>
      <c r="BU68" t="b">
        <f ca="1"/>
        <v>0</v>
      </c>
      <c r="BV68" t="b">
        <f ca="1"/>
        <v>0</v>
      </c>
      <c r="BW68">
        <f ca="1"/>
        <v>0</v>
      </c>
      <c r="BX68">
        <f ca="1"/>
        <v>0</v>
      </c>
      <c r="BY68">
        <f ca="1"/>
        <v>0</v>
      </c>
      <c r="BZ68">
        <f ca="1"/>
        <v>0</v>
      </c>
      <c r="CA68">
        <f ca="1"/>
        <v>2</v>
      </c>
      <c r="CB68">
        <f ca="1"/>
        <v>1</v>
      </c>
      <c r="CC68" t="b">
        <f ca="1"/>
        <v>1</v>
      </c>
      <c r="CD68" t="b">
        <f ca="1"/>
        <v>1</v>
      </c>
      <c r="CE68">
        <f ca="1"/>
        <v>0</v>
      </c>
      <c r="CF68">
        <f ca="1"/>
        <v>0</v>
      </c>
      <c r="CG68">
        <f ca="1"/>
        <v>0</v>
      </c>
      <c r="CH68">
        <f ca="1"/>
        <v>122</v>
      </c>
      <c r="CI68">
        <f ca="1"/>
        <v>58</v>
      </c>
      <c r="CJ68">
        <f ca="1"/>
        <v>0</v>
      </c>
      <c r="CK68">
        <f ca="1"/>
        <v>0</v>
      </c>
      <c r="CL68">
        <f ca="1"/>
        <v>0</v>
      </c>
      <c r="CM68">
        <f ca="1"/>
        <v>0</v>
      </c>
      <c r="CN68">
        <f ca="1"/>
        <v>0</v>
      </c>
      <c r="CO68">
        <f ca="1"/>
        <v>0</v>
      </c>
      <c r="CP68">
        <f ca="1"/>
        <v>0</v>
      </c>
      <c r="CQ68">
        <f ca="1"/>
        <v>0</v>
      </c>
      <c r="CR68">
        <f ca="1"/>
        <v>0</v>
      </c>
      <c r="CS68">
        <f ca="1"/>
        <v>0</v>
      </c>
      <c r="CT68">
        <f ca="1"/>
        <v>0</v>
      </c>
      <c r="CU68">
        <f ca="1"/>
        <v>0</v>
      </c>
      <c r="CV68">
        <f ca="1"/>
        <v>0</v>
      </c>
      <c r="CW68">
        <f ca="1"/>
        <v>0</v>
      </c>
      <c r="CX68">
        <f ca="1"/>
        <v>0</v>
      </c>
      <c r="CY68">
        <f ca="1"/>
        <v>0</v>
      </c>
      <c r="CZ68">
        <f ca="1"/>
        <v>0</v>
      </c>
      <c r="DA68">
        <f ca="1"/>
        <v>0</v>
      </c>
      <c r="DB68" t="b">
        <f ca="1"/>
        <v>0</v>
      </c>
      <c r="DC68" t="b">
        <f ca="1"/>
        <v>0</v>
      </c>
      <c r="DD68">
        <f ca="1"/>
        <v>0</v>
      </c>
      <c r="DE68" t="b">
        <f ca="1"/>
        <v>0</v>
      </c>
      <c r="DF68">
        <f ca="1"/>
        <v>0</v>
      </c>
    </row>
    <row r="69" spans="1:110" x14ac:dyDescent="0.2">
      <c r="A69" t="str">
        <f ca="1"/>
        <v>6_1 Oregon</v>
      </c>
      <c r="B69">
        <f ca="1"/>
        <v>9</v>
      </c>
      <c r="C69">
        <f ca="1"/>
        <v>0</v>
      </c>
      <c r="D69">
        <f ca="1"/>
        <v>0</v>
      </c>
      <c r="E69">
        <f ca="1"/>
        <v>0</v>
      </c>
      <c r="F69">
        <f ca="1"/>
        <v>0</v>
      </c>
      <c r="G69">
        <f ca="1"/>
        <v>0</v>
      </c>
      <c r="H69">
        <f ca="1"/>
        <v>0</v>
      </c>
      <c r="I69">
        <f ca="1"/>
        <v>0</v>
      </c>
      <c r="J69">
        <f ca="1"/>
        <v>0</v>
      </c>
      <c r="K69" t="b">
        <f ca="1"/>
        <v>0</v>
      </c>
      <c r="L69" t="b">
        <f ca="1"/>
        <v>0</v>
      </c>
      <c r="M69" t="b">
        <f ca="1"/>
        <v>0</v>
      </c>
      <c r="N69" t="str">
        <f ca="1"/>
        <v>Osa</v>
      </c>
      <c r="O69" t="b">
        <f ca="1"/>
        <v>1</v>
      </c>
      <c r="P69">
        <f ca="1"/>
        <v>0</v>
      </c>
      <c r="Q69">
        <f ca="1"/>
        <v>0</v>
      </c>
      <c r="R69">
        <f ca="1"/>
        <v>0</v>
      </c>
      <c r="S69">
        <f ca="1"/>
        <v>0</v>
      </c>
      <c r="T69">
        <f ca="1"/>
        <v>0</v>
      </c>
      <c r="U69">
        <f ca="1"/>
        <v>0</v>
      </c>
      <c r="V69">
        <f ca="1"/>
        <v>0</v>
      </c>
      <c r="W69">
        <f ca="1"/>
        <v>0</v>
      </c>
      <c r="X69">
        <f ca="1"/>
        <v>0</v>
      </c>
      <c r="Y69">
        <f ca="1"/>
        <v>0</v>
      </c>
      <c r="Z69">
        <f ca="1"/>
        <v>9</v>
      </c>
      <c r="AA69">
        <f ca="1"/>
        <v>0</v>
      </c>
      <c r="AB69">
        <f ca="1"/>
        <v>0</v>
      </c>
      <c r="AC69">
        <f ca="1"/>
        <v>0</v>
      </c>
      <c r="AD69">
        <f ca="1"/>
        <v>0</v>
      </c>
      <c r="AE69">
        <f ca="1"/>
        <v>0</v>
      </c>
      <c r="AF69">
        <f ca="1"/>
        <v>0</v>
      </c>
      <c r="AG69">
        <f ca="1"/>
        <v>0</v>
      </c>
      <c r="AH69">
        <f ca="1"/>
        <v>0</v>
      </c>
      <c r="AI69">
        <f ca="1"/>
        <v>0</v>
      </c>
      <c r="AJ69">
        <f ca="1"/>
        <v>0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  <c r="AQ69">
        <f ca="1"/>
        <v>0</v>
      </c>
      <c r="AR69">
        <f ca="1"/>
        <v>0</v>
      </c>
      <c r="AS69">
        <f ca="1"/>
        <v>0</v>
      </c>
      <c r="AT69">
        <f ca="1"/>
        <v>0</v>
      </c>
      <c r="AU69">
        <f ca="1"/>
        <v>0</v>
      </c>
      <c r="AV69">
        <f ca="1"/>
        <v>0</v>
      </c>
      <c r="AW69">
        <f ca="1"/>
        <v>0</v>
      </c>
      <c r="AX69">
        <f ca="1"/>
        <v>0</v>
      </c>
      <c r="AY69">
        <f ca="1"/>
        <v>0</v>
      </c>
      <c r="AZ69">
        <f ca="1"/>
        <v>0</v>
      </c>
      <c r="BA69">
        <f ca="1"/>
        <v>0</v>
      </c>
      <c r="BB69">
        <f ca="1"/>
        <v>0</v>
      </c>
      <c r="BC69">
        <f ca="1"/>
        <v>0</v>
      </c>
      <c r="BD69">
        <f ca="1"/>
        <v>0</v>
      </c>
      <c r="BE69">
        <f ca="1"/>
        <v>0</v>
      </c>
      <c r="BF69">
        <f ca="1"/>
        <v>0</v>
      </c>
      <c r="BG69">
        <f ca="1"/>
        <v>0</v>
      </c>
      <c r="BH69">
        <f ca="1"/>
        <v>0</v>
      </c>
      <c r="BI69">
        <f ca="1"/>
        <v>0</v>
      </c>
      <c r="BJ69">
        <f ca="1"/>
        <v>0</v>
      </c>
      <c r="BK69">
        <f ca="1"/>
        <v>0</v>
      </c>
      <c r="BL69">
        <f ca="1"/>
        <v>0</v>
      </c>
      <c r="BM69">
        <f ca="1"/>
        <v>0</v>
      </c>
      <c r="BN69">
        <f ca="1"/>
        <v>0</v>
      </c>
      <c r="BO69">
        <f ca="1"/>
        <v>0</v>
      </c>
      <c r="BP69">
        <f ca="1"/>
        <v>0</v>
      </c>
      <c r="BQ69">
        <f ca="1"/>
        <v>0</v>
      </c>
      <c r="BR69" t="str">
        <f ca="1"/>
        <v/>
      </c>
      <c r="BS69">
        <f ca="1"/>
        <v>0</v>
      </c>
      <c r="BT69">
        <f ca="1"/>
        <v>0</v>
      </c>
      <c r="BU69" t="b">
        <f ca="1"/>
        <v>0</v>
      </c>
      <c r="BV69" t="b">
        <f ca="1"/>
        <v>0</v>
      </c>
      <c r="BW69">
        <f ca="1"/>
        <v>0</v>
      </c>
      <c r="BX69">
        <f ca="1"/>
        <v>0</v>
      </c>
      <c r="BY69">
        <f ca="1"/>
        <v>0</v>
      </c>
      <c r="BZ69">
        <f ca="1"/>
        <v>0</v>
      </c>
      <c r="CA69">
        <f ca="1"/>
        <v>1</v>
      </c>
      <c r="CB69">
        <f ca="1"/>
        <v>0</v>
      </c>
      <c r="CC69" t="b">
        <f ca="1"/>
        <v>0</v>
      </c>
      <c r="CD69" t="b">
        <f ca="1"/>
        <v>1</v>
      </c>
      <c r="CE69">
        <f ca="1"/>
        <v>0</v>
      </c>
      <c r="CF69">
        <f ca="1"/>
        <v>0</v>
      </c>
      <c r="CG69">
        <f ca="1"/>
        <v>0</v>
      </c>
      <c r="CH69">
        <f ca="1"/>
        <v>0</v>
      </c>
      <c r="CI69" t="b">
        <f ca="1"/>
        <v>0</v>
      </c>
      <c r="CJ69">
        <f ca="1"/>
        <v>0</v>
      </c>
      <c r="CK69">
        <f ca="1"/>
        <v>0</v>
      </c>
      <c r="CL69">
        <f ca="1"/>
        <v>0</v>
      </c>
      <c r="CM69">
        <f ca="1"/>
        <v>0</v>
      </c>
      <c r="CN69">
        <f ca="1"/>
        <v>0</v>
      </c>
      <c r="CO69">
        <f ca="1"/>
        <v>0</v>
      </c>
      <c r="CP69">
        <f ca="1"/>
        <v>0</v>
      </c>
      <c r="CQ69">
        <f ca="1"/>
        <v>0</v>
      </c>
      <c r="CR69">
        <f ca="1"/>
        <v>0</v>
      </c>
      <c r="CS69">
        <f ca="1"/>
        <v>0</v>
      </c>
      <c r="CT69">
        <f ca="1"/>
        <v>0</v>
      </c>
      <c r="CU69">
        <f ca="1"/>
        <v>0</v>
      </c>
      <c r="CV69">
        <f ca="1"/>
        <v>0</v>
      </c>
      <c r="CW69">
        <f ca="1"/>
        <v>0</v>
      </c>
      <c r="CX69">
        <f ca="1"/>
        <v>0</v>
      </c>
      <c r="CY69">
        <f ca="1"/>
        <v>0</v>
      </c>
      <c r="CZ69">
        <f ca="1"/>
        <v>0</v>
      </c>
      <c r="DA69">
        <f ca="1"/>
        <v>0</v>
      </c>
      <c r="DB69" t="b">
        <f ca="1"/>
        <v>0</v>
      </c>
      <c r="DC69" t="b">
        <f ca="1"/>
        <v>0</v>
      </c>
      <c r="DD69">
        <f ca="1"/>
        <v>0</v>
      </c>
      <c r="DE69" t="b">
        <f ca="1"/>
        <v>0</v>
      </c>
      <c r="DF69">
        <f ca="1"/>
        <v>0</v>
      </c>
    </row>
    <row r="70" spans="1:110" x14ac:dyDescent="0.2">
      <c r="A70" t="str">
        <f ca="1"/>
        <v>6_1 Oregon</v>
      </c>
      <c r="B70">
        <f ca="1"/>
        <v>10</v>
      </c>
      <c r="C70">
        <f ca="1"/>
        <v>0</v>
      </c>
      <c r="D70">
        <f ca="1"/>
        <v>0</v>
      </c>
      <c r="E70">
        <f ca="1"/>
        <v>0</v>
      </c>
      <c r="F70">
        <f ca="1"/>
        <v>0</v>
      </c>
      <c r="G70">
        <f ca="1"/>
        <v>0</v>
      </c>
      <c r="H70">
        <f ca="1"/>
        <v>0</v>
      </c>
      <c r="I70">
        <f ca="1"/>
        <v>0</v>
      </c>
      <c r="J70" t="str">
        <f ca="1"/>
        <v>1:07</v>
      </c>
      <c r="K70" t="b">
        <f ca="1"/>
        <v>0</v>
      </c>
      <c r="L70" t="b">
        <f ca="1"/>
        <v>0</v>
      </c>
      <c r="M70" t="b">
        <f ca="1"/>
        <v>0</v>
      </c>
      <c r="N70" t="str">
        <f ca="1"/>
        <v>Ying</v>
      </c>
      <c r="O70" t="b">
        <f ca="1"/>
        <v>0</v>
      </c>
      <c r="P70">
        <f ca="1"/>
        <v>0</v>
      </c>
      <c r="Q70">
        <f ca="1"/>
        <v>0</v>
      </c>
      <c r="R70">
        <f ca="1"/>
        <v>0</v>
      </c>
      <c r="S70">
        <f ca="1"/>
        <v>0</v>
      </c>
      <c r="T70">
        <f ca="1"/>
        <v>0</v>
      </c>
      <c r="U70">
        <f ca="1"/>
        <v>0</v>
      </c>
      <c r="V70">
        <f ca="1"/>
        <v>0</v>
      </c>
      <c r="W70">
        <f ca="1"/>
        <v>0</v>
      </c>
      <c r="X70">
        <f ca="1"/>
        <v>0</v>
      </c>
      <c r="Y70">
        <f ca="1"/>
        <v>0</v>
      </c>
      <c r="Z70">
        <f ca="1"/>
        <v>10</v>
      </c>
      <c r="AA70">
        <f ca="1"/>
        <v>0</v>
      </c>
      <c r="AB70">
        <f ca="1"/>
        <v>0</v>
      </c>
      <c r="AC70">
        <f ca="1"/>
        <v>0</v>
      </c>
      <c r="AD70">
        <f ca="1"/>
        <v>0</v>
      </c>
      <c r="AE70">
        <f ca="1"/>
        <v>0</v>
      </c>
      <c r="AF70">
        <f ca="1"/>
        <v>0</v>
      </c>
      <c r="AG70">
        <f ca="1"/>
        <v>0</v>
      </c>
      <c r="AH70">
        <f ca="1"/>
        <v>0</v>
      </c>
      <c r="AI70">
        <f ca="1"/>
        <v>0</v>
      </c>
      <c r="AJ70">
        <f ca="1"/>
        <v>0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  <c r="AQ70">
        <f ca="1"/>
        <v>0</v>
      </c>
      <c r="AR70">
        <f ca="1"/>
        <v>0</v>
      </c>
      <c r="AS70">
        <f ca="1"/>
        <v>0</v>
      </c>
      <c r="AT70">
        <f ca="1"/>
        <v>0</v>
      </c>
      <c r="AU70">
        <f ca="1"/>
        <v>0</v>
      </c>
      <c r="AV70">
        <f ca="1"/>
        <v>0</v>
      </c>
      <c r="AW70">
        <f ca="1"/>
        <v>0</v>
      </c>
      <c r="AX70">
        <f ca="1"/>
        <v>0</v>
      </c>
      <c r="AY70">
        <f ca="1"/>
        <v>0</v>
      </c>
      <c r="AZ70">
        <f ca="1"/>
        <v>0</v>
      </c>
      <c r="BA70">
        <f ca="1"/>
        <v>0</v>
      </c>
      <c r="BB70">
        <f ca="1"/>
        <v>0</v>
      </c>
      <c r="BC70">
        <f ca="1"/>
        <v>0</v>
      </c>
      <c r="BD70">
        <f ca="1"/>
        <v>0</v>
      </c>
      <c r="BE70">
        <f ca="1"/>
        <v>0</v>
      </c>
      <c r="BF70">
        <f ca="1"/>
        <v>0</v>
      </c>
      <c r="BG70">
        <f ca="1"/>
        <v>0</v>
      </c>
      <c r="BH70">
        <f ca="1"/>
        <v>0</v>
      </c>
      <c r="BI70">
        <f ca="1"/>
        <v>0</v>
      </c>
      <c r="BJ70">
        <f ca="1"/>
        <v>0</v>
      </c>
      <c r="BK70">
        <f ca="1"/>
        <v>0</v>
      </c>
      <c r="BL70">
        <f ca="1"/>
        <v>0</v>
      </c>
      <c r="BM70">
        <f ca="1"/>
        <v>0</v>
      </c>
      <c r="BN70">
        <f ca="1"/>
        <v>0</v>
      </c>
      <c r="BO70">
        <f ca="1"/>
        <v>0</v>
      </c>
      <c r="BP70">
        <f ca="1"/>
        <v>0</v>
      </c>
      <c r="BQ70">
        <f ca="1"/>
        <v>0</v>
      </c>
      <c r="BR70" t="str">
        <f ca="1"/>
        <v/>
      </c>
      <c r="BS70">
        <f ca="1"/>
        <v>0</v>
      </c>
      <c r="BT70">
        <f ca="1"/>
        <v>0</v>
      </c>
      <c r="BU70" t="b">
        <f ca="1"/>
        <v>0</v>
      </c>
      <c r="BV70" t="b">
        <f ca="1"/>
        <v>0</v>
      </c>
      <c r="BW70">
        <f ca="1"/>
        <v>0</v>
      </c>
      <c r="BX70">
        <f ca="1"/>
        <v>0</v>
      </c>
      <c r="BY70">
        <f ca="1"/>
        <v>0</v>
      </c>
      <c r="BZ70">
        <f ca="1"/>
        <v>0</v>
      </c>
      <c r="CA70">
        <f ca="1"/>
        <v>1</v>
      </c>
      <c r="CB70">
        <f ca="1"/>
        <v>0</v>
      </c>
      <c r="CC70" t="b">
        <f ca="1"/>
        <v>1</v>
      </c>
      <c r="CD70" t="b">
        <f ca="1"/>
        <v>1</v>
      </c>
      <c r="CE70">
        <f ca="1"/>
        <v>0</v>
      </c>
      <c r="CF70">
        <f ca="1"/>
        <v>0</v>
      </c>
      <c r="CG70">
        <f ca="1"/>
        <v>0</v>
      </c>
      <c r="CH70">
        <f ca="1"/>
        <v>67</v>
      </c>
      <c r="CI70">
        <f ca="1"/>
        <v>113</v>
      </c>
      <c r="CJ70">
        <f ca="1"/>
        <v>0</v>
      </c>
      <c r="CK70">
        <f ca="1"/>
        <v>0</v>
      </c>
      <c r="CL70">
        <f ca="1"/>
        <v>0</v>
      </c>
      <c r="CM70">
        <f ca="1"/>
        <v>0</v>
      </c>
      <c r="CN70">
        <f ca="1"/>
        <v>0</v>
      </c>
      <c r="CO70">
        <f ca="1"/>
        <v>0</v>
      </c>
      <c r="CP70">
        <f ca="1"/>
        <v>0</v>
      </c>
      <c r="CQ70">
        <f ca="1"/>
        <v>0</v>
      </c>
      <c r="CR70">
        <f ca="1"/>
        <v>0</v>
      </c>
      <c r="CS70">
        <f ca="1"/>
        <v>0</v>
      </c>
      <c r="CT70">
        <f ca="1"/>
        <v>0</v>
      </c>
      <c r="CU70">
        <f ca="1"/>
        <v>0</v>
      </c>
      <c r="CV70">
        <f ca="1"/>
        <v>0</v>
      </c>
      <c r="CW70">
        <f ca="1"/>
        <v>0</v>
      </c>
      <c r="CX70">
        <f ca="1"/>
        <v>0</v>
      </c>
      <c r="CY70">
        <f ca="1"/>
        <v>0</v>
      </c>
      <c r="CZ70">
        <f ca="1"/>
        <v>0</v>
      </c>
      <c r="DA70">
        <f ca="1"/>
        <v>0</v>
      </c>
      <c r="DB70" t="b">
        <f ca="1"/>
        <v>0</v>
      </c>
      <c r="DC70" t="b">
        <f ca="1"/>
        <v>0</v>
      </c>
      <c r="DD70">
        <f ca="1"/>
        <v>0</v>
      </c>
      <c r="DE70" t="b">
        <f ca="1"/>
        <v>0</v>
      </c>
      <c r="DF70">
        <f ca="1"/>
        <v>0</v>
      </c>
    </row>
    <row r="71" spans="1:110" x14ac:dyDescent="0.2">
      <c r="A71" t="str">
        <f ca="1"/>
        <v>6_1 Oregon</v>
      </c>
      <c r="B71">
        <f ca="1"/>
        <v>11</v>
      </c>
      <c r="C71">
        <f ca="1"/>
        <v>0</v>
      </c>
      <c r="D71">
        <f ca="1"/>
        <v>0</v>
      </c>
      <c r="E71">
        <f ca="1"/>
        <v>0</v>
      </c>
      <c r="F71">
        <f ca="1"/>
        <v>0</v>
      </c>
      <c r="G71">
        <f ca="1"/>
        <v>0</v>
      </c>
      <c r="H71">
        <f ca="1"/>
        <v>0</v>
      </c>
      <c r="I71">
        <f ca="1"/>
        <v>0</v>
      </c>
      <c r="J71">
        <f ca="1"/>
        <v>0</v>
      </c>
      <c r="K71" t="b">
        <f ca="1"/>
        <v>0</v>
      </c>
      <c r="L71" t="b">
        <f ca="1"/>
        <v>0</v>
      </c>
      <c r="M71" t="b">
        <f ca="1"/>
        <v>0</v>
      </c>
      <c r="N71" t="str">
        <f ca="1"/>
        <v>Thermite</v>
      </c>
      <c r="O71" t="b">
        <f ca="1"/>
        <v>0</v>
      </c>
      <c r="P71">
        <f ca="1"/>
        <v>0</v>
      </c>
      <c r="Q71">
        <f ca="1"/>
        <v>0</v>
      </c>
      <c r="R71">
        <f ca="1"/>
        <v>0</v>
      </c>
      <c r="S71">
        <f ca="1"/>
        <v>0</v>
      </c>
      <c r="T71">
        <f ca="1"/>
        <v>0</v>
      </c>
      <c r="U71">
        <f ca="1"/>
        <v>0</v>
      </c>
      <c r="V71">
        <f ca="1"/>
        <v>0</v>
      </c>
      <c r="W71">
        <f ca="1"/>
        <v>0</v>
      </c>
      <c r="X71">
        <f ca="1"/>
        <v>0</v>
      </c>
      <c r="Y71">
        <f ca="1"/>
        <v>0</v>
      </c>
      <c r="Z71">
        <f ca="1"/>
        <v>11</v>
      </c>
      <c r="AA71">
        <f ca="1"/>
        <v>0</v>
      </c>
      <c r="AB71">
        <f ca="1"/>
        <v>0</v>
      </c>
      <c r="AC71">
        <f ca="1"/>
        <v>0</v>
      </c>
      <c r="AD71">
        <f ca="1"/>
        <v>0</v>
      </c>
      <c r="AE71">
        <f ca="1"/>
        <v>0</v>
      </c>
      <c r="AF71">
        <f ca="1"/>
        <v>0</v>
      </c>
      <c r="AG71">
        <f ca="1"/>
        <v>0</v>
      </c>
      <c r="AH71">
        <f ca="1"/>
        <v>0</v>
      </c>
      <c r="AI71">
        <f ca="1"/>
        <v>0</v>
      </c>
      <c r="AJ71">
        <f ca="1"/>
        <v>0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  <c r="AQ71">
        <f ca="1"/>
        <v>0</v>
      </c>
      <c r="AR71">
        <f ca="1"/>
        <v>0</v>
      </c>
      <c r="AS71">
        <f ca="1"/>
        <v>0</v>
      </c>
      <c r="AT71">
        <f ca="1"/>
        <v>0</v>
      </c>
      <c r="AU71">
        <f ca="1"/>
        <v>0</v>
      </c>
      <c r="AV71">
        <f ca="1"/>
        <v>0</v>
      </c>
      <c r="AW71">
        <f ca="1"/>
        <v>0</v>
      </c>
      <c r="AX71">
        <f ca="1"/>
        <v>0</v>
      </c>
      <c r="AY71">
        <f ca="1"/>
        <v>0</v>
      </c>
      <c r="AZ71">
        <f ca="1"/>
        <v>0</v>
      </c>
      <c r="BA71">
        <f ca="1"/>
        <v>0</v>
      </c>
      <c r="BB71">
        <f ca="1"/>
        <v>0</v>
      </c>
      <c r="BC71">
        <f ca="1"/>
        <v>0</v>
      </c>
      <c r="BD71">
        <f ca="1"/>
        <v>0</v>
      </c>
      <c r="BE71">
        <f ca="1"/>
        <v>0</v>
      </c>
      <c r="BF71">
        <f ca="1"/>
        <v>0</v>
      </c>
      <c r="BG71">
        <f ca="1"/>
        <v>0</v>
      </c>
      <c r="BH71">
        <f ca="1"/>
        <v>0</v>
      </c>
      <c r="BI71">
        <f ca="1"/>
        <v>0</v>
      </c>
      <c r="BJ71">
        <f ca="1"/>
        <v>0</v>
      </c>
      <c r="BK71">
        <f ca="1"/>
        <v>0</v>
      </c>
      <c r="BL71">
        <f ca="1"/>
        <v>0</v>
      </c>
      <c r="BM71">
        <f ca="1"/>
        <v>0</v>
      </c>
      <c r="BN71">
        <f ca="1"/>
        <v>0</v>
      </c>
      <c r="BO71">
        <f ca="1"/>
        <v>0</v>
      </c>
      <c r="BP71">
        <f ca="1"/>
        <v>0</v>
      </c>
      <c r="BQ71">
        <f ca="1"/>
        <v>0</v>
      </c>
      <c r="BR71" t="str">
        <f ca="1"/>
        <v/>
      </c>
      <c r="BS71">
        <f ca="1"/>
        <v>0</v>
      </c>
      <c r="BT71">
        <f ca="1"/>
        <v>0</v>
      </c>
      <c r="BU71" t="b">
        <f ca="1"/>
        <v>0</v>
      </c>
      <c r="BV71" t="b">
        <f ca="1"/>
        <v>0</v>
      </c>
      <c r="BW71">
        <f ca="1"/>
        <v>0</v>
      </c>
      <c r="BX71">
        <f ca="1"/>
        <v>0</v>
      </c>
      <c r="BY71">
        <f ca="1"/>
        <v>0</v>
      </c>
      <c r="BZ71">
        <f ca="1"/>
        <v>0</v>
      </c>
      <c r="CA71">
        <f ca="1"/>
        <v>0</v>
      </c>
      <c r="CB71">
        <f ca="1"/>
        <v>0</v>
      </c>
      <c r="CC71" t="b">
        <f ca="1"/>
        <v>0</v>
      </c>
      <c r="CD71" t="b">
        <f ca="1"/>
        <v>1</v>
      </c>
      <c r="CE71">
        <f ca="1"/>
        <v>0</v>
      </c>
      <c r="CF71">
        <f ca="1"/>
        <v>0</v>
      </c>
      <c r="CG71">
        <f ca="1"/>
        <v>0</v>
      </c>
      <c r="CH71">
        <f ca="1"/>
        <v>0</v>
      </c>
      <c r="CI71" t="b">
        <f ca="1"/>
        <v>0</v>
      </c>
      <c r="CJ71">
        <f ca="1"/>
        <v>0</v>
      </c>
      <c r="CK71">
        <f ca="1"/>
        <v>0</v>
      </c>
      <c r="CL71">
        <f ca="1"/>
        <v>0</v>
      </c>
      <c r="CM71">
        <f ca="1"/>
        <v>0</v>
      </c>
      <c r="CN71">
        <f ca="1"/>
        <v>0</v>
      </c>
      <c r="CO71">
        <f ca="1"/>
        <v>0</v>
      </c>
      <c r="CP71">
        <f ca="1"/>
        <v>0</v>
      </c>
      <c r="CQ71">
        <f ca="1"/>
        <v>0</v>
      </c>
      <c r="CR71">
        <f ca="1"/>
        <v>0</v>
      </c>
      <c r="CS71">
        <f ca="1"/>
        <v>0</v>
      </c>
      <c r="CT71">
        <f ca="1"/>
        <v>0</v>
      </c>
      <c r="CU71">
        <f ca="1"/>
        <v>0</v>
      </c>
      <c r="CV71">
        <f ca="1"/>
        <v>0</v>
      </c>
      <c r="CW71">
        <f ca="1"/>
        <v>0</v>
      </c>
      <c r="CX71">
        <f ca="1"/>
        <v>0</v>
      </c>
      <c r="CY71">
        <f ca="1"/>
        <v>0</v>
      </c>
      <c r="CZ71">
        <f ca="1"/>
        <v>0</v>
      </c>
      <c r="DA71">
        <f ca="1"/>
        <v>0</v>
      </c>
      <c r="DB71" t="b">
        <f ca="1"/>
        <v>0</v>
      </c>
      <c r="DC71" t="b">
        <f ca="1"/>
        <v>0</v>
      </c>
      <c r="DD71">
        <f ca="1"/>
        <v>0</v>
      </c>
      <c r="DE71" t="b">
        <f ca="1"/>
        <v>0</v>
      </c>
      <c r="DF71">
        <f ca="1"/>
        <v>0</v>
      </c>
    </row>
    <row r="72" spans="1:110" x14ac:dyDescent="0.2">
      <c r="A72" t="str">
        <f ca="1"/>
        <v>6_1 Oregon</v>
      </c>
      <c r="B72">
        <f ca="1"/>
        <v>12</v>
      </c>
      <c r="C72">
        <f ca="1"/>
        <v>0</v>
      </c>
      <c r="D72">
        <f ca="1"/>
        <v>0</v>
      </c>
      <c r="E72">
        <f ca="1"/>
        <v>0</v>
      </c>
      <c r="F72">
        <f ca="1"/>
        <v>0</v>
      </c>
      <c r="G72">
        <f ca="1"/>
        <v>0</v>
      </c>
      <c r="H72">
        <f ca="1"/>
        <v>0</v>
      </c>
      <c r="I72">
        <f ca="1"/>
        <v>0</v>
      </c>
      <c r="J72" t="str">
        <f ca="1"/>
        <v>0:49</v>
      </c>
      <c r="K72" t="b">
        <f ca="1"/>
        <v>0</v>
      </c>
      <c r="L72" t="b">
        <f ca="1"/>
        <v>0</v>
      </c>
      <c r="M72" t="b">
        <f ca="1"/>
        <v>0</v>
      </c>
      <c r="N72" t="str">
        <f ca="1"/>
        <v>Thermite</v>
      </c>
      <c r="O72" t="b">
        <f ca="1"/>
        <v>0</v>
      </c>
      <c r="P72">
        <f ca="1"/>
        <v>0</v>
      </c>
      <c r="Q72">
        <f ca="1"/>
        <v>0</v>
      </c>
      <c r="R72">
        <f ca="1"/>
        <v>0</v>
      </c>
      <c r="S72">
        <f ca="1"/>
        <v>0</v>
      </c>
      <c r="T72">
        <f ca="1"/>
        <v>0</v>
      </c>
      <c r="U72">
        <f ca="1"/>
        <v>0</v>
      </c>
      <c r="V72">
        <f ca="1"/>
        <v>0</v>
      </c>
      <c r="W72">
        <f ca="1"/>
        <v>0</v>
      </c>
      <c r="X72">
        <f ca="1"/>
        <v>0</v>
      </c>
      <c r="Y72">
        <f ca="1"/>
        <v>0</v>
      </c>
      <c r="Z72">
        <f ca="1"/>
        <v>12</v>
      </c>
      <c r="AA72">
        <f ca="1"/>
        <v>0</v>
      </c>
      <c r="AB72">
        <f ca="1"/>
        <v>0</v>
      </c>
      <c r="AC72">
        <f ca="1"/>
        <v>0</v>
      </c>
      <c r="AD72">
        <f ca="1"/>
        <v>0</v>
      </c>
      <c r="AE72">
        <f ca="1"/>
        <v>0</v>
      </c>
      <c r="AF72">
        <f ca="1"/>
        <v>0</v>
      </c>
      <c r="AG72">
        <f ca="1"/>
        <v>0</v>
      </c>
      <c r="AH72">
        <f ca="1"/>
        <v>0</v>
      </c>
      <c r="AI72">
        <f ca="1"/>
        <v>0</v>
      </c>
      <c r="AJ72">
        <f ca="1"/>
        <v>0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  <c r="AQ72">
        <f ca="1"/>
        <v>0</v>
      </c>
      <c r="AR72">
        <f ca="1"/>
        <v>0</v>
      </c>
      <c r="AS72">
        <f ca="1"/>
        <v>0</v>
      </c>
      <c r="AT72">
        <f ca="1"/>
        <v>0</v>
      </c>
      <c r="AU72">
        <f ca="1"/>
        <v>0</v>
      </c>
      <c r="AV72">
        <f ca="1"/>
        <v>0</v>
      </c>
      <c r="AW72">
        <f ca="1"/>
        <v>0</v>
      </c>
      <c r="AX72">
        <f ca="1"/>
        <v>0</v>
      </c>
      <c r="AY72">
        <f ca="1"/>
        <v>0</v>
      </c>
      <c r="AZ72">
        <f ca="1"/>
        <v>0</v>
      </c>
      <c r="BA72">
        <f ca="1"/>
        <v>0</v>
      </c>
      <c r="BB72">
        <f ca="1"/>
        <v>0</v>
      </c>
      <c r="BC72">
        <f ca="1"/>
        <v>0</v>
      </c>
      <c r="BD72">
        <f ca="1"/>
        <v>0</v>
      </c>
      <c r="BE72">
        <f ca="1"/>
        <v>0</v>
      </c>
      <c r="BF72">
        <f ca="1"/>
        <v>0</v>
      </c>
      <c r="BG72">
        <f ca="1"/>
        <v>0</v>
      </c>
      <c r="BH72">
        <f ca="1"/>
        <v>0</v>
      </c>
      <c r="BI72">
        <f ca="1"/>
        <v>0</v>
      </c>
      <c r="BJ72">
        <f ca="1"/>
        <v>0</v>
      </c>
      <c r="BK72">
        <f ca="1"/>
        <v>0</v>
      </c>
      <c r="BL72">
        <f ca="1"/>
        <v>0</v>
      </c>
      <c r="BM72">
        <f ca="1"/>
        <v>0</v>
      </c>
      <c r="BN72">
        <f ca="1"/>
        <v>0</v>
      </c>
      <c r="BO72">
        <f ca="1"/>
        <v>0</v>
      </c>
      <c r="BP72">
        <f ca="1"/>
        <v>0</v>
      </c>
      <c r="BQ72">
        <f ca="1"/>
        <v>0</v>
      </c>
      <c r="BR72" t="str">
        <f ca="1"/>
        <v/>
      </c>
      <c r="BS72">
        <f ca="1"/>
        <v>0</v>
      </c>
      <c r="BT72">
        <f ca="1"/>
        <v>0</v>
      </c>
      <c r="BU72" t="b">
        <f ca="1"/>
        <v>0</v>
      </c>
      <c r="BV72" t="b">
        <f ca="1"/>
        <v>0</v>
      </c>
      <c r="BW72">
        <f ca="1"/>
        <v>0</v>
      </c>
      <c r="BX72">
        <f ca="1"/>
        <v>0</v>
      </c>
      <c r="BY72">
        <f ca="1"/>
        <v>0</v>
      </c>
      <c r="BZ72">
        <f ca="1"/>
        <v>0</v>
      </c>
      <c r="CA72">
        <f ca="1"/>
        <v>1</v>
      </c>
      <c r="CB72">
        <f ca="1"/>
        <v>1</v>
      </c>
      <c r="CC72" t="b">
        <f ca="1"/>
        <v>0</v>
      </c>
      <c r="CD72" t="b">
        <f ca="1"/>
        <v>1</v>
      </c>
      <c r="CE72">
        <f ca="1"/>
        <v>0</v>
      </c>
      <c r="CF72">
        <f ca="1"/>
        <v>1</v>
      </c>
      <c r="CG72">
        <f ca="1"/>
        <v>0</v>
      </c>
      <c r="CH72">
        <f ca="1"/>
        <v>49</v>
      </c>
      <c r="CI72">
        <f ca="1"/>
        <v>131</v>
      </c>
      <c r="CJ72">
        <f ca="1"/>
        <v>0</v>
      </c>
      <c r="CK72">
        <f ca="1"/>
        <v>0</v>
      </c>
      <c r="CL72">
        <f ca="1"/>
        <v>0</v>
      </c>
      <c r="CM72">
        <f ca="1"/>
        <v>0</v>
      </c>
      <c r="CN72">
        <f ca="1"/>
        <v>0</v>
      </c>
      <c r="CO72">
        <f ca="1"/>
        <v>0</v>
      </c>
      <c r="CP72">
        <f ca="1"/>
        <v>0</v>
      </c>
      <c r="CQ72">
        <f ca="1"/>
        <v>0</v>
      </c>
      <c r="CR72">
        <f ca="1"/>
        <v>0</v>
      </c>
      <c r="CS72">
        <f ca="1"/>
        <v>0</v>
      </c>
      <c r="CT72">
        <f ca="1"/>
        <v>0</v>
      </c>
      <c r="CU72">
        <f ca="1"/>
        <v>0</v>
      </c>
      <c r="CV72">
        <f ca="1"/>
        <v>0</v>
      </c>
      <c r="CW72">
        <f ca="1"/>
        <v>0</v>
      </c>
      <c r="CX72">
        <f ca="1"/>
        <v>0</v>
      </c>
      <c r="CY72">
        <f ca="1"/>
        <v>0</v>
      </c>
      <c r="CZ72">
        <f ca="1"/>
        <v>0</v>
      </c>
      <c r="DA72">
        <f ca="1"/>
        <v>0</v>
      </c>
      <c r="DB72" t="b">
        <f ca="1"/>
        <v>0</v>
      </c>
      <c r="DC72" t="b">
        <f ca="1"/>
        <v>0</v>
      </c>
      <c r="DD72">
        <f ca="1"/>
        <v>0</v>
      </c>
      <c r="DE72" t="b">
        <f ca="1"/>
        <v>0</v>
      </c>
      <c r="DF72">
        <f ca="1"/>
        <v>0</v>
      </c>
    </row>
    <row r="73" spans="1:110" x14ac:dyDescent="0.2">
      <c r="A73" t="str">
        <f ca="1"/>
        <v>6_1 Chalet</v>
      </c>
      <c r="B73">
        <f ca="1"/>
        <v>1</v>
      </c>
      <c r="C73">
        <f ca="1"/>
        <v>0</v>
      </c>
      <c r="D73">
        <f ca="1"/>
        <v>0</v>
      </c>
      <c r="E73">
        <f ca="1"/>
        <v>0</v>
      </c>
      <c r="F73">
        <f ca="1"/>
        <v>0</v>
      </c>
      <c r="G73">
        <f ca="1"/>
        <v>0</v>
      </c>
      <c r="H73">
        <f ca="1"/>
        <v>0</v>
      </c>
      <c r="I73">
        <f ca="1"/>
        <v>0</v>
      </c>
      <c r="J73">
        <f ca="1"/>
        <v>0</v>
      </c>
      <c r="K73" t="b">
        <f ca="1"/>
        <v>0</v>
      </c>
      <c r="L73" t="b">
        <f ca="1"/>
        <v>0</v>
      </c>
      <c r="M73" t="b">
        <f ca="1"/>
        <v>0</v>
      </c>
      <c r="N73" t="str">
        <f ca="1"/>
        <v>Alibi</v>
      </c>
      <c r="O73" t="b">
        <f ca="1"/>
        <v>0</v>
      </c>
      <c r="P73">
        <f ca="1"/>
        <v>0</v>
      </c>
      <c r="Q73">
        <f ca="1"/>
        <v>0</v>
      </c>
      <c r="R73">
        <f ca="1"/>
        <v>0</v>
      </c>
      <c r="S73">
        <f ca="1"/>
        <v>0</v>
      </c>
      <c r="T73">
        <f ca="1"/>
        <v>0</v>
      </c>
      <c r="U73">
        <f ca="1"/>
        <v>0</v>
      </c>
      <c r="V73">
        <f ca="1"/>
        <v>0</v>
      </c>
      <c r="W73">
        <f ca="1"/>
        <v>0</v>
      </c>
      <c r="X73">
        <f ca="1"/>
        <v>0</v>
      </c>
      <c r="Y73">
        <f ca="1"/>
        <v>0</v>
      </c>
      <c r="Z73">
        <f ca="1"/>
        <v>1</v>
      </c>
      <c r="AA73">
        <f ca="1"/>
        <v>0</v>
      </c>
      <c r="AB73">
        <f ca="1"/>
        <v>0</v>
      </c>
      <c r="AC73">
        <f ca="1"/>
        <v>0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H73">
        <f ca="1"/>
        <v>0</v>
      </c>
      <c r="AI73">
        <f ca="1"/>
        <v>0</v>
      </c>
      <c r="AJ73">
        <f ca="1"/>
        <v>0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  <c r="AQ73">
        <f ca="1"/>
        <v>0</v>
      </c>
      <c r="AR73">
        <f ca="1"/>
        <v>0</v>
      </c>
      <c r="AS73">
        <f ca="1"/>
        <v>0</v>
      </c>
      <c r="AT73">
        <f ca="1"/>
        <v>0</v>
      </c>
      <c r="AU73">
        <f ca="1"/>
        <v>0</v>
      </c>
      <c r="AV73">
        <f ca="1"/>
        <v>0</v>
      </c>
      <c r="AW73">
        <f ca="1"/>
        <v>0</v>
      </c>
      <c r="AX73">
        <f ca="1"/>
        <v>0</v>
      </c>
      <c r="AY73">
        <f ca="1"/>
        <v>0</v>
      </c>
      <c r="AZ73">
        <f ca="1"/>
        <v>0</v>
      </c>
      <c r="BA73">
        <f ca="1"/>
        <v>0</v>
      </c>
      <c r="BB73">
        <f ca="1"/>
        <v>0</v>
      </c>
      <c r="BC73">
        <f ca="1"/>
        <v>0</v>
      </c>
      <c r="BD73">
        <f ca="1"/>
        <v>0</v>
      </c>
      <c r="BE73">
        <f ca="1"/>
        <v>0</v>
      </c>
      <c r="BF73">
        <f ca="1"/>
        <v>0</v>
      </c>
      <c r="BG73">
        <f ca="1"/>
        <v>0</v>
      </c>
      <c r="BH73">
        <f ca="1"/>
        <v>0</v>
      </c>
      <c r="BI73">
        <f ca="1"/>
        <v>0</v>
      </c>
      <c r="BJ73">
        <f ca="1"/>
        <v>0</v>
      </c>
      <c r="BK73">
        <f ca="1"/>
        <v>0</v>
      </c>
      <c r="BL73">
        <f ca="1"/>
        <v>0</v>
      </c>
      <c r="BM73">
        <f ca="1"/>
        <v>0</v>
      </c>
      <c r="BN73">
        <f ca="1"/>
        <v>0</v>
      </c>
      <c r="BO73">
        <f ca="1"/>
        <v>0</v>
      </c>
      <c r="BP73">
        <f ca="1"/>
        <v>0</v>
      </c>
      <c r="BQ73">
        <f ca="1"/>
        <v>0</v>
      </c>
      <c r="BR73" t="str">
        <f ca="1"/>
        <v/>
      </c>
      <c r="BS73">
        <f ca="1"/>
        <v>0</v>
      </c>
      <c r="BT73">
        <f ca="1"/>
        <v>0</v>
      </c>
      <c r="BU73" t="b">
        <f ca="1"/>
        <v>0</v>
      </c>
      <c r="BV73" t="b">
        <f ca="1"/>
        <v>0</v>
      </c>
      <c r="BW73">
        <f ca="1"/>
        <v>0</v>
      </c>
      <c r="BX73">
        <f ca="1"/>
        <v>0</v>
      </c>
      <c r="BY73">
        <f ca="1"/>
        <v>0</v>
      </c>
      <c r="BZ73">
        <f ca="1"/>
        <v>0</v>
      </c>
      <c r="CA73">
        <f ca="1"/>
        <v>4</v>
      </c>
      <c r="CB73">
        <f ca="1"/>
        <v>2</v>
      </c>
      <c r="CC73" t="b">
        <f ca="1"/>
        <v>1</v>
      </c>
      <c r="CD73" t="b">
        <f ca="1"/>
        <v>1</v>
      </c>
      <c r="CE73">
        <f ca="1"/>
        <v>0</v>
      </c>
      <c r="CF73">
        <f ca="1"/>
        <v>0</v>
      </c>
      <c r="CG73">
        <f ca="1"/>
        <v>0</v>
      </c>
      <c r="CH73">
        <f ca="1"/>
        <v>0</v>
      </c>
      <c r="CI73" t="b">
        <f ca="1"/>
        <v>0</v>
      </c>
      <c r="CJ73">
        <f ca="1"/>
        <v>0</v>
      </c>
      <c r="CK73">
        <f ca="1"/>
        <v>0</v>
      </c>
      <c r="CL73">
        <f ca="1"/>
        <v>0</v>
      </c>
      <c r="CM73">
        <f ca="1"/>
        <v>0</v>
      </c>
      <c r="CN73">
        <f ca="1"/>
        <v>0</v>
      </c>
      <c r="CO73">
        <f ca="1"/>
        <v>0</v>
      </c>
      <c r="CP73">
        <f ca="1"/>
        <v>0</v>
      </c>
      <c r="CQ73">
        <f ca="1"/>
        <v>0</v>
      </c>
      <c r="CR73">
        <f ca="1"/>
        <v>0</v>
      </c>
      <c r="CS73">
        <f ca="1"/>
        <v>0</v>
      </c>
      <c r="CT73">
        <f ca="1"/>
        <v>0</v>
      </c>
      <c r="CU73" t="b">
        <f ca="1"/>
        <v>0</v>
      </c>
      <c r="CV73" t="b">
        <f ca="1"/>
        <v>1</v>
      </c>
      <c r="CW73">
        <f ca="1"/>
        <v>7</v>
      </c>
      <c r="CX73" t="b">
        <f ca="1"/>
        <v>0</v>
      </c>
      <c r="CY73">
        <f ca="1"/>
        <v>0</v>
      </c>
      <c r="CZ73">
        <f ca="1"/>
        <v>4</v>
      </c>
      <c r="DA73">
        <f ca="1"/>
        <v>0</v>
      </c>
      <c r="DB73" t="b">
        <f ca="1"/>
        <v>0</v>
      </c>
      <c r="DC73" t="b">
        <f ca="1"/>
        <v>0</v>
      </c>
      <c r="DD73">
        <f ca="1"/>
        <v>0</v>
      </c>
      <c r="DE73" t="b">
        <f ca="1"/>
        <v>1</v>
      </c>
      <c r="DF73">
        <f ca="1"/>
        <v>0</v>
      </c>
    </row>
    <row r="74" spans="1:110" x14ac:dyDescent="0.2">
      <c r="A74" t="str">
        <f ca="1"/>
        <v>6_1 Chalet</v>
      </c>
      <c r="B74">
        <f ca="1"/>
        <v>2</v>
      </c>
      <c r="C74">
        <f ca="1"/>
        <v>0</v>
      </c>
      <c r="D74">
        <f ca="1"/>
        <v>0</v>
      </c>
      <c r="E74">
        <f ca="1"/>
        <v>0</v>
      </c>
      <c r="F74">
        <f ca="1"/>
        <v>0</v>
      </c>
      <c r="G74">
        <f ca="1"/>
        <v>0</v>
      </c>
      <c r="H74">
        <f ca="1"/>
        <v>0</v>
      </c>
      <c r="I74">
        <f ca="1"/>
        <v>0</v>
      </c>
      <c r="J74" t="str">
        <f ca="1"/>
        <v>0:08</v>
      </c>
      <c r="K74" t="b">
        <f ca="1"/>
        <v>0</v>
      </c>
      <c r="L74" t="b">
        <f ca="1"/>
        <v>0</v>
      </c>
      <c r="M74" t="b">
        <f ca="1"/>
        <v>0</v>
      </c>
      <c r="N74" t="str">
        <f ca="1"/>
        <v>Maestro</v>
      </c>
      <c r="O74" t="b">
        <f ca="1"/>
        <v>0</v>
      </c>
      <c r="P74">
        <f ca="1"/>
        <v>0</v>
      </c>
      <c r="Q74">
        <f ca="1"/>
        <v>0</v>
      </c>
      <c r="R74">
        <f ca="1"/>
        <v>0</v>
      </c>
      <c r="S74">
        <f ca="1"/>
        <v>0</v>
      </c>
      <c r="T74">
        <f ca="1"/>
        <v>0</v>
      </c>
      <c r="U74">
        <f ca="1"/>
        <v>0</v>
      </c>
      <c r="V74">
        <f ca="1"/>
        <v>0</v>
      </c>
      <c r="W74">
        <f ca="1"/>
        <v>0</v>
      </c>
      <c r="X74">
        <f ca="1"/>
        <v>0</v>
      </c>
      <c r="Y74">
        <f ca="1"/>
        <v>0</v>
      </c>
      <c r="Z74">
        <f ca="1"/>
        <v>2</v>
      </c>
      <c r="AA74">
        <f ca="1"/>
        <v>0</v>
      </c>
      <c r="AB74">
        <f ca="1"/>
        <v>0</v>
      </c>
      <c r="AC74">
        <f ca="1"/>
        <v>0</v>
      </c>
      <c r="AD74">
        <f ca="1"/>
        <v>0</v>
      </c>
      <c r="AE74">
        <f ca="1"/>
        <v>0</v>
      </c>
      <c r="AF74">
        <f ca="1"/>
        <v>0</v>
      </c>
      <c r="AG74">
        <f ca="1"/>
        <v>0</v>
      </c>
      <c r="AH74">
        <f ca="1"/>
        <v>0</v>
      </c>
      <c r="AI74">
        <f ca="1"/>
        <v>0</v>
      </c>
      <c r="AJ74">
        <f ca="1"/>
        <v>0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  <c r="AQ74">
        <f ca="1"/>
        <v>0</v>
      </c>
      <c r="AR74">
        <f ca="1"/>
        <v>0</v>
      </c>
      <c r="AS74">
        <f ca="1"/>
        <v>0</v>
      </c>
      <c r="AT74">
        <f ca="1"/>
        <v>0</v>
      </c>
      <c r="AU74">
        <f ca="1"/>
        <v>0</v>
      </c>
      <c r="AV74">
        <f ca="1"/>
        <v>0</v>
      </c>
      <c r="AW74">
        <f ca="1"/>
        <v>0</v>
      </c>
      <c r="AX74">
        <f ca="1"/>
        <v>0</v>
      </c>
      <c r="AY74">
        <f ca="1"/>
        <v>0</v>
      </c>
      <c r="AZ74">
        <f ca="1"/>
        <v>0</v>
      </c>
      <c r="BA74">
        <f ca="1"/>
        <v>0</v>
      </c>
      <c r="BB74">
        <f ca="1"/>
        <v>0</v>
      </c>
      <c r="BC74">
        <f ca="1"/>
        <v>0</v>
      </c>
      <c r="BD74">
        <f ca="1"/>
        <v>0</v>
      </c>
      <c r="BE74">
        <f ca="1"/>
        <v>0</v>
      </c>
      <c r="BF74">
        <f ca="1"/>
        <v>0</v>
      </c>
      <c r="BG74">
        <f ca="1"/>
        <v>0</v>
      </c>
      <c r="BH74">
        <f ca="1"/>
        <v>0</v>
      </c>
      <c r="BI74">
        <f ca="1"/>
        <v>0</v>
      </c>
      <c r="BJ74">
        <f ca="1"/>
        <v>0</v>
      </c>
      <c r="BK74">
        <f ca="1"/>
        <v>0</v>
      </c>
      <c r="BL74">
        <f ca="1"/>
        <v>0</v>
      </c>
      <c r="BM74">
        <f ca="1"/>
        <v>0</v>
      </c>
      <c r="BN74">
        <f ca="1"/>
        <v>0</v>
      </c>
      <c r="BO74">
        <f ca="1"/>
        <v>0</v>
      </c>
      <c r="BP74">
        <f ca="1"/>
        <v>0</v>
      </c>
      <c r="BQ74">
        <f ca="1"/>
        <v>0</v>
      </c>
      <c r="BR74" t="str">
        <f ca="1"/>
        <v/>
      </c>
      <c r="BS74">
        <f ca="1"/>
        <v>0</v>
      </c>
      <c r="BT74">
        <f ca="1"/>
        <v>0</v>
      </c>
      <c r="BU74" t="b">
        <f ca="1"/>
        <v>0</v>
      </c>
      <c r="BV74" t="b">
        <f ca="1"/>
        <v>0</v>
      </c>
      <c r="BW74">
        <f ca="1"/>
        <v>0</v>
      </c>
      <c r="BX74">
        <f ca="1"/>
        <v>0</v>
      </c>
      <c r="BY74">
        <f ca="1"/>
        <v>0</v>
      </c>
      <c r="BZ74">
        <f ca="1"/>
        <v>0</v>
      </c>
      <c r="CA74">
        <f ca="1"/>
        <v>0</v>
      </c>
      <c r="CB74">
        <f ca="1"/>
        <v>0</v>
      </c>
      <c r="CC74" t="b">
        <f ca="1"/>
        <v>0</v>
      </c>
      <c r="CD74" t="b">
        <f ca="1"/>
        <v>0</v>
      </c>
      <c r="CE74">
        <f ca="1"/>
        <v>0</v>
      </c>
      <c r="CF74">
        <f ca="1"/>
        <v>0</v>
      </c>
      <c r="CG74">
        <f ca="1"/>
        <v>0</v>
      </c>
      <c r="CH74">
        <f ca="1"/>
        <v>8</v>
      </c>
      <c r="CI74">
        <f ca="1"/>
        <v>172</v>
      </c>
      <c r="CJ74">
        <f ca="1"/>
        <v>0</v>
      </c>
      <c r="CK74">
        <f ca="1"/>
        <v>0</v>
      </c>
      <c r="CL74">
        <f ca="1"/>
        <v>0</v>
      </c>
      <c r="CM74">
        <f ca="1"/>
        <v>0</v>
      </c>
      <c r="CN74">
        <f ca="1"/>
        <v>0</v>
      </c>
      <c r="CO74">
        <f ca="1"/>
        <v>0</v>
      </c>
      <c r="CP74">
        <f ca="1"/>
        <v>0</v>
      </c>
      <c r="CQ74">
        <f ca="1"/>
        <v>0</v>
      </c>
      <c r="CR74">
        <f ca="1"/>
        <v>0</v>
      </c>
      <c r="CS74">
        <f ca="1"/>
        <v>0</v>
      </c>
      <c r="CT74">
        <f ca="1"/>
        <v>0</v>
      </c>
      <c r="CU74" t="b">
        <f ca="1"/>
        <v>0</v>
      </c>
      <c r="CV74" t="b">
        <f ca="1"/>
        <v>0</v>
      </c>
      <c r="CW74">
        <f ca="1"/>
        <v>83</v>
      </c>
      <c r="CX74">
        <f ca="1"/>
        <v>172</v>
      </c>
      <c r="CY74">
        <f ca="1"/>
        <v>0</v>
      </c>
      <c r="CZ74">
        <f ca="1"/>
        <v>0</v>
      </c>
      <c r="DA74">
        <f ca="1"/>
        <v>0</v>
      </c>
      <c r="DB74" t="b">
        <f ca="1"/>
        <v>0</v>
      </c>
      <c r="DC74" t="b">
        <f ca="1"/>
        <v>0</v>
      </c>
      <c r="DD74">
        <f ca="1"/>
        <v>0</v>
      </c>
      <c r="DE74" t="b">
        <f ca="1"/>
        <v>0</v>
      </c>
      <c r="DF74">
        <f ca="1"/>
        <v>0</v>
      </c>
    </row>
    <row r="75" spans="1:110" x14ac:dyDescent="0.2">
      <c r="A75" t="str">
        <f ca="1"/>
        <v>6_1 Chalet</v>
      </c>
      <c r="B75">
        <f ca="1"/>
        <v>3</v>
      </c>
      <c r="C75">
        <f ca="1"/>
        <v>0</v>
      </c>
      <c r="D75">
        <f ca="1"/>
        <v>0</v>
      </c>
      <c r="E75">
        <f ca="1"/>
        <v>0</v>
      </c>
      <c r="F75">
        <f ca="1"/>
        <v>0</v>
      </c>
      <c r="G75">
        <f ca="1"/>
        <v>0</v>
      </c>
      <c r="H75">
        <f ca="1"/>
        <v>0</v>
      </c>
      <c r="I75">
        <f ca="1"/>
        <v>0</v>
      </c>
      <c r="J75" t="str">
        <f ca="1"/>
        <v>2:07</v>
      </c>
      <c r="K75" t="b">
        <f ca="1"/>
        <v>0</v>
      </c>
      <c r="L75" t="b">
        <f ca="1"/>
        <v>0</v>
      </c>
      <c r="M75" t="b">
        <f ca="1"/>
        <v>1</v>
      </c>
      <c r="N75" t="str">
        <f ca="1"/>
        <v>Smoke</v>
      </c>
      <c r="O75" t="b">
        <f ca="1"/>
        <v>0</v>
      </c>
      <c r="P75">
        <f ca="1"/>
        <v>0</v>
      </c>
      <c r="Q75">
        <f ca="1"/>
        <v>0</v>
      </c>
      <c r="R75">
        <f ca="1"/>
        <v>0</v>
      </c>
      <c r="S75">
        <f ca="1"/>
        <v>0</v>
      </c>
      <c r="T75">
        <f ca="1"/>
        <v>0</v>
      </c>
      <c r="U75">
        <f ca="1"/>
        <v>0</v>
      </c>
      <c r="V75">
        <f ca="1"/>
        <v>0</v>
      </c>
      <c r="W75">
        <f ca="1"/>
        <v>0</v>
      </c>
      <c r="X75">
        <f ca="1"/>
        <v>0</v>
      </c>
      <c r="Y75">
        <f ca="1"/>
        <v>0</v>
      </c>
      <c r="Z75">
        <f ca="1"/>
        <v>3</v>
      </c>
      <c r="AA75">
        <f ca="1"/>
        <v>0</v>
      </c>
      <c r="AB75">
        <f ca="1"/>
        <v>0</v>
      </c>
      <c r="AC75">
        <f ca="1"/>
        <v>0</v>
      </c>
      <c r="AD75">
        <f ca="1"/>
        <v>0</v>
      </c>
      <c r="AE75">
        <f ca="1"/>
        <v>0</v>
      </c>
      <c r="AF75">
        <f ca="1"/>
        <v>0</v>
      </c>
      <c r="AG75">
        <f ca="1"/>
        <v>0</v>
      </c>
      <c r="AH75">
        <f ca="1"/>
        <v>0</v>
      </c>
      <c r="AI75">
        <f ca="1"/>
        <v>0</v>
      </c>
      <c r="AJ75">
        <f ca="1"/>
        <v>0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  <c r="AQ75">
        <f ca="1"/>
        <v>0</v>
      </c>
      <c r="AR75">
        <f ca="1"/>
        <v>0</v>
      </c>
      <c r="AS75">
        <f ca="1"/>
        <v>0</v>
      </c>
      <c r="AT75">
        <f ca="1"/>
        <v>0</v>
      </c>
      <c r="AU75">
        <f ca="1"/>
        <v>0</v>
      </c>
      <c r="AV75">
        <f ca="1"/>
        <v>0</v>
      </c>
      <c r="AW75">
        <f ca="1"/>
        <v>0</v>
      </c>
      <c r="AX75">
        <f ca="1"/>
        <v>0</v>
      </c>
      <c r="AY75">
        <f ca="1"/>
        <v>0</v>
      </c>
      <c r="AZ75">
        <f ca="1"/>
        <v>0</v>
      </c>
      <c r="BA75">
        <f ca="1"/>
        <v>0</v>
      </c>
      <c r="BB75">
        <f ca="1"/>
        <v>0</v>
      </c>
      <c r="BC75">
        <f ca="1"/>
        <v>0</v>
      </c>
      <c r="BD75">
        <f ca="1"/>
        <v>0</v>
      </c>
      <c r="BE75">
        <f ca="1"/>
        <v>0</v>
      </c>
      <c r="BF75">
        <f ca="1"/>
        <v>0</v>
      </c>
      <c r="BG75">
        <f ca="1"/>
        <v>0</v>
      </c>
      <c r="BH75">
        <f ca="1"/>
        <v>0</v>
      </c>
      <c r="BI75">
        <f ca="1"/>
        <v>0</v>
      </c>
      <c r="BJ75">
        <f ca="1"/>
        <v>0</v>
      </c>
      <c r="BK75">
        <f ca="1"/>
        <v>0</v>
      </c>
      <c r="BL75">
        <f ca="1"/>
        <v>0</v>
      </c>
      <c r="BM75">
        <f ca="1"/>
        <v>0</v>
      </c>
      <c r="BN75">
        <f ca="1"/>
        <v>0</v>
      </c>
      <c r="BO75">
        <f ca="1"/>
        <v>0</v>
      </c>
      <c r="BP75">
        <f ca="1"/>
        <v>0</v>
      </c>
      <c r="BQ75">
        <f ca="1"/>
        <v>0</v>
      </c>
      <c r="BR75" t="str">
        <f ca="1"/>
        <v/>
      </c>
      <c r="BS75">
        <f ca="1"/>
        <v>0</v>
      </c>
      <c r="BT75">
        <f ca="1"/>
        <v>0</v>
      </c>
      <c r="BU75" t="b">
        <f ca="1"/>
        <v>0</v>
      </c>
      <c r="BV75" t="b">
        <f ca="1"/>
        <v>0</v>
      </c>
      <c r="BW75">
        <f ca="1"/>
        <v>0</v>
      </c>
      <c r="BX75">
        <f ca="1"/>
        <v>0</v>
      </c>
      <c r="BY75">
        <f ca="1"/>
        <v>0</v>
      </c>
      <c r="BZ75">
        <f ca="1"/>
        <v>0</v>
      </c>
      <c r="CA75">
        <f ca="1"/>
        <v>0</v>
      </c>
      <c r="CB75">
        <f ca="1"/>
        <v>0</v>
      </c>
      <c r="CC75" t="b">
        <f ca="1"/>
        <v>0</v>
      </c>
      <c r="CD75" t="b">
        <f ca="1"/>
        <v>0</v>
      </c>
      <c r="CE75">
        <f ca="1"/>
        <v>0</v>
      </c>
      <c r="CF75">
        <f ca="1"/>
        <v>0</v>
      </c>
      <c r="CG75">
        <f ca="1"/>
        <v>0</v>
      </c>
      <c r="CH75">
        <f ca="1"/>
        <v>127</v>
      </c>
      <c r="CI75">
        <f ca="1"/>
        <v>53</v>
      </c>
      <c r="CJ75">
        <f ca="1"/>
        <v>0</v>
      </c>
      <c r="CK75">
        <f ca="1"/>
        <v>0</v>
      </c>
      <c r="CL75">
        <f ca="1"/>
        <v>0</v>
      </c>
      <c r="CM75">
        <f ca="1"/>
        <v>0</v>
      </c>
      <c r="CN75">
        <f ca="1"/>
        <v>0</v>
      </c>
      <c r="CO75">
        <f ca="1"/>
        <v>0</v>
      </c>
      <c r="CP75">
        <f ca="1"/>
        <v>0</v>
      </c>
      <c r="CQ75">
        <f ca="1"/>
        <v>0</v>
      </c>
      <c r="CR75">
        <f ca="1"/>
        <v>0</v>
      </c>
      <c r="CS75">
        <f ca="1"/>
        <v>0</v>
      </c>
      <c r="CT75">
        <f ca="1"/>
        <v>0</v>
      </c>
      <c r="CU75" t="b">
        <f ca="1"/>
        <v>0</v>
      </c>
      <c r="CV75" t="b">
        <f ca="1"/>
        <v>0</v>
      </c>
      <c r="CW75">
        <f ca="1"/>
        <v>54</v>
      </c>
      <c r="CX75">
        <f ca="1"/>
        <v>53</v>
      </c>
      <c r="CY75">
        <f ca="1"/>
        <v>0</v>
      </c>
      <c r="CZ75">
        <f ca="1"/>
        <v>0</v>
      </c>
      <c r="DA75">
        <f ca="1"/>
        <v>0</v>
      </c>
      <c r="DB75" t="b">
        <f ca="1"/>
        <v>0</v>
      </c>
      <c r="DC75" t="b">
        <f ca="1"/>
        <v>0</v>
      </c>
      <c r="DD75">
        <f ca="1"/>
        <v>0</v>
      </c>
      <c r="DE75" t="b">
        <f ca="1"/>
        <v>0</v>
      </c>
      <c r="DF75">
        <f ca="1"/>
        <v>0</v>
      </c>
    </row>
    <row r="76" spans="1:110" x14ac:dyDescent="0.2">
      <c r="A76" t="str">
        <f ca="1"/>
        <v>6_1 Chalet</v>
      </c>
      <c r="B76">
        <f ca="1"/>
        <v>4</v>
      </c>
      <c r="C76">
        <f ca="1"/>
        <v>0</v>
      </c>
      <c r="D76">
        <f ca="1"/>
        <v>0</v>
      </c>
      <c r="E76">
        <f ca="1"/>
        <v>0</v>
      </c>
      <c r="F76">
        <f ca="1"/>
        <v>0</v>
      </c>
      <c r="G76">
        <f ca="1"/>
        <v>0</v>
      </c>
      <c r="H76">
        <f ca="1"/>
        <v>0</v>
      </c>
      <c r="I76">
        <f ca="1"/>
        <v>0</v>
      </c>
      <c r="J76" t="str">
        <f ca="1"/>
        <v>0:45</v>
      </c>
      <c r="K76" t="b">
        <f ca="1"/>
        <v>0</v>
      </c>
      <c r="L76" t="b">
        <f ca="1"/>
        <v>0</v>
      </c>
      <c r="M76" t="b">
        <f ca="1"/>
        <v>0</v>
      </c>
      <c r="N76" t="str">
        <f ca="1"/>
        <v>Alibi</v>
      </c>
      <c r="O76" t="b">
        <f ca="1"/>
        <v>0</v>
      </c>
      <c r="P76">
        <f ca="1"/>
        <v>0</v>
      </c>
      <c r="Q76">
        <f ca="1"/>
        <v>0</v>
      </c>
      <c r="R76">
        <f ca="1"/>
        <v>0</v>
      </c>
      <c r="S76">
        <f ca="1"/>
        <v>0</v>
      </c>
      <c r="T76">
        <f ca="1"/>
        <v>0</v>
      </c>
      <c r="U76">
        <f ca="1"/>
        <v>0</v>
      </c>
      <c r="V76">
        <f ca="1"/>
        <v>0</v>
      </c>
      <c r="W76">
        <f ca="1"/>
        <v>0</v>
      </c>
      <c r="X76">
        <f ca="1"/>
        <v>0</v>
      </c>
      <c r="Y76">
        <f ca="1"/>
        <v>0</v>
      </c>
      <c r="Z76">
        <f ca="1"/>
        <v>4</v>
      </c>
      <c r="AA76">
        <f ca="1"/>
        <v>0</v>
      </c>
      <c r="AB76">
        <f ca="1"/>
        <v>0</v>
      </c>
      <c r="AC76">
        <f ca="1"/>
        <v>0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H76">
        <f ca="1"/>
        <v>0</v>
      </c>
      <c r="AI76">
        <f ca="1"/>
        <v>0</v>
      </c>
      <c r="AJ76">
        <f ca="1"/>
        <v>0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  <c r="AQ76">
        <f ca="1"/>
        <v>0</v>
      </c>
      <c r="AR76">
        <f ca="1"/>
        <v>0</v>
      </c>
      <c r="AS76">
        <f ca="1"/>
        <v>0</v>
      </c>
      <c r="AT76">
        <f ca="1"/>
        <v>0</v>
      </c>
      <c r="AU76">
        <f ca="1"/>
        <v>0</v>
      </c>
      <c r="AV76">
        <f ca="1"/>
        <v>0</v>
      </c>
      <c r="AW76">
        <f ca="1"/>
        <v>0</v>
      </c>
      <c r="AX76">
        <f ca="1"/>
        <v>0</v>
      </c>
      <c r="AY76">
        <f ca="1"/>
        <v>0</v>
      </c>
      <c r="AZ76">
        <f ca="1"/>
        <v>0</v>
      </c>
      <c r="BA76">
        <f ca="1"/>
        <v>0</v>
      </c>
      <c r="BB76">
        <f ca="1"/>
        <v>0</v>
      </c>
      <c r="BC76">
        <f ca="1"/>
        <v>0</v>
      </c>
      <c r="BD76">
        <f ca="1"/>
        <v>0</v>
      </c>
      <c r="BE76">
        <f ca="1"/>
        <v>0</v>
      </c>
      <c r="BF76">
        <f ca="1"/>
        <v>0</v>
      </c>
      <c r="BG76">
        <f ca="1"/>
        <v>0</v>
      </c>
      <c r="BH76">
        <f ca="1"/>
        <v>0</v>
      </c>
      <c r="BI76">
        <f ca="1"/>
        <v>0</v>
      </c>
      <c r="BJ76">
        <f ca="1"/>
        <v>0</v>
      </c>
      <c r="BK76">
        <f ca="1"/>
        <v>0</v>
      </c>
      <c r="BL76">
        <f ca="1"/>
        <v>0</v>
      </c>
      <c r="BM76">
        <f ca="1"/>
        <v>0</v>
      </c>
      <c r="BN76">
        <f ca="1"/>
        <v>0</v>
      </c>
      <c r="BO76">
        <f ca="1"/>
        <v>0</v>
      </c>
      <c r="BP76">
        <f ca="1"/>
        <v>0</v>
      </c>
      <c r="BQ76">
        <f ca="1"/>
        <v>0</v>
      </c>
      <c r="BR76" t="str">
        <f ca="1"/>
        <v/>
      </c>
      <c r="BS76">
        <f ca="1"/>
        <v>0</v>
      </c>
      <c r="BT76">
        <f ca="1"/>
        <v>0</v>
      </c>
      <c r="BU76" t="b">
        <f ca="1"/>
        <v>0</v>
      </c>
      <c r="BV76" t="b">
        <f ca="1"/>
        <v>0</v>
      </c>
      <c r="BW76">
        <f ca="1"/>
        <v>0</v>
      </c>
      <c r="BX76">
        <f ca="1"/>
        <v>0</v>
      </c>
      <c r="BY76">
        <f ca="1"/>
        <v>0</v>
      </c>
      <c r="BZ76">
        <f ca="1"/>
        <v>0</v>
      </c>
      <c r="CA76">
        <f ca="1"/>
        <v>0</v>
      </c>
      <c r="CB76">
        <f ca="1"/>
        <v>0</v>
      </c>
      <c r="CC76" t="b">
        <f ca="1"/>
        <v>0</v>
      </c>
      <c r="CD76" t="b">
        <f ca="1"/>
        <v>0</v>
      </c>
      <c r="CE76">
        <f ca="1"/>
        <v>0</v>
      </c>
      <c r="CF76">
        <f ca="1"/>
        <v>0</v>
      </c>
      <c r="CG76">
        <f ca="1"/>
        <v>0</v>
      </c>
      <c r="CH76">
        <f ca="1"/>
        <v>45</v>
      </c>
      <c r="CI76">
        <f ca="1"/>
        <v>135</v>
      </c>
      <c r="CJ76">
        <f ca="1"/>
        <v>0</v>
      </c>
      <c r="CK76">
        <f ca="1"/>
        <v>0</v>
      </c>
      <c r="CL76">
        <f ca="1"/>
        <v>0</v>
      </c>
      <c r="CM76">
        <f ca="1"/>
        <v>0</v>
      </c>
      <c r="CN76">
        <f ca="1"/>
        <v>0</v>
      </c>
      <c r="CO76">
        <f ca="1"/>
        <v>0</v>
      </c>
      <c r="CP76">
        <f ca="1"/>
        <v>0</v>
      </c>
      <c r="CQ76">
        <f ca="1"/>
        <v>0</v>
      </c>
      <c r="CR76">
        <f ca="1"/>
        <v>0</v>
      </c>
      <c r="CS76">
        <f ca="1"/>
        <v>0</v>
      </c>
      <c r="CT76">
        <f ca="1"/>
        <v>0</v>
      </c>
      <c r="CU76">
        <f ca="1"/>
        <v>0</v>
      </c>
      <c r="CV76" t="b">
        <f ca="1"/>
        <v>0</v>
      </c>
      <c r="CW76">
        <f ca="1"/>
        <v>0</v>
      </c>
      <c r="CX76">
        <f ca="1"/>
        <v>135</v>
      </c>
      <c r="CY76">
        <f ca="1"/>
        <v>0</v>
      </c>
      <c r="CZ76">
        <f ca="1"/>
        <v>0</v>
      </c>
      <c r="DA76">
        <f ca="1"/>
        <v>0</v>
      </c>
      <c r="DB76" t="b">
        <f ca="1"/>
        <v>0</v>
      </c>
      <c r="DC76" t="b">
        <f ca="1"/>
        <v>0</v>
      </c>
      <c r="DD76">
        <f ca="1"/>
        <v>0</v>
      </c>
      <c r="DE76" t="b">
        <f ca="1"/>
        <v>0</v>
      </c>
      <c r="DF76">
        <f ca="1"/>
        <v>0</v>
      </c>
    </row>
    <row r="77" spans="1:110" x14ac:dyDescent="0.2">
      <c r="A77" t="str">
        <f ca="1"/>
        <v>6_1 Chalet</v>
      </c>
      <c r="B77">
        <f ca="1"/>
        <v>5</v>
      </c>
      <c r="C77">
        <f ca="1"/>
        <v>0</v>
      </c>
      <c r="D77">
        <f ca="1"/>
        <v>0</v>
      </c>
      <c r="E77">
        <f ca="1"/>
        <v>0</v>
      </c>
      <c r="F77">
        <f ca="1"/>
        <v>0</v>
      </c>
      <c r="G77">
        <f ca="1"/>
        <v>0</v>
      </c>
      <c r="H77">
        <f ca="1"/>
        <v>0</v>
      </c>
      <c r="I77">
        <f ca="1"/>
        <v>0</v>
      </c>
      <c r="J77" t="str">
        <f ca="1"/>
        <v>1:04</v>
      </c>
      <c r="K77" t="b">
        <f ca="1"/>
        <v>0</v>
      </c>
      <c r="L77" t="b">
        <f ca="1"/>
        <v>1</v>
      </c>
      <c r="M77" t="b">
        <f ca="1"/>
        <v>0</v>
      </c>
      <c r="N77" t="str">
        <f ca="1"/>
        <v>Maestro</v>
      </c>
      <c r="O77" t="b">
        <f ca="1"/>
        <v>0</v>
      </c>
      <c r="P77">
        <f ca="1"/>
        <v>0</v>
      </c>
      <c r="Q77">
        <f ca="1"/>
        <v>0</v>
      </c>
      <c r="R77">
        <f ca="1"/>
        <v>0</v>
      </c>
      <c r="S77">
        <f ca="1"/>
        <v>0</v>
      </c>
      <c r="T77">
        <f ca="1"/>
        <v>0</v>
      </c>
      <c r="U77">
        <f ca="1"/>
        <v>0</v>
      </c>
      <c r="V77">
        <f ca="1"/>
        <v>0</v>
      </c>
      <c r="W77">
        <f ca="1"/>
        <v>0</v>
      </c>
      <c r="X77">
        <f ca="1"/>
        <v>0</v>
      </c>
      <c r="Y77">
        <f ca="1"/>
        <v>0</v>
      </c>
      <c r="Z77">
        <f ca="1"/>
        <v>5</v>
      </c>
      <c r="AA77">
        <f ca="1"/>
        <v>0</v>
      </c>
      <c r="AB77">
        <f ca="1"/>
        <v>0</v>
      </c>
      <c r="AC77">
        <f ca="1"/>
        <v>0</v>
      </c>
      <c r="AD77">
        <f ca="1"/>
        <v>0</v>
      </c>
      <c r="AE77">
        <f ca="1"/>
        <v>0</v>
      </c>
      <c r="AF77">
        <f ca="1"/>
        <v>0</v>
      </c>
      <c r="AG77">
        <f ca="1"/>
        <v>0</v>
      </c>
      <c r="AH77">
        <f ca="1"/>
        <v>0</v>
      </c>
      <c r="AI77">
        <f ca="1"/>
        <v>0</v>
      </c>
      <c r="AJ77">
        <f ca="1"/>
        <v>0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  <c r="AQ77">
        <f ca="1"/>
        <v>0</v>
      </c>
      <c r="AR77">
        <f ca="1"/>
        <v>0</v>
      </c>
      <c r="AS77">
        <f ca="1"/>
        <v>0</v>
      </c>
      <c r="AT77">
        <f ca="1"/>
        <v>0</v>
      </c>
      <c r="AU77">
        <f ca="1"/>
        <v>0</v>
      </c>
      <c r="AV77">
        <f ca="1"/>
        <v>0</v>
      </c>
      <c r="AW77">
        <f ca="1"/>
        <v>0</v>
      </c>
      <c r="AX77">
        <f ca="1"/>
        <v>0</v>
      </c>
      <c r="AY77">
        <f ca="1"/>
        <v>0</v>
      </c>
      <c r="AZ77">
        <f ca="1"/>
        <v>0</v>
      </c>
      <c r="BA77">
        <f ca="1"/>
        <v>0</v>
      </c>
      <c r="BB77">
        <f ca="1"/>
        <v>0</v>
      </c>
      <c r="BC77">
        <f ca="1"/>
        <v>0</v>
      </c>
      <c r="BD77">
        <f ca="1"/>
        <v>0</v>
      </c>
      <c r="BE77">
        <f ca="1"/>
        <v>0</v>
      </c>
      <c r="BF77">
        <f ca="1"/>
        <v>0</v>
      </c>
      <c r="BG77">
        <f ca="1"/>
        <v>0</v>
      </c>
      <c r="BH77">
        <f ca="1"/>
        <v>0</v>
      </c>
      <c r="BI77">
        <f ca="1"/>
        <v>0</v>
      </c>
      <c r="BJ77">
        <f ca="1"/>
        <v>0</v>
      </c>
      <c r="BK77">
        <f ca="1"/>
        <v>0</v>
      </c>
      <c r="BL77">
        <f ca="1"/>
        <v>0</v>
      </c>
      <c r="BM77">
        <f ca="1"/>
        <v>0</v>
      </c>
      <c r="BN77">
        <f ca="1"/>
        <v>0</v>
      </c>
      <c r="BO77">
        <f ca="1"/>
        <v>0</v>
      </c>
      <c r="BP77">
        <f ca="1"/>
        <v>0</v>
      </c>
      <c r="BQ77">
        <f ca="1"/>
        <v>0</v>
      </c>
      <c r="BR77" t="str">
        <f ca="1"/>
        <v/>
      </c>
      <c r="BS77">
        <f ca="1"/>
        <v>0</v>
      </c>
      <c r="BT77">
        <f ca="1"/>
        <v>0</v>
      </c>
      <c r="BU77" t="b">
        <f ca="1"/>
        <v>0</v>
      </c>
      <c r="BV77" t="b">
        <f ca="1"/>
        <v>0</v>
      </c>
      <c r="BW77">
        <f ca="1"/>
        <v>0</v>
      </c>
      <c r="BX77">
        <f ca="1"/>
        <v>0</v>
      </c>
      <c r="BY77">
        <f ca="1"/>
        <v>0</v>
      </c>
      <c r="BZ77">
        <f ca="1"/>
        <v>0</v>
      </c>
      <c r="CA77">
        <f ca="1"/>
        <v>0</v>
      </c>
      <c r="CB77">
        <f ca="1"/>
        <v>0</v>
      </c>
      <c r="CC77" t="b">
        <f ca="1"/>
        <v>0</v>
      </c>
      <c r="CD77" t="b">
        <f ca="1"/>
        <v>1</v>
      </c>
      <c r="CE77">
        <f ca="1"/>
        <v>0</v>
      </c>
      <c r="CF77">
        <f ca="1"/>
        <v>0</v>
      </c>
      <c r="CG77">
        <f ca="1"/>
        <v>0</v>
      </c>
      <c r="CH77">
        <f ca="1"/>
        <v>64</v>
      </c>
      <c r="CI77">
        <f ca="1"/>
        <v>116</v>
      </c>
      <c r="CJ77">
        <f ca="1"/>
        <v>0</v>
      </c>
      <c r="CK77">
        <f ca="1"/>
        <v>0</v>
      </c>
      <c r="CL77">
        <f ca="1"/>
        <v>0</v>
      </c>
      <c r="CM77">
        <f ca="1"/>
        <v>0</v>
      </c>
      <c r="CN77">
        <f ca="1"/>
        <v>0</v>
      </c>
      <c r="CO77">
        <f ca="1"/>
        <v>0</v>
      </c>
      <c r="CP77">
        <f ca="1"/>
        <v>0</v>
      </c>
      <c r="CQ77">
        <f ca="1"/>
        <v>0</v>
      </c>
      <c r="CR77">
        <f ca="1"/>
        <v>0</v>
      </c>
      <c r="CS77">
        <f ca="1"/>
        <v>0</v>
      </c>
      <c r="CT77">
        <f ca="1"/>
        <v>0</v>
      </c>
      <c r="CU77">
        <f ca="1"/>
        <v>0</v>
      </c>
      <c r="CV77" t="b">
        <f ca="1"/>
        <v>1</v>
      </c>
      <c r="CW77">
        <f ca="1"/>
        <v>0</v>
      </c>
      <c r="CX77">
        <f ca="1"/>
        <v>116</v>
      </c>
      <c r="CY77">
        <f ca="1"/>
        <v>0</v>
      </c>
      <c r="CZ77">
        <f ca="1"/>
        <v>0</v>
      </c>
      <c r="DA77">
        <f ca="1"/>
        <v>0</v>
      </c>
      <c r="DB77" t="b">
        <f ca="1"/>
        <v>1</v>
      </c>
      <c r="DC77" t="b">
        <f ca="1"/>
        <v>0</v>
      </c>
      <c r="DD77">
        <f ca="1"/>
        <v>0</v>
      </c>
      <c r="DE77" t="b">
        <f ca="1"/>
        <v>0</v>
      </c>
      <c r="DF77">
        <f ca="1"/>
        <v>0</v>
      </c>
    </row>
    <row r="78" spans="1:110" x14ac:dyDescent="0.2">
      <c r="A78" t="str">
        <f ca="1"/>
        <v>6_1 Chalet</v>
      </c>
      <c r="B78">
        <f ca="1"/>
        <v>6</v>
      </c>
      <c r="C78">
        <f ca="1"/>
        <v>0</v>
      </c>
      <c r="D78">
        <f ca="1"/>
        <v>0</v>
      </c>
      <c r="E78">
        <f ca="1"/>
        <v>0</v>
      </c>
      <c r="F78">
        <f ca="1"/>
        <v>0</v>
      </c>
      <c r="G78">
        <f ca="1"/>
        <v>0</v>
      </c>
      <c r="H78">
        <f ca="1"/>
        <v>0</v>
      </c>
      <c r="I78">
        <f ca="1"/>
        <v>0</v>
      </c>
      <c r="J78">
        <f ca="1"/>
        <v>0</v>
      </c>
      <c r="K78" t="b">
        <f ca="1"/>
        <v>0</v>
      </c>
      <c r="L78" t="b">
        <f ca="1"/>
        <v>0</v>
      </c>
      <c r="M78" t="b">
        <f ca="1"/>
        <v>0</v>
      </c>
      <c r="N78" t="str">
        <f ca="1"/>
        <v>Smoke</v>
      </c>
      <c r="O78" t="b">
        <f ca="1"/>
        <v>0</v>
      </c>
      <c r="P78">
        <f ca="1"/>
        <v>0</v>
      </c>
      <c r="Q78">
        <f ca="1"/>
        <v>0</v>
      </c>
      <c r="R78">
        <f ca="1"/>
        <v>0</v>
      </c>
      <c r="S78">
        <f ca="1"/>
        <v>0</v>
      </c>
      <c r="T78">
        <f ca="1"/>
        <v>0</v>
      </c>
      <c r="U78">
        <f ca="1"/>
        <v>0</v>
      </c>
      <c r="V78">
        <f ca="1"/>
        <v>0</v>
      </c>
      <c r="W78">
        <f ca="1"/>
        <v>0</v>
      </c>
      <c r="X78">
        <f ca="1"/>
        <v>0</v>
      </c>
      <c r="Y78">
        <f ca="1"/>
        <v>0</v>
      </c>
      <c r="Z78">
        <f ca="1"/>
        <v>6</v>
      </c>
      <c r="AA78">
        <f ca="1"/>
        <v>0</v>
      </c>
      <c r="AB78">
        <f ca="1"/>
        <v>0</v>
      </c>
      <c r="AC78">
        <f ca="1"/>
        <v>0</v>
      </c>
      <c r="AD78">
        <f ca="1"/>
        <v>0</v>
      </c>
      <c r="AE78">
        <f ca="1"/>
        <v>0</v>
      </c>
      <c r="AF78">
        <f ca="1"/>
        <v>0</v>
      </c>
      <c r="AG78">
        <f ca="1"/>
        <v>0</v>
      </c>
      <c r="AH78">
        <f ca="1"/>
        <v>0</v>
      </c>
      <c r="AI78">
        <f ca="1"/>
        <v>0</v>
      </c>
      <c r="AJ78">
        <f ca="1"/>
        <v>0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  <c r="AQ78">
        <f ca="1"/>
        <v>0</v>
      </c>
      <c r="AR78">
        <f ca="1"/>
        <v>0</v>
      </c>
      <c r="AS78">
        <f ca="1"/>
        <v>0</v>
      </c>
      <c r="AT78">
        <f ca="1"/>
        <v>0</v>
      </c>
      <c r="AU78">
        <f ca="1"/>
        <v>0</v>
      </c>
      <c r="AV78">
        <f ca="1"/>
        <v>0</v>
      </c>
      <c r="AW78">
        <f ca="1"/>
        <v>0</v>
      </c>
      <c r="AX78">
        <f ca="1"/>
        <v>0</v>
      </c>
      <c r="AY78">
        <f ca="1"/>
        <v>0</v>
      </c>
      <c r="AZ78">
        <f ca="1"/>
        <v>0</v>
      </c>
      <c r="BA78">
        <f ca="1"/>
        <v>0</v>
      </c>
      <c r="BB78">
        <f ca="1"/>
        <v>0</v>
      </c>
      <c r="BC78">
        <f ca="1"/>
        <v>0</v>
      </c>
      <c r="BD78">
        <f ca="1"/>
        <v>0</v>
      </c>
      <c r="BE78">
        <f ca="1"/>
        <v>0</v>
      </c>
      <c r="BF78">
        <f ca="1"/>
        <v>0</v>
      </c>
      <c r="BG78">
        <f ca="1"/>
        <v>0</v>
      </c>
      <c r="BH78">
        <f ca="1"/>
        <v>0</v>
      </c>
      <c r="BI78">
        <f ca="1"/>
        <v>0</v>
      </c>
      <c r="BJ78">
        <f ca="1"/>
        <v>0</v>
      </c>
      <c r="BK78">
        <f ca="1"/>
        <v>0</v>
      </c>
      <c r="BL78">
        <f ca="1"/>
        <v>0</v>
      </c>
      <c r="BM78">
        <f ca="1"/>
        <v>0</v>
      </c>
      <c r="BN78">
        <f ca="1"/>
        <v>0</v>
      </c>
      <c r="BO78">
        <f ca="1"/>
        <v>0</v>
      </c>
      <c r="BP78">
        <f ca="1"/>
        <v>0</v>
      </c>
      <c r="BQ78">
        <f ca="1"/>
        <v>0</v>
      </c>
      <c r="BR78" t="str">
        <f ca="1"/>
        <v/>
      </c>
      <c r="BS78">
        <f ca="1"/>
        <v>0</v>
      </c>
      <c r="BT78">
        <f ca="1"/>
        <v>0</v>
      </c>
      <c r="BU78" t="b">
        <f ca="1"/>
        <v>0</v>
      </c>
      <c r="BV78" t="b">
        <f ca="1"/>
        <v>0</v>
      </c>
      <c r="BW78">
        <f ca="1"/>
        <v>0</v>
      </c>
      <c r="BX78">
        <f ca="1"/>
        <v>0</v>
      </c>
      <c r="BY78">
        <f ca="1"/>
        <v>0</v>
      </c>
      <c r="BZ78">
        <f ca="1"/>
        <v>0</v>
      </c>
      <c r="CA78">
        <f ca="1"/>
        <v>0</v>
      </c>
      <c r="CB78">
        <f ca="1"/>
        <v>0</v>
      </c>
      <c r="CC78" t="b">
        <f ca="1"/>
        <v>0</v>
      </c>
      <c r="CD78" t="b">
        <f ca="1"/>
        <v>1</v>
      </c>
      <c r="CE78">
        <f ca="1"/>
        <v>0</v>
      </c>
      <c r="CF78">
        <f ca="1"/>
        <v>0</v>
      </c>
      <c r="CG78">
        <f ca="1"/>
        <v>0</v>
      </c>
      <c r="CH78">
        <f ca="1"/>
        <v>0</v>
      </c>
      <c r="CI78" t="b">
        <f ca="1"/>
        <v>0</v>
      </c>
      <c r="CJ78">
        <f ca="1"/>
        <v>0</v>
      </c>
      <c r="CK78">
        <f ca="1"/>
        <v>0</v>
      </c>
      <c r="CL78">
        <f ca="1"/>
        <v>0</v>
      </c>
      <c r="CM78">
        <f ca="1"/>
        <v>0</v>
      </c>
      <c r="CN78">
        <f ca="1"/>
        <v>0</v>
      </c>
      <c r="CO78">
        <f ca="1"/>
        <v>0</v>
      </c>
      <c r="CP78">
        <f ca="1"/>
        <v>0</v>
      </c>
      <c r="CQ78">
        <f ca="1"/>
        <v>0</v>
      </c>
      <c r="CR78">
        <f ca="1"/>
        <v>0</v>
      </c>
      <c r="CS78">
        <f ca="1"/>
        <v>0</v>
      </c>
      <c r="CT78">
        <f ca="1"/>
        <v>0</v>
      </c>
      <c r="CU78">
        <f ca="1"/>
        <v>0</v>
      </c>
      <c r="CV78" t="b">
        <f ca="1"/>
        <v>1</v>
      </c>
      <c r="CW78">
        <f ca="1"/>
        <v>0</v>
      </c>
      <c r="CX78" t="b">
        <f ca="1"/>
        <v>0</v>
      </c>
      <c r="CY78">
        <f ca="1"/>
        <v>0</v>
      </c>
      <c r="CZ78">
        <f ca="1"/>
        <v>0</v>
      </c>
      <c r="DA78">
        <f ca="1"/>
        <v>0</v>
      </c>
      <c r="DB78" t="b">
        <f ca="1"/>
        <v>0</v>
      </c>
      <c r="DC78" t="b">
        <f ca="1"/>
        <v>0</v>
      </c>
      <c r="DD78">
        <f ca="1"/>
        <v>0</v>
      </c>
      <c r="DE78" t="b">
        <f ca="1"/>
        <v>0</v>
      </c>
      <c r="DF78">
        <f ca="1"/>
        <v>0</v>
      </c>
    </row>
    <row r="79" spans="1:110" x14ac:dyDescent="0.2">
      <c r="A79" t="str">
        <f ca="1"/>
        <v>6_1 Chalet</v>
      </c>
      <c r="B79">
        <f ca="1"/>
        <v>7</v>
      </c>
      <c r="C79">
        <f ca="1"/>
        <v>0</v>
      </c>
      <c r="D79">
        <f ca="1"/>
        <v>0</v>
      </c>
      <c r="E79">
        <f ca="1"/>
        <v>0</v>
      </c>
      <c r="F79">
        <f ca="1"/>
        <v>0</v>
      </c>
      <c r="G79">
        <f ca="1"/>
        <v>0</v>
      </c>
      <c r="H79">
        <f ca="1"/>
        <v>0</v>
      </c>
      <c r="I79">
        <f ca="1"/>
        <v>0</v>
      </c>
      <c r="J79" t="str">
        <f ca="1"/>
        <v>2:53</v>
      </c>
      <c r="K79" t="b">
        <f ca="1"/>
        <v>0</v>
      </c>
      <c r="L79" t="b">
        <f ca="1"/>
        <v>0</v>
      </c>
      <c r="M79" t="b">
        <f ca="1"/>
        <v>1</v>
      </c>
      <c r="N79" t="str">
        <f ca="1"/>
        <v>Hibanna</v>
      </c>
      <c r="O79" t="b">
        <f ca="1"/>
        <v>0</v>
      </c>
      <c r="P79">
        <f ca="1"/>
        <v>0</v>
      </c>
      <c r="Q79">
        <f ca="1"/>
        <v>0</v>
      </c>
      <c r="R79">
        <f ca="1"/>
        <v>0</v>
      </c>
      <c r="S79">
        <f ca="1"/>
        <v>0</v>
      </c>
      <c r="T79">
        <f ca="1"/>
        <v>0</v>
      </c>
      <c r="U79">
        <f ca="1"/>
        <v>0</v>
      </c>
      <c r="V79">
        <f ca="1"/>
        <v>0</v>
      </c>
      <c r="W79">
        <f ca="1"/>
        <v>0</v>
      </c>
      <c r="X79">
        <f ca="1"/>
        <v>0</v>
      </c>
      <c r="Y79">
        <f ca="1"/>
        <v>0</v>
      </c>
      <c r="Z79">
        <f ca="1"/>
        <v>7</v>
      </c>
      <c r="AA79">
        <f ca="1"/>
        <v>0</v>
      </c>
      <c r="AB79">
        <f ca="1"/>
        <v>0</v>
      </c>
      <c r="AC79">
        <f ca="1"/>
        <v>0</v>
      </c>
      <c r="AD79">
        <f ca="1"/>
        <v>0</v>
      </c>
      <c r="AE79">
        <f ca="1"/>
        <v>0</v>
      </c>
      <c r="AF79">
        <f ca="1"/>
        <v>0</v>
      </c>
      <c r="AG79">
        <f ca="1"/>
        <v>0</v>
      </c>
      <c r="AH79">
        <f ca="1"/>
        <v>0</v>
      </c>
      <c r="AI79">
        <f ca="1"/>
        <v>0</v>
      </c>
      <c r="AJ79">
        <f ca="1"/>
        <v>0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  <c r="AQ79">
        <f ca="1"/>
        <v>0</v>
      </c>
      <c r="AR79">
        <f ca="1"/>
        <v>0</v>
      </c>
      <c r="AS79">
        <f ca="1"/>
        <v>0</v>
      </c>
      <c r="AT79">
        <f ca="1"/>
        <v>0</v>
      </c>
      <c r="AU79">
        <f ca="1"/>
        <v>0</v>
      </c>
      <c r="AV79">
        <f ca="1"/>
        <v>0</v>
      </c>
      <c r="AW79">
        <f ca="1"/>
        <v>0</v>
      </c>
      <c r="AX79">
        <f ca="1"/>
        <v>0</v>
      </c>
      <c r="AY79">
        <f ca="1"/>
        <v>0</v>
      </c>
      <c r="AZ79">
        <f ca="1"/>
        <v>0</v>
      </c>
      <c r="BA79">
        <f ca="1"/>
        <v>0</v>
      </c>
      <c r="BB79">
        <f ca="1"/>
        <v>0</v>
      </c>
      <c r="BC79">
        <f ca="1"/>
        <v>0</v>
      </c>
      <c r="BD79">
        <f ca="1"/>
        <v>0</v>
      </c>
      <c r="BE79">
        <f ca="1"/>
        <v>0</v>
      </c>
      <c r="BF79">
        <f ca="1"/>
        <v>0</v>
      </c>
      <c r="BG79">
        <f ca="1"/>
        <v>0</v>
      </c>
      <c r="BH79">
        <f ca="1"/>
        <v>0</v>
      </c>
      <c r="BI79">
        <f ca="1"/>
        <v>0</v>
      </c>
      <c r="BJ79">
        <f ca="1"/>
        <v>0</v>
      </c>
      <c r="BK79">
        <f ca="1"/>
        <v>0</v>
      </c>
      <c r="BL79">
        <f ca="1"/>
        <v>0</v>
      </c>
      <c r="BM79">
        <f ca="1"/>
        <v>0</v>
      </c>
      <c r="BN79">
        <f ca="1"/>
        <v>0</v>
      </c>
      <c r="BO79">
        <f ca="1"/>
        <v>0</v>
      </c>
      <c r="BP79">
        <f ca="1"/>
        <v>0</v>
      </c>
      <c r="BQ79">
        <f ca="1"/>
        <v>0</v>
      </c>
      <c r="BR79" t="str">
        <f ca="1"/>
        <v/>
      </c>
      <c r="BS79">
        <f ca="1"/>
        <v>0</v>
      </c>
      <c r="BT79">
        <f ca="1"/>
        <v>0</v>
      </c>
      <c r="BU79" t="b">
        <f ca="1"/>
        <v>0</v>
      </c>
      <c r="BV79" t="b">
        <f ca="1"/>
        <v>0</v>
      </c>
      <c r="BW79">
        <f ca="1"/>
        <v>0</v>
      </c>
      <c r="BX79">
        <f ca="1"/>
        <v>0</v>
      </c>
      <c r="BY79">
        <f ca="1"/>
        <v>0</v>
      </c>
      <c r="BZ79">
        <f ca="1"/>
        <v>0</v>
      </c>
      <c r="CA79">
        <f ca="1"/>
        <v>0</v>
      </c>
      <c r="CB79">
        <f ca="1"/>
        <v>0</v>
      </c>
      <c r="CC79" t="b">
        <f ca="1"/>
        <v>0</v>
      </c>
      <c r="CD79" t="b">
        <f ca="1"/>
        <v>0</v>
      </c>
      <c r="CE79">
        <f ca="1"/>
        <v>0</v>
      </c>
      <c r="CF79">
        <f ca="1"/>
        <v>0</v>
      </c>
      <c r="CG79">
        <f ca="1"/>
        <v>0</v>
      </c>
      <c r="CH79">
        <f ca="1"/>
        <v>173</v>
      </c>
      <c r="CI79">
        <f ca="1"/>
        <v>7</v>
      </c>
      <c r="CJ79">
        <f ca="1"/>
        <v>0</v>
      </c>
      <c r="CK79">
        <f ca="1"/>
        <v>0</v>
      </c>
      <c r="CL79">
        <f ca="1"/>
        <v>0</v>
      </c>
      <c r="CM79">
        <f ca="1"/>
        <v>0</v>
      </c>
      <c r="CN79">
        <f ca="1"/>
        <v>0</v>
      </c>
      <c r="CO79">
        <f ca="1"/>
        <v>0</v>
      </c>
      <c r="CP79">
        <f ca="1"/>
        <v>0</v>
      </c>
      <c r="CQ79">
        <f ca="1"/>
        <v>0</v>
      </c>
      <c r="CR79">
        <f ca="1"/>
        <v>0</v>
      </c>
      <c r="CS79">
        <f ca="1"/>
        <v>0</v>
      </c>
      <c r="CT79">
        <f ca="1"/>
        <v>0</v>
      </c>
      <c r="CU79">
        <f ca="1"/>
        <v>0</v>
      </c>
      <c r="CV79">
        <f ca="1"/>
        <v>0</v>
      </c>
      <c r="CW79">
        <f ca="1"/>
        <v>0</v>
      </c>
      <c r="CX79">
        <f ca="1"/>
        <v>0</v>
      </c>
      <c r="CY79">
        <f ca="1"/>
        <v>0</v>
      </c>
      <c r="CZ79">
        <f ca="1"/>
        <v>0</v>
      </c>
      <c r="DA79">
        <f ca="1"/>
        <v>0</v>
      </c>
      <c r="DB79" t="b">
        <f ca="1"/>
        <v>0</v>
      </c>
      <c r="DC79" t="b">
        <f ca="1"/>
        <v>0</v>
      </c>
      <c r="DD79">
        <f ca="1"/>
        <v>0</v>
      </c>
      <c r="DE79" t="b">
        <f ca="1"/>
        <v>0</v>
      </c>
      <c r="DF79">
        <f ca="1"/>
        <v>0</v>
      </c>
    </row>
    <row r="80" spans="1:110" x14ac:dyDescent="0.2">
      <c r="A80" t="str">
        <f ca="1"/>
        <v>6_1 Chalet</v>
      </c>
      <c r="B80">
        <f ca="1"/>
        <v>8</v>
      </c>
      <c r="C80">
        <f ca="1"/>
        <v>0</v>
      </c>
      <c r="D80">
        <f ca="1"/>
        <v>0</v>
      </c>
      <c r="E80">
        <f ca="1"/>
        <v>0</v>
      </c>
      <c r="F80">
        <f ca="1"/>
        <v>0</v>
      </c>
      <c r="G80">
        <f ca="1"/>
        <v>0</v>
      </c>
      <c r="H80">
        <f ca="1"/>
        <v>0</v>
      </c>
      <c r="I80">
        <f ca="1"/>
        <v>0</v>
      </c>
      <c r="J80" t="str">
        <f ca="1"/>
        <v>1:37</v>
      </c>
      <c r="K80" t="b">
        <f ca="1"/>
        <v>0</v>
      </c>
      <c r="L80" t="b">
        <f ca="1"/>
        <v>0</v>
      </c>
      <c r="M80" t="b">
        <f ca="1"/>
        <v>0</v>
      </c>
      <c r="N80" t="str">
        <f ca="1"/>
        <v>Ace</v>
      </c>
      <c r="O80" t="b">
        <f ca="1"/>
        <v>0</v>
      </c>
      <c r="P80">
        <f ca="1"/>
        <v>0</v>
      </c>
      <c r="Q80">
        <f ca="1"/>
        <v>0</v>
      </c>
      <c r="R80">
        <f ca="1"/>
        <v>0</v>
      </c>
      <c r="S80">
        <f ca="1"/>
        <v>0</v>
      </c>
      <c r="T80">
        <f ca="1"/>
        <v>0</v>
      </c>
      <c r="U80">
        <f ca="1"/>
        <v>0</v>
      </c>
      <c r="V80">
        <f ca="1"/>
        <v>0</v>
      </c>
      <c r="W80">
        <f ca="1"/>
        <v>0</v>
      </c>
      <c r="X80">
        <f ca="1"/>
        <v>0</v>
      </c>
      <c r="Y80">
        <f ca="1"/>
        <v>0</v>
      </c>
      <c r="Z80">
        <f ca="1"/>
        <v>8</v>
      </c>
      <c r="AA80">
        <f ca="1"/>
        <v>0</v>
      </c>
      <c r="AB80">
        <f ca="1"/>
        <v>0</v>
      </c>
      <c r="AC80">
        <f ca="1"/>
        <v>0</v>
      </c>
      <c r="AD80">
        <f ca="1"/>
        <v>0</v>
      </c>
      <c r="AE80">
        <f ca="1"/>
        <v>0</v>
      </c>
      <c r="AF80">
        <f ca="1"/>
        <v>0</v>
      </c>
      <c r="AG80">
        <f ca="1"/>
        <v>0</v>
      </c>
      <c r="AH80">
        <f ca="1"/>
        <v>0</v>
      </c>
      <c r="AI80">
        <f ca="1"/>
        <v>0</v>
      </c>
      <c r="AJ80">
        <f ca="1"/>
        <v>0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  <c r="AQ80">
        <f ca="1"/>
        <v>0</v>
      </c>
      <c r="AR80">
        <f ca="1"/>
        <v>0</v>
      </c>
      <c r="AS80">
        <f ca="1"/>
        <v>0</v>
      </c>
      <c r="AT80">
        <f ca="1"/>
        <v>0</v>
      </c>
      <c r="AU80">
        <f ca="1"/>
        <v>0</v>
      </c>
      <c r="AV80">
        <f ca="1"/>
        <v>0</v>
      </c>
      <c r="AW80">
        <f ca="1"/>
        <v>0</v>
      </c>
      <c r="AX80">
        <f ca="1"/>
        <v>0</v>
      </c>
      <c r="AY80">
        <f ca="1"/>
        <v>0</v>
      </c>
      <c r="AZ80">
        <f ca="1"/>
        <v>0</v>
      </c>
      <c r="BA80">
        <f ca="1"/>
        <v>0</v>
      </c>
      <c r="BB80">
        <f ca="1"/>
        <v>0</v>
      </c>
      <c r="BC80">
        <f ca="1"/>
        <v>0</v>
      </c>
      <c r="BD80">
        <f ca="1"/>
        <v>0</v>
      </c>
      <c r="BE80">
        <f ca="1"/>
        <v>0</v>
      </c>
      <c r="BF80">
        <f ca="1"/>
        <v>0</v>
      </c>
      <c r="BG80">
        <f ca="1"/>
        <v>0</v>
      </c>
      <c r="BH80">
        <f ca="1"/>
        <v>0</v>
      </c>
      <c r="BI80">
        <f ca="1"/>
        <v>0</v>
      </c>
      <c r="BJ80">
        <f ca="1"/>
        <v>0</v>
      </c>
      <c r="BK80">
        <f ca="1"/>
        <v>0</v>
      </c>
      <c r="BL80">
        <f ca="1"/>
        <v>0</v>
      </c>
      <c r="BM80">
        <f ca="1"/>
        <v>0</v>
      </c>
      <c r="BN80">
        <f ca="1"/>
        <v>0</v>
      </c>
      <c r="BO80">
        <f ca="1"/>
        <v>0</v>
      </c>
      <c r="BP80">
        <f ca="1"/>
        <v>0</v>
      </c>
      <c r="BQ80">
        <f ca="1"/>
        <v>0</v>
      </c>
      <c r="BR80" t="str">
        <f ca="1"/>
        <v/>
      </c>
      <c r="BS80">
        <f ca="1"/>
        <v>0</v>
      </c>
      <c r="BT80">
        <f ca="1"/>
        <v>0</v>
      </c>
      <c r="BU80" t="b">
        <f ca="1"/>
        <v>0</v>
      </c>
      <c r="BV80" t="b">
        <f ca="1"/>
        <v>0</v>
      </c>
      <c r="BW80">
        <f ca="1"/>
        <v>0</v>
      </c>
      <c r="BX80">
        <f ca="1"/>
        <v>0</v>
      </c>
      <c r="BY80">
        <f ca="1"/>
        <v>0</v>
      </c>
      <c r="BZ80">
        <f ca="1"/>
        <v>0</v>
      </c>
      <c r="CA80">
        <f ca="1"/>
        <v>0</v>
      </c>
      <c r="CB80">
        <f ca="1"/>
        <v>0</v>
      </c>
      <c r="CC80" t="b">
        <f ca="1"/>
        <v>0</v>
      </c>
      <c r="CD80" t="b">
        <f ca="1"/>
        <v>0</v>
      </c>
      <c r="CE80">
        <f ca="1"/>
        <v>0</v>
      </c>
      <c r="CF80">
        <f ca="1"/>
        <v>0</v>
      </c>
      <c r="CG80">
        <f ca="1"/>
        <v>0</v>
      </c>
      <c r="CH80">
        <f ca="1"/>
        <v>97</v>
      </c>
      <c r="CI80">
        <f ca="1"/>
        <v>83</v>
      </c>
      <c r="CJ80">
        <f ca="1"/>
        <v>0</v>
      </c>
      <c r="CK80">
        <f ca="1"/>
        <v>0</v>
      </c>
      <c r="CL80">
        <f ca="1"/>
        <v>0</v>
      </c>
      <c r="CM80">
        <f ca="1"/>
        <v>0</v>
      </c>
      <c r="CN80">
        <f ca="1"/>
        <v>0</v>
      </c>
      <c r="CO80">
        <f ca="1"/>
        <v>0</v>
      </c>
      <c r="CP80">
        <f ca="1"/>
        <v>0</v>
      </c>
      <c r="CQ80">
        <f ca="1"/>
        <v>0</v>
      </c>
      <c r="CR80">
        <f ca="1"/>
        <v>0</v>
      </c>
      <c r="CS80">
        <f ca="1"/>
        <v>0</v>
      </c>
      <c r="CT80">
        <f ca="1"/>
        <v>0</v>
      </c>
      <c r="CU80">
        <f ca="1"/>
        <v>0</v>
      </c>
      <c r="CV80">
        <f ca="1"/>
        <v>0</v>
      </c>
      <c r="CW80">
        <f ca="1"/>
        <v>0</v>
      </c>
      <c r="CX80">
        <f ca="1"/>
        <v>0</v>
      </c>
      <c r="CY80">
        <f ca="1"/>
        <v>0</v>
      </c>
      <c r="CZ80">
        <f ca="1"/>
        <v>0</v>
      </c>
      <c r="DA80">
        <f ca="1"/>
        <v>0</v>
      </c>
      <c r="DB80" t="b">
        <f ca="1"/>
        <v>0</v>
      </c>
      <c r="DC80" t="b">
        <f ca="1"/>
        <v>0</v>
      </c>
      <c r="DD80">
        <f ca="1"/>
        <v>0</v>
      </c>
      <c r="DE80" t="b">
        <f ca="1"/>
        <v>0</v>
      </c>
      <c r="DF80">
        <f ca="1"/>
        <v>0</v>
      </c>
    </row>
    <row r="81" spans="1:110" x14ac:dyDescent="0.2">
      <c r="A81" t="str">
        <f ca="1"/>
        <v>6_1 Chalet</v>
      </c>
      <c r="B81">
        <f ca="1"/>
        <v>9</v>
      </c>
      <c r="C81">
        <f ca="1"/>
        <v>0</v>
      </c>
      <c r="D81">
        <f ca="1"/>
        <v>0</v>
      </c>
      <c r="E81">
        <f ca="1"/>
        <v>0</v>
      </c>
      <c r="F81">
        <f ca="1"/>
        <v>0</v>
      </c>
      <c r="G81">
        <f ca="1"/>
        <v>0</v>
      </c>
      <c r="H81">
        <f ca="1"/>
        <v>0</v>
      </c>
      <c r="I81">
        <f ca="1"/>
        <v>0</v>
      </c>
      <c r="J81" t="str">
        <f ca="1"/>
        <v>2:06</v>
      </c>
      <c r="K81" t="b">
        <f ca="1"/>
        <v>0</v>
      </c>
      <c r="L81" t="b">
        <f ca="1"/>
        <v>0</v>
      </c>
      <c r="M81" t="b">
        <f ca="1"/>
        <v>0</v>
      </c>
      <c r="N81" t="str">
        <f ca="1"/>
        <v>Buck</v>
      </c>
      <c r="O81" t="b">
        <f ca="1"/>
        <v>0</v>
      </c>
      <c r="P81">
        <f ca="1"/>
        <v>0</v>
      </c>
      <c r="Q81">
        <f ca="1"/>
        <v>0</v>
      </c>
      <c r="R81">
        <f ca="1"/>
        <v>0</v>
      </c>
      <c r="S81">
        <f ca="1"/>
        <v>0</v>
      </c>
      <c r="T81">
        <f ca="1"/>
        <v>0</v>
      </c>
      <c r="U81">
        <f ca="1"/>
        <v>0</v>
      </c>
      <c r="V81">
        <f ca="1"/>
        <v>0</v>
      </c>
      <c r="W81">
        <f ca="1"/>
        <v>0</v>
      </c>
      <c r="X81">
        <f ca="1"/>
        <v>0</v>
      </c>
      <c r="Y81">
        <f ca="1"/>
        <v>0</v>
      </c>
      <c r="Z81">
        <f ca="1"/>
        <v>9</v>
      </c>
      <c r="AA81">
        <f ca="1"/>
        <v>0</v>
      </c>
      <c r="AB81">
        <f ca="1"/>
        <v>0</v>
      </c>
      <c r="AC81">
        <f ca="1"/>
        <v>0</v>
      </c>
      <c r="AD81">
        <f ca="1"/>
        <v>0</v>
      </c>
      <c r="AE81">
        <f ca="1"/>
        <v>0</v>
      </c>
      <c r="AF81">
        <f ca="1"/>
        <v>0</v>
      </c>
      <c r="AG81">
        <f ca="1"/>
        <v>0</v>
      </c>
      <c r="AH81">
        <f ca="1"/>
        <v>0</v>
      </c>
      <c r="AI81">
        <f ca="1"/>
        <v>0</v>
      </c>
      <c r="AJ81">
        <f ca="1"/>
        <v>0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  <c r="AQ81">
        <f ca="1"/>
        <v>0</v>
      </c>
      <c r="AR81">
        <f ca="1"/>
        <v>0</v>
      </c>
      <c r="AS81">
        <f ca="1"/>
        <v>0</v>
      </c>
      <c r="AT81">
        <f ca="1"/>
        <v>0</v>
      </c>
      <c r="AU81">
        <f ca="1"/>
        <v>0</v>
      </c>
      <c r="AV81">
        <f ca="1"/>
        <v>0</v>
      </c>
      <c r="AW81">
        <f ca="1"/>
        <v>0</v>
      </c>
      <c r="AX81">
        <f ca="1"/>
        <v>0</v>
      </c>
      <c r="AY81">
        <f ca="1"/>
        <v>0</v>
      </c>
      <c r="AZ81">
        <f ca="1"/>
        <v>0</v>
      </c>
      <c r="BA81">
        <f ca="1"/>
        <v>0</v>
      </c>
      <c r="BB81">
        <f ca="1"/>
        <v>0</v>
      </c>
      <c r="BC81">
        <f ca="1"/>
        <v>0</v>
      </c>
      <c r="BD81">
        <f ca="1"/>
        <v>0</v>
      </c>
      <c r="BE81">
        <f ca="1"/>
        <v>0</v>
      </c>
      <c r="BF81">
        <f ca="1"/>
        <v>0</v>
      </c>
      <c r="BG81">
        <f ca="1"/>
        <v>0</v>
      </c>
      <c r="BH81">
        <f ca="1"/>
        <v>0</v>
      </c>
      <c r="BI81">
        <f ca="1"/>
        <v>0</v>
      </c>
      <c r="BJ81">
        <f ca="1"/>
        <v>0</v>
      </c>
      <c r="BK81">
        <f ca="1"/>
        <v>0</v>
      </c>
      <c r="BL81">
        <f ca="1"/>
        <v>0</v>
      </c>
      <c r="BM81">
        <f ca="1"/>
        <v>0</v>
      </c>
      <c r="BN81">
        <f ca="1"/>
        <v>0</v>
      </c>
      <c r="BO81">
        <f ca="1"/>
        <v>0</v>
      </c>
      <c r="BP81">
        <f ca="1"/>
        <v>0</v>
      </c>
      <c r="BQ81">
        <f ca="1"/>
        <v>0</v>
      </c>
      <c r="BR81" t="str">
        <f ca="1"/>
        <v/>
      </c>
      <c r="BS81">
        <f ca="1"/>
        <v>0</v>
      </c>
      <c r="BT81">
        <f ca="1"/>
        <v>0</v>
      </c>
      <c r="BU81" t="b">
        <f ca="1"/>
        <v>0</v>
      </c>
      <c r="BV81" t="b">
        <f ca="1"/>
        <v>0</v>
      </c>
      <c r="BW81">
        <f ca="1"/>
        <v>0</v>
      </c>
      <c r="BX81">
        <f ca="1"/>
        <v>0</v>
      </c>
      <c r="BY81">
        <f ca="1"/>
        <v>0</v>
      </c>
      <c r="BZ81">
        <f ca="1"/>
        <v>0</v>
      </c>
      <c r="CA81">
        <f ca="1"/>
        <v>0</v>
      </c>
      <c r="CB81">
        <f ca="1"/>
        <v>0</v>
      </c>
      <c r="CC81" t="b">
        <f ca="1"/>
        <v>0</v>
      </c>
      <c r="CD81" t="b">
        <f ca="1"/>
        <v>0</v>
      </c>
      <c r="CE81">
        <f ca="1"/>
        <v>0</v>
      </c>
      <c r="CF81">
        <f ca="1"/>
        <v>0</v>
      </c>
      <c r="CG81">
        <f ca="1"/>
        <v>0</v>
      </c>
      <c r="CH81">
        <f ca="1"/>
        <v>126</v>
      </c>
      <c r="CI81">
        <f ca="1"/>
        <v>54</v>
      </c>
      <c r="CJ81">
        <f ca="1"/>
        <v>0</v>
      </c>
      <c r="CK81">
        <f ca="1"/>
        <v>0</v>
      </c>
      <c r="CL81">
        <f ca="1"/>
        <v>0</v>
      </c>
      <c r="CM81">
        <f ca="1"/>
        <v>0</v>
      </c>
      <c r="CN81">
        <f ca="1"/>
        <v>0</v>
      </c>
      <c r="CO81">
        <f ca="1"/>
        <v>0</v>
      </c>
      <c r="CP81">
        <f ca="1"/>
        <v>0</v>
      </c>
      <c r="CQ81">
        <f ca="1"/>
        <v>0</v>
      </c>
      <c r="CR81">
        <f ca="1"/>
        <v>0</v>
      </c>
      <c r="CS81">
        <f ca="1"/>
        <v>0</v>
      </c>
      <c r="CT81">
        <f ca="1"/>
        <v>0</v>
      </c>
      <c r="CU81">
        <f ca="1"/>
        <v>0</v>
      </c>
      <c r="CV81">
        <f ca="1"/>
        <v>0</v>
      </c>
      <c r="CW81">
        <f ca="1"/>
        <v>0</v>
      </c>
      <c r="CX81">
        <f ca="1"/>
        <v>0</v>
      </c>
      <c r="CY81">
        <f ca="1"/>
        <v>0</v>
      </c>
      <c r="CZ81">
        <f ca="1"/>
        <v>0</v>
      </c>
      <c r="DA81">
        <f ca="1"/>
        <v>0</v>
      </c>
      <c r="DB81" t="b">
        <f ca="1"/>
        <v>0</v>
      </c>
      <c r="DC81" t="b">
        <f ca="1"/>
        <v>0</v>
      </c>
      <c r="DD81">
        <f ca="1"/>
        <v>0</v>
      </c>
      <c r="DE81" t="b">
        <f ca="1"/>
        <v>0</v>
      </c>
      <c r="DF81">
        <f ca="1"/>
        <v>0</v>
      </c>
    </row>
    <row r="82" spans="1:110" x14ac:dyDescent="0.2">
      <c r="A82" t="str">
        <f ca="1"/>
        <v>6_3 Chalet</v>
      </c>
      <c r="B82">
        <f ca="1"/>
        <v>1</v>
      </c>
      <c r="C82">
        <f ca="1"/>
        <v>0</v>
      </c>
      <c r="D82">
        <f ca="1"/>
        <v>0</v>
      </c>
      <c r="E82">
        <f ca="1"/>
        <v>0</v>
      </c>
      <c r="F82">
        <f ca="1"/>
        <v>0</v>
      </c>
      <c r="G82">
        <f ca="1"/>
        <v>0</v>
      </c>
      <c r="H82">
        <f ca="1"/>
        <v>0</v>
      </c>
      <c r="I82">
        <f ca="1"/>
        <v>0</v>
      </c>
      <c r="J82" t="str">
        <f ca="1"/>
        <v>1:43</v>
      </c>
      <c r="K82" t="b">
        <f ca="1"/>
        <v>0</v>
      </c>
      <c r="L82" t="b">
        <f ca="1"/>
        <v>0</v>
      </c>
      <c r="M82" t="b">
        <f ca="1"/>
        <v>0</v>
      </c>
      <c r="N82" t="str">
        <f ca="1"/>
        <v>Hibanna</v>
      </c>
      <c r="O82" t="b">
        <f ca="1"/>
        <v>0</v>
      </c>
      <c r="P82">
        <f ca="1"/>
        <v>0</v>
      </c>
      <c r="Q82">
        <f ca="1"/>
        <v>0</v>
      </c>
      <c r="R82">
        <f ca="1"/>
        <v>0</v>
      </c>
      <c r="S82">
        <f ca="1"/>
        <v>0</v>
      </c>
      <c r="T82">
        <f ca="1"/>
        <v>0</v>
      </c>
      <c r="U82">
        <f ca="1"/>
        <v>0</v>
      </c>
      <c r="V82">
        <f ca="1"/>
        <v>0</v>
      </c>
      <c r="W82">
        <f ca="1"/>
        <v>0</v>
      </c>
      <c r="X82">
        <f ca="1"/>
        <v>0</v>
      </c>
      <c r="Y82">
        <f ca="1"/>
        <v>0</v>
      </c>
      <c r="Z82">
        <f ca="1"/>
        <v>1</v>
      </c>
      <c r="AA82">
        <f ca="1"/>
        <v>0</v>
      </c>
      <c r="AB82">
        <f ca="1"/>
        <v>0</v>
      </c>
      <c r="AC82">
        <f ca="1"/>
        <v>0</v>
      </c>
      <c r="AD82">
        <f ca="1"/>
        <v>0</v>
      </c>
      <c r="AE82">
        <f ca="1"/>
        <v>0</v>
      </c>
      <c r="AF82">
        <f ca="1"/>
        <v>0</v>
      </c>
      <c r="AG82">
        <f ca="1"/>
        <v>0</v>
      </c>
      <c r="AH82">
        <f ca="1"/>
        <v>0</v>
      </c>
      <c r="AI82">
        <f ca="1"/>
        <v>0</v>
      </c>
      <c r="AJ82">
        <f ca="1"/>
        <v>0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  <c r="AQ82">
        <f ca="1"/>
        <v>0</v>
      </c>
      <c r="AR82">
        <f ca="1"/>
        <v>0</v>
      </c>
      <c r="AS82">
        <f ca="1"/>
        <v>0</v>
      </c>
      <c r="AT82">
        <f ca="1"/>
        <v>0</v>
      </c>
      <c r="AU82">
        <f ca="1"/>
        <v>0</v>
      </c>
      <c r="AV82">
        <f ca="1"/>
        <v>0</v>
      </c>
      <c r="AW82">
        <f ca="1"/>
        <v>0</v>
      </c>
      <c r="AX82">
        <f ca="1"/>
        <v>0</v>
      </c>
      <c r="AY82">
        <f ca="1"/>
        <v>0</v>
      </c>
      <c r="AZ82">
        <f ca="1"/>
        <v>0</v>
      </c>
      <c r="BA82">
        <f ca="1"/>
        <v>0</v>
      </c>
      <c r="BB82">
        <f ca="1"/>
        <v>0</v>
      </c>
      <c r="BC82">
        <f ca="1"/>
        <v>0</v>
      </c>
      <c r="BD82">
        <f ca="1"/>
        <v>0</v>
      </c>
      <c r="BE82">
        <f ca="1"/>
        <v>0</v>
      </c>
      <c r="BF82">
        <f ca="1"/>
        <v>0</v>
      </c>
      <c r="BG82">
        <f ca="1"/>
        <v>0</v>
      </c>
      <c r="BH82">
        <f ca="1"/>
        <v>0</v>
      </c>
      <c r="BI82">
        <f ca="1"/>
        <v>0</v>
      </c>
      <c r="BJ82">
        <f ca="1"/>
        <v>0</v>
      </c>
      <c r="BK82">
        <f ca="1"/>
        <v>0</v>
      </c>
      <c r="BL82">
        <f ca="1"/>
        <v>0</v>
      </c>
      <c r="BM82">
        <f ca="1"/>
        <v>0</v>
      </c>
      <c r="BN82">
        <f ca="1"/>
        <v>0</v>
      </c>
      <c r="BO82">
        <f ca="1"/>
        <v>0</v>
      </c>
      <c r="BP82">
        <f ca="1"/>
        <v>0</v>
      </c>
      <c r="BQ82">
        <f ca="1"/>
        <v>0</v>
      </c>
      <c r="BR82" t="str">
        <f ca="1"/>
        <v/>
      </c>
      <c r="BS82">
        <f ca="1"/>
        <v>0</v>
      </c>
      <c r="BT82">
        <f ca="1"/>
        <v>0</v>
      </c>
      <c r="BU82" t="b">
        <f ca="1"/>
        <v>0</v>
      </c>
      <c r="BV82" t="b">
        <f ca="1"/>
        <v>0</v>
      </c>
      <c r="BW82">
        <f ca="1"/>
        <v>0</v>
      </c>
      <c r="BX82">
        <f ca="1"/>
        <v>0</v>
      </c>
      <c r="BY82">
        <f ca="1"/>
        <v>0</v>
      </c>
      <c r="BZ82">
        <f ca="1"/>
        <v>0</v>
      </c>
      <c r="CA82">
        <f ca="1"/>
        <v>0</v>
      </c>
      <c r="CB82">
        <f ca="1"/>
        <v>0</v>
      </c>
      <c r="CC82" t="b">
        <f ca="1"/>
        <v>0</v>
      </c>
      <c r="CD82" t="b">
        <f ca="1"/>
        <v>0</v>
      </c>
      <c r="CE82">
        <f ca="1"/>
        <v>0</v>
      </c>
      <c r="CF82">
        <f ca="1"/>
        <v>0</v>
      </c>
      <c r="CG82">
        <f ca="1"/>
        <v>0</v>
      </c>
      <c r="CH82">
        <f ca="1"/>
        <v>103</v>
      </c>
      <c r="CI82">
        <f ca="1"/>
        <v>77</v>
      </c>
      <c r="CJ82">
        <f ca="1"/>
        <v>0</v>
      </c>
      <c r="CK82">
        <f ca="1"/>
        <v>0</v>
      </c>
      <c r="CL82">
        <f ca="1"/>
        <v>0</v>
      </c>
      <c r="CM82">
        <f ca="1"/>
        <v>0</v>
      </c>
      <c r="CN82">
        <f ca="1"/>
        <v>0</v>
      </c>
      <c r="CO82">
        <f ca="1"/>
        <v>0</v>
      </c>
      <c r="CP82">
        <f ca="1"/>
        <v>0</v>
      </c>
      <c r="CQ82">
        <f ca="1"/>
        <v>0</v>
      </c>
      <c r="CR82">
        <f ca="1"/>
        <v>0</v>
      </c>
      <c r="CS82">
        <f ca="1"/>
        <v>0</v>
      </c>
      <c r="CT82">
        <f ca="1"/>
        <v>0</v>
      </c>
      <c r="CU82" t="b">
        <f ca="1"/>
        <v>0</v>
      </c>
      <c r="CV82" t="b">
        <f ca="1"/>
        <v>0</v>
      </c>
      <c r="CW82">
        <f ca="1"/>
        <v>77</v>
      </c>
      <c r="CX82">
        <f ca="1"/>
        <v>59</v>
      </c>
      <c r="CY82">
        <f ca="1"/>
        <v>0</v>
      </c>
      <c r="CZ82">
        <f ca="1"/>
        <v>0</v>
      </c>
      <c r="DA82">
        <f ca="1"/>
        <v>0</v>
      </c>
      <c r="DB82" t="b">
        <f ca="1"/>
        <v>0</v>
      </c>
      <c r="DC82" t="b">
        <f ca="1"/>
        <v>0</v>
      </c>
      <c r="DD82">
        <f ca="1"/>
        <v>0</v>
      </c>
      <c r="DE82" t="b">
        <f ca="1"/>
        <v>0</v>
      </c>
      <c r="DF82">
        <f ca="1"/>
        <v>0</v>
      </c>
    </row>
    <row r="83" spans="1:110" x14ac:dyDescent="0.2">
      <c r="A83" t="str">
        <f ca="1"/>
        <v>6_3 Chalet</v>
      </c>
      <c r="B83">
        <f ca="1"/>
        <v>2</v>
      </c>
      <c r="C83">
        <f ca="1"/>
        <v>0</v>
      </c>
      <c r="D83">
        <f ca="1"/>
        <v>0</v>
      </c>
      <c r="E83">
        <f ca="1"/>
        <v>0</v>
      </c>
      <c r="F83">
        <f ca="1"/>
        <v>0</v>
      </c>
      <c r="G83">
        <f ca="1"/>
        <v>0</v>
      </c>
      <c r="H83">
        <f ca="1"/>
        <v>0</v>
      </c>
      <c r="I83">
        <f ca="1"/>
        <v>0</v>
      </c>
      <c r="J83">
        <f ca="1"/>
        <v>0</v>
      </c>
      <c r="K83" t="b">
        <f ca="1"/>
        <v>0</v>
      </c>
      <c r="L83" t="b">
        <f ca="1"/>
        <v>0</v>
      </c>
      <c r="M83" t="b">
        <f ca="1"/>
        <v>0</v>
      </c>
      <c r="N83" t="str">
        <f ca="1"/>
        <v>Ace</v>
      </c>
      <c r="O83" t="b">
        <f ca="1"/>
        <v>0</v>
      </c>
      <c r="P83">
        <f ca="1"/>
        <v>0</v>
      </c>
      <c r="Q83">
        <f ca="1"/>
        <v>0</v>
      </c>
      <c r="R83">
        <f ca="1"/>
        <v>0</v>
      </c>
      <c r="S83">
        <f ca="1"/>
        <v>0</v>
      </c>
      <c r="T83">
        <f ca="1"/>
        <v>0</v>
      </c>
      <c r="U83">
        <f ca="1"/>
        <v>0</v>
      </c>
      <c r="V83">
        <f ca="1"/>
        <v>0</v>
      </c>
      <c r="W83">
        <f ca="1"/>
        <v>0</v>
      </c>
      <c r="X83">
        <f ca="1"/>
        <v>0</v>
      </c>
      <c r="Y83">
        <f ca="1"/>
        <v>0</v>
      </c>
      <c r="Z83">
        <f ca="1"/>
        <v>2</v>
      </c>
      <c r="AA83">
        <f ca="1"/>
        <v>0</v>
      </c>
      <c r="AB83">
        <f ca="1"/>
        <v>0</v>
      </c>
      <c r="AC83">
        <f ca="1"/>
        <v>0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H83">
        <f ca="1"/>
        <v>0</v>
      </c>
      <c r="AI83">
        <f ca="1"/>
        <v>0</v>
      </c>
      <c r="AJ83">
        <f ca="1"/>
        <v>0</v>
      </c>
      <c r="AK83">
        <f ca="1"/>
        <v>0</v>
      </c>
      <c r="AL83">
        <f ca="1"/>
        <v>0</v>
      </c>
      <c r="AM83">
        <f ca="1"/>
        <v>0</v>
      </c>
      <c r="AN83">
        <f ca="1"/>
        <v>0</v>
      </c>
      <c r="AO83">
        <f ca="1"/>
        <v>0</v>
      </c>
      <c r="AP83">
        <f ca="1"/>
        <v>0</v>
      </c>
      <c r="AQ83">
        <f ca="1"/>
        <v>0</v>
      </c>
      <c r="AR83">
        <f ca="1"/>
        <v>0</v>
      </c>
      <c r="AS83">
        <f ca="1"/>
        <v>0</v>
      </c>
      <c r="AT83">
        <f ca="1"/>
        <v>0</v>
      </c>
      <c r="AU83">
        <f ca="1"/>
        <v>0</v>
      </c>
      <c r="AV83">
        <f ca="1"/>
        <v>0</v>
      </c>
      <c r="AW83">
        <f ca="1"/>
        <v>0</v>
      </c>
      <c r="AX83">
        <f ca="1"/>
        <v>0</v>
      </c>
      <c r="AY83">
        <f ca="1"/>
        <v>0</v>
      </c>
      <c r="AZ83">
        <f ca="1"/>
        <v>0</v>
      </c>
      <c r="BA83">
        <f ca="1"/>
        <v>0</v>
      </c>
      <c r="BB83">
        <f ca="1"/>
        <v>0</v>
      </c>
      <c r="BC83">
        <f ca="1"/>
        <v>0</v>
      </c>
      <c r="BD83">
        <f ca="1"/>
        <v>0</v>
      </c>
      <c r="BE83">
        <f ca="1"/>
        <v>0</v>
      </c>
      <c r="BF83">
        <f ca="1"/>
        <v>0</v>
      </c>
      <c r="BG83">
        <f ca="1"/>
        <v>0</v>
      </c>
      <c r="BH83">
        <f ca="1"/>
        <v>0</v>
      </c>
      <c r="BI83">
        <f ca="1"/>
        <v>0</v>
      </c>
      <c r="BJ83">
        <f ca="1"/>
        <v>0</v>
      </c>
      <c r="BK83">
        <f ca="1"/>
        <v>0</v>
      </c>
      <c r="BL83">
        <f ca="1"/>
        <v>0</v>
      </c>
      <c r="BM83">
        <f ca="1"/>
        <v>0</v>
      </c>
      <c r="BN83">
        <f ca="1"/>
        <v>0</v>
      </c>
      <c r="BO83">
        <f ca="1"/>
        <v>0</v>
      </c>
      <c r="BP83">
        <f ca="1"/>
        <v>0</v>
      </c>
      <c r="BQ83">
        <f ca="1"/>
        <v>0</v>
      </c>
      <c r="BR83" t="str">
        <f ca="1"/>
        <v/>
      </c>
      <c r="BS83">
        <f ca="1"/>
        <v>0</v>
      </c>
      <c r="BT83">
        <f ca="1"/>
        <v>0</v>
      </c>
      <c r="BU83" t="b">
        <f ca="1"/>
        <v>0</v>
      </c>
      <c r="BV83" t="b">
        <f ca="1"/>
        <v>0</v>
      </c>
      <c r="BW83">
        <f ca="1"/>
        <v>0</v>
      </c>
      <c r="BX83">
        <f ca="1"/>
        <v>0</v>
      </c>
      <c r="BY83">
        <f ca="1"/>
        <v>0</v>
      </c>
      <c r="BZ83">
        <f ca="1"/>
        <v>0</v>
      </c>
      <c r="CA83">
        <f ca="1"/>
        <v>1</v>
      </c>
      <c r="CB83">
        <f ca="1"/>
        <v>0</v>
      </c>
      <c r="CC83" t="b">
        <f ca="1"/>
        <v>0</v>
      </c>
      <c r="CD83" t="b">
        <f ca="1"/>
        <v>1</v>
      </c>
      <c r="CE83">
        <f ca="1"/>
        <v>0</v>
      </c>
      <c r="CF83">
        <f ca="1"/>
        <v>0</v>
      </c>
      <c r="CG83">
        <f ca="1"/>
        <v>0</v>
      </c>
      <c r="CH83">
        <f ca="1"/>
        <v>0</v>
      </c>
      <c r="CI83" t="b">
        <f ca="1"/>
        <v>0</v>
      </c>
      <c r="CJ83">
        <f ca="1"/>
        <v>0</v>
      </c>
      <c r="CK83">
        <f ca="1"/>
        <v>0</v>
      </c>
      <c r="CL83">
        <f ca="1"/>
        <v>0</v>
      </c>
      <c r="CM83">
        <f ca="1"/>
        <v>0</v>
      </c>
      <c r="CN83">
        <f ca="1"/>
        <v>0</v>
      </c>
      <c r="CO83">
        <f ca="1"/>
        <v>0</v>
      </c>
      <c r="CP83">
        <f ca="1"/>
        <v>0</v>
      </c>
      <c r="CQ83">
        <f ca="1"/>
        <v>0</v>
      </c>
      <c r="CR83">
        <f ca="1"/>
        <v>0</v>
      </c>
      <c r="CS83">
        <f ca="1"/>
        <v>0</v>
      </c>
      <c r="CT83">
        <f ca="1"/>
        <v>0</v>
      </c>
      <c r="CU83" t="b">
        <f ca="1"/>
        <v>1</v>
      </c>
      <c r="CV83" t="b">
        <f ca="1"/>
        <v>0</v>
      </c>
      <c r="CW83" t="b">
        <f ca="1"/>
        <v>0</v>
      </c>
      <c r="CX83">
        <f ca="1"/>
        <v>124</v>
      </c>
      <c r="CY83">
        <f ca="1"/>
        <v>1</v>
      </c>
      <c r="CZ83">
        <f ca="1"/>
        <v>0</v>
      </c>
      <c r="DA83">
        <f ca="1"/>
        <v>0</v>
      </c>
      <c r="DB83" t="b">
        <f ca="1"/>
        <v>0</v>
      </c>
      <c r="DC83" t="b">
        <f ca="1"/>
        <v>0</v>
      </c>
      <c r="DD83">
        <f ca="1"/>
        <v>0</v>
      </c>
      <c r="DE83" t="b">
        <f ca="1"/>
        <v>0</v>
      </c>
      <c r="DF83">
        <f ca="1"/>
        <v>0</v>
      </c>
    </row>
    <row r="84" spans="1:110" x14ac:dyDescent="0.2">
      <c r="A84" t="str">
        <f ca="1"/>
        <v>6_3 Chalet</v>
      </c>
      <c r="B84">
        <f ca="1"/>
        <v>3</v>
      </c>
      <c r="C84">
        <f ca="1"/>
        <v>0</v>
      </c>
      <c r="D84">
        <f ca="1"/>
        <v>0</v>
      </c>
      <c r="E84">
        <f ca="1"/>
        <v>0</v>
      </c>
      <c r="F84">
        <f ca="1"/>
        <v>0</v>
      </c>
      <c r="G84">
        <f ca="1"/>
        <v>0</v>
      </c>
      <c r="H84">
        <f ca="1"/>
        <v>0</v>
      </c>
      <c r="I84">
        <f ca="1"/>
        <v>0</v>
      </c>
      <c r="J84" t="str">
        <f ca="1"/>
        <v>1:20</v>
      </c>
      <c r="K84" t="b">
        <f ca="1"/>
        <v>0</v>
      </c>
      <c r="L84" t="b">
        <f ca="1"/>
        <v>1</v>
      </c>
      <c r="M84" t="b">
        <f ca="1"/>
        <v>0</v>
      </c>
      <c r="N84" t="str">
        <f ca="1"/>
        <v>Ace</v>
      </c>
      <c r="O84" t="b">
        <f ca="1"/>
        <v>0</v>
      </c>
      <c r="P84">
        <f ca="1"/>
        <v>0</v>
      </c>
      <c r="Q84">
        <f ca="1"/>
        <v>0</v>
      </c>
      <c r="R84">
        <f ca="1"/>
        <v>0</v>
      </c>
      <c r="S84">
        <f ca="1"/>
        <v>0</v>
      </c>
      <c r="T84">
        <f ca="1"/>
        <v>0</v>
      </c>
      <c r="U84">
        <f ca="1"/>
        <v>0</v>
      </c>
      <c r="V84">
        <f ca="1"/>
        <v>0</v>
      </c>
      <c r="W84">
        <f ca="1"/>
        <v>0</v>
      </c>
      <c r="X84">
        <f ca="1"/>
        <v>0</v>
      </c>
      <c r="Y84">
        <f ca="1"/>
        <v>0</v>
      </c>
      <c r="Z84">
        <f ca="1"/>
        <v>3</v>
      </c>
      <c r="AA84">
        <f ca="1"/>
        <v>0</v>
      </c>
      <c r="AB84">
        <f ca="1"/>
        <v>0</v>
      </c>
      <c r="AC84">
        <f ca="1"/>
        <v>0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H84">
        <f ca="1"/>
        <v>0</v>
      </c>
      <c r="AI84">
        <f ca="1"/>
        <v>0</v>
      </c>
      <c r="AJ84">
        <f ca="1"/>
        <v>0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  <c r="AQ84">
        <f ca="1"/>
        <v>0</v>
      </c>
      <c r="AR84">
        <f ca="1"/>
        <v>0</v>
      </c>
      <c r="AS84">
        <f ca="1"/>
        <v>0</v>
      </c>
      <c r="AT84">
        <f ca="1"/>
        <v>0</v>
      </c>
      <c r="AU84">
        <f ca="1"/>
        <v>0</v>
      </c>
      <c r="AV84">
        <f ca="1"/>
        <v>0</v>
      </c>
      <c r="AW84">
        <f ca="1"/>
        <v>0</v>
      </c>
      <c r="AX84">
        <f ca="1"/>
        <v>0</v>
      </c>
      <c r="AY84">
        <f ca="1"/>
        <v>0</v>
      </c>
      <c r="AZ84">
        <f ca="1"/>
        <v>0</v>
      </c>
      <c r="BA84">
        <f ca="1"/>
        <v>0</v>
      </c>
      <c r="BB84">
        <f ca="1"/>
        <v>0</v>
      </c>
      <c r="BC84">
        <f ca="1"/>
        <v>0</v>
      </c>
      <c r="BD84">
        <f ca="1"/>
        <v>0</v>
      </c>
      <c r="BE84">
        <f ca="1"/>
        <v>0</v>
      </c>
      <c r="BF84">
        <f ca="1"/>
        <v>0</v>
      </c>
      <c r="BG84">
        <f ca="1"/>
        <v>0</v>
      </c>
      <c r="BH84">
        <f ca="1"/>
        <v>0</v>
      </c>
      <c r="BI84">
        <f ca="1"/>
        <v>0</v>
      </c>
      <c r="BJ84">
        <f ca="1"/>
        <v>0</v>
      </c>
      <c r="BK84">
        <f ca="1"/>
        <v>0</v>
      </c>
      <c r="BL84">
        <f ca="1"/>
        <v>0</v>
      </c>
      <c r="BM84">
        <f ca="1"/>
        <v>0</v>
      </c>
      <c r="BN84">
        <f ca="1"/>
        <v>0</v>
      </c>
      <c r="BO84">
        <f ca="1"/>
        <v>0</v>
      </c>
      <c r="BP84">
        <f ca="1"/>
        <v>0</v>
      </c>
      <c r="BQ84">
        <f ca="1"/>
        <v>0</v>
      </c>
      <c r="BR84" t="str">
        <f ca="1"/>
        <v/>
      </c>
      <c r="BS84">
        <f ca="1"/>
        <v>0</v>
      </c>
      <c r="BT84">
        <f ca="1"/>
        <v>0</v>
      </c>
      <c r="BU84" t="b">
        <f ca="1"/>
        <v>0</v>
      </c>
      <c r="BV84" t="b">
        <f ca="1"/>
        <v>0</v>
      </c>
      <c r="BW84">
        <f ca="1"/>
        <v>0</v>
      </c>
      <c r="BX84">
        <f ca="1"/>
        <v>0</v>
      </c>
      <c r="BY84">
        <f ca="1"/>
        <v>0</v>
      </c>
      <c r="BZ84">
        <f ca="1"/>
        <v>0</v>
      </c>
      <c r="CA84">
        <f ca="1"/>
        <v>0</v>
      </c>
      <c r="CB84">
        <f ca="1"/>
        <v>0</v>
      </c>
      <c r="CC84" t="b">
        <f ca="1"/>
        <v>0</v>
      </c>
      <c r="CD84" t="b">
        <f ca="1"/>
        <v>1</v>
      </c>
      <c r="CE84">
        <f ca="1"/>
        <v>0</v>
      </c>
      <c r="CF84">
        <f ca="1"/>
        <v>0</v>
      </c>
      <c r="CG84">
        <f ca="1"/>
        <v>0</v>
      </c>
      <c r="CH84">
        <f ca="1"/>
        <v>80</v>
      </c>
      <c r="CI84">
        <f ca="1"/>
        <v>100</v>
      </c>
      <c r="CJ84">
        <f ca="1"/>
        <v>0</v>
      </c>
      <c r="CK84">
        <f ca="1"/>
        <v>0</v>
      </c>
      <c r="CL84">
        <f ca="1"/>
        <v>0</v>
      </c>
      <c r="CM84">
        <f ca="1"/>
        <v>0</v>
      </c>
      <c r="CN84">
        <f ca="1"/>
        <v>0</v>
      </c>
      <c r="CO84">
        <f ca="1"/>
        <v>0</v>
      </c>
      <c r="CP84">
        <f ca="1"/>
        <v>0</v>
      </c>
      <c r="CQ84">
        <f ca="1"/>
        <v>0</v>
      </c>
      <c r="CR84">
        <f ca="1"/>
        <v>0</v>
      </c>
      <c r="CS84">
        <f ca="1"/>
        <v>0</v>
      </c>
      <c r="CT84">
        <f ca="1"/>
        <v>0</v>
      </c>
      <c r="CU84" t="b">
        <f ca="1"/>
        <v>1</v>
      </c>
      <c r="CV84" t="b">
        <f ca="1"/>
        <v>1</v>
      </c>
      <c r="CW84">
        <f ca="1"/>
        <v>100</v>
      </c>
      <c r="CX84">
        <f ca="1"/>
        <v>108</v>
      </c>
      <c r="CY84">
        <f ca="1"/>
        <v>0</v>
      </c>
      <c r="CZ84">
        <f ca="1"/>
        <v>3</v>
      </c>
      <c r="DA84">
        <f ca="1"/>
        <v>0</v>
      </c>
      <c r="DB84" t="b">
        <f ca="1"/>
        <v>1</v>
      </c>
      <c r="DC84" t="b">
        <f ca="1"/>
        <v>0</v>
      </c>
      <c r="DD84">
        <f ca="1"/>
        <v>0</v>
      </c>
      <c r="DE84" t="b">
        <f ca="1"/>
        <v>0</v>
      </c>
      <c r="DF84">
        <f ca="1"/>
        <v>0</v>
      </c>
    </row>
    <row r="85" spans="1:110" x14ac:dyDescent="0.2">
      <c r="A85" t="str">
        <f ca="1"/>
        <v>6_3 Chalet</v>
      </c>
      <c r="B85">
        <f ca="1"/>
        <v>4</v>
      </c>
      <c r="C85">
        <f ca="1"/>
        <v>0</v>
      </c>
      <c r="D85">
        <f ca="1"/>
        <v>0</v>
      </c>
      <c r="E85">
        <f ca="1"/>
        <v>0</v>
      </c>
      <c r="F85">
        <f ca="1"/>
        <v>0</v>
      </c>
      <c r="G85">
        <f ca="1"/>
        <v>0</v>
      </c>
      <c r="H85">
        <f ca="1"/>
        <v>0</v>
      </c>
      <c r="I85">
        <f ca="1"/>
        <v>0</v>
      </c>
      <c r="J85" t="str">
        <f ca="1"/>
        <v>0:24</v>
      </c>
      <c r="K85" t="b">
        <f ca="1"/>
        <v>0</v>
      </c>
      <c r="L85" t="b">
        <f ca="1"/>
        <v>0</v>
      </c>
      <c r="M85" t="b">
        <f ca="1"/>
        <v>0</v>
      </c>
      <c r="N85" t="str">
        <f ca="1"/>
        <v>Thermite</v>
      </c>
      <c r="O85" t="b">
        <f ca="1"/>
        <v>0</v>
      </c>
      <c r="P85">
        <f ca="1"/>
        <v>0</v>
      </c>
      <c r="Q85">
        <f ca="1"/>
        <v>0</v>
      </c>
      <c r="R85">
        <f ca="1"/>
        <v>0</v>
      </c>
      <c r="S85">
        <f ca="1"/>
        <v>0</v>
      </c>
      <c r="T85">
        <f ca="1"/>
        <v>0</v>
      </c>
      <c r="U85">
        <f ca="1"/>
        <v>0</v>
      </c>
      <c r="V85">
        <f ca="1"/>
        <v>0</v>
      </c>
      <c r="W85">
        <f ca="1"/>
        <v>0</v>
      </c>
      <c r="X85">
        <f ca="1"/>
        <v>0</v>
      </c>
      <c r="Y85">
        <f ca="1"/>
        <v>0</v>
      </c>
      <c r="Z85">
        <f ca="1"/>
        <v>4</v>
      </c>
      <c r="AA85">
        <f ca="1"/>
        <v>0</v>
      </c>
      <c r="AB85">
        <f ca="1"/>
        <v>0</v>
      </c>
      <c r="AC85">
        <f ca="1"/>
        <v>0</v>
      </c>
      <c r="AD85">
        <f ca="1"/>
        <v>0</v>
      </c>
      <c r="AE85">
        <f ca="1"/>
        <v>0</v>
      </c>
      <c r="AF85">
        <f ca="1"/>
        <v>0</v>
      </c>
      <c r="AG85">
        <f ca="1"/>
        <v>0</v>
      </c>
      <c r="AH85">
        <f ca="1"/>
        <v>0</v>
      </c>
      <c r="AI85">
        <f ca="1"/>
        <v>0</v>
      </c>
      <c r="AJ85">
        <f ca="1"/>
        <v>0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  <c r="AQ85">
        <f ca="1"/>
        <v>0</v>
      </c>
      <c r="AR85">
        <f ca="1"/>
        <v>0</v>
      </c>
      <c r="AS85">
        <f ca="1"/>
        <v>0</v>
      </c>
      <c r="AT85">
        <f ca="1"/>
        <v>0</v>
      </c>
      <c r="AU85">
        <f ca="1"/>
        <v>0</v>
      </c>
      <c r="AV85">
        <f ca="1"/>
        <v>0</v>
      </c>
      <c r="AW85">
        <f ca="1"/>
        <v>0</v>
      </c>
      <c r="AX85">
        <f ca="1"/>
        <v>0</v>
      </c>
      <c r="AY85">
        <f ca="1"/>
        <v>0</v>
      </c>
      <c r="AZ85">
        <f ca="1"/>
        <v>0</v>
      </c>
      <c r="BA85">
        <f ca="1"/>
        <v>0</v>
      </c>
      <c r="BB85">
        <f ca="1"/>
        <v>0</v>
      </c>
      <c r="BC85">
        <f ca="1"/>
        <v>0</v>
      </c>
      <c r="BD85">
        <f ca="1"/>
        <v>0</v>
      </c>
      <c r="BE85">
        <f ca="1"/>
        <v>0</v>
      </c>
      <c r="BF85">
        <f ca="1"/>
        <v>0</v>
      </c>
      <c r="BG85">
        <f ca="1"/>
        <v>0</v>
      </c>
      <c r="BH85">
        <f ca="1"/>
        <v>0</v>
      </c>
      <c r="BI85">
        <f ca="1"/>
        <v>0</v>
      </c>
      <c r="BJ85">
        <f ca="1"/>
        <v>0</v>
      </c>
      <c r="BK85">
        <f ca="1"/>
        <v>0</v>
      </c>
      <c r="BL85">
        <f ca="1"/>
        <v>0</v>
      </c>
      <c r="BM85">
        <f ca="1"/>
        <v>0</v>
      </c>
      <c r="BN85">
        <f ca="1"/>
        <v>0</v>
      </c>
      <c r="BO85">
        <f ca="1"/>
        <v>0</v>
      </c>
      <c r="BP85">
        <f ca="1"/>
        <v>0</v>
      </c>
      <c r="BQ85">
        <f ca="1"/>
        <v>0</v>
      </c>
      <c r="BR85" t="str">
        <f ca="1"/>
        <v/>
      </c>
      <c r="BS85">
        <f ca="1"/>
        <v>0</v>
      </c>
      <c r="BT85">
        <f ca="1"/>
        <v>0</v>
      </c>
      <c r="BU85" t="b">
        <f ca="1"/>
        <v>0</v>
      </c>
      <c r="BV85" t="b">
        <f ca="1"/>
        <v>0</v>
      </c>
      <c r="BW85">
        <f ca="1"/>
        <v>0</v>
      </c>
      <c r="BX85">
        <f ca="1"/>
        <v>0</v>
      </c>
      <c r="BY85">
        <f ca="1"/>
        <v>0</v>
      </c>
      <c r="BZ85">
        <f ca="1"/>
        <v>0</v>
      </c>
      <c r="CA85">
        <f ca="1"/>
        <v>0</v>
      </c>
      <c r="CB85">
        <f ca="1"/>
        <v>0</v>
      </c>
      <c r="CC85" t="b">
        <f ca="1"/>
        <v>0</v>
      </c>
      <c r="CD85" t="b">
        <f ca="1"/>
        <v>0</v>
      </c>
      <c r="CE85">
        <f ca="1"/>
        <v>0</v>
      </c>
      <c r="CF85">
        <f ca="1"/>
        <v>0</v>
      </c>
      <c r="CG85">
        <f ca="1"/>
        <v>0</v>
      </c>
      <c r="CH85">
        <f ca="1"/>
        <v>24</v>
      </c>
      <c r="CI85">
        <f ca="1"/>
        <v>156</v>
      </c>
      <c r="CJ85">
        <f ca="1"/>
        <v>0</v>
      </c>
      <c r="CK85">
        <f ca="1"/>
        <v>0</v>
      </c>
      <c r="CL85">
        <f ca="1"/>
        <v>0</v>
      </c>
      <c r="CM85">
        <f ca="1"/>
        <v>0</v>
      </c>
      <c r="CN85">
        <f ca="1"/>
        <v>0</v>
      </c>
      <c r="CO85">
        <f ca="1"/>
        <v>0</v>
      </c>
      <c r="CP85">
        <f ca="1"/>
        <v>0</v>
      </c>
      <c r="CQ85">
        <f ca="1"/>
        <v>0</v>
      </c>
      <c r="CR85">
        <f ca="1"/>
        <v>0</v>
      </c>
      <c r="CS85">
        <f ca="1"/>
        <v>0</v>
      </c>
      <c r="CT85">
        <f ca="1"/>
        <v>0</v>
      </c>
      <c r="CU85" t="b">
        <f ca="1"/>
        <v>0</v>
      </c>
      <c r="CV85" t="b">
        <f ca="1"/>
        <v>1</v>
      </c>
      <c r="CW85">
        <f ca="1"/>
        <v>156</v>
      </c>
      <c r="CX85">
        <f ca="1"/>
        <v>162</v>
      </c>
      <c r="CY85">
        <f ca="1"/>
        <v>0</v>
      </c>
      <c r="CZ85">
        <f ca="1"/>
        <v>1</v>
      </c>
      <c r="DA85">
        <f ca="1"/>
        <v>0</v>
      </c>
      <c r="DB85" t="b">
        <f ca="1"/>
        <v>0</v>
      </c>
      <c r="DC85" t="b">
        <f ca="1"/>
        <v>0</v>
      </c>
      <c r="DD85">
        <f ca="1"/>
        <v>0</v>
      </c>
      <c r="DE85" t="b">
        <f ca="1"/>
        <v>0</v>
      </c>
      <c r="DF85">
        <f ca="1"/>
        <v>0</v>
      </c>
    </row>
    <row r="86" spans="1:110" x14ac:dyDescent="0.2">
      <c r="A86" t="str">
        <f ca="1"/>
        <v>6_3 Chalet</v>
      </c>
      <c r="B86">
        <f ca="1"/>
        <v>5</v>
      </c>
      <c r="C86">
        <f ca="1"/>
        <v>0</v>
      </c>
      <c r="D86">
        <f ca="1"/>
        <v>0</v>
      </c>
      <c r="E86">
        <f ca="1"/>
        <v>0</v>
      </c>
      <c r="F86">
        <f ca="1"/>
        <v>0</v>
      </c>
      <c r="G86">
        <f ca="1"/>
        <v>0</v>
      </c>
      <c r="H86">
        <f ca="1"/>
        <v>0</v>
      </c>
      <c r="I86">
        <f ca="1"/>
        <v>0</v>
      </c>
      <c r="J86" t="str">
        <f ca="1"/>
        <v>0:24</v>
      </c>
      <c r="K86" t="b">
        <f ca="1"/>
        <v>0</v>
      </c>
      <c r="L86" t="b">
        <f ca="1"/>
        <v>0</v>
      </c>
      <c r="M86" t="b">
        <f ca="1"/>
        <v>0</v>
      </c>
      <c r="N86" t="str">
        <f ca="1"/>
        <v>Ace</v>
      </c>
      <c r="O86" t="b">
        <f ca="1"/>
        <v>0</v>
      </c>
      <c r="P86">
        <f ca="1"/>
        <v>0</v>
      </c>
      <c r="Q86">
        <f ca="1"/>
        <v>0</v>
      </c>
      <c r="R86">
        <f ca="1"/>
        <v>0</v>
      </c>
      <c r="S86">
        <f ca="1"/>
        <v>0</v>
      </c>
      <c r="T86">
        <f ca="1"/>
        <v>0</v>
      </c>
      <c r="U86">
        <f ca="1"/>
        <v>0</v>
      </c>
      <c r="V86">
        <f ca="1"/>
        <v>0</v>
      </c>
      <c r="W86">
        <f ca="1"/>
        <v>0</v>
      </c>
      <c r="X86">
        <f ca="1"/>
        <v>0</v>
      </c>
      <c r="Y86">
        <f ca="1"/>
        <v>0</v>
      </c>
      <c r="Z86">
        <f ca="1"/>
        <v>5</v>
      </c>
      <c r="AA86">
        <f ca="1"/>
        <v>0</v>
      </c>
      <c r="AB86">
        <f ca="1"/>
        <v>0</v>
      </c>
      <c r="AC86">
        <f ca="1"/>
        <v>0</v>
      </c>
      <c r="AD86">
        <f ca="1"/>
        <v>0</v>
      </c>
      <c r="AE86">
        <f ca="1"/>
        <v>0</v>
      </c>
      <c r="AF86">
        <f ca="1"/>
        <v>0</v>
      </c>
      <c r="AG86">
        <f ca="1"/>
        <v>0</v>
      </c>
      <c r="AH86">
        <f ca="1"/>
        <v>0</v>
      </c>
      <c r="AI86">
        <f ca="1"/>
        <v>0</v>
      </c>
      <c r="AJ86">
        <f ca="1"/>
        <v>0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  <c r="AQ86">
        <f ca="1"/>
        <v>0</v>
      </c>
      <c r="AR86">
        <f ca="1"/>
        <v>0</v>
      </c>
      <c r="AS86">
        <f ca="1"/>
        <v>0</v>
      </c>
      <c r="AT86">
        <f ca="1"/>
        <v>0</v>
      </c>
      <c r="AU86">
        <f ca="1"/>
        <v>0</v>
      </c>
      <c r="AV86">
        <f ca="1"/>
        <v>0</v>
      </c>
      <c r="AW86">
        <f ca="1"/>
        <v>0</v>
      </c>
      <c r="AX86">
        <f ca="1"/>
        <v>0</v>
      </c>
      <c r="AY86">
        <f ca="1"/>
        <v>0</v>
      </c>
      <c r="AZ86">
        <f ca="1"/>
        <v>0</v>
      </c>
      <c r="BA86">
        <f ca="1"/>
        <v>0</v>
      </c>
      <c r="BB86">
        <f ca="1"/>
        <v>0</v>
      </c>
      <c r="BC86">
        <f ca="1"/>
        <v>0</v>
      </c>
      <c r="BD86">
        <f ca="1"/>
        <v>0</v>
      </c>
      <c r="BE86">
        <f ca="1"/>
        <v>0</v>
      </c>
      <c r="BF86">
        <f ca="1"/>
        <v>0</v>
      </c>
      <c r="BG86">
        <f ca="1"/>
        <v>0</v>
      </c>
      <c r="BH86">
        <f ca="1"/>
        <v>0</v>
      </c>
      <c r="BI86">
        <f ca="1"/>
        <v>0</v>
      </c>
      <c r="BJ86">
        <f ca="1"/>
        <v>0</v>
      </c>
      <c r="BK86">
        <f ca="1"/>
        <v>0</v>
      </c>
      <c r="BL86">
        <f ca="1"/>
        <v>0</v>
      </c>
      <c r="BM86">
        <f ca="1"/>
        <v>0</v>
      </c>
      <c r="BN86">
        <f ca="1"/>
        <v>0</v>
      </c>
      <c r="BO86">
        <f ca="1"/>
        <v>0</v>
      </c>
      <c r="BP86">
        <f ca="1"/>
        <v>0</v>
      </c>
      <c r="BQ86">
        <f ca="1"/>
        <v>0</v>
      </c>
      <c r="BR86" t="str">
        <f ca="1"/>
        <v/>
      </c>
      <c r="BS86">
        <f ca="1"/>
        <v>0</v>
      </c>
      <c r="BT86">
        <f ca="1"/>
        <v>0</v>
      </c>
      <c r="BU86" t="b">
        <f ca="1"/>
        <v>0</v>
      </c>
      <c r="BV86" t="b">
        <f ca="1"/>
        <v>0</v>
      </c>
      <c r="BW86">
        <f ca="1"/>
        <v>0</v>
      </c>
      <c r="BX86">
        <f ca="1"/>
        <v>0</v>
      </c>
      <c r="BY86">
        <f ca="1"/>
        <v>0</v>
      </c>
      <c r="BZ86">
        <f ca="1"/>
        <v>0</v>
      </c>
      <c r="CA86">
        <f ca="1"/>
        <v>1</v>
      </c>
      <c r="CB86">
        <f ca="1"/>
        <v>1</v>
      </c>
      <c r="CC86" t="b">
        <f ca="1"/>
        <v>0</v>
      </c>
      <c r="CD86" t="b">
        <f ca="1"/>
        <v>1</v>
      </c>
      <c r="CE86">
        <f ca="1"/>
        <v>0</v>
      </c>
      <c r="CF86">
        <f ca="1"/>
        <v>0</v>
      </c>
      <c r="CG86">
        <f ca="1"/>
        <v>0</v>
      </c>
      <c r="CH86">
        <f ca="1"/>
        <v>24</v>
      </c>
      <c r="CI86">
        <f ca="1"/>
        <v>156</v>
      </c>
      <c r="CJ86">
        <f ca="1"/>
        <v>0</v>
      </c>
      <c r="CK86">
        <f ca="1"/>
        <v>0</v>
      </c>
      <c r="CL86">
        <f ca="1"/>
        <v>0</v>
      </c>
      <c r="CM86">
        <f ca="1"/>
        <v>0</v>
      </c>
      <c r="CN86">
        <f ca="1"/>
        <v>0</v>
      </c>
      <c r="CO86">
        <f ca="1"/>
        <v>0</v>
      </c>
      <c r="CP86">
        <f ca="1"/>
        <v>0</v>
      </c>
      <c r="CQ86">
        <f ca="1"/>
        <v>0</v>
      </c>
      <c r="CR86">
        <f ca="1"/>
        <v>0</v>
      </c>
      <c r="CS86">
        <f ca="1"/>
        <v>0</v>
      </c>
      <c r="CT86">
        <f ca="1"/>
        <v>0</v>
      </c>
      <c r="CU86" t="b">
        <f ca="1"/>
        <v>1</v>
      </c>
      <c r="CV86" t="b">
        <f ca="1"/>
        <v>1</v>
      </c>
      <c r="CW86">
        <f ca="1"/>
        <v>156</v>
      </c>
      <c r="CX86">
        <f ca="1"/>
        <v>159</v>
      </c>
      <c r="CY86">
        <f ca="1"/>
        <v>1</v>
      </c>
      <c r="CZ86">
        <f ca="1"/>
        <v>1</v>
      </c>
      <c r="DA86">
        <f ca="1"/>
        <v>0</v>
      </c>
      <c r="DB86" t="b">
        <f ca="1"/>
        <v>0</v>
      </c>
      <c r="DC86" t="b">
        <f ca="1"/>
        <v>0</v>
      </c>
      <c r="DD86">
        <f ca="1"/>
        <v>0</v>
      </c>
      <c r="DE86" t="b">
        <f ca="1"/>
        <v>0</v>
      </c>
      <c r="DF86">
        <f ca="1"/>
        <v>0</v>
      </c>
    </row>
    <row r="87" spans="1:110" x14ac:dyDescent="0.2">
      <c r="A87" t="str">
        <f ca="1"/>
        <v>6_3 Chalet</v>
      </c>
      <c r="B87">
        <f ca="1"/>
        <v>6</v>
      </c>
      <c r="C87">
        <f ca="1"/>
        <v>0</v>
      </c>
      <c r="D87">
        <f ca="1"/>
        <v>0</v>
      </c>
      <c r="E87">
        <f ca="1"/>
        <v>0</v>
      </c>
      <c r="F87">
        <f ca="1"/>
        <v>0</v>
      </c>
      <c r="G87">
        <f ca="1"/>
        <v>0</v>
      </c>
      <c r="H87">
        <f ca="1"/>
        <v>0</v>
      </c>
      <c r="I87">
        <f ca="1"/>
        <v>0</v>
      </c>
      <c r="J87" t="str">
        <f ca="1"/>
        <v>1:03</v>
      </c>
      <c r="K87" t="b">
        <f ca="1"/>
        <v>0</v>
      </c>
      <c r="L87" t="b">
        <f ca="1"/>
        <v>0</v>
      </c>
      <c r="M87" t="b">
        <f ca="1"/>
        <v>0</v>
      </c>
      <c r="N87" t="str">
        <f ca="1"/>
        <v>Ying</v>
      </c>
      <c r="O87" t="b">
        <f ca="1"/>
        <v>0</v>
      </c>
      <c r="P87">
        <f ca="1"/>
        <v>0</v>
      </c>
      <c r="Q87">
        <f ca="1"/>
        <v>0</v>
      </c>
      <c r="R87">
        <f ca="1"/>
        <v>0</v>
      </c>
      <c r="S87">
        <f ca="1"/>
        <v>0</v>
      </c>
      <c r="T87">
        <f ca="1"/>
        <v>0</v>
      </c>
      <c r="U87">
        <f ca="1"/>
        <v>0</v>
      </c>
      <c r="V87">
        <f ca="1"/>
        <v>0</v>
      </c>
      <c r="W87">
        <f ca="1"/>
        <v>0</v>
      </c>
      <c r="X87">
        <f ca="1"/>
        <v>0</v>
      </c>
      <c r="Y87">
        <f ca="1"/>
        <v>0</v>
      </c>
      <c r="Z87">
        <f ca="1"/>
        <v>6</v>
      </c>
      <c r="AA87">
        <f ca="1"/>
        <v>0</v>
      </c>
      <c r="AB87">
        <f ca="1"/>
        <v>0</v>
      </c>
      <c r="AC87">
        <f ca="1"/>
        <v>0</v>
      </c>
      <c r="AD87">
        <f ca="1"/>
        <v>0</v>
      </c>
      <c r="AE87">
        <f ca="1"/>
        <v>0</v>
      </c>
      <c r="AF87">
        <f ca="1"/>
        <v>0</v>
      </c>
      <c r="AG87">
        <f ca="1"/>
        <v>0</v>
      </c>
      <c r="AH87">
        <f ca="1"/>
        <v>0</v>
      </c>
      <c r="AI87">
        <f ca="1"/>
        <v>0</v>
      </c>
      <c r="AJ87">
        <f ca="1"/>
        <v>0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>
        <f ca="1"/>
        <v>0</v>
      </c>
      <c r="AP87">
        <f ca="1"/>
        <v>0</v>
      </c>
      <c r="AQ87">
        <f ca="1"/>
        <v>0</v>
      </c>
      <c r="AR87">
        <f ca="1"/>
        <v>0</v>
      </c>
      <c r="AS87">
        <f ca="1"/>
        <v>0</v>
      </c>
      <c r="AT87">
        <f ca="1"/>
        <v>0</v>
      </c>
      <c r="AU87">
        <f ca="1"/>
        <v>0</v>
      </c>
      <c r="AV87">
        <f ca="1"/>
        <v>0</v>
      </c>
      <c r="AW87">
        <f ca="1"/>
        <v>0</v>
      </c>
      <c r="AX87">
        <f ca="1"/>
        <v>0</v>
      </c>
      <c r="AY87">
        <f ca="1"/>
        <v>0</v>
      </c>
      <c r="AZ87">
        <f ca="1"/>
        <v>0</v>
      </c>
      <c r="BA87">
        <f ca="1"/>
        <v>0</v>
      </c>
      <c r="BB87">
        <f ca="1"/>
        <v>0</v>
      </c>
      <c r="BC87">
        <f ca="1"/>
        <v>0</v>
      </c>
      <c r="BD87">
        <f ca="1"/>
        <v>0</v>
      </c>
      <c r="BE87">
        <f ca="1"/>
        <v>0</v>
      </c>
      <c r="BF87">
        <f ca="1"/>
        <v>0</v>
      </c>
      <c r="BG87">
        <f ca="1"/>
        <v>0</v>
      </c>
      <c r="BH87">
        <f ca="1"/>
        <v>0</v>
      </c>
      <c r="BI87">
        <f ca="1"/>
        <v>0</v>
      </c>
      <c r="BJ87">
        <f ca="1"/>
        <v>0</v>
      </c>
      <c r="BK87">
        <f ca="1"/>
        <v>0</v>
      </c>
      <c r="BL87">
        <f ca="1"/>
        <v>0</v>
      </c>
      <c r="BM87">
        <f ca="1"/>
        <v>0</v>
      </c>
      <c r="BN87">
        <f ca="1"/>
        <v>0</v>
      </c>
      <c r="BO87">
        <f ca="1"/>
        <v>0</v>
      </c>
      <c r="BP87">
        <f ca="1"/>
        <v>0</v>
      </c>
      <c r="BQ87">
        <f ca="1"/>
        <v>0</v>
      </c>
      <c r="BR87" t="str">
        <f ca="1"/>
        <v/>
      </c>
      <c r="BS87">
        <f ca="1"/>
        <v>0</v>
      </c>
      <c r="BT87">
        <f ca="1"/>
        <v>0</v>
      </c>
      <c r="BU87" t="b">
        <f ca="1"/>
        <v>0</v>
      </c>
      <c r="BV87" t="b">
        <f ca="1"/>
        <v>0</v>
      </c>
      <c r="BW87">
        <f ca="1"/>
        <v>0</v>
      </c>
      <c r="BX87">
        <f ca="1"/>
        <v>0</v>
      </c>
      <c r="BY87">
        <f ca="1"/>
        <v>0</v>
      </c>
      <c r="BZ87">
        <f ca="1"/>
        <v>0</v>
      </c>
      <c r="CA87">
        <f ca="1"/>
        <v>1</v>
      </c>
      <c r="CB87">
        <f ca="1"/>
        <v>1</v>
      </c>
      <c r="CC87" t="b">
        <f ca="1"/>
        <v>0</v>
      </c>
      <c r="CD87" t="b">
        <f ca="1"/>
        <v>1</v>
      </c>
      <c r="CE87">
        <f ca="1"/>
        <v>0</v>
      </c>
      <c r="CF87">
        <f ca="1"/>
        <v>0</v>
      </c>
      <c r="CG87">
        <f ca="1"/>
        <v>0</v>
      </c>
      <c r="CH87">
        <f ca="1"/>
        <v>63</v>
      </c>
      <c r="CI87">
        <f ca="1"/>
        <v>117</v>
      </c>
      <c r="CJ87">
        <f ca="1"/>
        <v>0</v>
      </c>
      <c r="CK87">
        <f ca="1"/>
        <v>0</v>
      </c>
      <c r="CL87">
        <f ca="1"/>
        <v>0</v>
      </c>
      <c r="CM87">
        <f ca="1"/>
        <v>0</v>
      </c>
      <c r="CN87">
        <f ca="1"/>
        <v>0</v>
      </c>
      <c r="CO87">
        <f ca="1"/>
        <v>0</v>
      </c>
      <c r="CP87">
        <f ca="1"/>
        <v>0</v>
      </c>
      <c r="CQ87">
        <f ca="1"/>
        <v>0</v>
      </c>
      <c r="CR87">
        <f ca="1"/>
        <v>0</v>
      </c>
      <c r="CS87">
        <f ca="1"/>
        <v>0</v>
      </c>
      <c r="CT87">
        <f ca="1"/>
        <v>0</v>
      </c>
      <c r="CU87" t="b">
        <f ca="1"/>
        <v>1</v>
      </c>
      <c r="CV87" t="b">
        <f ca="1"/>
        <v>0</v>
      </c>
      <c r="CW87">
        <f ca="1"/>
        <v>117</v>
      </c>
      <c r="CX87">
        <f ca="1"/>
        <v>156</v>
      </c>
      <c r="CY87">
        <f ca="1"/>
        <v>1</v>
      </c>
      <c r="CZ87">
        <f ca="1"/>
        <v>0</v>
      </c>
      <c r="DA87">
        <f ca="1"/>
        <v>0</v>
      </c>
      <c r="DB87" t="b">
        <f ca="1"/>
        <v>0</v>
      </c>
      <c r="DC87" t="b">
        <f ca="1"/>
        <v>0</v>
      </c>
      <c r="DD87">
        <f ca="1"/>
        <v>0</v>
      </c>
      <c r="DE87" t="b">
        <f ca="1"/>
        <v>0</v>
      </c>
      <c r="DF87">
        <f ca="1"/>
        <v>0</v>
      </c>
    </row>
    <row r="88" spans="1:110" x14ac:dyDescent="0.2">
      <c r="A88" t="str">
        <f ca="1"/>
        <v>6_3 Chalet</v>
      </c>
      <c r="B88">
        <f ca="1"/>
        <v>7</v>
      </c>
      <c r="C88">
        <f ca="1"/>
        <v>0</v>
      </c>
      <c r="D88">
        <f ca="1"/>
        <v>0</v>
      </c>
      <c r="E88">
        <f ca="1"/>
        <v>0</v>
      </c>
      <c r="F88">
        <f ca="1"/>
        <v>0</v>
      </c>
      <c r="G88">
        <f ca="1"/>
        <v>0</v>
      </c>
      <c r="H88">
        <f ca="1"/>
        <v>0</v>
      </c>
      <c r="I88">
        <f ca="1"/>
        <v>0</v>
      </c>
      <c r="J88" t="str">
        <f ca="1"/>
        <v>2:01</v>
      </c>
      <c r="K88" t="b">
        <f ca="1"/>
        <v>0</v>
      </c>
      <c r="L88" t="b">
        <f ca="1"/>
        <v>0</v>
      </c>
      <c r="M88" t="b">
        <f ca="1"/>
        <v>0</v>
      </c>
      <c r="N88" t="str">
        <f ca="1"/>
        <v>Alibi</v>
      </c>
      <c r="O88" t="b">
        <f ca="1"/>
        <v>0</v>
      </c>
      <c r="P88">
        <f ca="1"/>
        <v>0</v>
      </c>
      <c r="Q88">
        <f ca="1"/>
        <v>0</v>
      </c>
      <c r="R88">
        <f ca="1"/>
        <v>0</v>
      </c>
      <c r="S88">
        <f ca="1"/>
        <v>0</v>
      </c>
      <c r="T88">
        <f ca="1"/>
        <v>0</v>
      </c>
      <c r="U88">
        <f ca="1"/>
        <v>0</v>
      </c>
      <c r="V88">
        <f ca="1"/>
        <v>0</v>
      </c>
      <c r="W88">
        <f ca="1"/>
        <v>0</v>
      </c>
      <c r="X88">
        <f ca="1"/>
        <v>0</v>
      </c>
      <c r="Y88">
        <f ca="1"/>
        <v>0</v>
      </c>
      <c r="Z88">
        <f ca="1"/>
        <v>7</v>
      </c>
      <c r="AA88">
        <f ca="1"/>
        <v>0</v>
      </c>
      <c r="AB88">
        <f ca="1"/>
        <v>0</v>
      </c>
      <c r="AC88">
        <f ca="1"/>
        <v>0</v>
      </c>
      <c r="AD88">
        <f ca="1"/>
        <v>0</v>
      </c>
      <c r="AE88">
        <f ca="1"/>
        <v>0</v>
      </c>
      <c r="AF88">
        <f ca="1"/>
        <v>0</v>
      </c>
      <c r="AG88">
        <f ca="1"/>
        <v>0</v>
      </c>
      <c r="AH88">
        <f ca="1"/>
        <v>0</v>
      </c>
      <c r="AI88">
        <f ca="1"/>
        <v>0</v>
      </c>
      <c r="AJ88">
        <f ca="1"/>
        <v>0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  <c r="AQ88">
        <f ca="1"/>
        <v>0</v>
      </c>
      <c r="AR88">
        <f ca="1"/>
        <v>0</v>
      </c>
      <c r="AS88">
        <f ca="1"/>
        <v>0</v>
      </c>
      <c r="AT88">
        <f ca="1"/>
        <v>0</v>
      </c>
      <c r="AU88">
        <f ca="1"/>
        <v>0</v>
      </c>
      <c r="AV88">
        <f ca="1"/>
        <v>0</v>
      </c>
      <c r="AW88">
        <f ca="1"/>
        <v>0</v>
      </c>
      <c r="AX88">
        <f ca="1"/>
        <v>0</v>
      </c>
      <c r="AY88">
        <f ca="1"/>
        <v>0</v>
      </c>
      <c r="AZ88">
        <f ca="1"/>
        <v>0</v>
      </c>
      <c r="BA88">
        <f ca="1"/>
        <v>0</v>
      </c>
      <c r="BB88">
        <f ca="1"/>
        <v>0</v>
      </c>
      <c r="BC88">
        <f ca="1"/>
        <v>0</v>
      </c>
      <c r="BD88">
        <f ca="1"/>
        <v>0</v>
      </c>
      <c r="BE88">
        <f ca="1"/>
        <v>0</v>
      </c>
      <c r="BF88">
        <f ca="1"/>
        <v>0</v>
      </c>
      <c r="BG88">
        <f ca="1"/>
        <v>0</v>
      </c>
      <c r="BH88">
        <f ca="1"/>
        <v>0</v>
      </c>
      <c r="BI88">
        <f ca="1"/>
        <v>0</v>
      </c>
      <c r="BJ88">
        <f ca="1"/>
        <v>0</v>
      </c>
      <c r="BK88">
        <f ca="1"/>
        <v>0</v>
      </c>
      <c r="BL88">
        <f ca="1"/>
        <v>0</v>
      </c>
      <c r="BM88">
        <f ca="1"/>
        <v>0</v>
      </c>
      <c r="BN88">
        <f ca="1"/>
        <v>0</v>
      </c>
      <c r="BO88">
        <f ca="1"/>
        <v>0</v>
      </c>
      <c r="BP88">
        <f ca="1"/>
        <v>0</v>
      </c>
      <c r="BQ88">
        <f ca="1"/>
        <v>0</v>
      </c>
      <c r="BR88" t="str">
        <f ca="1"/>
        <v/>
      </c>
      <c r="BS88">
        <f ca="1"/>
        <v>0</v>
      </c>
      <c r="BT88">
        <f ca="1"/>
        <v>0</v>
      </c>
      <c r="BU88" t="b">
        <f ca="1"/>
        <v>0</v>
      </c>
      <c r="BV88" t="b">
        <f ca="1"/>
        <v>0</v>
      </c>
      <c r="BW88">
        <f ca="1"/>
        <v>0</v>
      </c>
      <c r="BX88">
        <f ca="1"/>
        <v>0</v>
      </c>
      <c r="BY88">
        <f ca="1"/>
        <v>0</v>
      </c>
      <c r="BZ88">
        <f ca="1"/>
        <v>0</v>
      </c>
      <c r="CA88">
        <f ca="1"/>
        <v>0</v>
      </c>
      <c r="CB88">
        <f ca="1"/>
        <v>0</v>
      </c>
      <c r="CC88" t="b">
        <f ca="1"/>
        <v>0</v>
      </c>
      <c r="CD88" t="b">
        <f ca="1"/>
        <v>0</v>
      </c>
      <c r="CE88">
        <f ca="1"/>
        <v>0</v>
      </c>
      <c r="CF88">
        <f ca="1"/>
        <v>0</v>
      </c>
      <c r="CG88">
        <f ca="1"/>
        <v>0</v>
      </c>
      <c r="CH88">
        <f ca="1"/>
        <v>121</v>
      </c>
      <c r="CI88">
        <f ca="1"/>
        <v>59</v>
      </c>
      <c r="CJ88">
        <f ca="1"/>
        <v>0</v>
      </c>
      <c r="CK88">
        <f ca="1"/>
        <v>0</v>
      </c>
      <c r="CL88">
        <f ca="1"/>
        <v>0</v>
      </c>
      <c r="CM88">
        <f ca="1"/>
        <v>0</v>
      </c>
      <c r="CN88">
        <f ca="1"/>
        <v>0</v>
      </c>
      <c r="CO88">
        <f ca="1"/>
        <v>0</v>
      </c>
      <c r="CP88">
        <f ca="1"/>
        <v>0</v>
      </c>
      <c r="CQ88">
        <f ca="1"/>
        <v>0</v>
      </c>
      <c r="CR88">
        <f ca="1"/>
        <v>0</v>
      </c>
      <c r="CS88">
        <f ca="1"/>
        <v>0</v>
      </c>
      <c r="CT88">
        <f ca="1"/>
        <v>0</v>
      </c>
      <c r="CU88">
        <f ca="1"/>
        <v>0</v>
      </c>
      <c r="CV88">
        <f ca="1"/>
        <v>0</v>
      </c>
      <c r="CW88">
        <f ca="1"/>
        <v>0</v>
      </c>
      <c r="CX88">
        <f ca="1"/>
        <v>0</v>
      </c>
      <c r="CY88">
        <f ca="1"/>
        <v>0</v>
      </c>
      <c r="CZ88">
        <f ca="1"/>
        <v>0</v>
      </c>
      <c r="DA88">
        <f ca="1"/>
        <v>0</v>
      </c>
      <c r="DB88" t="b">
        <f ca="1"/>
        <v>0</v>
      </c>
      <c r="DC88" t="b">
        <f ca="1"/>
        <v>0</v>
      </c>
      <c r="DD88">
        <f ca="1"/>
        <v>0</v>
      </c>
      <c r="DE88" t="b">
        <f ca="1"/>
        <v>0</v>
      </c>
      <c r="DF88">
        <f ca="1"/>
        <v>0</v>
      </c>
    </row>
    <row r="89" spans="1:110" x14ac:dyDescent="0.2">
      <c r="A89" t="str">
        <f ca="1"/>
        <v>6_3 Chalet</v>
      </c>
      <c r="B89">
        <f ca="1"/>
        <v>8</v>
      </c>
      <c r="C89">
        <f ca="1"/>
        <v>0</v>
      </c>
      <c r="D89">
        <f ca="1"/>
        <v>0</v>
      </c>
      <c r="E89">
        <f ca="1"/>
        <v>0</v>
      </c>
      <c r="F89">
        <f ca="1"/>
        <v>0</v>
      </c>
      <c r="G89">
        <f ca="1"/>
        <v>0</v>
      </c>
      <c r="H89">
        <f ca="1"/>
        <v>0</v>
      </c>
      <c r="I89">
        <f ca="1"/>
        <v>0</v>
      </c>
      <c r="J89" t="str">
        <f ca="1"/>
        <v>0:56</v>
      </c>
      <c r="K89" t="b">
        <f ca="1"/>
        <v>0</v>
      </c>
      <c r="L89" t="b">
        <f ca="1"/>
        <v>0</v>
      </c>
      <c r="M89" t="b">
        <f ca="1"/>
        <v>0</v>
      </c>
      <c r="N89" t="str">
        <f ca="1"/>
        <v>Maestro</v>
      </c>
      <c r="O89" t="b">
        <f ca="1"/>
        <v>0</v>
      </c>
      <c r="P89">
        <f ca="1"/>
        <v>0</v>
      </c>
      <c r="Q89">
        <f ca="1"/>
        <v>0</v>
      </c>
      <c r="R89">
        <f ca="1"/>
        <v>0</v>
      </c>
      <c r="S89">
        <f ca="1"/>
        <v>0</v>
      </c>
      <c r="T89">
        <f ca="1"/>
        <v>0</v>
      </c>
      <c r="U89">
        <f ca="1"/>
        <v>0</v>
      </c>
      <c r="V89">
        <f ca="1"/>
        <v>0</v>
      </c>
      <c r="W89">
        <f ca="1"/>
        <v>0</v>
      </c>
      <c r="X89">
        <f ca="1"/>
        <v>0</v>
      </c>
      <c r="Y89">
        <f ca="1"/>
        <v>0</v>
      </c>
      <c r="Z89">
        <f ca="1"/>
        <v>8</v>
      </c>
      <c r="AA89">
        <f ca="1"/>
        <v>0</v>
      </c>
      <c r="AB89">
        <f ca="1"/>
        <v>0</v>
      </c>
      <c r="AC89">
        <f ca="1"/>
        <v>0</v>
      </c>
      <c r="AD89">
        <f ca="1"/>
        <v>0</v>
      </c>
      <c r="AE89">
        <f ca="1"/>
        <v>0</v>
      </c>
      <c r="AF89">
        <f ca="1"/>
        <v>0</v>
      </c>
      <c r="AG89">
        <f ca="1"/>
        <v>0</v>
      </c>
      <c r="AH89">
        <f ca="1"/>
        <v>0</v>
      </c>
      <c r="AI89">
        <f ca="1"/>
        <v>0</v>
      </c>
      <c r="AJ89">
        <f ca="1"/>
        <v>0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  <c r="AQ89">
        <f ca="1"/>
        <v>0</v>
      </c>
      <c r="AR89">
        <f ca="1"/>
        <v>0</v>
      </c>
      <c r="AS89">
        <f ca="1"/>
        <v>0</v>
      </c>
      <c r="AT89">
        <f ca="1"/>
        <v>0</v>
      </c>
      <c r="AU89">
        <f ca="1"/>
        <v>0</v>
      </c>
      <c r="AV89">
        <f ca="1"/>
        <v>0</v>
      </c>
      <c r="AW89">
        <f ca="1"/>
        <v>0</v>
      </c>
      <c r="AX89">
        <f ca="1"/>
        <v>0</v>
      </c>
      <c r="AY89">
        <f ca="1"/>
        <v>0</v>
      </c>
      <c r="AZ89">
        <f ca="1"/>
        <v>0</v>
      </c>
      <c r="BA89">
        <f ca="1"/>
        <v>0</v>
      </c>
      <c r="BB89">
        <f ca="1"/>
        <v>0</v>
      </c>
      <c r="BC89">
        <f ca="1"/>
        <v>0</v>
      </c>
      <c r="BD89">
        <f ca="1"/>
        <v>0</v>
      </c>
      <c r="BE89">
        <f ca="1"/>
        <v>0</v>
      </c>
      <c r="BF89">
        <f ca="1"/>
        <v>0</v>
      </c>
      <c r="BG89">
        <f ca="1"/>
        <v>0</v>
      </c>
      <c r="BH89">
        <f ca="1"/>
        <v>0</v>
      </c>
      <c r="BI89">
        <f ca="1"/>
        <v>0</v>
      </c>
      <c r="BJ89">
        <f ca="1"/>
        <v>0</v>
      </c>
      <c r="BK89">
        <f ca="1"/>
        <v>0</v>
      </c>
      <c r="BL89">
        <f ca="1"/>
        <v>0</v>
      </c>
      <c r="BM89">
        <f ca="1"/>
        <v>0</v>
      </c>
      <c r="BN89">
        <f ca="1"/>
        <v>0</v>
      </c>
      <c r="BO89">
        <f ca="1"/>
        <v>0</v>
      </c>
      <c r="BP89">
        <f ca="1"/>
        <v>0</v>
      </c>
      <c r="BQ89">
        <f ca="1"/>
        <v>0</v>
      </c>
      <c r="BR89" t="str">
        <f ca="1"/>
        <v/>
      </c>
      <c r="BS89">
        <f ca="1"/>
        <v>0</v>
      </c>
      <c r="BT89">
        <f ca="1"/>
        <v>0</v>
      </c>
      <c r="BU89" t="b">
        <f ca="1"/>
        <v>0</v>
      </c>
      <c r="BV89" t="b">
        <f ca="1"/>
        <v>0</v>
      </c>
      <c r="BW89">
        <f ca="1"/>
        <v>0</v>
      </c>
      <c r="BX89">
        <f ca="1"/>
        <v>0</v>
      </c>
      <c r="BY89">
        <f ca="1"/>
        <v>0</v>
      </c>
      <c r="BZ89">
        <f ca="1"/>
        <v>0</v>
      </c>
      <c r="CA89">
        <f ca="1"/>
        <v>0</v>
      </c>
      <c r="CB89">
        <f ca="1"/>
        <v>0</v>
      </c>
      <c r="CC89" t="b">
        <f ca="1"/>
        <v>0</v>
      </c>
      <c r="CD89" t="b">
        <f ca="1"/>
        <v>0</v>
      </c>
      <c r="CE89">
        <f ca="1"/>
        <v>0</v>
      </c>
      <c r="CF89">
        <f ca="1"/>
        <v>0</v>
      </c>
      <c r="CG89">
        <f ca="1"/>
        <v>0</v>
      </c>
      <c r="CH89">
        <f ca="1"/>
        <v>56</v>
      </c>
      <c r="CI89">
        <f ca="1"/>
        <v>124</v>
      </c>
      <c r="CJ89">
        <f ca="1"/>
        <v>0</v>
      </c>
      <c r="CK89">
        <f ca="1"/>
        <v>0</v>
      </c>
      <c r="CL89">
        <f ca="1"/>
        <v>0</v>
      </c>
      <c r="CM89">
        <f ca="1"/>
        <v>0</v>
      </c>
      <c r="CN89">
        <f ca="1"/>
        <v>0</v>
      </c>
      <c r="CO89">
        <f ca="1"/>
        <v>0</v>
      </c>
      <c r="CP89">
        <f ca="1"/>
        <v>0</v>
      </c>
      <c r="CQ89">
        <f ca="1"/>
        <v>0</v>
      </c>
      <c r="CR89">
        <f ca="1"/>
        <v>0</v>
      </c>
      <c r="CS89">
        <f ca="1"/>
        <v>0</v>
      </c>
      <c r="CT89">
        <f ca="1"/>
        <v>0</v>
      </c>
      <c r="CU89">
        <f ca="1"/>
        <v>0</v>
      </c>
      <c r="CV89">
        <f ca="1"/>
        <v>0</v>
      </c>
      <c r="CW89">
        <f ca="1"/>
        <v>0</v>
      </c>
      <c r="CX89">
        <f ca="1"/>
        <v>0</v>
      </c>
      <c r="CY89">
        <f ca="1"/>
        <v>0</v>
      </c>
      <c r="CZ89">
        <f ca="1"/>
        <v>0</v>
      </c>
      <c r="DA89">
        <f ca="1"/>
        <v>0</v>
      </c>
      <c r="DB89" t="b">
        <f ca="1"/>
        <v>0</v>
      </c>
      <c r="DC89" t="b">
        <f ca="1"/>
        <v>0</v>
      </c>
      <c r="DD89">
        <f ca="1"/>
        <v>0</v>
      </c>
      <c r="DE89" t="b">
        <f ca="1"/>
        <v>0</v>
      </c>
      <c r="DF89">
        <f ca="1"/>
        <v>0</v>
      </c>
    </row>
    <row r="90" spans="1:110" x14ac:dyDescent="0.2">
      <c r="A90" t="str">
        <f ca="1"/>
        <v>6_3 Chalet</v>
      </c>
      <c r="B90">
        <f ca="1"/>
        <v>9</v>
      </c>
      <c r="C90">
        <f ca="1"/>
        <v>0</v>
      </c>
      <c r="D90">
        <f ca="1"/>
        <v>0</v>
      </c>
      <c r="E90">
        <f ca="1"/>
        <v>0</v>
      </c>
      <c r="F90">
        <f ca="1"/>
        <v>0</v>
      </c>
      <c r="G90">
        <f ca="1"/>
        <v>0</v>
      </c>
      <c r="H90">
        <f ca="1"/>
        <v>0</v>
      </c>
      <c r="I90">
        <f ca="1"/>
        <v>0</v>
      </c>
      <c r="J90" t="str">
        <f ca="1"/>
        <v>1:12</v>
      </c>
      <c r="K90" t="b">
        <f ca="1"/>
        <v>0</v>
      </c>
      <c r="L90" t="b">
        <f ca="1"/>
        <v>0</v>
      </c>
      <c r="M90" t="b">
        <f ca="1"/>
        <v>0</v>
      </c>
      <c r="N90" t="str">
        <f ca="1"/>
        <v>Maestro</v>
      </c>
      <c r="O90" t="b">
        <f ca="1"/>
        <v>0</v>
      </c>
      <c r="P90">
        <f ca="1"/>
        <v>0</v>
      </c>
      <c r="Q90">
        <f ca="1"/>
        <v>0</v>
      </c>
      <c r="R90">
        <f ca="1"/>
        <v>0</v>
      </c>
      <c r="S90">
        <f ca="1"/>
        <v>0</v>
      </c>
      <c r="T90">
        <f ca="1"/>
        <v>0</v>
      </c>
      <c r="U90">
        <f ca="1"/>
        <v>0</v>
      </c>
      <c r="V90">
        <f ca="1"/>
        <v>0</v>
      </c>
      <c r="W90">
        <f ca="1"/>
        <v>0</v>
      </c>
      <c r="X90">
        <f ca="1"/>
        <v>0</v>
      </c>
      <c r="Y90">
        <f ca="1"/>
        <v>0</v>
      </c>
      <c r="Z90">
        <f ca="1"/>
        <v>9</v>
      </c>
      <c r="AA90">
        <f ca="1"/>
        <v>0</v>
      </c>
      <c r="AB90">
        <f ca="1"/>
        <v>0</v>
      </c>
      <c r="AC90">
        <f ca="1"/>
        <v>0</v>
      </c>
      <c r="AD90">
        <f ca="1"/>
        <v>0</v>
      </c>
      <c r="AE90">
        <f ca="1"/>
        <v>0</v>
      </c>
      <c r="AF90">
        <f ca="1"/>
        <v>0</v>
      </c>
      <c r="AG90">
        <f ca="1"/>
        <v>0</v>
      </c>
      <c r="AH90">
        <f ca="1"/>
        <v>0</v>
      </c>
      <c r="AI90">
        <f ca="1"/>
        <v>0</v>
      </c>
      <c r="AJ90">
        <f ca="1"/>
        <v>0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  <c r="AQ90">
        <f ca="1"/>
        <v>0</v>
      </c>
      <c r="AR90">
        <f ca="1"/>
        <v>0</v>
      </c>
      <c r="AS90">
        <f ca="1"/>
        <v>0</v>
      </c>
      <c r="AT90">
        <f ca="1"/>
        <v>0</v>
      </c>
      <c r="AU90">
        <f ca="1"/>
        <v>0</v>
      </c>
      <c r="AV90">
        <f ca="1"/>
        <v>0</v>
      </c>
      <c r="AW90">
        <f ca="1"/>
        <v>0</v>
      </c>
      <c r="AX90">
        <f ca="1"/>
        <v>0</v>
      </c>
      <c r="AY90">
        <f ca="1"/>
        <v>0</v>
      </c>
      <c r="AZ90">
        <f ca="1"/>
        <v>0</v>
      </c>
      <c r="BA90">
        <f ca="1"/>
        <v>0</v>
      </c>
      <c r="BB90">
        <f ca="1"/>
        <v>0</v>
      </c>
      <c r="BC90">
        <f ca="1"/>
        <v>0</v>
      </c>
      <c r="BD90">
        <f ca="1"/>
        <v>0</v>
      </c>
      <c r="BE90">
        <f ca="1"/>
        <v>0</v>
      </c>
      <c r="BF90">
        <f ca="1"/>
        <v>0</v>
      </c>
      <c r="BG90">
        <f ca="1"/>
        <v>0</v>
      </c>
      <c r="BH90">
        <f ca="1"/>
        <v>0</v>
      </c>
      <c r="BI90">
        <f ca="1"/>
        <v>0</v>
      </c>
      <c r="BJ90">
        <f ca="1"/>
        <v>0</v>
      </c>
      <c r="BK90">
        <f ca="1"/>
        <v>0</v>
      </c>
      <c r="BL90">
        <f ca="1"/>
        <v>0</v>
      </c>
      <c r="BM90">
        <f ca="1"/>
        <v>0</v>
      </c>
      <c r="BN90">
        <f ca="1"/>
        <v>0</v>
      </c>
      <c r="BO90">
        <f ca="1"/>
        <v>0</v>
      </c>
      <c r="BP90">
        <f ca="1"/>
        <v>0</v>
      </c>
      <c r="BQ90">
        <f ca="1"/>
        <v>0</v>
      </c>
      <c r="BR90" t="str">
        <f ca="1"/>
        <v/>
      </c>
      <c r="BS90">
        <f ca="1"/>
        <v>0</v>
      </c>
      <c r="BT90">
        <f ca="1"/>
        <v>0</v>
      </c>
      <c r="BU90" t="b">
        <f ca="1"/>
        <v>0</v>
      </c>
      <c r="BV90" t="b">
        <f ca="1"/>
        <v>0</v>
      </c>
      <c r="BW90">
        <f ca="1"/>
        <v>0</v>
      </c>
      <c r="BX90">
        <f ca="1"/>
        <v>0</v>
      </c>
      <c r="BY90">
        <f ca="1"/>
        <v>0</v>
      </c>
      <c r="BZ90">
        <f ca="1"/>
        <v>0</v>
      </c>
      <c r="CA90">
        <f ca="1"/>
        <v>3</v>
      </c>
      <c r="CB90">
        <f ca="1"/>
        <v>2</v>
      </c>
      <c r="CC90" t="b">
        <f ca="1"/>
        <v>0</v>
      </c>
      <c r="CD90" t="b">
        <f ca="1"/>
        <v>1</v>
      </c>
      <c r="CE90">
        <f ca="1"/>
        <v>0</v>
      </c>
      <c r="CF90">
        <f ca="1"/>
        <v>0</v>
      </c>
      <c r="CG90">
        <f ca="1"/>
        <v>0</v>
      </c>
      <c r="CH90">
        <f ca="1"/>
        <v>72</v>
      </c>
      <c r="CI90">
        <f ca="1"/>
        <v>108</v>
      </c>
      <c r="CJ90">
        <f ca="1"/>
        <v>0</v>
      </c>
      <c r="CK90">
        <f ca="1"/>
        <v>0</v>
      </c>
      <c r="CL90">
        <f ca="1"/>
        <v>0</v>
      </c>
      <c r="CM90">
        <f ca="1"/>
        <v>0</v>
      </c>
      <c r="CN90">
        <f ca="1"/>
        <v>0</v>
      </c>
      <c r="CO90">
        <f ca="1"/>
        <v>0</v>
      </c>
      <c r="CP90">
        <f ca="1"/>
        <v>0</v>
      </c>
      <c r="CQ90">
        <f ca="1"/>
        <v>0</v>
      </c>
      <c r="CR90">
        <f ca="1"/>
        <v>0</v>
      </c>
      <c r="CS90">
        <f ca="1"/>
        <v>0</v>
      </c>
      <c r="CT90">
        <f ca="1"/>
        <v>0</v>
      </c>
      <c r="CU90">
        <f ca="1"/>
        <v>0</v>
      </c>
      <c r="CV90">
        <f ca="1"/>
        <v>0</v>
      </c>
      <c r="CW90">
        <f ca="1"/>
        <v>0</v>
      </c>
      <c r="CX90">
        <f ca="1"/>
        <v>0</v>
      </c>
      <c r="CY90">
        <f ca="1"/>
        <v>0</v>
      </c>
      <c r="CZ90">
        <f ca="1"/>
        <v>0</v>
      </c>
      <c r="DA90">
        <f ca="1"/>
        <v>0</v>
      </c>
      <c r="DB90" t="b">
        <f ca="1"/>
        <v>0</v>
      </c>
      <c r="DC90" t="b">
        <f ca="1"/>
        <v>0</v>
      </c>
      <c r="DD90">
        <f ca="1"/>
        <v>0</v>
      </c>
      <c r="DE90" t="b">
        <f ca="1"/>
        <v>0</v>
      </c>
      <c r="DF90">
        <f ca="1"/>
        <v>0</v>
      </c>
    </row>
    <row r="91" spans="1:110" x14ac:dyDescent="0.2">
      <c r="A91" t="str">
        <f ca="1"/>
        <v>6_3 Chalet</v>
      </c>
      <c r="B91">
        <f ca="1"/>
        <v>10</v>
      </c>
      <c r="C91">
        <f ca="1"/>
        <v>0</v>
      </c>
      <c r="D91">
        <f ca="1"/>
        <v>0</v>
      </c>
      <c r="E91">
        <f ca="1"/>
        <v>0</v>
      </c>
      <c r="F91">
        <f ca="1"/>
        <v>0</v>
      </c>
      <c r="G91">
        <f ca="1"/>
        <v>0</v>
      </c>
      <c r="H91">
        <f ca="1"/>
        <v>0</v>
      </c>
      <c r="I91">
        <f ca="1"/>
        <v>0</v>
      </c>
      <c r="J91" t="str">
        <f ca="1"/>
        <v>0:18</v>
      </c>
      <c r="K91" t="b">
        <f ca="1"/>
        <v>0</v>
      </c>
      <c r="L91" t="b">
        <f ca="1"/>
        <v>0</v>
      </c>
      <c r="M91" t="b">
        <f ca="1"/>
        <v>0</v>
      </c>
      <c r="N91" t="str">
        <f ca="1"/>
        <v>Smoke</v>
      </c>
      <c r="O91" t="b">
        <f ca="1"/>
        <v>0</v>
      </c>
      <c r="P91">
        <f ca="1"/>
        <v>0</v>
      </c>
      <c r="Q91">
        <f ca="1"/>
        <v>0</v>
      </c>
      <c r="R91">
        <f ca="1"/>
        <v>0</v>
      </c>
      <c r="S91">
        <f ca="1"/>
        <v>0</v>
      </c>
      <c r="T91">
        <f ca="1"/>
        <v>0</v>
      </c>
      <c r="U91">
        <f ca="1"/>
        <v>0</v>
      </c>
      <c r="V91">
        <f ca="1"/>
        <v>0</v>
      </c>
      <c r="W91">
        <f ca="1"/>
        <v>0</v>
      </c>
      <c r="X91">
        <f ca="1"/>
        <v>0</v>
      </c>
      <c r="Y91">
        <f ca="1"/>
        <v>0</v>
      </c>
      <c r="Z91">
        <f ca="1"/>
        <v>10</v>
      </c>
      <c r="AA91">
        <f ca="1"/>
        <v>0</v>
      </c>
      <c r="AB91">
        <f ca="1"/>
        <v>0</v>
      </c>
      <c r="AC91">
        <f ca="1"/>
        <v>0</v>
      </c>
      <c r="AD91">
        <f ca="1"/>
        <v>0</v>
      </c>
      <c r="AE91">
        <f ca="1"/>
        <v>0</v>
      </c>
      <c r="AF91">
        <f ca="1"/>
        <v>0</v>
      </c>
      <c r="AG91">
        <f ca="1"/>
        <v>0</v>
      </c>
      <c r="AH91">
        <f ca="1"/>
        <v>0</v>
      </c>
      <c r="AI91">
        <f ca="1"/>
        <v>0</v>
      </c>
      <c r="AJ91">
        <f ca="1"/>
        <v>0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  <c r="AQ91">
        <f ca="1"/>
        <v>0</v>
      </c>
      <c r="AR91">
        <f ca="1"/>
        <v>0</v>
      </c>
      <c r="AS91">
        <f ca="1"/>
        <v>0</v>
      </c>
      <c r="AT91">
        <f ca="1"/>
        <v>0</v>
      </c>
      <c r="AU91">
        <f ca="1"/>
        <v>0</v>
      </c>
      <c r="AV91">
        <f ca="1"/>
        <v>0</v>
      </c>
      <c r="AW91">
        <f ca="1"/>
        <v>0</v>
      </c>
      <c r="AX91">
        <f ca="1"/>
        <v>0</v>
      </c>
      <c r="AY91">
        <f ca="1"/>
        <v>0</v>
      </c>
      <c r="AZ91">
        <f ca="1"/>
        <v>0</v>
      </c>
      <c r="BA91">
        <f ca="1"/>
        <v>0</v>
      </c>
      <c r="BB91">
        <f ca="1"/>
        <v>0</v>
      </c>
      <c r="BC91">
        <f ca="1"/>
        <v>0</v>
      </c>
      <c r="BD91">
        <f ca="1"/>
        <v>0</v>
      </c>
      <c r="BE91">
        <f ca="1"/>
        <v>0</v>
      </c>
      <c r="BF91">
        <f ca="1"/>
        <v>0</v>
      </c>
      <c r="BG91">
        <f ca="1"/>
        <v>0</v>
      </c>
      <c r="BH91">
        <f ca="1"/>
        <v>0</v>
      </c>
      <c r="BI91">
        <f ca="1"/>
        <v>0</v>
      </c>
      <c r="BJ91">
        <f ca="1"/>
        <v>0</v>
      </c>
      <c r="BK91">
        <f ca="1"/>
        <v>0</v>
      </c>
      <c r="BL91">
        <f ca="1"/>
        <v>0</v>
      </c>
      <c r="BM91">
        <f ca="1"/>
        <v>0</v>
      </c>
      <c r="BN91">
        <f ca="1"/>
        <v>0</v>
      </c>
      <c r="BO91">
        <f ca="1"/>
        <v>0</v>
      </c>
      <c r="BP91">
        <f ca="1"/>
        <v>0</v>
      </c>
      <c r="BQ91">
        <f ca="1"/>
        <v>0</v>
      </c>
      <c r="BR91" t="str">
        <f ca="1"/>
        <v/>
      </c>
      <c r="BS91">
        <f ca="1"/>
        <v>0</v>
      </c>
      <c r="BT91">
        <f ca="1"/>
        <v>0</v>
      </c>
      <c r="BU91" t="b">
        <f ca="1"/>
        <v>0</v>
      </c>
      <c r="BV91" t="b">
        <f ca="1"/>
        <v>0</v>
      </c>
      <c r="BW91">
        <f ca="1"/>
        <v>0</v>
      </c>
      <c r="BX91">
        <f ca="1"/>
        <v>0</v>
      </c>
      <c r="BY91">
        <f ca="1"/>
        <v>0</v>
      </c>
      <c r="BZ91">
        <f ca="1"/>
        <v>0</v>
      </c>
      <c r="CA91">
        <f ca="1"/>
        <v>1</v>
      </c>
      <c r="CB91">
        <f ca="1"/>
        <v>1</v>
      </c>
      <c r="CC91" t="b">
        <f ca="1"/>
        <v>1</v>
      </c>
      <c r="CD91" t="b">
        <f ca="1"/>
        <v>1</v>
      </c>
      <c r="CE91">
        <f ca="1"/>
        <v>0</v>
      </c>
      <c r="CF91">
        <f ca="1"/>
        <v>0</v>
      </c>
      <c r="CG91">
        <f ca="1"/>
        <v>0</v>
      </c>
      <c r="CH91">
        <f ca="1"/>
        <v>18</v>
      </c>
      <c r="CI91">
        <f ca="1"/>
        <v>162</v>
      </c>
      <c r="CJ91">
        <f ca="1"/>
        <v>0</v>
      </c>
      <c r="CK91">
        <f ca="1"/>
        <v>0</v>
      </c>
      <c r="CL91">
        <f ca="1"/>
        <v>0</v>
      </c>
      <c r="CM91">
        <f ca="1"/>
        <v>0</v>
      </c>
      <c r="CN91">
        <f ca="1"/>
        <v>0</v>
      </c>
      <c r="CO91">
        <f ca="1"/>
        <v>0</v>
      </c>
      <c r="CP91">
        <f ca="1"/>
        <v>0</v>
      </c>
      <c r="CQ91">
        <f ca="1"/>
        <v>0</v>
      </c>
      <c r="CR91">
        <f ca="1"/>
        <v>0</v>
      </c>
      <c r="CS91">
        <f ca="1"/>
        <v>0</v>
      </c>
      <c r="CT91">
        <f ca="1"/>
        <v>0</v>
      </c>
      <c r="CU91">
        <f ca="1"/>
        <v>0</v>
      </c>
      <c r="CV91">
        <f ca="1"/>
        <v>0</v>
      </c>
      <c r="CW91">
        <f ca="1"/>
        <v>0</v>
      </c>
      <c r="CX91">
        <f ca="1"/>
        <v>0</v>
      </c>
      <c r="CY91">
        <f ca="1"/>
        <v>0</v>
      </c>
      <c r="CZ91">
        <f ca="1"/>
        <v>0</v>
      </c>
      <c r="DA91">
        <f ca="1"/>
        <v>0</v>
      </c>
      <c r="DB91" t="b">
        <f ca="1"/>
        <v>0</v>
      </c>
      <c r="DC91" t="b">
        <f ca="1"/>
        <v>0</v>
      </c>
      <c r="DD91">
        <f ca="1"/>
        <v>0</v>
      </c>
      <c r="DE91" t="b">
        <f ca="1"/>
        <v>0</v>
      </c>
      <c r="DF91">
        <f ca="1"/>
        <v>0</v>
      </c>
    </row>
    <row r="92" spans="1:110" x14ac:dyDescent="0.2">
      <c r="A92" t="str">
        <f ca="1"/>
        <v>6_3 Chalet</v>
      </c>
      <c r="B92">
        <f ca="1"/>
        <v>11</v>
      </c>
      <c r="C92">
        <f ca="1"/>
        <v>0</v>
      </c>
      <c r="D92">
        <f ca="1"/>
        <v>0</v>
      </c>
      <c r="E92">
        <f ca="1"/>
        <v>0</v>
      </c>
      <c r="F92">
        <f ca="1"/>
        <v>0</v>
      </c>
      <c r="G92">
        <f ca="1"/>
        <v>0</v>
      </c>
      <c r="H92">
        <f ca="1"/>
        <v>0</v>
      </c>
      <c r="I92">
        <f ca="1"/>
        <v>0</v>
      </c>
      <c r="J92" t="str">
        <f ca="1"/>
        <v>0:21</v>
      </c>
      <c r="K92" t="b">
        <f ca="1"/>
        <v>0</v>
      </c>
      <c r="L92" t="b">
        <f ca="1"/>
        <v>0</v>
      </c>
      <c r="M92" t="b">
        <f ca="1"/>
        <v>0</v>
      </c>
      <c r="N92" t="str">
        <f ca="1"/>
        <v>Alibi</v>
      </c>
      <c r="O92" t="b">
        <f ca="1"/>
        <v>0</v>
      </c>
      <c r="P92">
        <f ca="1"/>
        <v>0</v>
      </c>
      <c r="Q92">
        <f ca="1"/>
        <v>0</v>
      </c>
      <c r="R92">
        <f ca="1"/>
        <v>0</v>
      </c>
      <c r="S92">
        <f ca="1"/>
        <v>0</v>
      </c>
      <c r="T92">
        <f ca="1"/>
        <v>0</v>
      </c>
      <c r="U92">
        <f ca="1"/>
        <v>0</v>
      </c>
      <c r="V92">
        <f ca="1"/>
        <v>0</v>
      </c>
      <c r="W92">
        <f ca="1"/>
        <v>0</v>
      </c>
      <c r="X92">
        <f ca="1"/>
        <v>0</v>
      </c>
      <c r="Y92">
        <f ca="1"/>
        <v>0</v>
      </c>
      <c r="Z92">
        <f ca="1"/>
        <v>11</v>
      </c>
      <c r="AA92">
        <f ca="1"/>
        <v>0</v>
      </c>
      <c r="AB92">
        <f ca="1"/>
        <v>0</v>
      </c>
      <c r="AC92">
        <f ca="1"/>
        <v>0</v>
      </c>
      <c r="AD92">
        <f ca="1"/>
        <v>0</v>
      </c>
      <c r="AE92">
        <f ca="1"/>
        <v>0</v>
      </c>
      <c r="AF92">
        <f ca="1"/>
        <v>0</v>
      </c>
      <c r="AG92">
        <f ca="1"/>
        <v>0</v>
      </c>
      <c r="AH92">
        <f ca="1"/>
        <v>0</v>
      </c>
      <c r="AI92">
        <f ca="1"/>
        <v>0</v>
      </c>
      <c r="AJ92">
        <f ca="1"/>
        <v>0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  <c r="AQ92">
        <f ca="1"/>
        <v>0</v>
      </c>
      <c r="AR92">
        <f ca="1"/>
        <v>0</v>
      </c>
      <c r="AS92">
        <f ca="1"/>
        <v>0</v>
      </c>
      <c r="AT92">
        <f ca="1"/>
        <v>0</v>
      </c>
      <c r="AU92">
        <f ca="1"/>
        <v>0</v>
      </c>
      <c r="AV92">
        <f ca="1"/>
        <v>0</v>
      </c>
      <c r="AW92">
        <f ca="1"/>
        <v>0</v>
      </c>
      <c r="AX92">
        <f ca="1"/>
        <v>0</v>
      </c>
      <c r="AY92">
        <f ca="1"/>
        <v>0</v>
      </c>
      <c r="AZ92">
        <f ca="1"/>
        <v>0</v>
      </c>
      <c r="BA92">
        <f ca="1"/>
        <v>0</v>
      </c>
      <c r="BB92">
        <f ca="1"/>
        <v>0</v>
      </c>
      <c r="BC92">
        <f ca="1"/>
        <v>0</v>
      </c>
      <c r="BD92">
        <f ca="1"/>
        <v>0</v>
      </c>
      <c r="BE92">
        <f ca="1"/>
        <v>0</v>
      </c>
      <c r="BF92">
        <f ca="1"/>
        <v>0</v>
      </c>
      <c r="BG92">
        <f ca="1"/>
        <v>0</v>
      </c>
      <c r="BH92">
        <f ca="1"/>
        <v>0</v>
      </c>
      <c r="BI92">
        <f ca="1"/>
        <v>0</v>
      </c>
      <c r="BJ92">
        <f ca="1"/>
        <v>0</v>
      </c>
      <c r="BK92">
        <f ca="1"/>
        <v>0</v>
      </c>
      <c r="BL92">
        <f ca="1"/>
        <v>0</v>
      </c>
      <c r="BM92">
        <f ca="1"/>
        <v>0</v>
      </c>
      <c r="BN92">
        <f ca="1"/>
        <v>0</v>
      </c>
      <c r="BO92">
        <f ca="1"/>
        <v>0</v>
      </c>
      <c r="BP92">
        <f ca="1"/>
        <v>0</v>
      </c>
      <c r="BQ92">
        <f ca="1"/>
        <v>0</v>
      </c>
      <c r="BR92" t="str">
        <f ca="1"/>
        <v/>
      </c>
      <c r="BS92">
        <f ca="1"/>
        <v>0</v>
      </c>
      <c r="BT92">
        <f ca="1"/>
        <v>0</v>
      </c>
      <c r="BU92" t="b">
        <f ca="1"/>
        <v>0</v>
      </c>
      <c r="BV92" t="b">
        <f ca="1"/>
        <v>0</v>
      </c>
      <c r="BW92">
        <f ca="1"/>
        <v>0</v>
      </c>
      <c r="BX92">
        <f ca="1"/>
        <v>0</v>
      </c>
      <c r="BY92">
        <f ca="1"/>
        <v>0</v>
      </c>
      <c r="BZ92">
        <f ca="1"/>
        <v>0</v>
      </c>
      <c r="CA92">
        <f ca="1"/>
        <v>1</v>
      </c>
      <c r="CB92">
        <f ca="1"/>
        <v>0</v>
      </c>
      <c r="CC92" t="b">
        <f ca="1"/>
        <v>0</v>
      </c>
      <c r="CD92" t="b">
        <f ca="1"/>
        <v>1</v>
      </c>
      <c r="CE92">
        <f ca="1"/>
        <v>0</v>
      </c>
      <c r="CF92">
        <f ca="1"/>
        <v>0</v>
      </c>
      <c r="CG92">
        <f ca="1"/>
        <v>0</v>
      </c>
      <c r="CH92">
        <f ca="1"/>
        <v>21</v>
      </c>
      <c r="CI92">
        <f ca="1"/>
        <v>159</v>
      </c>
      <c r="CJ92">
        <f ca="1"/>
        <v>0</v>
      </c>
      <c r="CK92">
        <f ca="1"/>
        <v>0</v>
      </c>
      <c r="CL92">
        <f ca="1"/>
        <v>0</v>
      </c>
      <c r="CM92">
        <f ca="1"/>
        <v>0</v>
      </c>
      <c r="CN92">
        <f ca="1"/>
        <v>0</v>
      </c>
      <c r="CO92">
        <f ca="1"/>
        <v>0</v>
      </c>
      <c r="CP92">
        <f ca="1"/>
        <v>0</v>
      </c>
      <c r="CQ92">
        <f ca="1"/>
        <v>0</v>
      </c>
      <c r="CR92">
        <f ca="1"/>
        <v>0</v>
      </c>
      <c r="CS92">
        <f ca="1"/>
        <v>0</v>
      </c>
      <c r="CT92">
        <f ca="1"/>
        <v>0</v>
      </c>
      <c r="CU92">
        <f ca="1"/>
        <v>0</v>
      </c>
      <c r="CV92">
        <f ca="1"/>
        <v>0</v>
      </c>
      <c r="CW92">
        <f ca="1"/>
        <v>0</v>
      </c>
      <c r="CX92">
        <f ca="1"/>
        <v>0</v>
      </c>
      <c r="CY92">
        <f ca="1"/>
        <v>0</v>
      </c>
      <c r="CZ92">
        <f ca="1"/>
        <v>0</v>
      </c>
      <c r="DA92">
        <f ca="1"/>
        <v>0</v>
      </c>
      <c r="DB92" t="b">
        <f ca="1"/>
        <v>0</v>
      </c>
      <c r="DC92" t="b">
        <f ca="1"/>
        <v>0</v>
      </c>
      <c r="DD92">
        <f ca="1"/>
        <v>0</v>
      </c>
      <c r="DE92" t="b">
        <f ca="1"/>
        <v>0</v>
      </c>
      <c r="DF92">
        <f ca="1"/>
        <v>0</v>
      </c>
    </row>
    <row r="93" spans="1:110" x14ac:dyDescent="0.2">
      <c r="A93" t="str">
        <f ca="1"/>
        <v>6_3 Chalet</v>
      </c>
      <c r="B93">
        <f ca="1"/>
        <v>12</v>
      </c>
      <c r="C93">
        <f ca="1"/>
        <v>0</v>
      </c>
      <c r="D93">
        <f ca="1"/>
        <v>0</v>
      </c>
      <c r="E93">
        <f ca="1"/>
        <v>0</v>
      </c>
      <c r="F93">
        <f ca="1"/>
        <v>0</v>
      </c>
      <c r="G93">
        <f ca="1"/>
        <v>0</v>
      </c>
      <c r="H93">
        <f ca="1"/>
        <v>0</v>
      </c>
      <c r="I93">
        <f ca="1"/>
        <v>0</v>
      </c>
      <c r="J93" t="str">
        <f ca="1"/>
        <v>0:24</v>
      </c>
      <c r="K93" t="b">
        <f ca="1"/>
        <v>0</v>
      </c>
      <c r="L93" t="b">
        <f ca="1"/>
        <v>0</v>
      </c>
      <c r="M93" t="b">
        <f ca="1"/>
        <v>0</v>
      </c>
      <c r="N93" t="str">
        <f ca="1"/>
        <v>Smoke</v>
      </c>
      <c r="O93" t="b">
        <f ca="1"/>
        <v>0</v>
      </c>
      <c r="P93">
        <f ca="1"/>
        <v>0</v>
      </c>
      <c r="Q93">
        <f ca="1"/>
        <v>0</v>
      </c>
      <c r="R93">
        <f ca="1"/>
        <v>0</v>
      </c>
      <c r="S93">
        <f ca="1"/>
        <v>0</v>
      </c>
      <c r="T93">
        <f ca="1"/>
        <v>0</v>
      </c>
      <c r="U93">
        <f ca="1"/>
        <v>0</v>
      </c>
      <c r="V93">
        <f ca="1"/>
        <v>0</v>
      </c>
      <c r="W93">
        <f ca="1"/>
        <v>0</v>
      </c>
      <c r="X93">
        <f ca="1"/>
        <v>0</v>
      </c>
      <c r="Y93">
        <f ca="1"/>
        <v>0</v>
      </c>
      <c r="Z93">
        <f ca="1"/>
        <v>12</v>
      </c>
      <c r="AA93">
        <f ca="1"/>
        <v>0</v>
      </c>
      <c r="AB93">
        <f ca="1"/>
        <v>0</v>
      </c>
      <c r="AC93">
        <f ca="1"/>
        <v>0</v>
      </c>
      <c r="AD93">
        <f ca="1"/>
        <v>0</v>
      </c>
      <c r="AE93">
        <f ca="1"/>
        <v>0</v>
      </c>
      <c r="AF93">
        <f ca="1"/>
        <v>0</v>
      </c>
      <c r="AG93">
        <f ca="1"/>
        <v>0</v>
      </c>
      <c r="AH93">
        <f ca="1"/>
        <v>0</v>
      </c>
      <c r="AI93">
        <f ca="1"/>
        <v>0</v>
      </c>
      <c r="AJ93">
        <f ca="1"/>
        <v>0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  <c r="AQ93">
        <f ca="1"/>
        <v>0</v>
      </c>
      <c r="AR93">
        <f ca="1"/>
        <v>0</v>
      </c>
      <c r="AS93">
        <f ca="1"/>
        <v>0</v>
      </c>
      <c r="AT93">
        <f ca="1"/>
        <v>0</v>
      </c>
      <c r="AU93">
        <f ca="1"/>
        <v>0</v>
      </c>
      <c r="AV93">
        <f ca="1"/>
        <v>0</v>
      </c>
      <c r="AW93">
        <f ca="1"/>
        <v>0</v>
      </c>
      <c r="AX93">
        <f ca="1"/>
        <v>0</v>
      </c>
      <c r="AY93">
        <f ca="1"/>
        <v>0</v>
      </c>
      <c r="AZ93">
        <f ca="1"/>
        <v>0</v>
      </c>
      <c r="BA93">
        <f ca="1"/>
        <v>0</v>
      </c>
      <c r="BB93">
        <f ca="1"/>
        <v>0</v>
      </c>
      <c r="BC93">
        <f ca="1"/>
        <v>0</v>
      </c>
      <c r="BD93">
        <f ca="1"/>
        <v>0</v>
      </c>
      <c r="BE93">
        <f ca="1"/>
        <v>0</v>
      </c>
      <c r="BF93">
        <f ca="1"/>
        <v>0</v>
      </c>
      <c r="BG93">
        <f ca="1"/>
        <v>0</v>
      </c>
      <c r="BH93">
        <f ca="1"/>
        <v>0</v>
      </c>
      <c r="BI93">
        <f ca="1"/>
        <v>0</v>
      </c>
      <c r="BJ93">
        <f ca="1"/>
        <v>0</v>
      </c>
      <c r="BK93">
        <f ca="1"/>
        <v>0</v>
      </c>
      <c r="BL93">
        <f ca="1"/>
        <v>0</v>
      </c>
      <c r="BM93">
        <f ca="1"/>
        <v>0</v>
      </c>
      <c r="BN93">
        <f ca="1"/>
        <v>0</v>
      </c>
      <c r="BO93">
        <f ca="1"/>
        <v>0</v>
      </c>
      <c r="BP93">
        <f ca="1"/>
        <v>0</v>
      </c>
      <c r="BQ93">
        <f ca="1"/>
        <v>0</v>
      </c>
      <c r="BR93" t="str">
        <f ca="1"/>
        <v/>
      </c>
      <c r="BS93">
        <f ca="1"/>
        <v>0</v>
      </c>
      <c r="BT93">
        <f ca="1"/>
        <v>0</v>
      </c>
      <c r="BU93" t="b">
        <f ca="1"/>
        <v>0</v>
      </c>
      <c r="BV93" t="b">
        <f ca="1"/>
        <v>0</v>
      </c>
      <c r="BW93">
        <f ca="1"/>
        <v>0</v>
      </c>
      <c r="BX93">
        <f ca="1"/>
        <v>0</v>
      </c>
      <c r="BY93">
        <f ca="1"/>
        <v>0</v>
      </c>
      <c r="BZ93">
        <f ca="1"/>
        <v>0</v>
      </c>
      <c r="CA93">
        <f ca="1"/>
        <v>0</v>
      </c>
      <c r="CB93">
        <f ca="1"/>
        <v>0</v>
      </c>
      <c r="CC93" t="b">
        <f ca="1"/>
        <v>0</v>
      </c>
      <c r="CD93" t="b">
        <f ca="1"/>
        <v>0</v>
      </c>
      <c r="CE93">
        <f ca="1"/>
        <v>0</v>
      </c>
      <c r="CF93">
        <f ca="1"/>
        <v>0</v>
      </c>
      <c r="CG93">
        <f ca="1"/>
        <v>0</v>
      </c>
      <c r="CH93">
        <f ca="1"/>
        <v>24</v>
      </c>
      <c r="CI93">
        <f ca="1"/>
        <v>156</v>
      </c>
      <c r="CJ93">
        <f ca="1"/>
        <v>0</v>
      </c>
      <c r="CK93">
        <f ca="1"/>
        <v>0</v>
      </c>
      <c r="CL93">
        <f ca="1"/>
        <v>0</v>
      </c>
      <c r="CM93">
        <f ca="1"/>
        <v>0</v>
      </c>
      <c r="CN93">
        <f ca="1"/>
        <v>0</v>
      </c>
      <c r="CO93">
        <f ca="1"/>
        <v>0</v>
      </c>
      <c r="CP93">
        <f ca="1"/>
        <v>0</v>
      </c>
      <c r="CQ93">
        <f ca="1"/>
        <v>0</v>
      </c>
      <c r="CR93">
        <f ca="1"/>
        <v>0</v>
      </c>
      <c r="CS93">
        <f ca="1"/>
        <v>0</v>
      </c>
      <c r="CT93">
        <f ca="1"/>
        <v>0</v>
      </c>
      <c r="CU93">
        <f ca="1"/>
        <v>0</v>
      </c>
      <c r="CV93">
        <f ca="1"/>
        <v>0</v>
      </c>
      <c r="CW93">
        <f ca="1"/>
        <v>0</v>
      </c>
      <c r="CX93">
        <f ca="1"/>
        <v>0</v>
      </c>
      <c r="CY93">
        <f ca="1"/>
        <v>0</v>
      </c>
      <c r="CZ93">
        <f ca="1"/>
        <v>0</v>
      </c>
      <c r="DA93">
        <f ca="1"/>
        <v>0</v>
      </c>
      <c r="DB93" t="b">
        <f ca="1"/>
        <v>0</v>
      </c>
      <c r="DC93" t="b">
        <f ca="1"/>
        <v>0</v>
      </c>
      <c r="DD93">
        <f ca="1"/>
        <v>0</v>
      </c>
      <c r="DE93" t="b">
        <f ca="1"/>
        <v>0</v>
      </c>
      <c r="DF93">
        <f ca="1"/>
        <v>0</v>
      </c>
    </row>
    <row r="94" spans="1:110" x14ac:dyDescent="0.2">
      <c r="A94" t="str">
        <f ca="1"/>
        <v>6_3 Border</v>
      </c>
      <c r="B94">
        <f ca="1"/>
        <v>1</v>
      </c>
      <c r="C94">
        <f ca="1"/>
        <v>0</v>
      </c>
      <c r="D94">
        <f ca="1"/>
        <v>0</v>
      </c>
      <c r="E94">
        <f ca="1"/>
        <v>0</v>
      </c>
      <c r="F94">
        <f ca="1"/>
        <v>0</v>
      </c>
      <c r="G94">
        <f ca="1"/>
        <v>0</v>
      </c>
      <c r="H94">
        <f ca="1"/>
        <v>0</v>
      </c>
      <c r="I94">
        <f ca="1"/>
        <v>0</v>
      </c>
      <c r="J94" t="str">
        <f ca="1"/>
        <v>1:23</v>
      </c>
      <c r="K94" t="b">
        <f ca="1"/>
        <v>0</v>
      </c>
      <c r="L94" t="b">
        <f ca="1"/>
        <v>0</v>
      </c>
      <c r="M94" t="b">
        <f ca="1"/>
        <v>0</v>
      </c>
      <c r="N94" t="str">
        <f ca="1"/>
        <v>Castle</v>
      </c>
      <c r="O94" t="b">
        <f ca="1"/>
        <v>0</v>
      </c>
      <c r="P94">
        <f ca="1"/>
        <v>0</v>
      </c>
      <c r="Q94">
        <f ca="1"/>
        <v>0</v>
      </c>
      <c r="R94">
        <f ca="1"/>
        <v>0</v>
      </c>
      <c r="S94">
        <f ca="1"/>
        <v>0</v>
      </c>
      <c r="T94">
        <f ca="1"/>
        <v>0</v>
      </c>
      <c r="U94">
        <f ca="1"/>
        <v>0</v>
      </c>
      <c r="V94">
        <f ca="1"/>
        <v>0</v>
      </c>
      <c r="W94">
        <f ca="1"/>
        <v>0</v>
      </c>
      <c r="X94">
        <f ca="1"/>
        <v>0</v>
      </c>
      <c r="Y94">
        <f ca="1"/>
        <v>0</v>
      </c>
      <c r="Z94">
        <f ca="1"/>
        <v>1</v>
      </c>
      <c r="AA94">
        <f ca="1"/>
        <v>0</v>
      </c>
      <c r="AB94">
        <f ca="1"/>
        <v>0</v>
      </c>
      <c r="AC94">
        <f ca="1"/>
        <v>0</v>
      </c>
      <c r="AD94">
        <f ca="1"/>
        <v>0</v>
      </c>
      <c r="AE94">
        <f ca="1"/>
        <v>0</v>
      </c>
      <c r="AF94">
        <f ca="1"/>
        <v>0</v>
      </c>
      <c r="AG94">
        <f ca="1"/>
        <v>0</v>
      </c>
      <c r="AH94">
        <f ca="1"/>
        <v>0</v>
      </c>
      <c r="AI94">
        <f ca="1"/>
        <v>0</v>
      </c>
      <c r="AJ94">
        <f ca="1"/>
        <v>0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  <c r="AQ94">
        <f ca="1"/>
        <v>0</v>
      </c>
      <c r="AR94">
        <f ca="1"/>
        <v>0</v>
      </c>
      <c r="AS94">
        <f ca="1"/>
        <v>0</v>
      </c>
      <c r="AT94">
        <f ca="1"/>
        <v>0</v>
      </c>
      <c r="AU94">
        <f ca="1"/>
        <v>0</v>
      </c>
      <c r="AV94">
        <f ca="1"/>
        <v>0</v>
      </c>
      <c r="AW94">
        <f ca="1"/>
        <v>0</v>
      </c>
      <c r="AX94">
        <f ca="1"/>
        <v>0</v>
      </c>
      <c r="AY94">
        <f ca="1"/>
        <v>0</v>
      </c>
      <c r="AZ94">
        <f ca="1"/>
        <v>0</v>
      </c>
      <c r="BA94">
        <f ca="1"/>
        <v>0</v>
      </c>
      <c r="BB94">
        <f ca="1"/>
        <v>0</v>
      </c>
      <c r="BC94">
        <f ca="1"/>
        <v>0</v>
      </c>
      <c r="BD94">
        <f ca="1"/>
        <v>0</v>
      </c>
      <c r="BE94">
        <f ca="1"/>
        <v>0</v>
      </c>
      <c r="BF94">
        <f ca="1"/>
        <v>0</v>
      </c>
      <c r="BG94">
        <f ca="1"/>
        <v>0</v>
      </c>
      <c r="BH94">
        <f ca="1"/>
        <v>0</v>
      </c>
      <c r="BI94">
        <f ca="1"/>
        <v>0</v>
      </c>
      <c r="BJ94">
        <f ca="1"/>
        <v>0</v>
      </c>
      <c r="BK94">
        <f ca="1"/>
        <v>0</v>
      </c>
      <c r="BL94">
        <f ca="1"/>
        <v>0</v>
      </c>
      <c r="BM94">
        <f ca="1"/>
        <v>0</v>
      </c>
      <c r="BN94">
        <f ca="1"/>
        <v>0</v>
      </c>
      <c r="BO94">
        <f ca="1"/>
        <v>0</v>
      </c>
      <c r="BP94">
        <f ca="1"/>
        <v>0</v>
      </c>
      <c r="BQ94">
        <f ca="1"/>
        <v>0</v>
      </c>
      <c r="BR94" t="str">
        <f ca="1"/>
        <v/>
      </c>
      <c r="BS94">
        <f ca="1"/>
        <v>0</v>
      </c>
      <c r="BT94">
        <f ca="1"/>
        <v>0</v>
      </c>
      <c r="BU94" t="b">
        <f ca="1"/>
        <v>0</v>
      </c>
      <c r="BV94" t="b">
        <f ca="1"/>
        <v>0</v>
      </c>
      <c r="BW94">
        <f ca="1"/>
        <v>0</v>
      </c>
      <c r="BX94">
        <f ca="1"/>
        <v>0</v>
      </c>
      <c r="BY94">
        <f ca="1"/>
        <v>0</v>
      </c>
      <c r="BZ94">
        <f ca="1"/>
        <v>0</v>
      </c>
      <c r="CA94">
        <f ca="1"/>
        <v>1</v>
      </c>
      <c r="CB94">
        <f ca="1"/>
        <v>1</v>
      </c>
      <c r="CC94" t="b">
        <f ca="1"/>
        <v>0</v>
      </c>
      <c r="CD94" t="b">
        <f ca="1"/>
        <v>1</v>
      </c>
      <c r="CE94">
        <f ca="1"/>
        <v>0</v>
      </c>
      <c r="CF94">
        <f ca="1"/>
        <v>1</v>
      </c>
      <c r="CG94">
        <f ca="1"/>
        <v>0</v>
      </c>
      <c r="CH94">
        <f ca="1"/>
        <v>83</v>
      </c>
      <c r="CI94">
        <f ca="1"/>
        <v>97</v>
      </c>
      <c r="CJ94">
        <f ca="1"/>
        <v>0</v>
      </c>
      <c r="CK94">
        <f ca="1"/>
        <v>0</v>
      </c>
      <c r="CL94">
        <f ca="1"/>
        <v>0</v>
      </c>
      <c r="CM94">
        <f ca="1"/>
        <v>0</v>
      </c>
      <c r="CN94">
        <f ca="1"/>
        <v>0</v>
      </c>
      <c r="CO94">
        <f ca="1"/>
        <v>0</v>
      </c>
      <c r="CP94">
        <f ca="1"/>
        <v>0</v>
      </c>
      <c r="CQ94">
        <f ca="1"/>
        <v>0</v>
      </c>
      <c r="CR94">
        <f ca="1"/>
        <v>0</v>
      </c>
      <c r="CS94">
        <f ca="1"/>
        <v>0</v>
      </c>
      <c r="CT94">
        <f ca="1"/>
        <v>0</v>
      </c>
      <c r="CU94" t="b">
        <f ca="1"/>
        <v>0</v>
      </c>
      <c r="CV94" t="b">
        <f ca="1"/>
        <v>1</v>
      </c>
      <c r="CW94">
        <f ca="1"/>
        <v>59</v>
      </c>
      <c r="CX94">
        <f ca="1"/>
        <v>97</v>
      </c>
      <c r="CY94">
        <f ca="1"/>
        <v>0</v>
      </c>
      <c r="CZ94">
        <f ca="1"/>
        <v>1</v>
      </c>
      <c r="DA94">
        <f ca="1"/>
        <v>0</v>
      </c>
      <c r="DB94" t="b">
        <f ca="1"/>
        <v>0</v>
      </c>
      <c r="DC94" t="b">
        <f ca="1"/>
        <v>0</v>
      </c>
      <c r="DD94">
        <f ca="1"/>
        <v>0</v>
      </c>
      <c r="DE94" t="b">
        <f ca="1"/>
        <v>0</v>
      </c>
      <c r="DF94">
        <f ca="1"/>
        <v>0</v>
      </c>
    </row>
    <row r="95" spans="1:110" x14ac:dyDescent="0.2">
      <c r="A95" t="str">
        <f ca="1"/>
        <v>6_3 Border</v>
      </c>
      <c r="B95">
        <f ca="1"/>
        <v>2</v>
      </c>
      <c r="C95">
        <f ca="1"/>
        <v>0</v>
      </c>
      <c r="D95">
        <f ca="1"/>
        <v>0</v>
      </c>
      <c r="E95">
        <f ca="1"/>
        <v>0</v>
      </c>
      <c r="F95">
        <f ca="1"/>
        <v>0</v>
      </c>
      <c r="G95">
        <f ca="1"/>
        <v>0</v>
      </c>
      <c r="H95">
        <f ca="1"/>
        <v>0</v>
      </c>
      <c r="I95">
        <f ca="1"/>
        <v>0</v>
      </c>
      <c r="J95" t="str">
        <f ca="1"/>
        <v>1:33</v>
      </c>
      <c r="K95" t="b">
        <f ca="1"/>
        <v>0</v>
      </c>
      <c r="L95" t="b">
        <f ca="1"/>
        <v>0</v>
      </c>
      <c r="M95" t="b">
        <f ca="1"/>
        <v>0</v>
      </c>
      <c r="N95" t="str">
        <f ca="1"/>
        <v>Castle</v>
      </c>
      <c r="O95" t="b">
        <f ca="1"/>
        <v>0</v>
      </c>
      <c r="P95">
        <f ca="1"/>
        <v>0</v>
      </c>
      <c r="Q95">
        <f ca="1"/>
        <v>0</v>
      </c>
      <c r="R95">
        <f ca="1"/>
        <v>0</v>
      </c>
      <c r="S95">
        <f ca="1"/>
        <v>0</v>
      </c>
      <c r="T95">
        <f ca="1"/>
        <v>0</v>
      </c>
      <c r="U95">
        <f ca="1"/>
        <v>0</v>
      </c>
      <c r="V95">
        <f ca="1"/>
        <v>0</v>
      </c>
      <c r="W95">
        <f ca="1"/>
        <v>0</v>
      </c>
      <c r="X95">
        <f ca="1"/>
        <v>0</v>
      </c>
      <c r="Y95">
        <f ca="1"/>
        <v>0</v>
      </c>
      <c r="Z95">
        <f ca="1"/>
        <v>2</v>
      </c>
      <c r="AA95">
        <f ca="1"/>
        <v>0</v>
      </c>
      <c r="AB95">
        <f ca="1"/>
        <v>0</v>
      </c>
      <c r="AC95">
        <f ca="1"/>
        <v>0</v>
      </c>
      <c r="AD95">
        <f ca="1"/>
        <v>0</v>
      </c>
      <c r="AE95">
        <f ca="1"/>
        <v>0</v>
      </c>
      <c r="AF95">
        <f ca="1"/>
        <v>0</v>
      </c>
      <c r="AG95">
        <f ca="1"/>
        <v>0</v>
      </c>
      <c r="AH95">
        <f ca="1"/>
        <v>0</v>
      </c>
      <c r="AI95">
        <f ca="1"/>
        <v>0</v>
      </c>
      <c r="AJ95">
        <f ca="1"/>
        <v>0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  <c r="AQ95">
        <f ca="1"/>
        <v>0</v>
      </c>
      <c r="AR95">
        <f ca="1"/>
        <v>0</v>
      </c>
      <c r="AS95">
        <f ca="1"/>
        <v>0</v>
      </c>
      <c r="AT95">
        <f ca="1"/>
        <v>0</v>
      </c>
      <c r="AU95">
        <f ca="1"/>
        <v>0</v>
      </c>
      <c r="AV95">
        <f ca="1"/>
        <v>0</v>
      </c>
      <c r="AW95">
        <f ca="1"/>
        <v>0</v>
      </c>
      <c r="AX95">
        <f ca="1"/>
        <v>0</v>
      </c>
      <c r="AY95">
        <f ca="1"/>
        <v>0</v>
      </c>
      <c r="AZ95">
        <f ca="1"/>
        <v>0</v>
      </c>
      <c r="BA95">
        <f ca="1"/>
        <v>0</v>
      </c>
      <c r="BB95">
        <f ca="1"/>
        <v>0</v>
      </c>
      <c r="BC95">
        <f ca="1"/>
        <v>0</v>
      </c>
      <c r="BD95">
        <f ca="1"/>
        <v>0</v>
      </c>
      <c r="BE95">
        <f ca="1"/>
        <v>0</v>
      </c>
      <c r="BF95">
        <f ca="1"/>
        <v>0</v>
      </c>
      <c r="BG95">
        <f ca="1"/>
        <v>0</v>
      </c>
      <c r="BH95">
        <f ca="1"/>
        <v>0</v>
      </c>
      <c r="BI95">
        <f ca="1"/>
        <v>0</v>
      </c>
      <c r="BJ95">
        <f ca="1"/>
        <v>0</v>
      </c>
      <c r="BK95">
        <f ca="1"/>
        <v>0</v>
      </c>
      <c r="BL95">
        <f ca="1"/>
        <v>0</v>
      </c>
      <c r="BM95">
        <f ca="1"/>
        <v>0</v>
      </c>
      <c r="BN95">
        <f ca="1"/>
        <v>0</v>
      </c>
      <c r="BO95">
        <f ca="1"/>
        <v>0</v>
      </c>
      <c r="BP95">
        <f ca="1"/>
        <v>0</v>
      </c>
      <c r="BQ95">
        <f ca="1"/>
        <v>0</v>
      </c>
      <c r="BR95" t="str">
        <f ca="1"/>
        <v/>
      </c>
      <c r="BS95">
        <f ca="1"/>
        <v>0</v>
      </c>
      <c r="BT95">
        <f ca="1"/>
        <v>0</v>
      </c>
      <c r="BU95" t="b">
        <f ca="1"/>
        <v>0</v>
      </c>
      <c r="BV95" t="b">
        <f ca="1"/>
        <v>0</v>
      </c>
      <c r="BW95">
        <f ca="1"/>
        <v>0</v>
      </c>
      <c r="BX95">
        <f ca="1"/>
        <v>0</v>
      </c>
      <c r="BY95">
        <f ca="1"/>
        <v>0</v>
      </c>
      <c r="BZ95">
        <f ca="1"/>
        <v>0</v>
      </c>
      <c r="CA95">
        <f ca="1"/>
        <v>0</v>
      </c>
      <c r="CB95">
        <f ca="1"/>
        <v>0</v>
      </c>
      <c r="CC95" t="b">
        <f ca="1"/>
        <v>0</v>
      </c>
      <c r="CD95" t="b">
        <f ca="1"/>
        <v>0</v>
      </c>
      <c r="CE95">
        <f ca="1"/>
        <v>0</v>
      </c>
      <c r="CF95">
        <f ca="1"/>
        <v>0</v>
      </c>
      <c r="CG95">
        <f ca="1"/>
        <v>0</v>
      </c>
      <c r="CH95">
        <f ca="1"/>
        <v>93</v>
      </c>
      <c r="CI95">
        <f ca="1"/>
        <v>87</v>
      </c>
      <c r="CJ95">
        <f ca="1"/>
        <v>0</v>
      </c>
      <c r="CK95">
        <f ca="1"/>
        <v>0</v>
      </c>
      <c r="CL95">
        <f ca="1"/>
        <v>0</v>
      </c>
      <c r="CM95">
        <f ca="1"/>
        <v>0</v>
      </c>
      <c r="CN95">
        <f ca="1"/>
        <v>0</v>
      </c>
      <c r="CO95">
        <f ca="1"/>
        <v>0</v>
      </c>
      <c r="CP95">
        <f ca="1"/>
        <v>0</v>
      </c>
      <c r="CQ95">
        <f ca="1"/>
        <v>0</v>
      </c>
      <c r="CR95">
        <f ca="1"/>
        <v>0</v>
      </c>
      <c r="CS95">
        <f ca="1"/>
        <v>0</v>
      </c>
      <c r="CT95">
        <f ca="1"/>
        <v>0</v>
      </c>
      <c r="CU95" t="b">
        <f ca="1"/>
        <v>1</v>
      </c>
      <c r="CV95" t="b">
        <f ca="1"/>
        <v>0</v>
      </c>
      <c r="CW95">
        <f ca="1"/>
        <v>134</v>
      </c>
      <c r="CX95">
        <f ca="1"/>
        <v>87</v>
      </c>
      <c r="CY95">
        <f ca="1"/>
        <v>0</v>
      </c>
      <c r="CZ95">
        <f ca="1"/>
        <v>0</v>
      </c>
      <c r="DA95">
        <f ca="1"/>
        <v>0</v>
      </c>
      <c r="DB95" t="b">
        <f ca="1"/>
        <v>0</v>
      </c>
      <c r="DC95" t="b">
        <f ca="1"/>
        <v>0</v>
      </c>
      <c r="DD95">
        <f ca="1"/>
        <v>0</v>
      </c>
      <c r="DE95" t="b">
        <f ca="1"/>
        <v>0</v>
      </c>
      <c r="DF95">
        <f ca="1"/>
        <v>0</v>
      </c>
    </row>
    <row r="96" spans="1:110" x14ac:dyDescent="0.2">
      <c r="A96" t="str">
        <f ca="1"/>
        <v>6_3 Border</v>
      </c>
      <c r="B96">
        <f ca="1"/>
        <v>3</v>
      </c>
      <c r="C96">
        <f ca="1"/>
        <v>0</v>
      </c>
      <c r="D96">
        <f ca="1"/>
        <v>0</v>
      </c>
      <c r="E96">
        <f ca="1"/>
        <v>0</v>
      </c>
      <c r="F96">
        <f ca="1"/>
        <v>0</v>
      </c>
      <c r="G96">
        <f ca="1"/>
        <v>0</v>
      </c>
      <c r="H96">
        <f ca="1"/>
        <v>0</v>
      </c>
      <c r="I96">
        <f ca="1"/>
        <v>0</v>
      </c>
      <c r="J96" t="str">
        <f ca="1"/>
        <v>1:42</v>
      </c>
      <c r="K96" t="b">
        <f ca="1"/>
        <v>0</v>
      </c>
      <c r="L96" t="b">
        <f ca="1"/>
        <v>0</v>
      </c>
      <c r="M96" t="b">
        <f ca="1"/>
        <v>0</v>
      </c>
      <c r="N96" t="str">
        <f ca="1"/>
        <v>Smoke</v>
      </c>
      <c r="O96" t="b">
        <f ca="1"/>
        <v>0</v>
      </c>
      <c r="P96">
        <f ca="1"/>
        <v>0</v>
      </c>
      <c r="Q96">
        <f ca="1"/>
        <v>0</v>
      </c>
      <c r="R96">
        <f ca="1"/>
        <v>0</v>
      </c>
      <c r="S96">
        <f ca="1"/>
        <v>0</v>
      </c>
      <c r="T96">
        <f ca="1"/>
        <v>0</v>
      </c>
      <c r="U96">
        <f ca="1"/>
        <v>0</v>
      </c>
      <c r="V96">
        <f ca="1"/>
        <v>0</v>
      </c>
      <c r="W96">
        <f ca="1"/>
        <v>0</v>
      </c>
      <c r="X96">
        <f ca="1"/>
        <v>0</v>
      </c>
      <c r="Y96">
        <f ca="1"/>
        <v>0</v>
      </c>
      <c r="Z96">
        <f ca="1"/>
        <v>3</v>
      </c>
      <c r="AA96">
        <f ca="1"/>
        <v>0</v>
      </c>
      <c r="AB96">
        <f ca="1"/>
        <v>0</v>
      </c>
      <c r="AC96">
        <f ca="1"/>
        <v>0</v>
      </c>
      <c r="AD96">
        <f ca="1"/>
        <v>0</v>
      </c>
      <c r="AE96">
        <f ca="1"/>
        <v>0</v>
      </c>
      <c r="AF96">
        <f ca="1"/>
        <v>0</v>
      </c>
      <c r="AG96">
        <f ca="1"/>
        <v>0</v>
      </c>
      <c r="AH96">
        <f ca="1"/>
        <v>0</v>
      </c>
      <c r="AI96">
        <f ca="1"/>
        <v>0</v>
      </c>
      <c r="AJ96">
        <f ca="1"/>
        <v>0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  <c r="AQ96">
        <f ca="1"/>
        <v>0</v>
      </c>
      <c r="AR96">
        <f ca="1"/>
        <v>0</v>
      </c>
      <c r="AS96">
        <f ca="1"/>
        <v>0</v>
      </c>
      <c r="AT96">
        <f ca="1"/>
        <v>0</v>
      </c>
      <c r="AU96">
        <f ca="1"/>
        <v>0</v>
      </c>
      <c r="AV96">
        <f ca="1"/>
        <v>0</v>
      </c>
      <c r="AW96">
        <f ca="1"/>
        <v>0</v>
      </c>
      <c r="AX96">
        <f ca="1"/>
        <v>0</v>
      </c>
      <c r="AY96">
        <f ca="1"/>
        <v>0</v>
      </c>
      <c r="AZ96">
        <f ca="1"/>
        <v>0</v>
      </c>
      <c r="BA96">
        <f ca="1"/>
        <v>0</v>
      </c>
      <c r="BB96">
        <f ca="1"/>
        <v>0</v>
      </c>
      <c r="BC96">
        <f ca="1"/>
        <v>0</v>
      </c>
      <c r="BD96">
        <f ca="1"/>
        <v>0</v>
      </c>
      <c r="BE96">
        <f ca="1"/>
        <v>0</v>
      </c>
      <c r="BF96">
        <f ca="1"/>
        <v>0</v>
      </c>
      <c r="BG96">
        <f ca="1"/>
        <v>0</v>
      </c>
      <c r="BH96">
        <f ca="1"/>
        <v>0</v>
      </c>
      <c r="BI96">
        <f ca="1"/>
        <v>0</v>
      </c>
      <c r="BJ96">
        <f ca="1"/>
        <v>0</v>
      </c>
      <c r="BK96">
        <f ca="1"/>
        <v>0</v>
      </c>
      <c r="BL96">
        <f ca="1"/>
        <v>0</v>
      </c>
      <c r="BM96">
        <f ca="1"/>
        <v>0</v>
      </c>
      <c r="BN96">
        <f ca="1"/>
        <v>0</v>
      </c>
      <c r="BO96">
        <f ca="1"/>
        <v>0</v>
      </c>
      <c r="BP96">
        <f ca="1"/>
        <v>0</v>
      </c>
      <c r="BQ96">
        <f ca="1"/>
        <v>0</v>
      </c>
      <c r="BR96" t="str">
        <f ca="1"/>
        <v/>
      </c>
      <c r="BS96">
        <f ca="1"/>
        <v>0</v>
      </c>
      <c r="BT96">
        <f ca="1"/>
        <v>0</v>
      </c>
      <c r="BU96" t="b">
        <f ca="1"/>
        <v>0</v>
      </c>
      <c r="BV96" t="b">
        <f ca="1"/>
        <v>0</v>
      </c>
      <c r="BW96">
        <f ca="1"/>
        <v>0</v>
      </c>
      <c r="BX96">
        <f ca="1"/>
        <v>0</v>
      </c>
      <c r="BY96">
        <f ca="1"/>
        <v>0</v>
      </c>
      <c r="BZ96">
        <f ca="1"/>
        <v>0</v>
      </c>
      <c r="CA96">
        <f ca="1"/>
        <v>0</v>
      </c>
      <c r="CB96">
        <f ca="1"/>
        <v>0</v>
      </c>
      <c r="CC96" t="b">
        <f ca="1"/>
        <v>0</v>
      </c>
      <c r="CD96" t="b">
        <f ca="1"/>
        <v>0</v>
      </c>
      <c r="CE96">
        <f ca="1"/>
        <v>0</v>
      </c>
      <c r="CF96">
        <f ca="1"/>
        <v>0</v>
      </c>
      <c r="CG96">
        <f ca="1"/>
        <v>0</v>
      </c>
      <c r="CH96">
        <f ca="1"/>
        <v>102</v>
      </c>
      <c r="CI96">
        <f ca="1"/>
        <v>78</v>
      </c>
      <c r="CJ96">
        <f ca="1"/>
        <v>0</v>
      </c>
      <c r="CK96">
        <f ca="1"/>
        <v>0</v>
      </c>
      <c r="CL96">
        <f ca="1"/>
        <v>0</v>
      </c>
      <c r="CM96">
        <f ca="1"/>
        <v>0</v>
      </c>
      <c r="CN96">
        <f ca="1"/>
        <v>0</v>
      </c>
      <c r="CO96">
        <f ca="1"/>
        <v>0</v>
      </c>
      <c r="CP96">
        <f ca="1"/>
        <v>0</v>
      </c>
      <c r="CQ96">
        <f ca="1"/>
        <v>0</v>
      </c>
      <c r="CR96">
        <f ca="1"/>
        <v>0</v>
      </c>
      <c r="CS96">
        <f ca="1"/>
        <v>0</v>
      </c>
      <c r="CT96">
        <f ca="1"/>
        <v>0</v>
      </c>
      <c r="CU96" t="b">
        <f ca="1"/>
        <v>1</v>
      </c>
      <c r="CV96" t="b">
        <f ca="1"/>
        <v>0</v>
      </c>
      <c r="CW96">
        <f ca="1"/>
        <v>171</v>
      </c>
      <c r="CX96">
        <f ca="1"/>
        <v>78</v>
      </c>
      <c r="CY96">
        <f ca="1"/>
        <v>1</v>
      </c>
      <c r="CZ96">
        <f ca="1"/>
        <v>0</v>
      </c>
      <c r="DA96">
        <f ca="1"/>
        <v>0</v>
      </c>
      <c r="DB96" t="b">
        <f ca="1"/>
        <v>0</v>
      </c>
      <c r="DC96" t="b">
        <f ca="1"/>
        <v>0</v>
      </c>
      <c r="DD96">
        <f ca="1"/>
        <v>0</v>
      </c>
      <c r="DE96" t="b">
        <f ca="1"/>
        <v>0</v>
      </c>
      <c r="DF96">
        <f ca="1"/>
        <v>0</v>
      </c>
    </row>
    <row r="97" spans="1:110" x14ac:dyDescent="0.2">
      <c r="A97" t="str">
        <f ca="1"/>
        <v>6_3 Border</v>
      </c>
      <c r="B97">
        <f ca="1"/>
        <v>4</v>
      </c>
      <c r="C97">
        <f ca="1"/>
        <v>0</v>
      </c>
      <c r="D97">
        <f ca="1"/>
        <v>0</v>
      </c>
      <c r="E97">
        <f ca="1"/>
        <v>0</v>
      </c>
      <c r="F97">
        <f ca="1"/>
        <v>0</v>
      </c>
      <c r="G97">
        <f ca="1"/>
        <v>0</v>
      </c>
      <c r="H97">
        <f ca="1"/>
        <v>0</v>
      </c>
      <c r="I97">
        <f ca="1"/>
        <v>0</v>
      </c>
      <c r="J97" t="str">
        <f ca="1"/>
        <v>2:25</v>
      </c>
      <c r="K97" t="b">
        <f ca="1"/>
        <v>0</v>
      </c>
      <c r="L97" t="b">
        <f ca="1"/>
        <v>1</v>
      </c>
      <c r="M97" t="b">
        <f ca="1"/>
        <v>0</v>
      </c>
      <c r="N97" t="str">
        <f ca="1"/>
        <v>Smoke</v>
      </c>
      <c r="O97" t="b">
        <f ca="1"/>
        <v>0</v>
      </c>
      <c r="P97">
        <f ca="1"/>
        <v>0</v>
      </c>
      <c r="Q97">
        <f ca="1"/>
        <v>0</v>
      </c>
      <c r="R97">
        <f ca="1"/>
        <v>0</v>
      </c>
      <c r="S97">
        <f ca="1"/>
        <v>0</v>
      </c>
      <c r="T97">
        <f ca="1"/>
        <v>0</v>
      </c>
      <c r="U97">
        <f ca="1"/>
        <v>0</v>
      </c>
      <c r="V97">
        <f ca="1"/>
        <v>0</v>
      </c>
      <c r="W97">
        <f ca="1"/>
        <v>0</v>
      </c>
      <c r="X97">
        <f ca="1"/>
        <v>0</v>
      </c>
      <c r="Y97">
        <f ca="1"/>
        <v>0</v>
      </c>
      <c r="Z97">
        <f ca="1"/>
        <v>4</v>
      </c>
      <c r="AA97">
        <f ca="1"/>
        <v>0</v>
      </c>
      <c r="AB97">
        <f ca="1"/>
        <v>0</v>
      </c>
      <c r="AC97">
        <f ca="1"/>
        <v>0</v>
      </c>
      <c r="AD97">
        <f ca="1"/>
        <v>0</v>
      </c>
      <c r="AE97">
        <f ca="1"/>
        <v>0</v>
      </c>
      <c r="AF97">
        <f ca="1"/>
        <v>0</v>
      </c>
      <c r="AG97">
        <f ca="1"/>
        <v>0</v>
      </c>
      <c r="AH97">
        <f ca="1"/>
        <v>0</v>
      </c>
      <c r="AI97">
        <f ca="1"/>
        <v>0</v>
      </c>
      <c r="AJ97">
        <f ca="1"/>
        <v>0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  <c r="AQ97">
        <f ca="1"/>
        <v>0</v>
      </c>
      <c r="AR97">
        <f ca="1"/>
        <v>0</v>
      </c>
      <c r="AS97">
        <f ca="1"/>
        <v>0</v>
      </c>
      <c r="AT97">
        <f ca="1"/>
        <v>0</v>
      </c>
      <c r="AU97">
        <f ca="1"/>
        <v>0</v>
      </c>
      <c r="AV97">
        <f ca="1"/>
        <v>0</v>
      </c>
      <c r="AW97">
        <f ca="1"/>
        <v>0</v>
      </c>
      <c r="AX97">
        <f ca="1"/>
        <v>0</v>
      </c>
      <c r="AY97">
        <f ca="1"/>
        <v>0</v>
      </c>
      <c r="AZ97">
        <f ca="1"/>
        <v>0</v>
      </c>
      <c r="BA97">
        <f ca="1"/>
        <v>0</v>
      </c>
      <c r="BB97">
        <f ca="1"/>
        <v>0</v>
      </c>
      <c r="BC97">
        <f ca="1"/>
        <v>0</v>
      </c>
      <c r="BD97">
        <f ca="1"/>
        <v>0</v>
      </c>
      <c r="BE97">
        <f ca="1"/>
        <v>0</v>
      </c>
      <c r="BF97">
        <f ca="1"/>
        <v>0</v>
      </c>
      <c r="BG97">
        <f ca="1"/>
        <v>0</v>
      </c>
      <c r="BH97">
        <f ca="1"/>
        <v>0</v>
      </c>
      <c r="BI97">
        <f ca="1"/>
        <v>0</v>
      </c>
      <c r="BJ97">
        <f ca="1"/>
        <v>0</v>
      </c>
      <c r="BK97">
        <f ca="1"/>
        <v>0</v>
      </c>
      <c r="BL97">
        <f ca="1"/>
        <v>0</v>
      </c>
      <c r="BM97">
        <f ca="1"/>
        <v>0</v>
      </c>
      <c r="BN97">
        <f ca="1"/>
        <v>0</v>
      </c>
      <c r="BO97">
        <f ca="1"/>
        <v>0</v>
      </c>
      <c r="BP97">
        <f ca="1"/>
        <v>0</v>
      </c>
      <c r="BQ97">
        <f ca="1"/>
        <v>0</v>
      </c>
      <c r="BR97" t="str">
        <f ca="1"/>
        <v/>
      </c>
      <c r="BS97">
        <f ca="1"/>
        <v>0</v>
      </c>
      <c r="BT97">
        <f ca="1"/>
        <v>0</v>
      </c>
      <c r="BU97" t="b">
        <f ca="1"/>
        <v>0</v>
      </c>
      <c r="BV97" t="b">
        <f ca="1"/>
        <v>0</v>
      </c>
      <c r="BW97">
        <f ca="1"/>
        <v>0</v>
      </c>
      <c r="BX97">
        <f ca="1"/>
        <v>0</v>
      </c>
      <c r="BY97">
        <f ca="1"/>
        <v>0</v>
      </c>
      <c r="BZ97">
        <f ca="1"/>
        <v>0</v>
      </c>
      <c r="CA97">
        <f ca="1"/>
        <v>1</v>
      </c>
      <c r="CB97">
        <f ca="1"/>
        <v>1</v>
      </c>
      <c r="CC97" t="b">
        <f ca="1"/>
        <v>0</v>
      </c>
      <c r="CD97" t="b">
        <f ca="1"/>
        <v>1</v>
      </c>
      <c r="CE97">
        <f ca="1"/>
        <v>0</v>
      </c>
      <c r="CF97">
        <f ca="1"/>
        <v>0</v>
      </c>
      <c r="CG97">
        <f ca="1"/>
        <v>0</v>
      </c>
      <c r="CH97">
        <f ca="1"/>
        <v>145</v>
      </c>
      <c r="CI97">
        <f ca="1"/>
        <v>35</v>
      </c>
      <c r="CJ97">
        <f ca="1"/>
        <v>0</v>
      </c>
      <c r="CK97">
        <f ca="1"/>
        <v>0</v>
      </c>
      <c r="CL97">
        <f ca="1"/>
        <v>0</v>
      </c>
      <c r="CM97">
        <f ca="1"/>
        <v>0</v>
      </c>
      <c r="CN97">
        <f ca="1"/>
        <v>0</v>
      </c>
      <c r="CO97">
        <f ca="1"/>
        <v>0</v>
      </c>
      <c r="CP97">
        <f ca="1"/>
        <v>0</v>
      </c>
      <c r="CQ97">
        <f ca="1"/>
        <v>0</v>
      </c>
      <c r="CR97">
        <f ca="1"/>
        <v>0</v>
      </c>
      <c r="CS97">
        <f ca="1"/>
        <v>0</v>
      </c>
      <c r="CT97">
        <f ca="1"/>
        <v>0</v>
      </c>
      <c r="CU97" t="b">
        <f ca="1"/>
        <v>1</v>
      </c>
      <c r="CV97" t="b">
        <f ca="1"/>
        <v>1</v>
      </c>
      <c r="CW97" t="b">
        <f ca="1"/>
        <v>0</v>
      </c>
      <c r="CX97">
        <f ca="1"/>
        <v>35</v>
      </c>
      <c r="CY97">
        <f ca="1"/>
        <v>0</v>
      </c>
      <c r="CZ97">
        <f ca="1"/>
        <v>1</v>
      </c>
      <c r="DA97">
        <f ca="1"/>
        <v>0</v>
      </c>
      <c r="DB97" t="b">
        <f ca="1"/>
        <v>1</v>
      </c>
      <c r="DC97" t="b">
        <f ca="1"/>
        <v>0</v>
      </c>
      <c r="DD97">
        <f ca="1"/>
        <v>0</v>
      </c>
      <c r="DE97" t="b">
        <f ca="1"/>
        <v>0</v>
      </c>
      <c r="DF97">
        <f ca="1"/>
        <v>0</v>
      </c>
    </row>
    <row r="98" spans="1:110" x14ac:dyDescent="0.2">
      <c r="A98" t="str">
        <f ca="1"/>
        <v>6_3 Border</v>
      </c>
      <c r="B98">
        <f ca="1"/>
        <v>5</v>
      </c>
      <c r="C98">
        <f ca="1"/>
        <v>0</v>
      </c>
      <c r="D98">
        <f ca="1"/>
        <v>0</v>
      </c>
      <c r="E98">
        <f ca="1"/>
        <v>0</v>
      </c>
      <c r="F98">
        <f ca="1"/>
        <v>0</v>
      </c>
      <c r="G98">
        <f ca="1"/>
        <v>0</v>
      </c>
      <c r="H98">
        <f ca="1"/>
        <v>0</v>
      </c>
      <c r="I98">
        <f ca="1"/>
        <v>0</v>
      </c>
      <c r="J98" t="str">
        <f ca="1"/>
        <v>0:33</v>
      </c>
      <c r="K98" t="b">
        <f ca="1"/>
        <v>1</v>
      </c>
      <c r="L98" t="b">
        <f ca="1"/>
        <v>0</v>
      </c>
      <c r="M98" t="b">
        <f ca="1"/>
        <v>0</v>
      </c>
      <c r="N98" t="str">
        <f ca="1"/>
        <v>Mute</v>
      </c>
      <c r="O98" t="b">
        <f ca="1"/>
        <v>0</v>
      </c>
      <c r="P98">
        <f ca="1"/>
        <v>0</v>
      </c>
      <c r="Q98">
        <f ca="1"/>
        <v>0</v>
      </c>
      <c r="R98">
        <f ca="1"/>
        <v>0</v>
      </c>
      <c r="S98">
        <f ca="1"/>
        <v>0</v>
      </c>
      <c r="T98">
        <f ca="1"/>
        <v>0</v>
      </c>
      <c r="U98">
        <f ca="1"/>
        <v>0</v>
      </c>
      <c r="V98">
        <f ca="1"/>
        <v>0</v>
      </c>
      <c r="W98">
        <f ca="1"/>
        <v>0</v>
      </c>
      <c r="X98">
        <f ca="1"/>
        <v>0</v>
      </c>
      <c r="Y98">
        <f ca="1"/>
        <v>0</v>
      </c>
      <c r="Z98">
        <f ca="1"/>
        <v>5</v>
      </c>
      <c r="AA98">
        <f ca="1"/>
        <v>0</v>
      </c>
      <c r="AB98">
        <f ca="1"/>
        <v>0</v>
      </c>
      <c r="AC98">
        <f ca="1"/>
        <v>0</v>
      </c>
      <c r="AD98">
        <f ca="1"/>
        <v>0</v>
      </c>
      <c r="AE98">
        <f ca="1"/>
        <v>0</v>
      </c>
      <c r="AF98">
        <f ca="1"/>
        <v>0</v>
      </c>
      <c r="AG98">
        <f ca="1"/>
        <v>0</v>
      </c>
      <c r="AH98">
        <f ca="1"/>
        <v>0</v>
      </c>
      <c r="AI98">
        <f ca="1"/>
        <v>0</v>
      </c>
      <c r="AJ98">
        <f ca="1"/>
        <v>0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  <c r="AQ98">
        <f ca="1"/>
        <v>0</v>
      </c>
      <c r="AR98">
        <f ca="1"/>
        <v>0</v>
      </c>
      <c r="AS98">
        <f ca="1"/>
        <v>0</v>
      </c>
      <c r="AT98">
        <f ca="1"/>
        <v>0</v>
      </c>
      <c r="AU98">
        <f ca="1"/>
        <v>0</v>
      </c>
      <c r="AV98">
        <f ca="1"/>
        <v>0</v>
      </c>
      <c r="AW98">
        <f ca="1"/>
        <v>0</v>
      </c>
      <c r="AX98">
        <f ca="1"/>
        <v>0</v>
      </c>
      <c r="AY98">
        <f ca="1"/>
        <v>0</v>
      </c>
      <c r="AZ98">
        <f ca="1"/>
        <v>0</v>
      </c>
      <c r="BA98">
        <f ca="1"/>
        <v>0</v>
      </c>
      <c r="BB98">
        <f ca="1"/>
        <v>0</v>
      </c>
      <c r="BC98">
        <f ca="1"/>
        <v>0</v>
      </c>
      <c r="BD98">
        <f ca="1"/>
        <v>0</v>
      </c>
      <c r="BE98">
        <f ca="1"/>
        <v>0</v>
      </c>
      <c r="BF98">
        <f ca="1"/>
        <v>0</v>
      </c>
      <c r="BG98">
        <f ca="1"/>
        <v>0</v>
      </c>
      <c r="BH98">
        <f ca="1"/>
        <v>0</v>
      </c>
      <c r="BI98">
        <f ca="1"/>
        <v>0</v>
      </c>
      <c r="BJ98">
        <f ca="1"/>
        <v>0</v>
      </c>
      <c r="BK98">
        <f ca="1"/>
        <v>0</v>
      </c>
      <c r="BL98">
        <f ca="1"/>
        <v>0</v>
      </c>
      <c r="BM98">
        <f ca="1"/>
        <v>0</v>
      </c>
      <c r="BN98">
        <f ca="1"/>
        <v>0</v>
      </c>
      <c r="BO98">
        <f ca="1"/>
        <v>0</v>
      </c>
      <c r="BP98">
        <f ca="1"/>
        <v>0</v>
      </c>
      <c r="BQ98">
        <f ca="1"/>
        <v>0</v>
      </c>
      <c r="BR98" t="str">
        <f ca="1"/>
        <v/>
      </c>
      <c r="BS98">
        <f ca="1"/>
        <v>0</v>
      </c>
      <c r="BT98">
        <f ca="1"/>
        <v>-80</v>
      </c>
      <c r="BU98" t="b">
        <f ca="1"/>
        <v>0</v>
      </c>
      <c r="BV98" t="b">
        <f ca="1"/>
        <v>0</v>
      </c>
      <c r="BW98">
        <f ca="1"/>
        <v>0</v>
      </c>
      <c r="BX98">
        <f ca="1"/>
        <v>0</v>
      </c>
      <c r="BY98">
        <f ca="1"/>
        <v>0</v>
      </c>
      <c r="BZ98">
        <f ca="1"/>
        <v>0</v>
      </c>
      <c r="CA98">
        <f ca="1"/>
        <v>0</v>
      </c>
      <c r="CB98">
        <f ca="1"/>
        <v>0</v>
      </c>
      <c r="CC98" t="b">
        <f ca="1"/>
        <v>0</v>
      </c>
      <c r="CD98" t="b">
        <f ca="1"/>
        <v>0</v>
      </c>
      <c r="CE98">
        <f ca="1"/>
        <v>0</v>
      </c>
      <c r="CF98">
        <f ca="1"/>
        <v>0</v>
      </c>
      <c r="CG98">
        <f ca="1"/>
        <v>0</v>
      </c>
      <c r="CH98">
        <f ca="1"/>
        <v>33</v>
      </c>
      <c r="CI98">
        <f ca="1"/>
        <v>67</v>
      </c>
      <c r="CJ98">
        <f ca="1"/>
        <v>0</v>
      </c>
      <c r="CK98">
        <f ca="1"/>
        <v>0</v>
      </c>
      <c r="CL98">
        <f ca="1"/>
        <v>0</v>
      </c>
      <c r="CM98">
        <f ca="1"/>
        <v>0</v>
      </c>
      <c r="CN98">
        <f ca="1"/>
        <v>0</v>
      </c>
      <c r="CO98">
        <f ca="1"/>
        <v>0</v>
      </c>
      <c r="CP98">
        <f ca="1"/>
        <v>0</v>
      </c>
      <c r="CQ98">
        <f ca="1"/>
        <v>0</v>
      </c>
      <c r="CR98">
        <f ca="1"/>
        <v>0</v>
      </c>
      <c r="CS98">
        <f ca="1"/>
        <v>0</v>
      </c>
      <c r="CT98">
        <f ca="1"/>
        <v>0</v>
      </c>
      <c r="CU98" t="b">
        <f ca="1"/>
        <v>0</v>
      </c>
      <c r="CV98" t="b">
        <f ca="1"/>
        <v>0</v>
      </c>
      <c r="CW98">
        <f ca="1"/>
        <v>52</v>
      </c>
      <c r="CX98">
        <f ca="1"/>
        <v>67</v>
      </c>
      <c r="CY98">
        <f ca="1"/>
        <v>0</v>
      </c>
      <c r="CZ98">
        <f ca="1"/>
        <v>0</v>
      </c>
      <c r="DA98">
        <f ca="1"/>
        <v>0</v>
      </c>
      <c r="DB98" t="b">
        <f ca="1"/>
        <v>0</v>
      </c>
      <c r="DC98" t="b">
        <f ca="1"/>
        <v>0</v>
      </c>
      <c r="DD98">
        <f ca="1"/>
        <v>0</v>
      </c>
      <c r="DE98" t="b">
        <f ca="1"/>
        <v>0</v>
      </c>
      <c r="DF98">
        <f ca="1"/>
        <v>0</v>
      </c>
    </row>
    <row r="99" spans="1:110" x14ac:dyDescent="0.2">
      <c r="A99" t="str">
        <f ca="1"/>
        <v>6_3 Border</v>
      </c>
      <c r="B99">
        <f ca="1"/>
        <v>6</v>
      </c>
      <c r="C99">
        <f ca="1"/>
        <v>0</v>
      </c>
      <c r="D99">
        <f ca="1"/>
        <v>0</v>
      </c>
      <c r="E99">
        <f ca="1"/>
        <v>0</v>
      </c>
      <c r="F99">
        <f ca="1"/>
        <v>0</v>
      </c>
      <c r="G99">
        <f ca="1"/>
        <v>0</v>
      </c>
      <c r="H99">
        <f ca="1"/>
        <v>0</v>
      </c>
      <c r="I99">
        <f ca="1"/>
        <v>0</v>
      </c>
      <c r="J99" t="str">
        <f ca="1"/>
        <v>1:14</v>
      </c>
      <c r="K99" t="b">
        <f ca="1"/>
        <v>0</v>
      </c>
      <c r="L99" t="b">
        <f ca="1"/>
        <v>0</v>
      </c>
      <c r="M99" t="b">
        <f ca="1"/>
        <v>0</v>
      </c>
      <c r="N99" t="str">
        <f ca="1"/>
        <v>Mute</v>
      </c>
      <c r="O99" t="b">
        <f ca="1"/>
        <v>0</v>
      </c>
      <c r="P99">
        <f ca="1"/>
        <v>0</v>
      </c>
      <c r="Q99">
        <f ca="1"/>
        <v>0</v>
      </c>
      <c r="R99">
        <f ca="1"/>
        <v>0</v>
      </c>
      <c r="S99">
        <f ca="1"/>
        <v>0</v>
      </c>
      <c r="T99">
        <f ca="1"/>
        <v>0</v>
      </c>
      <c r="U99">
        <f ca="1"/>
        <v>0</v>
      </c>
      <c r="V99">
        <f ca="1"/>
        <v>0</v>
      </c>
      <c r="W99">
        <f ca="1"/>
        <v>0</v>
      </c>
      <c r="X99">
        <f ca="1"/>
        <v>0</v>
      </c>
      <c r="Y99">
        <f ca="1"/>
        <v>0</v>
      </c>
      <c r="Z99">
        <f ca="1"/>
        <v>6</v>
      </c>
      <c r="AA99">
        <f ca="1"/>
        <v>0</v>
      </c>
      <c r="AB99">
        <f ca="1"/>
        <v>0</v>
      </c>
      <c r="AC99">
        <f ca="1"/>
        <v>0</v>
      </c>
      <c r="AD99">
        <f ca="1"/>
        <v>0</v>
      </c>
      <c r="AE99">
        <f ca="1"/>
        <v>0</v>
      </c>
      <c r="AF99">
        <f ca="1"/>
        <v>0</v>
      </c>
      <c r="AG99">
        <f ca="1"/>
        <v>0</v>
      </c>
      <c r="AH99">
        <f ca="1"/>
        <v>0</v>
      </c>
      <c r="AI99">
        <f ca="1"/>
        <v>0</v>
      </c>
      <c r="AJ99">
        <f ca="1"/>
        <v>0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  <c r="AQ99">
        <f ca="1"/>
        <v>0</v>
      </c>
      <c r="AR99">
        <f ca="1"/>
        <v>0</v>
      </c>
      <c r="AS99">
        <f ca="1"/>
        <v>0</v>
      </c>
      <c r="AT99">
        <f ca="1"/>
        <v>0</v>
      </c>
      <c r="AU99">
        <f ca="1"/>
        <v>0</v>
      </c>
      <c r="AV99">
        <f ca="1"/>
        <v>0</v>
      </c>
      <c r="AW99">
        <f ca="1"/>
        <v>0</v>
      </c>
      <c r="AX99">
        <f ca="1"/>
        <v>0</v>
      </c>
      <c r="AY99">
        <f ca="1"/>
        <v>0</v>
      </c>
      <c r="AZ99">
        <f ca="1"/>
        <v>0</v>
      </c>
      <c r="BA99">
        <f ca="1"/>
        <v>0</v>
      </c>
      <c r="BB99">
        <f ca="1"/>
        <v>0</v>
      </c>
      <c r="BC99">
        <f ca="1"/>
        <v>0</v>
      </c>
      <c r="BD99">
        <f ca="1"/>
        <v>0</v>
      </c>
      <c r="BE99">
        <f ca="1"/>
        <v>0</v>
      </c>
      <c r="BF99">
        <f ca="1"/>
        <v>0</v>
      </c>
      <c r="BG99">
        <f ca="1"/>
        <v>0</v>
      </c>
      <c r="BH99">
        <f ca="1"/>
        <v>0</v>
      </c>
      <c r="BI99">
        <f ca="1"/>
        <v>0</v>
      </c>
      <c r="BJ99">
        <f ca="1"/>
        <v>0</v>
      </c>
      <c r="BK99">
        <f ca="1"/>
        <v>0</v>
      </c>
      <c r="BL99">
        <f ca="1"/>
        <v>0</v>
      </c>
      <c r="BM99">
        <f ca="1"/>
        <v>0</v>
      </c>
      <c r="BN99">
        <f ca="1"/>
        <v>0</v>
      </c>
      <c r="BO99">
        <f ca="1"/>
        <v>0</v>
      </c>
      <c r="BP99">
        <f ca="1"/>
        <v>0</v>
      </c>
      <c r="BQ99">
        <f ca="1"/>
        <v>0</v>
      </c>
      <c r="BR99" t="str">
        <f ca="1"/>
        <v/>
      </c>
      <c r="BS99">
        <f ca="1"/>
        <v>0</v>
      </c>
      <c r="BT99">
        <f ca="1"/>
        <v>0</v>
      </c>
      <c r="BU99" t="b">
        <f ca="1"/>
        <v>0</v>
      </c>
      <c r="BV99" t="b">
        <f ca="1"/>
        <v>0</v>
      </c>
      <c r="BW99">
        <f ca="1"/>
        <v>0</v>
      </c>
      <c r="BX99">
        <f ca="1"/>
        <v>0</v>
      </c>
      <c r="BY99">
        <f ca="1"/>
        <v>0</v>
      </c>
      <c r="BZ99">
        <f ca="1"/>
        <v>0</v>
      </c>
      <c r="CA99">
        <f ca="1"/>
        <v>0</v>
      </c>
      <c r="CB99">
        <f ca="1"/>
        <v>0</v>
      </c>
      <c r="CC99" t="b">
        <f ca="1"/>
        <v>0</v>
      </c>
      <c r="CD99" t="b">
        <f ca="1"/>
        <v>0</v>
      </c>
      <c r="CE99">
        <f ca="1"/>
        <v>0</v>
      </c>
      <c r="CF99">
        <f ca="1"/>
        <v>0</v>
      </c>
      <c r="CG99">
        <f ca="1"/>
        <v>0</v>
      </c>
      <c r="CH99">
        <f ca="1"/>
        <v>74</v>
      </c>
      <c r="CI99">
        <f ca="1"/>
        <v>106</v>
      </c>
      <c r="CJ99">
        <f ca="1"/>
        <v>0</v>
      </c>
      <c r="CK99">
        <f ca="1"/>
        <v>0</v>
      </c>
      <c r="CL99">
        <f ca="1"/>
        <v>0</v>
      </c>
      <c r="CM99">
        <f ca="1"/>
        <v>0</v>
      </c>
      <c r="CN99">
        <f ca="1"/>
        <v>0</v>
      </c>
      <c r="CO99">
        <f ca="1"/>
        <v>0</v>
      </c>
      <c r="CP99">
        <f ca="1"/>
        <v>0</v>
      </c>
      <c r="CQ99">
        <f ca="1"/>
        <v>0</v>
      </c>
      <c r="CR99">
        <f ca="1"/>
        <v>0</v>
      </c>
      <c r="CS99">
        <f ca="1"/>
        <v>0</v>
      </c>
      <c r="CT99">
        <f ca="1"/>
        <v>0</v>
      </c>
      <c r="CU99" t="b">
        <f ca="1"/>
        <v>1</v>
      </c>
      <c r="CV99" t="b">
        <f ca="1"/>
        <v>0</v>
      </c>
      <c r="CW99">
        <f ca="1"/>
        <v>46</v>
      </c>
      <c r="CX99">
        <f ca="1"/>
        <v>106</v>
      </c>
      <c r="CY99">
        <f ca="1"/>
        <v>1</v>
      </c>
      <c r="CZ99">
        <f ca="1"/>
        <v>0</v>
      </c>
      <c r="DA99">
        <f ca="1"/>
        <v>0</v>
      </c>
      <c r="DB99" t="b">
        <f ca="1"/>
        <v>0</v>
      </c>
      <c r="DC99" t="b">
        <f ca="1"/>
        <v>0</v>
      </c>
      <c r="DD99">
        <f ca="1"/>
        <v>0</v>
      </c>
      <c r="DE99" t="b">
        <f ca="1"/>
        <v>0</v>
      </c>
      <c r="DF99">
        <f ca="1"/>
        <v>0</v>
      </c>
    </row>
    <row r="100" spans="1:110" x14ac:dyDescent="0.2">
      <c r="A100" t="str">
        <f ca="1"/>
        <v>6_3 Border</v>
      </c>
      <c r="B100">
        <f ca="1"/>
        <v>7</v>
      </c>
      <c r="C100">
        <f ca="1"/>
        <v>0</v>
      </c>
      <c r="D100">
        <f ca="1"/>
        <v>0</v>
      </c>
      <c r="E100">
        <f ca="1"/>
        <v>0</v>
      </c>
      <c r="F100">
        <f ca="1"/>
        <v>0</v>
      </c>
      <c r="G100">
        <f ca="1"/>
        <v>0</v>
      </c>
      <c r="H100">
        <f ca="1"/>
        <v>0</v>
      </c>
      <c r="I100">
        <f ca="1"/>
        <v>0</v>
      </c>
      <c r="J100" t="str">
        <f ca="1"/>
        <v>2:01</v>
      </c>
      <c r="K100" t="b">
        <f ca="1"/>
        <v>0</v>
      </c>
      <c r="L100" t="b">
        <f ca="1"/>
        <v>0</v>
      </c>
      <c r="M100" t="b">
        <f ca="1"/>
        <v>0</v>
      </c>
      <c r="N100" t="str">
        <f ca="1"/>
        <v>Ace</v>
      </c>
      <c r="O100" t="b">
        <f ca="1"/>
        <v>0</v>
      </c>
      <c r="P100">
        <f ca="1"/>
        <v>0</v>
      </c>
      <c r="Q100">
        <f ca="1"/>
        <v>0</v>
      </c>
      <c r="R100">
        <f ca="1"/>
        <v>0</v>
      </c>
      <c r="S100">
        <f ca="1"/>
        <v>0</v>
      </c>
      <c r="T100">
        <f ca="1"/>
        <v>0</v>
      </c>
      <c r="U100">
        <f ca="1"/>
        <v>0</v>
      </c>
      <c r="V100">
        <f ca="1"/>
        <v>0</v>
      </c>
      <c r="W100">
        <f ca="1"/>
        <v>0</v>
      </c>
      <c r="X100">
        <f ca="1"/>
        <v>0</v>
      </c>
      <c r="Y100">
        <f ca="1"/>
        <v>0</v>
      </c>
      <c r="Z100">
        <f ca="1"/>
        <v>7</v>
      </c>
      <c r="AA100">
        <f ca="1"/>
        <v>0</v>
      </c>
      <c r="AB100">
        <f ca="1"/>
        <v>0</v>
      </c>
      <c r="AC100">
        <f ca="1"/>
        <v>0</v>
      </c>
      <c r="AD100">
        <f ca="1"/>
        <v>0</v>
      </c>
      <c r="AE100">
        <f ca="1"/>
        <v>0</v>
      </c>
      <c r="AF100">
        <f ca="1"/>
        <v>0</v>
      </c>
      <c r="AG100">
        <f ca="1"/>
        <v>0</v>
      </c>
      <c r="AH100">
        <f ca="1"/>
        <v>0</v>
      </c>
      <c r="AI100">
        <f ca="1"/>
        <v>0</v>
      </c>
      <c r="AJ100">
        <f ca="1"/>
        <v>0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  <c r="AQ100">
        <f ca="1"/>
        <v>0</v>
      </c>
      <c r="AR100">
        <f ca="1"/>
        <v>0</v>
      </c>
      <c r="AS100">
        <f ca="1"/>
        <v>0</v>
      </c>
      <c r="AT100">
        <f ca="1"/>
        <v>0</v>
      </c>
      <c r="AU100">
        <f ca="1"/>
        <v>0</v>
      </c>
      <c r="AV100">
        <f ca="1"/>
        <v>0</v>
      </c>
      <c r="AW100">
        <f ca="1"/>
        <v>0</v>
      </c>
      <c r="AX100">
        <f ca="1"/>
        <v>0</v>
      </c>
      <c r="AY100">
        <f ca="1"/>
        <v>0</v>
      </c>
      <c r="AZ100">
        <f ca="1"/>
        <v>0</v>
      </c>
      <c r="BA100">
        <f ca="1"/>
        <v>0</v>
      </c>
      <c r="BB100">
        <f ca="1"/>
        <v>0</v>
      </c>
      <c r="BC100">
        <f ca="1"/>
        <v>0</v>
      </c>
      <c r="BD100">
        <f ca="1"/>
        <v>0</v>
      </c>
      <c r="BE100">
        <f ca="1"/>
        <v>0</v>
      </c>
      <c r="BF100">
        <f ca="1"/>
        <v>0</v>
      </c>
      <c r="BG100">
        <f ca="1"/>
        <v>0</v>
      </c>
      <c r="BH100">
        <f ca="1"/>
        <v>0</v>
      </c>
      <c r="BI100">
        <f ca="1"/>
        <v>0</v>
      </c>
      <c r="BJ100">
        <f ca="1"/>
        <v>0</v>
      </c>
      <c r="BK100">
        <f ca="1"/>
        <v>0</v>
      </c>
      <c r="BL100">
        <f ca="1"/>
        <v>0</v>
      </c>
      <c r="BM100">
        <f ca="1"/>
        <v>0</v>
      </c>
      <c r="BN100">
        <f ca="1"/>
        <v>0</v>
      </c>
      <c r="BO100">
        <f ca="1"/>
        <v>0</v>
      </c>
      <c r="BP100">
        <f ca="1"/>
        <v>0</v>
      </c>
      <c r="BQ100">
        <f ca="1"/>
        <v>0</v>
      </c>
      <c r="BR100" t="str">
        <f ca="1"/>
        <v/>
      </c>
      <c r="BS100">
        <f ca="1"/>
        <v>0</v>
      </c>
      <c r="BT100">
        <f ca="1"/>
        <v>0</v>
      </c>
      <c r="BU100" t="b">
        <f ca="1"/>
        <v>0</v>
      </c>
      <c r="BV100" t="b">
        <f ca="1"/>
        <v>0</v>
      </c>
      <c r="BW100">
        <f ca="1"/>
        <v>0</v>
      </c>
      <c r="BX100">
        <f ca="1"/>
        <v>0</v>
      </c>
      <c r="BY100">
        <f ca="1"/>
        <v>0</v>
      </c>
      <c r="BZ100">
        <f ca="1"/>
        <v>0</v>
      </c>
      <c r="CA100">
        <f ca="1"/>
        <v>0</v>
      </c>
      <c r="CB100">
        <f ca="1"/>
        <v>0</v>
      </c>
      <c r="CC100" t="b">
        <f ca="1"/>
        <v>0</v>
      </c>
      <c r="CD100" t="b">
        <f ca="1"/>
        <v>0</v>
      </c>
      <c r="CE100">
        <f ca="1"/>
        <v>0</v>
      </c>
      <c r="CF100">
        <f ca="1"/>
        <v>0</v>
      </c>
      <c r="CG100">
        <f ca="1"/>
        <v>0</v>
      </c>
      <c r="CH100">
        <f ca="1"/>
        <v>121</v>
      </c>
      <c r="CI100">
        <f ca="1"/>
        <v>59</v>
      </c>
      <c r="CJ100">
        <f ca="1"/>
        <v>0</v>
      </c>
      <c r="CK100">
        <f ca="1"/>
        <v>0</v>
      </c>
      <c r="CL100">
        <f ca="1"/>
        <v>0</v>
      </c>
      <c r="CM100">
        <f ca="1"/>
        <v>0</v>
      </c>
      <c r="CN100">
        <f ca="1"/>
        <v>0</v>
      </c>
      <c r="CO100">
        <f ca="1"/>
        <v>0</v>
      </c>
      <c r="CP100">
        <f ca="1"/>
        <v>0</v>
      </c>
      <c r="CQ100">
        <f ca="1"/>
        <v>0</v>
      </c>
      <c r="CR100">
        <f ca="1"/>
        <v>0</v>
      </c>
      <c r="CS100">
        <f ca="1"/>
        <v>0</v>
      </c>
      <c r="CT100">
        <f ca="1"/>
        <v>0</v>
      </c>
      <c r="CU100">
        <f ca="1"/>
        <v>0</v>
      </c>
      <c r="CV100">
        <f ca="1"/>
        <v>0</v>
      </c>
      <c r="CW100">
        <f ca="1"/>
        <v>0</v>
      </c>
      <c r="CX100">
        <f ca="1"/>
        <v>0</v>
      </c>
      <c r="CY100">
        <f ca="1"/>
        <v>0</v>
      </c>
      <c r="CZ100">
        <f ca="1"/>
        <v>0</v>
      </c>
      <c r="DA100">
        <f ca="1"/>
        <v>0</v>
      </c>
      <c r="DB100" t="b">
        <f ca="1"/>
        <v>0</v>
      </c>
      <c r="DC100" t="b">
        <f ca="1"/>
        <v>0</v>
      </c>
      <c r="DD100">
        <f ca="1"/>
        <v>0</v>
      </c>
      <c r="DE100" t="b">
        <f ca="1"/>
        <v>0</v>
      </c>
      <c r="DF100">
        <f ca="1"/>
        <v>0</v>
      </c>
    </row>
    <row r="101" spans="1:110" x14ac:dyDescent="0.2">
      <c r="A101" t="str">
        <f ca="1"/>
        <v>6_3 Border</v>
      </c>
      <c r="B101">
        <f ca="1"/>
        <v>8</v>
      </c>
      <c r="C101">
        <f ca="1"/>
        <v>0</v>
      </c>
      <c r="D101">
        <f ca="1"/>
        <v>0</v>
      </c>
      <c r="E101">
        <f ca="1"/>
        <v>0</v>
      </c>
      <c r="F101">
        <f ca="1"/>
        <v>0</v>
      </c>
      <c r="G101">
        <f ca="1"/>
        <v>0</v>
      </c>
      <c r="H101">
        <f ca="1"/>
        <v>0</v>
      </c>
      <c r="I101">
        <f ca="1"/>
        <v>0</v>
      </c>
      <c r="J101" t="str">
        <f ca="1"/>
        <v>0:46</v>
      </c>
      <c r="K101" t="b">
        <f ca="1"/>
        <v>0</v>
      </c>
      <c r="L101" t="b">
        <f ca="1"/>
        <v>1</v>
      </c>
      <c r="M101" t="b">
        <f ca="1"/>
        <v>0</v>
      </c>
      <c r="N101" t="str">
        <f ca="1"/>
        <v>Ace</v>
      </c>
      <c r="O101" t="b">
        <f ca="1"/>
        <v>0</v>
      </c>
      <c r="P101">
        <f ca="1"/>
        <v>0</v>
      </c>
      <c r="Q101">
        <f ca="1"/>
        <v>0</v>
      </c>
      <c r="R101">
        <f ca="1"/>
        <v>0</v>
      </c>
      <c r="S101">
        <f ca="1"/>
        <v>0</v>
      </c>
      <c r="T101">
        <f ca="1"/>
        <v>0</v>
      </c>
      <c r="U101">
        <f ca="1"/>
        <v>0</v>
      </c>
      <c r="V101">
        <f ca="1"/>
        <v>0</v>
      </c>
      <c r="W101">
        <f ca="1"/>
        <v>0</v>
      </c>
      <c r="X101">
        <f ca="1"/>
        <v>0</v>
      </c>
      <c r="Y101">
        <f ca="1"/>
        <v>0</v>
      </c>
      <c r="Z101">
        <f ca="1"/>
        <v>8</v>
      </c>
      <c r="AA101">
        <f ca="1"/>
        <v>0</v>
      </c>
      <c r="AB101">
        <f ca="1"/>
        <v>0</v>
      </c>
      <c r="AC101">
        <f ca="1"/>
        <v>0</v>
      </c>
      <c r="AD101">
        <f ca="1"/>
        <v>0</v>
      </c>
      <c r="AE101">
        <f ca="1"/>
        <v>0</v>
      </c>
      <c r="AF101">
        <f ca="1"/>
        <v>0</v>
      </c>
      <c r="AG101">
        <f ca="1"/>
        <v>0</v>
      </c>
      <c r="AH101">
        <f ca="1"/>
        <v>0</v>
      </c>
      <c r="AI101">
        <f ca="1"/>
        <v>0</v>
      </c>
      <c r="AJ101">
        <f ca="1"/>
        <v>0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  <c r="AQ101">
        <f ca="1"/>
        <v>0</v>
      </c>
      <c r="AR101">
        <f ca="1"/>
        <v>0</v>
      </c>
      <c r="AS101">
        <f ca="1"/>
        <v>0</v>
      </c>
      <c r="AT101">
        <f ca="1"/>
        <v>0</v>
      </c>
      <c r="AU101">
        <f ca="1"/>
        <v>0</v>
      </c>
      <c r="AV101">
        <f ca="1"/>
        <v>0</v>
      </c>
      <c r="AW101">
        <f ca="1"/>
        <v>0</v>
      </c>
      <c r="AX101">
        <f ca="1"/>
        <v>0</v>
      </c>
      <c r="AY101">
        <f ca="1"/>
        <v>0</v>
      </c>
      <c r="AZ101">
        <f ca="1"/>
        <v>0</v>
      </c>
      <c r="BA101">
        <f ca="1"/>
        <v>0</v>
      </c>
      <c r="BB101">
        <f ca="1"/>
        <v>0</v>
      </c>
      <c r="BC101">
        <f ca="1"/>
        <v>0</v>
      </c>
      <c r="BD101">
        <f ca="1"/>
        <v>0</v>
      </c>
      <c r="BE101">
        <f ca="1"/>
        <v>0</v>
      </c>
      <c r="BF101">
        <f ca="1"/>
        <v>0</v>
      </c>
      <c r="BG101">
        <f ca="1"/>
        <v>0</v>
      </c>
      <c r="BH101">
        <f ca="1"/>
        <v>0</v>
      </c>
      <c r="BI101">
        <f ca="1"/>
        <v>0</v>
      </c>
      <c r="BJ101">
        <f ca="1"/>
        <v>0</v>
      </c>
      <c r="BK101">
        <f ca="1"/>
        <v>0</v>
      </c>
      <c r="BL101">
        <f ca="1"/>
        <v>0</v>
      </c>
      <c r="BM101">
        <f ca="1"/>
        <v>0</v>
      </c>
      <c r="BN101">
        <f ca="1"/>
        <v>0</v>
      </c>
      <c r="BO101">
        <f ca="1"/>
        <v>0</v>
      </c>
      <c r="BP101">
        <f ca="1"/>
        <v>0</v>
      </c>
      <c r="BQ101">
        <f ca="1"/>
        <v>0</v>
      </c>
      <c r="BR101" t="str">
        <f ca="1"/>
        <v/>
      </c>
      <c r="BS101">
        <f ca="1"/>
        <v>0</v>
      </c>
      <c r="BT101">
        <f ca="1"/>
        <v>0</v>
      </c>
      <c r="BU101" t="b">
        <f ca="1"/>
        <v>0</v>
      </c>
      <c r="BV101" t="b">
        <f ca="1"/>
        <v>0</v>
      </c>
      <c r="BW101">
        <f ca="1"/>
        <v>0</v>
      </c>
      <c r="BX101">
        <f ca="1"/>
        <v>0</v>
      </c>
      <c r="BY101">
        <f ca="1"/>
        <v>0</v>
      </c>
      <c r="BZ101">
        <f ca="1"/>
        <v>0</v>
      </c>
      <c r="CA101">
        <f ca="1"/>
        <v>0</v>
      </c>
      <c r="CB101">
        <f ca="1"/>
        <v>0</v>
      </c>
      <c r="CC101" t="b">
        <f ca="1"/>
        <v>0</v>
      </c>
      <c r="CD101" t="b">
        <f ca="1"/>
        <v>1</v>
      </c>
      <c r="CE101">
        <f ca="1"/>
        <v>0</v>
      </c>
      <c r="CF101">
        <f ca="1"/>
        <v>0</v>
      </c>
      <c r="CG101">
        <f ca="1"/>
        <v>0</v>
      </c>
      <c r="CH101">
        <f ca="1"/>
        <v>46</v>
      </c>
      <c r="CI101">
        <f ca="1"/>
        <v>134</v>
      </c>
      <c r="CJ101">
        <f ca="1"/>
        <v>0</v>
      </c>
      <c r="CK101">
        <f ca="1"/>
        <v>0</v>
      </c>
      <c r="CL101">
        <f ca="1"/>
        <v>0</v>
      </c>
      <c r="CM101">
        <f ca="1"/>
        <v>0</v>
      </c>
      <c r="CN101">
        <f ca="1"/>
        <v>0</v>
      </c>
      <c r="CO101">
        <f ca="1"/>
        <v>0</v>
      </c>
      <c r="CP101">
        <f ca="1"/>
        <v>0</v>
      </c>
      <c r="CQ101">
        <f ca="1"/>
        <v>0</v>
      </c>
      <c r="CR101">
        <f ca="1"/>
        <v>0</v>
      </c>
      <c r="CS101">
        <f ca="1"/>
        <v>0</v>
      </c>
      <c r="CT101">
        <f ca="1"/>
        <v>0</v>
      </c>
      <c r="CU101">
        <f ca="1"/>
        <v>0</v>
      </c>
      <c r="CV101">
        <f ca="1"/>
        <v>0</v>
      </c>
      <c r="CW101">
        <f ca="1"/>
        <v>0</v>
      </c>
      <c r="CX101">
        <f ca="1"/>
        <v>0</v>
      </c>
      <c r="CY101">
        <f ca="1"/>
        <v>0</v>
      </c>
      <c r="CZ101">
        <f ca="1"/>
        <v>0</v>
      </c>
      <c r="DA101">
        <f ca="1"/>
        <v>0</v>
      </c>
      <c r="DB101" t="b">
        <f ca="1"/>
        <v>1</v>
      </c>
      <c r="DC101" t="b">
        <f ca="1"/>
        <v>0</v>
      </c>
      <c r="DD101">
        <f ca="1"/>
        <v>0</v>
      </c>
      <c r="DE101" t="b">
        <f ca="1"/>
        <v>0</v>
      </c>
      <c r="DF101">
        <f ca="1"/>
        <v>0</v>
      </c>
    </row>
    <row r="102" spans="1:110" x14ac:dyDescent="0.2">
      <c r="A102" t="str">
        <f ca="1"/>
        <v>6_3 Border</v>
      </c>
      <c r="B102">
        <f ca="1"/>
        <v>9</v>
      </c>
      <c r="C102">
        <f ca="1"/>
        <v>0</v>
      </c>
      <c r="D102">
        <f ca="1"/>
        <v>0</v>
      </c>
      <c r="E102">
        <f ca="1"/>
        <v>0</v>
      </c>
      <c r="F102">
        <f ca="1"/>
        <v>0</v>
      </c>
      <c r="G102">
        <f ca="1"/>
        <v>0</v>
      </c>
      <c r="H102">
        <f ca="1"/>
        <v>0</v>
      </c>
      <c r="I102">
        <f ca="1"/>
        <v>0</v>
      </c>
      <c r="J102" t="str">
        <f ca="1"/>
        <v>0:09</v>
      </c>
      <c r="K102" t="b">
        <f ca="1"/>
        <v>0</v>
      </c>
      <c r="L102" t="b">
        <f ca="1"/>
        <v>0</v>
      </c>
      <c r="M102" t="b">
        <f ca="1"/>
        <v>0</v>
      </c>
      <c r="N102" t="str">
        <f ca="1"/>
        <v>Ace</v>
      </c>
      <c r="O102" t="b">
        <f ca="1"/>
        <v>0</v>
      </c>
      <c r="P102">
        <f ca="1"/>
        <v>0</v>
      </c>
      <c r="Q102">
        <f ca="1"/>
        <v>0</v>
      </c>
      <c r="R102">
        <f ca="1"/>
        <v>0</v>
      </c>
      <c r="S102">
        <f ca="1"/>
        <v>0</v>
      </c>
      <c r="T102">
        <f ca="1"/>
        <v>0</v>
      </c>
      <c r="U102">
        <f ca="1"/>
        <v>0</v>
      </c>
      <c r="V102">
        <f ca="1"/>
        <v>0</v>
      </c>
      <c r="W102">
        <f ca="1"/>
        <v>0</v>
      </c>
      <c r="X102">
        <f ca="1"/>
        <v>0</v>
      </c>
      <c r="Y102">
        <f ca="1"/>
        <v>0</v>
      </c>
      <c r="Z102">
        <f ca="1"/>
        <v>9</v>
      </c>
      <c r="AA102">
        <f ca="1"/>
        <v>0</v>
      </c>
      <c r="AB102">
        <f ca="1"/>
        <v>0</v>
      </c>
      <c r="AC102">
        <f ca="1"/>
        <v>0</v>
      </c>
      <c r="AD102">
        <f ca="1"/>
        <v>0</v>
      </c>
      <c r="AE102">
        <f ca="1"/>
        <v>0</v>
      </c>
      <c r="AF102">
        <f ca="1"/>
        <v>0</v>
      </c>
      <c r="AG102">
        <f ca="1"/>
        <v>0</v>
      </c>
      <c r="AH102">
        <f ca="1"/>
        <v>0</v>
      </c>
      <c r="AI102">
        <f ca="1"/>
        <v>0</v>
      </c>
      <c r="AJ102">
        <f ca="1"/>
        <v>0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  <c r="AQ102">
        <f ca="1"/>
        <v>0</v>
      </c>
      <c r="AR102">
        <f ca="1"/>
        <v>0</v>
      </c>
      <c r="AS102">
        <f ca="1"/>
        <v>0</v>
      </c>
      <c r="AT102">
        <f ca="1"/>
        <v>0</v>
      </c>
      <c r="AU102">
        <f ca="1"/>
        <v>0</v>
      </c>
      <c r="AV102">
        <f ca="1"/>
        <v>0</v>
      </c>
      <c r="AW102">
        <f ca="1"/>
        <v>0</v>
      </c>
      <c r="AX102">
        <f ca="1"/>
        <v>0</v>
      </c>
      <c r="AY102">
        <f ca="1"/>
        <v>0</v>
      </c>
      <c r="AZ102">
        <f ca="1"/>
        <v>0</v>
      </c>
      <c r="BA102">
        <f ca="1"/>
        <v>0</v>
      </c>
      <c r="BB102">
        <f ca="1"/>
        <v>0</v>
      </c>
      <c r="BC102">
        <f ca="1"/>
        <v>0</v>
      </c>
      <c r="BD102">
        <f ca="1"/>
        <v>0</v>
      </c>
      <c r="BE102">
        <f ca="1"/>
        <v>0</v>
      </c>
      <c r="BF102">
        <f ca="1"/>
        <v>0</v>
      </c>
      <c r="BG102">
        <f ca="1"/>
        <v>0</v>
      </c>
      <c r="BH102">
        <f ca="1"/>
        <v>0</v>
      </c>
      <c r="BI102">
        <f ca="1"/>
        <v>0</v>
      </c>
      <c r="BJ102">
        <f ca="1"/>
        <v>0</v>
      </c>
      <c r="BK102">
        <f ca="1"/>
        <v>0</v>
      </c>
      <c r="BL102">
        <f ca="1"/>
        <v>0</v>
      </c>
      <c r="BM102">
        <f ca="1"/>
        <v>0</v>
      </c>
      <c r="BN102">
        <f ca="1"/>
        <v>0</v>
      </c>
      <c r="BO102">
        <f ca="1"/>
        <v>0</v>
      </c>
      <c r="BP102">
        <f ca="1"/>
        <v>0</v>
      </c>
      <c r="BQ102">
        <f ca="1"/>
        <v>0</v>
      </c>
      <c r="BR102" t="str">
        <f ca="1"/>
        <v/>
      </c>
      <c r="BS102">
        <f ca="1"/>
        <v>0</v>
      </c>
      <c r="BT102">
        <f ca="1"/>
        <v>0</v>
      </c>
      <c r="BU102" t="b">
        <f ca="1"/>
        <v>0</v>
      </c>
      <c r="BV102" t="b">
        <f ca="1"/>
        <v>0</v>
      </c>
      <c r="BW102">
        <f ca="1"/>
        <v>0</v>
      </c>
      <c r="BX102">
        <f ca="1"/>
        <v>0</v>
      </c>
      <c r="BY102">
        <f ca="1"/>
        <v>0</v>
      </c>
      <c r="BZ102">
        <f ca="1"/>
        <v>0</v>
      </c>
      <c r="CA102">
        <f ca="1"/>
        <v>1</v>
      </c>
      <c r="CB102">
        <f ca="1"/>
        <v>1</v>
      </c>
      <c r="CC102" t="b">
        <f ca="1"/>
        <v>0</v>
      </c>
      <c r="CD102" t="b">
        <f ca="1"/>
        <v>1</v>
      </c>
      <c r="CE102">
        <f ca="1"/>
        <v>0</v>
      </c>
      <c r="CF102">
        <f ca="1"/>
        <v>0</v>
      </c>
      <c r="CG102">
        <f ca="1"/>
        <v>0</v>
      </c>
      <c r="CH102">
        <f ca="1"/>
        <v>9</v>
      </c>
      <c r="CI102">
        <f ca="1"/>
        <v>171</v>
      </c>
      <c r="CJ102">
        <f ca="1"/>
        <v>0</v>
      </c>
      <c r="CK102">
        <f ca="1"/>
        <v>0</v>
      </c>
      <c r="CL102">
        <f ca="1"/>
        <v>0</v>
      </c>
      <c r="CM102">
        <f ca="1"/>
        <v>0</v>
      </c>
      <c r="CN102">
        <f ca="1"/>
        <v>0</v>
      </c>
      <c r="CO102">
        <f ca="1"/>
        <v>0</v>
      </c>
      <c r="CP102">
        <f ca="1"/>
        <v>0</v>
      </c>
      <c r="CQ102">
        <f ca="1"/>
        <v>0</v>
      </c>
      <c r="CR102">
        <f ca="1"/>
        <v>0</v>
      </c>
      <c r="CS102">
        <f ca="1"/>
        <v>0</v>
      </c>
      <c r="CT102">
        <f ca="1"/>
        <v>0</v>
      </c>
      <c r="CU102">
        <f ca="1"/>
        <v>0</v>
      </c>
      <c r="CV102">
        <f ca="1"/>
        <v>0</v>
      </c>
      <c r="CW102">
        <f ca="1"/>
        <v>0</v>
      </c>
      <c r="CX102">
        <f ca="1"/>
        <v>0</v>
      </c>
      <c r="CY102">
        <f ca="1"/>
        <v>0</v>
      </c>
      <c r="CZ102">
        <f ca="1"/>
        <v>0</v>
      </c>
      <c r="DA102">
        <f ca="1"/>
        <v>0</v>
      </c>
      <c r="DB102" t="b">
        <f ca="1"/>
        <v>0</v>
      </c>
      <c r="DC102" t="b">
        <f ca="1"/>
        <v>0</v>
      </c>
      <c r="DD102">
        <f ca="1"/>
        <v>0</v>
      </c>
      <c r="DE102" t="b">
        <f ca="1"/>
        <v>0</v>
      </c>
      <c r="DF102">
        <f ca="1"/>
        <v>0</v>
      </c>
    </row>
    <row r="103" spans="1:110" x14ac:dyDescent="0.2">
      <c r="A103" t="str">
        <f ca="1"/>
        <v>6_3 Border</v>
      </c>
      <c r="B103">
        <f ca="1"/>
        <v>10</v>
      </c>
      <c r="C103">
        <f ca="1"/>
        <v>0</v>
      </c>
      <c r="D103">
        <f ca="1"/>
        <v>0</v>
      </c>
      <c r="E103">
        <f ca="1"/>
        <v>0</v>
      </c>
      <c r="F103">
        <f ca="1"/>
        <v>0</v>
      </c>
      <c r="G103">
        <f ca="1"/>
        <v>0</v>
      </c>
      <c r="H103">
        <f ca="1"/>
        <v>0</v>
      </c>
      <c r="I103">
        <f ca="1"/>
        <v>0</v>
      </c>
      <c r="J103">
        <f ca="1"/>
        <v>0</v>
      </c>
      <c r="K103" t="b">
        <f ca="1"/>
        <v>0</v>
      </c>
      <c r="L103" t="b">
        <f ca="1"/>
        <v>0</v>
      </c>
      <c r="M103" t="b">
        <f ca="1"/>
        <v>0</v>
      </c>
      <c r="N103" t="str">
        <f ca="1"/>
        <v>Ace</v>
      </c>
      <c r="O103" t="b">
        <f ca="1"/>
        <v>0</v>
      </c>
      <c r="P103">
        <f ca="1"/>
        <v>0</v>
      </c>
      <c r="Q103">
        <f ca="1"/>
        <v>0</v>
      </c>
      <c r="R103">
        <f ca="1"/>
        <v>0</v>
      </c>
      <c r="S103">
        <f ca="1"/>
        <v>0</v>
      </c>
      <c r="T103">
        <f ca="1"/>
        <v>0</v>
      </c>
      <c r="U103">
        <f ca="1"/>
        <v>0</v>
      </c>
      <c r="V103">
        <f ca="1"/>
        <v>0</v>
      </c>
      <c r="W103">
        <f ca="1"/>
        <v>0</v>
      </c>
      <c r="X103">
        <f ca="1"/>
        <v>0</v>
      </c>
      <c r="Y103">
        <f ca="1"/>
        <v>0</v>
      </c>
      <c r="Z103">
        <f ca="1"/>
        <v>10</v>
      </c>
      <c r="AA103">
        <f ca="1"/>
        <v>0</v>
      </c>
      <c r="AB103">
        <f ca="1"/>
        <v>0</v>
      </c>
      <c r="AC103">
        <f ca="1"/>
        <v>0</v>
      </c>
      <c r="AD103">
        <f ca="1"/>
        <v>0</v>
      </c>
      <c r="AE103">
        <f ca="1"/>
        <v>0</v>
      </c>
      <c r="AF103">
        <f ca="1"/>
        <v>0</v>
      </c>
      <c r="AG103">
        <f ca="1"/>
        <v>0</v>
      </c>
      <c r="AH103">
        <f ca="1"/>
        <v>0</v>
      </c>
      <c r="AI103">
        <f ca="1"/>
        <v>0</v>
      </c>
      <c r="AJ103">
        <f ca="1"/>
        <v>0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  <c r="AQ103">
        <f ca="1"/>
        <v>0</v>
      </c>
      <c r="AR103">
        <f ca="1"/>
        <v>0</v>
      </c>
      <c r="AS103">
        <f ca="1"/>
        <v>0</v>
      </c>
      <c r="AT103">
        <f ca="1"/>
        <v>0</v>
      </c>
      <c r="AU103">
        <f ca="1"/>
        <v>0</v>
      </c>
      <c r="AV103">
        <f ca="1"/>
        <v>0</v>
      </c>
      <c r="AW103">
        <f ca="1"/>
        <v>0</v>
      </c>
      <c r="AX103">
        <f ca="1"/>
        <v>0</v>
      </c>
      <c r="AY103">
        <f ca="1"/>
        <v>0</v>
      </c>
      <c r="AZ103">
        <f ca="1"/>
        <v>0</v>
      </c>
      <c r="BA103">
        <f ca="1"/>
        <v>0</v>
      </c>
      <c r="BB103">
        <f ca="1"/>
        <v>0</v>
      </c>
      <c r="BC103">
        <f ca="1"/>
        <v>0</v>
      </c>
      <c r="BD103">
        <f ca="1"/>
        <v>0</v>
      </c>
      <c r="BE103">
        <f ca="1"/>
        <v>0</v>
      </c>
      <c r="BF103">
        <f ca="1"/>
        <v>0</v>
      </c>
      <c r="BG103">
        <f ca="1"/>
        <v>0</v>
      </c>
      <c r="BH103">
        <f ca="1"/>
        <v>0</v>
      </c>
      <c r="BI103">
        <f ca="1"/>
        <v>0</v>
      </c>
      <c r="BJ103">
        <f ca="1"/>
        <v>0</v>
      </c>
      <c r="BK103">
        <f ca="1"/>
        <v>0</v>
      </c>
      <c r="BL103">
        <f ca="1"/>
        <v>0</v>
      </c>
      <c r="BM103">
        <f ca="1"/>
        <v>0</v>
      </c>
      <c r="BN103">
        <f ca="1"/>
        <v>0</v>
      </c>
      <c r="BO103">
        <f ca="1"/>
        <v>0</v>
      </c>
      <c r="BP103">
        <f ca="1"/>
        <v>0</v>
      </c>
      <c r="BQ103">
        <f ca="1"/>
        <v>0</v>
      </c>
      <c r="BR103" t="str">
        <f ca="1"/>
        <v/>
      </c>
      <c r="BS103">
        <f ca="1"/>
        <v>0</v>
      </c>
      <c r="BT103">
        <f ca="1"/>
        <v>0</v>
      </c>
      <c r="BU103" t="b">
        <f ca="1"/>
        <v>0</v>
      </c>
      <c r="BV103" t="b">
        <f ca="1"/>
        <v>0</v>
      </c>
      <c r="BW103">
        <f ca="1"/>
        <v>0</v>
      </c>
      <c r="BX103">
        <f ca="1"/>
        <v>0</v>
      </c>
      <c r="BY103">
        <f ca="1"/>
        <v>0</v>
      </c>
      <c r="BZ103">
        <f ca="1"/>
        <v>0</v>
      </c>
      <c r="CA103">
        <f ca="1"/>
        <v>0</v>
      </c>
      <c r="CB103">
        <f ca="1"/>
        <v>0</v>
      </c>
      <c r="CC103" t="b">
        <f ca="1"/>
        <v>0</v>
      </c>
      <c r="CD103" t="b">
        <f ca="1"/>
        <v>1</v>
      </c>
      <c r="CE103">
        <f ca="1"/>
        <v>0</v>
      </c>
      <c r="CF103">
        <f ca="1"/>
        <v>0</v>
      </c>
      <c r="CG103">
        <f ca="1"/>
        <v>0</v>
      </c>
      <c r="CH103">
        <f ca="1"/>
        <v>0</v>
      </c>
      <c r="CI103" t="b">
        <f ca="1"/>
        <v>0</v>
      </c>
      <c r="CJ103">
        <f ca="1"/>
        <v>0</v>
      </c>
      <c r="CK103">
        <f ca="1"/>
        <v>0</v>
      </c>
      <c r="CL103">
        <f ca="1"/>
        <v>0</v>
      </c>
      <c r="CM103">
        <f ca="1"/>
        <v>0</v>
      </c>
      <c r="CN103">
        <f ca="1"/>
        <v>0</v>
      </c>
      <c r="CO103">
        <f ca="1"/>
        <v>0</v>
      </c>
      <c r="CP103">
        <f ca="1"/>
        <v>0</v>
      </c>
      <c r="CQ103">
        <f ca="1"/>
        <v>0</v>
      </c>
      <c r="CR103">
        <f ca="1"/>
        <v>0</v>
      </c>
      <c r="CS103">
        <f ca="1"/>
        <v>0</v>
      </c>
      <c r="CT103">
        <f ca="1"/>
        <v>0</v>
      </c>
      <c r="CU103">
        <f ca="1"/>
        <v>0</v>
      </c>
      <c r="CV103">
        <f ca="1"/>
        <v>0</v>
      </c>
      <c r="CW103">
        <f ca="1"/>
        <v>0</v>
      </c>
      <c r="CX103">
        <f ca="1"/>
        <v>0</v>
      </c>
      <c r="CY103">
        <f ca="1"/>
        <v>0</v>
      </c>
      <c r="CZ103">
        <f ca="1"/>
        <v>0</v>
      </c>
      <c r="DA103">
        <f ca="1"/>
        <v>0</v>
      </c>
      <c r="DB103" t="b">
        <f ca="1"/>
        <v>0</v>
      </c>
      <c r="DC103" t="b">
        <f ca="1"/>
        <v>0</v>
      </c>
      <c r="DD103">
        <f ca="1"/>
        <v>0</v>
      </c>
      <c r="DE103" t="b">
        <f ca="1"/>
        <v>0</v>
      </c>
      <c r="DF103">
        <f ca="1"/>
        <v>0</v>
      </c>
    </row>
    <row r="104" spans="1:110" x14ac:dyDescent="0.2">
      <c r="A104" t="str">
        <f ca="1"/>
        <v>6_3 Border</v>
      </c>
      <c r="B104">
        <f ca="1"/>
        <v>11</v>
      </c>
      <c r="C104">
        <f ca="1"/>
        <v>0</v>
      </c>
      <c r="D104">
        <f ca="1"/>
        <v>0</v>
      </c>
      <c r="E104">
        <f ca="1"/>
        <v>0</v>
      </c>
      <c r="F104">
        <f ca="1"/>
        <v>0</v>
      </c>
      <c r="G104">
        <f ca="1"/>
        <v>0</v>
      </c>
      <c r="H104">
        <f ca="1"/>
        <v>0</v>
      </c>
      <c r="I104">
        <f ca="1"/>
        <v>0</v>
      </c>
      <c r="J104" t="str">
        <f ca="1"/>
        <v>2:08</v>
      </c>
      <c r="K104" t="b">
        <f ca="1"/>
        <v>0</v>
      </c>
      <c r="L104" t="b">
        <f ca="1"/>
        <v>0</v>
      </c>
      <c r="M104" t="b">
        <f ca="1"/>
        <v>0</v>
      </c>
      <c r="N104" t="str">
        <f ca="1"/>
        <v>Ace</v>
      </c>
      <c r="O104" t="b">
        <f ca="1"/>
        <v>0</v>
      </c>
      <c r="P104">
        <f ca="1"/>
        <v>0</v>
      </c>
      <c r="Q104">
        <f ca="1"/>
        <v>0</v>
      </c>
      <c r="R104">
        <f ca="1"/>
        <v>0</v>
      </c>
      <c r="S104">
        <f ca="1"/>
        <v>0</v>
      </c>
      <c r="T104">
        <f ca="1"/>
        <v>0</v>
      </c>
      <c r="U104">
        <f ca="1"/>
        <v>0</v>
      </c>
      <c r="V104">
        <f ca="1"/>
        <v>0</v>
      </c>
      <c r="W104">
        <f ca="1"/>
        <v>0</v>
      </c>
      <c r="X104">
        <f ca="1"/>
        <v>0</v>
      </c>
      <c r="Y104">
        <f ca="1"/>
        <v>0</v>
      </c>
      <c r="Z104">
        <f ca="1"/>
        <v>11</v>
      </c>
      <c r="AA104">
        <f ca="1"/>
        <v>0</v>
      </c>
      <c r="AB104">
        <f ca="1"/>
        <v>0</v>
      </c>
      <c r="AC104">
        <f ca="1"/>
        <v>0</v>
      </c>
      <c r="AD104">
        <f ca="1"/>
        <v>0</v>
      </c>
      <c r="AE104">
        <f ca="1"/>
        <v>0</v>
      </c>
      <c r="AF104">
        <f ca="1"/>
        <v>0</v>
      </c>
      <c r="AG104">
        <f ca="1"/>
        <v>0</v>
      </c>
      <c r="AH104">
        <f ca="1"/>
        <v>0</v>
      </c>
      <c r="AI104">
        <f ca="1"/>
        <v>0</v>
      </c>
      <c r="AJ104">
        <f ca="1"/>
        <v>0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  <c r="AQ104">
        <f ca="1"/>
        <v>0</v>
      </c>
      <c r="AR104">
        <f ca="1"/>
        <v>0</v>
      </c>
      <c r="AS104">
        <f ca="1"/>
        <v>0</v>
      </c>
      <c r="AT104">
        <f ca="1"/>
        <v>0</v>
      </c>
      <c r="AU104">
        <f ca="1"/>
        <v>0</v>
      </c>
      <c r="AV104">
        <f ca="1"/>
        <v>0</v>
      </c>
      <c r="AW104">
        <f ca="1"/>
        <v>0</v>
      </c>
      <c r="AX104">
        <f ca="1"/>
        <v>0</v>
      </c>
      <c r="AY104">
        <f ca="1"/>
        <v>0</v>
      </c>
      <c r="AZ104">
        <f ca="1"/>
        <v>0</v>
      </c>
      <c r="BA104">
        <f ca="1"/>
        <v>0</v>
      </c>
      <c r="BB104">
        <f ca="1"/>
        <v>0</v>
      </c>
      <c r="BC104">
        <f ca="1"/>
        <v>0</v>
      </c>
      <c r="BD104">
        <f ca="1"/>
        <v>0</v>
      </c>
      <c r="BE104">
        <f ca="1"/>
        <v>0</v>
      </c>
      <c r="BF104">
        <f ca="1"/>
        <v>0</v>
      </c>
      <c r="BG104">
        <f ca="1"/>
        <v>0</v>
      </c>
      <c r="BH104">
        <f ca="1"/>
        <v>0</v>
      </c>
      <c r="BI104">
        <f ca="1"/>
        <v>0</v>
      </c>
      <c r="BJ104">
        <f ca="1"/>
        <v>0</v>
      </c>
      <c r="BK104">
        <f ca="1"/>
        <v>0</v>
      </c>
      <c r="BL104">
        <f ca="1"/>
        <v>0</v>
      </c>
      <c r="BM104">
        <f ca="1"/>
        <v>0</v>
      </c>
      <c r="BN104">
        <f ca="1"/>
        <v>0</v>
      </c>
      <c r="BO104">
        <f ca="1"/>
        <v>0</v>
      </c>
      <c r="BP104">
        <f ca="1"/>
        <v>0</v>
      </c>
      <c r="BQ104">
        <f ca="1"/>
        <v>0</v>
      </c>
      <c r="BR104" t="str">
        <f ca="1"/>
        <v/>
      </c>
      <c r="BS104">
        <f ca="1"/>
        <v>0</v>
      </c>
      <c r="BT104">
        <f ca="1"/>
        <v>0</v>
      </c>
      <c r="BU104" t="b">
        <f ca="1"/>
        <v>0</v>
      </c>
      <c r="BV104" t="b">
        <f ca="1"/>
        <v>0</v>
      </c>
      <c r="BW104">
        <f ca="1"/>
        <v>0</v>
      </c>
      <c r="BX104">
        <f ca="1"/>
        <v>0</v>
      </c>
      <c r="BY104">
        <f ca="1"/>
        <v>0</v>
      </c>
      <c r="BZ104">
        <f ca="1"/>
        <v>0</v>
      </c>
      <c r="CA104">
        <f ca="1"/>
        <v>0</v>
      </c>
      <c r="CB104">
        <f ca="1"/>
        <v>0</v>
      </c>
      <c r="CC104" t="b">
        <f ca="1"/>
        <v>0</v>
      </c>
      <c r="CD104" t="b">
        <f ca="1"/>
        <v>0</v>
      </c>
      <c r="CE104">
        <f ca="1"/>
        <v>0</v>
      </c>
      <c r="CF104">
        <f ca="1"/>
        <v>0</v>
      </c>
      <c r="CG104">
        <f ca="1"/>
        <v>0</v>
      </c>
      <c r="CH104">
        <f ca="1"/>
        <v>128</v>
      </c>
      <c r="CI104">
        <f ca="1"/>
        <v>52</v>
      </c>
      <c r="CJ104">
        <f ca="1"/>
        <v>0</v>
      </c>
      <c r="CK104">
        <f ca="1"/>
        <v>0</v>
      </c>
      <c r="CL104">
        <f ca="1"/>
        <v>0</v>
      </c>
      <c r="CM104">
        <f ca="1"/>
        <v>0</v>
      </c>
      <c r="CN104">
        <f ca="1"/>
        <v>0</v>
      </c>
      <c r="CO104">
        <f ca="1"/>
        <v>0</v>
      </c>
      <c r="CP104">
        <f ca="1"/>
        <v>0</v>
      </c>
      <c r="CQ104">
        <f ca="1"/>
        <v>0</v>
      </c>
      <c r="CR104">
        <f ca="1"/>
        <v>0</v>
      </c>
      <c r="CS104">
        <f ca="1"/>
        <v>0</v>
      </c>
      <c r="CT104">
        <f ca="1"/>
        <v>0</v>
      </c>
      <c r="CU104">
        <f ca="1"/>
        <v>0</v>
      </c>
      <c r="CV104">
        <f ca="1"/>
        <v>0</v>
      </c>
      <c r="CW104">
        <f ca="1"/>
        <v>0</v>
      </c>
      <c r="CX104">
        <f ca="1"/>
        <v>0</v>
      </c>
      <c r="CY104">
        <f ca="1"/>
        <v>0</v>
      </c>
      <c r="CZ104">
        <f ca="1"/>
        <v>0</v>
      </c>
      <c r="DA104">
        <f ca="1"/>
        <v>0</v>
      </c>
      <c r="DB104" t="b">
        <f ca="1"/>
        <v>0</v>
      </c>
      <c r="DC104" t="b">
        <f ca="1"/>
        <v>0</v>
      </c>
      <c r="DD104">
        <f ca="1"/>
        <v>0</v>
      </c>
      <c r="DE104" t="b">
        <f ca="1"/>
        <v>0</v>
      </c>
      <c r="DF104">
        <f ca="1"/>
        <v>0</v>
      </c>
    </row>
    <row r="105" spans="1:110" x14ac:dyDescent="0.2">
      <c r="A105" t="str">
        <f ca="1"/>
        <v>6_3 Border</v>
      </c>
      <c r="B105">
        <f ca="1"/>
        <v>12</v>
      </c>
      <c r="C105">
        <f ca="1"/>
        <v>0</v>
      </c>
      <c r="D105">
        <f ca="1"/>
        <v>0</v>
      </c>
      <c r="E105">
        <f ca="1"/>
        <v>0</v>
      </c>
      <c r="F105">
        <f ca="1"/>
        <v>0</v>
      </c>
      <c r="G105">
        <f ca="1"/>
        <v>0</v>
      </c>
      <c r="H105">
        <f ca="1"/>
        <v>0</v>
      </c>
      <c r="I105">
        <f ca="1"/>
        <v>0</v>
      </c>
      <c r="J105" t="str">
        <f ca="1"/>
        <v>2:14</v>
      </c>
      <c r="K105" t="b">
        <f ca="1"/>
        <v>0</v>
      </c>
      <c r="L105" t="b">
        <f ca="1"/>
        <v>1</v>
      </c>
      <c r="M105" t="b">
        <f ca="1"/>
        <v>1</v>
      </c>
      <c r="N105" t="str">
        <f ca="1"/>
        <v>Ace</v>
      </c>
      <c r="O105" t="b">
        <f ca="1"/>
        <v>0</v>
      </c>
      <c r="P105">
        <f ca="1"/>
        <v>0</v>
      </c>
      <c r="Q105">
        <f ca="1"/>
        <v>0</v>
      </c>
      <c r="R105">
        <f ca="1"/>
        <v>0</v>
      </c>
      <c r="S105">
        <f ca="1"/>
        <v>0</v>
      </c>
      <c r="T105">
        <f ca="1"/>
        <v>0</v>
      </c>
      <c r="U105">
        <f ca="1"/>
        <v>0</v>
      </c>
      <c r="V105">
        <f ca="1"/>
        <v>0</v>
      </c>
      <c r="W105">
        <f ca="1"/>
        <v>0</v>
      </c>
      <c r="X105">
        <f ca="1"/>
        <v>0</v>
      </c>
      <c r="Y105">
        <f ca="1"/>
        <v>0</v>
      </c>
      <c r="Z105">
        <f ca="1"/>
        <v>12</v>
      </c>
      <c r="AA105">
        <f ca="1"/>
        <v>0</v>
      </c>
      <c r="AB105">
        <f ca="1"/>
        <v>0</v>
      </c>
      <c r="AC105">
        <f ca="1"/>
        <v>0</v>
      </c>
      <c r="AD105">
        <f ca="1"/>
        <v>0</v>
      </c>
      <c r="AE105">
        <f ca="1"/>
        <v>0</v>
      </c>
      <c r="AF105">
        <f ca="1"/>
        <v>0</v>
      </c>
      <c r="AG105">
        <f ca="1"/>
        <v>0</v>
      </c>
      <c r="AH105">
        <f ca="1"/>
        <v>0</v>
      </c>
      <c r="AI105">
        <f ca="1"/>
        <v>0</v>
      </c>
      <c r="AJ105">
        <f ca="1"/>
        <v>0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  <c r="AQ105">
        <f ca="1"/>
        <v>0</v>
      </c>
      <c r="AR105">
        <f ca="1"/>
        <v>0</v>
      </c>
      <c r="AS105">
        <f ca="1"/>
        <v>0</v>
      </c>
      <c r="AT105">
        <f ca="1"/>
        <v>0</v>
      </c>
      <c r="AU105">
        <f ca="1"/>
        <v>0</v>
      </c>
      <c r="AV105">
        <f ca="1"/>
        <v>0</v>
      </c>
      <c r="AW105">
        <f ca="1"/>
        <v>0</v>
      </c>
      <c r="AX105">
        <f ca="1"/>
        <v>0</v>
      </c>
      <c r="AY105">
        <f ca="1"/>
        <v>0</v>
      </c>
      <c r="AZ105">
        <f ca="1"/>
        <v>0</v>
      </c>
      <c r="BA105">
        <f ca="1"/>
        <v>0</v>
      </c>
      <c r="BB105">
        <f ca="1"/>
        <v>0</v>
      </c>
      <c r="BC105">
        <f ca="1"/>
        <v>0</v>
      </c>
      <c r="BD105">
        <f ca="1"/>
        <v>0</v>
      </c>
      <c r="BE105">
        <f ca="1"/>
        <v>0</v>
      </c>
      <c r="BF105">
        <f ca="1"/>
        <v>0</v>
      </c>
      <c r="BG105">
        <f ca="1"/>
        <v>0</v>
      </c>
      <c r="BH105">
        <f ca="1"/>
        <v>0</v>
      </c>
      <c r="BI105">
        <f ca="1"/>
        <v>0</v>
      </c>
      <c r="BJ105">
        <f ca="1"/>
        <v>0</v>
      </c>
      <c r="BK105">
        <f ca="1"/>
        <v>0</v>
      </c>
      <c r="BL105">
        <f ca="1"/>
        <v>0</v>
      </c>
      <c r="BM105">
        <f ca="1"/>
        <v>0</v>
      </c>
      <c r="BN105">
        <f ca="1"/>
        <v>0</v>
      </c>
      <c r="BO105">
        <f ca="1"/>
        <v>0</v>
      </c>
      <c r="BP105">
        <f ca="1"/>
        <v>0</v>
      </c>
      <c r="BQ105">
        <f ca="1"/>
        <v>0</v>
      </c>
      <c r="BR105" t="str">
        <f ca="1"/>
        <v/>
      </c>
      <c r="BS105">
        <f ca="1"/>
        <v>0</v>
      </c>
      <c r="BT105">
        <f ca="1"/>
        <v>0</v>
      </c>
      <c r="BU105" t="b">
        <f ca="1"/>
        <v>0</v>
      </c>
      <c r="BV105" t="b">
        <f ca="1"/>
        <v>0</v>
      </c>
      <c r="BW105">
        <f ca="1"/>
        <v>0</v>
      </c>
      <c r="BX105">
        <f ca="1"/>
        <v>0</v>
      </c>
      <c r="BY105">
        <f ca="1"/>
        <v>0</v>
      </c>
      <c r="BZ105">
        <f ca="1"/>
        <v>0</v>
      </c>
      <c r="CA105">
        <f ca="1"/>
        <v>1</v>
      </c>
      <c r="CB105">
        <f ca="1"/>
        <v>1</v>
      </c>
      <c r="CC105" t="b">
        <f ca="1"/>
        <v>1</v>
      </c>
      <c r="CD105" t="b">
        <f ca="1"/>
        <v>1</v>
      </c>
      <c r="CE105">
        <f ca="1"/>
        <v>0</v>
      </c>
      <c r="CF105">
        <f ca="1"/>
        <v>0</v>
      </c>
      <c r="CG105">
        <f ca="1"/>
        <v>0</v>
      </c>
      <c r="CH105">
        <f ca="1"/>
        <v>134</v>
      </c>
      <c r="CI105">
        <f ca="1"/>
        <v>46</v>
      </c>
      <c r="CJ105">
        <f ca="1"/>
        <v>0</v>
      </c>
      <c r="CK105">
        <f ca="1"/>
        <v>0</v>
      </c>
      <c r="CL105">
        <f ca="1"/>
        <v>0</v>
      </c>
      <c r="CM105">
        <f ca="1"/>
        <v>0</v>
      </c>
      <c r="CN105">
        <f ca="1"/>
        <v>0</v>
      </c>
      <c r="CO105">
        <f ca="1"/>
        <v>0</v>
      </c>
      <c r="CP105">
        <f ca="1"/>
        <v>0</v>
      </c>
      <c r="CQ105">
        <f ca="1"/>
        <v>0</v>
      </c>
      <c r="CR105">
        <f ca="1"/>
        <v>0</v>
      </c>
      <c r="CS105">
        <f ca="1"/>
        <v>0</v>
      </c>
      <c r="CT105">
        <f ca="1"/>
        <v>0</v>
      </c>
      <c r="CU105">
        <f ca="1"/>
        <v>0</v>
      </c>
      <c r="CV105">
        <f ca="1"/>
        <v>0</v>
      </c>
      <c r="CW105">
        <f ca="1"/>
        <v>0</v>
      </c>
      <c r="CX105">
        <f ca="1"/>
        <v>0</v>
      </c>
      <c r="CY105">
        <f ca="1"/>
        <v>0</v>
      </c>
      <c r="CZ105">
        <f ca="1"/>
        <v>0</v>
      </c>
      <c r="DA105">
        <f ca="1"/>
        <v>0</v>
      </c>
      <c r="DB105" t="b">
        <f ca="1"/>
        <v>1</v>
      </c>
      <c r="DC105" t="b">
        <f ca="1"/>
        <v>0</v>
      </c>
      <c r="DD105">
        <f ca="1"/>
        <v>0</v>
      </c>
      <c r="DE105" t="b">
        <f ca="1"/>
        <v>0</v>
      </c>
      <c r="DF105">
        <f ca="1"/>
        <v>0</v>
      </c>
    </row>
    <row r="106" spans="1:110" x14ac:dyDescent="0.2">
      <c r="A106" t="str">
        <f ca="1"/>
        <v>6_3 Villa</v>
      </c>
      <c r="B106">
        <f ca="1"/>
        <v>1</v>
      </c>
      <c r="C106">
        <f ca="1"/>
        <v>0</v>
      </c>
      <c r="D106">
        <f ca="1"/>
        <v>0</v>
      </c>
      <c r="E106">
        <f ca="1"/>
        <v>0</v>
      </c>
      <c r="F106">
        <f ca="1"/>
        <v>0</v>
      </c>
      <c r="G106">
        <f ca="1"/>
        <v>0</v>
      </c>
      <c r="H106">
        <f ca="1"/>
        <v>0</v>
      </c>
      <c r="I106">
        <f ca="1"/>
        <v>0</v>
      </c>
      <c r="J106" t="str">
        <f ca="1"/>
        <v>1:52</v>
      </c>
      <c r="K106" t="b">
        <f ca="1"/>
        <v>0</v>
      </c>
      <c r="L106" t="b">
        <f ca="1"/>
        <v>0</v>
      </c>
      <c r="M106" t="b">
        <f ca="1"/>
        <v>0</v>
      </c>
      <c r="N106" t="str">
        <f ca="1"/>
        <v>Ace</v>
      </c>
      <c r="O106" t="b">
        <f ca="1"/>
        <v>0</v>
      </c>
      <c r="P106">
        <f ca="1"/>
        <v>0</v>
      </c>
      <c r="Q106">
        <f ca="1"/>
        <v>0</v>
      </c>
      <c r="R106">
        <f ca="1"/>
        <v>0</v>
      </c>
      <c r="S106">
        <f ca="1"/>
        <v>0</v>
      </c>
      <c r="T106">
        <f ca="1"/>
        <v>0</v>
      </c>
      <c r="U106">
        <f ca="1"/>
        <v>0</v>
      </c>
      <c r="V106">
        <f ca="1"/>
        <v>0</v>
      </c>
      <c r="W106">
        <f ca="1"/>
        <v>0</v>
      </c>
      <c r="X106">
        <f ca="1"/>
        <v>0</v>
      </c>
      <c r="Y106">
        <f ca="1"/>
        <v>0</v>
      </c>
      <c r="Z106">
        <f ca="1"/>
        <v>1</v>
      </c>
      <c r="AA106">
        <f ca="1"/>
        <v>0</v>
      </c>
      <c r="AB106">
        <f ca="1"/>
        <v>0</v>
      </c>
      <c r="AC106">
        <f ca="1"/>
        <v>0</v>
      </c>
      <c r="AD106">
        <f ca="1"/>
        <v>0</v>
      </c>
      <c r="AE106">
        <f ca="1"/>
        <v>0</v>
      </c>
      <c r="AF106">
        <f ca="1"/>
        <v>0</v>
      </c>
      <c r="AG106">
        <f ca="1"/>
        <v>0</v>
      </c>
      <c r="AH106">
        <f ca="1"/>
        <v>0</v>
      </c>
      <c r="AI106">
        <f ca="1"/>
        <v>0</v>
      </c>
      <c r="AJ106">
        <f ca="1"/>
        <v>0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  <c r="AQ106">
        <f ca="1"/>
        <v>0</v>
      </c>
      <c r="AR106">
        <f ca="1"/>
        <v>0</v>
      </c>
      <c r="AS106">
        <f ca="1"/>
        <v>0</v>
      </c>
      <c r="AT106">
        <f ca="1"/>
        <v>0</v>
      </c>
      <c r="AU106">
        <f ca="1"/>
        <v>0</v>
      </c>
      <c r="AV106">
        <f ca="1"/>
        <v>0</v>
      </c>
      <c r="AW106">
        <f ca="1"/>
        <v>0</v>
      </c>
      <c r="AX106">
        <f ca="1"/>
        <v>0</v>
      </c>
      <c r="AY106">
        <f ca="1"/>
        <v>0</v>
      </c>
      <c r="AZ106">
        <f ca="1"/>
        <v>0</v>
      </c>
      <c r="BA106">
        <f ca="1"/>
        <v>0</v>
      </c>
      <c r="BB106">
        <f ca="1"/>
        <v>0</v>
      </c>
      <c r="BC106">
        <f ca="1"/>
        <v>0</v>
      </c>
      <c r="BD106">
        <f ca="1"/>
        <v>0</v>
      </c>
      <c r="BE106">
        <f ca="1"/>
        <v>0</v>
      </c>
      <c r="BF106">
        <f ca="1"/>
        <v>0</v>
      </c>
      <c r="BG106">
        <f ca="1"/>
        <v>0</v>
      </c>
      <c r="BH106">
        <f ca="1"/>
        <v>0</v>
      </c>
      <c r="BI106">
        <f ca="1"/>
        <v>0</v>
      </c>
      <c r="BJ106">
        <f ca="1"/>
        <v>0</v>
      </c>
      <c r="BK106">
        <f ca="1"/>
        <v>0</v>
      </c>
      <c r="BL106">
        <f ca="1"/>
        <v>0</v>
      </c>
      <c r="BM106">
        <f ca="1"/>
        <v>0</v>
      </c>
      <c r="BN106">
        <f ca="1"/>
        <v>0</v>
      </c>
      <c r="BO106">
        <f ca="1"/>
        <v>0</v>
      </c>
      <c r="BP106">
        <f ca="1"/>
        <v>0</v>
      </c>
      <c r="BQ106">
        <f ca="1"/>
        <v>0</v>
      </c>
      <c r="BR106" t="str">
        <f ca="1"/>
        <v/>
      </c>
      <c r="BS106">
        <f ca="1"/>
        <v>0</v>
      </c>
      <c r="BT106">
        <f ca="1"/>
        <v>0</v>
      </c>
      <c r="BU106" t="b">
        <f ca="1"/>
        <v>0</v>
      </c>
      <c r="BV106" t="b">
        <f ca="1"/>
        <v>0</v>
      </c>
      <c r="BW106">
        <f ca="1"/>
        <v>0</v>
      </c>
      <c r="BX106">
        <f ca="1"/>
        <v>0</v>
      </c>
      <c r="BY106">
        <f ca="1"/>
        <v>0</v>
      </c>
      <c r="BZ106">
        <f ca="1"/>
        <v>0</v>
      </c>
      <c r="CA106">
        <f ca="1"/>
        <v>0</v>
      </c>
      <c r="CB106">
        <f ca="1"/>
        <v>0</v>
      </c>
      <c r="CC106" t="b">
        <f ca="1"/>
        <v>0</v>
      </c>
      <c r="CD106" t="b">
        <f ca="1"/>
        <v>0</v>
      </c>
      <c r="CE106">
        <f ca="1"/>
        <v>0</v>
      </c>
      <c r="CF106">
        <f ca="1"/>
        <v>0</v>
      </c>
      <c r="CG106">
        <f ca="1"/>
        <v>0</v>
      </c>
      <c r="CH106">
        <f ca="1"/>
        <v>112</v>
      </c>
      <c r="CI106">
        <f ca="1"/>
        <v>68</v>
      </c>
      <c r="CJ106">
        <f ca="1"/>
        <v>0</v>
      </c>
      <c r="CK106">
        <f ca="1"/>
        <v>0</v>
      </c>
      <c r="CL106">
        <f ca="1"/>
        <v>0</v>
      </c>
      <c r="CM106">
        <f ca="1"/>
        <v>0</v>
      </c>
      <c r="CN106">
        <f ca="1"/>
        <v>0</v>
      </c>
      <c r="CO106">
        <f ca="1"/>
        <v>0</v>
      </c>
      <c r="CP106">
        <f ca="1"/>
        <v>0</v>
      </c>
      <c r="CQ106">
        <f ca="1"/>
        <v>0</v>
      </c>
      <c r="CR106">
        <f ca="1"/>
        <v>0</v>
      </c>
      <c r="CS106">
        <f ca="1"/>
        <v>0</v>
      </c>
      <c r="CT106">
        <f ca="1"/>
        <v>0</v>
      </c>
      <c r="CU106" t="b">
        <f ca="1"/>
        <v>0</v>
      </c>
      <c r="CV106" t="b">
        <f ca="1"/>
        <v>0</v>
      </c>
      <c r="CW106">
        <f ca="1"/>
        <v>68</v>
      </c>
      <c r="CX106">
        <f ca="1"/>
        <v>83</v>
      </c>
      <c r="CY106">
        <f ca="1"/>
        <v>0</v>
      </c>
      <c r="CZ106">
        <f ca="1"/>
        <v>0</v>
      </c>
      <c r="DA106">
        <f ca="1"/>
        <v>0</v>
      </c>
      <c r="DB106" t="b">
        <f ca="1"/>
        <v>0</v>
      </c>
      <c r="DC106" t="b">
        <f ca="1"/>
        <v>0</v>
      </c>
      <c r="DD106">
        <f ca="1"/>
        <v>0</v>
      </c>
      <c r="DE106" t="b">
        <f ca="1"/>
        <v>0</v>
      </c>
      <c r="DF106">
        <f ca="1"/>
        <v>0</v>
      </c>
    </row>
    <row r="107" spans="1:110" x14ac:dyDescent="0.2">
      <c r="A107" t="str">
        <f ca="1"/>
        <v>6_3 Villa</v>
      </c>
      <c r="B107">
        <f ca="1"/>
        <v>2</v>
      </c>
      <c r="C107">
        <f ca="1"/>
        <v>0</v>
      </c>
      <c r="D107">
        <f ca="1"/>
        <v>0</v>
      </c>
      <c r="E107">
        <f ca="1"/>
        <v>0</v>
      </c>
      <c r="F107">
        <f ca="1"/>
        <v>0</v>
      </c>
      <c r="G107">
        <f ca="1"/>
        <v>0</v>
      </c>
      <c r="H107">
        <f ca="1"/>
        <v>0</v>
      </c>
      <c r="I107">
        <f ca="1"/>
        <v>0</v>
      </c>
      <c r="J107" t="str">
        <f ca="1"/>
        <v>2:04</v>
      </c>
      <c r="K107" t="b">
        <f ca="1"/>
        <v>0</v>
      </c>
      <c r="L107" t="b">
        <f ca="1"/>
        <v>1</v>
      </c>
      <c r="M107" t="b">
        <f ca="1"/>
        <v>0</v>
      </c>
      <c r="N107" t="str">
        <f ca="1"/>
        <v>Ace</v>
      </c>
      <c r="O107" t="b">
        <f ca="1"/>
        <v>0</v>
      </c>
      <c r="P107">
        <f ca="1"/>
        <v>0</v>
      </c>
      <c r="Q107">
        <f ca="1"/>
        <v>0</v>
      </c>
      <c r="R107">
        <f ca="1"/>
        <v>0</v>
      </c>
      <c r="S107">
        <f ca="1"/>
        <v>0</v>
      </c>
      <c r="T107">
        <f ca="1"/>
        <v>0</v>
      </c>
      <c r="U107">
        <f ca="1"/>
        <v>0</v>
      </c>
      <c r="V107">
        <f ca="1"/>
        <v>0</v>
      </c>
      <c r="W107">
        <f ca="1"/>
        <v>0</v>
      </c>
      <c r="X107">
        <f ca="1"/>
        <v>0</v>
      </c>
      <c r="Y107">
        <f ca="1"/>
        <v>0</v>
      </c>
      <c r="Z107">
        <f ca="1"/>
        <v>2</v>
      </c>
      <c r="AA107">
        <f ca="1"/>
        <v>0</v>
      </c>
      <c r="AB107">
        <f ca="1"/>
        <v>0</v>
      </c>
      <c r="AC107">
        <f ca="1"/>
        <v>0</v>
      </c>
      <c r="AD107">
        <f ca="1"/>
        <v>0</v>
      </c>
      <c r="AE107">
        <f ca="1"/>
        <v>0</v>
      </c>
      <c r="AF107">
        <f ca="1"/>
        <v>0</v>
      </c>
      <c r="AG107">
        <f ca="1"/>
        <v>0</v>
      </c>
      <c r="AH107">
        <f ca="1"/>
        <v>0</v>
      </c>
      <c r="AI107">
        <f ca="1"/>
        <v>0</v>
      </c>
      <c r="AJ107">
        <f ca="1"/>
        <v>0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  <c r="AQ107">
        <f ca="1"/>
        <v>0</v>
      </c>
      <c r="AR107">
        <f ca="1"/>
        <v>0</v>
      </c>
      <c r="AS107">
        <f ca="1"/>
        <v>0</v>
      </c>
      <c r="AT107">
        <f ca="1"/>
        <v>0</v>
      </c>
      <c r="AU107">
        <f ca="1"/>
        <v>0</v>
      </c>
      <c r="AV107">
        <f ca="1"/>
        <v>0</v>
      </c>
      <c r="AW107">
        <f ca="1"/>
        <v>0</v>
      </c>
      <c r="AX107">
        <f ca="1"/>
        <v>0</v>
      </c>
      <c r="AY107">
        <f ca="1"/>
        <v>0</v>
      </c>
      <c r="AZ107">
        <f ca="1"/>
        <v>0</v>
      </c>
      <c r="BA107">
        <f ca="1"/>
        <v>0</v>
      </c>
      <c r="BB107">
        <f ca="1"/>
        <v>0</v>
      </c>
      <c r="BC107">
        <f ca="1"/>
        <v>0</v>
      </c>
      <c r="BD107">
        <f ca="1"/>
        <v>0</v>
      </c>
      <c r="BE107">
        <f ca="1"/>
        <v>0</v>
      </c>
      <c r="BF107">
        <f ca="1"/>
        <v>0</v>
      </c>
      <c r="BG107">
        <f ca="1"/>
        <v>0</v>
      </c>
      <c r="BH107">
        <f ca="1"/>
        <v>0</v>
      </c>
      <c r="BI107">
        <f ca="1"/>
        <v>0</v>
      </c>
      <c r="BJ107">
        <f ca="1"/>
        <v>0</v>
      </c>
      <c r="BK107">
        <f ca="1"/>
        <v>0</v>
      </c>
      <c r="BL107">
        <f ca="1"/>
        <v>0</v>
      </c>
      <c r="BM107">
        <f ca="1"/>
        <v>0</v>
      </c>
      <c r="BN107">
        <f ca="1"/>
        <v>0</v>
      </c>
      <c r="BO107">
        <f ca="1"/>
        <v>0</v>
      </c>
      <c r="BP107">
        <f ca="1"/>
        <v>0</v>
      </c>
      <c r="BQ107">
        <f ca="1"/>
        <v>0</v>
      </c>
      <c r="BR107" t="str">
        <f ca="1"/>
        <v/>
      </c>
      <c r="BS107">
        <f ca="1"/>
        <v>0</v>
      </c>
      <c r="BT107">
        <f ca="1"/>
        <v>0</v>
      </c>
      <c r="BU107" t="b">
        <f ca="1"/>
        <v>0</v>
      </c>
      <c r="BV107" t="b">
        <f ca="1"/>
        <v>0</v>
      </c>
      <c r="BW107">
        <f ca="1"/>
        <v>0</v>
      </c>
      <c r="BX107">
        <f ca="1"/>
        <v>0</v>
      </c>
      <c r="BY107">
        <f ca="1"/>
        <v>0</v>
      </c>
      <c r="BZ107">
        <f ca="1"/>
        <v>0</v>
      </c>
      <c r="CA107">
        <f ca="1"/>
        <v>0</v>
      </c>
      <c r="CB107">
        <f ca="1"/>
        <v>0</v>
      </c>
      <c r="CC107" t="b">
        <f ca="1"/>
        <v>0</v>
      </c>
      <c r="CD107" t="b">
        <f ca="1"/>
        <v>1</v>
      </c>
      <c r="CE107">
        <f ca="1"/>
        <v>0</v>
      </c>
      <c r="CF107">
        <f ca="1"/>
        <v>0</v>
      </c>
      <c r="CG107">
        <f ca="1"/>
        <v>0</v>
      </c>
      <c r="CH107">
        <f ca="1"/>
        <v>124</v>
      </c>
      <c r="CI107">
        <f ca="1"/>
        <v>56</v>
      </c>
      <c r="CJ107">
        <f ca="1"/>
        <v>0</v>
      </c>
      <c r="CK107">
        <f ca="1"/>
        <v>0</v>
      </c>
      <c r="CL107">
        <f ca="1"/>
        <v>0</v>
      </c>
      <c r="CM107">
        <f ca="1"/>
        <v>0</v>
      </c>
      <c r="CN107">
        <f ca="1"/>
        <v>0</v>
      </c>
      <c r="CO107">
        <f ca="1"/>
        <v>0</v>
      </c>
      <c r="CP107">
        <f ca="1"/>
        <v>0</v>
      </c>
      <c r="CQ107">
        <f ca="1"/>
        <v>0</v>
      </c>
      <c r="CR107">
        <f ca="1"/>
        <v>0</v>
      </c>
      <c r="CS107">
        <f ca="1"/>
        <v>0</v>
      </c>
      <c r="CT107">
        <f ca="1"/>
        <v>0</v>
      </c>
      <c r="CU107" t="b">
        <f ca="1"/>
        <v>1</v>
      </c>
      <c r="CV107" t="b">
        <f ca="1"/>
        <v>1</v>
      </c>
      <c r="CW107">
        <f ca="1"/>
        <v>56</v>
      </c>
      <c r="CX107">
        <f ca="1"/>
        <v>128</v>
      </c>
      <c r="CY107">
        <f ca="1"/>
        <v>0</v>
      </c>
      <c r="CZ107">
        <f ca="1"/>
        <v>0</v>
      </c>
      <c r="DA107">
        <f ca="1"/>
        <v>0</v>
      </c>
      <c r="DB107" t="b">
        <f ca="1"/>
        <v>1</v>
      </c>
      <c r="DC107" t="b">
        <f ca="1"/>
        <v>0</v>
      </c>
      <c r="DD107">
        <f ca="1"/>
        <v>0</v>
      </c>
      <c r="DE107" t="b">
        <f ca="1"/>
        <v>0</v>
      </c>
      <c r="DF107">
        <f ca="1"/>
        <v>0</v>
      </c>
    </row>
    <row r="108" spans="1:110" x14ac:dyDescent="0.2">
      <c r="A108" t="str">
        <f ca="1"/>
        <v>6_3 Villa</v>
      </c>
      <c r="B108">
        <f ca="1"/>
        <v>3</v>
      </c>
      <c r="C108">
        <f ca="1"/>
        <v>0</v>
      </c>
      <c r="D108">
        <f ca="1"/>
        <v>0</v>
      </c>
      <c r="E108">
        <f ca="1"/>
        <v>0</v>
      </c>
      <c r="F108">
        <f ca="1"/>
        <v>0</v>
      </c>
      <c r="G108">
        <f ca="1"/>
        <v>0</v>
      </c>
      <c r="H108">
        <f ca="1"/>
        <v>0</v>
      </c>
      <c r="I108">
        <f ca="1"/>
        <v>0</v>
      </c>
      <c r="J108" t="str">
        <f ca="1"/>
        <v>0:33</v>
      </c>
      <c r="K108" t="b">
        <f ca="1"/>
        <v>0</v>
      </c>
      <c r="L108" t="b">
        <f ca="1"/>
        <v>0</v>
      </c>
      <c r="M108" t="b">
        <f ca="1"/>
        <v>0</v>
      </c>
      <c r="N108" t="str">
        <f ca="1"/>
        <v>Ace</v>
      </c>
      <c r="O108" t="b">
        <f ca="1"/>
        <v>0</v>
      </c>
      <c r="P108">
        <f ca="1"/>
        <v>0</v>
      </c>
      <c r="Q108">
        <f ca="1"/>
        <v>0</v>
      </c>
      <c r="R108">
        <f ca="1"/>
        <v>0</v>
      </c>
      <c r="S108">
        <f ca="1"/>
        <v>0</v>
      </c>
      <c r="T108">
        <f ca="1"/>
        <v>0</v>
      </c>
      <c r="U108">
        <f ca="1"/>
        <v>0</v>
      </c>
      <c r="V108">
        <f ca="1"/>
        <v>0</v>
      </c>
      <c r="W108">
        <f ca="1"/>
        <v>0</v>
      </c>
      <c r="X108">
        <f ca="1"/>
        <v>0</v>
      </c>
      <c r="Y108">
        <f ca="1"/>
        <v>0</v>
      </c>
      <c r="Z108">
        <f ca="1"/>
        <v>3</v>
      </c>
      <c r="AA108">
        <f ca="1"/>
        <v>0</v>
      </c>
      <c r="AB108">
        <f ca="1"/>
        <v>0</v>
      </c>
      <c r="AC108">
        <f ca="1"/>
        <v>0</v>
      </c>
      <c r="AD108">
        <f ca="1"/>
        <v>0</v>
      </c>
      <c r="AE108">
        <f ca="1"/>
        <v>0</v>
      </c>
      <c r="AF108">
        <f ca="1"/>
        <v>0</v>
      </c>
      <c r="AG108">
        <f ca="1"/>
        <v>0</v>
      </c>
      <c r="AH108">
        <f ca="1"/>
        <v>0</v>
      </c>
      <c r="AI108">
        <f ca="1"/>
        <v>0</v>
      </c>
      <c r="AJ108">
        <f ca="1"/>
        <v>0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  <c r="AQ108">
        <f ca="1"/>
        <v>0</v>
      </c>
      <c r="AR108">
        <f ca="1"/>
        <v>0</v>
      </c>
      <c r="AS108">
        <f ca="1"/>
        <v>0</v>
      </c>
      <c r="AT108">
        <f ca="1"/>
        <v>0</v>
      </c>
      <c r="AU108">
        <f ca="1"/>
        <v>0</v>
      </c>
      <c r="AV108">
        <f ca="1"/>
        <v>0</v>
      </c>
      <c r="AW108">
        <f ca="1"/>
        <v>0</v>
      </c>
      <c r="AX108">
        <f ca="1"/>
        <v>0</v>
      </c>
      <c r="AY108">
        <f ca="1"/>
        <v>0</v>
      </c>
      <c r="AZ108">
        <f ca="1"/>
        <v>0</v>
      </c>
      <c r="BA108">
        <f ca="1"/>
        <v>0</v>
      </c>
      <c r="BB108">
        <f ca="1"/>
        <v>0</v>
      </c>
      <c r="BC108">
        <f ca="1"/>
        <v>0</v>
      </c>
      <c r="BD108">
        <f ca="1"/>
        <v>0</v>
      </c>
      <c r="BE108">
        <f ca="1"/>
        <v>0</v>
      </c>
      <c r="BF108">
        <f ca="1"/>
        <v>0</v>
      </c>
      <c r="BG108">
        <f ca="1"/>
        <v>0</v>
      </c>
      <c r="BH108">
        <f ca="1"/>
        <v>0</v>
      </c>
      <c r="BI108">
        <f ca="1"/>
        <v>0</v>
      </c>
      <c r="BJ108">
        <f ca="1"/>
        <v>0</v>
      </c>
      <c r="BK108">
        <f ca="1"/>
        <v>0</v>
      </c>
      <c r="BL108">
        <f ca="1"/>
        <v>0</v>
      </c>
      <c r="BM108">
        <f ca="1"/>
        <v>0</v>
      </c>
      <c r="BN108">
        <f ca="1"/>
        <v>0</v>
      </c>
      <c r="BO108">
        <f ca="1"/>
        <v>0</v>
      </c>
      <c r="BP108">
        <f ca="1"/>
        <v>0</v>
      </c>
      <c r="BQ108">
        <f ca="1"/>
        <v>0</v>
      </c>
      <c r="BR108" t="str">
        <f ca="1"/>
        <v/>
      </c>
      <c r="BS108">
        <f ca="1"/>
        <v>0</v>
      </c>
      <c r="BT108">
        <f ca="1"/>
        <v>0</v>
      </c>
      <c r="BU108" t="b">
        <f ca="1"/>
        <v>0</v>
      </c>
      <c r="BV108" t="b">
        <f ca="1"/>
        <v>0</v>
      </c>
      <c r="BW108">
        <f ca="1"/>
        <v>0</v>
      </c>
      <c r="BX108">
        <f ca="1"/>
        <v>0</v>
      </c>
      <c r="BY108">
        <f ca="1"/>
        <v>0</v>
      </c>
      <c r="BZ108">
        <f ca="1"/>
        <v>0</v>
      </c>
      <c r="CA108">
        <f ca="1"/>
        <v>2</v>
      </c>
      <c r="CB108">
        <f ca="1"/>
        <v>0</v>
      </c>
      <c r="CC108" t="b">
        <f ca="1"/>
        <v>0</v>
      </c>
      <c r="CD108" t="b">
        <f ca="1"/>
        <v>1</v>
      </c>
      <c r="CE108">
        <f ca="1"/>
        <v>0</v>
      </c>
      <c r="CF108">
        <f ca="1"/>
        <v>2</v>
      </c>
      <c r="CG108">
        <f ca="1"/>
        <v>0</v>
      </c>
      <c r="CH108">
        <f ca="1"/>
        <v>33</v>
      </c>
      <c r="CI108">
        <f ca="1"/>
        <v>147</v>
      </c>
      <c r="CJ108">
        <f ca="1"/>
        <v>0</v>
      </c>
      <c r="CK108">
        <f ca="1"/>
        <v>0</v>
      </c>
      <c r="CL108">
        <f ca="1"/>
        <v>0</v>
      </c>
      <c r="CM108">
        <f ca="1"/>
        <v>0</v>
      </c>
      <c r="CN108">
        <f ca="1"/>
        <v>0</v>
      </c>
      <c r="CO108">
        <f ca="1"/>
        <v>0</v>
      </c>
      <c r="CP108">
        <f ca="1"/>
        <v>0</v>
      </c>
      <c r="CQ108">
        <f ca="1"/>
        <v>0</v>
      </c>
      <c r="CR108">
        <f ca="1"/>
        <v>0</v>
      </c>
      <c r="CS108">
        <f ca="1"/>
        <v>0</v>
      </c>
      <c r="CT108">
        <f ca="1"/>
        <v>0</v>
      </c>
      <c r="CU108" t="b">
        <f ca="1"/>
        <v>1</v>
      </c>
      <c r="CV108" t="b">
        <f ca="1"/>
        <v>1</v>
      </c>
      <c r="CW108">
        <f ca="1"/>
        <v>147</v>
      </c>
      <c r="CX108">
        <f ca="1"/>
        <v>145</v>
      </c>
      <c r="CY108">
        <f ca="1"/>
        <v>2</v>
      </c>
      <c r="CZ108">
        <f ca="1"/>
        <v>1</v>
      </c>
      <c r="DA108">
        <f ca="1"/>
        <v>0</v>
      </c>
      <c r="DB108" t="b">
        <f ca="1"/>
        <v>0</v>
      </c>
      <c r="DC108" t="b">
        <f ca="1"/>
        <v>0</v>
      </c>
      <c r="DD108">
        <f ca="1"/>
        <v>0</v>
      </c>
      <c r="DE108" t="b">
        <f ca="1"/>
        <v>0</v>
      </c>
      <c r="DF108">
        <f ca="1"/>
        <v>0</v>
      </c>
    </row>
    <row r="109" spans="1:110" x14ac:dyDescent="0.2">
      <c r="A109" t="str">
        <f ca="1"/>
        <v>6_3 Villa</v>
      </c>
      <c r="B109">
        <f ca="1"/>
        <v>4</v>
      </c>
      <c r="C109">
        <f ca="1"/>
        <v>0</v>
      </c>
      <c r="D109">
        <f ca="1"/>
        <v>0</v>
      </c>
      <c r="E109">
        <f ca="1"/>
        <v>0</v>
      </c>
      <c r="F109">
        <f ca="1"/>
        <v>0</v>
      </c>
      <c r="G109">
        <f ca="1"/>
        <v>0</v>
      </c>
      <c r="H109">
        <f ca="1"/>
        <v>0</v>
      </c>
      <c r="I109">
        <f ca="1"/>
        <v>0</v>
      </c>
      <c r="J109" t="str">
        <f ca="1"/>
        <v>1:51</v>
      </c>
      <c r="K109" t="b">
        <f ca="1"/>
        <v>0</v>
      </c>
      <c r="L109" t="b">
        <f ca="1"/>
        <v>0</v>
      </c>
      <c r="M109" t="b">
        <f ca="1"/>
        <v>0</v>
      </c>
      <c r="N109" t="str">
        <f ca="1"/>
        <v>Ace</v>
      </c>
      <c r="O109" t="b">
        <f ca="1"/>
        <v>0</v>
      </c>
      <c r="P109">
        <f ca="1"/>
        <v>0</v>
      </c>
      <c r="Q109">
        <f ca="1"/>
        <v>0</v>
      </c>
      <c r="R109">
        <f ca="1"/>
        <v>0</v>
      </c>
      <c r="S109">
        <f ca="1"/>
        <v>0</v>
      </c>
      <c r="T109">
        <f ca="1"/>
        <v>0</v>
      </c>
      <c r="U109">
        <f ca="1"/>
        <v>0</v>
      </c>
      <c r="V109">
        <f ca="1"/>
        <v>0</v>
      </c>
      <c r="W109">
        <f ca="1"/>
        <v>0</v>
      </c>
      <c r="X109">
        <f ca="1"/>
        <v>0</v>
      </c>
      <c r="Y109">
        <f ca="1"/>
        <v>0</v>
      </c>
      <c r="Z109">
        <f ca="1"/>
        <v>4</v>
      </c>
      <c r="AA109">
        <f ca="1"/>
        <v>0</v>
      </c>
      <c r="AB109">
        <f ca="1"/>
        <v>0</v>
      </c>
      <c r="AC109">
        <f ca="1"/>
        <v>0</v>
      </c>
      <c r="AD109">
        <f ca="1"/>
        <v>0</v>
      </c>
      <c r="AE109">
        <f ca="1"/>
        <v>0</v>
      </c>
      <c r="AF109">
        <f ca="1"/>
        <v>0</v>
      </c>
      <c r="AG109">
        <f ca="1"/>
        <v>0</v>
      </c>
      <c r="AH109">
        <f ca="1"/>
        <v>0</v>
      </c>
      <c r="AI109">
        <f ca="1"/>
        <v>0</v>
      </c>
      <c r="AJ109">
        <f ca="1"/>
        <v>0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  <c r="AQ109">
        <f ca="1"/>
        <v>0</v>
      </c>
      <c r="AR109">
        <f ca="1"/>
        <v>0</v>
      </c>
      <c r="AS109">
        <f ca="1"/>
        <v>0</v>
      </c>
      <c r="AT109">
        <f ca="1"/>
        <v>0</v>
      </c>
      <c r="AU109">
        <f ca="1"/>
        <v>0</v>
      </c>
      <c r="AV109">
        <f ca="1"/>
        <v>0</v>
      </c>
      <c r="AW109">
        <f ca="1"/>
        <v>0</v>
      </c>
      <c r="AX109">
        <f ca="1"/>
        <v>0</v>
      </c>
      <c r="AY109">
        <f ca="1"/>
        <v>0</v>
      </c>
      <c r="AZ109">
        <f ca="1"/>
        <v>0</v>
      </c>
      <c r="BA109">
        <f ca="1"/>
        <v>0</v>
      </c>
      <c r="BB109">
        <f ca="1"/>
        <v>0</v>
      </c>
      <c r="BC109">
        <f ca="1"/>
        <v>0</v>
      </c>
      <c r="BD109">
        <f ca="1"/>
        <v>0</v>
      </c>
      <c r="BE109">
        <f ca="1"/>
        <v>0</v>
      </c>
      <c r="BF109">
        <f ca="1"/>
        <v>0</v>
      </c>
      <c r="BG109">
        <f ca="1"/>
        <v>0</v>
      </c>
      <c r="BH109">
        <f ca="1"/>
        <v>0</v>
      </c>
      <c r="BI109">
        <f ca="1"/>
        <v>0</v>
      </c>
      <c r="BJ109">
        <f ca="1"/>
        <v>0</v>
      </c>
      <c r="BK109">
        <f ca="1"/>
        <v>0</v>
      </c>
      <c r="BL109">
        <f ca="1"/>
        <v>0</v>
      </c>
      <c r="BM109">
        <f ca="1"/>
        <v>0</v>
      </c>
      <c r="BN109">
        <f ca="1"/>
        <v>0</v>
      </c>
      <c r="BO109">
        <f ca="1"/>
        <v>0</v>
      </c>
      <c r="BP109">
        <f ca="1"/>
        <v>0</v>
      </c>
      <c r="BQ109">
        <f ca="1"/>
        <v>0</v>
      </c>
      <c r="BR109" t="str">
        <f ca="1"/>
        <v/>
      </c>
      <c r="BS109">
        <f ca="1"/>
        <v>0</v>
      </c>
      <c r="BT109">
        <f ca="1"/>
        <v>0</v>
      </c>
      <c r="BU109" t="b">
        <f ca="1"/>
        <v>0</v>
      </c>
      <c r="BV109" t="b">
        <f ca="1"/>
        <v>0</v>
      </c>
      <c r="BW109">
        <f ca="1"/>
        <v>0</v>
      </c>
      <c r="BX109">
        <f ca="1"/>
        <v>0</v>
      </c>
      <c r="BY109">
        <f ca="1"/>
        <v>0</v>
      </c>
      <c r="BZ109">
        <f ca="1"/>
        <v>0</v>
      </c>
      <c r="CA109">
        <f ca="1"/>
        <v>0</v>
      </c>
      <c r="CB109">
        <f ca="1"/>
        <v>0</v>
      </c>
      <c r="CC109" t="b">
        <f ca="1"/>
        <v>0</v>
      </c>
      <c r="CD109" t="b">
        <f ca="1"/>
        <v>0</v>
      </c>
      <c r="CE109">
        <f ca="1"/>
        <v>0</v>
      </c>
      <c r="CF109">
        <f ca="1"/>
        <v>0</v>
      </c>
      <c r="CG109">
        <f ca="1"/>
        <v>0</v>
      </c>
      <c r="CH109">
        <f ca="1"/>
        <v>111</v>
      </c>
      <c r="CI109">
        <f ca="1"/>
        <v>69</v>
      </c>
      <c r="CJ109">
        <f ca="1"/>
        <v>0</v>
      </c>
      <c r="CK109">
        <f ca="1"/>
        <v>0</v>
      </c>
      <c r="CL109">
        <f ca="1"/>
        <v>0</v>
      </c>
      <c r="CM109">
        <f ca="1"/>
        <v>0</v>
      </c>
      <c r="CN109">
        <f ca="1"/>
        <v>0</v>
      </c>
      <c r="CO109">
        <f ca="1"/>
        <v>0</v>
      </c>
      <c r="CP109">
        <f ca="1"/>
        <v>0</v>
      </c>
      <c r="CQ109">
        <f ca="1"/>
        <v>0</v>
      </c>
      <c r="CR109">
        <f ca="1"/>
        <v>0</v>
      </c>
      <c r="CS109">
        <f ca="1"/>
        <v>0</v>
      </c>
      <c r="CT109">
        <f ca="1"/>
        <v>0</v>
      </c>
      <c r="CU109" t="b">
        <f ca="1"/>
        <v>0</v>
      </c>
      <c r="CV109" t="b">
        <f ca="1"/>
        <v>0</v>
      </c>
      <c r="CW109">
        <f ca="1"/>
        <v>69</v>
      </c>
      <c r="CX109">
        <f ca="1"/>
        <v>90</v>
      </c>
      <c r="CY109">
        <f ca="1"/>
        <v>0</v>
      </c>
      <c r="CZ109">
        <f ca="1"/>
        <v>0</v>
      </c>
      <c r="DA109">
        <f ca="1"/>
        <v>0</v>
      </c>
      <c r="DB109" t="b">
        <f ca="1"/>
        <v>0</v>
      </c>
      <c r="DC109" t="b">
        <f ca="1"/>
        <v>0</v>
      </c>
      <c r="DD109">
        <f ca="1"/>
        <v>0</v>
      </c>
      <c r="DE109" t="b">
        <f ca="1"/>
        <v>0</v>
      </c>
      <c r="DF109">
        <f ca="1"/>
        <v>0</v>
      </c>
    </row>
    <row r="110" spans="1:110" x14ac:dyDescent="0.2">
      <c r="A110" t="str">
        <f ca="1"/>
        <v>6_3 Villa</v>
      </c>
      <c r="B110">
        <f ca="1"/>
        <v>5</v>
      </c>
      <c r="C110">
        <f ca="1"/>
        <v>0</v>
      </c>
      <c r="D110">
        <f ca="1"/>
        <v>0</v>
      </c>
      <c r="E110">
        <f ca="1"/>
        <v>0</v>
      </c>
      <c r="F110">
        <f ca="1"/>
        <v>0</v>
      </c>
      <c r="G110">
        <f ca="1"/>
        <v>0</v>
      </c>
      <c r="H110">
        <f ca="1"/>
        <v>0</v>
      </c>
      <c r="I110">
        <f ca="1"/>
        <v>0</v>
      </c>
      <c r="J110" t="str">
        <f ca="1"/>
        <v>0:32</v>
      </c>
      <c r="K110" t="b">
        <f ca="1"/>
        <v>0</v>
      </c>
      <c r="L110" t="b">
        <f ca="1"/>
        <v>0</v>
      </c>
      <c r="M110" t="b">
        <f ca="1"/>
        <v>0</v>
      </c>
      <c r="N110" t="str">
        <f ca="1"/>
        <v>Ace</v>
      </c>
      <c r="O110" t="b">
        <f ca="1"/>
        <v>0</v>
      </c>
      <c r="P110">
        <f ca="1"/>
        <v>0</v>
      </c>
      <c r="Q110">
        <f ca="1"/>
        <v>0</v>
      </c>
      <c r="R110">
        <f ca="1"/>
        <v>0</v>
      </c>
      <c r="S110">
        <f ca="1"/>
        <v>0</v>
      </c>
      <c r="T110">
        <f ca="1"/>
        <v>0</v>
      </c>
      <c r="U110">
        <f ca="1"/>
        <v>0</v>
      </c>
      <c r="V110">
        <f ca="1"/>
        <v>0</v>
      </c>
      <c r="W110">
        <f ca="1"/>
        <v>0</v>
      </c>
      <c r="X110">
        <f ca="1"/>
        <v>0</v>
      </c>
      <c r="Y110">
        <f ca="1"/>
        <v>0</v>
      </c>
      <c r="Z110">
        <f ca="1"/>
        <v>5</v>
      </c>
      <c r="AA110">
        <f ca="1"/>
        <v>0</v>
      </c>
      <c r="AB110">
        <f ca="1"/>
        <v>0</v>
      </c>
      <c r="AC110">
        <f ca="1"/>
        <v>0</v>
      </c>
      <c r="AD110">
        <f ca="1"/>
        <v>0</v>
      </c>
      <c r="AE110">
        <f ca="1"/>
        <v>0</v>
      </c>
      <c r="AF110">
        <f ca="1"/>
        <v>0</v>
      </c>
      <c r="AG110">
        <f ca="1"/>
        <v>0</v>
      </c>
      <c r="AH110">
        <f ca="1"/>
        <v>0</v>
      </c>
      <c r="AI110">
        <f ca="1"/>
        <v>0</v>
      </c>
      <c r="AJ110">
        <f ca="1"/>
        <v>0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  <c r="AQ110">
        <f ca="1"/>
        <v>0</v>
      </c>
      <c r="AR110">
        <f ca="1"/>
        <v>0</v>
      </c>
      <c r="AS110">
        <f ca="1"/>
        <v>0</v>
      </c>
      <c r="AT110">
        <f ca="1"/>
        <v>0</v>
      </c>
      <c r="AU110">
        <f ca="1"/>
        <v>0</v>
      </c>
      <c r="AV110">
        <f ca="1"/>
        <v>0</v>
      </c>
      <c r="AW110">
        <f ca="1"/>
        <v>0</v>
      </c>
      <c r="AX110">
        <f ca="1"/>
        <v>0</v>
      </c>
      <c r="AY110">
        <f ca="1"/>
        <v>0</v>
      </c>
      <c r="AZ110">
        <f ca="1"/>
        <v>0</v>
      </c>
      <c r="BA110">
        <f ca="1"/>
        <v>0</v>
      </c>
      <c r="BB110">
        <f ca="1"/>
        <v>0</v>
      </c>
      <c r="BC110">
        <f ca="1"/>
        <v>0</v>
      </c>
      <c r="BD110">
        <f ca="1"/>
        <v>0</v>
      </c>
      <c r="BE110">
        <f ca="1"/>
        <v>0</v>
      </c>
      <c r="BF110">
        <f ca="1"/>
        <v>0</v>
      </c>
      <c r="BG110">
        <f ca="1"/>
        <v>0</v>
      </c>
      <c r="BH110">
        <f ca="1"/>
        <v>0</v>
      </c>
      <c r="BI110">
        <f ca="1"/>
        <v>0</v>
      </c>
      <c r="BJ110">
        <f ca="1"/>
        <v>0</v>
      </c>
      <c r="BK110">
        <f ca="1"/>
        <v>0</v>
      </c>
      <c r="BL110">
        <f ca="1"/>
        <v>0</v>
      </c>
      <c r="BM110">
        <f ca="1"/>
        <v>0</v>
      </c>
      <c r="BN110">
        <f ca="1"/>
        <v>0</v>
      </c>
      <c r="BO110">
        <f ca="1"/>
        <v>0</v>
      </c>
      <c r="BP110">
        <f ca="1"/>
        <v>0</v>
      </c>
      <c r="BQ110">
        <f ca="1"/>
        <v>0</v>
      </c>
      <c r="BR110" t="str">
        <f ca="1"/>
        <v/>
      </c>
      <c r="BS110">
        <f ca="1"/>
        <v>0</v>
      </c>
      <c r="BT110">
        <f ca="1"/>
        <v>0</v>
      </c>
      <c r="BU110" t="b">
        <f ca="1"/>
        <v>0</v>
      </c>
      <c r="BV110" t="b">
        <f ca="1"/>
        <v>0</v>
      </c>
      <c r="BW110">
        <f ca="1"/>
        <v>0</v>
      </c>
      <c r="BX110">
        <f ca="1"/>
        <v>0</v>
      </c>
      <c r="BY110">
        <f ca="1"/>
        <v>0</v>
      </c>
      <c r="BZ110">
        <f ca="1"/>
        <v>0</v>
      </c>
      <c r="CA110">
        <f ca="1"/>
        <v>1</v>
      </c>
      <c r="CB110">
        <f ca="1"/>
        <v>1</v>
      </c>
      <c r="CC110" t="b">
        <f ca="1"/>
        <v>1</v>
      </c>
      <c r="CD110" t="b">
        <f ca="1"/>
        <v>1</v>
      </c>
      <c r="CE110">
        <f ca="1"/>
        <v>0</v>
      </c>
      <c r="CF110">
        <f ca="1"/>
        <v>0</v>
      </c>
      <c r="CG110">
        <f ca="1"/>
        <v>0</v>
      </c>
      <c r="CH110">
        <f ca="1"/>
        <v>32</v>
      </c>
      <c r="CI110">
        <f ca="1"/>
        <v>148</v>
      </c>
      <c r="CJ110">
        <f ca="1"/>
        <v>0</v>
      </c>
      <c r="CK110">
        <f ca="1"/>
        <v>0</v>
      </c>
      <c r="CL110">
        <f ca="1"/>
        <v>0</v>
      </c>
      <c r="CM110">
        <f ca="1"/>
        <v>0</v>
      </c>
      <c r="CN110">
        <f ca="1"/>
        <v>0</v>
      </c>
      <c r="CO110">
        <f ca="1"/>
        <v>0</v>
      </c>
      <c r="CP110">
        <f ca="1"/>
        <v>0</v>
      </c>
      <c r="CQ110">
        <f ca="1"/>
        <v>0</v>
      </c>
      <c r="CR110">
        <f ca="1"/>
        <v>0</v>
      </c>
      <c r="CS110">
        <f ca="1"/>
        <v>0</v>
      </c>
      <c r="CT110">
        <f ca="1"/>
        <v>0</v>
      </c>
      <c r="CU110" t="b">
        <f ca="1"/>
        <v>1</v>
      </c>
      <c r="CV110" t="b">
        <f ca="1"/>
        <v>0</v>
      </c>
      <c r="CW110">
        <f ca="1"/>
        <v>148</v>
      </c>
      <c r="CX110">
        <f ca="1"/>
        <v>60</v>
      </c>
      <c r="CY110">
        <f ca="1"/>
        <v>1</v>
      </c>
      <c r="CZ110">
        <f ca="1"/>
        <v>0</v>
      </c>
      <c r="DA110">
        <f ca="1"/>
        <v>0</v>
      </c>
      <c r="DB110" t="b">
        <f ca="1"/>
        <v>0</v>
      </c>
      <c r="DC110" t="b">
        <f ca="1"/>
        <v>1</v>
      </c>
      <c r="DD110">
        <f ca="1"/>
        <v>0</v>
      </c>
      <c r="DE110" t="b">
        <f ca="1"/>
        <v>0</v>
      </c>
      <c r="DF110">
        <f ca="1"/>
        <v>0</v>
      </c>
    </row>
    <row r="111" spans="1:110" x14ac:dyDescent="0.2">
      <c r="A111" t="str">
        <f ca="1"/>
        <v>6_3 Villa</v>
      </c>
      <c r="B111">
        <f ca="1"/>
        <v>6</v>
      </c>
      <c r="C111">
        <f ca="1"/>
        <v>0</v>
      </c>
      <c r="D111">
        <f ca="1"/>
        <v>0</v>
      </c>
      <c r="E111">
        <f ca="1"/>
        <v>0</v>
      </c>
      <c r="F111">
        <f ca="1"/>
        <v>0</v>
      </c>
      <c r="G111">
        <f ca="1"/>
        <v>0</v>
      </c>
      <c r="H111">
        <f ca="1"/>
        <v>0</v>
      </c>
      <c r="I111">
        <f ca="1"/>
        <v>0</v>
      </c>
      <c r="J111" t="str">
        <f ca="1"/>
        <v>2:29</v>
      </c>
      <c r="K111" t="b">
        <f ca="1"/>
        <v>0</v>
      </c>
      <c r="L111" t="b">
        <f ca="1"/>
        <v>0</v>
      </c>
      <c r="M111" t="b">
        <f ca="1"/>
        <v>0</v>
      </c>
      <c r="N111" t="str">
        <f ca="1"/>
        <v>Ace</v>
      </c>
      <c r="O111" t="b">
        <f ca="1"/>
        <v>0</v>
      </c>
      <c r="P111">
        <f ca="1"/>
        <v>0</v>
      </c>
      <c r="Q111">
        <f ca="1"/>
        <v>0</v>
      </c>
      <c r="R111">
        <f ca="1"/>
        <v>0</v>
      </c>
      <c r="S111">
        <f ca="1"/>
        <v>0</v>
      </c>
      <c r="T111">
        <f ca="1"/>
        <v>0</v>
      </c>
      <c r="U111">
        <f ca="1"/>
        <v>0</v>
      </c>
      <c r="V111">
        <f ca="1"/>
        <v>0</v>
      </c>
      <c r="W111">
        <f ca="1"/>
        <v>0</v>
      </c>
      <c r="X111">
        <f ca="1"/>
        <v>0</v>
      </c>
      <c r="Y111">
        <f ca="1"/>
        <v>0</v>
      </c>
      <c r="Z111">
        <f ca="1"/>
        <v>6</v>
      </c>
      <c r="AA111">
        <f ca="1"/>
        <v>0</v>
      </c>
      <c r="AB111">
        <f ca="1"/>
        <v>0</v>
      </c>
      <c r="AC111">
        <f ca="1"/>
        <v>0</v>
      </c>
      <c r="AD111">
        <f ca="1"/>
        <v>0</v>
      </c>
      <c r="AE111">
        <f ca="1"/>
        <v>0</v>
      </c>
      <c r="AF111">
        <f ca="1"/>
        <v>0</v>
      </c>
      <c r="AG111">
        <f ca="1"/>
        <v>0</v>
      </c>
      <c r="AH111">
        <f ca="1"/>
        <v>0</v>
      </c>
      <c r="AI111">
        <f ca="1"/>
        <v>0</v>
      </c>
      <c r="AJ111">
        <f ca="1"/>
        <v>0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  <c r="AQ111">
        <f ca="1"/>
        <v>0</v>
      </c>
      <c r="AR111">
        <f ca="1"/>
        <v>0</v>
      </c>
      <c r="AS111">
        <f ca="1"/>
        <v>0</v>
      </c>
      <c r="AT111">
        <f ca="1"/>
        <v>0</v>
      </c>
      <c r="AU111">
        <f ca="1"/>
        <v>0</v>
      </c>
      <c r="AV111">
        <f ca="1"/>
        <v>0</v>
      </c>
      <c r="AW111">
        <f ca="1"/>
        <v>0</v>
      </c>
      <c r="AX111">
        <f ca="1"/>
        <v>0</v>
      </c>
      <c r="AY111">
        <f ca="1"/>
        <v>0</v>
      </c>
      <c r="AZ111">
        <f ca="1"/>
        <v>0</v>
      </c>
      <c r="BA111">
        <f ca="1"/>
        <v>0</v>
      </c>
      <c r="BB111">
        <f ca="1"/>
        <v>0</v>
      </c>
      <c r="BC111">
        <f ca="1"/>
        <v>0</v>
      </c>
      <c r="BD111">
        <f ca="1"/>
        <v>0</v>
      </c>
      <c r="BE111">
        <f ca="1"/>
        <v>0</v>
      </c>
      <c r="BF111">
        <f ca="1"/>
        <v>0</v>
      </c>
      <c r="BG111">
        <f ca="1"/>
        <v>0</v>
      </c>
      <c r="BH111">
        <f ca="1"/>
        <v>0</v>
      </c>
      <c r="BI111">
        <f ca="1"/>
        <v>0</v>
      </c>
      <c r="BJ111">
        <f ca="1"/>
        <v>0</v>
      </c>
      <c r="BK111">
        <f ca="1"/>
        <v>0</v>
      </c>
      <c r="BL111">
        <f ca="1"/>
        <v>0</v>
      </c>
      <c r="BM111">
        <f ca="1"/>
        <v>0</v>
      </c>
      <c r="BN111">
        <f ca="1"/>
        <v>0</v>
      </c>
      <c r="BO111">
        <f ca="1"/>
        <v>0</v>
      </c>
      <c r="BP111">
        <f ca="1"/>
        <v>0</v>
      </c>
      <c r="BQ111">
        <f ca="1"/>
        <v>0</v>
      </c>
      <c r="BR111" t="str">
        <f ca="1"/>
        <v/>
      </c>
      <c r="BS111">
        <f ca="1"/>
        <v>0</v>
      </c>
      <c r="BT111">
        <f ca="1"/>
        <v>0</v>
      </c>
      <c r="BU111" t="b">
        <f ca="1"/>
        <v>0</v>
      </c>
      <c r="BV111" t="b">
        <f ca="1"/>
        <v>0</v>
      </c>
      <c r="BW111">
        <f ca="1"/>
        <v>0</v>
      </c>
      <c r="BX111">
        <f ca="1"/>
        <v>0</v>
      </c>
      <c r="BY111">
        <f ca="1"/>
        <v>0</v>
      </c>
      <c r="BZ111">
        <f ca="1"/>
        <v>0</v>
      </c>
      <c r="CA111">
        <f ca="1"/>
        <v>0</v>
      </c>
      <c r="CB111">
        <f ca="1"/>
        <v>0</v>
      </c>
      <c r="CC111" t="b">
        <f ca="1"/>
        <v>0</v>
      </c>
      <c r="CD111" t="b">
        <f ca="1"/>
        <v>0</v>
      </c>
      <c r="CE111">
        <f ca="1"/>
        <v>0</v>
      </c>
      <c r="CF111">
        <f ca="1"/>
        <v>0</v>
      </c>
      <c r="CG111">
        <f ca="1"/>
        <v>0</v>
      </c>
      <c r="CH111">
        <f ca="1"/>
        <v>149</v>
      </c>
      <c r="CI111">
        <f ca="1"/>
        <v>31</v>
      </c>
      <c r="CJ111">
        <f ca="1"/>
        <v>0</v>
      </c>
      <c r="CK111">
        <f ca="1"/>
        <v>0</v>
      </c>
      <c r="CL111">
        <f ca="1"/>
        <v>0</v>
      </c>
      <c r="CM111">
        <f ca="1"/>
        <v>0</v>
      </c>
      <c r="CN111">
        <f ca="1"/>
        <v>0</v>
      </c>
      <c r="CO111">
        <f ca="1"/>
        <v>0</v>
      </c>
      <c r="CP111">
        <f ca="1"/>
        <v>0</v>
      </c>
      <c r="CQ111">
        <f ca="1"/>
        <v>0</v>
      </c>
      <c r="CR111">
        <f ca="1"/>
        <v>0</v>
      </c>
      <c r="CS111">
        <f ca="1"/>
        <v>0</v>
      </c>
      <c r="CT111">
        <f ca="1"/>
        <v>0</v>
      </c>
      <c r="CU111" t="b">
        <f ca="1"/>
        <v>0</v>
      </c>
      <c r="CV111">
        <f ca="1"/>
        <v>0</v>
      </c>
      <c r="CW111">
        <f ca="1"/>
        <v>31</v>
      </c>
      <c r="CX111">
        <f ca="1"/>
        <v>0</v>
      </c>
      <c r="CY111">
        <f ca="1"/>
        <v>0</v>
      </c>
      <c r="CZ111">
        <f ca="1"/>
        <v>0</v>
      </c>
      <c r="DA111">
        <f ca="1"/>
        <v>0</v>
      </c>
      <c r="DB111" t="b">
        <f ca="1"/>
        <v>0</v>
      </c>
      <c r="DC111" t="b">
        <f ca="1"/>
        <v>0</v>
      </c>
      <c r="DD111">
        <f ca="1"/>
        <v>0</v>
      </c>
      <c r="DE111" t="b">
        <f ca="1"/>
        <v>0</v>
      </c>
      <c r="DF111">
        <f ca="1"/>
        <v>0</v>
      </c>
    </row>
    <row r="112" spans="1:110" x14ac:dyDescent="0.2">
      <c r="A112" t="str">
        <f ca="1"/>
        <v>6_3 Villa</v>
      </c>
      <c r="B112">
        <f ca="1"/>
        <v>7</v>
      </c>
      <c r="C112">
        <f ca="1"/>
        <v>0</v>
      </c>
      <c r="D112">
        <f ca="1"/>
        <v>0</v>
      </c>
      <c r="E112">
        <f ca="1"/>
        <v>0</v>
      </c>
      <c r="F112">
        <f ca="1"/>
        <v>0</v>
      </c>
      <c r="G112">
        <f ca="1"/>
        <v>0</v>
      </c>
      <c r="H112">
        <f ca="1"/>
        <v>0</v>
      </c>
      <c r="I112">
        <f ca="1"/>
        <v>0</v>
      </c>
      <c r="J112" t="str">
        <f ca="1"/>
        <v>1:37</v>
      </c>
      <c r="K112" t="b">
        <f ca="1"/>
        <v>0</v>
      </c>
      <c r="L112" t="b">
        <f ca="1"/>
        <v>0</v>
      </c>
      <c r="M112" t="b">
        <f ca="1"/>
        <v>0</v>
      </c>
      <c r="N112" t="str">
        <f ca="1"/>
        <v>Smoke</v>
      </c>
      <c r="O112" t="b">
        <f ca="1"/>
        <v>0</v>
      </c>
      <c r="P112">
        <f ca="1"/>
        <v>0</v>
      </c>
      <c r="Q112">
        <f ca="1"/>
        <v>0</v>
      </c>
      <c r="R112">
        <f ca="1"/>
        <v>0</v>
      </c>
      <c r="S112">
        <f ca="1"/>
        <v>0</v>
      </c>
      <c r="T112">
        <f ca="1"/>
        <v>0</v>
      </c>
      <c r="U112">
        <f ca="1"/>
        <v>0</v>
      </c>
      <c r="V112">
        <f ca="1"/>
        <v>0</v>
      </c>
      <c r="W112">
        <f ca="1"/>
        <v>0</v>
      </c>
      <c r="X112">
        <f ca="1"/>
        <v>0</v>
      </c>
      <c r="Y112">
        <f ca="1"/>
        <v>0</v>
      </c>
      <c r="Z112">
        <f ca="1"/>
        <v>7</v>
      </c>
      <c r="AA112">
        <f ca="1"/>
        <v>0</v>
      </c>
      <c r="AB112">
        <f ca="1"/>
        <v>0</v>
      </c>
      <c r="AC112">
        <f ca="1"/>
        <v>0</v>
      </c>
      <c r="AD112">
        <f ca="1"/>
        <v>0</v>
      </c>
      <c r="AE112">
        <f ca="1"/>
        <v>0</v>
      </c>
      <c r="AF112">
        <f ca="1"/>
        <v>0</v>
      </c>
      <c r="AG112">
        <f ca="1"/>
        <v>0</v>
      </c>
      <c r="AH112">
        <f ca="1"/>
        <v>0</v>
      </c>
      <c r="AI112">
        <f ca="1"/>
        <v>0</v>
      </c>
      <c r="AJ112">
        <f ca="1"/>
        <v>0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  <c r="AQ112">
        <f ca="1"/>
        <v>0</v>
      </c>
      <c r="AR112">
        <f ca="1"/>
        <v>0</v>
      </c>
      <c r="AS112">
        <f ca="1"/>
        <v>0</v>
      </c>
      <c r="AT112">
        <f ca="1"/>
        <v>0</v>
      </c>
      <c r="AU112">
        <f ca="1"/>
        <v>0</v>
      </c>
      <c r="AV112">
        <f ca="1"/>
        <v>0</v>
      </c>
      <c r="AW112">
        <f ca="1"/>
        <v>0</v>
      </c>
      <c r="AX112">
        <f ca="1"/>
        <v>0</v>
      </c>
      <c r="AY112">
        <f ca="1"/>
        <v>0</v>
      </c>
      <c r="AZ112">
        <f ca="1"/>
        <v>0</v>
      </c>
      <c r="BA112">
        <f ca="1"/>
        <v>0</v>
      </c>
      <c r="BB112">
        <f ca="1"/>
        <v>0</v>
      </c>
      <c r="BC112">
        <f ca="1"/>
        <v>0</v>
      </c>
      <c r="BD112">
        <f ca="1"/>
        <v>0</v>
      </c>
      <c r="BE112">
        <f ca="1"/>
        <v>0</v>
      </c>
      <c r="BF112">
        <f ca="1"/>
        <v>0</v>
      </c>
      <c r="BG112">
        <f ca="1"/>
        <v>0</v>
      </c>
      <c r="BH112">
        <f ca="1"/>
        <v>0</v>
      </c>
      <c r="BI112">
        <f ca="1"/>
        <v>0</v>
      </c>
      <c r="BJ112">
        <f ca="1"/>
        <v>0</v>
      </c>
      <c r="BK112">
        <f ca="1"/>
        <v>0</v>
      </c>
      <c r="BL112">
        <f ca="1"/>
        <v>0</v>
      </c>
      <c r="BM112">
        <f ca="1"/>
        <v>0</v>
      </c>
      <c r="BN112">
        <f ca="1"/>
        <v>0</v>
      </c>
      <c r="BO112">
        <f ca="1"/>
        <v>0</v>
      </c>
      <c r="BP112">
        <f ca="1"/>
        <v>0</v>
      </c>
      <c r="BQ112">
        <f ca="1"/>
        <v>0</v>
      </c>
      <c r="BR112" t="str">
        <f ca="1"/>
        <v/>
      </c>
      <c r="BS112">
        <f ca="1"/>
        <v>0</v>
      </c>
      <c r="BT112">
        <f ca="1"/>
        <v>0</v>
      </c>
      <c r="BU112" t="b">
        <f ca="1"/>
        <v>0</v>
      </c>
      <c r="BV112" t="b">
        <f ca="1"/>
        <v>0</v>
      </c>
      <c r="BW112">
        <f ca="1"/>
        <v>0</v>
      </c>
      <c r="BX112">
        <f ca="1"/>
        <v>0</v>
      </c>
      <c r="BY112">
        <f ca="1"/>
        <v>0</v>
      </c>
      <c r="BZ112">
        <f ca="1"/>
        <v>0</v>
      </c>
      <c r="CA112">
        <f ca="1"/>
        <v>0</v>
      </c>
      <c r="CB112">
        <f ca="1"/>
        <v>0</v>
      </c>
      <c r="CC112" t="b">
        <f ca="1"/>
        <v>0</v>
      </c>
      <c r="CD112" t="b">
        <f ca="1"/>
        <v>0</v>
      </c>
      <c r="CE112">
        <f ca="1"/>
        <v>0</v>
      </c>
      <c r="CF112">
        <f ca="1"/>
        <v>0</v>
      </c>
      <c r="CG112">
        <f ca="1"/>
        <v>0</v>
      </c>
      <c r="CH112">
        <f ca="1"/>
        <v>97</v>
      </c>
      <c r="CI112">
        <f ca="1"/>
        <v>83</v>
      </c>
      <c r="CJ112">
        <f ca="1"/>
        <v>0</v>
      </c>
      <c r="CK112">
        <f ca="1"/>
        <v>0</v>
      </c>
      <c r="CL112">
        <f ca="1"/>
        <v>0</v>
      </c>
      <c r="CM112">
        <f ca="1"/>
        <v>0</v>
      </c>
      <c r="CN112">
        <f ca="1"/>
        <v>0</v>
      </c>
      <c r="CO112">
        <f ca="1"/>
        <v>0</v>
      </c>
      <c r="CP112">
        <f ca="1"/>
        <v>0</v>
      </c>
      <c r="CQ112">
        <f ca="1"/>
        <v>0</v>
      </c>
      <c r="CR112">
        <f ca="1"/>
        <v>0</v>
      </c>
      <c r="CS112">
        <f ca="1"/>
        <v>0</v>
      </c>
      <c r="CT112">
        <f ca="1"/>
        <v>0</v>
      </c>
      <c r="CU112">
        <f ca="1"/>
        <v>0</v>
      </c>
      <c r="CV112">
        <f ca="1"/>
        <v>0</v>
      </c>
      <c r="CW112">
        <f ca="1"/>
        <v>0</v>
      </c>
      <c r="CX112">
        <f ca="1"/>
        <v>0</v>
      </c>
      <c r="CY112">
        <f ca="1"/>
        <v>0</v>
      </c>
      <c r="CZ112">
        <f ca="1"/>
        <v>0</v>
      </c>
      <c r="DA112">
        <f ca="1"/>
        <v>0</v>
      </c>
      <c r="DB112" t="b">
        <f ca="1"/>
        <v>0</v>
      </c>
      <c r="DC112" t="b">
        <f ca="1"/>
        <v>0</v>
      </c>
      <c r="DD112">
        <f ca="1"/>
        <v>0</v>
      </c>
      <c r="DE112" t="b">
        <f ca="1"/>
        <v>0</v>
      </c>
      <c r="DF112">
        <f ca="1"/>
        <v>0</v>
      </c>
    </row>
    <row r="113" spans="1:110" x14ac:dyDescent="0.2">
      <c r="A113" t="str">
        <f ca="1"/>
        <v>6_3 Villa</v>
      </c>
      <c r="B113">
        <f ca="1"/>
        <v>8</v>
      </c>
      <c r="C113">
        <f ca="1"/>
        <v>0</v>
      </c>
      <c r="D113">
        <f ca="1"/>
        <v>0</v>
      </c>
      <c r="E113">
        <f ca="1"/>
        <v>0</v>
      </c>
      <c r="F113">
        <f ca="1"/>
        <v>0</v>
      </c>
      <c r="G113">
        <f ca="1"/>
        <v>0</v>
      </c>
      <c r="H113">
        <f ca="1"/>
        <v>0</v>
      </c>
      <c r="I113">
        <f ca="1"/>
        <v>0</v>
      </c>
      <c r="J113" t="str">
        <f ca="1"/>
        <v>0:52</v>
      </c>
      <c r="K113" t="b">
        <f ca="1"/>
        <v>0</v>
      </c>
      <c r="L113" t="b">
        <f ca="1"/>
        <v>1</v>
      </c>
      <c r="M113" t="b">
        <f ca="1"/>
        <v>0</v>
      </c>
      <c r="N113" t="str">
        <f ca="1"/>
        <v>Smoke</v>
      </c>
      <c r="O113" t="b">
        <f ca="1"/>
        <v>0</v>
      </c>
      <c r="P113">
        <f ca="1"/>
        <v>0</v>
      </c>
      <c r="Q113">
        <f ca="1"/>
        <v>0</v>
      </c>
      <c r="R113">
        <f ca="1"/>
        <v>0</v>
      </c>
      <c r="S113">
        <f ca="1"/>
        <v>0</v>
      </c>
      <c r="T113">
        <f ca="1"/>
        <v>0</v>
      </c>
      <c r="U113">
        <f ca="1"/>
        <v>0</v>
      </c>
      <c r="V113">
        <f ca="1"/>
        <v>0</v>
      </c>
      <c r="W113">
        <f ca="1"/>
        <v>0</v>
      </c>
      <c r="X113">
        <f ca="1"/>
        <v>0</v>
      </c>
      <c r="Y113">
        <f ca="1"/>
        <v>0</v>
      </c>
      <c r="Z113">
        <f ca="1"/>
        <v>8</v>
      </c>
      <c r="AA113">
        <f ca="1"/>
        <v>0</v>
      </c>
      <c r="AB113">
        <f ca="1"/>
        <v>0</v>
      </c>
      <c r="AC113">
        <f ca="1"/>
        <v>0</v>
      </c>
      <c r="AD113">
        <f ca="1"/>
        <v>0</v>
      </c>
      <c r="AE113">
        <f ca="1"/>
        <v>0</v>
      </c>
      <c r="AF113">
        <f ca="1"/>
        <v>0</v>
      </c>
      <c r="AG113">
        <f ca="1"/>
        <v>0</v>
      </c>
      <c r="AH113">
        <f ca="1"/>
        <v>0</v>
      </c>
      <c r="AI113">
        <f ca="1"/>
        <v>0</v>
      </c>
      <c r="AJ113">
        <f ca="1"/>
        <v>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  <c r="AQ113">
        <f ca="1"/>
        <v>0</v>
      </c>
      <c r="AR113">
        <f ca="1"/>
        <v>0</v>
      </c>
      <c r="AS113">
        <f ca="1"/>
        <v>0</v>
      </c>
      <c r="AT113">
        <f ca="1"/>
        <v>0</v>
      </c>
      <c r="AU113">
        <f ca="1"/>
        <v>0</v>
      </c>
      <c r="AV113">
        <f ca="1"/>
        <v>0</v>
      </c>
      <c r="AW113">
        <f ca="1"/>
        <v>0</v>
      </c>
      <c r="AX113">
        <f ca="1"/>
        <v>0</v>
      </c>
      <c r="AY113">
        <f ca="1"/>
        <v>0</v>
      </c>
      <c r="AZ113">
        <f ca="1"/>
        <v>0</v>
      </c>
      <c r="BA113">
        <f ca="1"/>
        <v>0</v>
      </c>
      <c r="BB113">
        <f ca="1"/>
        <v>0</v>
      </c>
      <c r="BC113">
        <f ca="1"/>
        <v>0</v>
      </c>
      <c r="BD113">
        <f ca="1"/>
        <v>0</v>
      </c>
      <c r="BE113">
        <f ca="1"/>
        <v>0</v>
      </c>
      <c r="BF113">
        <f ca="1"/>
        <v>0</v>
      </c>
      <c r="BG113">
        <f ca="1"/>
        <v>0</v>
      </c>
      <c r="BH113">
        <f ca="1"/>
        <v>0</v>
      </c>
      <c r="BI113">
        <f ca="1"/>
        <v>0</v>
      </c>
      <c r="BJ113">
        <f ca="1"/>
        <v>0</v>
      </c>
      <c r="BK113">
        <f ca="1"/>
        <v>0</v>
      </c>
      <c r="BL113">
        <f ca="1"/>
        <v>0</v>
      </c>
      <c r="BM113">
        <f ca="1"/>
        <v>0</v>
      </c>
      <c r="BN113">
        <f ca="1"/>
        <v>0</v>
      </c>
      <c r="BO113">
        <f ca="1"/>
        <v>0</v>
      </c>
      <c r="BP113">
        <f ca="1"/>
        <v>0</v>
      </c>
      <c r="BQ113">
        <f ca="1"/>
        <v>0</v>
      </c>
      <c r="BR113" t="str">
        <f ca="1"/>
        <v/>
      </c>
      <c r="BS113">
        <f ca="1"/>
        <v>0</v>
      </c>
      <c r="BT113">
        <f ca="1"/>
        <v>0</v>
      </c>
      <c r="BU113" t="b">
        <f ca="1"/>
        <v>0</v>
      </c>
      <c r="BV113" t="b">
        <f ca="1"/>
        <v>0</v>
      </c>
      <c r="BW113">
        <f ca="1"/>
        <v>0</v>
      </c>
      <c r="BX113">
        <f ca="1"/>
        <v>0</v>
      </c>
      <c r="BY113">
        <f ca="1"/>
        <v>0</v>
      </c>
      <c r="BZ113">
        <f ca="1"/>
        <v>0</v>
      </c>
      <c r="CA113">
        <f ca="1"/>
        <v>0</v>
      </c>
      <c r="CB113">
        <f ca="1"/>
        <v>0</v>
      </c>
      <c r="CC113" t="b">
        <f ca="1"/>
        <v>0</v>
      </c>
      <c r="CD113" t="b">
        <f ca="1"/>
        <v>1</v>
      </c>
      <c r="CE113">
        <f ca="1"/>
        <v>0</v>
      </c>
      <c r="CF113">
        <f ca="1"/>
        <v>0</v>
      </c>
      <c r="CG113">
        <f ca="1"/>
        <v>0</v>
      </c>
      <c r="CH113">
        <f ca="1"/>
        <v>52</v>
      </c>
      <c r="CI113">
        <f ca="1"/>
        <v>128</v>
      </c>
      <c r="CJ113">
        <f ca="1"/>
        <v>0</v>
      </c>
      <c r="CK113">
        <f ca="1"/>
        <v>0</v>
      </c>
      <c r="CL113">
        <f ca="1"/>
        <v>0</v>
      </c>
      <c r="CM113">
        <f ca="1"/>
        <v>0</v>
      </c>
      <c r="CN113">
        <f ca="1"/>
        <v>0</v>
      </c>
      <c r="CO113">
        <f ca="1"/>
        <v>0</v>
      </c>
      <c r="CP113">
        <f ca="1"/>
        <v>0</v>
      </c>
      <c r="CQ113">
        <f ca="1"/>
        <v>0</v>
      </c>
      <c r="CR113">
        <f ca="1"/>
        <v>0</v>
      </c>
      <c r="CS113">
        <f ca="1"/>
        <v>0</v>
      </c>
      <c r="CT113">
        <f ca="1"/>
        <v>0</v>
      </c>
      <c r="CU113">
        <f ca="1"/>
        <v>0</v>
      </c>
      <c r="CV113">
        <f ca="1"/>
        <v>0</v>
      </c>
      <c r="CW113">
        <f ca="1"/>
        <v>0</v>
      </c>
      <c r="CX113">
        <f ca="1"/>
        <v>0</v>
      </c>
      <c r="CY113">
        <f ca="1"/>
        <v>0</v>
      </c>
      <c r="CZ113">
        <f ca="1"/>
        <v>0</v>
      </c>
      <c r="DA113">
        <f ca="1"/>
        <v>0</v>
      </c>
      <c r="DB113" t="b">
        <f ca="1"/>
        <v>1</v>
      </c>
      <c r="DC113" t="b">
        <f ca="1"/>
        <v>0</v>
      </c>
      <c r="DD113">
        <f ca="1"/>
        <v>0</v>
      </c>
      <c r="DE113" t="b">
        <f ca="1"/>
        <v>0</v>
      </c>
      <c r="DF113">
        <f ca="1"/>
        <v>0</v>
      </c>
    </row>
    <row r="114" spans="1:110" x14ac:dyDescent="0.2">
      <c r="A114" t="str">
        <f ca="1"/>
        <v>6_3 Villa</v>
      </c>
      <c r="B114">
        <f ca="1"/>
        <v>9</v>
      </c>
      <c r="C114">
        <f ca="1"/>
        <v>0</v>
      </c>
      <c r="D114">
        <f ca="1"/>
        <v>0</v>
      </c>
      <c r="E114">
        <f ca="1"/>
        <v>0</v>
      </c>
      <c r="F114">
        <f ca="1"/>
        <v>0</v>
      </c>
      <c r="G114">
        <f ca="1"/>
        <v>0</v>
      </c>
      <c r="H114">
        <f ca="1"/>
        <v>0</v>
      </c>
      <c r="I114">
        <f ca="1"/>
        <v>0</v>
      </c>
      <c r="J114" t="str">
        <f ca="1"/>
        <v>0:35</v>
      </c>
      <c r="K114" t="b">
        <f ca="1"/>
        <v>0</v>
      </c>
      <c r="L114" t="b">
        <f ca="1"/>
        <v>0</v>
      </c>
      <c r="M114" t="b">
        <f ca="1"/>
        <v>0</v>
      </c>
      <c r="N114" t="str">
        <f ca="1"/>
        <v>Smoke</v>
      </c>
      <c r="O114" t="b">
        <f ca="1"/>
        <v>0</v>
      </c>
      <c r="P114">
        <f ca="1"/>
        <v>0</v>
      </c>
      <c r="Q114">
        <f ca="1"/>
        <v>0</v>
      </c>
      <c r="R114">
        <f ca="1"/>
        <v>0</v>
      </c>
      <c r="S114">
        <f ca="1"/>
        <v>0</v>
      </c>
      <c r="T114">
        <f ca="1"/>
        <v>0</v>
      </c>
      <c r="U114">
        <f ca="1"/>
        <v>0</v>
      </c>
      <c r="V114">
        <f ca="1"/>
        <v>0</v>
      </c>
      <c r="W114">
        <f ca="1"/>
        <v>0</v>
      </c>
      <c r="X114">
        <f ca="1"/>
        <v>0</v>
      </c>
      <c r="Y114">
        <f ca="1"/>
        <v>0</v>
      </c>
      <c r="Z114">
        <f ca="1"/>
        <v>9</v>
      </c>
      <c r="AA114">
        <f ca="1"/>
        <v>0</v>
      </c>
      <c r="AB114">
        <f ca="1"/>
        <v>0</v>
      </c>
      <c r="AC114">
        <f ca="1"/>
        <v>0</v>
      </c>
      <c r="AD114">
        <f ca="1"/>
        <v>0</v>
      </c>
      <c r="AE114">
        <f ca="1"/>
        <v>0</v>
      </c>
      <c r="AF114">
        <f ca="1"/>
        <v>0</v>
      </c>
      <c r="AG114">
        <f ca="1"/>
        <v>0</v>
      </c>
      <c r="AH114">
        <f ca="1"/>
        <v>0</v>
      </c>
      <c r="AI114">
        <f ca="1"/>
        <v>0</v>
      </c>
      <c r="AJ114">
        <f ca="1"/>
        <v>0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  <c r="AQ114">
        <f ca="1"/>
        <v>0</v>
      </c>
      <c r="AR114">
        <f ca="1"/>
        <v>0</v>
      </c>
      <c r="AS114">
        <f ca="1"/>
        <v>0</v>
      </c>
      <c r="AT114">
        <f ca="1"/>
        <v>0</v>
      </c>
      <c r="AU114">
        <f ca="1"/>
        <v>0</v>
      </c>
      <c r="AV114">
        <f ca="1"/>
        <v>0</v>
      </c>
      <c r="AW114">
        <f ca="1"/>
        <v>0</v>
      </c>
      <c r="AX114">
        <f ca="1"/>
        <v>0</v>
      </c>
      <c r="AY114">
        <f ca="1"/>
        <v>0</v>
      </c>
      <c r="AZ114">
        <f ca="1"/>
        <v>0</v>
      </c>
      <c r="BA114">
        <f ca="1"/>
        <v>0</v>
      </c>
      <c r="BB114">
        <f ca="1"/>
        <v>0</v>
      </c>
      <c r="BC114">
        <f ca="1"/>
        <v>0</v>
      </c>
      <c r="BD114">
        <f ca="1"/>
        <v>0</v>
      </c>
      <c r="BE114">
        <f ca="1"/>
        <v>0</v>
      </c>
      <c r="BF114">
        <f ca="1"/>
        <v>0</v>
      </c>
      <c r="BG114">
        <f ca="1"/>
        <v>0</v>
      </c>
      <c r="BH114">
        <f ca="1"/>
        <v>0</v>
      </c>
      <c r="BI114">
        <f ca="1"/>
        <v>0</v>
      </c>
      <c r="BJ114">
        <f ca="1"/>
        <v>0</v>
      </c>
      <c r="BK114">
        <f ca="1"/>
        <v>0</v>
      </c>
      <c r="BL114">
        <f ca="1"/>
        <v>0</v>
      </c>
      <c r="BM114">
        <f ca="1"/>
        <v>0</v>
      </c>
      <c r="BN114">
        <f ca="1"/>
        <v>0</v>
      </c>
      <c r="BO114">
        <f ca="1"/>
        <v>0</v>
      </c>
      <c r="BP114">
        <f ca="1"/>
        <v>0</v>
      </c>
      <c r="BQ114">
        <f ca="1"/>
        <v>0</v>
      </c>
      <c r="BR114" t="str">
        <f ca="1"/>
        <v/>
      </c>
      <c r="BS114">
        <f ca="1"/>
        <v>0</v>
      </c>
      <c r="BT114">
        <f ca="1"/>
        <v>0</v>
      </c>
      <c r="BU114" t="b">
        <f ca="1"/>
        <v>0</v>
      </c>
      <c r="BV114" t="b">
        <f ca="1"/>
        <v>0</v>
      </c>
      <c r="BW114">
        <f ca="1"/>
        <v>0</v>
      </c>
      <c r="BX114">
        <f ca="1"/>
        <v>0</v>
      </c>
      <c r="BY114">
        <f ca="1"/>
        <v>0</v>
      </c>
      <c r="BZ114">
        <f ca="1"/>
        <v>0</v>
      </c>
      <c r="CA114">
        <f ca="1"/>
        <v>1</v>
      </c>
      <c r="CB114">
        <f ca="1"/>
        <v>1</v>
      </c>
      <c r="CC114" t="b">
        <f ca="1"/>
        <v>0</v>
      </c>
      <c r="CD114" t="b">
        <f ca="1"/>
        <v>1</v>
      </c>
      <c r="CE114">
        <f ca="1"/>
        <v>0</v>
      </c>
      <c r="CF114">
        <f ca="1"/>
        <v>1</v>
      </c>
      <c r="CG114">
        <f ca="1"/>
        <v>0</v>
      </c>
      <c r="CH114">
        <f ca="1"/>
        <v>35</v>
      </c>
      <c r="CI114">
        <f ca="1"/>
        <v>145</v>
      </c>
      <c r="CJ114">
        <f ca="1"/>
        <v>0</v>
      </c>
      <c r="CK114">
        <f ca="1"/>
        <v>0</v>
      </c>
      <c r="CL114">
        <f ca="1"/>
        <v>0</v>
      </c>
      <c r="CM114">
        <f ca="1"/>
        <v>0</v>
      </c>
      <c r="CN114">
        <f ca="1"/>
        <v>0</v>
      </c>
      <c r="CO114">
        <f ca="1"/>
        <v>0</v>
      </c>
      <c r="CP114">
        <f ca="1"/>
        <v>0</v>
      </c>
      <c r="CQ114">
        <f ca="1"/>
        <v>0</v>
      </c>
      <c r="CR114">
        <f ca="1"/>
        <v>0</v>
      </c>
      <c r="CS114">
        <f ca="1"/>
        <v>0</v>
      </c>
      <c r="CT114">
        <f ca="1"/>
        <v>0</v>
      </c>
      <c r="CU114">
        <f ca="1"/>
        <v>0</v>
      </c>
      <c r="CV114">
        <f ca="1"/>
        <v>0</v>
      </c>
      <c r="CW114">
        <f ca="1"/>
        <v>0</v>
      </c>
      <c r="CX114">
        <f ca="1"/>
        <v>0</v>
      </c>
      <c r="CY114">
        <f ca="1"/>
        <v>0</v>
      </c>
      <c r="CZ114">
        <f ca="1"/>
        <v>0</v>
      </c>
      <c r="DA114">
        <f ca="1"/>
        <v>0</v>
      </c>
      <c r="DB114" t="b">
        <f ca="1"/>
        <v>0</v>
      </c>
      <c r="DC114" t="b">
        <f ca="1"/>
        <v>0</v>
      </c>
      <c r="DD114">
        <f ca="1"/>
        <v>0</v>
      </c>
      <c r="DE114" t="b">
        <f ca="1"/>
        <v>0</v>
      </c>
      <c r="DF114">
        <f ca="1"/>
        <v>0</v>
      </c>
    </row>
    <row r="115" spans="1:110" x14ac:dyDescent="0.2">
      <c r="A115" t="str">
        <f ca="1"/>
        <v>6_3 Villa</v>
      </c>
      <c r="B115">
        <f ca="1"/>
        <v>10</v>
      </c>
      <c r="C115">
        <f ca="1"/>
        <v>0</v>
      </c>
      <c r="D115">
        <f ca="1"/>
        <v>0</v>
      </c>
      <c r="E115">
        <f ca="1"/>
        <v>0</v>
      </c>
      <c r="F115">
        <f ca="1"/>
        <v>0</v>
      </c>
      <c r="G115">
        <f ca="1"/>
        <v>0</v>
      </c>
      <c r="H115">
        <f ca="1"/>
        <v>0</v>
      </c>
      <c r="I115">
        <f ca="1"/>
        <v>0</v>
      </c>
      <c r="J115" t="str">
        <f ca="1"/>
        <v>1:30</v>
      </c>
      <c r="K115" t="b">
        <f ca="1"/>
        <v>0</v>
      </c>
      <c r="L115" t="b">
        <f ca="1"/>
        <v>0</v>
      </c>
      <c r="M115" t="b">
        <f ca="1"/>
        <v>0</v>
      </c>
      <c r="N115" t="str">
        <f ca="1"/>
        <v>Azami</v>
      </c>
      <c r="O115" t="b">
        <f ca="1"/>
        <v>0</v>
      </c>
      <c r="P115">
        <f ca="1"/>
        <v>0</v>
      </c>
      <c r="Q115">
        <f ca="1"/>
        <v>0</v>
      </c>
      <c r="R115">
        <f ca="1"/>
        <v>0</v>
      </c>
      <c r="S115">
        <f ca="1"/>
        <v>0</v>
      </c>
      <c r="T115">
        <f ca="1"/>
        <v>0</v>
      </c>
      <c r="U115">
        <f ca="1"/>
        <v>0</v>
      </c>
      <c r="V115">
        <f ca="1"/>
        <v>0</v>
      </c>
      <c r="W115">
        <f ca="1"/>
        <v>0</v>
      </c>
      <c r="X115">
        <f ca="1"/>
        <v>0</v>
      </c>
      <c r="Y115">
        <f ca="1"/>
        <v>0</v>
      </c>
      <c r="Z115">
        <f ca="1"/>
        <v>10</v>
      </c>
      <c r="AA115">
        <f ca="1"/>
        <v>0</v>
      </c>
      <c r="AB115">
        <f ca="1"/>
        <v>0</v>
      </c>
      <c r="AC115">
        <f ca="1"/>
        <v>0</v>
      </c>
      <c r="AD115">
        <f ca="1"/>
        <v>0</v>
      </c>
      <c r="AE115">
        <f ca="1"/>
        <v>0</v>
      </c>
      <c r="AF115">
        <f ca="1"/>
        <v>0</v>
      </c>
      <c r="AG115">
        <f ca="1"/>
        <v>0</v>
      </c>
      <c r="AH115">
        <f ca="1"/>
        <v>0</v>
      </c>
      <c r="AI115">
        <f ca="1"/>
        <v>0</v>
      </c>
      <c r="AJ115">
        <f ca="1"/>
        <v>0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  <c r="AQ115">
        <f ca="1"/>
        <v>0</v>
      </c>
      <c r="AR115">
        <f ca="1"/>
        <v>0</v>
      </c>
      <c r="AS115">
        <f ca="1"/>
        <v>0</v>
      </c>
      <c r="AT115">
        <f ca="1"/>
        <v>0</v>
      </c>
      <c r="AU115">
        <f ca="1"/>
        <v>0</v>
      </c>
      <c r="AV115">
        <f ca="1"/>
        <v>0</v>
      </c>
      <c r="AW115">
        <f ca="1"/>
        <v>0</v>
      </c>
      <c r="AX115">
        <f ca="1"/>
        <v>0</v>
      </c>
      <c r="AY115">
        <f ca="1"/>
        <v>0</v>
      </c>
      <c r="AZ115">
        <f ca="1"/>
        <v>0</v>
      </c>
      <c r="BA115">
        <f ca="1"/>
        <v>0</v>
      </c>
      <c r="BB115">
        <f ca="1"/>
        <v>0</v>
      </c>
      <c r="BC115">
        <f ca="1"/>
        <v>0</v>
      </c>
      <c r="BD115">
        <f ca="1"/>
        <v>0</v>
      </c>
      <c r="BE115">
        <f ca="1"/>
        <v>0</v>
      </c>
      <c r="BF115">
        <f ca="1"/>
        <v>0</v>
      </c>
      <c r="BG115">
        <f ca="1"/>
        <v>0</v>
      </c>
      <c r="BH115">
        <f ca="1"/>
        <v>0</v>
      </c>
      <c r="BI115">
        <f ca="1"/>
        <v>0</v>
      </c>
      <c r="BJ115">
        <f ca="1"/>
        <v>0</v>
      </c>
      <c r="BK115">
        <f ca="1"/>
        <v>0</v>
      </c>
      <c r="BL115">
        <f ca="1"/>
        <v>0</v>
      </c>
      <c r="BM115">
        <f ca="1"/>
        <v>0</v>
      </c>
      <c r="BN115">
        <f ca="1"/>
        <v>0</v>
      </c>
      <c r="BO115">
        <f ca="1"/>
        <v>0</v>
      </c>
      <c r="BP115">
        <f ca="1"/>
        <v>0</v>
      </c>
      <c r="BQ115">
        <f ca="1"/>
        <v>0</v>
      </c>
      <c r="BR115" t="str">
        <f ca="1"/>
        <v/>
      </c>
      <c r="BS115">
        <f ca="1"/>
        <v>0</v>
      </c>
      <c r="BT115">
        <f ca="1"/>
        <v>0</v>
      </c>
      <c r="BU115" t="b">
        <f ca="1"/>
        <v>0</v>
      </c>
      <c r="BV115" t="b">
        <f ca="1"/>
        <v>0</v>
      </c>
      <c r="BW115">
        <f ca="1"/>
        <v>0</v>
      </c>
      <c r="BX115">
        <f ca="1"/>
        <v>0</v>
      </c>
      <c r="BY115">
        <f ca="1"/>
        <v>0</v>
      </c>
      <c r="BZ115">
        <f ca="1"/>
        <v>0</v>
      </c>
      <c r="CA115">
        <f ca="1"/>
        <v>0</v>
      </c>
      <c r="CB115">
        <f ca="1"/>
        <v>0</v>
      </c>
      <c r="CC115" t="b">
        <f ca="1"/>
        <v>0</v>
      </c>
      <c r="CD115" t="b">
        <f ca="1"/>
        <v>0</v>
      </c>
      <c r="CE115">
        <f ca="1"/>
        <v>0</v>
      </c>
      <c r="CF115">
        <f ca="1"/>
        <v>0</v>
      </c>
      <c r="CG115">
        <f ca="1"/>
        <v>0</v>
      </c>
      <c r="CH115">
        <f ca="1"/>
        <v>90</v>
      </c>
      <c r="CI115">
        <f ca="1"/>
        <v>90</v>
      </c>
      <c r="CJ115">
        <f ca="1"/>
        <v>0</v>
      </c>
      <c r="CK115">
        <f ca="1"/>
        <v>0</v>
      </c>
      <c r="CL115">
        <f ca="1"/>
        <v>0</v>
      </c>
      <c r="CM115">
        <f ca="1"/>
        <v>0</v>
      </c>
      <c r="CN115">
        <f ca="1"/>
        <v>0</v>
      </c>
      <c r="CO115">
        <f ca="1"/>
        <v>0</v>
      </c>
      <c r="CP115">
        <f ca="1"/>
        <v>0</v>
      </c>
      <c r="CQ115">
        <f ca="1"/>
        <v>0</v>
      </c>
      <c r="CR115">
        <f ca="1"/>
        <v>0</v>
      </c>
      <c r="CS115">
        <f ca="1"/>
        <v>0</v>
      </c>
      <c r="CT115">
        <f ca="1"/>
        <v>0</v>
      </c>
      <c r="CU115">
        <f ca="1"/>
        <v>0</v>
      </c>
      <c r="CV115">
        <f ca="1"/>
        <v>0</v>
      </c>
      <c r="CW115">
        <f ca="1"/>
        <v>0</v>
      </c>
      <c r="CX115">
        <f ca="1"/>
        <v>0</v>
      </c>
      <c r="CY115">
        <f ca="1"/>
        <v>0</v>
      </c>
      <c r="CZ115">
        <f ca="1"/>
        <v>0</v>
      </c>
      <c r="DA115">
        <f ca="1"/>
        <v>0</v>
      </c>
      <c r="DB115" t="b">
        <f ca="1"/>
        <v>0</v>
      </c>
      <c r="DC115" t="b">
        <f ca="1"/>
        <v>0</v>
      </c>
      <c r="DD115">
        <f ca="1"/>
        <v>0</v>
      </c>
      <c r="DE115" t="b">
        <f ca="1"/>
        <v>0</v>
      </c>
      <c r="DF115">
        <f ca="1"/>
        <v>0</v>
      </c>
    </row>
    <row r="116" spans="1:110" x14ac:dyDescent="0.2">
      <c r="A116" t="str">
        <f ca="1"/>
        <v>6_3 Villa</v>
      </c>
      <c r="B116">
        <f ca="1"/>
        <v>11</v>
      </c>
      <c r="C116">
        <f ca="1"/>
        <v>0</v>
      </c>
      <c r="D116">
        <f ca="1"/>
        <v>0</v>
      </c>
      <c r="E116">
        <f ca="1"/>
        <v>0</v>
      </c>
      <c r="F116">
        <f ca="1"/>
        <v>0</v>
      </c>
      <c r="G116">
        <f ca="1"/>
        <v>0</v>
      </c>
      <c r="H116">
        <f ca="1"/>
        <v>0</v>
      </c>
      <c r="I116">
        <f ca="1"/>
        <v>0</v>
      </c>
      <c r="J116" t="str">
        <f ca="1"/>
        <v>2:00</v>
      </c>
      <c r="K116" t="b">
        <f ca="1"/>
        <v>0</v>
      </c>
      <c r="L116" t="b">
        <f ca="1"/>
        <v>0</v>
      </c>
      <c r="M116" t="b">
        <f ca="1"/>
        <v>1</v>
      </c>
      <c r="N116" t="str">
        <f ca="1"/>
        <v>Maestro</v>
      </c>
      <c r="O116" t="b">
        <f ca="1"/>
        <v>0</v>
      </c>
      <c r="P116">
        <f ca="1"/>
        <v>0</v>
      </c>
      <c r="Q116">
        <f ca="1"/>
        <v>0</v>
      </c>
      <c r="R116">
        <f ca="1"/>
        <v>0</v>
      </c>
      <c r="S116">
        <f ca="1"/>
        <v>0</v>
      </c>
      <c r="T116">
        <f ca="1"/>
        <v>0</v>
      </c>
      <c r="U116">
        <f ca="1"/>
        <v>0</v>
      </c>
      <c r="V116">
        <f ca="1"/>
        <v>0</v>
      </c>
      <c r="W116">
        <f ca="1"/>
        <v>0</v>
      </c>
      <c r="X116">
        <f ca="1"/>
        <v>0</v>
      </c>
      <c r="Y116">
        <f ca="1"/>
        <v>0</v>
      </c>
      <c r="Z116">
        <f ca="1"/>
        <v>11</v>
      </c>
      <c r="AA116">
        <f ca="1"/>
        <v>0</v>
      </c>
      <c r="AB116">
        <f ca="1"/>
        <v>0</v>
      </c>
      <c r="AC116">
        <f ca="1"/>
        <v>0</v>
      </c>
      <c r="AD116">
        <f ca="1"/>
        <v>0</v>
      </c>
      <c r="AE116">
        <f ca="1"/>
        <v>0</v>
      </c>
      <c r="AF116">
        <f ca="1"/>
        <v>0</v>
      </c>
      <c r="AG116">
        <f ca="1"/>
        <v>0</v>
      </c>
      <c r="AH116">
        <f ca="1"/>
        <v>0</v>
      </c>
      <c r="AI116">
        <f ca="1"/>
        <v>0</v>
      </c>
      <c r="AJ116">
        <f ca="1"/>
        <v>0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  <c r="AQ116">
        <f ca="1"/>
        <v>0</v>
      </c>
      <c r="AR116">
        <f ca="1"/>
        <v>0</v>
      </c>
      <c r="AS116">
        <f ca="1"/>
        <v>0</v>
      </c>
      <c r="AT116">
        <f ca="1"/>
        <v>0</v>
      </c>
      <c r="AU116">
        <f ca="1"/>
        <v>0</v>
      </c>
      <c r="AV116">
        <f ca="1"/>
        <v>0</v>
      </c>
      <c r="AW116">
        <f ca="1"/>
        <v>0</v>
      </c>
      <c r="AX116">
        <f ca="1"/>
        <v>0</v>
      </c>
      <c r="AY116">
        <f ca="1"/>
        <v>0</v>
      </c>
      <c r="AZ116">
        <f ca="1"/>
        <v>0</v>
      </c>
      <c r="BA116">
        <f ca="1"/>
        <v>0</v>
      </c>
      <c r="BB116">
        <f ca="1"/>
        <v>0</v>
      </c>
      <c r="BC116">
        <f ca="1"/>
        <v>0</v>
      </c>
      <c r="BD116">
        <f ca="1"/>
        <v>0</v>
      </c>
      <c r="BE116">
        <f ca="1"/>
        <v>0</v>
      </c>
      <c r="BF116">
        <f ca="1"/>
        <v>0</v>
      </c>
      <c r="BG116">
        <f ca="1"/>
        <v>0</v>
      </c>
      <c r="BH116">
        <f ca="1"/>
        <v>0</v>
      </c>
      <c r="BI116">
        <f ca="1"/>
        <v>0</v>
      </c>
      <c r="BJ116">
        <f ca="1"/>
        <v>0</v>
      </c>
      <c r="BK116">
        <f ca="1"/>
        <v>0</v>
      </c>
      <c r="BL116">
        <f ca="1"/>
        <v>0</v>
      </c>
      <c r="BM116">
        <f ca="1"/>
        <v>0</v>
      </c>
      <c r="BN116">
        <f ca="1"/>
        <v>0</v>
      </c>
      <c r="BO116">
        <f ca="1"/>
        <v>0</v>
      </c>
      <c r="BP116">
        <f ca="1"/>
        <v>0</v>
      </c>
      <c r="BQ116">
        <f ca="1"/>
        <v>0</v>
      </c>
      <c r="BR116" t="str">
        <f ca="1"/>
        <v/>
      </c>
      <c r="BS116">
        <f ca="1"/>
        <v>0</v>
      </c>
      <c r="BT116">
        <f ca="1"/>
        <v>0</v>
      </c>
      <c r="BU116" t="b">
        <f ca="1"/>
        <v>0</v>
      </c>
      <c r="BV116" t="b">
        <f ca="1"/>
        <v>0</v>
      </c>
      <c r="BW116">
        <f ca="1"/>
        <v>0</v>
      </c>
      <c r="BX116">
        <f ca="1"/>
        <v>0</v>
      </c>
      <c r="BY116">
        <f ca="1"/>
        <v>0</v>
      </c>
      <c r="BZ116">
        <f ca="1"/>
        <v>0</v>
      </c>
      <c r="CA116">
        <f ca="1"/>
        <v>0</v>
      </c>
      <c r="CB116">
        <f ca="1"/>
        <v>0</v>
      </c>
      <c r="CC116" t="b">
        <f ca="1"/>
        <v>0</v>
      </c>
      <c r="CD116" t="b">
        <f ca="1"/>
        <v>0</v>
      </c>
      <c r="CE116">
        <f ca="1"/>
        <v>0</v>
      </c>
      <c r="CF116">
        <f ca="1"/>
        <v>0</v>
      </c>
      <c r="CG116">
        <f ca="1"/>
        <v>0</v>
      </c>
      <c r="CH116">
        <f ca="1"/>
        <v>120</v>
      </c>
      <c r="CI116">
        <f ca="1"/>
        <v>60</v>
      </c>
      <c r="CJ116">
        <f ca="1"/>
        <v>0</v>
      </c>
      <c r="CK116">
        <f ca="1"/>
        <v>0</v>
      </c>
      <c r="CL116">
        <f ca="1"/>
        <v>0</v>
      </c>
      <c r="CM116">
        <f ca="1"/>
        <v>0</v>
      </c>
      <c r="CN116">
        <f ca="1"/>
        <v>0</v>
      </c>
      <c r="CO116">
        <f ca="1"/>
        <v>0</v>
      </c>
      <c r="CP116">
        <f ca="1"/>
        <v>0</v>
      </c>
      <c r="CQ116">
        <f ca="1"/>
        <v>0</v>
      </c>
      <c r="CR116">
        <f ca="1"/>
        <v>0</v>
      </c>
      <c r="CS116">
        <f ca="1"/>
        <v>0</v>
      </c>
      <c r="CT116">
        <f ca="1"/>
        <v>0</v>
      </c>
      <c r="CU116">
        <f ca="1"/>
        <v>0</v>
      </c>
      <c r="CV116">
        <f ca="1"/>
        <v>0</v>
      </c>
      <c r="CW116">
        <f ca="1"/>
        <v>0</v>
      </c>
      <c r="CX116">
        <f ca="1"/>
        <v>0</v>
      </c>
      <c r="CY116">
        <f ca="1"/>
        <v>0</v>
      </c>
      <c r="CZ116">
        <f ca="1"/>
        <v>0</v>
      </c>
      <c r="DA116">
        <f ca="1"/>
        <v>0</v>
      </c>
      <c r="DB116" t="b">
        <f ca="1"/>
        <v>0</v>
      </c>
      <c r="DC116" t="b">
        <f ca="1"/>
        <v>0</v>
      </c>
      <c r="DD116">
        <f ca="1"/>
        <v>0</v>
      </c>
      <c r="DE116" t="b">
        <f ca="1"/>
        <v>0</v>
      </c>
      <c r="DF116">
        <f ca="1"/>
        <v>0</v>
      </c>
    </row>
    <row r="117" spans="1:110" x14ac:dyDescent="0.2">
      <c r="A117" t="str">
        <f ca="1"/>
        <v>6_7 Oregon</v>
      </c>
      <c r="B117">
        <f ca="1"/>
        <v>1</v>
      </c>
      <c r="C117">
        <f ca="1"/>
        <v>0</v>
      </c>
      <c r="D117">
        <f ca="1"/>
        <v>0</v>
      </c>
      <c r="E117">
        <f ca="1"/>
        <v>0</v>
      </c>
      <c r="F117">
        <f ca="1"/>
        <v>0</v>
      </c>
      <c r="G117">
        <f ca="1"/>
        <v>0</v>
      </c>
      <c r="H117">
        <f ca="1"/>
        <v>0</v>
      </c>
      <c r="I117">
        <f ca="1"/>
        <v>0</v>
      </c>
      <c r="J117" t="str">
        <f ca="1"/>
        <v>0:13</v>
      </c>
      <c r="K117" t="b">
        <f ca="1"/>
        <v>1</v>
      </c>
      <c r="L117" t="b">
        <f ca="1"/>
        <v>0</v>
      </c>
      <c r="M117" t="b">
        <f ca="1"/>
        <v>0</v>
      </c>
      <c r="N117" t="str">
        <f ca="1"/>
        <v>Mute</v>
      </c>
      <c r="O117" t="b">
        <f ca="1"/>
        <v>0</v>
      </c>
      <c r="P117">
        <f ca="1"/>
        <v>0</v>
      </c>
      <c r="Q117">
        <f ca="1"/>
        <v>0</v>
      </c>
      <c r="R117">
        <f ca="1"/>
        <v>0</v>
      </c>
      <c r="S117">
        <f ca="1"/>
        <v>0</v>
      </c>
      <c r="T117">
        <f ca="1"/>
        <v>0</v>
      </c>
      <c r="U117">
        <f ca="1"/>
        <v>0</v>
      </c>
      <c r="V117">
        <f ca="1"/>
        <v>0</v>
      </c>
      <c r="W117">
        <f ca="1"/>
        <v>0</v>
      </c>
      <c r="X117">
        <f ca="1"/>
        <v>0</v>
      </c>
      <c r="Y117">
        <f ca="1"/>
        <v>0</v>
      </c>
      <c r="Z117">
        <f ca="1"/>
        <v>1</v>
      </c>
      <c r="AA117">
        <f ca="1"/>
        <v>0</v>
      </c>
      <c r="AB117">
        <f ca="1"/>
        <v>0</v>
      </c>
      <c r="AC117">
        <f ca="1"/>
        <v>0</v>
      </c>
      <c r="AD117">
        <f ca="1"/>
        <v>0</v>
      </c>
      <c r="AE117">
        <f ca="1"/>
        <v>0</v>
      </c>
      <c r="AF117">
        <f ca="1"/>
        <v>0</v>
      </c>
      <c r="AG117">
        <f ca="1"/>
        <v>0</v>
      </c>
      <c r="AH117">
        <f ca="1"/>
        <v>0</v>
      </c>
      <c r="AI117">
        <f ca="1"/>
        <v>0</v>
      </c>
      <c r="AJ117">
        <f ca="1"/>
        <v>0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  <c r="AQ117">
        <f ca="1"/>
        <v>0</v>
      </c>
      <c r="AR117">
        <f ca="1"/>
        <v>0</v>
      </c>
      <c r="AS117">
        <f ca="1"/>
        <v>0</v>
      </c>
      <c r="AT117">
        <f ca="1"/>
        <v>0</v>
      </c>
      <c r="AU117">
        <f ca="1"/>
        <v>0</v>
      </c>
      <c r="AV117">
        <f ca="1"/>
        <v>0</v>
      </c>
      <c r="AW117">
        <f ca="1"/>
        <v>0</v>
      </c>
      <c r="AX117">
        <f ca="1"/>
        <v>0</v>
      </c>
      <c r="AY117">
        <f ca="1"/>
        <v>0</v>
      </c>
      <c r="AZ117">
        <f ca="1"/>
        <v>0</v>
      </c>
      <c r="BA117">
        <f ca="1"/>
        <v>0</v>
      </c>
      <c r="BB117">
        <f ca="1"/>
        <v>0</v>
      </c>
      <c r="BC117">
        <f ca="1"/>
        <v>0</v>
      </c>
      <c r="BD117">
        <f ca="1"/>
        <v>0</v>
      </c>
      <c r="BE117">
        <f ca="1"/>
        <v>0</v>
      </c>
      <c r="BF117">
        <f ca="1"/>
        <v>0</v>
      </c>
      <c r="BG117">
        <f ca="1"/>
        <v>0</v>
      </c>
      <c r="BH117">
        <f ca="1"/>
        <v>0</v>
      </c>
      <c r="BI117">
        <f ca="1"/>
        <v>0</v>
      </c>
      <c r="BJ117">
        <f ca="1"/>
        <v>0</v>
      </c>
      <c r="BK117">
        <f ca="1"/>
        <v>0</v>
      </c>
      <c r="BL117">
        <f ca="1"/>
        <v>0</v>
      </c>
      <c r="BM117">
        <f ca="1"/>
        <v>0</v>
      </c>
      <c r="BN117">
        <f ca="1"/>
        <v>0</v>
      </c>
      <c r="BO117">
        <f ca="1"/>
        <v>0</v>
      </c>
      <c r="BP117">
        <f ca="1"/>
        <v>0</v>
      </c>
      <c r="BQ117">
        <f ca="1"/>
        <v>0</v>
      </c>
      <c r="BR117" t="str">
        <f ca="1"/>
        <v/>
      </c>
      <c r="BS117">
        <f ca="1"/>
        <v>0</v>
      </c>
      <c r="BT117">
        <f ca="1"/>
        <v>-22</v>
      </c>
      <c r="BU117" t="b">
        <f ca="1"/>
        <v>0</v>
      </c>
      <c r="BV117" t="b">
        <f ca="1"/>
        <v>0</v>
      </c>
      <c r="BW117">
        <f ca="1"/>
        <v>0</v>
      </c>
      <c r="BX117">
        <f ca="1"/>
        <v>0</v>
      </c>
      <c r="BY117">
        <f ca="1"/>
        <v>0</v>
      </c>
      <c r="BZ117">
        <f ca="1"/>
        <v>0</v>
      </c>
      <c r="CA117">
        <f ca="1"/>
        <v>1</v>
      </c>
      <c r="CB117">
        <f ca="1"/>
        <v>0</v>
      </c>
      <c r="CC117" t="b">
        <f ca="1"/>
        <v>0</v>
      </c>
      <c r="CD117" t="b">
        <f ca="1"/>
        <v>1</v>
      </c>
      <c r="CE117">
        <f ca="1"/>
        <v>0</v>
      </c>
      <c r="CF117">
        <f ca="1"/>
        <v>1</v>
      </c>
      <c r="CG117">
        <f ca="1"/>
        <v>0</v>
      </c>
      <c r="CH117">
        <f ca="1"/>
        <v>13</v>
      </c>
      <c r="CI117">
        <f ca="1"/>
        <v>145</v>
      </c>
      <c r="CJ117">
        <f ca="1"/>
        <v>0</v>
      </c>
      <c r="CK117">
        <f ca="1"/>
        <v>0</v>
      </c>
      <c r="CL117">
        <f ca="1"/>
        <v>0</v>
      </c>
      <c r="CM117">
        <f ca="1"/>
        <v>0</v>
      </c>
      <c r="CN117">
        <f ca="1"/>
        <v>0</v>
      </c>
      <c r="CO117">
        <f ca="1"/>
        <v>0</v>
      </c>
      <c r="CP117">
        <f ca="1"/>
        <v>0</v>
      </c>
      <c r="CQ117">
        <f ca="1"/>
        <v>0</v>
      </c>
      <c r="CR117">
        <f ca="1"/>
        <v>0</v>
      </c>
      <c r="CS117">
        <f ca="1"/>
        <v>0</v>
      </c>
      <c r="CT117">
        <f ca="1"/>
        <v>0</v>
      </c>
      <c r="CU117" t="b">
        <f ca="1"/>
        <v>1</v>
      </c>
      <c r="CV117" t="b">
        <f ca="1"/>
        <v>1</v>
      </c>
      <c r="CW117">
        <f ca="1"/>
        <v>163</v>
      </c>
      <c r="CX117">
        <f ca="1"/>
        <v>145</v>
      </c>
      <c r="CY117">
        <f ca="1"/>
        <v>0</v>
      </c>
      <c r="CZ117">
        <f ca="1"/>
        <v>1</v>
      </c>
      <c r="DA117">
        <f ca="1"/>
        <v>0</v>
      </c>
      <c r="DB117" t="b">
        <f ca="1"/>
        <v>0</v>
      </c>
      <c r="DC117" t="b">
        <f ca="1"/>
        <v>0</v>
      </c>
      <c r="DD117">
        <f ca="1"/>
        <v>0</v>
      </c>
      <c r="DE117" t="b">
        <f ca="1"/>
        <v>0</v>
      </c>
      <c r="DF117">
        <f ca="1"/>
        <v>0</v>
      </c>
    </row>
    <row r="118" spans="1:110" x14ac:dyDescent="0.2">
      <c r="A118" t="str">
        <f ca="1"/>
        <v>6_7 Oregon</v>
      </c>
      <c r="B118">
        <f ca="1"/>
        <v>2</v>
      </c>
      <c r="C118">
        <f ca="1"/>
        <v>0</v>
      </c>
      <c r="D118">
        <f ca="1"/>
        <v>0</v>
      </c>
      <c r="E118">
        <f ca="1"/>
        <v>0</v>
      </c>
      <c r="F118">
        <f ca="1"/>
        <v>0</v>
      </c>
      <c r="G118">
        <f ca="1"/>
        <v>0</v>
      </c>
      <c r="H118">
        <f ca="1"/>
        <v>0</v>
      </c>
      <c r="I118">
        <f ca="1"/>
        <v>0</v>
      </c>
      <c r="J118">
        <f ca="1"/>
        <v>0</v>
      </c>
      <c r="K118" t="b">
        <f ca="1"/>
        <v>0</v>
      </c>
      <c r="L118" t="b">
        <f ca="1"/>
        <v>0</v>
      </c>
      <c r="M118" t="b">
        <f ca="1"/>
        <v>0</v>
      </c>
      <c r="N118" t="str">
        <f ca="1"/>
        <v>Mute</v>
      </c>
      <c r="O118" t="b">
        <f ca="1"/>
        <v>0</v>
      </c>
      <c r="P118">
        <f ca="1"/>
        <v>0</v>
      </c>
      <c r="Q118">
        <f ca="1"/>
        <v>0</v>
      </c>
      <c r="R118">
        <f ca="1"/>
        <v>0</v>
      </c>
      <c r="S118">
        <f ca="1"/>
        <v>0</v>
      </c>
      <c r="T118">
        <f ca="1"/>
        <v>0</v>
      </c>
      <c r="U118">
        <f ca="1"/>
        <v>0</v>
      </c>
      <c r="V118">
        <f ca="1"/>
        <v>0</v>
      </c>
      <c r="W118">
        <f ca="1"/>
        <v>0</v>
      </c>
      <c r="X118">
        <f ca="1"/>
        <v>0</v>
      </c>
      <c r="Y118">
        <f ca="1"/>
        <v>0</v>
      </c>
      <c r="Z118">
        <f ca="1"/>
        <v>2</v>
      </c>
      <c r="AA118">
        <f ca="1"/>
        <v>0</v>
      </c>
      <c r="AB118">
        <f ca="1"/>
        <v>0</v>
      </c>
      <c r="AC118">
        <f ca="1"/>
        <v>0</v>
      </c>
      <c r="AD118">
        <f ca="1"/>
        <v>0</v>
      </c>
      <c r="AE118">
        <f ca="1"/>
        <v>0</v>
      </c>
      <c r="AF11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0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  <c r="AQ118">
        <f ca="1"/>
        <v>0</v>
      </c>
      <c r="AR118">
        <f ca="1"/>
        <v>0</v>
      </c>
      <c r="AS118">
        <f ca="1"/>
        <v>0</v>
      </c>
      <c r="AT118">
        <f ca="1"/>
        <v>0</v>
      </c>
      <c r="AU118">
        <f ca="1"/>
        <v>0</v>
      </c>
      <c r="AV118">
        <f ca="1"/>
        <v>0</v>
      </c>
      <c r="AW118">
        <f ca="1"/>
        <v>0</v>
      </c>
      <c r="AX118">
        <f ca="1"/>
        <v>0</v>
      </c>
      <c r="AY118">
        <f ca="1"/>
        <v>0</v>
      </c>
      <c r="AZ118">
        <f ca="1"/>
        <v>0</v>
      </c>
      <c r="BA118">
        <f ca="1"/>
        <v>0</v>
      </c>
      <c r="BB118">
        <f ca="1"/>
        <v>0</v>
      </c>
      <c r="BC118">
        <f ca="1"/>
        <v>0</v>
      </c>
      <c r="BD118">
        <f ca="1"/>
        <v>0</v>
      </c>
      <c r="BE118">
        <f ca="1"/>
        <v>0</v>
      </c>
      <c r="BF118">
        <f ca="1"/>
        <v>0</v>
      </c>
      <c r="BG118">
        <f ca="1"/>
        <v>0</v>
      </c>
      <c r="BH118">
        <f ca="1"/>
        <v>0</v>
      </c>
      <c r="BI118">
        <f ca="1"/>
        <v>0</v>
      </c>
      <c r="BJ118">
        <f ca="1"/>
        <v>0</v>
      </c>
      <c r="BK118">
        <f ca="1"/>
        <v>0</v>
      </c>
      <c r="BL118">
        <f ca="1"/>
        <v>0</v>
      </c>
      <c r="BM118">
        <f ca="1"/>
        <v>0</v>
      </c>
      <c r="BN118">
        <f ca="1"/>
        <v>0</v>
      </c>
      <c r="BO118">
        <f ca="1"/>
        <v>0</v>
      </c>
      <c r="BP118">
        <f ca="1"/>
        <v>0</v>
      </c>
      <c r="BQ118">
        <f ca="1"/>
        <v>0</v>
      </c>
      <c r="BR118" t="str">
        <f ca="1"/>
        <v/>
      </c>
      <c r="BS118">
        <f ca="1"/>
        <v>0</v>
      </c>
      <c r="BT118">
        <f ca="1"/>
        <v>0</v>
      </c>
      <c r="BU118" t="b">
        <f ca="1"/>
        <v>0</v>
      </c>
      <c r="BV118" t="b">
        <f ca="1"/>
        <v>0</v>
      </c>
      <c r="BW118">
        <f ca="1"/>
        <v>0</v>
      </c>
      <c r="BX118">
        <f ca="1"/>
        <v>0</v>
      </c>
      <c r="BY118">
        <f ca="1"/>
        <v>0</v>
      </c>
      <c r="BZ118">
        <f ca="1"/>
        <v>0</v>
      </c>
      <c r="CA118">
        <f ca="1"/>
        <v>1</v>
      </c>
      <c r="CB118">
        <f ca="1"/>
        <v>1</v>
      </c>
      <c r="CC118" t="b">
        <f ca="1"/>
        <v>0</v>
      </c>
      <c r="CD118" t="b">
        <f ca="1"/>
        <v>1</v>
      </c>
      <c r="CE118">
        <f ca="1"/>
        <v>0</v>
      </c>
      <c r="CF118">
        <f ca="1"/>
        <v>0</v>
      </c>
      <c r="CG118">
        <f ca="1"/>
        <v>0</v>
      </c>
      <c r="CH118">
        <f ca="1"/>
        <v>0</v>
      </c>
      <c r="CI118" t="b">
        <f ca="1"/>
        <v>0</v>
      </c>
      <c r="CJ118">
        <f ca="1"/>
        <v>0</v>
      </c>
      <c r="CK118">
        <f ca="1"/>
        <v>0</v>
      </c>
      <c r="CL118">
        <f ca="1"/>
        <v>0</v>
      </c>
      <c r="CM118">
        <f ca="1"/>
        <v>0</v>
      </c>
      <c r="CN118">
        <f ca="1"/>
        <v>0</v>
      </c>
      <c r="CO118">
        <f ca="1"/>
        <v>0</v>
      </c>
      <c r="CP118">
        <f ca="1"/>
        <v>0</v>
      </c>
      <c r="CQ118">
        <f ca="1"/>
        <v>0</v>
      </c>
      <c r="CR118">
        <f ca="1"/>
        <v>0</v>
      </c>
      <c r="CS118">
        <f ca="1"/>
        <v>0</v>
      </c>
      <c r="CT118">
        <f ca="1"/>
        <v>0</v>
      </c>
      <c r="CU118" t="b">
        <f ca="1"/>
        <v>1</v>
      </c>
      <c r="CV118" t="b">
        <f ca="1"/>
        <v>1</v>
      </c>
      <c r="CW118" t="b">
        <f ca="1"/>
        <v>0</v>
      </c>
      <c r="CX118" t="b">
        <f ca="1"/>
        <v>0</v>
      </c>
      <c r="CY118">
        <f ca="1"/>
        <v>1</v>
      </c>
      <c r="CZ118">
        <f ca="1"/>
        <v>1</v>
      </c>
      <c r="DA118">
        <f ca="1"/>
        <v>0</v>
      </c>
      <c r="DB118" t="b">
        <f ca="1"/>
        <v>0</v>
      </c>
      <c r="DC118" t="b">
        <f ca="1"/>
        <v>0</v>
      </c>
      <c r="DD118">
        <f ca="1"/>
        <v>0</v>
      </c>
      <c r="DE118" t="b">
        <f ca="1"/>
        <v>0</v>
      </c>
      <c r="DF118">
        <f ca="1"/>
        <v>0</v>
      </c>
    </row>
    <row r="119" spans="1:110" x14ac:dyDescent="0.2">
      <c r="A119" t="str">
        <f ca="1"/>
        <v>6_7 Oregon</v>
      </c>
      <c r="B119">
        <f ca="1"/>
        <v>3</v>
      </c>
      <c r="C119">
        <f ca="1"/>
        <v>0</v>
      </c>
      <c r="D119">
        <f ca="1"/>
        <v>0</v>
      </c>
      <c r="E119">
        <f ca="1"/>
        <v>0</v>
      </c>
      <c r="F119">
        <f ca="1"/>
        <v>0</v>
      </c>
      <c r="G119">
        <f ca="1"/>
        <v>0</v>
      </c>
      <c r="H119">
        <f ca="1"/>
        <v>0</v>
      </c>
      <c r="I119">
        <f ca="1"/>
        <v>0</v>
      </c>
      <c r="J119" t="str">
        <f ca="1"/>
        <v>0:20</v>
      </c>
      <c r="K119" t="b">
        <f ca="1"/>
        <v>0</v>
      </c>
      <c r="L119" t="b">
        <f ca="1"/>
        <v>0</v>
      </c>
      <c r="M119" t="b">
        <f ca="1"/>
        <v>0</v>
      </c>
      <c r="N119" t="str">
        <f ca="1"/>
        <v>Smoke</v>
      </c>
      <c r="O119" t="b">
        <f ca="1"/>
        <v>0</v>
      </c>
      <c r="P119">
        <f ca="1"/>
        <v>0</v>
      </c>
      <c r="Q119">
        <f ca="1"/>
        <v>0</v>
      </c>
      <c r="R119">
        <f ca="1"/>
        <v>0</v>
      </c>
      <c r="S119">
        <f ca="1"/>
        <v>0</v>
      </c>
      <c r="T119">
        <f ca="1"/>
        <v>0</v>
      </c>
      <c r="U119">
        <f ca="1"/>
        <v>0</v>
      </c>
      <c r="V119">
        <f ca="1"/>
        <v>0</v>
      </c>
      <c r="W119">
        <f ca="1"/>
        <v>0</v>
      </c>
      <c r="X119">
        <f ca="1"/>
        <v>0</v>
      </c>
      <c r="Y119">
        <f ca="1"/>
        <v>0</v>
      </c>
      <c r="Z119">
        <f ca="1"/>
        <v>3</v>
      </c>
      <c r="AA119">
        <f ca="1"/>
        <v>0</v>
      </c>
      <c r="AB119">
        <f ca="1"/>
        <v>0</v>
      </c>
      <c r="AC119">
        <f ca="1"/>
        <v>0</v>
      </c>
      <c r="AD119">
        <f ca="1"/>
        <v>0</v>
      </c>
      <c r="AE119">
        <f ca="1"/>
        <v>0</v>
      </c>
      <c r="AF119">
        <f ca="1"/>
        <v>0</v>
      </c>
      <c r="AG119">
        <f ca="1"/>
        <v>0</v>
      </c>
      <c r="AH119">
        <f ca="1"/>
        <v>0</v>
      </c>
      <c r="AI119">
        <f ca="1"/>
        <v>0</v>
      </c>
      <c r="AJ119">
        <f ca="1"/>
        <v>0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  <c r="AQ119">
        <f ca="1"/>
        <v>0</v>
      </c>
      <c r="AR119">
        <f ca="1"/>
        <v>0</v>
      </c>
      <c r="AS119">
        <f ca="1"/>
        <v>0</v>
      </c>
      <c r="AT119">
        <f ca="1"/>
        <v>0</v>
      </c>
      <c r="AU119">
        <f ca="1"/>
        <v>0</v>
      </c>
      <c r="AV119">
        <f ca="1"/>
        <v>0</v>
      </c>
      <c r="AW119">
        <f ca="1"/>
        <v>0</v>
      </c>
      <c r="AX119">
        <f ca="1"/>
        <v>0</v>
      </c>
      <c r="AY119">
        <f ca="1"/>
        <v>0</v>
      </c>
      <c r="AZ119">
        <f ca="1"/>
        <v>0</v>
      </c>
      <c r="BA119">
        <f ca="1"/>
        <v>0</v>
      </c>
      <c r="BB119">
        <f ca="1"/>
        <v>0</v>
      </c>
      <c r="BC119">
        <f ca="1"/>
        <v>0</v>
      </c>
      <c r="BD119">
        <f ca="1"/>
        <v>0</v>
      </c>
      <c r="BE119">
        <f ca="1"/>
        <v>0</v>
      </c>
      <c r="BF119">
        <f ca="1"/>
        <v>0</v>
      </c>
      <c r="BG119">
        <f ca="1"/>
        <v>0</v>
      </c>
      <c r="BH119">
        <f ca="1"/>
        <v>0</v>
      </c>
      <c r="BI119">
        <f ca="1"/>
        <v>0</v>
      </c>
      <c r="BJ119">
        <f ca="1"/>
        <v>0</v>
      </c>
      <c r="BK119">
        <f ca="1"/>
        <v>0</v>
      </c>
      <c r="BL119">
        <f ca="1"/>
        <v>0</v>
      </c>
      <c r="BM119">
        <f ca="1"/>
        <v>0</v>
      </c>
      <c r="BN119">
        <f ca="1"/>
        <v>0</v>
      </c>
      <c r="BO119">
        <f ca="1"/>
        <v>0</v>
      </c>
      <c r="BP119">
        <f ca="1"/>
        <v>0</v>
      </c>
      <c r="BQ119">
        <f ca="1"/>
        <v>0</v>
      </c>
      <c r="BR119" t="str">
        <f ca="1"/>
        <v/>
      </c>
      <c r="BS119">
        <f ca="1"/>
        <v>0</v>
      </c>
      <c r="BT119">
        <f ca="1"/>
        <v>0</v>
      </c>
      <c r="BU119" t="b">
        <f ca="1"/>
        <v>0</v>
      </c>
      <c r="BV119" t="b">
        <f ca="1"/>
        <v>0</v>
      </c>
      <c r="BW119">
        <f ca="1"/>
        <v>0</v>
      </c>
      <c r="BX119">
        <f ca="1"/>
        <v>0</v>
      </c>
      <c r="BY119">
        <f ca="1"/>
        <v>0</v>
      </c>
      <c r="BZ119">
        <f ca="1"/>
        <v>0</v>
      </c>
      <c r="CA119">
        <f ca="1"/>
        <v>0</v>
      </c>
      <c r="CB119">
        <f ca="1"/>
        <v>0</v>
      </c>
      <c r="CC119" t="b">
        <f ca="1"/>
        <v>0</v>
      </c>
      <c r="CD119" t="b">
        <f ca="1"/>
        <v>0</v>
      </c>
      <c r="CE119">
        <f ca="1"/>
        <v>0</v>
      </c>
      <c r="CF119">
        <f ca="1"/>
        <v>0</v>
      </c>
      <c r="CG119">
        <f ca="1"/>
        <v>0</v>
      </c>
      <c r="CH119">
        <f ca="1"/>
        <v>20</v>
      </c>
      <c r="CI119">
        <f ca="1"/>
        <v>160</v>
      </c>
      <c r="CJ119">
        <f ca="1"/>
        <v>0</v>
      </c>
      <c r="CK119">
        <f ca="1"/>
        <v>0</v>
      </c>
      <c r="CL119">
        <f ca="1"/>
        <v>0</v>
      </c>
      <c r="CM119">
        <f ca="1"/>
        <v>0</v>
      </c>
      <c r="CN119">
        <f ca="1"/>
        <v>0</v>
      </c>
      <c r="CO119">
        <f ca="1"/>
        <v>0</v>
      </c>
      <c r="CP119">
        <f ca="1"/>
        <v>0</v>
      </c>
      <c r="CQ119">
        <f ca="1"/>
        <v>0</v>
      </c>
      <c r="CR119">
        <f ca="1"/>
        <v>0</v>
      </c>
      <c r="CS119">
        <f ca="1"/>
        <v>0</v>
      </c>
      <c r="CT119">
        <f ca="1"/>
        <v>0</v>
      </c>
      <c r="CU119" t="b">
        <f ca="1"/>
        <v>0</v>
      </c>
      <c r="CV119" t="b">
        <f ca="1"/>
        <v>0</v>
      </c>
      <c r="CW119">
        <f ca="1"/>
        <v>54</v>
      </c>
      <c r="CX119">
        <f ca="1"/>
        <v>160</v>
      </c>
      <c r="CY119">
        <f ca="1"/>
        <v>0</v>
      </c>
      <c r="CZ119">
        <f ca="1"/>
        <v>0</v>
      </c>
      <c r="DA119">
        <f ca="1"/>
        <v>0</v>
      </c>
      <c r="DB119" t="b">
        <f ca="1"/>
        <v>0</v>
      </c>
      <c r="DC119" t="b">
        <f ca="1"/>
        <v>0</v>
      </c>
      <c r="DD119">
        <f ca="1"/>
        <v>0</v>
      </c>
      <c r="DE119" t="b">
        <f ca="1"/>
        <v>0</v>
      </c>
      <c r="DF119">
        <f ca="1"/>
        <v>0</v>
      </c>
    </row>
    <row r="120" spans="1:110" x14ac:dyDescent="0.2">
      <c r="A120" t="str">
        <f ca="1"/>
        <v>6_7 Oregon</v>
      </c>
      <c r="B120">
        <f ca="1"/>
        <v>4</v>
      </c>
      <c r="C120">
        <f ca="1"/>
        <v>0</v>
      </c>
      <c r="D120">
        <f ca="1"/>
        <v>0</v>
      </c>
      <c r="E120">
        <f ca="1"/>
        <v>0</v>
      </c>
      <c r="F120">
        <f ca="1"/>
        <v>0</v>
      </c>
      <c r="G120">
        <f ca="1"/>
        <v>0</v>
      </c>
      <c r="H120">
        <f ca="1"/>
        <v>0</v>
      </c>
      <c r="I120">
        <f ca="1"/>
        <v>0</v>
      </c>
      <c r="J120">
        <f ca="1"/>
        <v>0</v>
      </c>
      <c r="K120" t="b">
        <f ca="1"/>
        <v>0</v>
      </c>
      <c r="L120" t="b">
        <f ca="1"/>
        <v>0</v>
      </c>
      <c r="M120" t="b">
        <f ca="1"/>
        <v>0</v>
      </c>
      <c r="N120" t="str">
        <f ca="1"/>
        <v>Smoke</v>
      </c>
      <c r="O120" t="b">
        <f ca="1"/>
        <v>0</v>
      </c>
      <c r="P120">
        <f ca="1"/>
        <v>0</v>
      </c>
      <c r="Q120">
        <f ca="1"/>
        <v>0</v>
      </c>
      <c r="R120">
        <f ca="1"/>
        <v>0</v>
      </c>
      <c r="S120">
        <f ca="1"/>
        <v>0</v>
      </c>
      <c r="T120">
        <f ca="1"/>
        <v>0</v>
      </c>
      <c r="U120">
        <f ca="1"/>
        <v>0</v>
      </c>
      <c r="V120">
        <f ca="1"/>
        <v>0</v>
      </c>
      <c r="W120">
        <f ca="1"/>
        <v>0</v>
      </c>
      <c r="X120">
        <f ca="1"/>
        <v>0</v>
      </c>
      <c r="Y120">
        <f ca="1"/>
        <v>0</v>
      </c>
      <c r="Z120">
        <f ca="1"/>
        <v>4</v>
      </c>
      <c r="AA120">
        <f ca="1"/>
        <v>0</v>
      </c>
      <c r="AB120">
        <f ca="1"/>
        <v>0</v>
      </c>
      <c r="AC120">
        <f ca="1"/>
        <v>0</v>
      </c>
      <c r="AD120">
        <f ca="1"/>
        <v>0</v>
      </c>
      <c r="AE120">
        <f ca="1"/>
        <v>0</v>
      </c>
      <c r="AF120">
        <f ca="1"/>
        <v>0</v>
      </c>
      <c r="AG120">
        <f ca="1"/>
        <v>0</v>
      </c>
      <c r="AH120">
        <f ca="1"/>
        <v>0</v>
      </c>
      <c r="AI120">
        <f ca="1"/>
        <v>0</v>
      </c>
      <c r="AJ120">
        <f ca="1"/>
        <v>0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  <c r="AQ120">
        <f ca="1"/>
        <v>0</v>
      </c>
      <c r="AR120">
        <f ca="1"/>
        <v>0</v>
      </c>
      <c r="AS120">
        <f ca="1"/>
        <v>0</v>
      </c>
      <c r="AT120">
        <f ca="1"/>
        <v>0</v>
      </c>
      <c r="AU120">
        <f ca="1"/>
        <v>0</v>
      </c>
      <c r="AV120">
        <f ca="1"/>
        <v>0</v>
      </c>
      <c r="AW120">
        <f ca="1"/>
        <v>0</v>
      </c>
      <c r="AX120">
        <f ca="1"/>
        <v>0</v>
      </c>
      <c r="AY120">
        <f ca="1"/>
        <v>0</v>
      </c>
      <c r="AZ120">
        <f ca="1"/>
        <v>0</v>
      </c>
      <c r="BA120">
        <f ca="1"/>
        <v>0</v>
      </c>
      <c r="BB120">
        <f ca="1"/>
        <v>0</v>
      </c>
      <c r="BC120">
        <f ca="1"/>
        <v>0</v>
      </c>
      <c r="BD120">
        <f ca="1"/>
        <v>0</v>
      </c>
      <c r="BE120">
        <f ca="1"/>
        <v>0</v>
      </c>
      <c r="BF120">
        <f ca="1"/>
        <v>0</v>
      </c>
      <c r="BG120">
        <f ca="1"/>
        <v>0</v>
      </c>
      <c r="BH120">
        <f ca="1"/>
        <v>0</v>
      </c>
      <c r="BI120">
        <f ca="1"/>
        <v>0</v>
      </c>
      <c r="BJ120">
        <f ca="1"/>
        <v>0</v>
      </c>
      <c r="BK120">
        <f ca="1"/>
        <v>0</v>
      </c>
      <c r="BL120">
        <f ca="1"/>
        <v>0</v>
      </c>
      <c r="BM120">
        <f ca="1"/>
        <v>0</v>
      </c>
      <c r="BN120">
        <f ca="1"/>
        <v>0</v>
      </c>
      <c r="BO120">
        <f ca="1"/>
        <v>0</v>
      </c>
      <c r="BP120">
        <f ca="1"/>
        <v>0</v>
      </c>
      <c r="BQ120">
        <f ca="1"/>
        <v>0</v>
      </c>
      <c r="BR120" t="str">
        <f ca="1"/>
        <v/>
      </c>
      <c r="BS120">
        <f ca="1"/>
        <v>0</v>
      </c>
      <c r="BT120">
        <f ca="1"/>
        <v>0</v>
      </c>
      <c r="BU120" t="b">
        <f ca="1"/>
        <v>0</v>
      </c>
      <c r="BV120" t="b">
        <f ca="1"/>
        <v>0</v>
      </c>
      <c r="BW120">
        <f ca="1"/>
        <v>0</v>
      </c>
      <c r="BX120">
        <f ca="1"/>
        <v>0</v>
      </c>
      <c r="BY120">
        <f ca="1"/>
        <v>0</v>
      </c>
      <c r="BZ120">
        <f ca="1"/>
        <v>0</v>
      </c>
      <c r="CA120">
        <f ca="1"/>
        <v>2</v>
      </c>
      <c r="CB120">
        <f ca="1"/>
        <v>0</v>
      </c>
      <c r="CC120" t="b">
        <f ca="1"/>
        <v>0</v>
      </c>
      <c r="CD120" t="b">
        <f ca="1"/>
        <v>1</v>
      </c>
      <c r="CE120">
        <f ca="1"/>
        <v>0</v>
      </c>
      <c r="CF120">
        <f ca="1"/>
        <v>0</v>
      </c>
      <c r="CG120">
        <f ca="1"/>
        <v>0</v>
      </c>
      <c r="CH120">
        <f ca="1"/>
        <v>0</v>
      </c>
      <c r="CI120" t="b">
        <f ca="1"/>
        <v>0</v>
      </c>
      <c r="CJ120">
        <f ca="1"/>
        <v>0</v>
      </c>
      <c r="CK120">
        <f ca="1"/>
        <v>0</v>
      </c>
      <c r="CL120">
        <f ca="1"/>
        <v>0</v>
      </c>
      <c r="CM120">
        <f ca="1"/>
        <v>0</v>
      </c>
      <c r="CN120">
        <f ca="1"/>
        <v>0</v>
      </c>
      <c r="CO120">
        <f ca="1"/>
        <v>0</v>
      </c>
      <c r="CP120">
        <f ca="1"/>
        <v>0</v>
      </c>
      <c r="CQ120">
        <f ca="1"/>
        <v>0</v>
      </c>
      <c r="CR120">
        <f ca="1"/>
        <v>0</v>
      </c>
      <c r="CS120">
        <f ca="1"/>
        <v>0</v>
      </c>
      <c r="CT120">
        <f ca="1"/>
        <v>0</v>
      </c>
      <c r="CU120" t="b">
        <f ca="1"/>
        <v>1</v>
      </c>
      <c r="CV120" t="b">
        <f ca="1"/>
        <v>1</v>
      </c>
      <c r="CW120">
        <f ca="1"/>
        <v>129</v>
      </c>
      <c r="CX120" t="b">
        <f ca="1"/>
        <v>0</v>
      </c>
      <c r="CY120">
        <f ca="1"/>
        <v>0</v>
      </c>
      <c r="CZ120">
        <f ca="1"/>
        <v>2</v>
      </c>
      <c r="DA120">
        <f ca="1"/>
        <v>0</v>
      </c>
      <c r="DB120" t="b">
        <f ca="1"/>
        <v>0</v>
      </c>
      <c r="DC120" t="b">
        <f ca="1"/>
        <v>0</v>
      </c>
      <c r="DD120">
        <f ca="1"/>
        <v>0</v>
      </c>
      <c r="DE120" t="b">
        <f ca="1"/>
        <v>0</v>
      </c>
      <c r="DF120">
        <f ca="1"/>
        <v>0</v>
      </c>
    </row>
    <row r="121" spans="1:110" x14ac:dyDescent="0.2">
      <c r="A121" t="str">
        <f ca="1"/>
        <v>6_7 Oregon</v>
      </c>
      <c r="B121">
        <f ca="1"/>
        <v>5</v>
      </c>
      <c r="C121">
        <f ca="1"/>
        <v>0</v>
      </c>
      <c r="D121">
        <f ca="1"/>
        <v>0</v>
      </c>
      <c r="E121">
        <f ca="1"/>
        <v>0</v>
      </c>
      <c r="F121">
        <f ca="1"/>
        <v>0</v>
      </c>
      <c r="G121">
        <f ca="1"/>
        <v>0</v>
      </c>
      <c r="H121">
        <f ca="1"/>
        <v>0</v>
      </c>
      <c r="I121">
        <f ca="1"/>
        <v>0</v>
      </c>
      <c r="J121" t="str">
        <f ca="1"/>
        <v>0:40</v>
      </c>
      <c r="K121" t="b">
        <f ca="1"/>
        <v>0</v>
      </c>
      <c r="L121" t="b">
        <f ca="1"/>
        <v>0</v>
      </c>
      <c r="M121" t="b">
        <f ca="1"/>
        <v>0</v>
      </c>
      <c r="N121" t="str">
        <f ca="1"/>
        <v>Mute</v>
      </c>
      <c r="O121" t="b">
        <f ca="1"/>
        <v>0</v>
      </c>
      <c r="P121">
        <f ca="1"/>
        <v>0</v>
      </c>
      <c r="Q121">
        <f ca="1"/>
        <v>0</v>
      </c>
      <c r="R121">
        <f ca="1"/>
        <v>0</v>
      </c>
      <c r="S121">
        <f ca="1"/>
        <v>0</v>
      </c>
      <c r="T121">
        <f ca="1"/>
        <v>0</v>
      </c>
      <c r="U121">
        <f ca="1"/>
        <v>0</v>
      </c>
      <c r="V121">
        <f ca="1"/>
        <v>0</v>
      </c>
      <c r="W121">
        <f ca="1"/>
        <v>0</v>
      </c>
      <c r="X121">
        <f ca="1"/>
        <v>0</v>
      </c>
      <c r="Y121">
        <f ca="1"/>
        <v>0</v>
      </c>
      <c r="Z121">
        <f ca="1"/>
        <v>5</v>
      </c>
      <c r="AA121">
        <f ca="1"/>
        <v>0</v>
      </c>
      <c r="AB121">
        <f ca="1"/>
        <v>0</v>
      </c>
      <c r="AC121">
        <f ca="1"/>
        <v>0</v>
      </c>
      <c r="AD121">
        <f ca="1"/>
        <v>0</v>
      </c>
      <c r="AE121">
        <f ca="1"/>
        <v>0</v>
      </c>
      <c r="AF121">
        <f ca="1"/>
        <v>0</v>
      </c>
      <c r="AG121">
        <f ca="1"/>
        <v>0</v>
      </c>
      <c r="AH121">
        <f ca="1"/>
        <v>0</v>
      </c>
      <c r="AI121">
        <f ca="1"/>
        <v>0</v>
      </c>
      <c r="AJ121">
        <f ca="1"/>
        <v>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  <c r="AQ121">
        <f ca="1"/>
        <v>0</v>
      </c>
      <c r="AR121">
        <f ca="1"/>
        <v>0</v>
      </c>
      <c r="AS121">
        <f ca="1"/>
        <v>0</v>
      </c>
      <c r="AT121">
        <f ca="1"/>
        <v>0</v>
      </c>
      <c r="AU121">
        <f ca="1"/>
        <v>0</v>
      </c>
      <c r="AV121">
        <f ca="1"/>
        <v>0</v>
      </c>
      <c r="AW121">
        <f ca="1"/>
        <v>0</v>
      </c>
      <c r="AX121">
        <f ca="1"/>
        <v>0</v>
      </c>
      <c r="AY121">
        <f ca="1"/>
        <v>0</v>
      </c>
      <c r="AZ121">
        <f ca="1"/>
        <v>0</v>
      </c>
      <c r="BA121">
        <f ca="1"/>
        <v>0</v>
      </c>
      <c r="BB121">
        <f ca="1"/>
        <v>0</v>
      </c>
      <c r="BC121">
        <f ca="1"/>
        <v>0</v>
      </c>
      <c r="BD121">
        <f ca="1"/>
        <v>0</v>
      </c>
      <c r="BE121">
        <f ca="1"/>
        <v>0</v>
      </c>
      <c r="BF121">
        <f ca="1"/>
        <v>0</v>
      </c>
      <c r="BG121">
        <f ca="1"/>
        <v>0</v>
      </c>
      <c r="BH121">
        <f ca="1"/>
        <v>0</v>
      </c>
      <c r="BI121">
        <f ca="1"/>
        <v>0</v>
      </c>
      <c r="BJ121">
        <f ca="1"/>
        <v>0</v>
      </c>
      <c r="BK121">
        <f ca="1"/>
        <v>0</v>
      </c>
      <c r="BL121">
        <f ca="1"/>
        <v>0</v>
      </c>
      <c r="BM121">
        <f ca="1"/>
        <v>0</v>
      </c>
      <c r="BN121">
        <f ca="1"/>
        <v>0</v>
      </c>
      <c r="BO121">
        <f ca="1"/>
        <v>0</v>
      </c>
      <c r="BP121">
        <f ca="1"/>
        <v>0</v>
      </c>
      <c r="BQ121">
        <f ca="1"/>
        <v>0</v>
      </c>
      <c r="BR121" t="str">
        <f ca="1"/>
        <v/>
      </c>
      <c r="BS121">
        <f ca="1"/>
        <v>0</v>
      </c>
      <c r="BT121">
        <f ca="1"/>
        <v>0</v>
      </c>
      <c r="BU121" t="b">
        <f ca="1"/>
        <v>0</v>
      </c>
      <c r="BV121" t="b">
        <f ca="1"/>
        <v>0</v>
      </c>
      <c r="BW121">
        <f ca="1"/>
        <v>0</v>
      </c>
      <c r="BX121">
        <f ca="1"/>
        <v>0</v>
      </c>
      <c r="BY121">
        <f ca="1"/>
        <v>0</v>
      </c>
      <c r="BZ121">
        <f ca="1"/>
        <v>0</v>
      </c>
      <c r="CA121">
        <f ca="1"/>
        <v>0</v>
      </c>
      <c r="CB121">
        <f ca="1"/>
        <v>0</v>
      </c>
      <c r="CC121" t="b">
        <f ca="1"/>
        <v>0</v>
      </c>
      <c r="CD121" t="b">
        <f ca="1"/>
        <v>0</v>
      </c>
      <c r="CE121">
        <f ca="1"/>
        <v>0</v>
      </c>
      <c r="CF121">
        <f ca="1"/>
        <v>0</v>
      </c>
      <c r="CG121">
        <f ca="1"/>
        <v>0</v>
      </c>
      <c r="CH121">
        <f ca="1"/>
        <v>40</v>
      </c>
      <c r="CI121">
        <f ca="1"/>
        <v>140</v>
      </c>
      <c r="CJ121">
        <f ca="1"/>
        <v>0</v>
      </c>
      <c r="CK121">
        <f ca="1"/>
        <v>0</v>
      </c>
      <c r="CL121">
        <f ca="1"/>
        <v>0</v>
      </c>
      <c r="CM121">
        <f ca="1"/>
        <v>0</v>
      </c>
      <c r="CN121">
        <f ca="1"/>
        <v>0</v>
      </c>
      <c r="CO121">
        <f ca="1"/>
        <v>0</v>
      </c>
      <c r="CP121">
        <f ca="1"/>
        <v>0</v>
      </c>
      <c r="CQ121">
        <f ca="1"/>
        <v>0</v>
      </c>
      <c r="CR121">
        <f ca="1"/>
        <v>0</v>
      </c>
      <c r="CS121">
        <f ca="1"/>
        <v>0</v>
      </c>
      <c r="CT121">
        <f ca="1"/>
        <v>0</v>
      </c>
      <c r="CU121" t="b">
        <f ca="1"/>
        <v>1</v>
      </c>
      <c r="CV121" t="b">
        <f ca="1"/>
        <v>0</v>
      </c>
      <c r="CW121" t="b">
        <f ca="1"/>
        <v>0</v>
      </c>
      <c r="CX121">
        <f ca="1"/>
        <v>140</v>
      </c>
      <c r="CY121">
        <f ca="1"/>
        <v>0</v>
      </c>
      <c r="CZ121">
        <f ca="1"/>
        <v>0</v>
      </c>
      <c r="DA121">
        <f ca="1"/>
        <v>0</v>
      </c>
      <c r="DB121" t="b">
        <f ca="1"/>
        <v>0</v>
      </c>
      <c r="DC121" t="b">
        <f ca="1"/>
        <v>0</v>
      </c>
      <c r="DD121">
        <f ca="1"/>
        <v>0</v>
      </c>
      <c r="DE121" t="b">
        <f ca="1"/>
        <v>0</v>
      </c>
      <c r="DF121">
        <f ca="1"/>
        <v>0</v>
      </c>
    </row>
    <row r="122" spans="1:110" x14ac:dyDescent="0.2">
      <c r="A122" t="str">
        <f ca="1"/>
        <v>6_7 Oregon</v>
      </c>
      <c r="B122">
        <f ca="1"/>
        <v>6</v>
      </c>
      <c r="C122">
        <f ca="1"/>
        <v>0</v>
      </c>
      <c r="D122">
        <f ca="1"/>
        <v>0</v>
      </c>
      <c r="E122">
        <f ca="1"/>
        <v>0</v>
      </c>
      <c r="F122">
        <f ca="1"/>
        <v>0</v>
      </c>
      <c r="G122">
        <f ca="1"/>
        <v>0</v>
      </c>
      <c r="H122">
        <f ca="1"/>
        <v>0</v>
      </c>
      <c r="I122">
        <f ca="1"/>
        <v>0</v>
      </c>
      <c r="J122" t="str">
        <f ca="1"/>
        <v>1:20</v>
      </c>
      <c r="K122" t="b">
        <f ca="1"/>
        <v>0</v>
      </c>
      <c r="L122" t="b">
        <f ca="1"/>
        <v>0</v>
      </c>
      <c r="M122" t="b">
        <f ca="1"/>
        <v>0</v>
      </c>
      <c r="N122" t="str">
        <f ca="1"/>
        <v>Mute</v>
      </c>
      <c r="O122" t="b">
        <f ca="1"/>
        <v>0</v>
      </c>
      <c r="P122">
        <f ca="1"/>
        <v>0</v>
      </c>
      <c r="Q122">
        <f ca="1"/>
        <v>0</v>
      </c>
      <c r="R122">
        <f ca="1"/>
        <v>0</v>
      </c>
      <c r="S122">
        <f ca="1"/>
        <v>0</v>
      </c>
      <c r="T122">
        <f ca="1"/>
        <v>0</v>
      </c>
      <c r="U122">
        <f ca="1"/>
        <v>0</v>
      </c>
      <c r="V122">
        <f ca="1"/>
        <v>0</v>
      </c>
      <c r="W122">
        <f ca="1"/>
        <v>0</v>
      </c>
      <c r="X122">
        <f ca="1"/>
        <v>0</v>
      </c>
      <c r="Y122">
        <f ca="1"/>
        <v>0</v>
      </c>
      <c r="Z122">
        <f ca="1"/>
        <v>6</v>
      </c>
      <c r="AA122">
        <f ca="1"/>
        <v>0</v>
      </c>
      <c r="AB122">
        <f ca="1"/>
        <v>0</v>
      </c>
      <c r="AC122">
        <f ca="1"/>
        <v>0</v>
      </c>
      <c r="AD122">
        <f ca="1"/>
        <v>0</v>
      </c>
      <c r="AE122">
        <f ca="1"/>
        <v>0</v>
      </c>
      <c r="AF122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0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  <c r="AQ122">
        <f ca="1"/>
        <v>0</v>
      </c>
      <c r="AR122">
        <f ca="1"/>
        <v>0</v>
      </c>
      <c r="AS122">
        <f ca="1"/>
        <v>0</v>
      </c>
      <c r="AT122">
        <f ca="1"/>
        <v>0</v>
      </c>
      <c r="AU122">
        <f ca="1"/>
        <v>0</v>
      </c>
      <c r="AV122">
        <f ca="1"/>
        <v>0</v>
      </c>
      <c r="AW122">
        <f ca="1"/>
        <v>0</v>
      </c>
      <c r="AX122">
        <f ca="1"/>
        <v>0</v>
      </c>
      <c r="AY122">
        <f ca="1"/>
        <v>0</v>
      </c>
      <c r="AZ122">
        <f ca="1"/>
        <v>0</v>
      </c>
      <c r="BA122">
        <f ca="1"/>
        <v>0</v>
      </c>
      <c r="BB122">
        <f ca="1"/>
        <v>0</v>
      </c>
      <c r="BC122">
        <f ca="1"/>
        <v>0</v>
      </c>
      <c r="BD122">
        <f ca="1"/>
        <v>0</v>
      </c>
      <c r="BE122">
        <f ca="1"/>
        <v>0</v>
      </c>
      <c r="BF122">
        <f ca="1"/>
        <v>0</v>
      </c>
      <c r="BG122">
        <f ca="1"/>
        <v>0</v>
      </c>
      <c r="BH122">
        <f ca="1"/>
        <v>0</v>
      </c>
      <c r="BI122">
        <f ca="1"/>
        <v>0</v>
      </c>
      <c r="BJ122">
        <f ca="1"/>
        <v>0</v>
      </c>
      <c r="BK122">
        <f ca="1"/>
        <v>0</v>
      </c>
      <c r="BL122">
        <f ca="1"/>
        <v>0</v>
      </c>
      <c r="BM122">
        <f ca="1"/>
        <v>0</v>
      </c>
      <c r="BN122">
        <f ca="1"/>
        <v>0</v>
      </c>
      <c r="BO122">
        <f ca="1"/>
        <v>0</v>
      </c>
      <c r="BP122">
        <f ca="1"/>
        <v>0</v>
      </c>
      <c r="BQ122">
        <f ca="1"/>
        <v>0</v>
      </c>
      <c r="BR122" t="str">
        <f ca="1"/>
        <v/>
      </c>
      <c r="BS122">
        <f ca="1"/>
        <v>0</v>
      </c>
      <c r="BT122">
        <f ca="1"/>
        <v>0</v>
      </c>
      <c r="BU122" t="b">
        <f ca="1"/>
        <v>0</v>
      </c>
      <c r="BV122" t="b">
        <f ca="1"/>
        <v>0</v>
      </c>
      <c r="BW122">
        <f ca="1"/>
        <v>0</v>
      </c>
      <c r="BX122">
        <f ca="1"/>
        <v>0</v>
      </c>
      <c r="BY122">
        <f ca="1"/>
        <v>0</v>
      </c>
      <c r="BZ122">
        <f ca="1"/>
        <v>0</v>
      </c>
      <c r="CA122">
        <f ca="1"/>
        <v>0</v>
      </c>
      <c r="CB122">
        <f ca="1"/>
        <v>0</v>
      </c>
      <c r="CC122" t="b">
        <f ca="1"/>
        <v>0</v>
      </c>
      <c r="CD122" t="b">
        <f ca="1"/>
        <v>0</v>
      </c>
      <c r="CE122">
        <f ca="1"/>
        <v>0</v>
      </c>
      <c r="CF122">
        <f ca="1"/>
        <v>0</v>
      </c>
      <c r="CG122">
        <f ca="1"/>
        <v>0</v>
      </c>
      <c r="CH122">
        <f ca="1"/>
        <v>80</v>
      </c>
      <c r="CI122">
        <f ca="1"/>
        <v>100</v>
      </c>
      <c r="CJ122">
        <f ca="1"/>
        <v>0</v>
      </c>
      <c r="CK122">
        <f ca="1"/>
        <v>0</v>
      </c>
      <c r="CL122">
        <f ca="1"/>
        <v>0</v>
      </c>
      <c r="CM122">
        <f ca="1"/>
        <v>0</v>
      </c>
      <c r="CN122">
        <f ca="1"/>
        <v>0</v>
      </c>
      <c r="CO122">
        <f ca="1"/>
        <v>0</v>
      </c>
      <c r="CP122">
        <f ca="1"/>
        <v>0</v>
      </c>
      <c r="CQ122">
        <f ca="1"/>
        <v>0</v>
      </c>
      <c r="CR122">
        <f ca="1"/>
        <v>0</v>
      </c>
      <c r="CS122">
        <f ca="1"/>
        <v>0</v>
      </c>
      <c r="CT122">
        <f ca="1"/>
        <v>0</v>
      </c>
      <c r="CU122" t="b">
        <f ca="1"/>
        <v>0</v>
      </c>
      <c r="CV122" t="b">
        <f ca="1"/>
        <v>0</v>
      </c>
      <c r="CW122">
        <f ca="1"/>
        <v>125</v>
      </c>
      <c r="CX122">
        <f ca="1"/>
        <v>100</v>
      </c>
      <c r="CY122">
        <f ca="1"/>
        <v>0</v>
      </c>
      <c r="CZ122">
        <f ca="1"/>
        <v>0</v>
      </c>
      <c r="DA122">
        <f ca="1"/>
        <v>0</v>
      </c>
      <c r="DB122" t="b">
        <f ca="1"/>
        <v>0</v>
      </c>
      <c r="DC122" t="b">
        <f ca="1"/>
        <v>0</v>
      </c>
      <c r="DD122">
        <f ca="1"/>
        <v>0</v>
      </c>
      <c r="DE122" t="b">
        <f ca="1"/>
        <v>0</v>
      </c>
      <c r="DF122">
        <f ca="1"/>
        <v>0</v>
      </c>
    </row>
    <row r="123" spans="1:110" x14ac:dyDescent="0.2">
      <c r="A123" t="str">
        <f ca="1"/>
        <v>6_7 Oregon</v>
      </c>
      <c r="B123">
        <f ca="1"/>
        <v>7</v>
      </c>
      <c r="C123">
        <f ca="1"/>
        <v>0</v>
      </c>
      <c r="D123">
        <f ca="1"/>
        <v>0</v>
      </c>
      <c r="E123">
        <f ca="1"/>
        <v>0</v>
      </c>
      <c r="F123">
        <f ca="1"/>
        <v>0</v>
      </c>
      <c r="G123">
        <f ca="1"/>
        <v>0</v>
      </c>
      <c r="H123">
        <f ca="1"/>
        <v>0</v>
      </c>
      <c r="I123">
        <f ca="1"/>
        <v>0</v>
      </c>
      <c r="J123" t="str">
        <f ca="1"/>
        <v>0:17</v>
      </c>
      <c r="K123" t="b">
        <f ca="1"/>
        <v>0</v>
      </c>
      <c r="L123" t="b">
        <f ca="1"/>
        <v>1</v>
      </c>
      <c r="M123" t="b">
        <f ca="1"/>
        <v>0</v>
      </c>
      <c r="N123" t="str">
        <f ca="1"/>
        <v>Ying</v>
      </c>
      <c r="O123" t="b">
        <f ca="1"/>
        <v>0</v>
      </c>
      <c r="P123">
        <f ca="1"/>
        <v>0</v>
      </c>
      <c r="Q123">
        <f ca="1"/>
        <v>0</v>
      </c>
      <c r="R123">
        <f ca="1"/>
        <v>0</v>
      </c>
      <c r="S123">
        <f ca="1"/>
        <v>0</v>
      </c>
      <c r="T123">
        <f ca="1"/>
        <v>0</v>
      </c>
      <c r="U123">
        <f ca="1"/>
        <v>0</v>
      </c>
      <c r="V123">
        <f ca="1"/>
        <v>0</v>
      </c>
      <c r="W123">
        <f ca="1"/>
        <v>0</v>
      </c>
      <c r="X123">
        <f ca="1"/>
        <v>0</v>
      </c>
      <c r="Y123">
        <f ca="1"/>
        <v>0</v>
      </c>
      <c r="Z123">
        <f ca="1"/>
        <v>7</v>
      </c>
      <c r="AA123">
        <f ca="1"/>
        <v>0</v>
      </c>
      <c r="AB123">
        <f ca="1"/>
        <v>0</v>
      </c>
      <c r="AC123">
        <f ca="1"/>
        <v>0</v>
      </c>
      <c r="AD123">
        <f ca="1"/>
        <v>0</v>
      </c>
      <c r="AE123">
        <f ca="1"/>
        <v>0</v>
      </c>
      <c r="AF123">
        <f ca="1"/>
        <v>0</v>
      </c>
      <c r="AG123">
        <f ca="1"/>
        <v>0</v>
      </c>
      <c r="AH123">
        <f ca="1"/>
        <v>0</v>
      </c>
      <c r="AI123">
        <f ca="1"/>
        <v>0</v>
      </c>
      <c r="AJ123">
        <f ca="1"/>
        <v>0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  <c r="AQ123">
        <f ca="1"/>
        <v>0</v>
      </c>
      <c r="AR123">
        <f ca="1"/>
        <v>0</v>
      </c>
      <c r="AS123">
        <f ca="1"/>
        <v>0</v>
      </c>
      <c r="AT123">
        <f ca="1"/>
        <v>0</v>
      </c>
      <c r="AU123">
        <f ca="1"/>
        <v>0</v>
      </c>
      <c r="AV123">
        <f ca="1"/>
        <v>0</v>
      </c>
      <c r="AW123">
        <f ca="1"/>
        <v>0</v>
      </c>
      <c r="AX123">
        <f ca="1"/>
        <v>0</v>
      </c>
      <c r="AY123">
        <f ca="1"/>
        <v>0</v>
      </c>
      <c r="AZ123">
        <f ca="1"/>
        <v>0</v>
      </c>
      <c r="BA123">
        <f ca="1"/>
        <v>0</v>
      </c>
      <c r="BB123">
        <f ca="1"/>
        <v>0</v>
      </c>
      <c r="BC123">
        <f ca="1"/>
        <v>0</v>
      </c>
      <c r="BD123">
        <f ca="1"/>
        <v>0</v>
      </c>
      <c r="BE123">
        <f ca="1"/>
        <v>0</v>
      </c>
      <c r="BF123">
        <f ca="1"/>
        <v>0</v>
      </c>
      <c r="BG123">
        <f ca="1"/>
        <v>0</v>
      </c>
      <c r="BH123">
        <f ca="1"/>
        <v>0</v>
      </c>
      <c r="BI123">
        <f ca="1"/>
        <v>0</v>
      </c>
      <c r="BJ123">
        <f ca="1"/>
        <v>0</v>
      </c>
      <c r="BK123">
        <f ca="1"/>
        <v>0</v>
      </c>
      <c r="BL123">
        <f ca="1"/>
        <v>0</v>
      </c>
      <c r="BM123">
        <f ca="1"/>
        <v>0</v>
      </c>
      <c r="BN123">
        <f ca="1"/>
        <v>0</v>
      </c>
      <c r="BO123">
        <f ca="1"/>
        <v>0</v>
      </c>
      <c r="BP123">
        <f ca="1"/>
        <v>0</v>
      </c>
      <c r="BQ123">
        <f ca="1"/>
        <v>0</v>
      </c>
      <c r="BR123" t="str">
        <f ca="1"/>
        <v/>
      </c>
      <c r="BS123">
        <f ca="1"/>
        <v>0</v>
      </c>
      <c r="BT123">
        <f ca="1"/>
        <v>0</v>
      </c>
      <c r="BU123" t="b">
        <f ca="1"/>
        <v>0</v>
      </c>
      <c r="BV123" t="b">
        <f ca="1"/>
        <v>0</v>
      </c>
      <c r="BW123">
        <f ca="1"/>
        <v>0</v>
      </c>
      <c r="BX123">
        <f ca="1"/>
        <v>0</v>
      </c>
      <c r="BY123">
        <f ca="1"/>
        <v>0</v>
      </c>
      <c r="BZ123">
        <f ca="1"/>
        <v>0</v>
      </c>
      <c r="CA123">
        <f ca="1"/>
        <v>0</v>
      </c>
      <c r="CB123">
        <f ca="1"/>
        <v>0</v>
      </c>
      <c r="CC123" t="b">
        <f ca="1"/>
        <v>0</v>
      </c>
      <c r="CD123" t="b">
        <f ca="1"/>
        <v>1</v>
      </c>
      <c r="CE123">
        <f ca="1"/>
        <v>0</v>
      </c>
      <c r="CF123">
        <f ca="1"/>
        <v>0</v>
      </c>
      <c r="CG123">
        <f ca="1"/>
        <v>0</v>
      </c>
      <c r="CH123">
        <f ca="1"/>
        <v>17</v>
      </c>
      <c r="CI123">
        <f ca="1"/>
        <v>163</v>
      </c>
      <c r="CJ123">
        <f ca="1"/>
        <v>0</v>
      </c>
      <c r="CK123">
        <f ca="1"/>
        <v>0</v>
      </c>
      <c r="CL123">
        <f ca="1"/>
        <v>0</v>
      </c>
      <c r="CM123">
        <f ca="1"/>
        <v>0</v>
      </c>
      <c r="CN123">
        <f ca="1"/>
        <v>0</v>
      </c>
      <c r="CO123">
        <f ca="1"/>
        <v>0</v>
      </c>
      <c r="CP123">
        <f ca="1"/>
        <v>0</v>
      </c>
      <c r="CQ123">
        <f ca="1"/>
        <v>0</v>
      </c>
      <c r="CR123">
        <f ca="1"/>
        <v>0</v>
      </c>
      <c r="CS123">
        <f ca="1"/>
        <v>0</v>
      </c>
      <c r="CT123">
        <f ca="1"/>
        <v>0</v>
      </c>
      <c r="CU123" t="b">
        <f ca="1"/>
        <v>1</v>
      </c>
      <c r="CV123" t="b">
        <f ca="1"/>
        <v>0</v>
      </c>
      <c r="CW123" t="b">
        <f ca="1"/>
        <v>0</v>
      </c>
      <c r="CX123">
        <f ca="1"/>
        <v>163</v>
      </c>
      <c r="CY123">
        <f ca="1"/>
        <v>0</v>
      </c>
      <c r="CZ123">
        <f ca="1"/>
        <v>0</v>
      </c>
      <c r="DA123">
        <f ca="1"/>
        <v>0</v>
      </c>
      <c r="DB123" t="b">
        <f ca="1"/>
        <v>1</v>
      </c>
      <c r="DC123" t="b">
        <f ca="1"/>
        <v>0</v>
      </c>
      <c r="DD123">
        <f ca="1"/>
        <v>0</v>
      </c>
      <c r="DE123" t="b">
        <f ca="1"/>
        <v>0</v>
      </c>
      <c r="DF123">
        <f ca="1"/>
        <v>0</v>
      </c>
    </row>
    <row r="124" spans="1:110" x14ac:dyDescent="0.2">
      <c r="A124" t="str">
        <f ca="1"/>
        <v>6_7 Oregon</v>
      </c>
      <c r="B124">
        <f ca="1"/>
        <v>8</v>
      </c>
      <c r="C124">
        <f ca="1"/>
        <v>0</v>
      </c>
      <c r="D124">
        <f ca="1"/>
        <v>0</v>
      </c>
      <c r="E124">
        <f ca="1"/>
        <v>0</v>
      </c>
      <c r="F124">
        <f ca="1"/>
        <v>0</v>
      </c>
      <c r="G124">
        <f ca="1"/>
        <v>0</v>
      </c>
      <c r="H124">
        <f ca="1"/>
        <v>0</v>
      </c>
      <c r="I124">
        <f ca="1"/>
        <v>0</v>
      </c>
      <c r="J124">
        <f ca="1"/>
        <v>0</v>
      </c>
      <c r="K124" t="b">
        <f ca="1"/>
        <v>0</v>
      </c>
      <c r="L124" t="b">
        <f ca="1"/>
        <v>0</v>
      </c>
      <c r="M124" t="b">
        <f ca="1"/>
        <v>0</v>
      </c>
      <c r="N124" t="str">
        <f ca="1"/>
        <v>Nokk</v>
      </c>
      <c r="O124" t="b">
        <f ca="1"/>
        <v>0</v>
      </c>
      <c r="P124">
        <f ca="1"/>
        <v>0</v>
      </c>
      <c r="Q124">
        <f ca="1"/>
        <v>0</v>
      </c>
      <c r="R124">
        <f ca="1"/>
        <v>0</v>
      </c>
      <c r="S124">
        <f ca="1"/>
        <v>0</v>
      </c>
      <c r="T124">
        <f ca="1"/>
        <v>0</v>
      </c>
      <c r="U124">
        <f ca="1"/>
        <v>0</v>
      </c>
      <c r="V124">
        <f ca="1"/>
        <v>0</v>
      </c>
      <c r="W124">
        <f ca="1"/>
        <v>0</v>
      </c>
      <c r="X124">
        <f ca="1"/>
        <v>0</v>
      </c>
      <c r="Y124">
        <f ca="1"/>
        <v>0</v>
      </c>
      <c r="Z124">
        <f ca="1"/>
        <v>8</v>
      </c>
      <c r="AA124">
        <f ca="1"/>
        <v>0</v>
      </c>
      <c r="AB124">
        <f ca="1"/>
        <v>0</v>
      </c>
      <c r="AC124">
        <f ca="1"/>
        <v>0</v>
      </c>
      <c r="AD124">
        <f ca="1"/>
        <v>0</v>
      </c>
      <c r="AE124">
        <f ca="1"/>
        <v>0</v>
      </c>
      <c r="AF124">
        <f ca="1"/>
        <v>0</v>
      </c>
      <c r="AG124">
        <f ca="1"/>
        <v>0</v>
      </c>
      <c r="AH124">
        <f ca="1"/>
        <v>0</v>
      </c>
      <c r="AI124">
        <f ca="1"/>
        <v>0</v>
      </c>
      <c r="AJ124">
        <f ca="1"/>
        <v>0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  <c r="AQ124">
        <f ca="1"/>
        <v>0</v>
      </c>
      <c r="AR124">
        <f ca="1"/>
        <v>0</v>
      </c>
      <c r="AS124">
        <f ca="1"/>
        <v>0</v>
      </c>
      <c r="AT124">
        <f ca="1"/>
        <v>0</v>
      </c>
      <c r="AU124">
        <f ca="1"/>
        <v>0</v>
      </c>
      <c r="AV124">
        <f ca="1"/>
        <v>0</v>
      </c>
      <c r="AW124">
        <f ca="1"/>
        <v>0</v>
      </c>
      <c r="AX124">
        <f ca="1"/>
        <v>0</v>
      </c>
      <c r="AY124">
        <f ca="1"/>
        <v>0</v>
      </c>
      <c r="AZ124">
        <f ca="1"/>
        <v>0</v>
      </c>
      <c r="BA124">
        <f ca="1"/>
        <v>0</v>
      </c>
      <c r="BB124">
        <f ca="1"/>
        <v>0</v>
      </c>
      <c r="BC124">
        <f ca="1"/>
        <v>0</v>
      </c>
      <c r="BD124">
        <f ca="1"/>
        <v>0</v>
      </c>
      <c r="BE124">
        <f ca="1"/>
        <v>0</v>
      </c>
      <c r="BF124">
        <f ca="1"/>
        <v>0</v>
      </c>
      <c r="BG124">
        <f ca="1"/>
        <v>0</v>
      </c>
      <c r="BH124">
        <f ca="1"/>
        <v>0</v>
      </c>
      <c r="BI124">
        <f ca="1"/>
        <v>0</v>
      </c>
      <c r="BJ124">
        <f ca="1"/>
        <v>0</v>
      </c>
      <c r="BK124">
        <f ca="1"/>
        <v>0</v>
      </c>
      <c r="BL124">
        <f ca="1"/>
        <v>0</v>
      </c>
      <c r="BM124">
        <f ca="1"/>
        <v>0</v>
      </c>
      <c r="BN124">
        <f ca="1"/>
        <v>0</v>
      </c>
      <c r="BO124">
        <f ca="1"/>
        <v>0</v>
      </c>
      <c r="BP124">
        <f ca="1"/>
        <v>0</v>
      </c>
      <c r="BQ124">
        <f ca="1"/>
        <v>0</v>
      </c>
      <c r="BR124" t="str">
        <f ca="1"/>
        <v/>
      </c>
      <c r="BS124">
        <f ca="1"/>
        <v>0</v>
      </c>
      <c r="BT124">
        <f ca="1"/>
        <v>0</v>
      </c>
      <c r="BU124" t="b">
        <f ca="1"/>
        <v>0</v>
      </c>
      <c r="BV124" t="b">
        <f ca="1"/>
        <v>0</v>
      </c>
      <c r="BW124">
        <f ca="1"/>
        <v>0</v>
      </c>
      <c r="BX124">
        <f ca="1"/>
        <v>0</v>
      </c>
      <c r="BY124">
        <f ca="1"/>
        <v>0</v>
      </c>
      <c r="BZ124">
        <f ca="1"/>
        <v>0</v>
      </c>
      <c r="CA124">
        <f ca="1"/>
        <v>1</v>
      </c>
      <c r="CB124">
        <f ca="1"/>
        <v>1</v>
      </c>
      <c r="CC124" t="b">
        <f ca="1"/>
        <v>1</v>
      </c>
      <c r="CD124" t="b">
        <f ca="1"/>
        <v>1</v>
      </c>
      <c r="CE124">
        <f ca="1"/>
        <v>0</v>
      </c>
      <c r="CF124">
        <f ca="1"/>
        <v>0</v>
      </c>
      <c r="CG124">
        <f ca="1"/>
        <v>0</v>
      </c>
      <c r="CH124">
        <f ca="1"/>
        <v>0</v>
      </c>
      <c r="CI124" t="b">
        <f ca="1"/>
        <v>0</v>
      </c>
      <c r="CJ124">
        <f ca="1"/>
        <v>0</v>
      </c>
      <c r="CK124">
        <f ca="1"/>
        <v>0</v>
      </c>
      <c r="CL124">
        <f ca="1"/>
        <v>0</v>
      </c>
      <c r="CM124">
        <f ca="1"/>
        <v>0</v>
      </c>
      <c r="CN124">
        <f ca="1"/>
        <v>0</v>
      </c>
      <c r="CO124">
        <f ca="1"/>
        <v>0</v>
      </c>
      <c r="CP124">
        <f ca="1"/>
        <v>0</v>
      </c>
      <c r="CQ124">
        <f ca="1"/>
        <v>0</v>
      </c>
      <c r="CR124">
        <f ca="1"/>
        <v>0</v>
      </c>
      <c r="CS124">
        <f ca="1"/>
        <v>0</v>
      </c>
      <c r="CT124">
        <f ca="1"/>
        <v>0</v>
      </c>
      <c r="CU124">
        <f ca="1"/>
        <v>0</v>
      </c>
      <c r="CV124">
        <f ca="1"/>
        <v>0</v>
      </c>
      <c r="CW124">
        <f ca="1"/>
        <v>0</v>
      </c>
      <c r="CX124">
        <f ca="1"/>
        <v>0</v>
      </c>
      <c r="CY124">
        <f ca="1"/>
        <v>0</v>
      </c>
      <c r="CZ124">
        <f ca="1"/>
        <v>0</v>
      </c>
      <c r="DA124">
        <f ca="1"/>
        <v>0</v>
      </c>
      <c r="DB124" t="b">
        <f ca="1"/>
        <v>0</v>
      </c>
      <c r="DC124" t="b">
        <f ca="1"/>
        <v>1</v>
      </c>
      <c r="DD124">
        <f ca="1"/>
        <v>0</v>
      </c>
      <c r="DE124" t="b">
        <f ca="1"/>
        <v>0</v>
      </c>
      <c r="DF124">
        <f ca="1"/>
        <v>0</v>
      </c>
    </row>
    <row r="125" spans="1:110" x14ac:dyDescent="0.2">
      <c r="A125" t="str">
        <f ca="1"/>
        <v>6_7 Oregon</v>
      </c>
      <c r="B125">
        <f ca="1"/>
        <v>9</v>
      </c>
      <c r="C125">
        <f ca="1"/>
        <v>0</v>
      </c>
      <c r="D125">
        <f ca="1"/>
        <v>0</v>
      </c>
      <c r="E125">
        <f ca="1"/>
        <v>0</v>
      </c>
      <c r="F125">
        <f ca="1"/>
        <v>0</v>
      </c>
      <c r="G125">
        <f ca="1"/>
        <v>0</v>
      </c>
      <c r="H125">
        <f ca="1"/>
        <v>0</v>
      </c>
      <c r="I125">
        <f ca="1"/>
        <v>0</v>
      </c>
      <c r="J125" t="str">
        <f ca="1"/>
        <v>2:06</v>
      </c>
      <c r="K125" t="b">
        <f ca="1"/>
        <v>0</v>
      </c>
      <c r="L125" t="b">
        <f ca="1"/>
        <v>0</v>
      </c>
      <c r="M125" t="b">
        <f ca="1"/>
        <v>1</v>
      </c>
      <c r="N125" t="str">
        <f ca="1"/>
        <v>Thermite</v>
      </c>
      <c r="O125" t="b">
        <f ca="1"/>
        <v>0</v>
      </c>
      <c r="P125">
        <f ca="1"/>
        <v>0</v>
      </c>
      <c r="Q125">
        <f ca="1"/>
        <v>0</v>
      </c>
      <c r="R125">
        <f ca="1"/>
        <v>0</v>
      </c>
      <c r="S125">
        <f ca="1"/>
        <v>0</v>
      </c>
      <c r="T125">
        <f ca="1"/>
        <v>0</v>
      </c>
      <c r="U125">
        <f ca="1"/>
        <v>0</v>
      </c>
      <c r="V125">
        <f ca="1"/>
        <v>0</v>
      </c>
      <c r="W125">
        <f ca="1"/>
        <v>0</v>
      </c>
      <c r="X125">
        <f ca="1"/>
        <v>0</v>
      </c>
      <c r="Y125">
        <f ca="1"/>
        <v>0</v>
      </c>
      <c r="Z125">
        <f ca="1"/>
        <v>9</v>
      </c>
      <c r="AA125">
        <f ca="1"/>
        <v>0</v>
      </c>
      <c r="AB125">
        <f ca="1"/>
        <v>0</v>
      </c>
      <c r="AC125">
        <f ca="1"/>
        <v>0</v>
      </c>
      <c r="AD125">
        <f ca="1"/>
        <v>0</v>
      </c>
      <c r="AE125">
        <f ca="1"/>
        <v>0</v>
      </c>
      <c r="AF125">
        <f ca="1"/>
        <v>0</v>
      </c>
      <c r="AG125">
        <f ca="1"/>
        <v>0</v>
      </c>
      <c r="AH125">
        <f ca="1"/>
        <v>0</v>
      </c>
      <c r="AI125">
        <f ca="1"/>
        <v>0</v>
      </c>
      <c r="AJ125">
        <f ca="1"/>
        <v>0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  <c r="AQ125">
        <f ca="1"/>
        <v>0</v>
      </c>
      <c r="AR125">
        <f ca="1"/>
        <v>0</v>
      </c>
      <c r="AS125">
        <f ca="1"/>
        <v>0</v>
      </c>
      <c r="AT125">
        <f ca="1"/>
        <v>0</v>
      </c>
      <c r="AU125">
        <f ca="1"/>
        <v>0</v>
      </c>
      <c r="AV125">
        <f ca="1"/>
        <v>0</v>
      </c>
      <c r="AW125">
        <f ca="1"/>
        <v>0</v>
      </c>
      <c r="AX125">
        <f ca="1"/>
        <v>0</v>
      </c>
      <c r="AY125">
        <f ca="1"/>
        <v>0</v>
      </c>
      <c r="AZ125">
        <f ca="1"/>
        <v>0</v>
      </c>
      <c r="BA125">
        <f ca="1"/>
        <v>0</v>
      </c>
      <c r="BB125">
        <f ca="1"/>
        <v>0</v>
      </c>
      <c r="BC125">
        <f ca="1"/>
        <v>0</v>
      </c>
      <c r="BD125">
        <f ca="1"/>
        <v>0</v>
      </c>
      <c r="BE125">
        <f ca="1"/>
        <v>0</v>
      </c>
      <c r="BF125">
        <f ca="1"/>
        <v>0</v>
      </c>
      <c r="BG125">
        <f ca="1"/>
        <v>0</v>
      </c>
      <c r="BH125">
        <f ca="1"/>
        <v>0</v>
      </c>
      <c r="BI125">
        <f ca="1"/>
        <v>0</v>
      </c>
      <c r="BJ125">
        <f ca="1"/>
        <v>0</v>
      </c>
      <c r="BK125">
        <f ca="1"/>
        <v>0</v>
      </c>
      <c r="BL125">
        <f ca="1"/>
        <v>0</v>
      </c>
      <c r="BM125">
        <f ca="1"/>
        <v>0</v>
      </c>
      <c r="BN125">
        <f ca="1"/>
        <v>0</v>
      </c>
      <c r="BO125">
        <f ca="1"/>
        <v>0</v>
      </c>
      <c r="BP125">
        <f ca="1"/>
        <v>0</v>
      </c>
      <c r="BQ125">
        <f ca="1"/>
        <v>0</v>
      </c>
      <c r="BR125" t="str">
        <f ca="1"/>
        <v/>
      </c>
      <c r="BS125">
        <f ca="1"/>
        <v>0</v>
      </c>
      <c r="BT125">
        <f ca="1"/>
        <v>0</v>
      </c>
      <c r="BU125" t="b">
        <f ca="1"/>
        <v>0</v>
      </c>
      <c r="BV125" t="b">
        <f ca="1"/>
        <v>0</v>
      </c>
      <c r="BW125">
        <f ca="1"/>
        <v>0</v>
      </c>
      <c r="BX125">
        <f ca="1"/>
        <v>0</v>
      </c>
      <c r="BY125">
        <f ca="1"/>
        <v>0</v>
      </c>
      <c r="BZ125">
        <f ca="1"/>
        <v>0</v>
      </c>
      <c r="CA125">
        <f ca="1"/>
        <v>0</v>
      </c>
      <c r="CB125">
        <f ca="1"/>
        <v>0</v>
      </c>
      <c r="CC125" t="b">
        <f ca="1"/>
        <v>0</v>
      </c>
      <c r="CD125" t="b">
        <f ca="1"/>
        <v>0</v>
      </c>
      <c r="CE125">
        <f ca="1"/>
        <v>0</v>
      </c>
      <c r="CF125">
        <f ca="1"/>
        <v>0</v>
      </c>
      <c r="CG125">
        <f ca="1"/>
        <v>0</v>
      </c>
      <c r="CH125">
        <f ca="1"/>
        <v>126</v>
      </c>
      <c r="CI125">
        <f ca="1"/>
        <v>54</v>
      </c>
      <c r="CJ125">
        <f ca="1"/>
        <v>0</v>
      </c>
      <c r="CK125">
        <f ca="1"/>
        <v>0</v>
      </c>
      <c r="CL125">
        <f ca="1"/>
        <v>0</v>
      </c>
      <c r="CM125">
        <f ca="1"/>
        <v>0</v>
      </c>
      <c r="CN125">
        <f ca="1"/>
        <v>0</v>
      </c>
      <c r="CO125">
        <f ca="1"/>
        <v>0</v>
      </c>
      <c r="CP125">
        <f ca="1"/>
        <v>0</v>
      </c>
      <c r="CQ125">
        <f ca="1"/>
        <v>0</v>
      </c>
      <c r="CR125">
        <f ca="1"/>
        <v>0</v>
      </c>
      <c r="CS125">
        <f ca="1"/>
        <v>0</v>
      </c>
      <c r="CT125">
        <f ca="1"/>
        <v>0</v>
      </c>
      <c r="CU125">
        <f ca="1"/>
        <v>0</v>
      </c>
      <c r="CV125">
        <f ca="1"/>
        <v>0</v>
      </c>
      <c r="CW125">
        <f ca="1"/>
        <v>0</v>
      </c>
      <c r="CX125">
        <f ca="1"/>
        <v>0</v>
      </c>
      <c r="CY125">
        <f ca="1"/>
        <v>0</v>
      </c>
      <c r="CZ125">
        <f ca="1"/>
        <v>0</v>
      </c>
      <c r="DA125">
        <f ca="1"/>
        <v>0</v>
      </c>
      <c r="DB125" t="b">
        <f ca="1"/>
        <v>0</v>
      </c>
      <c r="DC125" t="b">
        <f ca="1"/>
        <v>0</v>
      </c>
      <c r="DD125">
        <f ca="1"/>
        <v>0</v>
      </c>
      <c r="DE125" t="b">
        <f ca="1"/>
        <v>0</v>
      </c>
      <c r="DF125">
        <f ca="1"/>
        <v>0</v>
      </c>
    </row>
    <row r="126" spans="1:110" x14ac:dyDescent="0.2">
      <c r="A126" t="str">
        <f ca="1"/>
        <v>6_7 Oregon</v>
      </c>
      <c r="B126">
        <f ca="1"/>
        <v>10</v>
      </c>
      <c r="C126">
        <f ca="1"/>
        <v>0</v>
      </c>
      <c r="D126">
        <f ca="1"/>
        <v>0</v>
      </c>
      <c r="E126">
        <f ca="1"/>
        <v>0</v>
      </c>
      <c r="F126">
        <f ca="1"/>
        <v>0</v>
      </c>
      <c r="G126">
        <f ca="1"/>
        <v>0</v>
      </c>
      <c r="H126">
        <f ca="1"/>
        <v>0</v>
      </c>
      <c r="I126">
        <f ca="1"/>
        <v>0</v>
      </c>
      <c r="J126" t="str">
        <f ca="1"/>
        <v>0:51</v>
      </c>
      <c r="K126" t="b">
        <f ca="1"/>
        <v>0</v>
      </c>
      <c r="L126" t="b">
        <f ca="1"/>
        <v>1</v>
      </c>
      <c r="M126" t="b">
        <f ca="1"/>
        <v>0</v>
      </c>
      <c r="N126" t="str">
        <f ca="1"/>
        <v>Osa</v>
      </c>
      <c r="O126" t="b">
        <f ca="1"/>
        <v>0</v>
      </c>
      <c r="P126">
        <f ca="1"/>
        <v>0</v>
      </c>
      <c r="Q126">
        <f ca="1"/>
        <v>0</v>
      </c>
      <c r="R126">
        <f ca="1"/>
        <v>0</v>
      </c>
      <c r="S126">
        <f ca="1"/>
        <v>0</v>
      </c>
      <c r="T126">
        <f ca="1"/>
        <v>0</v>
      </c>
      <c r="U126">
        <f ca="1"/>
        <v>0</v>
      </c>
      <c r="V126">
        <f ca="1"/>
        <v>0</v>
      </c>
      <c r="W126">
        <f ca="1"/>
        <v>0</v>
      </c>
      <c r="X126">
        <f ca="1"/>
        <v>0</v>
      </c>
      <c r="Y126">
        <f ca="1"/>
        <v>0</v>
      </c>
      <c r="Z126">
        <f ca="1"/>
        <v>10</v>
      </c>
      <c r="AA126">
        <f ca="1"/>
        <v>0</v>
      </c>
      <c r="AB126">
        <f ca="1"/>
        <v>0</v>
      </c>
      <c r="AC126">
        <f ca="1"/>
        <v>0</v>
      </c>
      <c r="AD126">
        <f ca="1"/>
        <v>0</v>
      </c>
      <c r="AE126">
        <f ca="1"/>
        <v>0</v>
      </c>
      <c r="AF126">
        <f ca="1"/>
        <v>0</v>
      </c>
      <c r="AG126">
        <f ca="1"/>
        <v>0</v>
      </c>
      <c r="AH126">
        <f ca="1"/>
        <v>0</v>
      </c>
      <c r="AI126">
        <f ca="1"/>
        <v>0</v>
      </c>
      <c r="AJ126">
        <f ca="1"/>
        <v>0</v>
      </c>
      <c r="AK126">
        <f ca="1"/>
        <v>0</v>
      </c>
      <c r="AL126">
        <f ca="1"/>
        <v>0</v>
      </c>
      <c r="AM126">
        <f ca="1"/>
        <v>0</v>
      </c>
      <c r="AN126">
        <f ca="1"/>
        <v>0</v>
      </c>
      <c r="AO126">
        <f ca="1"/>
        <v>0</v>
      </c>
      <c r="AP126">
        <f ca="1"/>
        <v>0</v>
      </c>
      <c r="AQ126">
        <f ca="1"/>
        <v>0</v>
      </c>
      <c r="AR126">
        <f ca="1"/>
        <v>0</v>
      </c>
      <c r="AS126">
        <f ca="1"/>
        <v>0</v>
      </c>
      <c r="AT126">
        <f ca="1"/>
        <v>0</v>
      </c>
      <c r="AU126">
        <f ca="1"/>
        <v>0</v>
      </c>
      <c r="AV126">
        <f ca="1"/>
        <v>0</v>
      </c>
      <c r="AW126">
        <f ca="1"/>
        <v>0</v>
      </c>
      <c r="AX126">
        <f ca="1"/>
        <v>0</v>
      </c>
      <c r="AY126">
        <f ca="1"/>
        <v>0</v>
      </c>
      <c r="AZ126">
        <f ca="1"/>
        <v>0</v>
      </c>
      <c r="BA126">
        <f ca="1"/>
        <v>0</v>
      </c>
      <c r="BB126">
        <f ca="1"/>
        <v>0</v>
      </c>
      <c r="BC126">
        <f ca="1"/>
        <v>0</v>
      </c>
      <c r="BD126">
        <f ca="1"/>
        <v>0</v>
      </c>
      <c r="BE126">
        <f ca="1"/>
        <v>0</v>
      </c>
      <c r="BF126">
        <f ca="1"/>
        <v>0</v>
      </c>
      <c r="BG126">
        <f ca="1"/>
        <v>0</v>
      </c>
      <c r="BH126">
        <f ca="1"/>
        <v>0</v>
      </c>
      <c r="BI126">
        <f ca="1"/>
        <v>0</v>
      </c>
      <c r="BJ126">
        <f ca="1"/>
        <v>0</v>
      </c>
      <c r="BK126">
        <f ca="1"/>
        <v>0</v>
      </c>
      <c r="BL126">
        <f ca="1"/>
        <v>0</v>
      </c>
      <c r="BM126">
        <f ca="1"/>
        <v>0</v>
      </c>
      <c r="BN126">
        <f ca="1"/>
        <v>0</v>
      </c>
      <c r="BO126">
        <f ca="1"/>
        <v>0</v>
      </c>
      <c r="BP126">
        <f ca="1"/>
        <v>0</v>
      </c>
      <c r="BQ126">
        <f ca="1"/>
        <v>0</v>
      </c>
      <c r="BR126" t="str">
        <f ca="1"/>
        <v/>
      </c>
      <c r="BS126">
        <f ca="1"/>
        <v>0</v>
      </c>
      <c r="BT126">
        <f ca="1"/>
        <v>0</v>
      </c>
      <c r="BU126" t="b">
        <f ca="1"/>
        <v>0</v>
      </c>
      <c r="BV126" t="b">
        <f ca="1"/>
        <v>0</v>
      </c>
      <c r="BW126">
        <f ca="1"/>
        <v>0</v>
      </c>
      <c r="BX126">
        <f ca="1"/>
        <v>0</v>
      </c>
      <c r="BY126">
        <f ca="1"/>
        <v>0</v>
      </c>
      <c r="BZ126">
        <f ca="1"/>
        <v>0</v>
      </c>
      <c r="CA126">
        <f ca="1"/>
        <v>0</v>
      </c>
      <c r="CB126">
        <f ca="1"/>
        <v>0</v>
      </c>
      <c r="CC126" t="b">
        <f ca="1"/>
        <v>0</v>
      </c>
      <c r="CD126" t="b">
        <f ca="1"/>
        <v>1</v>
      </c>
      <c r="CE126">
        <f ca="1"/>
        <v>0</v>
      </c>
      <c r="CF126">
        <f ca="1"/>
        <v>0</v>
      </c>
      <c r="CG126">
        <f ca="1"/>
        <v>0</v>
      </c>
      <c r="CH126">
        <f ca="1"/>
        <v>51</v>
      </c>
      <c r="CI126">
        <f ca="1"/>
        <v>129</v>
      </c>
      <c r="CJ126">
        <f ca="1"/>
        <v>0</v>
      </c>
      <c r="CK126">
        <f ca="1"/>
        <v>0</v>
      </c>
      <c r="CL126">
        <f ca="1"/>
        <v>0</v>
      </c>
      <c r="CM126">
        <f ca="1"/>
        <v>0</v>
      </c>
      <c r="CN126">
        <f ca="1"/>
        <v>0</v>
      </c>
      <c r="CO126">
        <f ca="1"/>
        <v>0</v>
      </c>
      <c r="CP126">
        <f ca="1"/>
        <v>0</v>
      </c>
      <c r="CQ126">
        <f ca="1"/>
        <v>0</v>
      </c>
      <c r="CR126">
        <f ca="1"/>
        <v>0</v>
      </c>
      <c r="CS126">
        <f ca="1"/>
        <v>0</v>
      </c>
      <c r="CT126">
        <f ca="1"/>
        <v>0</v>
      </c>
      <c r="CU126">
        <f ca="1"/>
        <v>0</v>
      </c>
      <c r="CV126">
        <f ca="1"/>
        <v>0</v>
      </c>
      <c r="CW126">
        <f ca="1"/>
        <v>0</v>
      </c>
      <c r="CX126">
        <f ca="1"/>
        <v>0</v>
      </c>
      <c r="CY126">
        <f ca="1"/>
        <v>0</v>
      </c>
      <c r="CZ126">
        <f ca="1"/>
        <v>0</v>
      </c>
      <c r="DA126">
        <f ca="1"/>
        <v>0</v>
      </c>
      <c r="DB126" t="b">
        <f ca="1"/>
        <v>1</v>
      </c>
      <c r="DC126" t="b">
        <f ca="1"/>
        <v>0</v>
      </c>
      <c r="DD126">
        <f ca="1"/>
        <v>0</v>
      </c>
      <c r="DE126" t="b">
        <f ca="1"/>
        <v>0</v>
      </c>
      <c r="DF126">
        <f ca="1"/>
        <v>0</v>
      </c>
    </row>
    <row r="127" spans="1:110" x14ac:dyDescent="0.2">
      <c r="A127" t="str">
        <f ca="1"/>
        <v>6_7 Oregon</v>
      </c>
      <c r="B127">
        <f ca="1"/>
        <v>11</v>
      </c>
      <c r="C127">
        <f ca="1"/>
        <v>0</v>
      </c>
      <c r="D127">
        <f ca="1"/>
        <v>0</v>
      </c>
      <c r="E127">
        <f ca="1"/>
        <v>0</v>
      </c>
      <c r="F127">
        <f ca="1"/>
        <v>0</v>
      </c>
      <c r="G127">
        <f ca="1"/>
        <v>0</v>
      </c>
      <c r="H127">
        <f ca="1"/>
        <v>0</v>
      </c>
      <c r="I127">
        <f ca="1"/>
        <v>0</v>
      </c>
      <c r="J127">
        <f ca="1"/>
        <v>0</v>
      </c>
      <c r="K127" t="b">
        <f ca="1"/>
        <v>0</v>
      </c>
      <c r="L127" t="b">
        <f ca="1"/>
        <v>0</v>
      </c>
      <c r="M127" t="b">
        <f ca="1"/>
        <v>0</v>
      </c>
      <c r="N127" t="str">
        <f ca="1"/>
        <v>Ying</v>
      </c>
      <c r="O127" t="b">
        <f ca="1"/>
        <v>0</v>
      </c>
      <c r="P127">
        <f ca="1"/>
        <v>0</v>
      </c>
      <c r="Q127">
        <f ca="1"/>
        <v>0</v>
      </c>
      <c r="R127">
        <f ca="1"/>
        <v>0</v>
      </c>
      <c r="S127">
        <f ca="1"/>
        <v>0</v>
      </c>
      <c r="T127">
        <f ca="1"/>
        <v>0</v>
      </c>
      <c r="U127">
        <f ca="1"/>
        <v>0</v>
      </c>
      <c r="V127">
        <f ca="1"/>
        <v>0</v>
      </c>
      <c r="W127">
        <f ca="1"/>
        <v>0</v>
      </c>
      <c r="X127">
        <f ca="1"/>
        <v>0</v>
      </c>
      <c r="Y127">
        <f ca="1"/>
        <v>0</v>
      </c>
      <c r="Z127">
        <f ca="1"/>
        <v>11</v>
      </c>
      <c r="AA127">
        <f ca="1"/>
        <v>0</v>
      </c>
      <c r="AB127">
        <f ca="1"/>
        <v>0</v>
      </c>
      <c r="AC127">
        <f ca="1"/>
        <v>0</v>
      </c>
      <c r="AD127">
        <f ca="1"/>
        <v>0</v>
      </c>
      <c r="AE127">
        <f ca="1"/>
        <v>0</v>
      </c>
      <c r="AF127">
        <f ca="1"/>
        <v>0</v>
      </c>
      <c r="AG127">
        <f ca="1"/>
        <v>0</v>
      </c>
      <c r="AH127">
        <f ca="1"/>
        <v>0</v>
      </c>
      <c r="AI127">
        <f ca="1"/>
        <v>0</v>
      </c>
      <c r="AJ127">
        <f ca="1"/>
        <v>0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  <c r="AQ127">
        <f ca="1"/>
        <v>0</v>
      </c>
      <c r="AR127">
        <f ca="1"/>
        <v>0</v>
      </c>
      <c r="AS127">
        <f ca="1"/>
        <v>0</v>
      </c>
      <c r="AT127">
        <f ca="1"/>
        <v>0</v>
      </c>
      <c r="AU127">
        <f ca="1"/>
        <v>0</v>
      </c>
      <c r="AV127">
        <f ca="1"/>
        <v>0</v>
      </c>
      <c r="AW127">
        <f ca="1"/>
        <v>0</v>
      </c>
      <c r="AX127">
        <f ca="1"/>
        <v>0</v>
      </c>
      <c r="AY127">
        <f ca="1"/>
        <v>0</v>
      </c>
      <c r="AZ127">
        <f ca="1"/>
        <v>0</v>
      </c>
      <c r="BA127">
        <f ca="1"/>
        <v>0</v>
      </c>
      <c r="BB127">
        <f ca="1"/>
        <v>0</v>
      </c>
      <c r="BC127">
        <f ca="1"/>
        <v>0</v>
      </c>
      <c r="BD127">
        <f ca="1"/>
        <v>0</v>
      </c>
      <c r="BE127">
        <f ca="1"/>
        <v>0</v>
      </c>
      <c r="BF127">
        <f ca="1"/>
        <v>0</v>
      </c>
      <c r="BG127">
        <f ca="1"/>
        <v>0</v>
      </c>
      <c r="BH127">
        <f ca="1"/>
        <v>0</v>
      </c>
      <c r="BI127">
        <f ca="1"/>
        <v>0</v>
      </c>
      <c r="BJ127">
        <f ca="1"/>
        <v>0</v>
      </c>
      <c r="BK127">
        <f ca="1"/>
        <v>0</v>
      </c>
      <c r="BL127">
        <f ca="1"/>
        <v>0</v>
      </c>
      <c r="BM127">
        <f ca="1"/>
        <v>0</v>
      </c>
      <c r="BN127">
        <f ca="1"/>
        <v>0</v>
      </c>
      <c r="BO127">
        <f ca="1"/>
        <v>0</v>
      </c>
      <c r="BP127">
        <f ca="1"/>
        <v>0</v>
      </c>
      <c r="BQ127">
        <f ca="1"/>
        <v>0</v>
      </c>
      <c r="BR127" t="str">
        <f ca="1"/>
        <v/>
      </c>
      <c r="BS127">
        <f ca="1"/>
        <v>0</v>
      </c>
      <c r="BT127">
        <f ca="1"/>
        <v>0</v>
      </c>
      <c r="BU127" t="b">
        <f ca="1"/>
        <v>0</v>
      </c>
      <c r="BV127" t="b">
        <f ca="1"/>
        <v>0</v>
      </c>
      <c r="BW127">
        <f ca="1"/>
        <v>0</v>
      </c>
      <c r="BX127">
        <f ca="1"/>
        <v>0</v>
      </c>
      <c r="BY127">
        <f ca="1"/>
        <v>0</v>
      </c>
      <c r="BZ127">
        <f ca="1"/>
        <v>0</v>
      </c>
      <c r="CA127">
        <f ca="1"/>
        <v>0</v>
      </c>
      <c r="CB127">
        <f ca="1"/>
        <v>0</v>
      </c>
      <c r="CC127" t="b">
        <f ca="1"/>
        <v>0</v>
      </c>
      <c r="CD127" t="b">
        <f ca="1"/>
        <v>1</v>
      </c>
      <c r="CE127">
        <f ca="1"/>
        <v>0</v>
      </c>
      <c r="CF127">
        <f ca="1"/>
        <v>0</v>
      </c>
      <c r="CG127">
        <f ca="1"/>
        <v>0</v>
      </c>
      <c r="CH127">
        <f ca="1"/>
        <v>0</v>
      </c>
      <c r="CI127" t="b">
        <f ca="1"/>
        <v>0</v>
      </c>
      <c r="CJ127">
        <f ca="1"/>
        <v>0</v>
      </c>
      <c r="CK127">
        <f ca="1"/>
        <v>0</v>
      </c>
      <c r="CL127">
        <f ca="1"/>
        <v>0</v>
      </c>
      <c r="CM127">
        <f ca="1"/>
        <v>0</v>
      </c>
      <c r="CN127">
        <f ca="1"/>
        <v>0</v>
      </c>
      <c r="CO127">
        <f ca="1"/>
        <v>0</v>
      </c>
      <c r="CP127">
        <f ca="1"/>
        <v>0</v>
      </c>
      <c r="CQ127">
        <f ca="1"/>
        <v>0</v>
      </c>
      <c r="CR127">
        <f ca="1"/>
        <v>0</v>
      </c>
      <c r="CS127">
        <f ca="1"/>
        <v>0</v>
      </c>
      <c r="CT127">
        <f ca="1"/>
        <v>0</v>
      </c>
      <c r="CU127">
        <f ca="1"/>
        <v>0</v>
      </c>
      <c r="CV127">
        <f ca="1"/>
        <v>0</v>
      </c>
      <c r="CW127">
        <f ca="1"/>
        <v>0</v>
      </c>
      <c r="CX127">
        <f ca="1"/>
        <v>0</v>
      </c>
      <c r="CY127">
        <f ca="1"/>
        <v>0</v>
      </c>
      <c r="CZ127">
        <f ca="1"/>
        <v>0</v>
      </c>
      <c r="DA127">
        <f ca="1"/>
        <v>0</v>
      </c>
      <c r="DB127" t="b">
        <f ca="1"/>
        <v>0</v>
      </c>
      <c r="DC127" t="b">
        <f ca="1"/>
        <v>0</v>
      </c>
      <c r="DD127">
        <f ca="1"/>
        <v>0</v>
      </c>
      <c r="DE127" t="b">
        <f ca="1"/>
        <v>0</v>
      </c>
      <c r="DF127">
        <f ca="1"/>
        <v>0</v>
      </c>
    </row>
    <row r="128" spans="1:110" x14ac:dyDescent="0.2">
      <c r="A128" t="str">
        <f ca="1"/>
        <v>6_7 Oregon</v>
      </c>
      <c r="B128">
        <f ca="1"/>
        <v>12</v>
      </c>
      <c r="C128">
        <f ca="1"/>
        <v>0</v>
      </c>
      <c r="D128">
        <f ca="1"/>
        <v>0</v>
      </c>
      <c r="E128">
        <f ca="1"/>
        <v>0</v>
      </c>
      <c r="F128">
        <f ca="1"/>
        <v>0</v>
      </c>
      <c r="G128">
        <f ca="1"/>
        <v>0</v>
      </c>
      <c r="H128">
        <f ca="1"/>
        <v>0</v>
      </c>
      <c r="I128">
        <f ca="1"/>
        <v>0</v>
      </c>
      <c r="J128" t="str">
        <f ca="1"/>
        <v>0:55</v>
      </c>
      <c r="K128" t="b">
        <f ca="1"/>
        <v>0</v>
      </c>
      <c r="L128" t="b">
        <f ca="1"/>
        <v>0</v>
      </c>
      <c r="M128" t="b">
        <f ca="1"/>
        <v>0</v>
      </c>
      <c r="N128" t="str">
        <f ca="1"/>
        <v>Thermite</v>
      </c>
      <c r="O128" t="b">
        <f ca="1"/>
        <v>0</v>
      </c>
      <c r="P128">
        <f ca="1"/>
        <v>0</v>
      </c>
      <c r="Q128">
        <f ca="1"/>
        <v>0</v>
      </c>
      <c r="R128">
        <f ca="1"/>
        <v>0</v>
      </c>
      <c r="S128">
        <f ca="1"/>
        <v>0</v>
      </c>
      <c r="T128">
        <f ca="1"/>
        <v>0</v>
      </c>
      <c r="U128">
        <f ca="1"/>
        <v>0</v>
      </c>
      <c r="V128">
        <f ca="1"/>
        <v>0</v>
      </c>
      <c r="W128">
        <f ca="1"/>
        <v>0</v>
      </c>
      <c r="X128">
        <f ca="1"/>
        <v>0</v>
      </c>
      <c r="Y128">
        <f ca="1"/>
        <v>0</v>
      </c>
      <c r="Z128">
        <f ca="1"/>
        <v>12</v>
      </c>
      <c r="AA128">
        <f ca="1"/>
        <v>0</v>
      </c>
      <c r="AB128">
        <f ca="1"/>
        <v>0</v>
      </c>
      <c r="AC128">
        <f ca="1"/>
        <v>0</v>
      </c>
      <c r="AD128">
        <f ca="1"/>
        <v>0</v>
      </c>
      <c r="AE128">
        <f ca="1"/>
        <v>0</v>
      </c>
      <c r="AF128">
        <f ca="1"/>
        <v>0</v>
      </c>
      <c r="AG128">
        <f ca="1"/>
        <v>0</v>
      </c>
      <c r="AH128">
        <f ca="1"/>
        <v>0</v>
      </c>
      <c r="AI128">
        <f ca="1"/>
        <v>0</v>
      </c>
      <c r="AJ128">
        <f ca="1"/>
        <v>0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  <c r="AQ128">
        <f ca="1"/>
        <v>0</v>
      </c>
      <c r="AR128">
        <f ca="1"/>
        <v>0</v>
      </c>
      <c r="AS128">
        <f ca="1"/>
        <v>0</v>
      </c>
      <c r="AT128">
        <f ca="1"/>
        <v>0</v>
      </c>
      <c r="AU128">
        <f ca="1"/>
        <v>0</v>
      </c>
      <c r="AV128">
        <f ca="1"/>
        <v>0</v>
      </c>
      <c r="AW128">
        <f ca="1"/>
        <v>0</v>
      </c>
      <c r="AX128">
        <f ca="1"/>
        <v>0</v>
      </c>
      <c r="AY128">
        <f ca="1"/>
        <v>0</v>
      </c>
      <c r="AZ128">
        <f ca="1"/>
        <v>0</v>
      </c>
      <c r="BA128">
        <f ca="1"/>
        <v>0</v>
      </c>
      <c r="BB128">
        <f ca="1"/>
        <v>0</v>
      </c>
      <c r="BC128">
        <f ca="1"/>
        <v>0</v>
      </c>
      <c r="BD128">
        <f ca="1"/>
        <v>0</v>
      </c>
      <c r="BE128">
        <f ca="1"/>
        <v>0</v>
      </c>
      <c r="BF128">
        <f ca="1"/>
        <v>0</v>
      </c>
      <c r="BG128">
        <f ca="1"/>
        <v>0</v>
      </c>
      <c r="BH128">
        <f ca="1"/>
        <v>0</v>
      </c>
      <c r="BI128">
        <f ca="1"/>
        <v>0</v>
      </c>
      <c r="BJ128">
        <f ca="1"/>
        <v>0</v>
      </c>
      <c r="BK128">
        <f ca="1"/>
        <v>0</v>
      </c>
      <c r="BL128">
        <f ca="1"/>
        <v>0</v>
      </c>
      <c r="BM128">
        <f ca="1"/>
        <v>0</v>
      </c>
      <c r="BN128">
        <f ca="1"/>
        <v>0</v>
      </c>
      <c r="BO128">
        <f ca="1"/>
        <v>0</v>
      </c>
      <c r="BP128">
        <f ca="1"/>
        <v>0</v>
      </c>
      <c r="BQ128">
        <f ca="1"/>
        <v>0</v>
      </c>
      <c r="BR128" t="str">
        <f ca="1"/>
        <v/>
      </c>
      <c r="BS128">
        <f ca="1"/>
        <v>0</v>
      </c>
      <c r="BT128">
        <f ca="1"/>
        <v>0</v>
      </c>
      <c r="BU128" t="b">
        <f ca="1"/>
        <v>0</v>
      </c>
      <c r="BV128" t="b">
        <f ca="1"/>
        <v>0</v>
      </c>
      <c r="BW128">
        <f ca="1"/>
        <v>0</v>
      </c>
      <c r="BX128">
        <f ca="1"/>
        <v>0</v>
      </c>
      <c r="BY128">
        <f ca="1"/>
        <v>0</v>
      </c>
      <c r="BZ128">
        <f ca="1"/>
        <v>0</v>
      </c>
      <c r="CA128">
        <f ca="1"/>
        <v>0</v>
      </c>
      <c r="CB128">
        <f ca="1"/>
        <v>0</v>
      </c>
      <c r="CC128" t="b">
        <f ca="1"/>
        <v>0</v>
      </c>
      <c r="CD128" t="b">
        <f ca="1"/>
        <v>0</v>
      </c>
      <c r="CE128">
        <f ca="1"/>
        <v>0</v>
      </c>
      <c r="CF128">
        <f ca="1"/>
        <v>0</v>
      </c>
      <c r="CG128">
        <f ca="1"/>
        <v>0</v>
      </c>
      <c r="CH128">
        <f ca="1"/>
        <v>55</v>
      </c>
      <c r="CI128">
        <f ca="1"/>
        <v>125</v>
      </c>
      <c r="CJ128">
        <f ca="1"/>
        <v>0</v>
      </c>
      <c r="CK128">
        <f ca="1"/>
        <v>0</v>
      </c>
      <c r="CL128">
        <f ca="1"/>
        <v>0</v>
      </c>
      <c r="CM128">
        <f ca="1"/>
        <v>0</v>
      </c>
      <c r="CN128">
        <f ca="1"/>
        <v>0</v>
      </c>
      <c r="CO128">
        <f ca="1"/>
        <v>0</v>
      </c>
      <c r="CP128">
        <f ca="1"/>
        <v>0</v>
      </c>
      <c r="CQ128">
        <f ca="1"/>
        <v>0</v>
      </c>
      <c r="CR128">
        <f ca="1"/>
        <v>0</v>
      </c>
      <c r="CS128">
        <f ca="1"/>
        <v>0</v>
      </c>
      <c r="CT128">
        <f ca="1"/>
        <v>0</v>
      </c>
      <c r="CU128">
        <f ca="1"/>
        <v>0</v>
      </c>
      <c r="CV128">
        <f ca="1"/>
        <v>0</v>
      </c>
      <c r="CW128">
        <f ca="1"/>
        <v>0</v>
      </c>
      <c r="CX128">
        <f ca="1"/>
        <v>0</v>
      </c>
      <c r="CY128">
        <f ca="1"/>
        <v>0</v>
      </c>
      <c r="CZ128">
        <f ca="1"/>
        <v>0</v>
      </c>
      <c r="DA128">
        <f ca="1"/>
        <v>0</v>
      </c>
      <c r="DB128" t="b">
        <f ca="1"/>
        <v>0</v>
      </c>
      <c r="DC128" t="b">
        <f ca="1"/>
        <v>0</v>
      </c>
      <c r="DD128">
        <f ca="1"/>
        <v>0</v>
      </c>
      <c r="DE128" t="b">
        <f ca="1"/>
        <v>0</v>
      </c>
      <c r="DF128">
        <f ca="1"/>
        <v>0</v>
      </c>
    </row>
    <row r="129" spans="1:110" x14ac:dyDescent="0.2">
      <c r="A129" t="str">
        <f ca="1"/>
        <v>6_7 Oregon</v>
      </c>
      <c r="B129">
        <f ca="1"/>
        <v>13</v>
      </c>
      <c r="C129">
        <f ca="1"/>
        <v>0</v>
      </c>
      <c r="D129">
        <f ca="1"/>
        <v>0</v>
      </c>
      <c r="E129">
        <f ca="1"/>
        <v>0</v>
      </c>
      <c r="F129">
        <f ca="1"/>
        <v>0</v>
      </c>
      <c r="G129">
        <f ca="1"/>
        <v>0</v>
      </c>
      <c r="H129">
        <f ca="1"/>
        <v>0</v>
      </c>
      <c r="I129">
        <f ca="1"/>
        <v>0</v>
      </c>
      <c r="J129">
        <f ca="1"/>
        <v>0</v>
      </c>
      <c r="K129" t="b">
        <f ca="1"/>
        <v>0</v>
      </c>
      <c r="L129" t="b">
        <f ca="1"/>
        <v>0</v>
      </c>
      <c r="M129" t="b">
        <f ca="1"/>
        <v>0</v>
      </c>
      <c r="N129" t="str">
        <f ca="1"/>
        <v>Nokk</v>
      </c>
      <c r="O129" t="b">
        <f ca="1"/>
        <v>0</v>
      </c>
      <c r="P129">
        <f ca="1"/>
        <v>0</v>
      </c>
      <c r="Q129">
        <f ca="1"/>
        <v>0</v>
      </c>
      <c r="R129">
        <f ca="1"/>
        <v>0</v>
      </c>
      <c r="S129">
        <f ca="1"/>
        <v>0</v>
      </c>
      <c r="T129">
        <f ca="1"/>
        <v>0</v>
      </c>
      <c r="U129">
        <f ca="1"/>
        <v>0</v>
      </c>
      <c r="V129">
        <f ca="1"/>
        <v>0</v>
      </c>
      <c r="W129">
        <f ca="1"/>
        <v>0</v>
      </c>
      <c r="X129">
        <f ca="1"/>
        <v>0</v>
      </c>
      <c r="Y129">
        <f ca="1"/>
        <v>0</v>
      </c>
      <c r="Z129">
        <f ca="1"/>
        <v>13</v>
      </c>
      <c r="AA129">
        <f ca="1"/>
        <v>0</v>
      </c>
      <c r="AB129">
        <f ca="1"/>
        <v>0</v>
      </c>
      <c r="AC129">
        <f ca="1"/>
        <v>0</v>
      </c>
      <c r="AD129">
        <f ca="1"/>
        <v>0</v>
      </c>
      <c r="AE129">
        <f ca="1"/>
        <v>0</v>
      </c>
      <c r="AF129">
        <f ca="1"/>
        <v>0</v>
      </c>
      <c r="AG129">
        <f ca="1"/>
        <v>0</v>
      </c>
      <c r="AH129">
        <f ca="1"/>
        <v>0</v>
      </c>
      <c r="AI129">
        <f ca="1"/>
        <v>0</v>
      </c>
      <c r="AJ129">
        <f ca="1"/>
        <v>0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  <c r="AQ129">
        <f ca="1"/>
        <v>0</v>
      </c>
      <c r="AR129">
        <f ca="1"/>
        <v>0</v>
      </c>
      <c r="AS129">
        <f ca="1"/>
        <v>0</v>
      </c>
      <c r="AT129">
        <f ca="1"/>
        <v>0</v>
      </c>
      <c r="AU129">
        <f ca="1"/>
        <v>0</v>
      </c>
      <c r="AV129">
        <f ca="1"/>
        <v>0</v>
      </c>
      <c r="AW129">
        <f ca="1"/>
        <v>0</v>
      </c>
      <c r="AX129">
        <f ca="1"/>
        <v>0</v>
      </c>
      <c r="AY129">
        <f ca="1"/>
        <v>0</v>
      </c>
      <c r="AZ129">
        <f ca="1"/>
        <v>0</v>
      </c>
      <c r="BA129">
        <f ca="1"/>
        <v>0</v>
      </c>
      <c r="BB129">
        <f ca="1"/>
        <v>0</v>
      </c>
      <c r="BC129">
        <f ca="1"/>
        <v>0</v>
      </c>
      <c r="BD129">
        <f ca="1"/>
        <v>0</v>
      </c>
      <c r="BE129">
        <f ca="1"/>
        <v>0</v>
      </c>
      <c r="BF129">
        <f ca="1"/>
        <v>0</v>
      </c>
      <c r="BG129">
        <f ca="1"/>
        <v>0</v>
      </c>
      <c r="BH129">
        <f ca="1"/>
        <v>0</v>
      </c>
      <c r="BI129">
        <f ca="1"/>
        <v>0</v>
      </c>
      <c r="BJ129">
        <f ca="1"/>
        <v>0</v>
      </c>
      <c r="BK129">
        <f ca="1"/>
        <v>0</v>
      </c>
      <c r="BL129">
        <f ca="1"/>
        <v>0</v>
      </c>
      <c r="BM129">
        <f ca="1"/>
        <v>0</v>
      </c>
      <c r="BN129">
        <f ca="1"/>
        <v>0</v>
      </c>
      <c r="BO129">
        <f ca="1"/>
        <v>0</v>
      </c>
      <c r="BP129">
        <f ca="1"/>
        <v>0</v>
      </c>
      <c r="BQ129">
        <f ca="1"/>
        <v>0</v>
      </c>
      <c r="BR129" t="str">
        <f ca="1"/>
        <v/>
      </c>
      <c r="BS129">
        <f ca="1"/>
        <v>0</v>
      </c>
      <c r="BT129">
        <f ca="1"/>
        <v>0</v>
      </c>
      <c r="BU129" t="b">
        <f ca="1"/>
        <v>0</v>
      </c>
      <c r="BV129" t="b">
        <f ca="1"/>
        <v>0</v>
      </c>
      <c r="BW129">
        <f ca="1"/>
        <v>0</v>
      </c>
      <c r="BX129">
        <f ca="1"/>
        <v>0</v>
      </c>
      <c r="BY129">
        <f ca="1"/>
        <v>0</v>
      </c>
      <c r="BZ129">
        <f ca="1"/>
        <v>0</v>
      </c>
      <c r="CA129">
        <f ca="1"/>
        <v>0</v>
      </c>
      <c r="CB129">
        <f ca="1"/>
        <v>0</v>
      </c>
      <c r="CC129" t="b">
        <f ca="1"/>
        <v>0</v>
      </c>
      <c r="CD129" t="b">
        <f ca="1"/>
        <v>1</v>
      </c>
      <c r="CE129">
        <f ca="1"/>
        <v>0</v>
      </c>
      <c r="CF129">
        <f ca="1"/>
        <v>0</v>
      </c>
      <c r="CG129">
        <f ca="1"/>
        <v>0</v>
      </c>
      <c r="CH129">
        <f ca="1"/>
        <v>0</v>
      </c>
      <c r="CI129" t="b">
        <f ca="1"/>
        <v>0</v>
      </c>
      <c r="CJ129">
        <f ca="1"/>
        <v>0</v>
      </c>
      <c r="CK129">
        <f ca="1"/>
        <v>0</v>
      </c>
      <c r="CL129">
        <f ca="1"/>
        <v>0</v>
      </c>
      <c r="CM129">
        <f ca="1"/>
        <v>0</v>
      </c>
      <c r="CN129">
        <f ca="1"/>
        <v>0</v>
      </c>
      <c r="CO129">
        <f ca="1"/>
        <v>0</v>
      </c>
      <c r="CP129">
        <f ca="1"/>
        <v>0</v>
      </c>
      <c r="CQ129">
        <f ca="1"/>
        <v>0</v>
      </c>
      <c r="CR129">
        <f ca="1"/>
        <v>0</v>
      </c>
      <c r="CS129">
        <f ca="1"/>
        <v>0</v>
      </c>
      <c r="CT129">
        <f ca="1"/>
        <v>0</v>
      </c>
      <c r="CU129">
        <f ca="1"/>
        <v>0</v>
      </c>
      <c r="CV129">
        <f ca="1"/>
        <v>0</v>
      </c>
      <c r="CW129">
        <f ca="1"/>
        <v>0</v>
      </c>
      <c r="CX129">
        <f ca="1"/>
        <v>0</v>
      </c>
      <c r="CY129">
        <f ca="1"/>
        <v>0</v>
      </c>
      <c r="CZ129">
        <f ca="1"/>
        <v>0</v>
      </c>
      <c r="DA129">
        <f ca="1"/>
        <v>0</v>
      </c>
      <c r="DB129" t="b">
        <f ca="1"/>
        <v>0</v>
      </c>
      <c r="DC129" t="b">
        <f ca="1"/>
        <v>0</v>
      </c>
      <c r="DD129">
        <f ca="1"/>
        <v>0</v>
      </c>
      <c r="DE129" t="b">
        <f ca="1"/>
        <v>0</v>
      </c>
      <c r="DF129">
        <f ca="1"/>
        <v>0</v>
      </c>
    </row>
    <row r="130" spans="1:110" x14ac:dyDescent="0.2">
      <c r="A130" t="str">
        <f ca="1"/>
        <v>6_7 Oregon</v>
      </c>
      <c r="B130">
        <f ca="1"/>
        <v>14</v>
      </c>
      <c r="C130">
        <f ca="1"/>
        <v>0</v>
      </c>
      <c r="D130">
        <f ca="1"/>
        <v>0</v>
      </c>
      <c r="E130">
        <f ca="1"/>
        <v>0</v>
      </c>
      <c r="F130">
        <f ca="1"/>
        <v>0</v>
      </c>
      <c r="G130">
        <f ca="1"/>
        <v>0</v>
      </c>
      <c r="H130">
        <f ca="1"/>
        <v>0</v>
      </c>
      <c r="I130">
        <f ca="1"/>
        <v>0</v>
      </c>
      <c r="J130" t="str">
        <f ca="1"/>
        <v>0:17</v>
      </c>
      <c r="K130" t="b">
        <f ca="1"/>
        <v>0</v>
      </c>
      <c r="L130" t="b">
        <f ca="1"/>
        <v>0</v>
      </c>
      <c r="M130" t="b">
        <f ca="1"/>
        <v>0</v>
      </c>
      <c r="N130" t="str">
        <f ca="1"/>
        <v>Smoke</v>
      </c>
      <c r="O130" t="b">
        <f ca="1"/>
        <v>0</v>
      </c>
      <c r="P130">
        <f ca="1"/>
        <v>0</v>
      </c>
      <c r="Q130">
        <f ca="1"/>
        <v>0</v>
      </c>
      <c r="R130">
        <f ca="1"/>
        <v>0</v>
      </c>
      <c r="S130">
        <f ca="1"/>
        <v>0</v>
      </c>
      <c r="T130">
        <f ca="1"/>
        <v>0</v>
      </c>
      <c r="U130">
        <f ca="1"/>
        <v>0</v>
      </c>
      <c r="V130">
        <f ca="1"/>
        <v>0</v>
      </c>
      <c r="W130">
        <f ca="1"/>
        <v>0</v>
      </c>
      <c r="X130">
        <f ca="1"/>
        <v>0</v>
      </c>
      <c r="Y130">
        <f ca="1"/>
        <v>0</v>
      </c>
      <c r="Z130">
        <f ca="1"/>
        <v>14</v>
      </c>
      <c r="AA130">
        <f ca="1"/>
        <v>0</v>
      </c>
      <c r="AB130">
        <f ca="1"/>
        <v>0</v>
      </c>
      <c r="AC130">
        <f ca="1"/>
        <v>0</v>
      </c>
      <c r="AD130">
        <f ca="1"/>
        <v>0</v>
      </c>
      <c r="AE130">
        <f ca="1"/>
        <v>0</v>
      </c>
      <c r="AF130">
        <f ca="1"/>
        <v>0</v>
      </c>
      <c r="AG130">
        <f ca="1"/>
        <v>0</v>
      </c>
      <c r="AH130">
        <f ca="1"/>
        <v>0</v>
      </c>
      <c r="AI130">
        <f ca="1"/>
        <v>0</v>
      </c>
      <c r="AJ130">
        <f ca="1"/>
        <v>0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  <c r="AQ130">
        <f ca="1"/>
        <v>0</v>
      </c>
      <c r="AR130">
        <f ca="1"/>
        <v>0</v>
      </c>
      <c r="AS130">
        <f ca="1"/>
        <v>0</v>
      </c>
      <c r="AT130">
        <f ca="1"/>
        <v>0</v>
      </c>
      <c r="AU130">
        <f ca="1"/>
        <v>0</v>
      </c>
      <c r="AV130">
        <f ca="1"/>
        <v>0</v>
      </c>
      <c r="AW130">
        <f ca="1"/>
        <v>0</v>
      </c>
      <c r="AX130">
        <f ca="1"/>
        <v>0</v>
      </c>
      <c r="AY130">
        <f ca="1"/>
        <v>0</v>
      </c>
      <c r="AZ130">
        <f ca="1"/>
        <v>0</v>
      </c>
      <c r="BA130">
        <f ca="1"/>
        <v>0</v>
      </c>
      <c r="BB130">
        <f ca="1"/>
        <v>0</v>
      </c>
      <c r="BC130">
        <f ca="1"/>
        <v>0</v>
      </c>
      <c r="BD130">
        <f ca="1"/>
        <v>0</v>
      </c>
      <c r="BE130">
        <f ca="1"/>
        <v>0</v>
      </c>
      <c r="BF130">
        <f ca="1"/>
        <v>0</v>
      </c>
      <c r="BG130">
        <f ca="1"/>
        <v>0</v>
      </c>
      <c r="BH130">
        <f ca="1"/>
        <v>0</v>
      </c>
      <c r="BI130">
        <f ca="1"/>
        <v>0</v>
      </c>
      <c r="BJ130">
        <f ca="1"/>
        <v>0</v>
      </c>
      <c r="BK130">
        <f ca="1"/>
        <v>0</v>
      </c>
      <c r="BL130">
        <f ca="1"/>
        <v>0</v>
      </c>
      <c r="BM130">
        <f ca="1"/>
        <v>0</v>
      </c>
      <c r="BN130">
        <f ca="1"/>
        <v>0</v>
      </c>
      <c r="BO130">
        <f ca="1"/>
        <v>0</v>
      </c>
      <c r="BP130">
        <f ca="1"/>
        <v>0</v>
      </c>
      <c r="BQ130">
        <f ca="1"/>
        <v>0</v>
      </c>
      <c r="BR130" t="str">
        <f ca="1"/>
        <v/>
      </c>
      <c r="BS130">
        <f ca="1"/>
        <v>0</v>
      </c>
      <c r="BT130">
        <f ca="1"/>
        <v>0</v>
      </c>
      <c r="BU130" t="b">
        <f ca="1"/>
        <v>0</v>
      </c>
      <c r="BV130" t="b">
        <f ca="1"/>
        <v>0</v>
      </c>
      <c r="BW130">
        <f ca="1"/>
        <v>0</v>
      </c>
      <c r="BX130">
        <f ca="1"/>
        <v>0</v>
      </c>
      <c r="BY130">
        <f ca="1"/>
        <v>0</v>
      </c>
      <c r="BZ130">
        <f ca="1"/>
        <v>0</v>
      </c>
      <c r="CA130">
        <f ca="1"/>
        <v>0</v>
      </c>
      <c r="CB130">
        <f ca="1"/>
        <v>0</v>
      </c>
      <c r="CC130" t="b">
        <f ca="1"/>
        <v>0</v>
      </c>
      <c r="CD130" t="b">
        <f ca="1"/>
        <v>0</v>
      </c>
      <c r="CE130">
        <f ca="1"/>
        <v>0</v>
      </c>
      <c r="CF130">
        <f ca="1"/>
        <v>0</v>
      </c>
      <c r="CG130">
        <f ca="1"/>
        <v>0</v>
      </c>
      <c r="CH130">
        <f ca="1"/>
        <v>17</v>
      </c>
      <c r="CI130">
        <f ca="1"/>
        <v>163</v>
      </c>
      <c r="CJ130">
        <f ca="1"/>
        <v>0</v>
      </c>
      <c r="CK130">
        <f ca="1"/>
        <v>0</v>
      </c>
      <c r="CL130">
        <f ca="1"/>
        <v>0</v>
      </c>
      <c r="CM130">
        <f ca="1"/>
        <v>0</v>
      </c>
      <c r="CN130">
        <f ca="1"/>
        <v>0</v>
      </c>
      <c r="CO130">
        <f ca="1"/>
        <v>0</v>
      </c>
      <c r="CP130">
        <f ca="1"/>
        <v>0</v>
      </c>
      <c r="CQ130">
        <f ca="1"/>
        <v>0</v>
      </c>
      <c r="CR130">
        <f ca="1"/>
        <v>0</v>
      </c>
      <c r="CS130">
        <f ca="1"/>
        <v>0</v>
      </c>
      <c r="CT130">
        <f ca="1"/>
        <v>0</v>
      </c>
      <c r="CU130">
        <f ca="1"/>
        <v>0</v>
      </c>
      <c r="CV130">
        <f ca="1"/>
        <v>0</v>
      </c>
      <c r="CW130">
        <f ca="1"/>
        <v>0</v>
      </c>
      <c r="CX130">
        <f ca="1"/>
        <v>0</v>
      </c>
      <c r="CY130">
        <f ca="1"/>
        <v>0</v>
      </c>
      <c r="CZ130">
        <f ca="1"/>
        <v>0</v>
      </c>
      <c r="DA130">
        <f ca="1"/>
        <v>0</v>
      </c>
      <c r="DB130" t="b">
        <f ca="1"/>
        <v>0</v>
      </c>
      <c r="DC130" t="b">
        <f ca="1"/>
        <v>0</v>
      </c>
      <c r="DD130">
        <f ca="1"/>
        <v>0</v>
      </c>
      <c r="DE130" t="b">
        <f ca="1"/>
        <v>0</v>
      </c>
      <c r="DF130">
        <f ca="1"/>
        <v>0</v>
      </c>
    </row>
    <row r="131" spans="1:110" x14ac:dyDescent="0.2">
      <c r="A131" t="str">
        <f ca="1"/>
        <v>6_7 Villa</v>
      </c>
      <c r="B131">
        <f ca="1"/>
        <v>1</v>
      </c>
      <c r="C131">
        <f ca="1"/>
        <v>0</v>
      </c>
      <c r="D131">
        <f ca="1"/>
        <v>0</v>
      </c>
      <c r="E131">
        <f ca="1"/>
        <v>0</v>
      </c>
      <c r="F131">
        <f ca="1"/>
        <v>0</v>
      </c>
      <c r="G131">
        <f ca="1"/>
        <v>0</v>
      </c>
      <c r="H131">
        <f ca="1"/>
        <v>0</v>
      </c>
      <c r="I131">
        <f ca="1"/>
        <v>0</v>
      </c>
      <c r="J131">
        <f ca="1"/>
        <v>0</v>
      </c>
      <c r="K131" t="b">
        <f ca="1"/>
        <v>0</v>
      </c>
      <c r="L131" t="b">
        <f ca="1"/>
        <v>0</v>
      </c>
      <c r="M131" t="b">
        <f ca="1"/>
        <v>0</v>
      </c>
      <c r="N131" t="str">
        <f ca="1"/>
        <v>Smoke</v>
      </c>
      <c r="O131" t="b">
        <f ca="1"/>
        <v>0</v>
      </c>
      <c r="P131">
        <f ca="1"/>
        <v>0</v>
      </c>
      <c r="Q131">
        <f ca="1"/>
        <v>0</v>
      </c>
      <c r="R131">
        <f ca="1"/>
        <v>0</v>
      </c>
      <c r="S131">
        <f ca="1"/>
        <v>0</v>
      </c>
      <c r="T131">
        <f ca="1"/>
        <v>0</v>
      </c>
      <c r="U131">
        <f ca="1"/>
        <v>0</v>
      </c>
      <c r="V131">
        <f ca="1"/>
        <v>0</v>
      </c>
      <c r="W131">
        <f ca="1"/>
        <v>0</v>
      </c>
      <c r="X131">
        <f ca="1"/>
        <v>0</v>
      </c>
      <c r="Y131">
        <f ca="1"/>
        <v>0</v>
      </c>
      <c r="Z131">
        <f ca="1"/>
        <v>1</v>
      </c>
      <c r="AA131">
        <f ca="1"/>
        <v>0</v>
      </c>
      <c r="AB131">
        <f ca="1"/>
        <v>0</v>
      </c>
      <c r="AC131">
        <f ca="1"/>
        <v>0</v>
      </c>
      <c r="AD131">
        <f ca="1"/>
        <v>0</v>
      </c>
      <c r="AE131">
        <f ca="1"/>
        <v>0</v>
      </c>
      <c r="AF131">
        <f ca="1"/>
        <v>0</v>
      </c>
      <c r="AG131">
        <f ca="1"/>
        <v>0</v>
      </c>
      <c r="AH131">
        <f ca="1"/>
        <v>0</v>
      </c>
      <c r="AI131">
        <f ca="1"/>
        <v>0</v>
      </c>
      <c r="AJ131">
        <f ca="1"/>
        <v>0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  <c r="AQ131">
        <f ca="1"/>
        <v>0</v>
      </c>
      <c r="AR131">
        <f ca="1"/>
        <v>0</v>
      </c>
      <c r="AS131">
        <f ca="1"/>
        <v>0</v>
      </c>
      <c r="AT131">
        <f ca="1"/>
        <v>0</v>
      </c>
      <c r="AU131">
        <f ca="1"/>
        <v>0</v>
      </c>
      <c r="AV131">
        <f ca="1"/>
        <v>0</v>
      </c>
      <c r="AW131">
        <f ca="1"/>
        <v>0</v>
      </c>
      <c r="AX131">
        <f ca="1"/>
        <v>0</v>
      </c>
      <c r="AY131">
        <f ca="1"/>
        <v>0</v>
      </c>
      <c r="AZ131">
        <f ca="1"/>
        <v>0</v>
      </c>
      <c r="BA131">
        <f ca="1"/>
        <v>0</v>
      </c>
      <c r="BB131">
        <f ca="1"/>
        <v>0</v>
      </c>
      <c r="BC131">
        <f ca="1"/>
        <v>0</v>
      </c>
      <c r="BD131">
        <f ca="1"/>
        <v>0</v>
      </c>
      <c r="BE131">
        <f ca="1"/>
        <v>0</v>
      </c>
      <c r="BF131">
        <f ca="1"/>
        <v>0</v>
      </c>
      <c r="BG131">
        <f ca="1"/>
        <v>0</v>
      </c>
      <c r="BH131">
        <f ca="1"/>
        <v>0</v>
      </c>
      <c r="BI131">
        <f ca="1"/>
        <v>0</v>
      </c>
      <c r="BJ131">
        <f ca="1"/>
        <v>0</v>
      </c>
      <c r="BK131">
        <f ca="1"/>
        <v>0</v>
      </c>
      <c r="BL131">
        <f ca="1"/>
        <v>0</v>
      </c>
      <c r="BM131">
        <f ca="1"/>
        <v>0</v>
      </c>
      <c r="BN131">
        <f ca="1"/>
        <v>0</v>
      </c>
      <c r="BO131">
        <f ca="1"/>
        <v>0</v>
      </c>
      <c r="BP131">
        <f ca="1"/>
        <v>0</v>
      </c>
      <c r="BQ131">
        <f ca="1"/>
        <v>0</v>
      </c>
      <c r="BR131" t="str">
        <f ca="1"/>
        <v/>
      </c>
      <c r="BS131">
        <f ca="1"/>
        <v>0</v>
      </c>
      <c r="BT131">
        <f ca="1"/>
        <v>0</v>
      </c>
      <c r="BU131" t="b">
        <f ca="1"/>
        <v>0</v>
      </c>
      <c r="BV131" t="b">
        <f ca="1"/>
        <v>0</v>
      </c>
      <c r="BW131">
        <f ca="1"/>
        <v>0</v>
      </c>
      <c r="BX131">
        <f ca="1"/>
        <v>0</v>
      </c>
      <c r="BY131">
        <f ca="1"/>
        <v>0</v>
      </c>
      <c r="BZ131">
        <f ca="1"/>
        <v>0</v>
      </c>
      <c r="CA131">
        <f ca="1"/>
        <v>2</v>
      </c>
      <c r="CB131">
        <f ca="1"/>
        <v>0</v>
      </c>
      <c r="CC131" t="b">
        <f ca="1"/>
        <v>1</v>
      </c>
      <c r="CD131" t="b">
        <f ca="1"/>
        <v>1</v>
      </c>
      <c r="CE131">
        <f ca="1"/>
        <v>0</v>
      </c>
      <c r="CF131">
        <f ca="1"/>
        <v>0</v>
      </c>
      <c r="CG131">
        <f ca="1"/>
        <v>0</v>
      </c>
      <c r="CH131">
        <f ca="1"/>
        <v>0</v>
      </c>
      <c r="CI131" t="b">
        <f ca="1"/>
        <v>0</v>
      </c>
      <c r="CJ131">
        <f ca="1"/>
        <v>0</v>
      </c>
      <c r="CK131">
        <f ca="1"/>
        <v>0</v>
      </c>
      <c r="CL131">
        <f ca="1"/>
        <v>0</v>
      </c>
      <c r="CM131">
        <f ca="1"/>
        <v>0</v>
      </c>
      <c r="CN131">
        <f ca="1"/>
        <v>0</v>
      </c>
      <c r="CO131">
        <f ca="1"/>
        <v>0</v>
      </c>
      <c r="CP131">
        <f ca="1"/>
        <v>0</v>
      </c>
      <c r="CQ131">
        <f ca="1"/>
        <v>0</v>
      </c>
      <c r="CR131">
        <f ca="1"/>
        <v>0</v>
      </c>
      <c r="CS131">
        <f ca="1"/>
        <v>0</v>
      </c>
      <c r="CT131">
        <f ca="1"/>
        <v>0</v>
      </c>
      <c r="CU131" t="b">
        <f ca="1"/>
        <v>0</v>
      </c>
      <c r="CV131" t="b">
        <f ca="1"/>
        <v>1</v>
      </c>
      <c r="CW131">
        <f ca="1"/>
        <v>173</v>
      </c>
      <c r="CX131" t="b">
        <f ca="1"/>
        <v>0</v>
      </c>
      <c r="CY131">
        <f ca="1"/>
        <v>0</v>
      </c>
      <c r="CZ131">
        <f ca="1"/>
        <v>2</v>
      </c>
      <c r="DA131">
        <f ca="1"/>
        <v>0</v>
      </c>
      <c r="DB131" t="b">
        <f ca="1"/>
        <v>0</v>
      </c>
      <c r="DC131" t="b">
        <f ca="1"/>
        <v>0</v>
      </c>
      <c r="DD131">
        <f ca="1"/>
        <v>0</v>
      </c>
      <c r="DE131" t="b">
        <f ca="1"/>
        <v>0</v>
      </c>
      <c r="DF131">
        <f ca="1"/>
        <v>0</v>
      </c>
    </row>
    <row r="132" spans="1:110" x14ac:dyDescent="0.2">
      <c r="A132" t="str">
        <f ca="1"/>
        <v>6_7 Villa</v>
      </c>
      <c r="B132">
        <f ca="1"/>
        <v>2</v>
      </c>
      <c r="C132">
        <f ca="1"/>
        <v>0</v>
      </c>
      <c r="D132">
        <f ca="1"/>
        <v>0</v>
      </c>
      <c r="E132">
        <f ca="1"/>
        <v>0</v>
      </c>
      <c r="F132">
        <f ca="1"/>
        <v>0</v>
      </c>
      <c r="G132">
        <f ca="1"/>
        <v>0</v>
      </c>
      <c r="H132">
        <f ca="1"/>
        <v>0</v>
      </c>
      <c r="I132">
        <f ca="1"/>
        <v>0</v>
      </c>
      <c r="J132" t="str">
        <f ca="1"/>
        <v>1:38</v>
      </c>
      <c r="K132" t="b">
        <f ca="1"/>
        <v>0</v>
      </c>
      <c r="L132" t="b">
        <f ca="1"/>
        <v>0</v>
      </c>
      <c r="M132" t="b">
        <f ca="1"/>
        <v>0</v>
      </c>
      <c r="N132" t="str">
        <f ca="1"/>
        <v>Azami</v>
      </c>
      <c r="O132" t="b">
        <f ca="1"/>
        <v>0</v>
      </c>
      <c r="P132">
        <f ca="1"/>
        <v>0</v>
      </c>
      <c r="Q132">
        <f ca="1"/>
        <v>0</v>
      </c>
      <c r="R132">
        <f ca="1"/>
        <v>0</v>
      </c>
      <c r="S132">
        <f ca="1"/>
        <v>0</v>
      </c>
      <c r="T132">
        <f ca="1"/>
        <v>0</v>
      </c>
      <c r="U132">
        <f ca="1"/>
        <v>0</v>
      </c>
      <c r="V132">
        <f ca="1"/>
        <v>0</v>
      </c>
      <c r="W132">
        <f ca="1"/>
        <v>0</v>
      </c>
      <c r="X132">
        <f ca="1"/>
        <v>0</v>
      </c>
      <c r="Y132">
        <f ca="1"/>
        <v>0</v>
      </c>
      <c r="Z132">
        <f ca="1"/>
        <v>2</v>
      </c>
      <c r="AA132">
        <f ca="1"/>
        <v>0</v>
      </c>
      <c r="AB132">
        <f ca="1"/>
        <v>0</v>
      </c>
      <c r="AC132">
        <f ca="1"/>
        <v>0</v>
      </c>
      <c r="AD132">
        <f ca="1"/>
        <v>0</v>
      </c>
      <c r="AE132">
        <f ca="1"/>
        <v>0</v>
      </c>
      <c r="AF132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0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  <c r="AQ132">
        <f ca="1"/>
        <v>0</v>
      </c>
      <c r="AR132">
        <f ca="1"/>
        <v>0</v>
      </c>
      <c r="AS132">
        <f ca="1"/>
        <v>0</v>
      </c>
      <c r="AT132">
        <f ca="1"/>
        <v>0</v>
      </c>
      <c r="AU132">
        <f ca="1"/>
        <v>0</v>
      </c>
      <c r="AV132">
        <f ca="1"/>
        <v>0</v>
      </c>
      <c r="AW132">
        <f ca="1"/>
        <v>0</v>
      </c>
      <c r="AX132">
        <f ca="1"/>
        <v>0</v>
      </c>
      <c r="AY132">
        <f ca="1"/>
        <v>0</v>
      </c>
      <c r="AZ132">
        <f ca="1"/>
        <v>0</v>
      </c>
      <c r="BA132">
        <f ca="1"/>
        <v>0</v>
      </c>
      <c r="BB132">
        <f ca="1"/>
        <v>0</v>
      </c>
      <c r="BC132">
        <f ca="1"/>
        <v>0</v>
      </c>
      <c r="BD132">
        <f ca="1"/>
        <v>0</v>
      </c>
      <c r="BE132">
        <f ca="1"/>
        <v>0</v>
      </c>
      <c r="BF132">
        <f ca="1"/>
        <v>0</v>
      </c>
      <c r="BG132">
        <f ca="1"/>
        <v>0</v>
      </c>
      <c r="BH132">
        <f ca="1"/>
        <v>0</v>
      </c>
      <c r="BI132">
        <f ca="1"/>
        <v>0</v>
      </c>
      <c r="BJ132">
        <f ca="1"/>
        <v>0</v>
      </c>
      <c r="BK132">
        <f ca="1"/>
        <v>0</v>
      </c>
      <c r="BL132">
        <f ca="1"/>
        <v>0</v>
      </c>
      <c r="BM132">
        <f ca="1"/>
        <v>0</v>
      </c>
      <c r="BN132">
        <f ca="1"/>
        <v>0</v>
      </c>
      <c r="BO132">
        <f ca="1"/>
        <v>0</v>
      </c>
      <c r="BP132">
        <f ca="1"/>
        <v>0</v>
      </c>
      <c r="BQ132">
        <f ca="1"/>
        <v>0</v>
      </c>
      <c r="BR132" t="str">
        <f ca="1"/>
        <v/>
      </c>
      <c r="BS132">
        <f ca="1"/>
        <v>0</v>
      </c>
      <c r="BT132">
        <f ca="1"/>
        <v>0</v>
      </c>
      <c r="BU132" t="b">
        <f ca="1"/>
        <v>0</v>
      </c>
      <c r="BV132" t="b">
        <f ca="1"/>
        <v>0</v>
      </c>
      <c r="BW132">
        <f ca="1"/>
        <v>0</v>
      </c>
      <c r="BX132">
        <f ca="1"/>
        <v>0</v>
      </c>
      <c r="BY132">
        <f ca="1"/>
        <v>0</v>
      </c>
      <c r="BZ132">
        <f ca="1"/>
        <v>0</v>
      </c>
      <c r="CA132">
        <f ca="1"/>
        <v>0</v>
      </c>
      <c r="CB132">
        <f ca="1"/>
        <v>0</v>
      </c>
      <c r="CC132" t="b">
        <f ca="1"/>
        <v>0</v>
      </c>
      <c r="CD132" t="b">
        <f ca="1"/>
        <v>0</v>
      </c>
      <c r="CE132">
        <f ca="1"/>
        <v>0</v>
      </c>
      <c r="CF132">
        <f ca="1"/>
        <v>0</v>
      </c>
      <c r="CG132">
        <f ca="1"/>
        <v>0</v>
      </c>
      <c r="CH132">
        <f ca="1"/>
        <v>98</v>
      </c>
      <c r="CI132">
        <f ca="1"/>
        <v>82</v>
      </c>
      <c r="CJ132">
        <f ca="1"/>
        <v>0</v>
      </c>
      <c r="CK132">
        <f ca="1"/>
        <v>0</v>
      </c>
      <c r="CL132">
        <f ca="1"/>
        <v>0</v>
      </c>
      <c r="CM132">
        <f ca="1"/>
        <v>0</v>
      </c>
      <c r="CN132">
        <f ca="1"/>
        <v>0</v>
      </c>
      <c r="CO132">
        <f ca="1"/>
        <v>0</v>
      </c>
      <c r="CP132">
        <f ca="1"/>
        <v>0</v>
      </c>
      <c r="CQ132">
        <f ca="1"/>
        <v>0</v>
      </c>
      <c r="CR132">
        <f ca="1"/>
        <v>0</v>
      </c>
      <c r="CS132">
        <f ca="1"/>
        <v>0</v>
      </c>
      <c r="CT132">
        <f ca="1"/>
        <v>0</v>
      </c>
      <c r="CU132" t="b">
        <f ca="1"/>
        <v>1</v>
      </c>
      <c r="CV132" t="b">
        <f ca="1"/>
        <v>0</v>
      </c>
      <c r="CW132">
        <f ca="1"/>
        <v>151</v>
      </c>
      <c r="CX132">
        <f ca="1"/>
        <v>82</v>
      </c>
      <c r="CY132">
        <f ca="1"/>
        <v>2</v>
      </c>
      <c r="CZ132">
        <f ca="1"/>
        <v>0</v>
      </c>
      <c r="DA132">
        <f ca="1"/>
        <v>0</v>
      </c>
      <c r="DB132" t="b">
        <f ca="1"/>
        <v>0</v>
      </c>
      <c r="DC132" t="b">
        <f ca="1"/>
        <v>0</v>
      </c>
      <c r="DD132">
        <f ca="1"/>
        <v>0</v>
      </c>
      <c r="DE132" t="b">
        <f ca="1"/>
        <v>0</v>
      </c>
      <c r="DF132">
        <f ca="1"/>
        <v>0</v>
      </c>
    </row>
    <row r="133" spans="1:110" x14ac:dyDescent="0.2">
      <c r="A133" t="str">
        <f ca="1"/>
        <v>6_7 Villa</v>
      </c>
      <c r="B133">
        <f ca="1"/>
        <v>3</v>
      </c>
      <c r="C133">
        <f ca="1"/>
        <v>0</v>
      </c>
      <c r="D133">
        <f ca="1"/>
        <v>0</v>
      </c>
      <c r="E133">
        <f ca="1"/>
        <v>0</v>
      </c>
      <c r="F133">
        <f ca="1"/>
        <v>0</v>
      </c>
      <c r="G133">
        <f ca="1"/>
        <v>0</v>
      </c>
      <c r="H133">
        <f ca="1"/>
        <v>0</v>
      </c>
      <c r="I133">
        <f ca="1"/>
        <v>0</v>
      </c>
      <c r="J133" t="str">
        <f ca="1"/>
        <v>0:28</v>
      </c>
      <c r="K133" t="b">
        <f ca="1"/>
        <v>1</v>
      </c>
      <c r="L133" t="b">
        <f ca="1"/>
        <v>0</v>
      </c>
      <c r="M133" t="b">
        <f ca="1"/>
        <v>0</v>
      </c>
      <c r="N133" t="str">
        <f ca="1"/>
        <v>Azami</v>
      </c>
      <c r="O133" t="b">
        <f ca="1"/>
        <v>0</v>
      </c>
      <c r="P133">
        <f ca="1"/>
        <v>0</v>
      </c>
      <c r="Q133">
        <f ca="1"/>
        <v>0</v>
      </c>
      <c r="R133">
        <f ca="1"/>
        <v>0</v>
      </c>
      <c r="S133">
        <f ca="1"/>
        <v>0</v>
      </c>
      <c r="T133">
        <f ca="1"/>
        <v>0</v>
      </c>
      <c r="U133">
        <f ca="1"/>
        <v>0</v>
      </c>
      <c r="V133">
        <f ca="1"/>
        <v>0</v>
      </c>
      <c r="W133">
        <f ca="1"/>
        <v>0</v>
      </c>
      <c r="X133">
        <f ca="1"/>
        <v>0</v>
      </c>
      <c r="Y133">
        <f ca="1"/>
        <v>0</v>
      </c>
      <c r="Z133">
        <f ca="1"/>
        <v>3</v>
      </c>
      <c r="AA133">
        <f ca="1"/>
        <v>0</v>
      </c>
      <c r="AB133">
        <f ca="1"/>
        <v>0</v>
      </c>
      <c r="AC133">
        <f ca="1"/>
        <v>0</v>
      </c>
      <c r="AD133">
        <f ca="1"/>
        <v>0</v>
      </c>
      <c r="AE133">
        <f ca="1"/>
        <v>0</v>
      </c>
      <c r="AF133">
        <f ca="1"/>
        <v>0</v>
      </c>
      <c r="AG133">
        <f ca="1"/>
        <v>0</v>
      </c>
      <c r="AH133">
        <f ca="1"/>
        <v>0</v>
      </c>
      <c r="AI133">
        <f ca="1"/>
        <v>0</v>
      </c>
      <c r="AJ133">
        <f ca="1"/>
        <v>0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  <c r="AQ133">
        <f ca="1"/>
        <v>0</v>
      </c>
      <c r="AR133">
        <f ca="1"/>
        <v>0</v>
      </c>
      <c r="AS133">
        <f ca="1"/>
        <v>0</v>
      </c>
      <c r="AT133">
        <f ca="1"/>
        <v>0</v>
      </c>
      <c r="AU133">
        <f ca="1"/>
        <v>0</v>
      </c>
      <c r="AV133">
        <f ca="1"/>
        <v>0</v>
      </c>
      <c r="AW133">
        <f ca="1"/>
        <v>0</v>
      </c>
      <c r="AX133">
        <f ca="1"/>
        <v>0</v>
      </c>
      <c r="AY133">
        <f ca="1"/>
        <v>0</v>
      </c>
      <c r="AZ133">
        <f ca="1"/>
        <v>0</v>
      </c>
      <c r="BA133">
        <f ca="1"/>
        <v>0</v>
      </c>
      <c r="BB133">
        <f ca="1"/>
        <v>0</v>
      </c>
      <c r="BC133">
        <f ca="1"/>
        <v>0</v>
      </c>
      <c r="BD133">
        <f ca="1"/>
        <v>0</v>
      </c>
      <c r="BE133">
        <f ca="1"/>
        <v>0</v>
      </c>
      <c r="BF133">
        <f ca="1"/>
        <v>0</v>
      </c>
      <c r="BG133">
        <f ca="1"/>
        <v>0</v>
      </c>
      <c r="BH133">
        <f ca="1"/>
        <v>0</v>
      </c>
      <c r="BI133">
        <f ca="1"/>
        <v>0</v>
      </c>
      <c r="BJ133">
        <f ca="1"/>
        <v>0</v>
      </c>
      <c r="BK133">
        <f ca="1"/>
        <v>0</v>
      </c>
      <c r="BL133">
        <f ca="1"/>
        <v>0</v>
      </c>
      <c r="BM133">
        <f ca="1"/>
        <v>0</v>
      </c>
      <c r="BN133">
        <f ca="1"/>
        <v>0</v>
      </c>
      <c r="BO133">
        <f ca="1"/>
        <v>0</v>
      </c>
      <c r="BP133">
        <f ca="1"/>
        <v>0</v>
      </c>
      <c r="BQ133">
        <f ca="1"/>
        <v>0</v>
      </c>
      <c r="BR133" t="str">
        <f ca="1"/>
        <v/>
      </c>
      <c r="BS133">
        <f ca="1"/>
        <v>0</v>
      </c>
      <c r="BT133">
        <f ca="1"/>
        <v>-33</v>
      </c>
      <c r="BU133" t="b">
        <f ca="1"/>
        <v>0</v>
      </c>
      <c r="BV133" t="b">
        <f ca="1"/>
        <v>0</v>
      </c>
      <c r="BW133">
        <f ca="1"/>
        <v>0</v>
      </c>
      <c r="BX133">
        <f ca="1"/>
        <v>0</v>
      </c>
      <c r="BY133">
        <f ca="1"/>
        <v>0</v>
      </c>
      <c r="BZ133">
        <f ca="1"/>
        <v>0</v>
      </c>
      <c r="CA133">
        <f ca="1"/>
        <v>1</v>
      </c>
      <c r="CB133">
        <f ca="1"/>
        <v>0</v>
      </c>
      <c r="CC133" t="b">
        <f ca="1"/>
        <v>0</v>
      </c>
      <c r="CD133" t="b">
        <f ca="1"/>
        <v>1</v>
      </c>
      <c r="CE133">
        <f ca="1"/>
        <v>0</v>
      </c>
      <c r="CF133">
        <f ca="1"/>
        <v>0</v>
      </c>
      <c r="CG133">
        <f ca="1"/>
        <v>0</v>
      </c>
      <c r="CH133">
        <f ca="1"/>
        <v>28</v>
      </c>
      <c r="CI133">
        <f ca="1"/>
        <v>119</v>
      </c>
      <c r="CJ133">
        <f ca="1"/>
        <v>0</v>
      </c>
      <c r="CK133">
        <f ca="1"/>
        <v>0</v>
      </c>
      <c r="CL133">
        <f ca="1"/>
        <v>0</v>
      </c>
      <c r="CM133">
        <f ca="1"/>
        <v>0</v>
      </c>
      <c r="CN133">
        <f ca="1"/>
        <v>0</v>
      </c>
      <c r="CO133">
        <f ca="1"/>
        <v>0</v>
      </c>
      <c r="CP133">
        <f ca="1"/>
        <v>0</v>
      </c>
      <c r="CQ133">
        <f ca="1"/>
        <v>0</v>
      </c>
      <c r="CR133">
        <f ca="1"/>
        <v>0</v>
      </c>
      <c r="CS133">
        <f ca="1"/>
        <v>0</v>
      </c>
      <c r="CT133">
        <f ca="1"/>
        <v>0</v>
      </c>
      <c r="CU133" t="b">
        <f ca="1"/>
        <v>1</v>
      </c>
      <c r="CV133" t="b">
        <f ca="1"/>
        <v>1</v>
      </c>
      <c r="CW133">
        <f ca="1"/>
        <v>105</v>
      </c>
      <c r="CX133">
        <f ca="1"/>
        <v>119</v>
      </c>
      <c r="CY133">
        <f ca="1"/>
        <v>0</v>
      </c>
      <c r="CZ133">
        <f ca="1"/>
        <v>1</v>
      </c>
      <c r="DA133">
        <f ca="1"/>
        <v>0</v>
      </c>
      <c r="DB133" t="b">
        <f ca="1"/>
        <v>0</v>
      </c>
      <c r="DC133" t="b">
        <f ca="1"/>
        <v>0</v>
      </c>
      <c r="DD133">
        <f ca="1"/>
        <v>0</v>
      </c>
      <c r="DE133" t="b">
        <f ca="1"/>
        <v>0</v>
      </c>
      <c r="DF133">
        <f ca="1"/>
        <v>0</v>
      </c>
    </row>
    <row r="134" spans="1:110" x14ac:dyDescent="0.2">
      <c r="A134" t="str">
        <f ca="1"/>
        <v>6_7 Villa</v>
      </c>
      <c r="B134">
        <f ca="1"/>
        <v>4</v>
      </c>
      <c r="C134">
        <f ca="1"/>
        <v>0</v>
      </c>
      <c r="D134">
        <f ca="1"/>
        <v>0</v>
      </c>
      <c r="E134">
        <f ca="1"/>
        <v>0</v>
      </c>
      <c r="F134">
        <f ca="1"/>
        <v>0</v>
      </c>
      <c r="G134">
        <f ca="1"/>
        <v>0</v>
      </c>
      <c r="H134">
        <f ca="1"/>
        <v>0</v>
      </c>
      <c r="I134">
        <f ca="1"/>
        <v>0</v>
      </c>
      <c r="J134" t="str">
        <f ca="1"/>
        <v>1:28</v>
      </c>
      <c r="K134" t="b">
        <f ca="1"/>
        <v>0</v>
      </c>
      <c r="L134" t="b">
        <f ca="1"/>
        <v>0</v>
      </c>
      <c r="M134" t="b">
        <f ca="1"/>
        <v>1</v>
      </c>
      <c r="N134" t="str">
        <f ca="1"/>
        <v>Smoke</v>
      </c>
      <c r="O134" t="b">
        <f ca="1"/>
        <v>0</v>
      </c>
      <c r="P134">
        <f ca="1"/>
        <v>0</v>
      </c>
      <c r="Q134">
        <f ca="1"/>
        <v>0</v>
      </c>
      <c r="R134">
        <f ca="1"/>
        <v>0</v>
      </c>
      <c r="S134">
        <f ca="1"/>
        <v>0</v>
      </c>
      <c r="T134">
        <f ca="1"/>
        <v>0</v>
      </c>
      <c r="U134">
        <f ca="1"/>
        <v>0</v>
      </c>
      <c r="V134">
        <f ca="1"/>
        <v>0</v>
      </c>
      <c r="W134">
        <f ca="1"/>
        <v>0</v>
      </c>
      <c r="X134">
        <f ca="1"/>
        <v>0</v>
      </c>
      <c r="Y134">
        <f ca="1"/>
        <v>0</v>
      </c>
      <c r="Z134">
        <f ca="1"/>
        <v>4</v>
      </c>
      <c r="AA134">
        <f ca="1"/>
        <v>0</v>
      </c>
      <c r="AB134">
        <f ca="1"/>
        <v>0</v>
      </c>
      <c r="AC134">
        <f ca="1"/>
        <v>0</v>
      </c>
      <c r="AD134">
        <f ca="1"/>
        <v>0</v>
      </c>
      <c r="AE134">
        <f ca="1"/>
        <v>0</v>
      </c>
      <c r="AF134">
        <f ca="1"/>
        <v>0</v>
      </c>
      <c r="AG134">
        <f ca="1"/>
        <v>0</v>
      </c>
      <c r="AH134">
        <f ca="1"/>
        <v>0</v>
      </c>
      <c r="AI134">
        <f ca="1"/>
        <v>0</v>
      </c>
      <c r="AJ134">
        <f ca="1"/>
        <v>0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  <c r="AQ134">
        <f ca="1"/>
        <v>0</v>
      </c>
      <c r="AR134">
        <f ca="1"/>
        <v>0</v>
      </c>
      <c r="AS134">
        <f ca="1"/>
        <v>0</v>
      </c>
      <c r="AT134">
        <f ca="1"/>
        <v>0</v>
      </c>
      <c r="AU134">
        <f ca="1"/>
        <v>0</v>
      </c>
      <c r="AV134">
        <f ca="1"/>
        <v>0</v>
      </c>
      <c r="AW134">
        <f ca="1"/>
        <v>0</v>
      </c>
      <c r="AX134">
        <f ca="1"/>
        <v>0</v>
      </c>
      <c r="AY134">
        <f ca="1"/>
        <v>0</v>
      </c>
      <c r="AZ134">
        <f ca="1"/>
        <v>0</v>
      </c>
      <c r="BA134">
        <f ca="1"/>
        <v>0</v>
      </c>
      <c r="BB134">
        <f ca="1"/>
        <v>0</v>
      </c>
      <c r="BC134">
        <f ca="1"/>
        <v>0</v>
      </c>
      <c r="BD134">
        <f ca="1"/>
        <v>0</v>
      </c>
      <c r="BE134">
        <f ca="1"/>
        <v>0</v>
      </c>
      <c r="BF134">
        <f ca="1"/>
        <v>0</v>
      </c>
      <c r="BG134">
        <f ca="1"/>
        <v>0</v>
      </c>
      <c r="BH134">
        <f ca="1"/>
        <v>0</v>
      </c>
      <c r="BI134">
        <f ca="1"/>
        <v>0</v>
      </c>
      <c r="BJ134">
        <f ca="1"/>
        <v>0</v>
      </c>
      <c r="BK134">
        <f ca="1"/>
        <v>0</v>
      </c>
      <c r="BL134">
        <f ca="1"/>
        <v>0</v>
      </c>
      <c r="BM134">
        <f ca="1"/>
        <v>0</v>
      </c>
      <c r="BN134">
        <f ca="1"/>
        <v>0</v>
      </c>
      <c r="BO134">
        <f ca="1"/>
        <v>0</v>
      </c>
      <c r="BP134">
        <f ca="1"/>
        <v>0</v>
      </c>
      <c r="BQ134">
        <f ca="1"/>
        <v>0</v>
      </c>
      <c r="BR134" t="str">
        <f ca="1"/>
        <v/>
      </c>
      <c r="BS134">
        <f ca="1"/>
        <v>0</v>
      </c>
      <c r="BT134">
        <f ca="1"/>
        <v>0</v>
      </c>
      <c r="BU134" t="b">
        <f ca="1"/>
        <v>0</v>
      </c>
      <c r="BV134" t="b">
        <f ca="1"/>
        <v>0</v>
      </c>
      <c r="BW134">
        <f ca="1"/>
        <v>0</v>
      </c>
      <c r="BX134">
        <f ca="1"/>
        <v>0</v>
      </c>
      <c r="BY134">
        <f ca="1"/>
        <v>0</v>
      </c>
      <c r="BZ134">
        <f ca="1"/>
        <v>0</v>
      </c>
      <c r="CA134">
        <f ca="1"/>
        <v>0</v>
      </c>
      <c r="CB134">
        <f ca="1"/>
        <v>0</v>
      </c>
      <c r="CC134" t="b">
        <f ca="1"/>
        <v>0</v>
      </c>
      <c r="CD134" t="b">
        <f ca="1"/>
        <v>0</v>
      </c>
      <c r="CE134">
        <f ca="1"/>
        <v>0</v>
      </c>
      <c r="CF134">
        <f ca="1"/>
        <v>0</v>
      </c>
      <c r="CG134">
        <f ca="1"/>
        <v>0</v>
      </c>
      <c r="CH134">
        <f ca="1"/>
        <v>88</v>
      </c>
      <c r="CI134">
        <f ca="1"/>
        <v>92</v>
      </c>
      <c r="CJ134">
        <f ca="1"/>
        <v>0</v>
      </c>
      <c r="CK134">
        <f ca="1"/>
        <v>0</v>
      </c>
      <c r="CL134">
        <f ca="1"/>
        <v>0</v>
      </c>
      <c r="CM134">
        <f ca="1"/>
        <v>0</v>
      </c>
      <c r="CN134">
        <f ca="1"/>
        <v>0</v>
      </c>
      <c r="CO134">
        <f ca="1"/>
        <v>0</v>
      </c>
      <c r="CP134">
        <f ca="1"/>
        <v>0</v>
      </c>
      <c r="CQ134">
        <f ca="1"/>
        <v>0</v>
      </c>
      <c r="CR134">
        <f ca="1"/>
        <v>0</v>
      </c>
      <c r="CS134">
        <f ca="1"/>
        <v>0</v>
      </c>
      <c r="CT134">
        <f ca="1"/>
        <v>0</v>
      </c>
      <c r="CU134" t="b">
        <f ca="1"/>
        <v>1</v>
      </c>
      <c r="CV134" t="b">
        <f ca="1"/>
        <v>0</v>
      </c>
      <c r="CW134" t="b">
        <f ca="1"/>
        <v>0</v>
      </c>
      <c r="CX134">
        <f ca="1"/>
        <v>92</v>
      </c>
      <c r="CY134">
        <f ca="1"/>
        <v>1</v>
      </c>
      <c r="CZ134">
        <f ca="1"/>
        <v>0</v>
      </c>
      <c r="DA134">
        <f ca="1"/>
        <v>0</v>
      </c>
      <c r="DB134" t="b">
        <f ca="1"/>
        <v>0</v>
      </c>
      <c r="DC134" t="b">
        <f ca="1"/>
        <v>0</v>
      </c>
      <c r="DD134">
        <f ca="1"/>
        <v>0</v>
      </c>
      <c r="DE134" t="b">
        <f ca="1"/>
        <v>0</v>
      </c>
      <c r="DF134">
        <f ca="1"/>
        <v>0</v>
      </c>
    </row>
    <row r="135" spans="1:110" x14ac:dyDescent="0.2">
      <c r="A135" t="str">
        <f ca="1"/>
        <v>6_7 Villa</v>
      </c>
      <c r="B135">
        <f ca="1"/>
        <v>5</v>
      </c>
      <c r="C135">
        <f ca="1"/>
        <v>0</v>
      </c>
      <c r="D135">
        <f ca="1"/>
        <v>0</v>
      </c>
      <c r="E135">
        <f ca="1"/>
        <v>0</v>
      </c>
      <c r="F135">
        <f ca="1"/>
        <v>0</v>
      </c>
      <c r="G135">
        <f ca="1"/>
        <v>0</v>
      </c>
      <c r="H135">
        <f ca="1"/>
        <v>0</v>
      </c>
      <c r="I135">
        <f ca="1"/>
        <v>0</v>
      </c>
      <c r="J135">
        <f ca="1"/>
        <v>0</v>
      </c>
      <c r="K135" t="b">
        <f ca="1"/>
        <v>0</v>
      </c>
      <c r="L135" t="b">
        <f ca="1"/>
        <v>0</v>
      </c>
      <c r="M135" t="b">
        <f ca="1"/>
        <v>0</v>
      </c>
      <c r="N135" t="str">
        <f ca="1"/>
        <v>Maestro</v>
      </c>
      <c r="O135" t="b">
        <f ca="1"/>
        <v>0</v>
      </c>
      <c r="P135">
        <f ca="1"/>
        <v>0</v>
      </c>
      <c r="Q135">
        <f ca="1"/>
        <v>0</v>
      </c>
      <c r="R135">
        <f ca="1"/>
        <v>0</v>
      </c>
      <c r="S135">
        <f ca="1"/>
        <v>0</v>
      </c>
      <c r="T135">
        <f ca="1"/>
        <v>0</v>
      </c>
      <c r="U135">
        <f ca="1"/>
        <v>0</v>
      </c>
      <c r="V135">
        <f ca="1"/>
        <v>0</v>
      </c>
      <c r="W135">
        <f ca="1"/>
        <v>0</v>
      </c>
      <c r="X135">
        <f ca="1"/>
        <v>0</v>
      </c>
      <c r="Y135">
        <f ca="1"/>
        <v>0</v>
      </c>
      <c r="Z135">
        <f ca="1"/>
        <v>5</v>
      </c>
      <c r="AA135">
        <f ca="1"/>
        <v>0</v>
      </c>
      <c r="AB135">
        <f ca="1"/>
        <v>0</v>
      </c>
      <c r="AC135">
        <f ca="1"/>
        <v>0</v>
      </c>
      <c r="AD135">
        <f ca="1"/>
        <v>0</v>
      </c>
      <c r="AE135">
        <f ca="1"/>
        <v>0</v>
      </c>
      <c r="AF135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0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  <c r="AQ135">
        <f ca="1"/>
        <v>0</v>
      </c>
      <c r="AR135">
        <f ca="1"/>
        <v>0</v>
      </c>
      <c r="AS135">
        <f ca="1"/>
        <v>0</v>
      </c>
      <c r="AT135">
        <f ca="1"/>
        <v>0</v>
      </c>
      <c r="AU135">
        <f ca="1"/>
        <v>0</v>
      </c>
      <c r="AV135">
        <f ca="1"/>
        <v>0</v>
      </c>
      <c r="AW135">
        <f ca="1"/>
        <v>0</v>
      </c>
      <c r="AX135">
        <f ca="1"/>
        <v>0</v>
      </c>
      <c r="AY135">
        <f ca="1"/>
        <v>0</v>
      </c>
      <c r="AZ135">
        <f ca="1"/>
        <v>0</v>
      </c>
      <c r="BA135">
        <f ca="1"/>
        <v>0</v>
      </c>
      <c r="BB135">
        <f ca="1"/>
        <v>0</v>
      </c>
      <c r="BC135">
        <f ca="1"/>
        <v>0</v>
      </c>
      <c r="BD135">
        <f ca="1"/>
        <v>0</v>
      </c>
      <c r="BE135">
        <f ca="1"/>
        <v>0</v>
      </c>
      <c r="BF135">
        <f ca="1"/>
        <v>0</v>
      </c>
      <c r="BG135">
        <f ca="1"/>
        <v>0</v>
      </c>
      <c r="BH135">
        <f ca="1"/>
        <v>0</v>
      </c>
      <c r="BI135">
        <f ca="1"/>
        <v>0</v>
      </c>
      <c r="BJ135">
        <f ca="1"/>
        <v>0</v>
      </c>
      <c r="BK135">
        <f ca="1"/>
        <v>0</v>
      </c>
      <c r="BL135">
        <f ca="1"/>
        <v>0</v>
      </c>
      <c r="BM135">
        <f ca="1"/>
        <v>0</v>
      </c>
      <c r="BN135">
        <f ca="1"/>
        <v>0</v>
      </c>
      <c r="BO135">
        <f ca="1"/>
        <v>0</v>
      </c>
      <c r="BP135">
        <f ca="1"/>
        <v>0</v>
      </c>
      <c r="BQ135">
        <f ca="1"/>
        <v>0</v>
      </c>
      <c r="BR135" t="str">
        <f ca="1"/>
        <v/>
      </c>
      <c r="BS135">
        <f ca="1"/>
        <v>0</v>
      </c>
      <c r="BT135">
        <f ca="1"/>
        <v>0</v>
      </c>
      <c r="BU135" t="b">
        <f ca="1"/>
        <v>0</v>
      </c>
      <c r="BV135" t="b">
        <f ca="1"/>
        <v>0</v>
      </c>
      <c r="BW135">
        <f ca="1"/>
        <v>0</v>
      </c>
      <c r="BX135">
        <f ca="1"/>
        <v>0</v>
      </c>
      <c r="BY135">
        <f ca="1"/>
        <v>0</v>
      </c>
      <c r="BZ135">
        <f ca="1"/>
        <v>0</v>
      </c>
      <c r="CA135">
        <f ca="1"/>
        <v>2</v>
      </c>
      <c r="CB135">
        <f ca="1"/>
        <v>1</v>
      </c>
      <c r="CC135" t="b">
        <f ca="1"/>
        <v>0</v>
      </c>
      <c r="CD135" t="b">
        <f ca="1"/>
        <v>1</v>
      </c>
      <c r="CE135">
        <f ca="1"/>
        <v>0</v>
      </c>
      <c r="CF135">
        <f ca="1"/>
        <v>0</v>
      </c>
      <c r="CG135">
        <f ca="1"/>
        <v>0</v>
      </c>
      <c r="CH135">
        <f ca="1"/>
        <v>0</v>
      </c>
      <c r="CI135" t="b">
        <f ca="1"/>
        <v>0</v>
      </c>
      <c r="CJ135">
        <f ca="1"/>
        <v>0</v>
      </c>
      <c r="CK135">
        <f ca="1"/>
        <v>0</v>
      </c>
      <c r="CL135">
        <f ca="1"/>
        <v>0</v>
      </c>
      <c r="CM135">
        <f ca="1"/>
        <v>0</v>
      </c>
      <c r="CN135">
        <f ca="1"/>
        <v>0</v>
      </c>
      <c r="CO135">
        <f ca="1"/>
        <v>0</v>
      </c>
      <c r="CP135">
        <f ca="1"/>
        <v>0</v>
      </c>
      <c r="CQ135">
        <f ca="1"/>
        <v>0</v>
      </c>
      <c r="CR135">
        <f ca="1"/>
        <v>0</v>
      </c>
      <c r="CS135">
        <f ca="1"/>
        <v>0</v>
      </c>
      <c r="CT135">
        <f ca="1"/>
        <v>0</v>
      </c>
      <c r="CU135" t="b">
        <f ca="1"/>
        <v>1</v>
      </c>
      <c r="CV135" t="b">
        <f ca="1"/>
        <v>1</v>
      </c>
      <c r="CW135" t="b">
        <f ca="1"/>
        <v>0</v>
      </c>
      <c r="CX135" t="b">
        <f ca="1"/>
        <v>0</v>
      </c>
      <c r="CY135">
        <f ca="1"/>
        <v>2</v>
      </c>
      <c r="CZ135">
        <f ca="1"/>
        <v>2</v>
      </c>
      <c r="DA135">
        <f ca="1"/>
        <v>0</v>
      </c>
      <c r="DB135" t="b">
        <f ca="1"/>
        <v>0</v>
      </c>
      <c r="DC135" t="b">
        <f ca="1"/>
        <v>0</v>
      </c>
      <c r="DD135">
        <f ca="1"/>
        <v>0</v>
      </c>
      <c r="DE135" t="b">
        <f ca="1"/>
        <v>0</v>
      </c>
      <c r="DF135">
        <f ca="1"/>
        <v>1</v>
      </c>
    </row>
    <row r="136" spans="1:110" x14ac:dyDescent="0.2">
      <c r="A136" t="str">
        <f ca="1"/>
        <v>6_7 Villa</v>
      </c>
      <c r="B136">
        <f ca="1"/>
        <v>6</v>
      </c>
      <c r="C136">
        <f ca="1"/>
        <v>0</v>
      </c>
      <c r="D136">
        <f ca="1"/>
        <v>0</v>
      </c>
      <c r="E136">
        <f ca="1"/>
        <v>0</v>
      </c>
      <c r="F136">
        <f ca="1"/>
        <v>0</v>
      </c>
      <c r="G136">
        <f ca="1"/>
        <v>0</v>
      </c>
      <c r="H136">
        <f ca="1"/>
        <v>0</v>
      </c>
      <c r="I136">
        <f ca="1"/>
        <v>0</v>
      </c>
      <c r="J136" t="str">
        <f ca="1"/>
        <v>1:22</v>
      </c>
      <c r="K136" t="b">
        <f ca="1"/>
        <v>0</v>
      </c>
      <c r="L136" t="b">
        <f ca="1"/>
        <v>0</v>
      </c>
      <c r="M136" t="b">
        <f ca="1"/>
        <v>0</v>
      </c>
      <c r="N136" t="str">
        <f ca="1"/>
        <v>Azami</v>
      </c>
      <c r="O136" t="b">
        <f ca="1"/>
        <v>0</v>
      </c>
      <c r="P136">
        <f ca="1"/>
        <v>0</v>
      </c>
      <c r="Q136">
        <f ca="1"/>
        <v>0</v>
      </c>
      <c r="R136">
        <f ca="1"/>
        <v>0</v>
      </c>
      <c r="S136">
        <f ca="1"/>
        <v>0</v>
      </c>
      <c r="T136">
        <f ca="1"/>
        <v>0</v>
      </c>
      <c r="U136">
        <f ca="1"/>
        <v>0</v>
      </c>
      <c r="V136">
        <f ca="1"/>
        <v>0</v>
      </c>
      <c r="W136">
        <f ca="1"/>
        <v>0</v>
      </c>
      <c r="X136">
        <f ca="1"/>
        <v>0</v>
      </c>
      <c r="Y136">
        <f ca="1"/>
        <v>0</v>
      </c>
      <c r="Z136">
        <f ca="1"/>
        <v>6</v>
      </c>
      <c r="AA136">
        <f ca="1"/>
        <v>0</v>
      </c>
      <c r="AB136">
        <f ca="1"/>
        <v>0</v>
      </c>
      <c r="AC136">
        <f ca="1"/>
        <v>0</v>
      </c>
      <c r="AD136">
        <f ca="1"/>
        <v>0</v>
      </c>
      <c r="AE136">
        <f ca="1"/>
        <v>0</v>
      </c>
      <c r="AF136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0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  <c r="AQ136">
        <f ca="1"/>
        <v>0</v>
      </c>
      <c r="AR136">
        <f ca="1"/>
        <v>0</v>
      </c>
      <c r="AS136">
        <f ca="1"/>
        <v>0</v>
      </c>
      <c r="AT136">
        <f ca="1"/>
        <v>0</v>
      </c>
      <c r="AU136">
        <f ca="1"/>
        <v>0</v>
      </c>
      <c r="AV136">
        <f ca="1"/>
        <v>0</v>
      </c>
      <c r="AW136">
        <f ca="1"/>
        <v>0</v>
      </c>
      <c r="AX136">
        <f ca="1"/>
        <v>0</v>
      </c>
      <c r="AY136">
        <f ca="1"/>
        <v>0</v>
      </c>
      <c r="AZ136">
        <f ca="1"/>
        <v>0</v>
      </c>
      <c r="BA136">
        <f ca="1"/>
        <v>0</v>
      </c>
      <c r="BB136">
        <f ca="1"/>
        <v>0</v>
      </c>
      <c r="BC136">
        <f ca="1"/>
        <v>0</v>
      </c>
      <c r="BD136">
        <f ca="1"/>
        <v>0</v>
      </c>
      <c r="BE136">
        <f ca="1"/>
        <v>0</v>
      </c>
      <c r="BF136">
        <f ca="1"/>
        <v>0</v>
      </c>
      <c r="BG136">
        <f ca="1"/>
        <v>0</v>
      </c>
      <c r="BH136">
        <f ca="1"/>
        <v>0</v>
      </c>
      <c r="BI136">
        <f ca="1"/>
        <v>0</v>
      </c>
      <c r="BJ136">
        <f ca="1"/>
        <v>0</v>
      </c>
      <c r="BK136">
        <f ca="1"/>
        <v>0</v>
      </c>
      <c r="BL136">
        <f ca="1"/>
        <v>0</v>
      </c>
      <c r="BM136">
        <f ca="1"/>
        <v>0</v>
      </c>
      <c r="BN136">
        <f ca="1"/>
        <v>0</v>
      </c>
      <c r="BO136">
        <f ca="1"/>
        <v>0</v>
      </c>
      <c r="BP136">
        <f ca="1"/>
        <v>0</v>
      </c>
      <c r="BQ136">
        <f ca="1"/>
        <v>0</v>
      </c>
      <c r="BR136" t="str">
        <f ca="1"/>
        <v/>
      </c>
      <c r="BS136">
        <f ca="1"/>
        <v>0</v>
      </c>
      <c r="BT136">
        <f ca="1"/>
        <v>0</v>
      </c>
      <c r="BU136" t="b">
        <f ca="1"/>
        <v>0</v>
      </c>
      <c r="BV136" t="b">
        <f ca="1"/>
        <v>0</v>
      </c>
      <c r="BW136">
        <f ca="1"/>
        <v>0</v>
      </c>
      <c r="BX136">
        <f ca="1"/>
        <v>0</v>
      </c>
      <c r="BY136">
        <f ca="1"/>
        <v>0</v>
      </c>
      <c r="BZ136">
        <f ca="1"/>
        <v>0</v>
      </c>
      <c r="CA136">
        <f ca="1"/>
        <v>0</v>
      </c>
      <c r="CB136">
        <f ca="1"/>
        <v>0</v>
      </c>
      <c r="CC136" t="b">
        <f ca="1"/>
        <v>0</v>
      </c>
      <c r="CD136" t="b">
        <f ca="1"/>
        <v>0</v>
      </c>
      <c r="CE136">
        <f ca="1"/>
        <v>0</v>
      </c>
      <c r="CF136">
        <f ca="1"/>
        <v>0</v>
      </c>
      <c r="CG136">
        <f ca="1"/>
        <v>0</v>
      </c>
      <c r="CH136">
        <f ca="1"/>
        <v>82</v>
      </c>
      <c r="CI136">
        <f ca="1"/>
        <v>98</v>
      </c>
      <c r="CJ136">
        <f ca="1"/>
        <v>0</v>
      </c>
      <c r="CK136">
        <f ca="1"/>
        <v>0</v>
      </c>
      <c r="CL136">
        <f ca="1"/>
        <v>0</v>
      </c>
      <c r="CM136">
        <f ca="1"/>
        <v>0</v>
      </c>
      <c r="CN136">
        <f ca="1"/>
        <v>0</v>
      </c>
      <c r="CO136">
        <f ca="1"/>
        <v>0</v>
      </c>
      <c r="CP136">
        <f ca="1"/>
        <v>0</v>
      </c>
      <c r="CQ136">
        <f ca="1"/>
        <v>0</v>
      </c>
      <c r="CR136">
        <f ca="1"/>
        <v>0</v>
      </c>
      <c r="CS136">
        <f ca="1"/>
        <v>0</v>
      </c>
      <c r="CT136">
        <f ca="1"/>
        <v>0</v>
      </c>
      <c r="CU136" t="b">
        <f ca="1"/>
        <v>0</v>
      </c>
      <c r="CV136" t="b">
        <f ca="1"/>
        <v>0</v>
      </c>
      <c r="CW136">
        <f ca="1"/>
        <v>82</v>
      </c>
      <c r="CX136">
        <f ca="1"/>
        <v>98</v>
      </c>
      <c r="CY136">
        <f ca="1"/>
        <v>0</v>
      </c>
      <c r="CZ136">
        <f ca="1"/>
        <v>0</v>
      </c>
      <c r="DA136">
        <f ca="1"/>
        <v>0</v>
      </c>
      <c r="DB136" t="b">
        <f ca="1"/>
        <v>0</v>
      </c>
      <c r="DC136" t="b">
        <f ca="1"/>
        <v>0</v>
      </c>
      <c r="DD136">
        <f ca="1"/>
        <v>0</v>
      </c>
      <c r="DE136" t="b">
        <f ca="1"/>
        <v>0</v>
      </c>
      <c r="DF136">
        <f ca="1"/>
        <v>0</v>
      </c>
    </row>
    <row r="137" spans="1:110" x14ac:dyDescent="0.2">
      <c r="A137" t="str">
        <f ca="1"/>
        <v>6_7 Villa</v>
      </c>
      <c r="B137">
        <f ca="1"/>
        <v>7</v>
      </c>
      <c r="C137">
        <f ca="1"/>
        <v>0</v>
      </c>
      <c r="D137">
        <f ca="1"/>
        <v>0</v>
      </c>
      <c r="E137">
        <f ca="1"/>
        <v>0</v>
      </c>
      <c r="F137">
        <f ca="1"/>
        <v>0</v>
      </c>
      <c r="G137">
        <f ca="1"/>
        <v>0</v>
      </c>
      <c r="H137">
        <f ca="1"/>
        <v>0</v>
      </c>
      <c r="I137">
        <f ca="1"/>
        <v>0</v>
      </c>
      <c r="J137" t="str">
        <f ca="1"/>
        <v>0:07</v>
      </c>
      <c r="K137" t="b">
        <f ca="1"/>
        <v>0</v>
      </c>
      <c r="L137" t="b">
        <f ca="1"/>
        <v>0</v>
      </c>
      <c r="M137" t="b">
        <f ca="1"/>
        <v>0</v>
      </c>
      <c r="N137" t="str">
        <f ca="1"/>
        <v>Ace</v>
      </c>
      <c r="O137" t="b">
        <f ca="1"/>
        <v>0</v>
      </c>
      <c r="P137">
        <f ca="1"/>
        <v>0</v>
      </c>
      <c r="Q137">
        <f ca="1"/>
        <v>0</v>
      </c>
      <c r="R137">
        <f ca="1"/>
        <v>0</v>
      </c>
      <c r="S137">
        <f ca="1"/>
        <v>0</v>
      </c>
      <c r="T137">
        <f ca="1"/>
        <v>0</v>
      </c>
      <c r="U137">
        <f ca="1"/>
        <v>0</v>
      </c>
      <c r="V137">
        <f ca="1"/>
        <v>0</v>
      </c>
      <c r="W137">
        <f ca="1"/>
        <v>0</v>
      </c>
      <c r="X137">
        <f ca="1"/>
        <v>0</v>
      </c>
      <c r="Y137">
        <f ca="1"/>
        <v>0</v>
      </c>
      <c r="Z137">
        <f ca="1"/>
        <v>7</v>
      </c>
      <c r="AA137">
        <f ca="1"/>
        <v>0</v>
      </c>
      <c r="AB137">
        <f ca="1"/>
        <v>0</v>
      </c>
      <c r="AC137">
        <f ca="1"/>
        <v>0</v>
      </c>
      <c r="AD137">
        <f ca="1"/>
        <v>0</v>
      </c>
      <c r="AE137">
        <f ca="1"/>
        <v>0</v>
      </c>
      <c r="AF137">
        <f ca="1"/>
        <v>0</v>
      </c>
      <c r="AG137">
        <f ca="1"/>
        <v>0</v>
      </c>
      <c r="AH137">
        <f ca="1"/>
        <v>0</v>
      </c>
      <c r="AI137">
        <f ca="1"/>
        <v>0</v>
      </c>
      <c r="AJ137">
        <f ca="1"/>
        <v>0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  <c r="AQ137">
        <f ca="1"/>
        <v>0</v>
      </c>
      <c r="AR137">
        <f ca="1"/>
        <v>0</v>
      </c>
      <c r="AS137">
        <f ca="1"/>
        <v>0</v>
      </c>
      <c r="AT137">
        <f ca="1"/>
        <v>0</v>
      </c>
      <c r="AU137">
        <f ca="1"/>
        <v>0</v>
      </c>
      <c r="AV137">
        <f ca="1"/>
        <v>0</v>
      </c>
      <c r="AW137">
        <f ca="1"/>
        <v>0</v>
      </c>
      <c r="AX137">
        <f ca="1"/>
        <v>0</v>
      </c>
      <c r="AY137">
        <f ca="1"/>
        <v>0</v>
      </c>
      <c r="AZ137">
        <f ca="1"/>
        <v>0</v>
      </c>
      <c r="BA137">
        <f ca="1"/>
        <v>0</v>
      </c>
      <c r="BB137">
        <f ca="1"/>
        <v>0</v>
      </c>
      <c r="BC137">
        <f ca="1"/>
        <v>0</v>
      </c>
      <c r="BD137">
        <f ca="1"/>
        <v>0</v>
      </c>
      <c r="BE137">
        <f ca="1"/>
        <v>0</v>
      </c>
      <c r="BF137">
        <f ca="1"/>
        <v>0</v>
      </c>
      <c r="BG137">
        <f ca="1"/>
        <v>0</v>
      </c>
      <c r="BH137">
        <f ca="1"/>
        <v>0</v>
      </c>
      <c r="BI137">
        <f ca="1"/>
        <v>0</v>
      </c>
      <c r="BJ137">
        <f ca="1"/>
        <v>0</v>
      </c>
      <c r="BK137">
        <f ca="1"/>
        <v>0</v>
      </c>
      <c r="BL137">
        <f ca="1"/>
        <v>0</v>
      </c>
      <c r="BM137">
        <f ca="1"/>
        <v>0</v>
      </c>
      <c r="BN137">
        <f ca="1"/>
        <v>0</v>
      </c>
      <c r="BO137">
        <f ca="1"/>
        <v>0</v>
      </c>
      <c r="BP137">
        <f ca="1"/>
        <v>0</v>
      </c>
      <c r="BQ137">
        <f ca="1"/>
        <v>0</v>
      </c>
      <c r="BR137" t="str">
        <f ca="1"/>
        <v/>
      </c>
      <c r="BS137">
        <f ca="1"/>
        <v>0</v>
      </c>
      <c r="BT137">
        <f ca="1"/>
        <v>0</v>
      </c>
      <c r="BU137" t="b">
        <f ca="1"/>
        <v>0</v>
      </c>
      <c r="BV137" t="b">
        <f ca="1"/>
        <v>0</v>
      </c>
      <c r="BW137">
        <f ca="1"/>
        <v>0</v>
      </c>
      <c r="BX137">
        <f ca="1"/>
        <v>0</v>
      </c>
      <c r="BY137">
        <f ca="1"/>
        <v>0</v>
      </c>
      <c r="BZ137">
        <f ca="1"/>
        <v>0</v>
      </c>
      <c r="CA137">
        <f ca="1"/>
        <v>0</v>
      </c>
      <c r="CB137">
        <f ca="1"/>
        <v>0</v>
      </c>
      <c r="CC137" t="b">
        <f ca="1"/>
        <v>0</v>
      </c>
      <c r="CD137" t="b">
        <f ca="1"/>
        <v>0</v>
      </c>
      <c r="CE137">
        <f ca="1"/>
        <v>0</v>
      </c>
      <c r="CF137">
        <f ca="1"/>
        <v>0</v>
      </c>
      <c r="CG137">
        <f ca="1"/>
        <v>0</v>
      </c>
      <c r="CH137">
        <f ca="1"/>
        <v>7</v>
      </c>
      <c r="CI137">
        <f ca="1"/>
        <v>173</v>
      </c>
      <c r="CJ137">
        <f ca="1"/>
        <v>0</v>
      </c>
      <c r="CK137">
        <f ca="1"/>
        <v>0</v>
      </c>
      <c r="CL137">
        <f ca="1"/>
        <v>0</v>
      </c>
      <c r="CM137">
        <f ca="1"/>
        <v>0</v>
      </c>
      <c r="CN137">
        <f ca="1"/>
        <v>0</v>
      </c>
      <c r="CO137">
        <f ca="1"/>
        <v>0</v>
      </c>
      <c r="CP137">
        <f ca="1"/>
        <v>0</v>
      </c>
      <c r="CQ137">
        <f ca="1"/>
        <v>0</v>
      </c>
      <c r="CR137">
        <f ca="1"/>
        <v>0</v>
      </c>
      <c r="CS137">
        <f ca="1"/>
        <v>0</v>
      </c>
      <c r="CT137">
        <f ca="1"/>
        <v>0</v>
      </c>
      <c r="CU137" t="b">
        <f ca="1"/>
        <v>1</v>
      </c>
      <c r="CV137" t="b">
        <f ca="1"/>
        <v>0</v>
      </c>
      <c r="CW137" t="b">
        <f ca="1"/>
        <v>0</v>
      </c>
      <c r="CX137">
        <f ca="1"/>
        <v>55</v>
      </c>
      <c r="CY137">
        <f ca="1"/>
        <v>0</v>
      </c>
      <c r="CZ137">
        <f ca="1"/>
        <v>0</v>
      </c>
      <c r="DA137">
        <f ca="1"/>
        <v>0</v>
      </c>
      <c r="DB137" t="b">
        <f ca="1"/>
        <v>0</v>
      </c>
      <c r="DC137" t="b">
        <f ca="1"/>
        <v>0</v>
      </c>
      <c r="DD137">
        <f ca="1"/>
        <v>0</v>
      </c>
      <c r="DE137" t="b">
        <f ca="1"/>
        <v>0</v>
      </c>
      <c r="DF137">
        <f ca="1"/>
        <v>0</v>
      </c>
    </row>
    <row r="138" spans="1:110" x14ac:dyDescent="0.2">
      <c r="A138" t="str">
        <f ca="1"/>
        <v>6_7 Villa</v>
      </c>
      <c r="B138">
        <f ca="1"/>
        <v>8</v>
      </c>
      <c r="C138">
        <f ca="1"/>
        <v>0</v>
      </c>
      <c r="D138">
        <f ca="1"/>
        <v>0</v>
      </c>
      <c r="E138">
        <f ca="1"/>
        <v>0</v>
      </c>
      <c r="F138">
        <f ca="1"/>
        <v>0</v>
      </c>
      <c r="G138">
        <f ca="1"/>
        <v>0</v>
      </c>
      <c r="H138">
        <f ca="1"/>
        <v>0</v>
      </c>
      <c r="I138">
        <f ca="1"/>
        <v>0</v>
      </c>
      <c r="J138" t="str">
        <f ca="1"/>
        <v>0:29</v>
      </c>
      <c r="K138" t="b">
        <f ca="1"/>
        <v>0</v>
      </c>
      <c r="L138" t="b">
        <f ca="1"/>
        <v>1</v>
      </c>
      <c r="M138" t="b">
        <f ca="1"/>
        <v>0</v>
      </c>
      <c r="N138" t="str">
        <f ca="1"/>
        <v>Ace</v>
      </c>
      <c r="O138" t="b">
        <f ca="1"/>
        <v>0</v>
      </c>
      <c r="P138">
        <f ca="1"/>
        <v>0</v>
      </c>
      <c r="Q138">
        <f ca="1"/>
        <v>0</v>
      </c>
      <c r="R138">
        <f ca="1"/>
        <v>0</v>
      </c>
      <c r="S138">
        <f ca="1"/>
        <v>0</v>
      </c>
      <c r="T138">
        <f ca="1"/>
        <v>0</v>
      </c>
      <c r="U138">
        <f ca="1"/>
        <v>0</v>
      </c>
      <c r="V138">
        <f ca="1"/>
        <v>0</v>
      </c>
      <c r="W138">
        <f ca="1"/>
        <v>0</v>
      </c>
      <c r="X138">
        <f ca="1"/>
        <v>0</v>
      </c>
      <c r="Y138">
        <f ca="1"/>
        <v>0</v>
      </c>
      <c r="Z138">
        <f ca="1"/>
        <v>8</v>
      </c>
      <c r="AA138">
        <f ca="1"/>
        <v>0</v>
      </c>
      <c r="AB138">
        <f ca="1"/>
        <v>0</v>
      </c>
      <c r="AC138">
        <f ca="1"/>
        <v>0</v>
      </c>
      <c r="AD138">
        <f ca="1"/>
        <v>0</v>
      </c>
      <c r="AE138">
        <f ca="1"/>
        <v>0</v>
      </c>
      <c r="AF138">
        <f ca="1"/>
        <v>0</v>
      </c>
      <c r="AG138">
        <f ca="1"/>
        <v>0</v>
      </c>
      <c r="AH138">
        <f ca="1"/>
        <v>0</v>
      </c>
      <c r="AI138">
        <f ca="1"/>
        <v>0</v>
      </c>
      <c r="AJ138">
        <f ca="1"/>
        <v>0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  <c r="AQ138">
        <f ca="1"/>
        <v>0</v>
      </c>
      <c r="AR138">
        <f ca="1"/>
        <v>0</v>
      </c>
      <c r="AS138">
        <f ca="1"/>
        <v>0</v>
      </c>
      <c r="AT138">
        <f ca="1"/>
        <v>0</v>
      </c>
      <c r="AU138">
        <f ca="1"/>
        <v>0</v>
      </c>
      <c r="AV138">
        <f ca="1"/>
        <v>0</v>
      </c>
      <c r="AW138">
        <f ca="1"/>
        <v>0</v>
      </c>
      <c r="AX138">
        <f ca="1"/>
        <v>0</v>
      </c>
      <c r="AY138">
        <f ca="1"/>
        <v>0</v>
      </c>
      <c r="AZ138">
        <f ca="1"/>
        <v>0</v>
      </c>
      <c r="BA138">
        <f ca="1"/>
        <v>0</v>
      </c>
      <c r="BB138">
        <f ca="1"/>
        <v>0</v>
      </c>
      <c r="BC138">
        <f ca="1"/>
        <v>0</v>
      </c>
      <c r="BD138">
        <f ca="1"/>
        <v>0</v>
      </c>
      <c r="BE138">
        <f ca="1"/>
        <v>0</v>
      </c>
      <c r="BF138">
        <f ca="1"/>
        <v>0</v>
      </c>
      <c r="BG138">
        <f ca="1"/>
        <v>0</v>
      </c>
      <c r="BH138">
        <f ca="1"/>
        <v>0</v>
      </c>
      <c r="BI138">
        <f ca="1"/>
        <v>0</v>
      </c>
      <c r="BJ138">
        <f ca="1"/>
        <v>0</v>
      </c>
      <c r="BK138">
        <f ca="1"/>
        <v>0</v>
      </c>
      <c r="BL138">
        <f ca="1"/>
        <v>0</v>
      </c>
      <c r="BM138">
        <f ca="1"/>
        <v>0</v>
      </c>
      <c r="BN138">
        <f ca="1"/>
        <v>0</v>
      </c>
      <c r="BO138">
        <f ca="1"/>
        <v>0</v>
      </c>
      <c r="BP138">
        <f ca="1"/>
        <v>0</v>
      </c>
      <c r="BQ138">
        <f ca="1"/>
        <v>0</v>
      </c>
      <c r="BR138" t="str">
        <f ca="1"/>
        <v/>
      </c>
      <c r="BS138">
        <f ca="1"/>
        <v>0</v>
      </c>
      <c r="BT138">
        <f ca="1"/>
        <v>0</v>
      </c>
      <c r="BU138" t="b">
        <f ca="1"/>
        <v>0</v>
      </c>
      <c r="BV138" t="b">
        <f ca="1"/>
        <v>0</v>
      </c>
      <c r="BW138">
        <f ca="1"/>
        <v>0</v>
      </c>
      <c r="BX138">
        <f ca="1"/>
        <v>0</v>
      </c>
      <c r="BY138">
        <f ca="1"/>
        <v>0</v>
      </c>
      <c r="BZ138">
        <f ca="1"/>
        <v>0</v>
      </c>
      <c r="CA138">
        <f ca="1"/>
        <v>2</v>
      </c>
      <c r="CB138">
        <f ca="1"/>
        <v>1</v>
      </c>
      <c r="CC138" t="b">
        <f ca="1"/>
        <v>1</v>
      </c>
      <c r="CD138" t="b">
        <f ca="1"/>
        <v>1</v>
      </c>
      <c r="CE138">
        <f ca="1"/>
        <v>0</v>
      </c>
      <c r="CF138">
        <f ca="1"/>
        <v>0</v>
      </c>
      <c r="CG138">
        <f ca="1"/>
        <v>0</v>
      </c>
      <c r="CH138">
        <f ca="1"/>
        <v>29</v>
      </c>
      <c r="CI138">
        <f ca="1"/>
        <v>151</v>
      </c>
      <c r="CJ138">
        <f ca="1"/>
        <v>0</v>
      </c>
      <c r="CK138">
        <f ca="1"/>
        <v>0</v>
      </c>
      <c r="CL138">
        <f ca="1"/>
        <v>0</v>
      </c>
      <c r="CM138">
        <f ca="1"/>
        <v>0</v>
      </c>
      <c r="CN138">
        <f ca="1"/>
        <v>0</v>
      </c>
      <c r="CO138">
        <f ca="1"/>
        <v>0</v>
      </c>
      <c r="CP138">
        <f ca="1"/>
        <v>0</v>
      </c>
      <c r="CQ138">
        <f ca="1"/>
        <v>0</v>
      </c>
      <c r="CR138">
        <f ca="1"/>
        <v>0</v>
      </c>
      <c r="CS138">
        <f ca="1"/>
        <v>0</v>
      </c>
      <c r="CT138">
        <f ca="1"/>
        <v>0</v>
      </c>
      <c r="CU138">
        <f ca="1"/>
        <v>0</v>
      </c>
      <c r="CV138">
        <f ca="1"/>
        <v>0</v>
      </c>
      <c r="CW138">
        <f ca="1"/>
        <v>0</v>
      </c>
      <c r="CX138">
        <f ca="1"/>
        <v>0</v>
      </c>
      <c r="CY138">
        <f ca="1"/>
        <v>0</v>
      </c>
      <c r="CZ138">
        <f ca="1"/>
        <v>0</v>
      </c>
      <c r="DA138">
        <f ca="1"/>
        <v>0</v>
      </c>
      <c r="DB138" t="b">
        <f ca="1"/>
        <v>1</v>
      </c>
      <c r="DC138" t="b">
        <f ca="1"/>
        <v>1</v>
      </c>
      <c r="DD138">
        <f ca="1"/>
        <v>0</v>
      </c>
      <c r="DE138" t="b">
        <f ca="1"/>
        <v>0</v>
      </c>
      <c r="DF138">
        <f ca="1"/>
        <v>0</v>
      </c>
    </row>
    <row r="139" spans="1:110" x14ac:dyDescent="0.2">
      <c r="A139" t="str">
        <f ca="1"/>
        <v>6_7 Villa</v>
      </c>
      <c r="B139">
        <f ca="1"/>
        <v>9</v>
      </c>
      <c r="C139">
        <f ca="1"/>
        <v>0</v>
      </c>
      <c r="D139">
        <f ca="1"/>
        <v>0</v>
      </c>
      <c r="E139">
        <f ca="1"/>
        <v>0</v>
      </c>
      <c r="F139">
        <f ca="1"/>
        <v>0</v>
      </c>
      <c r="G139">
        <f ca="1"/>
        <v>0</v>
      </c>
      <c r="H139">
        <f ca="1"/>
        <v>0</v>
      </c>
      <c r="I139">
        <f ca="1"/>
        <v>0</v>
      </c>
      <c r="J139" t="str">
        <f ca="1"/>
        <v>1:15</v>
      </c>
      <c r="K139" t="b">
        <f ca="1"/>
        <v>0</v>
      </c>
      <c r="L139" t="b">
        <f ca="1"/>
        <v>1</v>
      </c>
      <c r="M139" t="b">
        <f ca="1"/>
        <v>0</v>
      </c>
      <c r="N139" t="str">
        <f ca="1"/>
        <v>Ace</v>
      </c>
      <c r="O139" t="b">
        <f ca="1"/>
        <v>0</v>
      </c>
      <c r="P139">
        <f ca="1"/>
        <v>0</v>
      </c>
      <c r="Q139">
        <f ca="1"/>
        <v>0</v>
      </c>
      <c r="R139">
        <f ca="1"/>
        <v>0</v>
      </c>
      <c r="S139">
        <f ca="1"/>
        <v>0</v>
      </c>
      <c r="T139">
        <f ca="1"/>
        <v>0</v>
      </c>
      <c r="U139">
        <f ca="1"/>
        <v>0</v>
      </c>
      <c r="V139">
        <f ca="1"/>
        <v>0</v>
      </c>
      <c r="W139">
        <f ca="1"/>
        <v>0</v>
      </c>
      <c r="X139">
        <f ca="1"/>
        <v>0</v>
      </c>
      <c r="Y139">
        <f ca="1"/>
        <v>0</v>
      </c>
      <c r="Z139">
        <f ca="1"/>
        <v>9</v>
      </c>
      <c r="AA139">
        <f ca="1"/>
        <v>0</v>
      </c>
      <c r="AB139">
        <f ca="1"/>
        <v>0</v>
      </c>
      <c r="AC139">
        <f ca="1"/>
        <v>0</v>
      </c>
      <c r="AD139">
        <f ca="1"/>
        <v>0</v>
      </c>
      <c r="AE139">
        <f ca="1"/>
        <v>0</v>
      </c>
      <c r="AF139">
        <f ca="1"/>
        <v>0</v>
      </c>
      <c r="AG139">
        <f ca="1"/>
        <v>0</v>
      </c>
      <c r="AH139">
        <f ca="1"/>
        <v>0</v>
      </c>
      <c r="AI139">
        <f ca="1"/>
        <v>0</v>
      </c>
      <c r="AJ139">
        <f ca="1"/>
        <v>0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  <c r="AQ139">
        <f ca="1"/>
        <v>0</v>
      </c>
      <c r="AR139">
        <f ca="1"/>
        <v>0</v>
      </c>
      <c r="AS139">
        <f ca="1"/>
        <v>0</v>
      </c>
      <c r="AT139">
        <f ca="1"/>
        <v>0</v>
      </c>
      <c r="AU139">
        <f ca="1"/>
        <v>0</v>
      </c>
      <c r="AV139">
        <f ca="1"/>
        <v>0</v>
      </c>
      <c r="AW139">
        <f ca="1"/>
        <v>0</v>
      </c>
      <c r="AX139">
        <f ca="1"/>
        <v>0</v>
      </c>
      <c r="AY139">
        <f ca="1"/>
        <v>0</v>
      </c>
      <c r="AZ139">
        <f ca="1"/>
        <v>0</v>
      </c>
      <c r="BA139">
        <f ca="1"/>
        <v>0</v>
      </c>
      <c r="BB139">
        <f ca="1"/>
        <v>0</v>
      </c>
      <c r="BC139">
        <f ca="1"/>
        <v>0</v>
      </c>
      <c r="BD139">
        <f ca="1"/>
        <v>0</v>
      </c>
      <c r="BE139">
        <f ca="1"/>
        <v>0</v>
      </c>
      <c r="BF139">
        <f ca="1"/>
        <v>0</v>
      </c>
      <c r="BG139">
        <f ca="1"/>
        <v>0</v>
      </c>
      <c r="BH139">
        <f ca="1"/>
        <v>0</v>
      </c>
      <c r="BI139">
        <f ca="1"/>
        <v>0</v>
      </c>
      <c r="BJ139">
        <f ca="1"/>
        <v>0</v>
      </c>
      <c r="BK139">
        <f ca="1"/>
        <v>0</v>
      </c>
      <c r="BL139">
        <f ca="1"/>
        <v>0</v>
      </c>
      <c r="BM139">
        <f ca="1"/>
        <v>0</v>
      </c>
      <c r="BN139">
        <f ca="1"/>
        <v>0</v>
      </c>
      <c r="BO139">
        <f ca="1"/>
        <v>0</v>
      </c>
      <c r="BP139">
        <f ca="1"/>
        <v>0</v>
      </c>
      <c r="BQ139">
        <f ca="1"/>
        <v>0</v>
      </c>
      <c r="BR139" t="str">
        <f ca="1"/>
        <v/>
      </c>
      <c r="BS139">
        <f ca="1"/>
        <v>0</v>
      </c>
      <c r="BT139">
        <f ca="1"/>
        <v>0</v>
      </c>
      <c r="BU139" t="b">
        <f ca="1"/>
        <v>0</v>
      </c>
      <c r="BV139" t="b">
        <f ca="1"/>
        <v>0</v>
      </c>
      <c r="BW139">
        <f ca="1"/>
        <v>0</v>
      </c>
      <c r="BX139">
        <f ca="1"/>
        <v>0</v>
      </c>
      <c r="BY139">
        <f ca="1"/>
        <v>0</v>
      </c>
      <c r="BZ139">
        <f ca="1"/>
        <v>0</v>
      </c>
      <c r="CA139">
        <f ca="1"/>
        <v>0</v>
      </c>
      <c r="CB139">
        <f ca="1"/>
        <v>0</v>
      </c>
      <c r="CC139" t="b">
        <f ca="1"/>
        <v>0</v>
      </c>
      <c r="CD139" t="b">
        <f ca="1"/>
        <v>1</v>
      </c>
      <c r="CE139">
        <f ca="1"/>
        <v>0</v>
      </c>
      <c r="CF139">
        <f ca="1"/>
        <v>0</v>
      </c>
      <c r="CG139">
        <f ca="1"/>
        <v>0</v>
      </c>
      <c r="CH139">
        <f ca="1"/>
        <v>75</v>
      </c>
      <c r="CI139">
        <f ca="1"/>
        <v>105</v>
      </c>
      <c r="CJ139">
        <f ca="1"/>
        <v>0</v>
      </c>
      <c r="CK139">
        <f ca="1"/>
        <v>0</v>
      </c>
      <c r="CL139">
        <f ca="1"/>
        <v>0</v>
      </c>
      <c r="CM139">
        <f ca="1"/>
        <v>0</v>
      </c>
      <c r="CN139">
        <f ca="1"/>
        <v>0</v>
      </c>
      <c r="CO139">
        <f ca="1"/>
        <v>0</v>
      </c>
      <c r="CP139">
        <f ca="1"/>
        <v>0</v>
      </c>
      <c r="CQ139">
        <f ca="1"/>
        <v>0</v>
      </c>
      <c r="CR139">
        <f ca="1"/>
        <v>0</v>
      </c>
      <c r="CS139">
        <f ca="1"/>
        <v>0</v>
      </c>
      <c r="CT139">
        <f ca="1"/>
        <v>0</v>
      </c>
      <c r="CU139">
        <f ca="1"/>
        <v>0</v>
      </c>
      <c r="CV139">
        <f ca="1"/>
        <v>0</v>
      </c>
      <c r="CW139">
        <f ca="1"/>
        <v>0</v>
      </c>
      <c r="CX139">
        <f ca="1"/>
        <v>0</v>
      </c>
      <c r="CY139">
        <f ca="1"/>
        <v>0</v>
      </c>
      <c r="CZ139">
        <f ca="1"/>
        <v>0</v>
      </c>
      <c r="DA139">
        <f ca="1"/>
        <v>0</v>
      </c>
      <c r="DB139" t="b">
        <f ca="1"/>
        <v>1</v>
      </c>
      <c r="DC139" t="b">
        <f ca="1"/>
        <v>0</v>
      </c>
      <c r="DD139">
        <f ca="1"/>
        <v>0</v>
      </c>
      <c r="DE139" t="b">
        <f ca="1"/>
        <v>0</v>
      </c>
      <c r="DF139">
        <f ca="1"/>
        <v>0</v>
      </c>
    </row>
    <row r="140" spans="1:110" x14ac:dyDescent="0.2">
      <c r="A140" t="str">
        <f ca="1"/>
        <v>6_7 Villa</v>
      </c>
      <c r="B140">
        <f ca="1"/>
        <v>10</v>
      </c>
      <c r="C140">
        <f ca="1"/>
        <v>0</v>
      </c>
      <c r="D140">
        <f ca="1"/>
        <v>0</v>
      </c>
      <c r="E140">
        <f ca="1"/>
        <v>0</v>
      </c>
      <c r="F140">
        <f ca="1"/>
        <v>0</v>
      </c>
      <c r="G140">
        <f ca="1"/>
        <v>0</v>
      </c>
      <c r="H140">
        <f ca="1"/>
        <v>0</v>
      </c>
      <c r="I140">
        <f ca="1"/>
        <v>0</v>
      </c>
      <c r="J140">
        <f ca="1"/>
        <v>0</v>
      </c>
      <c r="K140" t="b">
        <f ca="1"/>
        <v>0</v>
      </c>
      <c r="L140" t="b">
        <f ca="1"/>
        <v>0</v>
      </c>
      <c r="M140" t="b">
        <f ca="1"/>
        <v>0</v>
      </c>
      <c r="N140" t="str">
        <f ca="1"/>
        <v>Ace</v>
      </c>
      <c r="O140" t="b">
        <f ca="1"/>
        <v>1</v>
      </c>
      <c r="P140">
        <f ca="1"/>
        <v>0</v>
      </c>
      <c r="Q140">
        <f ca="1"/>
        <v>0</v>
      </c>
      <c r="R140">
        <f ca="1"/>
        <v>0</v>
      </c>
      <c r="S140">
        <f ca="1"/>
        <v>0</v>
      </c>
      <c r="T140">
        <f ca="1"/>
        <v>0</v>
      </c>
      <c r="U140">
        <f ca="1"/>
        <v>0</v>
      </c>
      <c r="V140">
        <f ca="1"/>
        <v>0</v>
      </c>
      <c r="W140">
        <f ca="1"/>
        <v>0</v>
      </c>
      <c r="X140">
        <f ca="1"/>
        <v>0</v>
      </c>
      <c r="Y140">
        <f ca="1"/>
        <v>0</v>
      </c>
      <c r="Z140">
        <f ca="1"/>
        <v>10</v>
      </c>
      <c r="AA140">
        <f ca="1"/>
        <v>0</v>
      </c>
      <c r="AB140">
        <f ca="1"/>
        <v>0</v>
      </c>
      <c r="AC140">
        <f ca="1"/>
        <v>0</v>
      </c>
      <c r="AD140">
        <f ca="1"/>
        <v>0</v>
      </c>
      <c r="AE140">
        <f ca="1"/>
        <v>0</v>
      </c>
      <c r="AF140">
        <f ca="1"/>
        <v>0</v>
      </c>
      <c r="AG140">
        <f ca="1"/>
        <v>0</v>
      </c>
      <c r="AH140">
        <f ca="1"/>
        <v>0</v>
      </c>
      <c r="AI140">
        <f ca="1"/>
        <v>0</v>
      </c>
      <c r="AJ140">
        <f ca="1"/>
        <v>0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  <c r="AQ140">
        <f ca="1"/>
        <v>0</v>
      </c>
      <c r="AR140">
        <f ca="1"/>
        <v>0</v>
      </c>
      <c r="AS140">
        <f ca="1"/>
        <v>0</v>
      </c>
      <c r="AT140">
        <f ca="1"/>
        <v>0</v>
      </c>
      <c r="AU140">
        <f ca="1"/>
        <v>0</v>
      </c>
      <c r="AV140">
        <f ca="1"/>
        <v>0</v>
      </c>
      <c r="AW140">
        <f ca="1"/>
        <v>0</v>
      </c>
      <c r="AX140">
        <f ca="1"/>
        <v>0</v>
      </c>
      <c r="AY140">
        <f ca="1"/>
        <v>0</v>
      </c>
      <c r="AZ140">
        <f ca="1"/>
        <v>0</v>
      </c>
      <c r="BA140">
        <f ca="1"/>
        <v>0</v>
      </c>
      <c r="BB140">
        <f ca="1"/>
        <v>0</v>
      </c>
      <c r="BC140">
        <f ca="1"/>
        <v>0</v>
      </c>
      <c r="BD140">
        <f ca="1"/>
        <v>0</v>
      </c>
      <c r="BE140">
        <f ca="1"/>
        <v>0</v>
      </c>
      <c r="BF140">
        <f ca="1"/>
        <v>0</v>
      </c>
      <c r="BG140">
        <f ca="1"/>
        <v>0</v>
      </c>
      <c r="BH140">
        <f ca="1"/>
        <v>0</v>
      </c>
      <c r="BI140">
        <f ca="1"/>
        <v>0</v>
      </c>
      <c r="BJ140">
        <f ca="1"/>
        <v>0</v>
      </c>
      <c r="BK140">
        <f ca="1"/>
        <v>0</v>
      </c>
      <c r="BL140">
        <f ca="1"/>
        <v>0</v>
      </c>
      <c r="BM140">
        <f ca="1"/>
        <v>0</v>
      </c>
      <c r="BN140">
        <f ca="1"/>
        <v>0</v>
      </c>
      <c r="BO140">
        <f ca="1"/>
        <v>0</v>
      </c>
      <c r="BP140">
        <f ca="1"/>
        <v>0</v>
      </c>
      <c r="BQ140">
        <f ca="1"/>
        <v>0</v>
      </c>
      <c r="BR140" t="str">
        <f ca="1"/>
        <v/>
      </c>
      <c r="BS140">
        <f ca="1"/>
        <v>0</v>
      </c>
      <c r="BT140">
        <f ca="1"/>
        <v>0</v>
      </c>
      <c r="BU140" t="b">
        <f ca="1"/>
        <v>0</v>
      </c>
      <c r="BV140" t="b">
        <f ca="1"/>
        <v>0</v>
      </c>
      <c r="BW140">
        <f ca="1"/>
        <v>0</v>
      </c>
      <c r="BX140">
        <f ca="1"/>
        <v>0</v>
      </c>
      <c r="BY140">
        <f ca="1"/>
        <v>0</v>
      </c>
      <c r="BZ140">
        <f ca="1"/>
        <v>0</v>
      </c>
      <c r="CA140">
        <f ca="1"/>
        <v>1</v>
      </c>
      <c r="CB140">
        <f ca="1"/>
        <v>0</v>
      </c>
      <c r="CC140" t="b">
        <f ca="1"/>
        <v>0</v>
      </c>
      <c r="CD140" t="b">
        <f ca="1"/>
        <v>1</v>
      </c>
      <c r="CE140">
        <f ca="1"/>
        <v>0</v>
      </c>
      <c r="CF140">
        <f ca="1"/>
        <v>0</v>
      </c>
      <c r="CG140">
        <f ca="1"/>
        <v>0</v>
      </c>
      <c r="CH140">
        <f ca="1"/>
        <v>0</v>
      </c>
      <c r="CI140" t="b">
        <f ca="1"/>
        <v>0</v>
      </c>
      <c r="CJ140">
        <f ca="1"/>
        <v>0</v>
      </c>
      <c r="CK140">
        <f ca="1"/>
        <v>0</v>
      </c>
      <c r="CL140">
        <f ca="1"/>
        <v>0</v>
      </c>
      <c r="CM140">
        <f ca="1"/>
        <v>0</v>
      </c>
      <c r="CN140">
        <f ca="1"/>
        <v>0</v>
      </c>
      <c r="CO140">
        <f ca="1"/>
        <v>0</v>
      </c>
      <c r="CP140">
        <f ca="1"/>
        <v>0</v>
      </c>
      <c r="CQ140">
        <f ca="1"/>
        <v>0</v>
      </c>
      <c r="CR140">
        <f ca="1"/>
        <v>0</v>
      </c>
      <c r="CS140">
        <f ca="1"/>
        <v>0</v>
      </c>
      <c r="CT140">
        <f ca="1"/>
        <v>0</v>
      </c>
      <c r="CU140">
        <f ca="1"/>
        <v>0</v>
      </c>
      <c r="CV140">
        <f ca="1"/>
        <v>0</v>
      </c>
      <c r="CW140">
        <f ca="1"/>
        <v>0</v>
      </c>
      <c r="CX140">
        <f ca="1"/>
        <v>0</v>
      </c>
      <c r="CY140">
        <f ca="1"/>
        <v>0</v>
      </c>
      <c r="CZ140">
        <f ca="1"/>
        <v>0</v>
      </c>
      <c r="DA140">
        <f ca="1"/>
        <v>0</v>
      </c>
      <c r="DB140" t="b">
        <f ca="1"/>
        <v>0</v>
      </c>
      <c r="DC140" t="b">
        <f ca="1"/>
        <v>0</v>
      </c>
      <c r="DD140">
        <f ca="1"/>
        <v>0</v>
      </c>
      <c r="DE140" t="b">
        <f ca="1"/>
        <v>0</v>
      </c>
      <c r="DF140">
        <f ca="1"/>
        <v>0</v>
      </c>
    </row>
    <row r="141" spans="1:110" x14ac:dyDescent="0.2">
      <c r="A141" t="str">
        <f ca="1"/>
        <v>6_7 Villa</v>
      </c>
      <c r="B141">
        <f ca="1"/>
        <v>11</v>
      </c>
      <c r="C141">
        <f ca="1"/>
        <v>0</v>
      </c>
      <c r="D141">
        <f ca="1"/>
        <v>0</v>
      </c>
      <c r="E141">
        <f ca="1"/>
        <v>0</v>
      </c>
      <c r="F141">
        <f ca="1"/>
        <v>0</v>
      </c>
      <c r="G141">
        <f ca="1"/>
        <v>0</v>
      </c>
      <c r="H141">
        <f ca="1"/>
        <v>0</v>
      </c>
      <c r="I141">
        <f ca="1"/>
        <v>0</v>
      </c>
      <c r="J141">
        <f ca="1"/>
        <v>0</v>
      </c>
      <c r="K141" t="b">
        <f ca="1"/>
        <v>0</v>
      </c>
      <c r="L141" t="b">
        <f ca="1"/>
        <v>0</v>
      </c>
      <c r="M141" t="b">
        <f ca="1"/>
        <v>0</v>
      </c>
      <c r="N141" t="str">
        <f ca="1"/>
        <v>Ace</v>
      </c>
      <c r="O141" t="b">
        <f ca="1"/>
        <v>1</v>
      </c>
      <c r="P141">
        <f ca="1"/>
        <v>0</v>
      </c>
      <c r="Q141">
        <f ca="1"/>
        <v>0</v>
      </c>
      <c r="R141">
        <f ca="1"/>
        <v>0</v>
      </c>
      <c r="S141">
        <f ca="1"/>
        <v>0</v>
      </c>
      <c r="T141">
        <f ca="1"/>
        <v>0</v>
      </c>
      <c r="U141">
        <f ca="1"/>
        <v>0</v>
      </c>
      <c r="V141">
        <f ca="1"/>
        <v>0</v>
      </c>
      <c r="W141">
        <f ca="1"/>
        <v>0</v>
      </c>
      <c r="X141">
        <f ca="1"/>
        <v>0</v>
      </c>
      <c r="Y141">
        <f ca="1"/>
        <v>0</v>
      </c>
      <c r="Z141">
        <f ca="1"/>
        <v>11</v>
      </c>
      <c r="AA141">
        <f ca="1"/>
        <v>0</v>
      </c>
      <c r="AB141">
        <f ca="1"/>
        <v>0</v>
      </c>
      <c r="AC141">
        <f ca="1"/>
        <v>0</v>
      </c>
      <c r="AD141">
        <f ca="1"/>
        <v>0</v>
      </c>
      <c r="AE141">
        <f ca="1"/>
        <v>0</v>
      </c>
      <c r="AF141">
        <f ca="1"/>
        <v>0</v>
      </c>
      <c r="AG141">
        <f ca="1"/>
        <v>0</v>
      </c>
      <c r="AH141">
        <f ca="1"/>
        <v>0</v>
      </c>
      <c r="AI141">
        <f ca="1"/>
        <v>0</v>
      </c>
      <c r="AJ141">
        <f ca="1"/>
        <v>0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  <c r="AQ141">
        <f ca="1"/>
        <v>0</v>
      </c>
      <c r="AR141">
        <f ca="1"/>
        <v>0</v>
      </c>
      <c r="AS141">
        <f ca="1"/>
        <v>0</v>
      </c>
      <c r="AT141">
        <f ca="1"/>
        <v>0</v>
      </c>
      <c r="AU141">
        <f ca="1"/>
        <v>0</v>
      </c>
      <c r="AV141">
        <f ca="1"/>
        <v>0</v>
      </c>
      <c r="AW141">
        <f ca="1"/>
        <v>0</v>
      </c>
      <c r="AX141">
        <f ca="1"/>
        <v>0</v>
      </c>
      <c r="AY141">
        <f ca="1"/>
        <v>0</v>
      </c>
      <c r="AZ141">
        <f ca="1"/>
        <v>0</v>
      </c>
      <c r="BA141">
        <f ca="1"/>
        <v>0</v>
      </c>
      <c r="BB141">
        <f ca="1"/>
        <v>0</v>
      </c>
      <c r="BC141">
        <f ca="1"/>
        <v>0</v>
      </c>
      <c r="BD141">
        <f ca="1"/>
        <v>0</v>
      </c>
      <c r="BE141">
        <f ca="1"/>
        <v>0</v>
      </c>
      <c r="BF141">
        <f ca="1"/>
        <v>0</v>
      </c>
      <c r="BG141">
        <f ca="1"/>
        <v>0</v>
      </c>
      <c r="BH141">
        <f ca="1"/>
        <v>0</v>
      </c>
      <c r="BI141">
        <f ca="1"/>
        <v>0</v>
      </c>
      <c r="BJ141">
        <f ca="1"/>
        <v>0</v>
      </c>
      <c r="BK141">
        <f ca="1"/>
        <v>0</v>
      </c>
      <c r="BL141">
        <f ca="1"/>
        <v>0</v>
      </c>
      <c r="BM141">
        <f ca="1"/>
        <v>0</v>
      </c>
      <c r="BN141">
        <f ca="1"/>
        <v>0</v>
      </c>
      <c r="BO141">
        <f ca="1"/>
        <v>0</v>
      </c>
      <c r="BP141">
        <f ca="1"/>
        <v>0</v>
      </c>
      <c r="BQ141">
        <f ca="1"/>
        <v>0</v>
      </c>
      <c r="BR141" t="str">
        <f ca="1"/>
        <v/>
      </c>
      <c r="BS141">
        <f ca="1"/>
        <v>0</v>
      </c>
      <c r="BT141">
        <f ca="1"/>
        <v>0</v>
      </c>
      <c r="BU141" t="b">
        <f ca="1"/>
        <v>0</v>
      </c>
      <c r="BV141" t="b">
        <f ca="1"/>
        <v>0</v>
      </c>
      <c r="BW141">
        <f ca="1"/>
        <v>0</v>
      </c>
      <c r="BX141">
        <f ca="1"/>
        <v>0</v>
      </c>
      <c r="BY141">
        <f ca="1"/>
        <v>0</v>
      </c>
      <c r="BZ141">
        <f ca="1"/>
        <v>0</v>
      </c>
      <c r="CA141">
        <f ca="1"/>
        <v>2</v>
      </c>
      <c r="CB141">
        <f ca="1"/>
        <v>2</v>
      </c>
      <c r="CC141" t="b">
        <f ca="1"/>
        <v>0</v>
      </c>
      <c r="CD141" t="b">
        <f ca="1"/>
        <v>1</v>
      </c>
      <c r="CE141">
        <f ca="1"/>
        <v>0</v>
      </c>
      <c r="CF141">
        <f ca="1"/>
        <v>0</v>
      </c>
      <c r="CG141">
        <f ca="1"/>
        <v>0</v>
      </c>
      <c r="CH141">
        <f ca="1"/>
        <v>0</v>
      </c>
      <c r="CI141" t="b">
        <f ca="1"/>
        <v>0</v>
      </c>
      <c r="CJ141">
        <f ca="1"/>
        <v>0</v>
      </c>
      <c r="CK141">
        <f ca="1"/>
        <v>0</v>
      </c>
      <c r="CL141">
        <f ca="1"/>
        <v>0</v>
      </c>
      <c r="CM141">
        <f ca="1"/>
        <v>0</v>
      </c>
      <c r="CN141">
        <f ca="1"/>
        <v>0</v>
      </c>
      <c r="CO141">
        <f ca="1"/>
        <v>0</v>
      </c>
      <c r="CP141">
        <f ca="1"/>
        <v>0</v>
      </c>
      <c r="CQ141">
        <f ca="1"/>
        <v>0</v>
      </c>
      <c r="CR141">
        <f ca="1"/>
        <v>0</v>
      </c>
      <c r="CS141">
        <f ca="1"/>
        <v>0</v>
      </c>
      <c r="CT141">
        <f ca="1"/>
        <v>0</v>
      </c>
      <c r="CU141">
        <f ca="1"/>
        <v>0</v>
      </c>
      <c r="CV141">
        <f ca="1"/>
        <v>0</v>
      </c>
      <c r="CW141">
        <f ca="1"/>
        <v>0</v>
      </c>
      <c r="CX141">
        <f ca="1"/>
        <v>0</v>
      </c>
      <c r="CY141">
        <f ca="1"/>
        <v>0</v>
      </c>
      <c r="CZ141">
        <f ca="1"/>
        <v>0</v>
      </c>
      <c r="DA141">
        <f ca="1"/>
        <v>0</v>
      </c>
      <c r="DB141" t="b">
        <f ca="1"/>
        <v>0</v>
      </c>
      <c r="DC141" t="b">
        <f ca="1"/>
        <v>0</v>
      </c>
      <c r="DD141">
        <f ca="1"/>
        <v>0</v>
      </c>
      <c r="DE141" t="b">
        <f ca="1"/>
        <v>0</v>
      </c>
      <c r="DF141">
        <f ca="1"/>
        <v>0</v>
      </c>
    </row>
    <row r="142" spans="1:110" x14ac:dyDescent="0.2">
      <c r="A142" t="str">
        <f ca="1"/>
        <v>6_7 Villa</v>
      </c>
      <c r="B142">
        <f ca="1"/>
        <v>12</v>
      </c>
      <c r="C142">
        <f ca="1"/>
        <v>0</v>
      </c>
      <c r="D142">
        <f ca="1"/>
        <v>0</v>
      </c>
      <c r="E142">
        <f ca="1"/>
        <v>0</v>
      </c>
      <c r="F142">
        <f ca="1"/>
        <v>0</v>
      </c>
      <c r="G142">
        <f ca="1"/>
        <v>0</v>
      </c>
      <c r="H142">
        <f ca="1"/>
        <v>0</v>
      </c>
      <c r="I142">
        <f ca="1"/>
        <v>0</v>
      </c>
      <c r="J142" t="str">
        <f ca="1"/>
        <v>1:38</v>
      </c>
      <c r="K142" t="b">
        <f ca="1"/>
        <v>0</v>
      </c>
      <c r="L142" t="b">
        <f ca="1"/>
        <v>0</v>
      </c>
      <c r="M142" t="b">
        <f ca="1"/>
        <v>0</v>
      </c>
      <c r="N142" t="str">
        <f ca="1"/>
        <v>Ace</v>
      </c>
      <c r="O142" t="b">
        <f ca="1"/>
        <v>0</v>
      </c>
      <c r="P142">
        <f ca="1"/>
        <v>0</v>
      </c>
      <c r="Q142">
        <f ca="1"/>
        <v>0</v>
      </c>
      <c r="R142">
        <f ca="1"/>
        <v>0</v>
      </c>
      <c r="S142">
        <f ca="1"/>
        <v>0</v>
      </c>
      <c r="T142">
        <f ca="1"/>
        <v>0</v>
      </c>
      <c r="U142">
        <f ca="1"/>
        <v>0</v>
      </c>
      <c r="V142">
        <f ca="1"/>
        <v>0</v>
      </c>
      <c r="W142">
        <f ca="1"/>
        <v>0</v>
      </c>
      <c r="X142">
        <f ca="1"/>
        <v>0</v>
      </c>
      <c r="Y142">
        <f ca="1"/>
        <v>0</v>
      </c>
      <c r="Z142">
        <f ca="1"/>
        <v>12</v>
      </c>
      <c r="AA142">
        <f ca="1"/>
        <v>0</v>
      </c>
      <c r="AB142">
        <f ca="1"/>
        <v>0</v>
      </c>
      <c r="AC142">
        <f ca="1"/>
        <v>0</v>
      </c>
      <c r="AD142">
        <f ca="1"/>
        <v>0</v>
      </c>
      <c r="AE142">
        <f ca="1"/>
        <v>0</v>
      </c>
      <c r="AF142">
        <f ca="1"/>
        <v>0</v>
      </c>
      <c r="AG142">
        <f ca="1"/>
        <v>0</v>
      </c>
      <c r="AH142">
        <f ca="1"/>
        <v>0</v>
      </c>
      <c r="AI142">
        <f ca="1"/>
        <v>0</v>
      </c>
      <c r="AJ142">
        <f ca="1"/>
        <v>0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  <c r="AQ142">
        <f ca="1"/>
        <v>0</v>
      </c>
      <c r="AR142">
        <f ca="1"/>
        <v>0</v>
      </c>
      <c r="AS142">
        <f ca="1"/>
        <v>0</v>
      </c>
      <c r="AT142">
        <f ca="1"/>
        <v>0</v>
      </c>
      <c r="AU142">
        <f ca="1"/>
        <v>0</v>
      </c>
      <c r="AV142">
        <f ca="1"/>
        <v>0</v>
      </c>
      <c r="AW142">
        <f ca="1"/>
        <v>0</v>
      </c>
      <c r="AX142">
        <f ca="1"/>
        <v>0</v>
      </c>
      <c r="AY142">
        <f ca="1"/>
        <v>0</v>
      </c>
      <c r="AZ142">
        <f ca="1"/>
        <v>0</v>
      </c>
      <c r="BA142">
        <f ca="1"/>
        <v>0</v>
      </c>
      <c r="BB142">
        <f ca="1"/>
        <v>0</v>
      </c>
      <c r="BC142">
        <f ca="1"/>
        <v>0</v>
      </c>
      <c r="BD142">
        <f ca="1"/>
        <v>0</v>
      </c>
      <c r="BE142">
        <f ca="1"/>
        <v>0</v>
      </c>
      <c r="BF142">
        <f ca="1"/>
        <v>0</v>
      </c>
      <c r="BG142">
        <f ca="1"/>
        <v>0</v>
      </c>
      <c r="BH142">
        <f ca="1"/>
        <v>0</v>
      </c>
      <c r="BI142">
        <f ca="1"/>
        <v>0</v>
      </c>
      <c r="BJ142">
        <f ca="1"/>
        <v>0</v>
      </c>
      <c r="BK142">
        <f ca="1"/>
        <v>0</v>
      </c>
      <c r="BL142">
        <f ca="1"/>
        <v>0</v>
      </c>
      <c r="BM142">
        <f ca="1"/>
        <v>0</v>
      </c>
      <c r="BN142">
        <f ca="1"/>
        <v>0</v>
      </c>
      <c r="BO142">
        <f ca="1"/>
        <v>0</v>
      </c>
      <c r="BP142">
        <f ca="1"/>
        <v>0</v>
      </c>
      <c r="BQ142">
        <f ca="1"/>
        <v>0</v>
      </c>
      <c r="BR142" t="str">
        <f ca="1"/>
        <v/>
      </c>
      <c r="BS142">
        <f ca="1"/>
        <v>0</v>
      </c>
      <c r="BT142">
        <f ca="1"/>
        <v>0</v>
      </c>
      <c r="BU142" t="b">
        <f ca="1"/>
        <v>0</v>
      </c>
      <c r="BV142" t="b">
        <f ca="1"/>
        <v>0</v>
      </c>
      <c r="BW142">
        <f ca="1"/>
        <v>0</v>
      </c>
      <c r="BX142">
        <f ca="1"/>
        <v>0</v>
      </c>
      <c r="BY142">
        <f ca="1"/>
        <v>0</v>
      </c>
      <c r="BZ142">
        <f ca="1"/>
        <v>0</v>
      </c>
      <c r="CA142">
        <f ca="1"/>
        <v>0</v>
      </c>
      <c r="CB142">
        <f ca="1"/>
        <v>0</v>
      </c>
      <c r="CC142" t="b">
        <f ca="1"/>
        <v>0</v>
      </c>
      <c r="CD142" t="b">
        <f ca="1"/>
        <v>0</v>
      </c>
      <c r="CE142">
        <f ca="1"/>
        <v>0</v>
      </c>
      <c r="CF142">
        <f ca="1"/>
        <v>0</v>
      </c>
      <c r="CG142">
        <f ca="1"/>
        <v>0</v>
      </c>
      <c r="CH142">
        <f ca="1"/>
        <v>98</v>
      </c>
      <c r="CI142">
        <f ca="1"/>
        <v>82</v>
      </c>
      <c r="CJ142">
        <f ca="1"/>
        <v>0</v>
      </c>
      <c r="CK142">
        <f ca="1"/>
        <v>0</v>
      </c>
      <c r="CL142">
        <f ca="1"/>
        <v>0</v>
      </c>
      <c r="CM142">
        <f ca="1"/>
        <v>0</v>
      </c>
      <c r="CN142">
        <f ca="1"/>
        <v>0</v>
      </c>
      <c r="CO142">
        <f ca="1"/>
        <v>0</v>
      </c>
      <c r="CP142">
        <f ca="1"/>
        <v>0</v>
      </c>
      <c r="CQ142">
        <f ca="1"/>
        <v>0</v>
      </c>
      <c r="CR142">
        <f ca="1"/>
        <v>0</v>
      </c>
      <c r="CS142">
        <f ca="1"/>
        <v>0</v>
      </c>
      <c r="CT142">
        <f ca="1"/>
        <v>0</v>
      </c>
      <c r="CU142">
        <f ca="1"/>
        <v>0</v>
      </c>
      <c r="CV142">
        <f ca="1"/>
        <v>0</v>
      </c>
      <c r="CW142">
        <f ca="1"/>
        <v>0</v>
      </c>
      <c r="CX142">
        <f ca="1"/>
        <v>0</v>
      </c>
      <c r="CY142">
        <f ca="1"/>
        <v>0</v>
      </c>
      <c r="CZ142">
        <f ca="1"/>
        <v>0</v>
      </c>
      <c r="DA142">
        <f ca="1"/>
        <v>0</v>
      </c>
      <c r="DB142" t="b">
        <f ca="1"/>
        <v>0</v>
      </c>
      <c r="DC142" t="b">
        <f ca="1"/>
        <v>0</v>
      </c>
      <c r="DD142">
        <f ca="1"/>
        <v>0</v>
      </c>
      <c r="DE142" t="b">
        <f ca="1"/>
        <v>0</v>
      </c>
      <c r="DF142">
        <f ca="1"/>
        <v>0</v>
      </c>
    </row>
    <row r="143" spans="1:110" x14ac:dyDescent="0.2">
      <c r="A143" t="str">
        <f ca="1"/>
        <v>6_7 Villa</v>
      </c>
      <c r="B143">
        <f ca="1"/>
        <v>13</v>
      </c>
      <c r="C143">
        <f ca="1"/>
        <v>0</v>
      </c>
      <c r="D143">
        <f ca="1"/>
        <v>0</v>
      </c>
      <c r="E143">
        <f ca="1"/>
        <v>0</v>
      </c>
      <c r="F143">
        <f ca="1"/>
        <v>0</v>
      </c>
      <c r="G143">
        <f ca="1"/>
        <v>0</v>
      </c>
      <c r="H143">
        <f ca="1"/>
        <v>0</v>
      </c>
      <c r="I143">
        <f ca="1"/>
        <v>0</v>
      </c>
      <c r="J143">
        <f ca="1"/>
        <v>0</v>
      </c>
      <c r="K143" t="b">
        <f ca="1"/>
        <v>0</v>
      </c>
      <c r="L143" t="b">
        <f ca="1"/>
        <v>0</v>
      </c>
      <c r="M143" t="b">
        <f ca="1"/>
        <v>0</v>
      </c>
      <c r="N143" t="str">
        <f ca="1"/>
        <v>Ace</v>
      </c>
      <c r="O143" t="b">
        <f ca="1"/>
        <v>0</v>
      </c>
      <c r="P143">
        <f ca="1"/>
        <v>0</v>
      </c>
      <c r="Q143">
        <f ca="1"/>
        <v>0</v>
      </c>
      <c r="R143">
        <f ca="1"/>
        <v>0</v>
      </c>
      <c r="S143">
        <f ca="1"/>
        <v>0</v>
      </c>
      <c r="T143">
        <f ca="1"/>
        <v>0</v>
      </c>
      <c r="U143">
        <f ca="1"/>
        <v>0</v>
      </c>
      <c r="V143">
        <f ca="1"/>
        <v>0</v>
      </c>
      <c r="W143">
        <f ca="1"/>
        <v>0</v>
      </c>
      <c r="X143">
        <f ca="1"/>
        <v>0</v>
      </c>
      <c r="Y143">
        <f ca="1"/>
        <v>0</v>
      </c>
      <c r="Z143">
        <f ca="1"/>
        <v>13</v>
      </c>
      <c r="AA143">
        <f ca="1"/>
        <v>0</v>
      </c>
      <c r="AB143">
        <f ca="1"/>
        <v>0</v>
      </c>
      <c r="AC143">
        <f ca="1"/>
        <v>0</v>
      </c>
      <c r="AD143">
        <f ca="1"/>
        <v>0</v>
      </c>
      <c r="AE143">
        <f ca="1"/>
        <v>0</v>
      </c>
      <c r="AF143">
        <f ca="1"/>
        <v>0</v>
      </c>
      <c r="AG143">
        <f ca="1"/>
        <v>0</v>
      </c>
      <c r="AH143">
        <f ca="1"/>
        <v>0</v>
      </c>
      <c r="AI143">
        <f ca="1"/>
        <v>0</v>
      </c>
      <c r="AJ143">
        <f ca="1"/>
        <v>0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  <c r="AQ143">
        <f ca="1"/>
        <v>0</v>
      </c>
      <c r="AR143">
        <f ca="1"/>
        <v>0</v>
      </c>
      <c r="AS143">
        <f ca="1"/>
        <v>0</v>
      </c>
      <c r="AT143">
        <f ca="1"/>
        <v>0</v>
      </c>
      <c r="AU143">
        <f ca="1"/>
        <v>0</v>
      </c>
      <c r="AV143">
        <f ca="1"/>
        <v>0</v>
      </c>
      <c r="AW143">
        <f ca="1"/>
        <v>0</v>
      </c>
      <c r="AX143">
        <f ca="1"/>
        <v>0</v>
      </c>
      <c r="AY143">
        <f ca="1"/>
        <v>0</v>
      </c>
      <c r="AZ143">
        <f ca="1"/>
        <v>0</v>
      </c>
      <c r="BA143">
        <f ca="1"/>
        <v>0</v>
      </c>
      <c r="BB143">
        <f ca="1"/>
        <v>0</v>
      </c>
      <c r="BC143">
        <f ca="1"/>
        <v>0</v>
      </c>
      <c r="BD143">
        <f ca="1"/>
        <v>0</v>
      </c>
      <c r="BE143">
        <f ca="1"/>
        <v>0</v>
      </c>
      <c r="BF143">
        <f ca="1"/>
        <v>0</v>
      </c>
      <c r="BG143">
        <f ca="1"/>
        <v>0</v>
      </c>
      <c r="BH143">
        <f ca="1"/>
        <v>0</v>
      </c>
      <c r="BI143">
        <f ca="1"/>
        <v>0</v>
      </c>
      <c r="BJ143">
        <f ca="1"/>
        <v>0</v>
      </c>
      <c r="BK143">
        <f ca="1"/>
        <v>0</v>
      </c>
      <c r="BL143">
        <f ca="1"/>
        <v>0</v>
      </c>
      <c r="BM143">
        <f ca="1"/>
        <v>0</v>
      </c>
      <c r="BN143">
        <f ca="1"/>
        <v>0</v>
      </c>
      <c r="BO143">
        <f ca="1"/>
        <v>0</v>
      </c>
      <c r="BP143">
        <f ca="1"/>
        <v>0</v>
      </c>
      <c r="BQ143">
        <f ca="1"/>
        <v>0</v>
      </c>
      <c r="BR143" t="str">
        <f ca="1"/>
        <v/>
      </c>
      <c r="BS143">
        <f ca="1"/>
        <v>0</v>
      </c>
      <c r="BT143">
        <f ca="1"/>
        <v>0</v>
      </c>
      <c r="BU143" t="b">
        <f ca="1"/>
        <v>0</v>
      </c>
      <c r="BV143" t="b">
        <f ca="1"/>
        <v>0</v>
      </c>
      <c r="BW143">
        <f ca="1"/>
        <v>0</v>
      </c>
      <c r="BX143">
        <f ca="1"/>
        <v>0</v>
      </c>
      <c r="BY143">
        <f ca="1"/>
        <v>0</v>
      </c>
      <c r="BZ143">
        <f ca="1"/>
        <v>0</v>
      </c>
      <c r="CA143">
        <f ca="1"/>
        <v>0</v>
      </c>
      <c r="CB143">
        <f ca="1"/>
        <v>0</v>
      </c>
      <c r="CC143" t="b">
        <f ca="1"/>
        <v>0</v>
      </c>
      <c r="CD143" t="b">
        <f ca="1"/>
        <v>1</v>
      </c>
      <c r="CE143">
        <f ca="1"/>
        <v>0</v>
      </c>
      <c r="CF143">
        <f ca="1"/>
        <v>0</v>
      </c>
      <c r="CG143">
        <f ca="1"/>
        <v>0</v>
      </c>
      <c r="CH143">
        <f ca="1"/>
        <v>0</v>
      </c>
      <c r="CI143" t="b">
        <f ca="1"/>
        <v>0</v>
      </c>
      <c r="CJ143">
        <f ca="1"/>
        <v>0</v>
      </c>
      <c r="CK143">
        <f ca="1"/>
        <v>0</v>
      </c>
      <c r="CL143">
        <f ca="1"/>
        <v>0</v>
      </c>
      <c r="CM143">
        <f ca="1"/>
        <v>0</v>
      </c>
      <c r="CN143">
        <f ca="1"/>
        <v>0</v>
      </c>
      <c r="CO143">
        <f ca="1"/>
        <v>0</v>
      </c>
      <c r="CP143">
        <f ca="1"/>
        <v>0</v>
      </c>
      <c r="CQ143">
        <f ca="1"/>
        <v>0</v>
      </c>
      <c r="CR143">
        <f ca="1"/>
        <v>0</v>
      </c>
      <c r="CS143">
        <f ca="1"/>
        <v>0</v>
      </c>
      <c r="CT143">
        <f ca="1"/>
        <v>0</v>
      </c>
      <c r="CU143">
        <f ca="1"/>
        <v>0</v>
      </c>
      <c r="CV143">
        <f ca="1"/>
        <v>0</v>
      </c>
      <c r="CW143">
        <f ca="1"/>
        <v>0</v>
      </c>
      <c r="CX143">
        <f ca="1"/>
        <v>0</v>
      </c>
      <c r="CY143">
        <f ca="1"/>
        <v>0</v>
      </c>
      <c r="CZ143">
        <f ca="1"/>
        <v>0</v>
      </c>
      <c r="DA143">
        <f ca="1"/>
        <v>0</v>
      </c>
      <c r="DB143" t="b">
        <f ca="1"/>
        <v>0</v>
      </c>
      <c r="DC143" t="b">
        <f ca="1"/>
        <v>0</v>
      </c>
      <c r="DD143">
        <f ca="1"/>
        <v>0</v>
      </c>
      <c r="DE143" t="b">
        <f ca="1"/>
        <v>0</v>
      </c>
      <c r="DF143">
        <f ca="1"/>
        <v>0</v>
      </c>
    </row>
    <row r="144" spans="1:110" x14ac:dyDescent="0.2">
      <c r="A144" t="str">
        <f ca="1"/>
        <v>6_7 Villa</v>
      </c>
      <c r="B144">
        <f ca="1"/>
        <v>14</v>
      </c>
      <c r="C144">
        <f ca="1"/>
        <v>0</v>
      </c>
      <c r="D144">
        <f ca="1"/>
        <v>0</v>
      </c>
      <c r="E144">
        <f ca="1"/>
        <v>0</v>
      </c>
      <c r="F144">
        <f ca="1"/>
        <v>0</v>
      </c>
      <c r="G144">
        <f ca="1"/>
        <v>0</v>
      </c>
      <c r="H144">
        <f ca="1"/>
        <v>0</v>
      </c>
      <c r="I144">
        <f ca="1"/>
        <v>0</v>
      </c>
      <c r="J144" t="str">
        <f ca="1"/>
        <v>2:05</v>
      </c>
      <c r="K144" t="b">
        <f ca="1"/>
        <v>0</v>
      </c>
      <c r="L144" t="b">
        <f ca="1"/>
        <v>0</v>
      </c>
      <c r="M144" t="b">
        <f ca="1"/>
        <v>1</v>
      </c>
      <c r="N144" t="str">
        <f ca="1"/>
        <v>Maestro</v>
      </c>
      <c r="O144" t="b">
        <f ca="1"/>
        <v>0</v>
      </c>
      <c r="P144">
        <f ca="1"/>
        <v>0</v>
      </c>
      <c r="Q144">
        <f ca="1"/>
        <v>0</v>
      </c>
      <c r="R144">
        <f ca="1"/>
        <v>0</v>
      </c>
      <c r="S144">
        <f ca="1"/>
        <v>0</v>
      </c>
      <c r="T144">
        <f ca="1"/>
        <v>0</v>
      </c>
      <c r="U144">
        <f ca="1"/>
        <v>0</v>
      </c>
      <c r="V144">
        <f ca="1"/>
        <v>0</v>
      </c>
      <c r="W144">
        <f ca="1"/>
        <v>0</v>
      </c>
      <c r="X144">
        <f ca="1"/>
        <v>0</v>
      </c>
      <c r="Y144">
        <f ca="1"/>
        <v>0</v>
      </c>
      <c r="Z144">
        <f ca="1"/>
        <v>14</v>
      </c>
      <c r="AA144">
        <f ca="1"/>
        <v>0</v>
      </c>
      <c r="AB144">
        <f ca="1"/>
        <v>0</v>
      </c>
      <c r="AC144">
        <f ca="1"/>
        <v>0</v>
      </c>
      <c r="AD144">
        <f ca="1"/>
        <v>0</v>
      </c>
      <c r="AE144">
        <f ca="1"/>
        <v>0</v>
      </c>
      <c r="AF144">
        <f ca="1"/>
        <v>0</v>
      </c>
      <c r="AG144">
        <f ca="1"/>
        <v>0</v>
      </c>
      <c r="AH144">
        <f ca="1"/>
        <v>0</v>
      </c>
      <c r="AI144">
        <f ca="1"/>
        <v>0</v>
      </c>
      <c r="AJ144">
        <f ca="1"/>
        <v>0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  <c r="AQ144">
        <f ca="1"/>
        <v>0</v>
      </c>
      <c r="AR144">
        <f ca="1"/>
        <v>0</v>
      </c>
      <c r="AS144">
        <f ca="1"/>
        <v>0</v>
      </c>
      <c r="AT144">
        <f ca="1"/>
        <v>0</v>
      </c>
      <c r="AU144">
        <f ca="1"/>
        <v>0</v>
      </c>
      <c r="AV144">
        <f ca="1"/>
        <v>0</v>
      </c>
      <c r="AW144">
        <f ca="1"/>
        <v>0</v>
      </c>
      <c r="AX144">
        <f ca="1"/>
        <v>0</v>
      </c>
      <c r="AY144">
        <f ca="1"/>
        <v>0</v>
      </c>
      <c r="AZ144">
        <f ca="1"/>
        <v>0</v>
      </c>
      <c r="BA144">
        <f ca="1"/>
        <v>0</v>
      </c>
      <c r="BB144">
        <f ca="1"/>
        <v>0</v>
      </c>
      <c r="BC144">
        <f ca="1"/>
        <v>0</v>
      </c>
      <c r="BD144">
        <f ca="1"/>
        <v>0</v>
      </c>
      <c r="BE144">
        <f ca="1"/>
        <v>0</v>
      </c>
      <c r="BF144">
        <f ca="1"/>
        <v>0</v>
      </c>
      <c r="BG144">
        <f ca="1"/>
        <v>0</v>
      </c>
      <c r="BH144">
        <f ca="1"/>
        <v>0</v>
      </c>
      <c r="BI144">
        <f ca="1"/>
        <v>0</v>
      </c>
      <c r="BJ144">
        <f ca="1"/>
        <v>0</v>
      </c>
      <c r="BK144">
        <f ca="1"/>
        <v>0</v>
      </c>
      <c r="BL144">
        <f ca="1"/>
        <v>0</v>
      </c>
      <c r="BM144">
        <f ca="1"/>
        <v>0</v>
      </c>
      <c r="BN144">
        <f ca="1"/>
        <v>0</v>
      </c>
      <c r="BO144">
        <f ca="1"/>
        <v>0</v>
      </c>
      <c r="BP144">
        <f ca="1"/>
        <v>0</v>
      </c>
      <c r="BQ144">
        <f ca="1"/>
        <v>0</v>
      </c>
      <c r="BR144" t="str">
        <f ca="1"/>
        <v/>
      </c>
      <c r="BS144">
        <f ca="1"/>
        <v>0</v>
      </c>
      <c r="BT144">
        <f ca="1"/>
        <v>0</v>
      </c>
      <c r="BU144" t="b">
        <f ca="1"/>
        <v>0</v>
      </c>
      <c r="BV144" t="b">
        <f ca="1"/>
        <v>0</v>
      </c>
      <c r="BW144">
        <f ca="1"/>
        <v>0</v>
      </c>
      <c r="BX144">
        <f ca="1"/>
        <v>0</v>
      </c>
      <c r="BY144">
        <f ca="1"/>
        <v>0</v>
      </c>
      <c r="BZ144">
        <f ca="1"/>
        <v>0</v>
      </c>
      <c r="CA144">
        <f ca="1"/>
        <v>0</v>
      </c>
      <c r="CB144">
        <f ca="1"/>
        <v>0</v>
      </c>
      <c r="CC144" t="b">
        <f ca="1"/>
        <v>0</v>
      </c>
      <c r="CD144" t="b">
        <f ca="1"/>
        <v>0</v>
      </c>
      <c r="CE144">
        <f ca="1"/>
        <v>0</v>
      </c>
      <c r="CF144">
        <f ca="1"/>
        <v>0</v>
      </c>
      <c r="CG144">
        <f ca="1"/>
        <v>0</v>
      </c>
      <c r="CH144">
        <f ca="1"/>
        <v>125</v>
      </c>
      <c r="CI144">
        <f ca="1"/>
        <v>55</v>
      </c>
      <c r="CJ144">
        <f ca="1"/>
        <v>0</v>
      </c>
      <c r="CK144">
        <f ca="1"/>
        <v>0</v>
      </c>
      <c r="CL144">
        <f ca="1"/>
        <v>0</v>
      </c>
      <c r="CM144">
        <f ca="1"/>
        <v>0</v>
      </c>
      <c r="CN144">
        <f ca="1"/>
        <v>0</v>
      </c>
      <c r="CO144">
        <f ca="1"/>
        <v>0</v>
      </c>
      <c r="CP144">
        <f ca="1"/>
        <v>0</v>
      </c>
      <c r="CQ144">
        <f ca="1"/>
        <v>0</v>
      </c>
      <c r="CR144">
        <f ca="1"/>
        <v>0</v>
      </c>
      <c r="CS144">
        <f ca="1"/>
        <v>0</v>
      </c>
      <c r="CT144">
        <f ca="1"/>
        <v>0</v>
      </c>
      <c r="CU144">
        <f ca="1"/>
        <v>0</v>
      </c>
      <c r="CV144">
        <f ca="1"/>
        <v>0</v>
      </c>
      <c r="CW144">
        <f ca="1"/>
        <v>0</v>
      </c>
      <c r="CX144">
        <f ca="1"/>
        <v>0</v>
      </c>
      <c r="CY144">
        <f ca="1"/>
        <v>0</v>
      </c>
      <c r="CZ144">
        <f ca="1"/>
        <v>0</v>
      </c>
      <c r="DA144">
        <f ca="1"/>
        <v>0</v>
      </c>
      <c r="DB144" t="b">
        <f ca="1"/>
        <v>0</v>
      </c>
      <c r="DC144" t="b">
        <f ca="1"/>
        <v>0</v>
      </c>
      <c r="DD144">
        <f ca="1"/>
        <v>0</v>
      </c>
      <c r="DE144" t="b">
        <f ca="1"/>
        <v>0</v>
      </c>
      <c r="DF144">
        <f ca="1"/>
        <v>0</v>
      </c>
    </row>
    <row r="145" spans="1:110" x14ac:dyDescent="0.2">
      <c r="A145" t="str">
        <f ca="1"/>
        <v>6_7 Border</v>
      </c>
      <c r="B145">
        <f ca="1"/>
        <v>1</v>
      </c>
      <c r="C145">
        <f ca="1"/>
        <v>0</v>
      </c>
      <c r="D145">
        <f ca="1"/>
        <v>0</v>
      </c>
      <c r="E145">
        <f ca="1"/>
        <v>0</v>
      </c>
      <c r="F145">
        <f ca="1"/>
        <v>0</v>
      </c>
      <c r="G145">
        <f ca="1"/>
        <v>0</v>
      </c>
      <c r="H145">
        <f ca="1"/>
        <v>0</v>
      </c>
      <c r="I145">
        <f ca="1"/>
        <v>0</v>
      </c>
      <c r="J145" t="str">
        <f ca="1"/>
        <v>1:41</v>
      </c>
      <c r="K145" t="b">
        <f ca="1"/>
        <v>0</v>
      </c>
      <c r="L145" t="b">
        <f ca="1"/>
        <v>0</v>
      </c>
      <c r="M145" t="b">
        <f ca="1"/>
        <v>0</v>
      </c>
      <c r="N145" t="str">
        <f ca="1"/>
        <v>Ace</v>
      </c>
      <c r="O145" t="b">
        <f ca="1"/>
        <v>0</v>
      </c>
      <c r="P145">
        <f ca="1"/>
        <v>0</v>
      </c>
      <c r="Q145">
        <f ca="1"/>
        <v>0</v>
      </c>
      <c r="R145">
        <f ca="1"/>
        <v>0</v>
      </c>
      <c r="S145">
        <f ca="1"/>
        <v>0</v>
      </c>
      <c r="T145">
        <f ca="1"/>
        <v>0</v>
      </c>
      <c r="U145">
        <f ca="1"/>
        <v>0</v>
      </c>
      <c r="V145">
        <f ca="1"/>
        <v>0</v>
      </c>
      <c r="W145">
        <f ca="1"/>
        <v>0</v>
      </c>
      <c r="X145">
        <f ca="1"/>
        <v>0</v>
      </c>
      <c r="Y145">
        <f ca="1"/>
        <v>0</v>
      </c>
      <c r="Z145">
        <f ca="1"/>
        <v>1</v>
      </c>
      <c r="AA145">
        <f ca="1"/>
        <v>0</v>
      </c>
      <c r="AB145">
        <f ca="1"/>
        <v>0</v>
      </c>
      <c r="AC145">
        <f ca="1"/>
        <v>0</v>
      </c>
      <c r="AD145">
        <f ca="1"/>
        <v>0</v>
      </c>
      <c r="AE145">
        <f ca="1"/>
        <v>0</v>
      </c>
      <c r="AF145">
        <f ca="1"/>
        <v>0</v>
      </c>
      <c r="AG145">
        <f ca="1"/>
        <v>0</v>
      </c>
      <c r="AH145">
        <f ca="1"/>
        <v>0</v>
      </c>
      <c r="AI145">
        <f ca="1"/>
        <v>0</v>
      </c>
      <c r="AJ145">
        <f ca="1"/>
        <v>0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  <c r="AQ145">
        <f ca="1"/>
        <v>0</v>
      </c>
      <c r="AR145">
        <f ca="1"/>
        <v>0</v>
      </c>
      <c r="AS145">
        <f ca="1"/>
        <v>0</v>
      </c>
      <c r="AT145">
        <f ca="1"/>
        <v>0</v>
      </c>
      <c r="AU145">
        <f ca="1"/>
        <v>0</v>
      </c>
      <c r="AV145">
        <f ca="1"/>
        <v>0</v>
      </c>
      <c r="AW145">
        <f ca="1"/>
        <v>0</v>
      </c>
      <c r="AX145">
        <f ca="1"/>
        <v>0</v>
      </c>
      <c r="AY145">
        <f ca="1"/>
        <v>0</v>
      </c>
      <c r="AZ145">
        <f ca="1"/>
        <v>0</v>
      </c>
      <c r="BA145">
        <f ca="1"/>
        <v>0</v>
      </c>
      <c r="BB145">
        <f ca="1"/>
        <v>0</v>
      </c>
      <c r="BC145">
        <f ca="1"/>
        <v>0</v>
      </c>
      <c r="BD145">
        <f ca="1"/>
        <v>0</v>
      </c>
      <c r="BE145">
        <f ca="1"/>
        <v>0</v>
      </c>
      <c r="BF145">
        <f ca="1"/>
        <v>0</v>
      </c>
      <c r="BG145">
        <f ca="1"/>
        <v>0</v>
      </c>
      <c r="BH145">
        <f ca="1"/>
        <v>0</v>
      </c>
      <c r="BI145">
        <f ca="1"/>
        <v>0</v>
      </c>
      <c r="BJ145">
        <f ca="1"/>
        <v>0</v>
      </c>
      <c r="BK145">
        <f ca="1"/>
        <v>0</v>
      </c>
      <c r="BL145">
        <f ca="1"/>
        <v>0</v>
      </c>
      <c r="BM145">
        <f ca="1"/>
        <v>0</v>
      </c>
      <c r="BN145">
        <f ca="1"/>
        <v>0</v>
      </c>
      <c r="BO145">
        <f ca="1"/>
        <v>0</v>
      </c>
      <c r="BP145">
        <f ca="1"/>
        <v>0</v>
      </c>
      <c r="BQ145">
        <f ca="1"/>
        <v>0</v>
      </c>
      <c r="BR145" t="str">
        <f ca="1"/>
        <v/>
      </c>
      <c r="BS145">
        <f ca="1"/>
        <v>0</v>
      </c>
      <c r="BT145">
        <f ca="1"/>
        <v>0</v>
      </c>
      <c r="BU145" t="b">
        <f ca="1"/>
        <v>0</v>
      </c>
      <c r="BV145" t="b">
        <f ca="1"/>
        <v>0</v>
      </c>
      <c r="BW145">
        <f ca="1"/>
        <v>0</v>
      </c>
      <c r="BX145">
        <f ca="1"/>
        <v>0</v>
      </c>
      <c r="BY145">
        <f ca="1"/>
        <v>0</v>
      </c>
      <c r="BZ145">
        <f ca="1"/>
        <v>0</v>
      </c>
      <c r="CA145">
        <f ca="1"/>
        <v>0</v>
      </c>
      <c r="CB145">
        <f ca="1"/>
        <v>0</v>
      </c>
      <c r="CC145" t="b">
        <f ca="1"/>
        <v>0</v>
      </c>
      <c r="CD145" t="b">
        <f ca="1"/>
        <v>0</v>
      </c>
      <c r="CE145">
        <f ca="1"/>
        <v>0</v>
      </c>
      <c r="CF145">
        <f ca="1"/>
        <v>0</v>
      </c>
      <c r="CG145">
        <f ca="1"/>
        <v>0</v>
      </c>
      <c r="CH145">
        <f ca="1"/>
        <v>101</v>
      </c>
      <c r="CI145">
        <f ca="1"/>
        <v>79</v>
      </c>
      <c r="CJ145">
        <f ca="1"/>
        <v>0</v>
      </c>
      <c r="CK145">
        <f ca="1"/>
        <v>0</v>
      </c>
      <c r="CL145">
        <f ca="1"/>
        <v>0</v>
      </c>
      <c r="CM145">
        <f ca="1"/>
        <v>0</v>
      </c>
      <c r="CN145">
        <f ca="1"/>
        <v>0</v>
      </c>
      <c r="CO145">
        <f ca="1"/>
        <v>0</v>
      </c>
      <c r="CP145">
        <f ca="1"/>
        <v>0</v>
      </c>
      <c r="CQ145">
        <f ca="1"/>
        <v>0</v>
      </c>
      <c r="CR145">
        <f ca="1"/>
        <v>0</v>
      </c>
      <c r="CS145">
        <f ca="1"/>
        <v>0</v>
      </c>
      <c r="CT145">
        <f ca="1"/>
        <v>0</v>
      </c>
      <c r="CU145" t="b">
        <f ca="1"/>
        <v>0</v>
      </c>
      <c r="CV145" t="b">
        <f ca="1"/>
        <v>1</v>
      </c>
      <c r="CW145">
        <f ca="1"/>
        <v>79</v>
      </c>
      <c r="CX145" t="b">
        <f ca="1"/>
        <v>0</v>
      </c>
      <c r="CY145">
        <f ca="1"/>
        <v>0</v>
      </c>
      <c r="CZ145">
        <f ca="1"/>
        <v>1</v>
      </c>
      <c r="DA145">
        <f ca="1"/>
        <v>0</v>
      </c>
      <c r="DB145" t="b">
        <f ca="1"/>
        <v>0</v>
      </c>
      <c r="DC145" t="b">
        <f ca="1"/>
        <v>0</v>
      </c>
      <c r="DD145">
        <f ca="1"/>
        <v>0</v>
      </c>
      <c r="DE145" t="b">
        <f ca="1"/>
        <v>0</v>
      </c>
      <c r="DF145">
        <f ca="1"/>
        <v>0</v>
      </c>
    </row>
    <row r="146" spans="1:110" x14ac:dyDescent="0.2">
      <c r="A146" t="str">
        <f ca="1"/>
        <v>6_7 Border</v>
      </c>
      <c r="B146">
        <f ca="1"/>
        <v>2</v>
      </c>
      <c r="C146">
        <f ca="1"/>
        <v>0</v>
      </c>
      <c r="D146">
        <f ca="1"/>
        <v>0</v>
      </c>
      <c r="E146">
        <f ca="1"/>
        <v>0</v>
      </c>
      <c r="F146">
        <f ca="1"/>
        <v>0</v>
      </c>
      <c r="G146">
        <f ca="1"/>
        <v>0</v>
      </c>
      <c r="H146">
        <f ca="1"/>
        <v>0</v>
      </c>
      <c r="I146">
        <f ca="1"/>
        <v>0</v>
      </c>
      <c r="J146">
        <f ca="1"/>
        <v>0</v>
      </c>
      <c r="K146" t="b">
        <f ca="1"/>
        <v>0</v>
      </c>
      <c r="L146" t="b">
        <f ca="1"/>
        <v>0</v>
      </c>
      <c r="M146" t="b">
        <f ca="1"/>
        <v>0</v>
      </c>
      <c r="N146" t="str">
        <f ca="1"/>
        <v>Ace</v>
      </c>
      <c r="O146" t="b">
        <f ca="1"/>
        <v>0</v>
      </c>
      <c r="P146">
        <f ca="1"/>
        <v>0</v>
      </c>
      <c r="Q146">
        <f ca="1"/>
        <v>0</v>
      </c>
      <c r="R146">
        <f ca="1"/>
        <v>0</v>
      </c>
      <c r="S146">
        <f ca="1"/>
        <v>0</v>
      </c>
      <c r="T146">
        <f ca="1"/>
        <v>0</v>
      </c>
      <c r="U146">
        <f ca="1"/>
        <v>0</v>
      </c>
      <c r="V146">
        <f ca="1"/>
        <v>0</v>
      </c>
      <c r="W146">
        <f ca="1"/>
        <v>0</v>
      </c>
      <c r="X146">
        <f ca="1"/>
        <v>0</v>
      </c>
      <c r="Y146">
        <f ca="1"/>
        <v>0</v>
      </c>
      <c r="Z146">
        <f ca="1"/>
        <v>2</v>
      </c>
      <c r="AA146">
        <f ca="1"/>
        <v>0</v>
      </c>
      <c r="AB146">
        <f ca="1"/>
        <v>0</v>
      </c>
      <c r="AC146">
        <f ca="1"/>
        <v>0</v>
      </c>
      <c r="AD146">
        <f ca="1"/>
        <v>0</v>
      </c>
      <c r="AE146">
        <f ca="1"/>
        <v>0</v>
      </c>
      <c r="AF146">
        <f ca="1"/>
        <v>0</v>
      </c>
      <c r="AG146">
        <f ca="1"/>
        <v>0</v>
      </c>
      <c r="AH146">
        <f ca="1"/>
        <v>0</v>
      </c>
      <c r="AI146">
        <f ca="1"/>
        <v>0</v>
      </c>
      <c r="AJ146">
        <f ca="1"/>
        <v>0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>
        <f ca="1"/>
        <v>0</v>
      </c>
      <c r="AP146">
        <f ca="1"/>
        <v>0</v>
      </c>
      <c r="AQ146">
        <f ca="1"/>
        <v>0</v>
      </c>
      <c r="AR146">
        <f ca="1"/>
        <v>0</v>
      </c>
      <c r="AS146">
        <f ca="1"/>
        <v>0</v>
      </c>
      <c r="AT146">
        <f ca="1"/>
        <v>0</v>
      </c>
      <c r="AU146">
        <f ca="1"/>
        <v>0</v>
      </c>
      <c r="AV146">
        <f ca="1"/>
        <v>0</v>
      </c>
      <c r="AW146">
        <f ca="1"/>
        <v>0</v>
      </c>
      <c r="AX146">
        <f ca="1"/>
        <v>0</v>
      </c>
      <c r="AY146">
        <f ca="1"/>
        <v>0</v>
      </c>
      <c r="AZ146">
        <f ca="1"/>
        <v>0</v>
      </c>
      <c r="BA146">
        <f ca="1"/>
        <v>0</v>
      </c>
      <c r="BB146">
        <f ca="1"/>
        <v>0</v>
      </c>
      <c r="BC146">
        <f ca="1"/>
        <v>0</v>
      </c>
      <c r="BD146">
        <f ca="1"/>
        <v>0</v>
      </c>
      <c r="BE146">
        <f ca="1"/>
        <v>0</v>
      </c>
      <c r="BF146">
        <f ca="1"/>
        <v>0</v>
      </c>
      <c r="BG146">
        <f ca="1"/>
        <v>0</v>
      </c>
      <c r="BH146">
        <f ca="1"/>
        <v>0</v>
      </c>
      <c r="BI146">
        <f ca="1"/>
        <v>0</v>
      </c>
      <c r="BJ146">
        <f ca="1"/>
        <v>0</v>
      </c>
      <c r="BK146">
        <f ca="1"/>
        <v>0</v>
      </c>
      <c r="BL146">
        <f ca="1"/>
        <v>0</v>
      </c>
      <c r="BM146">
        <f ca="1"/>
        <v>0</v>
      </c>
      <c r="BN146">
        <f ca="1"/>
        <v>0</v>
      </c>
      <c r="BO146">
        <f ca="1"/>
        <v>0</v>
      </c>
      <c r="BP146">
        <f ca="1"/>
        <v>0</v>
      </c>
      <c r="BQ146">
        <f ca="1"/>
        <v>0</v>
      </c>
      <c r="BR146" t="str">
        <f ca="1"/>
        <v/>
      </c>
      <c r="BS146">
        <f ca="1"/>
        <v>0</v>
      </c>
      <c r="BT146">
        <f ca="1"/>
        <v>0</v>
      </c>
      <c r="BU146" t="b">
        <f ca="1"/>
        <v>0</v>
      </c>
      <c r="BV146" t="b">
        <f ca="1"/>
        <v>0</v>
      </c>
      <c r="BW146">
        <f ca="1"/>
        <v>0</v>
      </c>
      <c r="BX146">
        <f ca="1"/>
        <v>0</v>
      </c>
      <c r="BY146">
        <f ca="1"/>
        <v>0</v>
      </c>
      <c r="BZ146">
        <f ca="1"/>
        <v>0</v>
      </c>
      <c r="CA146">
        <f ca="1"/>
        <v>0</v>
      </c>
      <c r="CB146">
        <f ca="1"/>
        <v>0</v>
      </c>
      <c r="CC146" t="b">
        <f ca="1"/>
        <v>0</v>
      </c>
      <c r="CD146" t="b">
        <f ca="1"/>
        <v>1</v>
      </c>
      <c r="CE146">
        <f ca="1"/>
        <v>0</v>
      </c>
      <c r="CF146">
        <f ca="1"/>
        <v>0</v>
      </c>
      <c r="CG146">
        <f ca="1"/>
        <v>0</v>
      </c>
      <c r="CH146">
        <f ca="1"/>
        <v>0</v>
      </c>
      <c r="CI146" t="b">
        <f ca="1"/>
        <v>0</v>
      </c>
      <c r="CJ146">
        <f ca="1"/>
        <v>0</v>
      </c>
      <c r="CK146">
        <f ca="1"/>
        <v>0</v>
      </c>
      <c r="CL146">
        <f ca="1"/>
        <v>0</v>
      </c>
      <c r="CM146">
        <f ca="1"/>
        <v>0</v>
      </c>
      <c r="CN146">
        <f ca="1"/>
        <v>0</v>
      </c>
      <c r="CO146">
        <f ca="1"/>
        <v>0</v>
      </c>
      <c r="CP146">
        <f ca="1"/>
        <v>0</v>
      </c>
      <c r="CQ146">
        <f ca="1"/>
        <v>0</v>
      </c>
      <c r="CR146">
        <f ca="1"/>
        <v>0</v>
      </c>
      <c r="CS146">
        <f ca="1"/>
        <v>0</v>
      </c>
      <c r="CT146">
        <f ca="1"/>
        <v>0</v>
      </c>
      <c r="CU146" t="b">
        <f ca="1"/>
        <v>1</v>
      </c>
      <c r="CV146" t="b">
        <f ca="1"/>
        <v>1</v>
      </c>
      <c r="CW146" t="b">
        <f ca="1"/>
        <v>0</v>
      </c>
      <c r="CX146">
        <f ca="1"/>
        <v>90</v>
      </c>
      <c r="CY146">
        <f ca="1"/>
        <v>0</v>
      </c>
      <c r="CZ146">
        <f ca="1"/>
        <v>0</v>
      </c>
      <c r="DA146">
        <f ca="1"/>
        <v>0</v>
      </c>
      <c r="DB146" t="b">
        <f ca="1"/>
        <v>0</v>
      </c>
      <c r="DC146" t="b">
        <f ca="1"/>
        <v>0</v>
      </c>
      <c r="DD146">
        <f ca="1"/>
        <v>0</v>
      </c>
      <c r="DE146" t="b">
        <f ca="1"/>
        <v>0</v>
      </c>
      <c r="DF146">
        <f ca="1"/>
        <v>0</v>
      </c>
    </row>
    <row r="147" spans="1:110" x14ac:dyDescent="0.2">
      <c r="A147" t="str">
        <f ca="1"/>
        <v>6_7 Border</v>
      </c>
      <c r="B147">
        <f ca="1"/>
        <v>3</v>
      </c>
      <c r="C147">
        <f ca="1"/>
        <v>0</v>
      </c>
      <c r="D147">
        <f ca="1"/>
        <v>0</v>
      </c>
      <c r="E147">
        <f ca="1"/>
        <v>0</v>
      </c>
      <c r="F147">
        <f ca="1"/>
        <v>0</v>
      </c>
      <c r="G147">
        <f ca="1"/>
        <v>0</v>
      </c>
      <c r="H147">
        <f ca="1"/>
        <v>0</v>
      </c>
      <c r="I147">
        <f ca="1"/>
        <v>0</v>
      </c>
      <c r="J147" t="str">
        <f ca="1"/>
        <v>0:42</v>
      </c>
      <c r="K147" t="b">
        <f ca="1"/>
        <v>1</v>
      </c>
      <c r="L147" t="b">
        <f ca="1"/>
        <v>0</v>
      </c>
      <c r="M147" t="b">
        <f ca="1"/>
        <v>0</v>
      </c>
      <c r="N147" t="str">
        <f ca="1"/>
        <v>Ace</v>
      </c>
      <c r="O147" t="b">
        <f ca="1"/>
        <v>1</v>
      </c>
      <c r="P147">
        <f ca="1"/>
        <v>0</v>
      </c>
      <c r="Q147">
        <f ca="1"/>
        <v>0</v>
      </c>
      <c r="R147">
        <f ca="1"/>
        <v>0</v>
      </c>
      <c r="S147">
        <f ca="1"/>
        <v>0</v>
      </c>
      <c r="T147">
        <f ca="1"/>
        <v>0</v>
      </c>
      <c r="U147">
        <f ca="1"/>
        <v>0</v>
      </c>
      <c r="V147">
        <f ca="1"/>
        <v>0</v>
      </c>
      <c r="W147">
        <f ca="1"/>
        <v>0</v>
      </c>
      <c r="X147">
        <f ca="1"/>
        <v>0</v>
      </c>
      <c r="Y147">
        <f ca="1"/>
        <v>0</v>
      </c>
      <c r="Z147">
        <f ca="1"/>
        <v>3</v>
      </c>
      <c r="AA147">
        <f ca="1"/>
        <v>0</v>
      </c>
      <c r="AB147">
        <f ca="1"/>
        <v>0</v>
      </c>
      <c r="AC147">
        <f ca="1"/>
        <v>0</v>
      </c>
      <c r="AD147">
        <f ca="1"/>
        <v>0</v>
      </c>
      <c r="AE147">
        <f ca="1"/>
        <v>0</v>
      </c>
      <c r="AF147">
        <f ca="1"/>
        <v>0</v>
      </c>
      <c r="AG147">
        <f ca="1"/>
        <v>0</v>
      </c>
      <c r="AH147">
        <f ca="1"/>
        <v>0</v>
      </c>
      <c r="AI147">
        <f ca="1"/>
        <v>0</v>
      </c>
      <c r="AJ147">
        <f ca="1"/>
        <v>0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  <c r="AQ147">
        <f ca="1"/>
        <v>0</v>
      </c>
      <c r="AR147">
        <f ca="1"/>
        <v>0</v>
      </c>
      <c r="AS147">
        <f ca="1"/>
        <v>0</v>
      </c>
      <c r="AT147">
        <f ca="1"/>
        <v>0</v>
      </c>
      <c r="AU147">
        <f ca="1"/>
        <v>0</v>
      </c>
      <c r="AV147">
        <f ca="1"/>
        <v>0</v>
      </c>
      <c r="AW147">
        <f ca="1"/>
        <v>0</v>
      </c>
      <c r="AX147">
        <f ca="1"/>
        <v>0</v>
      </c>
      <c r="AY147">
        <f ca="1"/>
        <v>0</v>
      </c>
      <c r="AZ147">
        <f ca="1"/>
        <v>0</v>
      </c>
      <c r="BA147">
        <f ca="1"/>
        <v>0</v>
      </c>
      <c r="BB147">
        <f ca="1"/>
        <v>0</v>
      </c>
      <c r="BC147">
        <f ca="1"/>
        <v>0</v>
      </c>
      <c r="BD147">
        <f ca="1"/>
        <v>0</v>
      </c>
      <c r="BE147">
        <f ca="1"/>
        <v>0</v>
      </c>
      <c r="BF147">
        <f ca="1"/>
        <v>0</v>
      </c>
      <c r="BG147">
        <f ca="1"/>
        <v>0</v>
      </c>
      <c r="BH147">
        <f ca="1"/>
        <v>0</v>
      </c>
      <c r="BI147">
        <f ca="1"/>
        <v>0</v>
      </c>
      <c r="BJ147">
        <f ca="1"/>
        <v>0</v>
      </c>
      <c r="BK147">
        <f ca="1"/>
        <v>0</v>
      </c>
      <c r="BL147">
        <f ca="1"/>
        <v>0</v>
      </c>
      <c r="BM147">
        <f ca="1"/>
        <v>0</v>
      </c>
      <c r="BN147">
        <f ca="1"/>
        <v>0</v>
      </c>
      <c r="BO147">
        <f ca="1"/>
        <v>0</v>
      </c>
      <c r="BP147">
        <f ca="1"/>
        <v>0</v>
      </c>
      <c r="BQ147">
        <f ca="1"/>
        <v>0</v>
      </c>
      <c r="BR147" t="str">
        <f ca="1"/>
        <v/>
      </c>
      <c r="BS147">
        <f ca="1"/>
        <v>0</v>
      </c>
      <c r="BT147">
        <f ca="1"/>
        <v>-60</v>
      </c>
      <c r="BU147" t="b">
        <f ca="1"/>
        <v>0</v>
      </c>
      <c r="BV147" t="b">
        <f ca="1"/>
        <v>0</v>
      </c>
      <c r="BW147">
        <f ca="1"/>
        <v>0</v>
      </c>
      <c r="BX147">
        <f ca="1"/>
        <v>0</v>
      </c>
      <c r="BY147">
        <f ca="1"/>
        <v>0</v>
      </c>
      <c r="BZ147">
        <f ca="1"/>
        <v>0</v>
      </c>
      <c r="CA147">
        <f ca="1"/>
        <v>0</v>
      </c>
      <c r="CB147">
        <f ca="1"/>
        <v>0</v>
      </c>
      <c r="CC147" t="b">
        <f ca="1"/>
        <v>0</v>
      </c>
      <c r="CD147" t="b">
        <f ca="1"/>
        <v>1</v>
      </c>
      <c r="CE147">
        <f ca="1"/>
        <v>0</v>
      </c>
      <c r="CF147">
        <f ca="1"/>
        <v>0</v>
      </c>
      <c r="CG147">
        <f ca="1"/>
        <v>0</v>
      </c>
      <c r="CH147">
        <f ca="1"/>
        <v>42</v>
      </c>
      <c r="CI147">
        <f ca="1"/>
        <v>78</v>
      </c>
      <c r="CJ147">
        <f ca="1"/>
        <v>0</v>
      </c>
      <c r="CK147">
        <f ca="1"/>
        <v>0</v>
      </c>
      <c r="CL147">
        <f ca="1"/>
        <v>0</v>
      </c>
      <c r="CM147">
        <f ca="1"/>
        <v>0</v>
      </c>
      <c r="CN147">
        <f ca="1"/>
        <v>0</v>
      </c>
      <c r="CO147">
        <f ca="1"/>
        <v>0</v>
      </c>
      <c r="CP147">
        <f ca="1"/>
        <v>0</v>
      </c>
      <c r="CQ147">
        <f ca="1"/>
        <v>0</v>
      </c>
      <c r="CR147">
        <f ca="1"/>
        <v>0</v>
      </c>
      <c r="CS147">
        <f ca="1"/>
        <v>0</v>
      </c>
      <c r="CT147">
        <f ca="1"/>
        <v>0</v>
      </c>
      <c r="CU147" t="b">
        <f ca="1"/>
        <v>1</v>
      </c>
      <c r="CV147" t="b">
        <f ca="1"/>
        <v>1</v>
      </c>
      <c r="CW147">
        <f ca="1"/>
        <v>78</v>
      </c>
      <c r="CX147" t="b">
        <f ca="1"/>
        <v>0</v>
      </c>
      <c r="CY147">
        <f ca="1"/>
        <v>0</v>
      </c>
      <c r="CZ147">
        <f ca="1"/>
        <v>2</v>
      </c>
      <c r="DA147">
        <f ca="1"/>
        <v>0</v>
      </c>
      <c r="DB147" t="b">
        <f ca="1"/>
        <v>0</v>
      </c>
      <c r="DC147" t="b">
        <f ca="1"/>
        <v>0</v>
      </c>
      <c r="DD147">
        <f ca="1"/>
        <v>0</v>
      </c>
      <c r="DE147" t="b">
        <f ca="1"/>
        <v>0</v>
      </c>
      <c r="DF147">
        <f ca="1"/>
        <v>0</v>
      </c>
    </row>
    <row r="148" spans="1:110" x14ac:dyDescent="0.2">
      <c r="A148" t="str">
        <f ca="1"/>
        <v>6_7 Border</v>
      </c>
      <c r="B148">
        <f ca="1"/>
        <v>4</v>
      </c>
      <c r="C148">
        <f ca="1"/>
        <v>0</v>
      </c>
      <c r="D148">
        <f ca="1"/>
        <v>0</v>
      </c>
      <c r="E148">
        <f ca="1"/>
        <v>0</v>
      </c>
      <c r="F148">
        <f ca="1"/>
        <v>0</v>
      </c>
      <c r="G148">
        <f ca="1"/>
        <v>0</v>
      </c>
      <c r="H148">
        <f ca="1"/>
        <v>0</v>
      </c>
      <c r="I148">
        <f ca="1"/>
        <v>0</v>
      </c>
      <c r="J148">
        <f ca="1"/>
        <v>0</v>
      </c>
      <c r="K148" t="b">
        <f ca="1"/>
        <v>0</v>
      </c>
      <c r="L148" t="b">
        <f ca="1"/>
        <v>0</v>
      </c>
      <c r="M148" t="b">
        <f ca="1"/>
        <v>0</v>
      </c>
      <c r="N148" t="str">
        <f ca="1"/>
        <v>Ace</v>
      </c>
      <c r="O148" t="b">
        <f ca="1"/>
        <v>0</v>
      </c>
      <c r="P148">
        <f ca="1"/>
        <v>0</v>
      </c>
      <c r="Q148">
        <f ca="1"/>
        <v>0</v>
      </c>
      <c r="R148">
        <f ca="1"/>
        <v>0</v>
      </c>
      <c r="S148">
        <f ca="1"/>
        <v>0</v>
      </c>
      <c r="T148">
        <f ca="1"/>
        <v>0</v>
      </c>
      <c r="U148">
        <f ca="1"/>
        <v>0</v>
      </c>
      <c r="V148">
        <f ca="1"/>
        <v>0</v>
      </c>
      <c r="W148">
        <f ca="1"/>
        <v>0</v>
      </c>
      <c r="X148">
        <f ca="1"/>
        <v>0</v>
      </c>
      <c r="Y148">
        <f ca="1"/>
        <v>0</v>
      </c>
      <c r="Z148">
        <f ca="1"/>
        <v>4</v>
      </c>
      <c r="AA148">
        <f ca="1"/>
        <v>0</v>
      </c>
      <c r="AB148">
        <f ca="1"/>
        <v>0</v>
      </c>
      <c r="AC148">
        <f ca="1"/>
        <v>0</v>
      </c>
      <c r="AD148">
        <f ca="1"/>
        <v>0</v>
      </c>
      <c r="AE148">
        <f ca="1"/>
        <v>0</v>
      </c>
      <c r="AF148">
        <f ca="1"/>
        <v>0</v>
      </c>
      <c r="AG148">
        <f ca="1"/>
        <v>0</v>
      </c>
      <c r="AH148">
        <f ca="1"/>
        <v>0</v>
      </c>
      <c r="AI148">
        <f ca="1"/>
        <v>0</v>
      </c>
      <c r="AJ148">
        <f ca="1"/>
        <v>0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  <c r="AQ148">
        <f ca="1"/>
        <v>0</v>
      </c>
      <c r="AR148">
        <f ca="1"/>
        <v>0</v>
      </c>
      <c r="AS148">
        <f ca="1"/>
        <v>0</v>
      </c>
      <c r="AT148">
        <f ca="1"/>
        <v>0</v>
      </c>
      <c r="AU148">
        <f ca="1"/>
        <v>0</v>
      </c>
      <c r="AV148">
        <f ca="1"/>
        <v>0</v>
      </c>
      <c r="AW148">
        <f ca="1"/>
        <v>0</v>
      </c>
      <c r="AX148">
        <f ca="1"/>
        <v>0</v>
      </c>
      <c r="AY148">
        <f ca="1"/>
        <v>0</v>
      </c>
      <c r="AZ148">
        <f ca="1"/>
        <v>0</v>
      </c>
      <c r="BA148">
        <f ca="1"/>
        <v>0</v>
      </c>
      <c r="BB148">
        <f ca="1"/>
        <v>0</v>
      </c>
      <c r="BC148">
        <f ca="1"/>
        <v>0</v>
      </c>
      <c r="BD148">
        <f ca="1"/>
        <v>0</v>
      </c>
      <c r="BE148">
        <f ca="1"/>
        <v>0</v>
      </c>
      <c r="BF148">
        <f ca="1"/>
        <v>0</v>
      </c>
      <c r="BG148">
        <f ca="1"/>
        <v>0</v>
      </c>
      <c r="BH148">
        <f ca="1"/>
        <v>0</v>
      </c>
      <c r="BI148">
        <f ca="1"/>
        <v>0</v>
      </c>
      <c r="BJ148">
        <f ca="1"/>
        <v>0</v>
      </c>
      <c r="BK148">
        <f ca="1"/>
        <v>0</v>
      </c>
      <c r="BL148">
        <f ca="1"/>
        <v>0</v>
      </c>
      <c r="BM148">
        <f ca="1"/>
        <v>0</v>
      </c>
      <c r="BN148">
        <f ca="1"/>
        <v>0</v>
      </c>
      <c r="BO148">
        <f ca="1"/>
        <v>0</v>
      </c>
      <c r="BP148">
        <f ca="1"/>
        <v>0</v>
      </c>
      <c r="BQ148">
        <f ca="1"/>
        <v>0</v>
      </c>
      <c r="BR148" t="str">
        <f ca="1"/>
        <v/>
      </c>
      <c r="BS148">
        <f ca="1"/>
        <v>0</v>
      </c>
      <c r="BT148">
        <f ca="1"/>
        <v>0</v>
      </c>
      <c r="BU148" t="b">
        <f ca="1"/>
        <v>0</v>
      </c>
      <c r="BV148" t="b">
        <f ca="1"/>
        <v>0</v>
      </c>
      <c r="BW148">
        <f ca="1"/>
        <v>0</v>
      </c>
      <c r="BX148">
        <f ca="1"/>
        <v>0</v>
      </c>
      <c r="BY148">
        <f ca="1"/>
        <v>0</v>
      </c>
      <c r="BZ148">
        <f ca="1"/>
        <v>0</v>
      </c>
      <c r="CA148">
        <f ca="1"/>
        <v>1</v>
      </c>
      <c r="CB148">
        <f ca="1"/>
        <v>0</v>
      </c>
      <c r="CC148" t="b">
        <f ca="1"/>
        <v>0</v>
      </c>
      <c r="CD148" t="b">
        <f ca="1"/>
        <v>1</v>
      </c>
      <c r="CE148">
        <f ca="1"/>
        <v>0</v>
      </c>
      <c r="CF148">
        <f ca="1"/>
        <v>0</v>
      </c>
      <c r="CG148">
        <f ca="1"/>
        <v>0</v>
      </c>
      <c r="CH148">
        <f ca="1"/>
        <v>0</v>
      </c>
      <c r="CI148" t="b">
        <f ca="1"/>
        <v>0</v>
      </c>
      <c r="CJ148">
        <f ca="1"/>
        <v>0</v>
      </c>
      <c r="CK148">
        <f ca="1"/>
        <v>0</v>
      </c>
      <c r="CL148">
        <f ca="1"/>
        <v>0</v>
      </c>
      <c r="CM148">
        <f ca="1"/>
        <v>0</v>
      </c>
      <c r="CN148">
        <f ca="1"/>
        <v>0</v>
      </c>
      <c r="CO148">
        <f ca="1"/>
        <v>0</v>
      </c>
      <c r="CP148">
        <f ca="1"/>
        <v>0</v>
      </c>
      <c r="CQ148">
        <f ca="1"/>
        <v>0</v>
      </c>
      <c r="CR148">
        <f ca="1"/>
        <v>0</v>
      </c>
      <c r="CS148">
        <f ca="1"/>
        <v>0</v>
      </c>
      <c r="CT148">
        <f ca="1"/>
        <v>0</v>
      </c>
      <c r="CU148" t="b">
        <f ca="1"/>
        <v>1</v>
      </c>
      <c r="CV148">
        <f ca="1"/>
        <v>0</v>
      </c>
      <c r="CW148" t="b">
        <f ca="1"/>
        <v>0</v>
      </c>
      <c r="CX148">
        <f ca="1"/>
        <v>0</v>
      </c>
      <c r="CY148">
        <f ca="1"/>
        <v>1</v>
      </c>
      <c r="CZ148">
        <f ca="1"/>
        <v>0</v>
      </c>
      <c r="DA148">
        <f ca="1"/>
        <v>0</v>
      </c>
      <c r="DB148" t="b">
        <f ca="1"/>
        <v>0</v>
      </c>
      <c r="DC148" t="b">
        <f ca="1"/>
        <v>0</v>
      </c>
      <c r="DD148">
        <f ca="1"/>
        <v>0</v>
      </c>
      <c r="DE148" t="b">
        <f ca="1"/>
        <v>0</v>
      </c>
      <c r="DF148">
        <f ca="1"/>
        <v>0</v>
      </c>
    </row>
    <row r="149" spans="1:110" x14ac:dyDescent="0.2">
      <c r="A149" t="str">
        <f ca="1"/>
        <v>6_7 Border</v>
      </c>
      <c r="B149">
        <f ca="1"/>
        <v>5</v>
      </c>
      <c r="C149">
        <f ca="1"/>
        <v>0</v>
      </c>
      <c r="D149">
        <f ca="1"/>
        <v>0</v>
      </c>
      <c r="E149">
        <f ca="1"/>
        <v>0</v>
      </c>
      <c r="F149">
        <f ca="1"/>
        <v>0</v>
      </c>
      <c r="G149">
        <f ca="1"/>
        <v>0</v>
      </c>
      <c r="H149">
        <f ca="1"/>
        <v>0</v>
      </c>
      <c r="I149">
        <f ca="1"/>
        <v>0</v>
      </c>
      <c r="J149" t="str">
        <f ca="1"/>
        <v>1:25</v>
      </c>
      <c r="K149" t="b">
        <f ca="1"/>
        <v>0</v>
      </c>
      <c r="L149" t="b">
        <f ca="1"/>
        <v>1</v>
      </c>
      <c r="M149" t="b">
        <f ca="1"/>
        <v>0</v>
      </c>
      <c r="N149" t="str">
        <f ca="1"/>
        <v>Ace</v>
      </c>
      <c r="O149" t="b">
        <f ca="1"/>
        <v>0</v>
      </c>
      <c r="P149">
        <f ca="1"/>
        <v>0</v>
      </c>
      <c r="Q149">
        <f ca="1"/>
        <v>0</v>
      </c>
      <c r="R149">
        <f ca="1"/>
        <v>0</v>
      </c>
      <c r="S149">
        <f ca="1"/>
        <v>0</v>
      </c>
      <c r="T149">
        <f ca="1"/>
        <v>0</v>
      </c>
      <c r="U149">
        <f ca="1"/>
        <v>0</v>
      </c>
      <c r="V149">
        <f ca="1"/>
        <v>0</v>
      </c>
      <c r="W149">
        <f ca="1"/>
        <v>0</v>
      </c>
      <c r="X149">
        <f ca="1"/>
        <v>0</v>
      </c>
      <c r="Y149">
        <f ca="1"/>
        <v>0</v>
      </c>
      <c r="Z149">
        <f ca="1"/>
        <v>5</v>
      </c>
      <c r="AA149">
        <f ca="1"/>
        <v>0</v>
      </c>
      <c r="AB149">
        <f ca="1"/>
        <v>0</v>
      </c>
      <c r="AC149">
        <f ca="1"/>
        <v>0</v>
      </c>
      <c r="AD149">
        <f ca="1"/>
        <v>0</v>
      </c>
      <c r="AE149">
        <f ca="1"/>
        <v>0</v>
      </c>
      <c r="AF149">
        <f ca="1"/>
        <v>0</v>
      </c>
      <c r="AG149">
        <f ca="1"/>
        <v>0</v>
      </c>
      <c r="AH149">
        <f ca="1"/>
        <v>0</v>
      </c>
      <c r="AI149">
        <f ca="1"/>
        <v>0</v>
      </c>
      <c r="AJ149">
        <f ca="1"/>
        <v>0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  <c r="AQ149">
        <f ca="1"/>
        <v>0</v>
      </c>
      <c r="AR149">
        <f ca="1"/>
        <v>0</v>
      </c>
      <c r="AS149">
        <f ca="1"/>
        <v>0</v>
      </c>
      <c r="AT149">
        <f ca="1"/>
        <v>0</v>
      </c>
      <c r="AU149">
        <f ca="1"/>
        <v>0</v>
      </c>
      <c r="AV149">
        <f ca="1"/>
        <v>0</v>
      </c>
      <c r="AW149">
        <f ca="1"/>
        <v>0</v>
      </c>
      <c r="AX149">
        <f ca="1"/>
        <v>0</v>
      </c>
      <c r="AY149">
        <f ca="1"/>
        <v>0</v>
      </c>
      <c r="AZ149">
        <f ca="1"/>
        <v>0</v>
      </c>
      <c r="BA149">
        <f ca="1"/>
        <v>0</v>
      </c>
      <c r="BB149">
        <f ca="1"/>
        <v>0</v>
      </c>
      <c r="BC149">
        <f ca="1"/>
        <v>0</v>
      </c>
      <c r="BD149">
        <f ca="1"/>
        <v>0</v>
      </c>
      <c r="BE149">
        <f ca="1"/>
        <v>0</v>
      </c>
      <c r="BF149">
        <f ca="1"/>
        <v>0</v>
      </c>
      <c r="BG149">
        <f ca="1"/>
        <v>0</v>
      </c>
      <c r="BH149">
        <f ca="1"/>
        <v>0</v>
      </c>
      <c r="BI149">
        <f ca="1"/>
        <v>0</v>
      </c>
      <c r="BJ149">
        <f ca="1"/>
        <v>0</v>
      </c>
      <c r="BK149">
        <f ca="1"/>
        <v>0</v>
      </c>
      <c r="BL149">
        <f ca="1"/>
        <v>0</v>
      </c>
      <c r="BM149">
        <f ca="1"/>
        <v>0</v>
      </c>
      <c r="BN149">
        <f ca="1"/>
        <v>0</v>
      </c>
      <c r="BO149">
        <f ca="1"/>
        <v>0</v>
      </c>
      <c r="BP149">
        <f ca="1"/>
        <v>0</v>
      </c>
      <c r="BQ149">
        <f ca="1"/>
        <v>0</v>
      </c>
      <c r="BR149" t="str">
        <f ca="1"/>
        <v/>
      </c>
      <c r="BS149">
        <f ca="1"/>
        <v>0</v>
      </c>
      <c r="BT149">
        <f ca="1"/>
        <v>0</v>
      </c>
      <c r="BU149" t="b">
        <f ca="1"/>
        <v>0</v>
      </c>
      <c r="BV149" t="b">
        <f ca="1"/>
        <v>0</v>
      </c>
      <c r="BW149">
        <f ca="1"/>
        <v>0</v>
      </c>
      <c r="BX149">
        <f ca="1"/>
        <v>0</v>
      </c>
      <c r="BY149">
        <f ca="1"/>
        <v>0</v>
      </c>
      <c r="BZ149">
        <f ca="1"/>
        <v>0</v>
      </c>
      <c r="CA149">
        <f ca="1"/>
        <v>0</v>
      </c>
      <c r="CB149">
        <f ca="1"/>
        <v>0</v>
      </c>
      <c r="CC149" t="b">
        <f ca="1"/>
        <v>0</v>
      </c>
      <c r="CD149" t="b">
        <f ca="1"/>
        <v>1</v>
      </c>
      <c r="CE149">
        <f ca="1"/>
        <v>0</v>
      </c>
      <c r="CF149">
        <f ca="1"/>
        <v>0</v>
      </c>
      <c r="CG149">
        <f ca="1"/>
        <v>0</v>
      </c>
      <c r="CH149">
        <f ca="1"/>
        <v>85</v>
      </c>
      <c r="CI149">
        <f ca="1"/>
        <v>95</v>
      </c>
      <c r="CJ149">
        <f ca="1"/>
        <v>0</v>
      </c>
      <c r="CK149">
        <f ca="1"/>
        <v>0</v>
      </c>
      <c r="CL149">
        <f ca="1"/>
        <v>0</v>
      </c>
      <c r="CM149">
        <f ca="1"/>
        <v>0</v>
      </c>
      <c r="CN149">
        <f ca="1"/>
        <v>0</v>
      </c>
      <c r="CO149">
        <f ca="1"/>
        <v>0</v>
      </c>
      <c r="CP149">
        <f ca="1"/>
        <v>0</v>
      </c>
      <c r="CQ149">
        <f ca="1"/>
        <v>0</v>
      </c>
      <c r="CR149">
        <f ca="1"/>
        <v>0</v>
      </c>
      <c r="CS149">
        <f ca="1"/>
        <v>0</v>
      </c>
      <c r="CT149">
        <f ca="1"/>
        <v>0</v>
      </c>
      <c r="CU149" t="b">
        <f ca="1"/>
        <v>1</v>
      </c>
      <c r="CV149">
        <f ca="1"/>
        <v>0</v>
      </c>
      <c r="CW149">
        <f ca="1"/>
        <v>95</v>
      </c>
      <c r="CX149">
        <f ca="1"/>
        <v>0</v>
      </c>
      <c r="CY149">
        <f ca="1"/>
        <v>0</v>
      </c>
      <c r="CZ149">
        <f ca="1"/>
        <v>0</v>
      </c>
      <c r="DA149">
        <f ca="1"/>
        <v>0</v>
      </c>
      <c r="DB149" t="b">
        <f ca="1"/>
        <v>1</v>
      </c>
      <c r="DC149" t="b">
        <f ca="1"/>
        <v>0</v>
      </c>
      <c r="DD149">
        <f ca="1"/>
        <v>0</v>
      </c>
      <c r="DE149" t="b">
        <f ca="1"/>
        <v>0</v>
      </c>
      <c r="DF149">
        <f ca="1"/>
        <v>0</v>
      </c>
    </row>
    <row r="150" spans="1:110" x14ac:dyDescent="0.2">
      <c r="A150" t="str">
        <f ca="1"/>
        <v>6_7 Border</v>
      </c>
      <c r="B150">
        <f ca="1"/>
        <v>6</v>
      </c>
      <c r="C150">
        <f ca="1"/>
        <v>0</v>
      </c>
      <c r="D150">
        <f ca="1"/>
        <v>0</v>
      </c>
      <c r="E150">
        <f ca="1"/>
        <v>0</v>
      </c>
      <c r="F150">
        <f ca="1"/>
        <v>0</v>
      </c>
      <c r="G150">
        <f ca="1"/>
        <v>0</v>
      </c>
      <c r="H150">
        <f ca="1"/>
        <v>0</v>
      </c>
      <c r="I150">
        <f ca="1"/>
        <v>0</v>
      </c>
      <c r="J150" t="str">
        <f ca="1"/>
        <v>1:29</v>
      </c>
      <c r="K150" t="b">
        <f ca="1"/>
        <v>0</v>
      </c>
      <c r="L150" t="b">
        <f ca="1"/>
        <v>0</v>
      </c>
      <c r="M150" t="b">
        <f ca="1"/>
        <v>0</v>
      </c>
      <c r="N150" t="str">
        <f ca="1"/>
        <v>Ace</v>
      </c>
      <c r="O150" t="b">
        <f ca="1"/>
        <v>0</v>
      </c>
      <c r="P150">
        <f ca="1"/>
        <v>0</v>
      </c>
      <c r="Q150">
        <f ca="1"/>
        <v>0</v>
      </c>
      <c r="R150">
        <f ca="1"/>
        <v>0</v>
      </c>
      <c r="S150">
        <f ca="1"/>
        <v>0</v>
      </c>
      <c r="T150">
        <f ca="1"/>
        <v>0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0</v>
      </c>
      <c r="Z150">
        <f ca="1"/>
        <v>6</v>
      </c>
      <c r="AA150">
        <f ca="1"/>
        <v>0</v>
      </c>
      <c r="AB150">
        <f ca="1"/>
        <v>0</v>
      </c>
      <c r="AC150">
        <f ca="1"/>
        <v>0</v>
      </c>
      <c r="AD150">
        <f ca="1"/>
        <v>0</v>
      </c>
      <c r="AE150">
        <f ca="1"/>
        <v>0</v>
      </c>
      <c r="AF150">
        <f ca="1"/>
        <v>0</v>
      </c>
      <c r="AG150">
        <f ca="1"/>
        <v>0</v>
      </c>
      <c r="AH150">
        <f ca="1"/>
        <v>0</v>
      </c>
      <c r="AI150">
        <f ca="1"/>
        <v>0</v>
      </c>
      <c r="AJ150">
        <f ca="1"/>
        <v>0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  <c r="AQ150">
        <f ca="1"/>
        <v>0</v>
      </c>
      <c r="AR150">
        <f ca="1"/>
        <v>0</v>
      </c>
      <c r="AS150">
        <f ca="1"/>
        <v>0</v>
      </c>
      <c r="AT150">
        <f ca="1"/>
        <v>0</v>
      </c>
      <c r="AU150">
        <f ca="1"/>
        <v>0</v>
      </c>
      <c r="AV150">
        <f ca="1"/>
        <v>0</v>
      </c>
      <c r="AW150">
        <f ca="1"/>
        <v>0</v>
      </c>
      <c r="AX150">
        <f ca="1"/>
        <v>0</v>
      </c>
      <c r="AY150">
        <f ca="1"/>
        <v>0</v>
      </c>
      <c r="AZ150">
        <f ca="1"/>
        <v>0</v>
      </c>
      <c r="BA150">
        <f ca="1"/>
        <v>0</v>
      </c>
      <c r="BB150">
        <f ca="1"/>
        <v>0</v>
      </c>
      <c r="BC150">
        <f ca="1"/>
        <v>0</v>
      </c>
      <c r="BD150">
        <f ca="1"/>
        <v>0</v>
      </c>
      <c r="BE150">
        <f ca="1"/>
        <v>0</v>
      </c>
      <c r="BF150">
        <f ca="1"/>
        <v>0</v>
      </c>
      <c r="BG150">
        <f ca="1"/>
        <v>0</v>
      </c>
      <c r="BH150">
        <f ca="1"/>
        <v>0</v>
      </c>
      <c r="BI150">
        <f ca="1"/>
        <v>0</v>
      </c>
      <c r="BJ150">
        <f ca="1"/>
        <v>0</v>
      </c>
      <c r="BK150">
        <f ca="1"/>
        <v>0</v>
      </c>
      <c r="BL150">
        <f ca="1"/>
        <v>0</v>
      </c>
      <c r="BM150">
        <f ca="1"/>
        <v>0</v>
      </c>
      <c r="BN150">
        <f ca="1"/>
        <v>0</v>
      </c>
      <c r="BO150">
        <f ca="1"/>
        <v>0</v>
      </c>
      <c r="BP150">
        <f ca="1"/>
        <v>0</v>
      </c>
      <c r="BQ150">
        <f ca="1"/>
        <v>0</v>
      </c>
      <c r="BR150" t="str">
        <f ca="1"/>
        <v/>
      </c>
      <c r="BS150">
        <f ca="1"/>
        <v>0</v>
      </c>
      <c r="BT150">
        <f ca="1"/>
        <v>0</v>
      </c>
      <c r="BU150" t="b">
        <f ca="1"/>
        <v>0</v>
      </c>
      <c r="BV150" t="b">
        <f ca="1"/>
        <v>0</v>
      </c>
      <c r="BW150">
        <f ca="1"/>
        <v>0</v>
      </c>
      <c r="BX150">
        <f ca="1"/>
        <v>0</v>
      </c>
      <c r="BY150">
        <f ca="1"/>
        <v>0</v>
      </c>
      <c r="BZ150">
        <f ca="1"/>
        <v>0</v>
      </c>
      <c r="CA150">
        <f ca="1"/>
        <v>1</v>
      </c>
      <c r="CB150">
        <f ca="1"/>
        <v>1</v>
      </c>
      <c r="CC150" t="b">
        <f ca="1"/>
        <v>0</v>
      </c>
      <c r="CD150" t="b">
        <f ca="1"/>
        <v>1</v>
      </c>
      <c r="CE150">
        <f ca="1"/>
        <v>0</v>
      </c>
      <c r="CF150">
        <f ca="1"/>
        <v>0</v>
      </c>
      <c r="CG150">
        <f ca="1"/>
        <v>0</v>
      </c>
      <c r="CH150">
        <f ca="1"/>
        <v>89</v>
      </c>
      <c r="CI150">
        <f ca="1"/>
        <v>91</v>
      </c>
      <c r="CJ150">
        <f ca="1"/>
        <v>0</v>
      </c>
      <c r="CK150">
        <f ca="1"/>
        <v>0</v>
      </c>
      <c r="CL150">
        <f ca="1"/>
        <v>0</v>
      </c>
      <c r="CM150">
        <f ca="1"/>
        <v>0</v>
      </c>
      <c r="CN150">
        <f ca="1"/>
        <v>0</v>
      </c>
      <c r="CO150">
        <f ca="1"/>
        <v>0</v>
      </c>
      <c r="CP150">
        <f ca="1"/>
        <v>0</v>
      </c>
      <c r="CQ150">
        <f ca="1"/>
        <v>0</v>
      </c>
      <c r="CR150">
        <f ca="1"/>
        <v>0</v>
      </c>
      <c r="CS150">
        <f ca="1"/>
        <v>0</v>
      </c>
      <c r="CT150">
        <f ca="1"/>
        <v>0</v>
      </c>
      <c r="CU150" t="b">
        <f ca="1"/>
        <v>1</v>
      </c>
      <c r="CV150">
        <f ca="1"/>
        <v>0</v>
      </c>
      <c r="CW150">
        <f ca="1"/>
        <v>91</v>
      </c>
      <c r="CX150">
        <f ca="1"/>
        <v>0</v>
      </c>
      <c r="CY150">
        <f ca="1"/>
        <v>1</v>
      </c>
      <c r="CZ150">
        <f ca="1"/>
        <v>0</v>
      </c>
      <c r="DA150">
        <f ca="1"/>
        <v>0</v>
      </c>
      <c r="DB150" t="b">
        <f ca="1"/>
        <v>0</v>
      </c>
      <c r="DC150" t="b">
        <f ca="1"/>
        <v>0</v>
      </c>
      <c r="DD150">
        <f ca="1"/>
        <v>0</v>
      </c>
      <c r="DE150" t="b">
        <f ca="1"/>
        <v>0</v>
      </c>
      <c r="DF150">
        <f ca="1"/>
        <v>0</v>
      </c>
    </row>
    <row r="151" spans="1:110" x14ac:dyDescent="0.2">
      <c r="A151" t="str">
        <f ca="1"/>
        <v>6_7 Border</v>
      </c>
      <c r="B151">
        <f ca="1"/>
        <v>7</v>
      </c>
      <c r="C151">
        <f ca="1"/>
        <v>0</v>
      </c>
      <c r="D151">
        <f ca="1"/>
        <v>0</v>
      </c>
      <c r="E151">
        <f ca="1"/>
        <v>0</v>
      </c>
      <c r="F151">
        <f ca="1"/>
        <v>0</v>
      </c>
      <c r="G151">
        <f ca="1"/>
        <v>0</v>
      </c>
      <c r="H151">
        <f ca="1"/>
        <v>0</v>
      </c>
      <c r="I151">
        <f ca="1"/>
        <v>0</v>
      </c>
      <c r="J151">
        <f ca="1"/>
        <v>0</v>
      </c>
      <c r="K151" t="b">
        <f ca="1"/>
        <v>0</v>
      </c>
      <c r="L151" t="b">
        <f ca="1"/>
        <v>0</v>
      </c>
      <c r="M151" t="b">
        <f ca="1"/>
        <v>0</v>
      </c>
      <c r="N151" t="str">
        <f ca="1"/>
        <v>Mute</v>
      </c>
      <c r="O151" t="b">
        <f ca="1"/>
        <v>0</v>
      </c>
      <c r="P151">
        <f ca="1"/>
        <v>0</v>
      </c>
      <c r="Q151">
        <f ca="1"/>
        <v>0</v>
      </c>
      <c r="R151">
        <f ca="1"/>
        <v>0</v>
      </c>
      <c r="S151">
        <f ca="1"/>
        <v>0</v>
      </c>
      <c r="T151">
        <f ca="1"/>
        <v>0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0</v>
      </c>
      <c r="Z151">
        <f ca="1"/>
        <v>7</v>
      </c>
      <c r="AA151">
        <f ca="1"/>
        <v>0</v>
      </c>
      <c r="AB151">
        <f ca="1"/>
        <v>0</v>
      </c>
      <c r="AC151">
        <f ca="1"/>
        <v>0</v>
      </c>
      <c r="AD151">
        <f ca="1"/>
        <v>0</v>
      </c>
      <c r="AE151">
        <f ca="1"/>
        <v>0</v>
      </c>
      <c r="AF151">
        <f ca="1"/>
        <v>0</v>
      </c>
      <c r="AG151">
        <f ca="1"/>
        <v>0</v>
      </c>
      <c r="AH151">
        <f ca="1"/>
        <v>0</v>
      </c>
      <c r="AI151">
        <f ca="1"/>
        <v>0</v>
      </c>
      <c r="AJ151">
        <f ca="1"/>
        <v>0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  <c r="AQ151">
        <f ca="1"/>
        <v>0</v>
      </c>
      <c r="AR151">
        <f ca="1"/>
        <v>0</v>
      </c>
      <c r="AS151">
        <f ca="1"/>
        <v>0</v>
      </c>
      <c r="AT151">
        <f ca="1"/>
        <v>0</v>
      </c>
      <c r="AU151">
        <f ca="1"/>
        <v>0</v>
      </c>
      <c r="AV151">
        <f ca="1"/>
        <v>0</v>
      </c>
      <c r="AW151">
        <f ca="1"/>
        <v>0</v>
      </c>
      <c r="AX151">
        <f ca="1"/>
        <v>0</v>
      </c>
      <c r="AY151">
        <f ca="1"/>
        <v>0</v>
      </c>
      <c r="AZ151">
        <f ca="1"/>
        <v>0</v>
      </c>
      <c r="BA151">
        <f ca="1"/>
        <v>0</v>
      </c>
      <c r="BB151">
        <f ca="1"/>
        <v>0</v>
      </c>
      <c r="BC151">
        <f ca="1"/>
        <v>0</v>
      </c>
      <c r="BD151">
        <f ca="1"/>
        <v>0</v>
      </c>
      <c r="BE151">
        <f ca="1"/>
        <v>0</v>
      </c>
      <c r="BF151">
        <f ca="1"/>
        <v>0</v>
      </c>
      <c r="BG151">
        <f ca="1"/>
        <v>0</v>
      </c>
      <c r="BH151">
        <f ca="1"/>
        <v>0</v>
      </c>
      <c r="BI151">
        <f ca="1"/>
        <v>0</v>
      </c>
      <c r="BJ151">
        <f ca="1"/>
        <v>0</v>
      </c>
      <c r="BK151">
        <f ca="1"/>
        <v>0</v>
      </c>
      <c r="BL151">
        <f ca="1"/>
        <v>0</v>
      </c>
      <c r="BM151">
        <f ca="1"/>
        <v>0</v>
      </c>
      <c r="BN151">
        <f ca="1"/>
        <v>0</v>
      </c>
      <c r="BO151">
        <f ca="1"/>
        <v>0</v>
      </c>
      <c r="BP151">
        <f ca="1"/>
        <v>0</v>
      </c>
      <c r="BQ151">
        <f ca="1"/>
        <v>0</v>
      </c>
      <c r="BR151" t="str">
        <f ca="1"/>
        <v/>
      </c>
      <c r="BS151">
        <f ca="1"/>
        <v>0</v>
      </c>
      <c r="BT151">
        <f ca="1"/>
        <v>0</v>
      </c>
      <c r="BU151" t="b">
        <f ca="1"/>
        <v>0</v>
      </c>
      <c r="BV151" t="b">
        <f ca="1"/>
        <v>0</v>
      </c>
      <c r="BW151">
        <f ca="1"/>
        <v>0</v>
      </c>
      <c r="BX151">
        <f ca="1"/>
        <v>0</v>
      </c>
      <c r="BY151">
        <f ca="1"/>
        <v>0</v>
      </c>
      <c r="BZ151">
        <f ca="1"/>
        <v>0</v>
      </c>
      <c r="CA151">
        <f ca="1"/>
        <v>1</v>
      </c>
      <c r="CB151">
        <f ca="1"/>
        <v>0</v>
      </c>
      <c r="CC151" t="b">
        <f ca="1"/>
        <v>0</v>
      </c>
      <c r="CD151" t="b">
        <f ca="1"/>
        <v>1</v>
      </c>
      <c r="CE151">
        <f ca="1"/>
        <v>0</v>
      </c>
      <c r="CF151">
        <f ca="1"/>
        <v>0</v>
      </c>
      <c r="CG151">
        <f ca="1"/>
        <v>0</v>
      </c>
      <c r="CH151">
        <f ca="1"/>
        <v>0</v>
      </c>
      <c r="CI151" t="b">
        <f ca="1"/>
        <v>0</v>
      </c>
      <c r="CJ151">
        <f ca="1"/>
        <v>0</v>
      </c>
      <c r="CK151">
        <f ca="1"/>
        <v>0</v>
      </c>
      <c r="CL151">
        <f ca="1"/>
        <v>0</v>
      </c>
      <c r="CM151">
        <f ca="1"/>
        <v>0</v>
      </c>
      <c r="CN151">
        <f ca="1"/>
        <v>0</v>
      </c>
      <c r="CO151">
        <f ca="1"/>
        <v>0</v>
      </c>
      <c r="CP151">
        <f ca="1"/>
        <v>0</v>
      </c>
      <c r="CQ151">
        <f ca="1"/>
        <v>0</v>
      </c>
      <c r="CR151">
        <f ca="1"/>
        <v>0</v>
      </c>
      <c r="CS151">
        <f ca="1"/>
        <v>0</v>
      </c>
      <c r="CT151">
        <f ca="1"/>
        <v>0</v>
      </c>
      <c r="CU151">
        <f ca="1"/>
        <v>0</v>
      </c>
      <c r="CV151">
        <f ca="1"/>
        <v>0</v>
      </c>
      <c r="CW151">
        <f ca="1"/>
        <v>0</v>
      </c>
      <c r="CX151">
        <f ca="1"/>
        <v>0</v>
      </c>
      <c r="CY151">
        <f ca="1"/>
        <v>0</v>
      </c>
      <c r="CZ151">
        <f ca="1"/>
        <v>0</v>
      </c>
      <c r="DA151">
        <f ca="1"/>
        <v>0</v>
      </c>
      <c r="DB151" t="b">
        <f ca="1"/>
        <v>0</v>
      </c>
      <c r="DC151" t="b">
        <f ca="1"/>
        <v>0</v>
      </c>
      <c r="DD151">
        <f ca="1"/>
        <v>0</v>
      </c>
      <c r="DE151" t="b">
        <f ca="1"/>
        <v>0</v>
      </c>
      <c r="DF151">
        <f ca="1"/>
        <v>0</v>
      </c>
    </row>
    <row r="152" spans="1:110" x14ac:dyDescent="0.2">
      <c r="A152" t="str">
        <f ca="1"/>
        <v>6_7 Border</v>
      </c>
      <c r="B152">
        <f ca="1"/>
        <v>8</v>
      </c>
      <c r="C152">
        <f ca="1"/>
        <v>0</v>
      </c>
      <c r="D152">
        <f ca="1"/>
        <v>0</v>
      </c>
      <c r="E152">
        <f ca="1"/>
        <v>0</v>
      </c>
      <c r="F152">
        <f ca="1"/>
        <v>0</v>
      </c>
      <c r="G152">
        <f ca="1"/>
        <v>0</v>
      </c>
      <c r="H152">
        <f ca="1"/>
        <v>0</v>
      </c>
      <c r="I152">
        <f ca="1"/>
        <v>0</v>
      </c>
      <c r="J152" t="str">
        <f ca="1"/>
        <v>1:30</v>
      </c>
      <c r="K152" t="b">
        <f ca="1"/>
        <v>0</v>
      </c>
      <c r="L152" t="b">
        <f ca="1"/>
        <v>1</v>
      </c>
      <c r="M152" t="b">
        <f ca="1"/>
        <v>0</v>
      </c>
      <c r="N152" t="str">
        <f ca="1"/>
        <v>Castle</v>
      </c>
      <c r="O152" t="b">
        <f ca="1"/>
        <v>0</v>
      </c>
      <c r="P152">
        <f ca="1"/>
        <v>0</v>
      </c>
      <c r="Q152">
        <f ca="1"/>
        <v>0</v>
      </c>
      <c r="R152">
        <f ca="1"/>
        <v>0</v>
      </c>
      <c r="S152">
        <f ca="1"/>
        <v>0</v>
      </c>
      <c r="T152">
        <f ca="1"/>
        <v>0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0</v>
      </c>
      <c r="Z152">
        <f ca="1"/>
        <v>8</v>
      </c>
      <c r="AA152">
        <f ca="1"/>
        <v>0</v>
      </c>
      <c r="AB152">
        <f ca="1"/>
        <v>0</v>
      </c>
      <c r="AC152">
        <f ca="1"/>
        <v>0</v>
      </c>
      <c r="AD152">
        <f ca="1"/>
        <v>0</v>
      </c>
      <c r="AE152">
        <f ca="1"/>
        <v>0</v>
      </c>
      <c r="AF152">
        <f ca="1"/>
        <v>0</v>
      </c>
      <c r="AG152">
        <f ca="1"/>
        <v>0</v>
      </c>
      <c r="AH152">
        <f ca="1"/>
        <v>0</v>
      </c>
      <c r="AI152">
        <f ca="1"/>
        <v>0</v>
      </c>
      <c r="AJ152">
        <f ca="1"/>
        <v>0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  <c r="AQ152">
        <f ca="1"/>
        <v>0</v>
      </c>
      <c r="AR152">
        <f ca="1"/>
        <v>0</v>
      </c>
      <c r="AS152">
        <f ca="1"/>
        <v>0</v>
      </c>
      <c r="AT152">
        <f ca="1"/>
        <v>0</v>
      </c>
      <c r="AU152">
        <f ca="1"/>
        <v>0</v>
      </c>
      <c r="AV152">
        <f ca="1"/>
        <v>0</v>
      </c>
      <c r="AW152">
        <f ca="1"/>
        <v>0</v>
      </c>
      <c r="AX152">
        <f ca="1"/>
        <v>0</v>
      </c>
      <c r="AY152">
        <f ca="1"/>
        <v>0</v>
      </c>
      <c r="AZ152">
        <f ca="1"/>
        <v>0</v>
      </c>
      <c r="BA152">
        <f ca="1"/>
        <v>0</v>
      </c>
      <c r="BB152">
        <f ca="1"/>
        <v>0</v>
      </c>
      <c r="BC152">
        <f ca="1"/>
        <v>0</v>
      </c>
      <c r="BD152">
        <f ca="1"/>
        <v>0</v>
      </c>
      <c r="BE152">
        <f ca="1"/>
        <v>0</v>
      </c>
      <c r="BF152">
        <f ca="1"/>
        <v>0</v>
      </c>
      <c r="BG152">
        <f ca="1"/>
        <v>0</v>
      </c>
      <c r="BH152">
        <f ca="1"/>
        <v>0</v>
      </c>
      <c r="BI152">
        <f ca="1"/>
        <v>0</v>
      </c>
      <c r="BJ152">
        <f ca="1"/>
        <v>0</v>
      </c>
      <c r="BK152">
        <f ca="1"/>
        <v>0</v>
      </c>
      <c r="BL152">
        <f ca="1"/>
        <v>0</v>
      </c>
      <c r="BM152">
        <f ca="1"/>
        <v>0</v>
      </c>
      <c r="BN152">
        <f ca="1"/>
        <v>0</v>
      </c>
      <c r="BO152">
        <f ca="1"/>
        <v>0</v>
      </c>
      <c r="BP152">
        <f ca="1"/>
        <v>0</v>
      </c>
      <c r="BQ152">
        <f ca="1"/>
        <v>0</v>
      </c>
      <c r="BR152" t="str">
        <f ca="1"/>
        <v/>
      </c>
      <c r="BS152">
        <f ca="1"/>
        <v>0</v>
      </c>
      <c r="BT152">
        <f ca="1"/>
        <v>0</v>
      </c>
      <c r="BU152" t="b">
        <f ca="1"/>
        <v>0</v>
      </c>
      <c r="BV152" t="b">
        <f ca="1"/>
        <v>0</v>
      </c>
      <c r="BW152">
        <f ca="1"/>
        <v>0</v>
      </c>
      <c r="BX152">
        <f ca="1"/>
        <v>0</v>
      </c>
      <c r="BY152">
        <f ca="1"/>
        <v>0</v>
      </c>
      <c r="BZ152">
        <f ca="1"/>
        <v>0</v>
      </c>
      <c r="CA152">
        <f ca="1"/>
        <v>0</v>
      </c>
      <c r="CB152">
        <f ca="1"/>
        <v>0</v>
      </c>
      <c r="CC152" t="b">
        <f ca="1"/>
        <v>0</v>
      </c>
      <c r="CD152" t="b">
        <f ca="1"/>
        <v>1</v>
      </c>
      <c r="CE152">
        <f ca="1"/>
        <v>0</v>
      </c>
      <c r="CF152">
        <f ca="1"/>
        <v>0</v>
      </c>
      <c r="CG152">
        <f ca="1"/>
        <v>0</v>
      </c>
      <c r="CH152">
        <f ca="1"/>
        <v>90</v>
      </c>
      <c r="CI152">
        <f ca="1"/>
        <v>90</v>
      </c>
      <c r="CJ152">
        <f ca="1"/>
        <v>0</v>
      </c>
      <c r="CK152">
        <f ca="1"/>
        <v>0</v>
      </c>
      <c r="CL152">
        <f ca="1"/>
        <v>0</v>
      </c>
      <c r="CM152">
        <f ca="1"/>
        <v>0</v>
      </c>
      <c r="CN152">
        <f ca="1"/>
        <v>0</v>
      </c>
      <c r="CO152">
        <f ca="1"/>
        <v>0</v>
      </c>
      <c r="CP152">
        <f ca="1"/>
        <v>0</v>
      </c>
      <c r="CQ152">
        <f ca="1"/>
        <v>0</v>
      </c>
      <c r="CR152">
        <f ca="1"/>
        <v>0</v>
      </c>
      <c r="CS152">
        <f ca="1"/>
        <v>0</v>
      </c>
      <c r="CT152">
        <f ca="1"/>
        <v>0</v>
      </c>
      <c r="CU152">
        <f ca="1"/>
        <v>0</v>
      </c>
      <c r="CV152">
        <f ca="1"/>
        <v>0</v>
      </c>
      <c r="CW152">
        <f ca="1"/>
        <v>0</v>
      </c>
      <c r="CX152">
        <f ca="1"/>
        <v>0</v>
      </c>
      <c r="CY152">
        <f ca="1"/>
        <v>0</v>
      </c>
      <c r="CZ152">
        <f ca="1"/>
        <v>0</v>
      </c>
      <c r="DA152">
        <f ca="1"/>
        <v>0</v>
      </c>
      <c r="DB152" t="b">
        <f ca="1"/>
        <v>1</v>
      </c>
      <c r="DC152" t="b">
        <f ca="1"/>
        <v>0</v>
      </c>
      <c r="DD152">
        <f ca="1"/>
        <v>0</v>
      </c>
      <c r="DE152" t="b">
        <f ca="1"/>
        <v>0</v>
      </c>
      <c r="DF152">
        <f ca="1"/>
        <v>0</v>
      </c>
    </row>
    <row r="153" spans="1:110" x14ac:dyDescent="0.2">
      <c r="A153" t="str">
        <f ca="1"/>
        <v>6_7 Border</v>
      </c>
      <c r="B153">
        <f ca="1"/>
        <v>9</v>
      </c>
      <c r="C153">
        <f ca="1"/>
        <v>0</v>
      </c>
      <c r="D153">
        <f ca="1"/>
        <v>0</v>
      </c>
      <c r="E153">
        <f ca="1"/>
        <v>0</v>
      </c>
      <c r="F153">
        <f ca="1"/>
        <v>0</v>
      </c>
      <c r="G153">
        <f ca="1"/>
        <v>0</v>
      </c>
      <c r="H153">
        <f ca="1"/>
        <v>0</v>
      </c>
      <c r="I153">
        <f ca="1"/>
        <v>0</v>
      </c>
      <c r="J153">
        <f ca="1"/>
        <v>0</v>
      </c>
      <c r="K153" t="b">
        <f ca="1"/>
        <v>0</v>
      </c>
      <c r="L153" t="b">
        <f ca="1"/>
        <v>0</v>
      </c>
      <c r="M153" t="b">
        <f ca="1"/>
        <v>0</v>
      </c>
      <c r="N153" t="str">
        <f ca="1"/>
        <v>Mute</v>
      </c>
      <c r="O153" t="b">
        <f ca="1"/>
        <v>0</v>
      </c>
      <c r="P153">
        <f ca="1"/>
        <v>0</v>
      </c>
      <c r="Q153">
        <f ca="1"/>
        <v>0</v>
      </c>
      <c r="R153">
        <f ca="1"/>
        <v>0</v>
      </c>
      <c r="S153">
        <f ca="1"/>
        <v>0</v>
      </c>
      <c r="T153">
        <f ca="1"/>
        <v>0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0</v>
      </c>
      <c r="Z153">
        <f ca="1"/>
        <v>9</v>
      </c>
      <c r="AA153">
        <f ca="1"/>
        <v>0</v>
      </c>
      <c r="AB153">
        <f ca="1"/>
        <v>0</v>
      </c>
      <c r="AC153">
        <f ca="1"/>
        <v>0</v>
      </c>
      <c r="AD153">
        <f ca="1"/>
        <v>0</v>
      </c>
      <c r="AE153">
        <f ca="1"/>
        <v>0</v>
      </c>
      <c r="AF153">
        <f ca="1"/>
        <v>0</v>
      </c>
      <c r="AG153">
        <f ca="1"/>
        <v>0</v>
      </c>
      <c r="AH153">
        <f ca="1"/>
        <v>0</v>
      </c>
      <c r="AI153">
        <f ca="1"/>
        <v>0</v>
      </c>
      <c r="AJ153">
        <f ca="1"/>
        <v>0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  <c r="AQ153">
        <f ca="1"/>
        <v>0</v>
      </c>
      <c r="AR153">
        <f ca="1"/>
        <v>0</v>
      </c>
      <c r="AS153">
        <f ca="1"/>
        <v>0</v>
      </c>
      <c r="AT153">
        <f ca="1"/>
        <v>0</v>
      </c>
      <c r="AU153">
        <f ca="1"/>
        <v>0</v>
      </c>
      <c r="AV153">
        <f ca="1"/>
        <v>0</v>
      </c>
      <c r="AW153">
        <f ca="1"/>
        <v>0</v>
      </c>
      <c r="AX153">
        <f ca="1"/>
        <v>0</v>
      </c>
      <c r="AY153">
        <f ca="1"/>
        <v>0</v>
      </c>
      <c r="AZ153">
        <f ca="1"/>
        <v>0</v>
      </c>
      <c r="BA153">
        <f ca="1"/>
        <v>0</v>
      </c>
      <c r="BB153">
        <f ca="1"/>
        <v>0</v>
      </c>
      <c r="BC153">
        <f ca="1"/>
        <v>0</v>
      </c>
      <c r="BD153">
        <f ca="1"/>
        <v>0</v>
      </c>
      <c r="BE153">
        <f ca="1"/>
        <v>0</v>
      </c>
      <c r="BF153">
        <f ca="1"/>
        <v>0</v>
      </c>
      <c r="BG153">
        <f ca="1"/>
        <v>0</v>
      </c>
      <c r="BH153">
        <f ca="1"/>
        <v>0</v>
      </c>
      <c r="BI153">
        <f ca="1"/>
        <v>0</v>
      </c>
      <c r="BJ153">
        <f ca="1"/>
        <v>0</v>
      </c>
      <c r="BK153">
        <f ca="1"/>
        <v>0</v>
      </c>
      <c r="BL153">
        <f ca="1"/>
        <v>0</v>
      </c>
      <c r="BM153">
        <f ca="1"/>
        <v>0</v>
      </c>
      <c r="BN153">
        <f ca="1"/>
        <v>0</v>
      </c>
      <c r="BO153">
        <f ca="1"/>
        <v>0</v>
      </c>
      <c r="BP153">
        <f ca="1"/>
        <v>0</v>
      </c>
      <c r="BQ153">
        <f ca="1"/>
        <v>0</v>
      </c>
      <c r="BR153" t="str">
        <f ca="1"/>
        <v/>
      </c>
      <c r="BS153">
        <f ca="1"/>
        <v>0</v>
      </c>
      <c r="BT153">
        <f ca="1"/>
        <v>0</v>
      </c>
      <c r="BU153" t="b">
        <f ca="1"/>
        <v>0</v>
      </c>
      <c r="BV153" t="b">
        <f ca="1"/>
        <v>0</v>
      </c>
      <c r="BW153">
        <f ca="1"/>
        <v>0</v>
      </c>
      <c r="BX153">
        <f ca="1"/>
        <v>0</v>
      </c>
      <c r="BY153">
        <f ca="1"/>
        <v>0</v>
      </c>
      <c r="BZ153">
        <f ca="1"/>
        <v>0</v>
      </c>
      <c r="CA153">
        <f ca="1"/>
        <v>2</v>
      </c>
      <c r="CB153">
        <f ca="1"/>
        <v>0</v>
      </c>
      <c r="CC153" t="b">
        <f ca="1"/>
        <v>0</v>
      </c>
      <c r="CD153" t="b">
        <f ca="1"/>
        <v>1</v>
      </c>
      <c r="CE153">
        <f ca="1"/>
        <v>0</v>
      </c>
      <c r="CF153">
        <f ca="1"/>
        <v>0</v>
      </c>
      <c r="CG153">
        <f ca="1"/>
        <v>0</v>
      </c>
      <c r="CH153">
        <f ca="1"/>
        <v>0</v>
      </c>
      <c r="CI153" t="b">
        <f ca="1"/>
        <v>0</v>
      </c>
      <c r="CJ153">
        <f ca="1"/>
        <v>0</v>
      </c>
      <c r="CK153">
        <f ca="1"/>
        <v>0</v>
      </c>
      <c r="CL153">
        <f ca="1"/>
        <v>0</v>
      </c>
      <c r="CM153">
        <f ca="1"/>
        <v>0</v>
      </c>
      <c r="CN153">
        <f ca="1"/>
        <v>0</v>
      </c>
      <c r="CO153">
        <f ca="1"/>
        <v>0</v>
      </c>
      <c r="CP153">
        <f ca="1"/>
        <v>0</v>
      </c>
      <c r="CQ153">
        <f ca="1"/>
        <v>0</v>
      </c>
      <c r="CR153">
        <f ca="1"/>
        <v>0</v>
      </c>
      <c r="CS153">
        <f ca="1"/>
        <v>0</v>
      </c>
      <c r="CT153">
        <f ca="1"/>
        <v>0</v>
      </c>
      <c r="CU153">
        <f ca="1"/>
        <v>0</v>
      </c>
      <c r="CV153">
        <f ca="1"/>
        <v>0</v>
      </c>
      <c r="CW153">
        <f ca="1"/>
        <v>0</v>
      </c>
      <c r="CX153">
        <f ca="1"/>
        <v>0</v>
      </c>
      <c r="CY153">
        <f ca="1"/>
        <v>0</v>
      </c>
      <c r="CZ153">
        <f ca="1"/>
        <v>0</v>
      </c>
      <c r="DA153">
        <f ca="1"/>
        <v>0</v>
      </c>
      <c r="DB153" t="b">
        <f ca="1"/>
        <v>0</v>
      </c>
      <c r="DC153" t="b">
        <f ca="1"/>
        <v>0</v>
      </c>
      <c r="DD153">
        <f ca="1"/>
        <v>0</v>
      </c>
      <c r="DE153" t="b">
        <f ca="1"/>
        <v>0</v>
      </c>
      <c r="DF153">
        <f ca="1"/>
        <v>1</v>
      </c>
    </row>
    <row r="154" spans="1:110" x14ac:dyDescent="0.2">
      <c r="A154" t="str">
        <f ca="1"/>
        <v>6_9 Oregon</v>
      </c>
      <c r="B154">
        <f ca="1"/>
        <v>1</v>
      </c>
      <c r="C154">
        <f ca="1"/>
        <v>0</v>
      </c>
      <c r="D154">
        <f ca="1"/>
        <v>0</v>
      </c>
      <c r="E154">
        <f ca="1"/>
        <v>0</v>
      </c>
      <c r="F154">
        <f ca="1"/>
        <v>0</v>
      </c>
      <c r="G154">
        <f ca="1"/>
        <v>0</v>
      </c>
      <c r="H154">
        <f ca="1"/>
        <v>0</v>
      </c>
      <c r="I154">
        <f ca="1"/>
        <v>0</v>
      </c>
      <c r="J154" t="str">
        <f ca="1"/>
        <v>0:39</v>
      </c>
      <c r="K154" t="b">
        <f ca="1"/>
        <v>0</v>
      </c>
      <c r="L154" t="b">
        <f ca="1"/>
        <v>0</v>
      </c>
      <c r="M154" t="b">
        <f ca="1"/>
        <v>0</v>
      </c>
      <c r="N154" t="str">
        <f ca="1"/>
        <v>Smoke</v>
      </c>
      <c r="O154" t="b">
        <f ca="1"/>
        <v>0</v>
      </c>
      <c r="P154">
        <f ca="1"/>
        <v>0</v>
      </c>
      <c r="Q154">
        <f ca="1"/>
        <v>0</v>
      </c>
      <c r="R154">
        <f ca="1"/>
        <v>0</v>
      </c>
      <c r="S154">
        <f ca="1"/>
        <v>0</v>
      </c>
      <c r="T154">
        <f ca="1"/>
        <v>0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0</v>
      </c>
      <c r="Z154">
        <f ca="1"/>
        <v>1</v>
      </c>
      <c r="AA154">
        <f ca="1"/>
        <v>0</v>
      </c>
      <c r="AB154">
        <f ca="1"/>
        <v>0</v>
      </c>
      <c r="AC154">
        <f ca="1"/>
        <v>0</v>
      </c>
      <c r="AD154">
        <f ca="1"/>
        <v>0</v>
      </c>
      <c r="AE154">
        <f ca="1"/>
        <v>0</v>
      </c>
      <c r="AF154">
        <f ca="1"/>
        <v>0</v>
      </c>
      <c r="AG154">
        <f ca="1"/>
        <v>0</v>
      </c>
      <c r="AH154">
        <f ca="1"/>
        <v>0</v>
      </c>
      <c r="AI154">
        <f ca="1"/>
        <v>0</v>
      </c>
      <c r="AJ154">
        <f ca="1"/>
        <v>0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  <c r="AQ154">
        <f ca="1"/>
        <v>0</v>
      </c>
      <c r="AR154">
        <f ca="1"/>
        <v>0</v>
      </c>
      <c r="AS154">
        <f ca="1"/>
        <v>0</v>
      </c>
      <c r="AT154">
        <f ca="1"/>
        <v>0</v>
      </c>
      <c r="AU154">
        <f ca="1"/>
        <v>0</v>
      </c>
      <c r="AV154">
        <f ca="1"/>
        <v>0</v>
      </c>
      <c r="AW154">
        <f ca="1"/>
        <v>0</v>
      </c>
      <c r="AX154">
        <f ca="1"/>
        <v>0</v>
      </c>
      <c r="AY154">
        <f ca="1"/>
        <v>0</v>
      </c>
      <c r="AZ154">
        <f ca="1"/>
        <v>0</v>
      </c>
      <c r="BA154">
        <f ca="1"/>
        <v>0</v>
      </c>
      <c r="BB154">
        <f ca="1"/>
        <v>0</v>
      </c>
      <c r="BC154">
        <f ca="1"/>
        <v>0</v>
      </c>
      <c r="BD154">
        <f ca="1"/>
        <v>0</v>
      </c>
      <c r="BE154">
        <f ca="1"/>
        <v>0</v>
      </c>
      <c r="BF154">
        <f ca="1"/>
        <v>0</v>
      </c>
      <c r="BG154">
        <f ca="1"/>
        <v>0</v>
      </c>
      <c r="BH154">
        <f ca="1"/>
        <v>0</v>
      </c>
      <c r="BI154">
        <f ca="1"/>
        <v>0</v>
      </c>
      <c r="BJ154">
        <f ca="1"/>
        <v>0</v>
      </c>
      <c r="BK154">
        <f ca="1"/>
        <v>0</v>
      </c>
      <c r="BL154">
        <f ca="1"/>
        <v>0</v>
      </c>
      <c r="BM154">
        <f ca="1"/>
        <v>0</v>
      </c>
      <c r="BN154">
        <f ca="1"/>
        <v>0</v>
      </c>
      <c r="BO154">
        <f ca="1"/>
        <v>0</v>
      </c>
      <c r="BP154">
        <f ca="1"/>
        <v>0</v>
      </c>
      <c r="BQ154">
        <f ca="1"/>
        <v>0</v>
      </c>
      <c r="BR154" t="str">
        <f ca="1"/>
        <v/>
      </c>
      <c r="BS154">
        <f ca="1"/>
        <v>0</v>
      </c>
      <c r="BT154">
        <f ca="1"/>
        <v>0</v>
      </c>
      <c r="BU154" t="b">
        <f ca="1"/>
        <v>0</v>
      </c>
      <c r="BV154" t="b">
        <f ca="1"/>
        <v>0</v>
      </c>
      <c r="BW154">
        <f ca="1"/>
        <v>0</v>
      </c>
      <c r="BX154">
        <f ca="1"/>
        <v>0</v>
      </c>
      <c r="BY154">
        <f ca="1"/>
        <v>0</v>
      </c>
      <c r="BZ154">
        <f ca="1"/>
        <v>0</v>
      </c>
      <c r="CA154">
        <f ca="1"/>
        <v>0</v>
      </c>
      <c r="CB154">
        <f ca="1"/>
        <v>0</v>
      </c>
      <c r="CC154" t="b">
        <f ca="1"/>
        <v>0</v>
      </c>
      <c r="CD154" t="b">
        <f ca="1"/>
        <v>0</v>
      </c>
      <c r="CE154">
        <f ca="1"/>
        <v>0</v>
      </c>
      <c r="CF154">
        <f ca="1"/>
        <v>0</v>
      </c>
      <c r="CG154">
        <f ca="1"/>
        <v>0</v>
      </c>
      <c r="CH154">
        <f ca="1"/>
        <v>39</v>
      </c>
      <c r="CI154">
        <f ca="1"/>
        <v>141</v>
      </c>
      <c r="CJ154">
        <f ca="1"/>
        <v>0</v>
      </c>
      <c r="CK154">
        <f ca="1"/>
        <v>0</v>
      </c>
      <c r="CL154">
        <f ca="1"/>
        <v>0</v>
      </c>
      <c r="CM154">
        <f ca="1"/>
        <v>0</v>
      </c>
      <c r="CN154">
        <f ca="1"/>
        <v>0</v>
      </c>
      <c r="CO154">
        <f ca="1"/>
        <v>0</v>
      </c>
      <c r="CP154">
        <f ca="1"/>
        <v>0</v>
      </c>
      <c r="CQ154">
        <f ca="1"/>
        <v>0</v>
      </c>
      <c r="CR154">
        <f ca="1"/>
        <v>0</v>
      </c>
      <c r="CS154">
        <f ca="1"/>
        <v>0</v>
      </c>
      <c r="CT154">
        <f ca="1"/>
        <v>0</v>
      </c>
      <c r="CU154" t="b">
        <f ca="1"/>
        <v>1</v>
      </c>
      <c r="CV154" t="b">
        <f ca="1"/>
        <v>0</v>
      </c>
      <c r="CW154" t="b">
        <f ca="1"/>
        <v>0</v>
      </c>
      <c r="CX154">
        <f ca="1"/>
        <v>141</v>
      </c>
      <c r="CY154">
        <f ca="1"/>
        <v>2</v>
      </c>
      <c r="CZ154">
        <f ca="1"/>
        <v>0</v>
      </c>
      <c r="DA154">
        <f ca="1"/>
        <v>0</v>
      </c>
      <c r="DB154" t="b">
        <f ca="1"/>
        <v>0</v>
      </c>
      <c r="DC154" t="b">
        <f ca="1"/>
        <v>0</v>
      </c>
      <c r="DD154">
        <f ca="1"/>
        <v>0</v>
      </c>
      <c r="DE154" t="b">
        <f ca="1"/>
        <v>0</v>
      </c>
      <c r="DF154">
        <f ca="1"/>
        <v>0</v>
      </c>
    </row>
    <row r="155" spans="1:110" x14ac:dyDescent="0.2">
      <c r="A155" t="str">
        <f ca="1"/>
        <v>6_9 Oregon</v>
      </c>
      <c r="B155">
        <f ca="1"/>
        <v>2</v>
      </c>
      <c r="C155">
        <f ca="1"/>
        <v>0</v>
      </c>
      <c r="D155">
        <f ca="1"/>
        <v>0</v>
      </c>
      <c r="E155">
        <f ca="1"/>
        <v>0</v>
      </c>
      <c r="F155">
        <f ca="1"/>
        <v>0</v>
      </c>
      <c r="G155">
        <f ca="1"/>
        <v>0</v>
      </c>
      <c r="H155">
        <f ca="1"/>
        <v>0</v>
      </c>
      <c r="I155">
        <f ca="1"/>
        <v>0</v>
      </c>
      <c r="J155" t="str">
        <f ca="1"/>
        <v>0:14</v>
      </c>
      <c r="K155" t="b">
        <f ca="1"/>
        <v>0</v>
      </c>
      <c r="L155" t="b">
        <f ca="1"/>
        <v>0</v>
      </c>
      <c r="M155" t="b">
        <f ca="1"/>
        <v>0</v>
      </c>
      <c r="N155" t="str">
        <f ca="1"/>
        <v>Smoke</v>
      </c>
      <c r="O155" t="b">
        <f ca="1"/>
        <v>0</v>
      </c>
      <c r="P155">
        <f ca="1"/>
        <v>0</v>
      </c>
      <c r="Q155">
        <f ca="1"/>
        <v>0</v>
      </c>
      <c r="R155">
        <f ca="1"/>
        <v>0</v>
      </c>
      <c r="S155">
        <f ca="1"/>
        <v>0</v>
      </c>
      <c r="T155">
        <f ca="1"/>
        <v>0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0</v>
      </c>
      <c r="Z155">
        <f ca="1"/>
        <v>2</v>
      </c>
      <c r="AA155">
        <f ca="1"/>
        <v>0</v>
      </c>
      <c r="AB155">
        <f ca="1"/>
        <v>0</v>
      </c>
      <c r="AC155">
        <f ca="1"/>
        <v>0</v>
      </c>
      <c r="AD155">
        <f ca="1"/>
        <v>0</v>
      </c>
      <c r="AE155">
        <f ca="1"/>
        <v>0</v>
      </c>
      <c r="AF155">
        <f ca="1"/>
        <v>0</v>
      </c>
      <c r="AG155">
        <f ca="1"/>
        <v>0</v>
      </c>
      <c r="AH155">
        <f ca="1"/>
        <v>0</v>
      </c>
      <c r="AI155">
        <f ca="1"/>
        <v>0</v>
      </c>
      <c r="AJ155">
        <f ca="1"/>
        <v>0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  <c r="AQ155">
        <f ca="1"/>
        <v>0</v>
      </c>
      <c r="AR155">
        <f ca="1"/>
        <v>0</v>
      </c>
      <c r="AS155">
        <f ca="1"/>
        <v>0</v>
      </c>
      <c r="AT155">
        <f ca="1"/>
        <v>0</v>
      </c>
      <c r="AU155">
        <f ca="1"/>
        <v>0</v>
      </c>
      <c r="AV155">
        <f ca="1"/>
        <v>0</v>
      </c>
      <c r="AW155">
        <f ca="1"/>
        <v>0</v>
      </c>
      <c r="AX155">
        <f ca="1"/>
        <v>0</v>
      </c>
      <c r="AY155">
        <f ca="1"/>
        <v>0</v>
      </c>
      <c r="AZ155">
        <f ca="1"/>
        <v>0</v>
      </c>
      <c r="BA155">
        <f ca="1"/>
        <v>0</v>
      </c>
      <c r="BB155">
        <f ca="1"/>
        <v>0</v>
      </c>
      <c r="BC155">
        <f ca="1"/>
        <v>0</v>
      </c>
      <c r="BD155">
        <f ca="1"/>
        <v>0</v>
      </c>
      <c r="BE155">
        <f ca="1"/>
        <v>0</v>
      </c>
      <c r="BF155">
        <f ca="1"/>
        <v>0</v>
      </c>
      <c r="BG155">
        <f ca="1"/>
        <v>0</v>
      </c>
      <c r="BH155">
        <f ca="1"/>
        <v>0</v>
      </c>
      <c r="BI155">
        <f ca="1"/>
        <v>0</v>
      </c>
      <c r="BJ155">
        <f ca="1"/>
        <v>0</v>
      </c>
      <c r="BK155">
        <f ca="1"/>
        <v>0</v>
      </c>
      <c r="BL155">
        <f ca="1"/>
        <v>0</v>
      </c>
      <c r="BM155">
        <f ca="1"/>
        <v>0</v>
      </c>
      <c r="BN155">
        <f ca="1"/>
        <v>0</v>
      </c>
      <c r="BO155">
        <f ca="1"/>
        <v>0</v>
      </c>
      <c r="BP155">
        <f ca="1"/>
        <v>0</v>
      </c>
      <c r="BQ155">
        <f ca="1"/>
        <v>0</v>
      </c>
      <c r="BR155" t="str">
        <f ca="1"/>
        <v/>
      </c>
      <c r="BS155">
        <f ca="1"/>
        <v>0</v>
      </c>
      <c r="BT155">
        <f ca="1"/>
        <v>0</v>
      </c>
      <c r="BU155" t="b">
        <f ca="1"/>
        <v>0</v>
      </c>
      <c r="BV155" t="b">
        <f ca="1"/>
        <v>0</v>
      </c>
      <c r="BW155">
        <f ca="1"/>
        <v>0</v>
      </c>
      <c r="BX155">
        <f ca="1"/>
        <v>0</v>
      </c>
      <c r="BY155">
        <f ca="1"/>
        <v>0</v>
      </c>
      <c r="BZ155">
        <f ca="1"/>
        <v>0</v>
      </c>
      <c r="CA155">
        <f ca="1"/>
        <v>1</v>
      </c>
      <c r="CB155">
        <f ca="1"/>
        <v>0</v>
      </c>
      <c r="CC155" t="b">
        <f ca="1"/>
        <v>0</v>
      </c>
      <c r="CD155" t="b">
        <f ca="1"/>
        <v>1</v>
      </c>
      <c r="CE155">
        <f ca="1"/>
        <v>0</v>
      </c>
      <c r="CF155">
        <f ca="1"/>
        <v>0</v>
      </c>
      <c r="CG155">
        <f ca="1"/>
        <v>0</v>
      </c>
      <c r="CH155">
        <f ca="1"/>
        <v>14</v>
      </c>
      <c r="CI155">
        <f ca="1"/>
        <v>166</v>
      </c>
      <c r="CJ155">
        <f ca="1"/>
        <v>0</v>
      </c>
      <c r="CK155">
        <f ca="1"/>
        <v>0</v>
      </c>
      <c r="CL155">
        <f ca="1"/>
        <v>0</v>
      </c>
      <c r="CM155">
        <f ca="1"/>
        <v>0</v>
      </c>
      <c r="CN155">
        <f ca="1"/>
        <v>0</v>
      </c>
      <c r="CO155">
        <f ca="1"/>
        <v>0</v>
      </c>
      <c r="CP155">
        <f ca="1"/>
        <v>0</v>
      </c>
      <c r="CQ155">
        <f ca="1"/>
        <v>0</v>
      </c>
      <c r="CR155">
        <f ca="1"/>
        <v>0</v>
      </c>
      <c r="CS155">
        <f ca="1"/>
        <v>0</v>
      </c>
      <c r="CT155">
        <f ca="1"/>
        <v>0</v>
      </c>
      <c r="CU155" t="b">
        <f ca="1"/>
        <v>0</v>
      </c>
      <c r="CV155" t="b">
        <f ca="1"/>
        <v>1</v>
      </c>
      <c r="CW155">
        <f ca="1"/>
        <v>14</v>
      </c>
      <c r="CX155">
        <f ca="1"/>
        <v>166</v>
      </c>
      <c r="CY155">
        <f ca="1"/>
        <v>0</v>
      </c>
      <c r="CZ155">
        <f ca="1"/>
        <v>1</v>
      </c>
      <c r="DA155">
        <f ca="1"/>
        <v>0</v>
      </c>
      <c r="DB155" t="b">
        <f ca="1"/>
        <v>0</v>
      </c>
      <c r="DC155" t="b">
        <f ca="1"/>
        <v>0</v>
      </c>
      <c r="DD155">
        <f ca="1"/>
        <v>0</v>
      </c>
      <c r="DE155" t="b">
        <f ca="1"/>
        <v>0</v>
      </c>
      <c r="DF155">
        <f ca="1"/>
        <v>0</v>
      </c>
    </row>
    <row r="156" spans="1:110" x14ac:dyDescent="0.2">
      <c r="A156" t="str">
        <f ca="1"/>
        <v>6_9 Oregon</v>
      </c>
      <c r="B156">
        <f ca="1"/>
        <v>3</v>
      </c>
      <c r="C156">
        <f ca="1"/>
        <v>0</v>
      </c>
      <c r="D156">
        <f ca="1"/>
        <v>0</v>
      </c>
      <c r="E156">
        <f ca="1"/>
        <v>0</v>
      </c>
      <c r="F156">
        <f ca="1"/>
        <v>0</v>
      </c>
      <c r="G156">
        <f ca="1"/>
        <v>0</v>
      </c>
      <c r="H156">
        <f ca="1"/>
        <v>0</v>
      </c>
      <c r="I156">
        <f ca="1"/>
        <v>0</v>
      </c>
      <c r="J156" t="str">
        <f ca="1"/>
        <v>0:58</v>
      </c>
      <c r="K156" t="b">
        <f ca="1"/>
        <v>0</v>
      </c>
      <c r="L156" t="b">
        <f ca="1"/>
        <v>0</v>
      </c>
      <c r="M156" t="b">
        <f ca="1"/>
        <v>0</v>
      </c>
      <c r="N156" t="str">
        <f ca="1"/>
        <v>Mute</v>
      </c>
      <c r="O156" t="b">
        <f ca="1"/>
        <v>0</v>
      </c>
      <c r="P156">
        <f ca="1"/>
        <v>0</v>
      </c>
      <c r="Q156">
        <f ca="1"/>
        <v>0</v>
      </c>
      <c r="R156">
        <f ca="1"/>
        <v>0</v>
      </c>
      <c r="S156">
        <f ca="1"/>
        <v>0</v>
      </c>
      <c r="T156">
        <f ca="1"/>
        <v>0</v>
      </c>
      <c r="U156">
        <f ca="1"/>
        <v>0</v>
      </c>
      <c r="V156">
        <f ca="1"/>
        <v>0</v>
      </c>
      <c r="W156">
        <f ca="1"/>
        <v>0</v>
      </c>
      <c r="X156">
        <f ca="1"/>
        <v>0</v>
      </c>
      <c r="Y156">
        <f ca="1"/>
        <v>0</v>
      </c>
      <c r="Z156">
        <f ca="1"/>
        <v>3</v>
      </c>
      <c r="AA156">
        <f ca="1"/>
        <v>0</v>
      </c>
      <c r="AB156">
        <f ca="1"/>
        <v>0</v>
      </c>
      <c r="AC156">
        <f ca="1"/>
        <v>0</v>
      </c>
      <c r="AD156">
        <f ca="1"/>
        <v>0</v>
      </c>
      <c r="AE156">
        <f ca="1"/>
        <v>0</v>
      </c>
      <c r="AF156">
        <f ca="1"/>
        <v>0</v>
      </c>
      <c r="AG156">
        <f ca="1"/>
        <v>0</v>
      </c>
      <c r="AH156">
        <f ca="1"/>
        <v>0</v>
      </c>
      <c r="AI156">
        <f ca="1"/>
        <v>0</v>
      </c>
      <c r="AJ156">
        <f ca="1"/>
        <v>0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  <c r="AQ156">
        <f ca="1"/>
        <v>0</v>
      </c>
      <c r="AR156">
        <f ca="1"/>
        <v>0</v>
      </c>
      <c r="AS156">
        <f ca="1"/>
        <v>0</v>
      </c>
      <c r="AT156">
        <f ca="1"/>
        <v>0</v>
      </c>
      <c r="AU156">
        <f ca="1"/>
        <v>0</v>
      </c>
      <c r="AV156">
        <f ca="1"/>
        <v>0</v>
      </c>
      <c r="AW156">
        <f ca="1"/>
        <v>0</v>
      </c>
      <c r="AX156">
        <f ca="1"/>
        <v>0</v>
      </c>
      <c r="AY156">
        <f ca="1"/>
        <v>0</v>
      </c>
      <c r="AZ156">
        <f ca="1"/>
        <v>0</v>
      </c>
      <c r="BA156">
        <f ca="1"/>
        <v>0</v>
      </c>
      <c r="BB156">
        <f ca="1"/>
        <v>0</v>
      </c>
      <c r="BC156">
        <f ca="1"/>
        <v>0</v>
      </c>
      <c r="BD156">
        <f ca="1"/>
        <v>0</v>
      </c>
      <c r="BE156">
        <f ca="1"/>
        <v>0</v>
      </c>
      <c r="BF156">
        <f ca="1"/>
        <v>0</v>
      </c>
      <c r="BG156">
        <f ca="1"/>
        <v>0</v>
      </c>
      <c r="BH156">
        <f ca="1"/>
        <v>0</v>
      </c>
      <c r="BI156">
        <f ca="1"/>
        <v>0</v>
      </c>
      <c r="BJ156">
        <f ca="1"/>
        <v>0</v>
      </c>
      <c r="BK156">
        <f ca="1"/>
        <v>0</v>
      </c>
      <c r="BL156">
        <f ca="1"/>
        <v>0</v>
      </c>
      <c r="BM156">
        <f ca="1"/>
        <v>0</v>
      </c>
      <c r="BN156">
        <f ca="1"/>
        <v>0</v>
      </c>
      <c r="BO156">
        <f ca="1"/>
        <v>0</v>
      </c>
      <c r="BP156">
        <f ca="1"/>
        <v>0</v>
      </c>
      <c r="BQ156">
        <f ca="1"/>
        <v>0</v>
      </c>
      <c r="BR156" t="str">
        <f ca="1"/>
        <v/>
      </c>
      <c r="BS156">
        <f ca="1"/>
        <v>0</v>
      </c>
      <c r="BT156">
        <f ca="1"/>
        <v>0</v>
      </c>
      <c r="BU156" t="b">
        <f ca="1"/>
        <v>0</v>
      </c>
      <c r="BV156" t="b">
        <f ca="1"/>
        <v>0</v>
      </c>
      <c r="BW156">
        <f ca="1"/>
        <v>0</v>
      </c>
      <c r="BX156">
        <f ca="1"/>
        <v>0</v>
      </c>
      <c r="BY156">
        <f ca="1"/>
        <v>0</v>
      </c>
      <c r="BZ156">
        <f ca="1"/>
        <v>0</v>
      </c>
      <c r="CA156">
        <f ca="1"/>
        <v>0</v>
      </c>
      <c r="CB156">
        <f ca="1"/>
        <v>0</v>
      </c>
      <c r="CC156" t="b">
        <f ca="1"/>
        <v>0</v>
      </c>
      <c r="CD156" t="b">
        <f ca="1"/>
        <v>0</v>
      </c>
      <c r="CE156">
        <f ca="1"/>
        <v>0</v>
      </c>
      <c r="CF156">
        <f ca="1"/>
        <v>0</v>
      </c>
      <c r="CG156">
        <f ca="1"/>
        <v>0</v>
      </c>
      <c r="CH156">
        <f ca="1"/>
        <v>58</v>
      </c>
      <c r="CI156">
        <f ca="1"/>
        <v>122</v>
      </c>
      <c r="CJ156">
        <f ca="1"/>
        <v>0</v>
      </c>
      <c r="CK156">
        <f ca="1"/>
        <v>0</v>
      </c>
      <c r="CL156">
        <f ca="1"/>
        <v>0</v>
      </c>
      <c r="CM156">
        <f ca="1"/>
        <v>0</v>
      </c>
      <c r="CN156">
        <f ca="1"/>
        <v>0</v>
      </c>
      <c r="CO156">
        <f ca="1"/>
        <v>0</v>
      </c>
      <c r="CP156">
        <f ca="1"/>
        <v>0</v>
      </c>
      <c r="CQ156">
        <f ca="1"/>
        <v>0</v>
      </c>
      <c r="CR156">
        <f ca="1"/>
        <v>0</v>
      </c>
      <c r="CS156">
        <f ca="1"/>
        <v>0</v>
      </c>
      <c r="CT156">
        <f ca="1"/>
        <v>0</v>
      </c>
      <c r="CU156" t="b">
        <f ca="1"/>
        <v>0</v>
      </c>
      <c r="CV156" t="b">
        <f ca="1"/>
        <v>0</v>
      </c>
      <c r="CW156">
        <f ca="1"/>
        <v>42</v>
      </c>
      <c r="CX156">
        <f ca="1"/>
        <v>122</v>
      </c>
      <c r="CY156">
        <f ca="1"/>
        <v>0</v>
      </c>
      <c r="CZ156">
        <f ca="1"/>
        <v>0</v>
      </c>
      <c r="DA156">
        <f ca="1"/>
        <v>0</v>
      </c>
      <c r="DB156" t="b">
        <f ca="1"/>
        <v>0</v>
      </c>
      <c r="DC156" t="b">
        <f ca="1"/>
        <v>0</v>
      </c>
      <c r="DD156">
        <f ca="1"/>
        <v>0</v>
      </c>
      <c r="DE156" t="b">
        <f ca="1"/>
        <v>0</v>
      </c>
      <c r="DF156">
        <f ca="1"/>
        <v>0</v>
      </c>
    </row>
    <row r="157" spans="1:110" x14ac:dyDescent="0.2">
      <c r="A157" t="str">
        <f ca="1"/>
        <v>6_9 Oregon</v>
      </c>
      <c r="B157">
        <f ca="1"/>
        <v>4</v>
      </c>
      <c r="C157">
        <f ca="1"/>
        <v>0</v>
      </c>
      <c r="D157">
        <f ca="1"/>
        <v>0</v>
      </c>
      <c r="E157">
        <f ca="1"/>
        <v>0</v>
      </c>
      <c r="F157">
        <f ca="1"/>
        <v>0</v>
      </c>
      <c r="G157">
        <f ca="1"/>
        <v>0</v>
      </c>
      <c r="H157">
        <f ca="1"/>
        <v>0</v>
      </c>
      <c r="I157">
        <f ca="1"/>
        <v>0</v>
      </c>
      <c r="J157" t="str">
        <f ca="1"/>
        <v>0:37</v>
      </c>
      <c r="K157" t="b">
        <f ca="1"/>
        <v>1</v>
      </c>
      <c r="L157" t="b">
        <f ca="1"/>
        <v>0</v>
      </c>
      <c r="M157" t="b">
        <f ca="1"/>
        <v>0</v>
      </c>
      <c r="N157" t="str">
        <f ca="1"/>
        <v>Mute</v>
      </c>
      <c r="O157" t="b">
        <f ca="1"/>
        <v>0</v>
      </c>
      <c r="P157">
        <f ca="1"/>
        <v>0</v>
      </c>
      <c r="Q157">
        <f ca="1"/>
        <v>0</v>
      </c>
      <c r="R157">
        <f ca="1"/>
        <v>0</v>
      </c>
      <c r="S157">
        <f ca="1"/>
        <v>0</v>
      </c>
      <c r="T157">
        <f ca="1"/>
        <v>0</v>
      </c>
      <c r="U157">
        <f ca="1"/>
        <v>0</v>
      </c>
      <c r="V157">
        <f ca="1"/>
        <v>0</v>
      </c>
      <c r="W157">
        <f ca="1"/>
        <v>0</v>
      </c>
      <c r="X157">
        <f ca="1"/>
        <v>0</v>
      </c>
      <c r="Y157">
        <f ca="1"/>
        <v>0</v>
      </c>
      <c r="Z157">
        <f ca="1"/>
        <v>4</v>
      </c>
      <c r="AA157">
        <f ca="1"/>
        <v>0</v>
      </c>
      <c r="AB157">
        <f ca="1"/>
        <v>0</v>
      </c>
      <c r="AC157">
        <f ca="1"/>
        <v>0</v>
      </c>
      <c r="AD157">
        <f ca="1"/>
        <v>0</v>
      </c>
      <c r="AE157">
        <f ca="1"/>
        <v>0</v>
      </c>
      <c r="AF157">
        <f ca="1"/>
        <v>0</v>
      </c>
      <c r="AG157">
        <f ca="1"/>
        <v>0</v>
      </c>
      <c r="AH157">
        <f ca="1"/>
        <v>0</v>
      </c>
      <c r="AI157">
        <f ca="1"/>
        <v>0</v>
      </c>
      <c r="AJ157">
        <f ca="1"/>
        <v>0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  <c r="AQ157">
        <f ca="1"/>
        <v>0</v>
      </c>
      <c r="AR157">
        <f ca="1"/>
        <v>0</v>
      </c>
      <c r="AS157">
        <f ca="1"/>
        <v>0</v>
      </c>
      <c r="AT157">
        <f ca="1"/>
        <v>0</v>
      </c>
      <c r="AU157">
        <f ca="1"/>
        <v>0</v>
      </c>
      <c r="AV157">
        <f ca="1"/>
        <v>0</v>
      </c>
      <c r="AW157">
        <f ca="1"/>
        <v>0</v>
      </c>
      <c r="AX157">
        <f ca="1"/>
        <v>0</v>
      </c>
      <c r="AY157">
        <f ca="1"/>
        <v>0</v>
      </c>
      <c r="AZ157">
        <f ca="1"/>
        <v>0</v>
      </c>
      <c r="BA157">
        <f ca="1"/>
        <v>0</v>
      </c>
      <c r="BB157">
        <f ca="1"/>
        <v>0</v>
      </c>
      <c r="BC157">
        <f ca="1"/>
        <v>0</v>
      </c>
      <c r="BD157">
        <f ca="1"/>
        <v>0</v>
      </c>
      <c r="BE157">
        <f ca="1"/>
        <v>0</v>
      </c>
      <c r="BF157">
        <f ca="1"/>
        <v>0</v>
      </c>
      <c r="BG157">
        <f ca="1"/>
        <v>0</v>
      </c>
      <c r="BH157">
        <f ca="1"/>
        <v>0</v>
      </c>
      <c r="BI157">
        <f ca="1"/>
        <v>0</v>
      </c>
      <c r="BJ157">
        <f ca="1"/>
        <v>0</v>
      </c>
      <c r="BK157">
        <f ca="1"/>
        <v>0</v>
      </c>
      <c r="BL157">
        <f ca="1"/>
        <v>0</v>
      </c>
      <c r="BM157">
        <f ca="1"/>
        <v>0</v>
      </c>
      <c r="BN157">
        <f ca="1"/>
        <v>0</v>
      </c>
      <c r="BO157">
        <f ca="1"/>
        <v>0</v>
      </c>
      <c r="BP157">
        <f ca="1"/>
        <v>0</v>
      </c>
      <c r="BQ157">
        <f ca="1"/>
        <v>0</v>
      </c>
      <c r="BR157" t="str">
        <f ca="1"/>
        <v/>
      </c>
      <c r="BS157">
        <f ca="1"/>
        <v>0</v>
      </c>
      <c r="BT157">
        <f ca="1"/>
        <v>-37</v>
      </c>
      <c r="BU157" t="b">
        <f ca="1"/>
        <v>0</v>
      </c>
      <c r="BV157" t="b">
        <f ca="1"/>
        <v>0</v>
      </c>
      <c r="BW157">
        <f ca="1"/>
        <v>0</v>
      </c>
      <c r="BX157">
        <f ca="1"/>
        <v>0</v>
      </c>
      <c r="BY157">
        <f ca="1"/>
        <v>0</v>
      </c>
      <c r="BZ157">
        <f ca="1"/>
        <v>0</v>
      </c>
      <c r="CA157">
        <f ca="1"/>
        <v>2</v>
      </c>
      <c r="CB157">
        <f ca="1"/>
        <v>1</v>
      </c>
      <c r="CC157" t="b">
        <f ca="1"/>
        <v>1</v>
      </c>
      <c r="CD157" t="b">
        <f ca="1"/>
        <v>1</v>
      </c>
      <c r="CE157">
        <f ca="1"/>
        <v>0</v>
      </c>
      <c r="CF157">
        <f ca="1"/>
        <v>2</v>
      </c>
      <c r="CG157">
        <f ca="1"/>
        <v>0</v>
      </c>
      <c r="CH157">
        <f ca="1"/>
        <v>37</v>
      </c>
      <c r="CI157">
        <f ca="1"/>
        <v>106</v>
      </c>
      <c r="CJ157">
        <f ca="1"/>
        <v>0</v>
      </c>
      <c r="CK157">
        <f ca="1"/>
        <v>0</v>
      </c>
      <c r="CL157">
        <f ca="1"/>
        <v>0</v>
      </c>
      <c r="CM157">
        <f ca="1"/>
        <v>0</v>
      </c>
      <c r="CN157">
        <f ca="1"/>
        <v>0</v>
      </c>
      <c r="CO157">
        <f ca="1"/>
        <v>0</v>
      </c>
      <c r="CP157">
        <f ca="1"/>
        <v>0</v>
      </c>
      <c r="CQ157">
        <f ca="1"/>
        <v>0</v>
      </c>
      <c r="CR157">
        <f ca="1"/>
        <v>0</v>
      </c>
      <c r="CS157">
        <f ca="1"/>
        <v>0</v>
      </c>
      <c r="CT157">
        <f ca="1"/>
        <v>0</v>
      </c>
      <c r="CU157" t="b">
        <f ca="1"/>
        <v>0</v>
      </c>
      <c r="CV157" t="b">
        <f ca="1"/>
        <v>1</v>
      </c>
      <c r="CW157">
        <f ca="1"/>
        <v>58</v>
      </c>
      <c r="CX157">
        <f ca="1"/>
        <v>106</v>
      </c>
      <c r="CY157">
        <f ca="1"/>
        <v>0</v>
      </c>
      <c r="CZ157">
        <f ca="1"/>
        <v>2</v>
      </c>
      <c r="DA157">
        <f ca="1"/>
        <v>0</v>
      </c>
      <c r="DB157" t="b">
        <f ca="1"/>
        <v>0</v>
      </c>
      <c r="DC157" t="b">
        <f ca="1"/>
        <v>0</v>
      </c>
      <c r="DD157">
        <f ca="1"/>
        <v>0</v>
      </c>
      <c r="DE157" t="b">
        <f ca="1"/>
        <v>0</v>
      </c>
      <c r="DF157">
        <f ca="1"/>
        <v>0</v>
      </c>
    </row>
    <row r="158" spans="1:110" x14ac:dyDescent="0.2">
      <c r="A158" t="str">
        <f ca="1"/>
        <v>6_9 Oregon</v>
      </c>
      <c r="B158">
        <f ca="1"/>
        <v>5</v>
      </c>
      <c r="C158">
        <f ca="1"/>
        <v>0</v>
      </c>
      <c r="D158">
        <f ca="1"/>
        <v>0</v>
      </c>
      <c r="E158">
        <f ca="1"/>
        <v>0</v>
      </c>
      <c r="F158">
        <f ca="1"/>
        <v>0</v>
      </c>
      <c r="G158">
        <f ca="1"/>
        <v>0</v>
      </c>
      <c r="H158">
        <f ca="1"/>
        <v>0</v>
      </c>
      <c r="I158">
        <f ca="1"/>
        <v>0</v>
      </c>
      <c r="J158" t="str">
        <f ca="1"/>
        <v>1:28</v>
      </c>
      <c r="K158" t="b">
        <f ca="1"/>
        <v>0</v>
      </c>
      <c r="L158" t="b">
        <f ca="1"/>
        <v>0</v>
      </c>
      <c r="M158" t="b">
        <f ca="1"/>
        <v>0</v>
      </c>
      <c r="N158" t="str">
        <f ca="1"/>
        <v>Mute</v>
      </c>
      <c r="O158" t="b">
        <f ca="1"/>
        <v>0</v>
      </c>
      <c r="P158">
        <f ca="1"/>
        <v>0</v>
      </c>
      <c r="Q158">
        <f ca="1"/>
        <v>0</v>
      </c>
      <c r="R158">
        <f ca="1"/>
        <v>0</v>
      </c>
      <c r="S158">
        <f ca="1"/>
        <v>0</v>
      </c>
      <c r="T158">
        <f ca="1"/>
        <v>0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0</v>
      </c>
      <c r="Z158">
        <f ca="1"/>
        <v>5</v>
      </c>
      <c r="AA158">
        <f ca="1"/>
        <v>0</v>
      </c>
      <c r="AB158">
        <f ca="1"/>
        <v>0</v>
      </c>
      <c r="AC158">
        <f ca="1"/>
        <v>0</v>
      </c>
      <c r="AD158">
        <f ca="1"/>
        <v>0</v>
      </c>
      <c r="AE158">
        <f ca="1"/>
        <v>0</v>
      </c>
      <c r="AF158">
        <f ca="1"/>
        <v>0</v>
      </c>
      <c r="AG158">
        <f ca="1"/>
        <v>0</v>
      </c>
      <c r="AH158">
        <f ca="1"/>
        <v>0</v>
      </c>
      <c r="AI158">
        <f ca="1"/>
        <v>0</v>
      </c>
      <c r="AJ158">
        <f ca="1"/>
        <v>0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  <c r="AQ158">
        <f ca="1"/>
        <v>0</v>
      </c>
      <c r="AR158">
        <f ca="1"/>
        <v>0</v>
      </c>
      <c r="AS158">
        <f ca="1"/>
        <v>0</v>
      </c>
      <c r="AT158">
        <f ca="1"/>
        <v>0</v>
      </c>
      <c r="AU158">
        <f ca="1"/>
        <v>0</v>
      </c>
      <c r="AV158">
        <f ca="1"/>
        <v>0</v>
      </c>
      <c r="AW158">
        <f ca="1"/>
        <v>0</v>
      </c>
      <c r="AX158">
        <f ca="1"/>
        <v>0</v>
      </c>
      <c r="AY158">
        <f ca="1"/>
        <v>0</v>
      </c>
      <c r="AZ158">
        <f ca="1"/>
        <v>0</v>
      </c>
      <c r="BA158">
        <f ca="1"/>
        <v>0</v>
      </c>
      <c r="BB158">
        <f ca="1"/>
        <v>0</v>
      </c>
      <c r="BC158">
        <f ca="1"/>
        <v>0</v>
      </c>
      <c r="BD158">
        <f ca="1"/>
        <v>0</v>
      </c>
      <c r="BE158">
        <f ca="1"/>
        <v>0</v>
      </c>
      <c r="BF158">
        <f ca="1"/>
        <v>0</v>
      </c>
      <c r="BG158">
        <f ca="1"/>
        <v>0</v>
      </c>
      <c r="BH158">
        <f ca="1"/>
        <v>0</v>
      </c>
      <c r="BI158">
        <f ca="1"/>
        <v>0</v>
      </c>
      <c r="BJ158">
        <f ca="1"/>
        <v>0</v>
      </c>
      <c r="BK158">
        <f ca="1"/>
        <v>0</v>
      </c>
      <c r="BL158">
        <f ca="1"/>
        <v>0</v>
      </c>
      <c r="BM158">
        <f ca="1"/>
        <v>0</v>
      </c>
      <c r="BN158">
        <f ca="1"/>
        <v>0</v>
      </c>
      <c r="BO158">
        <f ca="1"/>
        <v>0</v>
      </c>
      <c r="BP158">
        <f ca="1"/>
        <v>0</v>
      </c>
      <c r="BQ158">
        <f ca="1"/>
        <v>0</v>
      </c>
      <c r="BR158" t="str">
        <f ca="1"/>
        <v/>
      </c>
      <c r="BS158">
        <f ca="1"/>
        <v>0</v>
      </c>
      <c r="BT158">
        <f ca="1"/>
        <v>0</v>
      </c>
      <c r="BU158" t="b">
        <f ca="1"/>
        <v>0</v>
      </c>
      <c r="BV158" t="b">
        <f ca="1"/>
        <v>0</v>
      </c>
      <c r="BW158">
        <f ca="1"/>
        <v>0</v>
      </c>
      <c r="BX158">
        <f ca="1"/>
        <v>0</v>
      </c>
      <c r="BY158">
        <f ca="1"/>
        <v>0</v>
      </c>
      <c r="BZ158">
        <f ca="1"/>
        <v>0</v>
      </c>
      <c r="CA158">
        <f ca="1"/>
        <v>0</v>
      </c>
      <c r="CB158">
        <f ca="1"/>
        <v>0</v>
      </c>
      <c r="CC158" t="b">
        <f ca="1"/>
        <v>0</v>
      </c>
      <c r="CD158" t="b">
        <f ca="1"/>
        <v>0</v>
      </c>
      <c r="CE158">
        <f ca="1"/>
        <v>0</v>
      </c>
      <c r="CF158">
        <f ca="1"/>
        <v>0</v>
      </c>
      <c r="CG158">
        <f ca="1"/>
        <v>0</v>
      </c>
      <c r="CH158">
        <f ca="1"/>
        <v>88</v>
      </c>
      <c r="CI158">
        <f ca="1"/>
        <v>92</v>
      </c>
      <c r="CJ158">
        <f ca="1"/>
        <v>0</v>
      </c>
      <c r="CK158">
        <f ca="1"/>
        <v>0</v>
      </c>
      <c r="CL158">
        <f ca="1"/>
        <v>0</v>
      </c>
      <c r="CM158">
        <f ca="1"/>
        <v>0</v>
      </c>
      <c r="CN158">
        <f ca="1"/>
        <v>0</v>
      </c>
      <c r="CO158">
        <f ca="1"/>
        <v>0</v>
      </c>
      <c r="CP158">
        <f ca="1"/>
        <v>0</v>
      </c>
      <c r="CQ158">
        <f ca="1"/>
        <v>0</v>
      </c>
      <c r="CR158">
        <f ca="1"/>
        <v>0</v>
      </c>
      <c r="CS158">
        <f ca="1"/>
        <v>0</v>
      </c>
      <c r="CT158">
        <f ca="1"/>
        <v>0</v>
      </c>
      <c r="CU158" t="b">
        <f ca="1"/>
        <v>0</v>
      </c>
      <c r="CV158" t="b">
        <f ca="1"/>
        <v>0</v>
      </c>
      <c r="CW158">
        <f ca="1"/>
        <v>115</v>
      </c>
      <c r="CX158">
        <f ca="1"/>
        <v>92</v>
      </c>
      <c r="CY158">
        <f ca="1"/>
        <v>0</v>
      </c>
      <c r="CZ158">
        <f ca="1"/>
        <v>0</v>
      </c>
      <c r="DA158">
        <f ca="1"/>
        <v>0</v>
      </c>
      <c r="DB158" t="b">
        <f ca="1"/>
        <v>0</v>
      </c>
      <c r="DC158" t="b">
        <f ca="1"/>
        <v>0</v>
      </c>
      <c r="DD158">
        <f ca="1"/>
        <v>0</v>
      </c>
      <c r="DE158" t="b">
        <f ca="1"/>
        <v>0</v>
      </c>
      <c r="DF158">
        <f ca="1"/>
        <v>0</v>
      </c>
    </row>
    <row r="159" spans="1:110" x14ac:dyDescent="0.2">
      <c r="A159" t="str">
        <f ca="1"/>
        <v>6_9 Oregon</v>
      </c>
      <c r="B159">
        <f ca="1"/>
        <v>6</v>
      </c>
      <c r="C159">
        <f ca="1"/>
        <v>0</v>
      </c>
      <c r="D159">
        <f ca="1"/>
        <v>0</v>
      </c>
      <c r="E159">
        <f ca="1"/>
        <v>0</v>
      </c>
      <c r="F159">
        <f ca="1"/>
        <v>0</v>
      </c>
      <c r="G159">
        <f ca="1"/>
        <v>0</v>
      </c>
      <c r="H159">
        <f ca="1"/>
        <v>0</v>
      </c>
      <c r="I159">
        <f ca="1"/>
        <v>0</v>
      </c>
      <c r="J159" t="str">
        <f ca="1"/>
        <v>1:09</v>
      </c>
      <c r="K159" t="b">
        <f ca="1"/>
        <v>0</v>
      </c>
      <c r="L159" t="b">
        <f ca="1"/>
        <v>0</v>
      </c>
      <c r="M159" t="b">
        <f ca="1"/>
        <v>0</v>
      </c>
      <c r="N159" t="str">
        <f ca="1"/>
        <v>Mute</v>
      </c>
      <c r="O159" t="b">
        <f ca="1"/>
        <v>0</v>
      </c>
      <c r="P159">
        <f ca="1"/>
        <v>0</v>
      </c>
      <c r="Q159">
        <f ca="1"/>
        <v>0</v>
      </c>
      <c r="R159">
        <f ca="1"/>
        <v>0</v>
      </c>
      <c r="S159">
        <f ca="1"/>
        <v>0</v>
      </c>
      <c r="T159">
        <f ca="1"/>
        <v>0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0</v>
      </c>
      <c r="Z159">
        <f ca="1"/>
        <v>6</v>
      </c>
      <c r="AA159">
        <f ca="1"/>
        <v>0</v>
      </c>
      <c r="AB159">
        <f ca="1"/>
        <v>0</v>
      </c>
      <c r="AC159">
        <f ca="1"/>
        <v>0</v>
      </c>
      <c r="AD159">
        <f ca="1"/>
        <v>0</v>
      </c>
      <c r="AE159">
        <f ca="1"/>
        <v>0</v>
      </c>
      <c r="AF159">
        <f ca="1"/>
        <v>0</v>
      </c>
      <c r="AG159">
        <f ca="1"/>
        <v>0</v>
      </c>
      <c r="AH159">
        <f ca="1"/>
        <v>0</v>
      </c>
      <c r="AI159">
        <f ca="1"/>
        <v>0</v>
      </c>
      <c r="AJ159">
        <f ca="1"/>
        <v>0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  <c r="AQ159">
        <f ca="1"/>
        <v>0</v>
      </c>
      <c r="AR159">
        <f ca="1"/>
        <v>0</v>
      </c>
      <c r="AS159">
        <f ca="1"/>
        <v>0</v>
      </c>
      <c r="AT159">
        <f ca="1"/>
        <v>0</v>
      </c>
      <c r="AU159">
        <f ca="1"/>
        <v>0</v>
      </c>
      <c r="AV159">
        <f ca="1"/>
        <v>0</v>
      </c>
      <c r="AW159">
        <f ca="1"/>
        <v>0</v>
      </c>
      <c r="AX159">
        <f ca="1"/>
        <v>0</v>
      </c>
      <c r="AY159">
        <f ca="1"/>
        <v>0</v>
      </c>
      <c r="AZ159">
        <f ca="1"/>
        <v>0</v>
      </c>
      <c r="BA159">
        <f ca="1"/>
        <v>0</v>
      </c>
      <c r="BB159">
        <f ca="1"/>
        <v>0</v>
      </c>
      <c r="BC159">
        <f ca="1"/>
        <v>0</v>
      </c>
      <c r="BD159">
        <f ca="1"/>
        <v>0</v>
      </c>
      <c r="BE159">
        <f ca="1"/>
        <v>0</v>
      </c>
      <c r="BF159">
        <f ca="1"/>
        <v>0</v>
      </c>
      <c r="BG159">
        <f ca="1"/>
        <v>0</v>
      </c>
      <c r="BH159">
        <f ca="1"/>
        <v>0</v>
      </c>
      <c r="BI159">
        <f ca="1"/>
        <v>0</v>
      </c>
      <c r="BJ159">
        <f ca="1"/>
        <v>0</v>
      </c>
      <c r="BK159">
        <f ca="1"/>
        <v>0</v>
      </c>
      <c r="BL159">
        <f ca="1"/>
        <v>0</v>
      </c>
      <c r="BM159">
        <f ca="1"/>
        <v>0</v>
      </c>
      <c r="BN159">
        <f ca="1"/>
        <v>0</v>
      </c>
      <c r="BO159">
        <f ca="1"/>
        <v>0</v>
      </c>
      <c r="BP159">
        <f ca="1"/>
        <v>0</v>
      </c>
      <c r="BQ159">
        <f ca="1"/>
        <v>0</v>
      </c>
      <c r="BR159" t="str">
        <f ca="1"/>
        <v/>
      </c>
      <c r="BS159">
        <f ca="1"/>
        <v>0</v>
      </c>
      <c r="BT159">
        <f ca="1"/>
        <v>0</v>
      </c>
      <c r="BU159" t="b">
        <f ca="1"/>
        <v>0</v>
      </c>
      <c r="BV159" t="b">
        <f ca="1"/>
        <v>0</v>
      </c>
      <c r="BW159">
        <f ca="1"/>
        <v>0</v>
      </c>
      <c r="BX159">
        <f ca="1"/>
        <v>0</v>
      </c>
      <c r="BY159">
        <f ca="1"/>
        <v>0</v>
      </c>
      <c r="BZ159">
        <f ca="1"/>
        <v>0</v>
      </c>
      <c r="CA159">
        <f ca="1"/>
        <v>0</v>
      </c>
      <c r="CB159">
        <f ca="1"/>
        <v>0</v>
      </c>
      <c r="CC159" t="b">
        <f ca="1"/>
        <v>0</v>
      </c>
      <c r="CD159" t="b">
        <f ca="1"/>
        <v>0</v>
      </c>
      <c r="CE159">
        <f ca="1"/>
        <v>0</v>
      </c>
      <c r="CF159">
        <f ca="1"/>
        <v>0</v>
      </c>
      <c r="CG159">
        <f ca="1"/>
        <v>0</v>
      </c>
      <c r="CH159">
        <f ca="1"/>
        <v>69</v>
      </c>
      <c r="CI159">
        <f ca="1"/>
        <v>111</v>
      </c>
      <c r="CJ159">
        <f ca="1"/>
        <v>0</v>
      </c>
      <c r="CK159">
        <f ca="1"/>
        <v>0</v>
      </c>
      <c r="CL159">
        <f ca="1"/>
        <v>0</v>
      </c>
      <c r="CM159">
        <f ca="1"/>
        <v>0</v>
      </c>
      <c r="CN159">
        <f ca="1"/>
        <v>0</v>
      </c>
      <c r="CO159">
        <f ca="1"/>
        <v>0</v>
      </c>
      <c r="CP159">
        <f ca="1"/>
        <v>0</v>
      </c>
      <c r="CQ159">
        <f ca="1"/>
        <v>0</v>
      </c>
      <c r="CR159">
        <f ca="1"/>
        <v>0</v>
      </c>
      <c r="CS159">
        <f ca="1"/>
        <v>0</v>
      </c>
      <c r="CT159">
        <f ca="1"/>
        <v>0</v>
      </c>
      <c r="CU159" t="b">
        <f ca="1"/>
        <v>1</v>
      </c>
      <c r="CV159" t="b">
        <f ca="1"/>
        <v>0</v>
      </c>
      <c r="CW159" t="b">
        <f ca="1"/>
        <v>0</v>
      </c>
      <c r="CX159">
        <f ca="1"/>
        <v>111</v>
      </c>
      <c r="CY159">
        <f ca="1"/>
        <v>2</v>
      </c>
      <c r="CZ159">
        <f ca="1"/>
        <v>0</v>
      </c>
      <c r="DA159">
        <f ca="1"/>
        <v>0</v>
      </c>
      <c r="DB159" t="b">
        <f ca="1"/>
        <v>0</v>
      </c>
      <c r="DC159" t="b">
        <f ca="1"/>
        <v>0</v>
      </c>
      <c r="DD159">
        <f ca="1"/>
        <v>0</v>
      </c>
      <c r="DE159" t="b">
        <f ca="1"/>
        <v>0</v>
      </c>
      <c r="DF159">
        <f ca="1"/>
        <v>0</v>
      </c>
    </row>
    <row r="160" spans="1:110" x14ac:dyDescent="0.2">
      <c r="A160" t="str">
        <f ca="1"/>
        <v>6_9 Oregon</v>
      </c>
      <c r="B160">
        <f ca="1"/>
        <v>7</v>
      </c>
      <c r="C160">
        <f ca="1"/>
        <v>0</v>
      </c>
      <c r="D160">
        <f ca="1"/>
        <v>0</v>
      </c>
      <c r="E160">
        <f ca="1"/>
        <v>0</v>
      </c>
      <c r="F160">
        <f ca="1"/>
        <v>0</v>
      </c>
      <c r="G160">
        <f ca="1"/>
        <v>0</v>
      </c>
      <c r="H160">
        <f ca="1"/>
        <v>0</v>
      </c>
      <c r="I160">
        <f ca="1"/>
        <v>0</v>
      </c>
      <c r="J160">
        <f ca="1"/>
        <v>0</v>
      </c>
      <c r="K160" t="b">
        <f ca="1"/>
        <v>0</v>
      </c>
      <c r="L160" t="b">
        <f ca="1"/>
        <v>0</v>
      </c>
      <c r="M160" t="b">
        <f ca="1"/>
        <v>0</v>
      </c>
      <c r="N160" t="str">
        <f ca="1"/>
        <v>Ying</v>
      </c>
      <c r="O160" t="b">
        <f ca="1"/>
        <v>0</v>
      </c>
      <c r="P160">
        <f ca="1"/>
        <v>0</v>
      </c>
      <c r="Q160">
        <f ca="1"/>
        <v>0</v>
      </c>
      <c r="R160">
        <f ca="1"/>
        <v>0</v>
      </c>
      <c r="S160">
        <f ca="1"/>
        <v>0</v>
      </c>
      <c r="T160">
        <f ca="1"/>
        <v>0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0</v>
      </c>
      <c r="Z160">
        <f ca="1"/>
        <v>7</v>
      </c>
      <c r="AA160">
        <f ca="1"/>
        <v>0</v>
      </c>
      <c r="AB160">
        <f ca="1"/>
        <v>0</v>
      </c>
      <c r="AC160">
        <f ca="1"/>
        <v>0</v>
      </c>
      <c r="AD160">
        <f ca="1"/>
        <v>0</v>
      </c>
      <c r="AE160">
        <f ca="1"/>
        <v>0</v>
      </c>
      <c r="AF160">
        <f ca="1"/>
        <v>0</v>
      </c>
      <c r="AG160">
        <f ca="1"/>
        <v>0</v>
      </c>
      <c r="AH160">
        <f ca="1"/>
        <v>0</v>
      </c>
      <c r="AI160">
        <f ca="1"/>
        <v>0</v>
      </c>
      <c r="AJ160">
        <f ca="1"/>
        <v>0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  <c r="AQ160">
        <f ca="1"/>
        <v>0</v>
      </c>
      <c r="AR160">
        <f ca="1"/>
        <v>0</v>
      </c>
      <c r="AS160">
        <f ca="1"/>
        <v>0</v>
      </c>
      <c r="AT160">
        <f ca="1"/>
        <v>0</v>
      </c>
      <c r="AU160">
        <f ca="1"/>
        <v>0</v>
      </c>
      <c r="AV160">
        <f ca="1"/>
        <v>0</v>
      </c>
      <c r="AW160">
        <f ca="1"/>
        <v>0</v>
      </c>
      <c r="AX160">
        <f ca="1"/>
        <v>0</v>
      </c>
      <c r="AY160">
        <f ca="1"/>
        <v>0</v>
      </c>
      <c r="AZ160">
        <f ca="1"/>
        <v>0</v>
      </c>
      <c r="BA160">
        <f ca="1"/>
        <v>0</v>
      </c>
      <c r="BB160">
        <f ca="1"/>
        <v>0</v>
      </c>
      <c r="BC160">
        <f ca="1"/>
        <v>0</v>
      </c>
      <c r="BD160">
        <f ca="1"/>
        <v>0</v>
      </c>
      <c r="BE160">
        <f ca="1"/>
        <v>0</v>
      </c>
      <c r="BF160">
        <f ca="1"/>
        <v>0</v>
      </c>
      <c r="BG160">
        <f ca="1"/>
        <v>0</v>
      </c>
      <c r="BH160">
        <f ca="1"/>
        <v>0</v>
      </c>
      <c r="BI160">
        <f ca="1"/>
        <v>0</v>
      </c>
      <c r="BJ160">
        <f ca="1"/>
        <v>0</v>
      </c>
      <c r="BK160">
        <f ca="1"/>
        <v>0</v>
      </c>
      <c r="BL160">
        <f ca="1"/>
        <v>0</v>
      </c>
      <c r="BM160">
        <f ca="1"/>
        <v>0</v>
      </c>
      <c r="BN160">
        <f ca="1"/>
        <v>0</v>
      </c>
      <c r="BO160">
        <f ca="1"/>
        <v>0</v>
      </c>
      <c r="BP160">
        <f ca="1"/>
        <v>0</v>
      </c>
      <c r="BQ160">
        <f ca="1"/>
        <v>0</v>
      </c>
      <c r="BR160" t="str">
        <f ca="1"/>
        <v/>
      </c>
      <c r="BS160">
        <f ca="1"/>
        <v>0</v>
      </c>
      <c r="BT160">
        <f ca="1"/>
        <v>0</v>
      </c>
      <c r="BU160" t="b">
        <f ca="1"/>
        <v>0</v>
      </c>
      <c r="BV160" t="b">
        <f ca="1"/>
        <v>0</v>
      </c>
      <c r="BW160">
        <f ca="1"/>
        <v>0</v>
      </c>
      <c r="BX160">
        <f ca="1"/>
        <v>0</v>
      </c>
      <c r="BY160">
        <f ca="1"/>
        <v>0</v>
      </c>
      <c r="BZ160">
        <f ca="1"/>
        <v>0</v>
      </c>
      <c r="CA160">
        <f ca="1"/>
        <v>2</v>
      </c>
      <c r="CB160">
        <f ca="1"/>
        <v>0</v>
      </c>
      <c r="CC160" t="b">
        <f ca="1"/>
        <v>0</v>
      </c>
      <c r="CD160" t="b">
        <f ca="1"/>
        <v>1</v>
      </c>
      <c r="CE160">
        <f ca="1"/>
        <v>0</v>
      </c>
      <c r="CF160">
        <f ca="1"/>
        <v>0</v>
      </c>
      <c r="CG160">
        <f ca="1"/>
        <v>0</v>
      </c>
      <c r="CH160">
        <f ca="1"/>
        <v>0</v>
      </c>
      <c r="CI160" t="b">
        <f ca="1"/>
        <v>0</v>
      </c>
      <c r="CJ160">
        <f ca="1"/>
        <v>0</v>
      </c>
      <c r="CK160">
        <f ca="1"/>
        <v>0</v>
      </c>
      <c r="CL160">
        <f ca="1"/>
        <v>0</v>
      </c>
      <c r="CM160">
        <f ca="1"/>
        <v>0</v>
      </c>
      <c r="CN160">
        <f ca="1"/>
        <v>0</v>
      </c>
      <c r="CO160">
        <f ca="1"/>
        <v>0</v>
      </c>
      <c r="CP160">
        <f ca="1"/>
        <v>0</v>
      </c>
      <c r="CQ160">
        <f ca="1"/>
        <v>0</v>
      </c>
      <c r="CR160">
        <f ca="1"/>
        <v>0</v>
      </c>
      <c r="CS160">
        <f ca="1"/>
        <v>0</v>
      </c>
      <c r="CT160">
        <f ca="1"/>
        <v>0</v>
      </c>
      <c r="CU160">
        <f ca="1"/>
        <v>0</v>
      </c>
      <c r="CV160">
        <f ca="1"/>
        <v>0</v>
      </c>
      <c r="CW160">
        <f ca="1"/>
        <v>0</v>
      </c>
      <c r="CX160">
        <f ca="1"/>
        <v>0</v>
      </c>
      <c r="CY160">
        <f ca="1"/>
        <v>0</v>
      </c>
      <c r="CZ160">
        <f ca="1"/>
        <v>0</v>
      </c>
      <c r="DA160">
        <f ca="1"/>
        <v>0</v>
      </c>
      <c r="DB160" t="b">
        <f ca="1"/>
        <v>0</v>
      </c>
      <c r="DC160" t="b">
        <f ca="1"/>
        <v>0</v>
      </c>
      <c r="DD160">
        <f ca="1"/>
        <v>0</v>
      </c>
      <c r="DE160" t="b">
        <f ca="1"/>
        <v>0</v>
      </c>
      <c r="DF160">
        <f ca="1"/>
        <v>0</v>
      </c>
    </row>
    <row r="161" spans="1:110" x14ac:dyDescent="0.2">
      <c r="A161" t="str">
        <f ca="1"/>
        <v>6_9 Oregon</v>
      </c>
      <c r="B161">
        <f ca="1"/>
        <v>8</v>
      </c>
      <c r="C161">
        <f ca="1"/>
        <v>0</v>
      </c>
      <c r="D161">
        <f ca="1"/>
        <v>0</v>
      </c>
      <c r="E161">
        <f ca="1"/>
        <v>0</v>
      </c>
      <c r="F161">
        <f ca="1"/>
        <v>0</v>
      </c>
      <c r="G161">
        <f ca="1"/>
        <v>0</v>
      </c>
      <c r="H161">
        <f ca="1"/>
        <v>0</v>
      </c>
      <c r="I161">
        <f ca="1"/>
        <v>0</v>
      </c>
      <c r="J161" t="str">
        <f ca="1"/>
        <v>2:46</v>
      </c>
      <c r="K161" t="b">
        <f ca="1"/>
        <v>0</v>
      </c>
      <c r="L161" t="b">
        <f ca="1"/>
        <v>0</v>
      </c>
      <c r="M161" t="b">
        <f ca="1"/>
        <v>1</v>
      </c>
      <c r="N161" t="str">
        <f ca="1"/>
        <v>Ying</v>
      </c>
      <c r="O161" t="b">
        <f ca="1"/>
        <v>0</v>
      </c>
      <c r="P161">
        <f ca="1"/>
        <v>0</v>
      </c>
      <c r="Q161">
        <f ca="1"/>
        <v>0</v>
      </c>
      <c r="R161">
        <f ca="1"/>
        <v>0</v>
      </c>
      <c r="S161">
        <f ca="1"/>
        <v>0</v>
      </c>
      <c r="T161">
        <f ca="1"/>
        <v>0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0</v>
      </c>
      <c r="Z161">
        <f ca="1"/>
        <v>8</v>
      </c>
      <c r="AA161">
        <f ca="1"/>
        <v>0</v>
      </c>
      <c r="AB161">
        <f ca="1"/>
        <v>0</v>
      </c>
      <c r="AC161">
        <f ca="1"/>
        <v>0</v>
      </c>
      <c r="AD161">
        <f ca="1"/>
        <v>0</v>
      </c>
      <c r="AE161">
        <f ca="1"/>
        <v>0</v>
      </c>
      <c r="AF161">
        <f ca="1"/>
        <v>0</v>
      </c>
      <c r="AG161">
        <f ca="1"/>
        <v>0</v>
      </c>
      <c r="AH161">
        <f ca="1"/>
        <v>0</v>
      </c>
      <c r="AI161">
        <f ca="1"/>
        <v>0</v>
      </c>
      <c r="AJ161">
        <f ca="1"/>
        <v>0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  <c r="AQ161">
        <f ca="1"/>
        <v>0</v>
      </c>
      <c r="AR161">
        <f ca="1"/>
        <v>0</v>
      </c>
      <c r="AS161">
        <f ca="1"/>
        <v>0</v>
      </c>
      <c r="AT161">
        <f ca="1"/>
        <v>0</v>
      </c>
      <c r="AU161">
        <f ca="1"/>
        <v>0</v>
      </c>
      <c r="AV161">
        <f ca="1"/>
        <v>0</v>
      </c>
      <c r="AW161">
        <f ca="1"/>
        <v>0</v>
      </c>
      <c r="AX161">
        <f ca="1"/>
        <v>0</v>
      </c>
      <c r="AY161">
        <f ca="1"/>
        <v>0</v>
      </c>
      <c r="AZ161">
        <f ca="1"/>
        <v>0</v>
      </c>
      <c r="BA161">
        <f ca="1"/>
        <v>0</v>
      </c>
      <c r="BB161">
        <f ca="1"/>
        <v>0</v>
      </c>
      <c r="BC161">
        <f ca="1"/>
        <v>0</v>
      </c>
      <c r="BD161">
        <f ca="1"/>
        <v>0</v>
      </c>
      <c r="BE161">
        <f ca="1"/>
        <v>0</v>
      </c>
      <c r="BF161">
        <f ca="1"/>
        <v>0</v>
      </c>
      <c r="BG161">
        <f ca="1"/>
        <v>0</v>
      </c>
      <c r="BH161">
        <f ca="1"/>
        <v>0</v>
      </c>
      <c r="BI161">
        <f ca="1"/>
        <v>0</v>
      </c>
      <c r="BJ161">
        <f ca="1"/>
        <v>0</v>
      </c>
      <c r="BK161">
        <f ca="1"/>
        <v>0</v>
      </c>
      <c r="BL161">
        <f ca="1"/>
        <v>0</v>
      </c>
      <c r="BM161">
        <f ca="1"/>
        <v>0</v>
      </c>
      <c r="BN161">
        <f ca="1"/>
        <v>0</v>
      </c>
      <c r="BO161">
        <f ca="1"/>
        <v>0</v>
      </c>
      <c r="BP161">
        <f ca="1"/>
        <v>0</v>
      </c>
      <c r="BQ161">
        <f ca="1"/>
        <v>0</v>
      </c>
      <c r="BR161" t="str">
        <f ca="1"/>
        <v/>
      </c>
      <c r="BS161">
        <f ca="1"/>
        <v>0</v>
      </c>
      <c r="BT161">
        <f ca="1"/>
        <v>0</v>
      </c>
      <c r="BU161" t="b">
        <f ca="1"/>
        <v>0</v>
      </c>
      <c r="BV161" t="b">
        <f ca="1"/>
        <v>0</v>
      </c>
      <c r="BW161">
        <f ca="1"/>
        <v>0</v>
      </c>
      <c r="BX161">
        <f ca="1"/>
        <v>0</v>
      </c>
      <c r="BY161">
        <f ca="1"/>
        <v>0</v>
      </c>
      <c r="BZ161">
        <f ca="1"/>
        <v>0</v>
      </c>
      <c r="CA161">
        <f ca="1"/>
        <v>0</v>
      </c>
      <c r="CB161">
        <f ca="1"/>
        <v>0</v>
      </c>
      <c r="CC161" t="b">
        <f ca="1"/>
        <v>0</v>
      </c>
      <c r="CD161" t="b">
        <f ca="1"/>
        <v>0</v>
      </c>
      <c r="CE161">
        <f ca="1"/>
        <v>0</v>
      </c>
      <c r="CF161">
        <f ca="1"/>
        <v>0</v>
      </c>
      <c r="CG161">
        <f ca="1"/>
        <v>0</v>
      </c>
      <c r="CH161">
        <f ca="1"/>
        <v>166</v>
      </c>
      <c r="CI161">
        <f ca="1"/>
        <v>14</v>
      </c>
      <c r="CJ161">
        <f ca="1"/>
        <v>0</v>
      </c>
      <c r="CK161">
        <f ca="1"/>
        <v>0</v>
      </c>
      <c r="CL161">
        <f ca="1"/>
        <v>0</v>
      </c>
      <c r="CM161">
        <f ca="1"/>
        <v>0</v>
      </c>
      <c r="CN161">
        <f ca="1"/>
        <v>0</v>
      </c>
      <c r="CO161">
        <f ca="1"/>
        <v>0</v>
      </c>
      <c r="CP161">
        <f ca="1"/>
        <v>0</v>
      </c>
      <c r="CQ161">
        <f ca="1"/>
        <v>0</v>
      </c>
      <c r="CR161">
        <f ca="1"/>
        <v>0</v>
      </c>
      <c r="CS161">
        <f ca="1"/>
        <v>0</v>
      </c>
      <c r="CT161">
        <f ca="1"/>
        <v>0</v>
      </c>
      <c r="CU161">
        <f ca="1"/>
        <v>0</v>
      </c>
      <c r="CV161">
        <f ca="1"/>
        <v>0</v>
      </c>
      <c r="CW161">
        <f ca="1"/>
        <v>0</v>
      </c>
      <c r="CX161">
        <f ca="1"/>
        <v>0</v>
      </c>
      <c r="CY161">
        <f ca="1"/>
        <v>0</v>
      </c>
      <c r="CZ161">
        <f ca="1"/>
        <v>0</v>
      </c>
      <c r="DA161">
        <f ca="1"/>
        <v>0</v>
      </c>
      <c r="DB161" t="b">
        <f ca="1"/>
        <v>0</v>
      </c>
      <c r="DC161" t="b">
        <f ca="1"/>
        <v>0</v>
      </c>
      <c r="DD161">
        <f ca="1"/>
        <v>0</v>
      </c>
      <c r="DE161" t="b">
        <f ca="1"/>
        <v>0</v>
      </c>
      <c r="DF161">
        <f ca="1"/>
        <v>0</v>
      </c>
    </row>
    <row r="162" spans="1:110" x14ac:dyDescent="0.2">
      <c r="A162" t="str">
        <f ca="1"/>
        <v>6_9 Oregon</v>
      </c>
      <c r="B162">
        <f ca="1"/>
        <v>9</v>
      </c>
      <c r="C162">
        <f ca="1"/>
        <v>0</v>
      </c>
      <c r="D162">
        <f ca="1"/>
        <v>0</v>
      </c>
      <c r="E162">
        <f ca="1"/>
        <v>0</v>
      </c>
      <c r="F162">
        <f ca="1"/>
        <v>0</v>
      </c>
      <c r="G162">
        <f ca="1"/>
        <v>0</v>
      </c>
      <c r="H162">
        <f ca="1"/>
        <v>0</v>
      </c>
      <c r="I162">
        <f ca="1"/>
        <v>0</v>
      </c>
      <c r="J162" t="str">
        <f ca="1"/>
        <v>2:18</v>
      </c>
      <c r="K162" t="b">
        <f ca="1"/>
        <v>0</v>
      </c>
      <c r="L162" t="b">
        <f ca="1"/>
        <v>0</v>
      </c>
      <c r="M162" t="b">
        <f ca="1"/>
        <v>0</v>
      </c>
      <c r="N162" t="str">
        <f ca="1"/>
        <v>Nokk</v>
      </c>
      <c r="O162" t="b">
        <f ca="1"/>
        <v>0</v>
      </c>
      <c r="P162">
        <f ca="1"/>
        <v>0</v>
      </c>
      <c r="Q162">
        <f ca="1"/>
        <v>0</v>
      </c>
      <c r="R162">
        <f ca="1"/>
        <v>0</v>
      </c>
      <c r="S162">
        <f ca="1"/>
        <v>0</v>
      </c>
      <c r="T162">
        <f ca="1"/>
        <v>0</v>
      </c>
      <c r="U162">
        <f ca="1"/>
        <v>0</v>
      </c>
      <c r="V162">
        <f ca="1"/>
        <v>0</v>
      </c>
      <c r="W162">
        <f ca="1"/>
        <v>0</v>
      </c>
      <c r="X162">
        <f ca="1"/>
        <v>0</v>
      </c>
      <c r="Y162">
        <f ca="1"/>
        <v>0</v>
      </c>
      <c r="Z162">
        <f ca="1"/>
        <v>9</v>
      </c>
      <c r="AA162">
        <f ca="1"/>
        <v>0</v>
      </c>
      <c r="AB162">
        <f ca="1"/>
        <v>0</v>
      </c>
      <c r="AC162">
        <f ca="1"/>
        <v>0</v>
      </c>
      <c r="AD162">
        <f ca="1"/>
        <v>0</v>
      </c>
      <c r="AE162">
        <f ca="1"/>
        <v>0</v>
      </c>
      <c r="AF162">
        <f ca="1"/>
        <v>0</v>
      </c>
      <c r="AG162">
        <f ca="1"/>
        <v>0</v>
      </c>
      <c r="AH162">
        <f ca="1"/>
        <v>0</v>
      </c>
      <c r="AI162">
        <f ca="1"/>
        <v>0</v>
      </c>
      <c r="AJ162">
        <f ca="1"/>
        <v>0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  <c r="AQ162">
        <f ca="1"/>
        <v>0</v>
      </c>
      <c r="AR162">
        <f ca="1"/>
        <v>0</v>
      </c>
      <c r="AS162">
        <f ca="1"/>
        <v>0</v>
      </c>
      <c r="AT162">
        <f ca="1"/>
        <v>0</v>
      </c>
      <c r="AU162">
        <f ca="1"/>
        <v>0</v>
      </c>
      <c r="AV162">
        <f ca="1"/>
        <v>0</v>
      </c>
      <c r="AW162">
        <f ca="1"/>
        <v>0</v>
      </c>
      <c r="AX162">
        <f ca="1"/>
        <v>0</v>
      </c>
      <c r="AY162">
        <f ca="1"/>
        <v>0</v>
      </c>
      <c r="AZ162">
        <f ca="1"/>
        <v>0</v>
      </c>
      <c r="BA162">
        <f ca="1"/>
        <v>0</v>
      </c>
      <c r="BB162">
        <f ca="1"/>
        <v>0</v>
      </c>
      <c r="BC162">
        <f ca="1"/>
        <v>0</v>
      </c>
      <c r="BD162">
        <f ca="1"/>
        <v>0</v>
      </c>
      <c r="BE162">
        <f ca="1"/>
        <v>0</v>
      </c>
      <c r="BF162">
        <f ca="1"/>
        <v>0</v>
      </c>
      <c r="BG162">
        <f ca="1"/>
        <v>0</v>
      </c>
      <c r="BH162">
        <f ca="1"/>
        <v>0</v>
      </c>
      <c r="BI162">
        <f ca="1"/>
        <v>0</v>
      </c>
      <c r="BJ162">
        <f ca="1"/>
        <v>0</v>
      </c>
      <c r="BK162">
        <f ca="1"/>
        <v>0</v>
      </c>
      <c r="BL162">
        <f ca="1"/>
        <v>0</v>
      </c>
      <c r="BM162">
        <f ca="1"/>
        <v>0</v>
      </c>
      <c r="BN162">
        <f ca="1"/>
        <v>0</v>
      </c>
      <c r="BO162">
        <f ca="1"/>
        <v>0</v>
      </c>
      <c r="BP162">
        <f ca="1"/>
        <v>0</v>
      </c>
      <c r="BQ162">
        <f ca="1"/>
        <v>0</v>
      </c>
      <c r="BR162" t="str">
        <f ca="1"/>
        <v/>
      </c>
      <c r="BS162">
        <f ca="1"/>
        <v>0</v>
      </c>
      <c r="BT162">
        <f ca="1"/>
        <v>0</v>
      </c>
      <c r="BU162" t="b">
        <f ca="1"/>
        <v>0</v>
      </c>
      <c r="BV162" t="b">
        <f ca="1"/>
        <v>0</v>
      </c>
      <c r="BW162">
        <f ca="1"/>
        <v>0</v>
      </c>
      <c r="BX162">
        <f ca="1"/>
        <v>0</v>
      </c>
      <c r="BY162">
        <f ca="1"/>
        <v>0</v>
      </c>
      <c r="BZ162">
        <f ca="1"/>
        <v>0</v>
      </c>
      <c r="CA162">
        <f ca="1"/>
        <v>0</v>
      </c>
      <c r="CB162">
        <f ca="1"/>
        <v>0</v>
      </c>
      <c r="CC162" t="b">
        <f ca="1"/>
        <v>0</v>
      </c>
      <c r="CD162" t="b">
        <f ca="1"/>
        <v>0</v>
      </c>
      <c r="CE162">
        <f ca="1"/>
        <v>0</v>
      </c>
      <c r="CF162">
        <f ca="1"/>
        <v>0</v>
      </c>
      <c r="CG162">
        <f ca="1"/>
        <v>0</v>
      </c>
      <c r="CH162">
        <f ca="1"/>
        <v>138</v>
      </c>
      <c r="CI162">
        <f ca="1"/>
        <v>42</v>
      </c>
      <c r="CJ162">
        <f ca="1"/>
        <v>0</v>
      </c>
      <c r="CK162">
        <f ca="1"/>
        <v>0</v>
      </c>
      <c r="CL162">
        <f ca="1"/>
        <v>0</v>
      </c>
      <c r="CM162">
        <f ca="1"/>
        <v>0</v>
      </c>
      <c r="CN162">
        <f ca="1"/>
        <v>0</v>
      </c>
      <c r="CO162">
        <f ca="1"/>
        <v>0</v>
      </c>
      <c r="CP162">
        <f ca="1"/>
        <v>0</v>
      </c>
      <c r="CQ162">
        <f ca="1"/>
        <v>0</v>
      </c>
      <c r="CR162">
        <f ca="1"/>
        <v>0</v>
      </c>
      <c r="CS162">
        <f ca="1"/>
        <v>0</v>
      </c>
      <c r="CT162">
        <f ca="1"/>
        <v>0</v>
      </c>
      <c r="CU162">
        <f ca="1"/>
        <v>0</v>
      </c>
      <c r="CV162">
        <f ca="1"/>
        <v>0</v>
      </c>
      <c r="CW162">
        <f ca="1"/>
        <v>0</v>
      </c>
      <c r="CX162">
        <f ca="1"/>
        <v>0</v>
      </c>
      <c r="CY162">
        <f ca="1"/>
        <v>0</v>
      </c>
      <c r="CZ162">
        <f ca="1"/>
        <v>0</v>
      </c>
      <c r="DA162">
        <f ca="1"/>
        <v>0</v>
      </c>
      <c r="DB162" t="b">
        <f ca="1"/>
        <v>0</v>
      </c>
      <c r="DC162" t="b">
        <f ca="1"/>
        <v>0</v>
      </c>
      <c r="DD162">
        <f ca="1"/>
        <v>0</v>
      </c>
      <c r="DE162" t="b">
        <f ca="1"/>
        <v>0</v>
      </c>
      <c r="DF162">
        <f ca="1"/>
        <v>0</v>
      </c>
    </row>
    <row r="163" spans="1:110" x14ac:dyDescent="0.2">
      <c r="A163" t="str">
        <f ca="1"/>
        <v>6_9 Oregon</v>
      </c>
      <c r="B163">
        <f ca="1"/>
        <v>10</v>
      </c>
      <c r="C163">
        <f ca="1"/>
        <v>0</v>
      </c>
      <c r="D163">
        <f ca="1"/>
        <v>0</v>
      </c>
      <c r="E163">
        <f ca="1"/>
        <v>0</v>
      </c>
      <c r="F163">
        <f ca="1"/>
        <v>0</v>
      </c>
      <c r="G163">
        <f ca="1"/>
        <v>0</v>
      </c>
      <c r="H163">
        <f ca="1"/>
        <v>0</v>
      </c>
      <c r="I163">
        <f ca="1"/>
        <v>0</v>
      </c>
      <c r="J163" t="str">
        <f ca="1"/>
        <v>2:02</v>
      </c>
      <c r="K163" t="b">
        <f ca="1"/>
        <v>0</v>
      </c>
      <c r="L163" t="b">
        <f ca="1"/>
        <v>0</v>
      </c>
      <c r="M163" t="b">
        <f ca="1"/>
        <v>1</v>
      </c>
      <c r="N163" t="str">
        <f ca="1"/>
        <v>Nokk</v>
      </c>
      <c r="O163" t="b">
        <f ca="1"/>
        <v>0</v>
      </c>
      <c r="P163">
        <f ca="1"/>
        <v>0</v>
      </c>
      <c r="Q163">
        <f ca="1"/>
        <v>0</v>
      </c>
      <c r="R163">
        <f ca="1"/>
        <v>0</v>
      </c>
      <c r="S163">
        <f ca="1"/>
        <v>0</v>
      </c>
      <c r="T163">
        <f ca="1"/>
        <v>0</v>
      </c>
      <c r="U163">
        <f ca="1"/>
        <v>0</v>
      </c>
      <c r="V163">
        <f ca="1"/>
        <v>0</v>
      </c>
      <c r="W163">
        <f ca="1"/>
        <v>0</v>
      </c>
      <c r="X163">
        <f ca="1"/>
        <v>0</v>
      </c>
      <c r="Y163">
        <f ca="1"/>
        <v>0</v>
      </c>
      <c r="Z163">
        <f ca="1"/>
        <v>10</v>
      </c>
      <c r="AA163">
        <f ca="1"/>
        <v>0</v>
      </c>
      <c r="AB163">
        <f ca="1"/>
        <v>0</v>
      </c>
      <c r="AC163">
        <f ca="1"/>
        <v>0</v>
      </c>
      <c r="AD163">
        <f ca="1"/>
        <v>0</v>
      </c>
      <c r="AE163">
        <f ca="1"/>
        <v>0</v>
      </c>
      <c r="AF163">
        <f ca="1"/>
        <v>0</v>
      </c>
      <c r="AG163">
        <f ca="1"/>
        <v>0</v>
      </c>
      <c r="AH163">
        <f ca="1"/>
        <v>0</v>
      </c>
      <c r="AI163">
        <f ca="1"/>
        <v>0</v>
      </c>
      <c r="AJ163">
        <f ca="1"/>
        <v>0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  <c r="AQ163">
        <f ca="1"/>
        <v>0</v>
      </c>
      <c r="AR163">
        <f ca="1"/>
        <v>0</v>
      </c>
      <c r="AS163">
        <f ca="1"/>
        <v>0</v>
      </c>
      <c r="AT163">
        <f ca="1"/>
        <v>0</v>
      </c>
      <c r="AU163">
        <f ca="1"/>
        <v>0</v>
      </c>
      <c r="AV163">
        <f ca="1"/>
        <v>0</v>
      </c>
      <c r="AW163">
        <f ca="1"/>
        <v>0</v>
      </c>
      <c r="AX163">
        <f ca="1"/>
        <v>0</v>
      </c>
      <c r="AY163">
        <f ca="1"/>
        <v>0</v>
      </c>
      <c r="AZ163">
        <f ca="1"/>
        <v>0</v>
      </c>
      <c r="BA163">
        <f ca="1"/>
        <v>0</v>
      </c>
      <c r="BB163">
        <f ca="1"/>
        <v>0</v>
      </c>
      <c r="BC163">
        <f ca="1"/>
        <v>0</v>
      </c>
      <c r="BD163">
        <f ca="1"/>
        <v>0</v>
      </c>
      <c r="BE163">
        <f ca="1"/>
        <v>0</v>
      </c>
      <c r="BF163">
        <f ca="1"/>
        <v>0</v>
      </c>
      <c r="BG163">
        <f ca="1"/>
        <v>0</v>
      </c>
      <c r="BH163">
        <f ca="1"/>
        <v>0</v>
      </c>
      <c r="BI163">
        <f ca="1"/>
        <v>0</v>
      </c>
      <c r="BJ163">
        <f ca="1"/>
        <v>0</v>
      </c>
      <c r="BK163">
        <f ca="1"/>
        <v>0</v>
      </c>
      <c r="BL163">
        <f ca="1"/>
        <v>0</v>
      </c>
      <c r="BM163">
        <f ca="1"/>
        <v>0</v>
      </c>
      <c r="BN163">
        <f ca="1"/>
        <v>0</v>
      </c>
      <c r="BO163">
        <f ca="1"/>
        <v>0</v>
      </c>
      <c r="BP163">
        <f ca="1"/>
        <v>0</v>
      </c>
      <c r="BQ163">
        <f ca="1"/>
        <v>0</v>
      </c>
      <c r="BR163" t="str">
        <f ca="1"/>
        <v/>
      </c>
      <c r="BS163">
        <f ca="1"/>
        <v>0</v>
      </c>
      <c r="BT163">
        <f ca="1"/>
        <v>0</v>
      </c>
      <c r="BU163" t="b">
        <f ca="1"/>
        <v>0</v>
      </c>
      <c r="BV163" t="b">
        <f ca="1"/>
        <v>0</v>
      </c>
      <c r="BW163">
        <f ca="1"/>
        <v>0</v>
      </c>
      <c r="BX163">
        <f ca="1"/>
        <v>0</v>
      </c>
      <c r="BY163">
        <f ca="1"/>
        <v>0</v>
      </c>
      <c r="BZ163">
        <f ca="1"/>
        <v>0</v>
      </c>
      <c r="CA163">
        <f ca="1"/>
        <v>0</v>
      </c>
      <c r="CB163">
        <f ca="1"/>
        <v>0</v>
      </c>
      <c r="CC163" t="b">
        <f ca="1"/>
        <v>0</v>
      </c>
      <c r="CD163" t="b">
        <f ca="1"/>
        <v>0</v>
      </c>
      <c r="CE163">
        <f ca="1"/>
        <v>0</v>
      </c>
      <c r="CF163">
        <f ca="1"/>
        <v>0</v>
      </c>
      <c r="CG163">
        <f ca="1"/>
        <v>0</v>
      </c>
      <c r="CH163">
        <f ca="1"/>
        <v>122</v>
      </c>
      <c r="CI163">
        <f ca="1"/>
        <v>58</v>
      </c>
      <c r="CJ163">
        <f ca="1"/>
        <v>0</v>
      </c>
      <c r="CK163">
        <f ca="1"/>
        <v>0</v>
      </c>
      <c r="CL163">
        <f ca="1"/>
        <v>0</v>
      </c>
      <c r="CM163">
        <f ca="1"/>
        <v>0</v>
      </c>
      <c r="CN163">
        <f ca="1"/>
        <v>0</v>
      </c>
      <c r="CO163">
        <f ca="1"/>
        <v>0</v>
      </c>
      <c r="CP163">
        <f ca="1"/>
        <v>0</v>
      </c>
      <c r="CQ163">
        <f ca="1"/>
        <v>0</v>
      </c>
      <c r="CR163">
        <f ca="1"/>
        <v>0</v>
      </c>
      <c r="CS163">
        <f ca="1"/>
        <v>0</v>
      </c>
      <c r="CT163">
        <f ca="1"/>
        <v>0</v>
      </c>
      <c r="CU163">
        <f ca="1"/>
        <v>0</v>
      </c>
      <c r="CV163">
        <f ca="1"/>
        <v>0</v>
      </c>
      <c r="CW163">
        <f ca="1"/>
        <v>0</v>
      </c>
      <c r="CX163">
        <f ca="1"/>
        <v>0</v>
      </c>
      <c r="CY163">
        <f ca="1"/>
        <v>0</v>
      </c>
      <c r="CZ163">
        <f ca="1"/>
        <v>0</v>
      </c>
      <c r="DA163">
        <f ca="1"/>
        <v>0</v>
      </c>
      <c r="DB163" t="b">
        <f ca="1"/>
        <v>0</v>
      </c>
      <c r="DC163" t="b">
        <f ca="1"/>
        <v>0</v>
      </c>
      <c r="DD163">
        <f ca="1"/>
        <v>0</v>
      </c>
      <c r="DE163" t="b">
        <f ca="1"/>
        <v>0</v>
      </c>
      <c r="DF163">
        <f ca="1"/>
        <v>0</v>
      </c>
    </row>
    <row r="164" spans="1:110" x14ac:dyDescent="0.2">
      <c r="A164" t="str">
        <f ca="1"/>
        <v>6_9 Oregon</v>
      </c>
      <c r="B164">
        <f ca="1"/>
        <v>11</v>
      </c>
      <c r="C164">
        <f ca="1"/>
        <v>0</v>
      </c>
      <c r="D164">
        <f ca="1"/>
        <v>0</v>
      </c>
      <c r="E164">
        <f ca="1"/>
        <v>0</v>
      </c>
      <c r="F164">
        <f ca="1"/>
        <v>0</v>
      </c>
      <c r="G164">
        <f ca="1"/>
        <v>0</v>
      </c>
      <c r="H164">
        <f ca="1"/>
        <v>0</v>
      </c>
      <c r="I164">
        <f ca="1"/>
        <v>0</v>
      </c>
      <c r="J164" t="str">
        <f ca="1"/>
        <v>1:05</v>
      </c>
      <c r="K164" t="b">
        <f ca="1"/>
        <v>0</v>
      </c>
      <c r="L164" t="b">
        <f ca="1"/>
        <v>0</v>
      </c>
      <c r="M164" t="b">
        <f ca="1"/>
        <v>0</v>
      </c>
      <c r="N164" t="str">
        <f ca="1"/>
        <v>Capitao</v>
      </c>
      <c r="O164" t="b">
        <f ca="1"/>
        <v>0</v>
      </c>
      <c r="P164">
        <f ca="1"/>
        <v>0</v>
      </c>
      <c r="Q164">
        <f ca="1"/>
        <v>0</v>
      </c>
      <c r="R164">
        <f ca="1"/>
        <v>0</v>
      </c>
      <c r="S164">
        <f ca="1"/>
        <v>0</v>
      </c>
      <c r="T164">
        <f ca="1"/>
        <v>0</v>
      </c>
      <c r="U164">
        <f ca="1"/>
        <v>0</v>
      </c>
      <c r="V164">
        <f ca="1"/>
        <v>0</v>
      </c>
      <c r="W164">
        <f ca="1"/>
        <v>0</v>
      </c>
      <c r="X164">
        <f ca="1"/>
        <v>0</v>
      </c>
      <c r="Y164">
        <f ca="1"/>
        <v>0</v>
      </c>
      <c r="Z164">
        <f ca="1"/>
        <v>11</v>
      </c>
      <c r="AA164">
        <f ca="1"/>
        <v>0</v>
      </c>
      <c r="AB164">
        <f ca="1"/>
        <v>0</v>
      </c>
      <c r="AC164">
        <f ca="1"/>
        <v>0</v>
      </c>
      <c r="AD164">
        <f ca="1"/>
        <v>0</v>
      </c>
      <c r="AE164">
        <f ca="1"/>
        <v>0</v>
      </c>
      <c r="AF164">
        <f ca="1"/>
        <v>0</v>
      </c>
      <c r="AG164">
        <f ca="1"/>
        <v>0</v>
      </c>
      <c r="AH164">
        <f ca="1"/>
        <v>0</v>
      </c>
      <c r="AI164">
        <f ca="1"/>
        <v>0</v>
      </c>
      <c r="AJ164">
        <f ca="1"/>
        <v>0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  <c r="AQ164">
        <f ca="1"/>
        <v>0</v>
      </c>
      <c r="AR164">
        <f ca="1"/>
        <v>0</v>
      </c>
      <c r="AS164">
        <f ca="1"/>
        <v>0</v>
      </c>
      <c r="AT164">
        <f ca="1"/>
        <v>0</v>
      </c>
      <c r="AU164">
        <f ca="1"/>
        <v>0</v>
      </c>
      <c r="AV164">
        <f ca="1"/>
        <v>0</v>
      </c>
      <c r="AW164">
        <f ca="1"/>
        <v>0</v>
      </c>
      <c r="AX164">
        <f ca="1"/>
        <v>0</v>
      </c>
      <c r="AY164">
        <f ca="1"/>
        <v>0</v>
      </c>
      <c r="AZ164">
        <f ca="1"/>
        <v>0</v>
      </c>
      <c r="BA164">
        <f ca="1"/>
        <v>0</v>
      </c>
      <c r="BB164">
        <f ca="1"/>
        <v>0</v>
      </c>
      <c r="BC164">
        <f ca="1"/>
        <v>0</v>
      </c>
      <c r="BD164">
        <f ca="1"/>
        <v>0</v>
      </c>
      <c r="BE164">
        <f ca="1"/>
        <v>0</v>
      </c>
      <c r="BF164">
        <f ca="1"/>
        <v>0</v>
      </c>
      <c r="BG164">
        <f ca="1"/>
        <v>0</v>
      </c>
      <c r="BH164">
        <f ca="1"/>
        <v>0</v>
      </c>
      <c r="BI164">
        <f ca="1"/>
        <v>0</v>
      </c>
      <c r="BJ164">
        <f ca="1"/>
        <v>0</v>
      </c>
      <c r="BK164">
        <f ca="1"/>
        <v>0</v>
      </c>
      <c r="BL164">
        <f ca="1"/>
        <v>0</v>
      </c>
      <c r="BM164">
        <f ca="1"/>
        <v>0</v>
      </c>
      <c r="BN164">
        <f ca="1"/>
        <v>0</v>
      </c>
      <c r="BO164">
        <f ca="1"/>
        <v>0</v>
      </c>
      <c r="BP164">
        <f ca="1"/>
        <v>0</v>
      </c>
      <c r="BQ164">
        <f ca="1"/>
        <v>0</v>
      </c>
      <c r="BR164" t="str">
        <f ca="1"/>
        <v/>
      </c>
      <c r="BS164">
        <f ca="1"/>
        <v>0</v>
      </c>
      <c r="BT164">
        <f ca="1"/>
        <v>0</v>
      </c>
      <c r="BU164" t="b">
        <f ca="1"/>
        <v>0</v>
      </c>
      <c r="BV164" t="b">
        <f ca="1"/>
        <v>0</v>
      </c>
      <c r="BW164">
        <f ca="1"/>
        <v>0</v>
      </c>
      <c r="BX164">
        <f ca="1"/>
        <v>0</v>
      </c>
      <c r="BY164">
        <f ca="1"/>
        <v>0</v>
      </c>
      <c r="BZ164">
        <f ca="1"/>
        <v>0</v>
      </c>
      <c r="CA164">
        <f ca="1"/>
        <v>0</v>
      </c>
      <c r="CB164">
        <f ca="1"/>
        <v>0</v>
      </c>
      <c r="CC164" t="b">
        <f ca="1"/>
        <v>0</v>
      </c>
      <c r="CD164" t="b">
        <f ca="1"/>
        <v>0</v>
      </c>
      <c r="CE164">
        <f ca="1"/>
        <v>0</v>
      </c>
      <c r="CF164">
        <f ca="1"/>
        <v>0</v>
      </c>
      <c r="CG164">
        <f ca="1"/>
        <v>0</v>
      </c>
      <c r="CH164">
        <f ca="1"/>
        <v>65</v>
      </c>
      <c r="CI164">
        <f ca="1"/>
        <v>115</v>
      </c>
      <c r="CJ164">
        <f ca="1"/>
        <v>0</v>
      </c>
      <c r="CK164">
        <f ca="1"/>
        <v>0</v>
      </c>
      <c r="CL164">
        <f ca="1"/>
        <v>0</v>
      </c>
      <c r="CM164">
        <f ca="1"/>
        <v>0</v>
      </c>
      <c r="CN164">
        <f ca="1"/>
        <v>0</v>
      </c>
      <c r="CO164">
        <f ca="1"/>
        <v>0</v>
      </c>
      <c r="CP164">
        <f ca="1"/>
        <v>0</v>
      </c>
      <c r="CQ164">
        <f ca="1"/>
        <v>0</v>
      </c>
      <c r="CR164">
        <f ca="1"/>
        <v>0</v>
      </c>
      <c r="CS164">
        <f ca="1"/>
        <v>0</v>
      </c>
      <c r="CT164">
        <f ca="1"/>
        <v>0</v>
      </c>
      <c r="CU164">
        <f ca="1"/>
        <v>0</v>
      </c>
      <c r="CV164">
        <f ca="1"/>
        <v>0</v>
      </c>
      <c r="CW164">
        <f ca="1"/>
        <v>0</v>
      </c>
      <c r="CX164">
        <f ca="1"/>
        <v>0</v>
      </c>
      <c r="CY164">
        <f ca="1"/>
        <v>0</v>
      </c>
      <c r="CZ164">
        <f ca="1"/>
        <v>0</v>
      </c>
      <c r="DA164">
        <f ca="1"/>
        <v>0</v>
      </c>
      <c r="DB164" t="b">
        <f ca="1"/>
        <v>0</v>
      </c>
      <c r="DC164" t="b">
        <f ca="1"/>
        <v>0</v>
      </c>
      <c r="DD164">
        <f ca="1"/>
        <v>0</v>
      </c>
      <c r="DE164" t="b">
        <f ca="1"/>
        <v>0</v>
      </c>
      <c r="DF164">
        <f ca="1"/>
        <v>0</v>
      </c>
    </row>
    <row r="165" spans="1:110" x14ac:dyDescent="0.2">
      <c r="A165" t="str">
        <f ca="1"/>
        <v>6_9 Oregon</v>
      </c>
      <c r="B165">
        <f ca="1"/>
        <v>12</v>
      </c>
      <c r="C165">
        <f ca="1"/>
        <v>0</v>
      </c>
      <c r="D165">
        <f ca="1"/>
        <v>0</v>
      </c>
      <c r="E165">
        <f ca="1"/>
        <v>0</v>
      </c>
      <c r="F165">
        <f ca="1"/>
        <v>0</v>
      </c>
      <c r="G165">
        <f ca="1"/>
        <v>0</v>
      </c>
      <c r="H165">
        <f ca="1"/>
        <v>0</v>
      </c>
      <c r="I165">
        <f ca="1"/>
        <v>0</v>
      </c>
      <c r="J165">
        <f ca="1"/>
        <v>0</v>
      </c>
      <c r="K165" t="b">
        <f ca="1"/>
        <v>0</v>
      </c>
      <c r="L165" t="b">
        <f ca="1"/>
        <v>0</v>
      </c>
      <c r="M165" t="b">
        <f ca="1"/>
        <v>0</v>
      </c>
      <c r="N165" t="str">
        <f ca="1"/>
        <v>Hibanna</v>
      </c>
      <c r="O165" t="b">
        <f ca="1"/>
        <v>0</v>
      </c>
      <c r="P165">
        <f ca="1"/>
        <v>0</v>
      </c>
      <c r="Q165">
        <f ca="1"/>
        <v>0</v>
      </c>
      <c r="R165">
        <f ca="1"/>
        <v>0</v>
      </c>
      <c r="S165">
        <f ca="1"/>
        <v>0</v>
      </c>
      <c r="T165">
        <f ca="1"/>
        <v>0</v>
      </c>
      <c r="U165">
        <f ca="1"/>
        <v>0</v>
      </c>
      <c r="V165">
        <f ca="1"/>
        <v>0</v>
      </c>
      <c r="W165">
        <f ca="1"/>
        <v>0</v>
      </c>
      <c r="X165">
        <f ca="1"/>
        <v>0</v>
      </c>
      <c r="Y165">
        <f ca="1"/>
        <v>0</v>
      </c>
      <c r="Z165">
        <f ca="1"/>
        <v>12</v>
      </c>
      <c r="AA165">
        <f ca="1"/>
        <v>0</v>
      </c>
      <c r="AB165">
        <f ca="1"/>
        <v>0</v>
      </c>
      <c r="AC165">
        <f ca="1"/>
        <v>0</v>
      </c>
      <c r="AD165">
        <f ca="1"/>
        <v>0</v>
      </c>
      <c r="AE165">
        <f ca="1"/>
        <v>0</v>
      </c>
      <c r="AF165">
        <f ca="1"/>
        <v>0</v>
      </c>
      <c r="AG165">
        <f ca="1"/>
        <v>0</v>
      </c>
      <c r="AH165">
        <f ca="1"/>
        <v>0</v>
      </c>
      <c r="AI165">
        <f ca="1"/>
        <v>0</v>
      </c>
      <c r="AJ165">
        <f ca="1"/>
        <v>0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  <c r="AQ165">
        <f ca="1"/>
        <v>0</v>
      </c>
      <c r="AR165">
        <f ca="1"/>
        <v>0</v>
      </c>
      <c r="AS165">
        <f ca="1"/>
        <v>0</v>
      </c>
      <c r="AT165">
        <f ca="1"/>
        <v>0</v>
      </c>
      <c r="AU165">
        <f ca="1"/>
        <v>0</v>
      </c>
      <c r="AV165">
        <f ca="1"/>
        <v>0</v>
      </c>
      <c r="AW165">
        <f ca="1"/>
        <v>0</v>
      </c>
      <c r="AX165">
        <f ca="1"/>
        <v>0</v>
      </c>
      <c r="AY165">
        <f ca="1"/>
        <v>0</v>
      </c>
      <c r="AZ165">
        <f ca="1"/>
        <v>0</v>
      </c>
      <c r="BA165">
        <f ca="1"/>
        <v>0</v>
      </c>
      <c r="BB165">
        <f ca="1"/>
        <v>0</v>
      </c>
      <c r="BC165">
        <f ca="1"/>
        <v>0</v>
      </c>
      <c r="BD165">
        <f ca="1"/>
        <v>0</v>
      </c>
      <c r="BE165">
        <f ca="1"/>
        <v>0</v>
      </c>
      <c r="BF165">
        <f ca="1"/>
        <v>0</v>
      </c>
      <c r="BG165">
        <f ca="1"/>
        <v>0</v>
      </c>
      <c r="BH165">
        <f ca="1"/>
        <v>0</v>
      </c>
      <c r="BI165">
        <f ca="1"/>
        <v>0</v>
      </c>
      <c r="BJ165">
        <f ca="1"/>
        <v>0</v>
      </c>
      <c r="BK165">
        <f ca="1"/>
        <v>0</v>
      </c>
      <c r="BL165">
        <f ca="1"/>
        <v>0</v>
      </c>
      <c r="BM165">
        <f ca="1"/>
        <v>0</v>
      </c>
      <c r="BN165">
        <f ca="1"/>
        <v>0</v>
      </c>
      <c r="BO165">
        <f ca="1"/>
        <v>0</v>
      </c>
      <c r="BP165">
        <f ca="1"/>
        <v>0</v>
      </c>
      <c r="BQ165">
        <f ca="1"/>
        <v>0</v>
      </c>
      <c r="BR165" t="str">
        <f ca="1"/>
        <v/>
      </c>
      <c r="BS165" t="str">
        <f ca="1"/>
        <v>FALSE</v>
      </c>
      <c r="BT165">
        <f ca="1"/>
        <v>0</v>
      </c>
      <c r="BU165" t="b">
        <f ca="1"/>
        <v>0</v>
      </c>
      <c r="BV165" t="b">
        <f ca="1"/>
        <v>0</v>
      </c>
      <c r="BW165">
        <f ca="1"/>
        <v>0</v>
      </c>
      <c r="BX165" t="str">
        <f ca="1"/>
        <v>FALSE</v>
      </c>
      <c r="BY165">
        <f ca="1"/>
        <v>0</v>
      </c>
      <c r="BZ165">
        <f ca="1"/>
        <v>0</v>
      </c>
      <c r="CA165">
        <f ca="1"/>
        <v>2</v>
      </c>
      <c r="CB165">
        <f ca="1"/>
        <v>1</v>
      </c>
      <c r="CC165" t="b">
        <f ca="1"/>
        <v>0</v>
      </c>
      <c r="CD165" t="b">
        <f ca="1"/>
        <v>1</v>
      </c>
      <c r="CE165">
        <f ca="1"/>
        <v>0</v>
      </c>
      <c r="CF165">
        <f ca="1"/>
        <v>0</v>
      </c>
      <c r="CG165">
        <f ca="1"/>
        <v>0</v>
      </c>
      <c r="CH165">
        <f ca="1"/>
        <v>0</v>
      </c>
      <c r="CI165" t="b">
        <f ca="1"/>
        <v>0</v>
      </c>
      <c r="CJ165">
        <f ca="1"/>
        <v>0</v>
      </c>
      <c r="CK165">
        <f ca="1"/>
        <v>0</v>
      </c>
      <c r="CL165">
        <f ca="1"/>
        <v>0</v>
      </c>
      <c r="CM165">
        <f ca="1"/>
        <v>0</v>
      </c>
      <c r="CN165">
        <f ca="1"/>
        <v>0</v>
      </c>
      <c r="CO165">
        <f ca="1"/>
        <v>0</v>
      </c>
      <c r="CP165">
        <f ca="1"/>
        <v>0</v>
      </c>
      <c r="CQ165">
        <f ca="1"/>
        <v>0</v>
      </c>
      <c r="CR165">
        <f ca="1"/>
        <v>0</v>
      </c>
      <c r="CS165">
        <f ca="1"/>
        <v>0</v>
      </c>
      <c r="CT165">
        <f ca="1"/>
        <v>0</v>
      </c>
      <c r="CU165">
        <f ca="1"/>
        <v>0</v>
      </c>
      <c r="CV165">
        <f ca="1"/>
        <v>0</v>
      </c>
      <c r="CW165">
        <f ca="1"/>
        <v>0</v>
      </c>
      <c r="CX165">
        <f ca="1"/>
        <v>0</v>
      </c>
      <c r="CY165">
        <f ca="1"/>
        <v>0</v>
      </c>
      <c r="CZ165">
        <f ca="1"/>
        <v>0</v>
      </c>
      <c r="DA165">
        <f ca="1"/>
        <v>0</v>
      </c>
      <c r="DB165" t="b">
        <f ca="1"/>
        <v>0</v>
      </c>
      <c r="DC165" t="b">
        <f ca="1"/>
        <v>0</v>
      </c>
      <c r="DD165">
        <f ca="1"/>
        <v>0</v>
      </c>
      <c r="DE165" t="b">
        <f ca="1"/>
        <v>0</v>
      </c>
      <c r="DF165">
        <f ca="1"/>
        <v>0</v>
      </c>
    </row>
    <row r="166" spans="1:110" x14ac:dyDescent="0.2">
      <c r="A166" t="str">
        <f ca="1"/>
        <v>6_9 Chalet</v>
      </c>
      <c r="B166">
        <f ca="1"/>
        <v>1</v>
      </c>
      <c r="C166">
        <f ca="1"/>
        <v>0</v>
      </c>
      <c r="D166">
        <f ca="1"/>
        <v>0</v>
      </c>
      <c r="E166">
        <f ca="1"/>
        <v>0</v>
      </c>
      <c r="F166">
        <f ca="1"/>
        <v>0</v>
      </c>
      <c r="G166">
        <f ca="1"/>
        <v>0</v>
      </c>
      <c r="H166">
        <f ca="1"/>
        <v>0</v>
      </c>
      <c r="I166">
        <f ca="1"/>
        <v>0</v>
      </c>
      <c r="J166" t="str">
        <f ca="1"/>
        <v>1:24</v>
      </c>
      <c r="K166" t="b">
        <f ca="1"/>
        <v>0</v>
      </c>
      <c r="L166" t="b">
        <f ca="1"/>
        <v>1</v>
      </c>
      <c r="M166" t="b">
        <f ca="1"/>
        <v>0</v>
      </c>
      <c r="N166" t="str">
        <f ca="1"/>
        <v>Alibi</v>
      </c>
      <c r="O166" t="b">
        <f ca="1"/>
        <v>0</v>
      </c>
      <c r="P166">
        <f ca="1"/>
        <v>0</v>
      </c>
      <c r="Q166">
        <f ca="1"/>
        <v>0</v>
      </c>
      <c r="R166">
        <f ca="1"/>
        <v>0</v>
      </c>
      <c r="S166">
        <f ca="1"/>
        <v>0</v>
      </c>
      <c r="T166">
        <f ca="1"/>
        <v>0</v>
      </c>
      <c r="U166">
        <f ca="1"/>
        <v>0</v>
      </c>
      <c r="V166">
        <f ca="1"/>
        <v>0</v>
      </c>
      <c r="W166">
        <f ca="1"/>
        <v>0</v>
      </c>
      <c r="X166">
        <f ca="1"/>
        <v>0</v>
      </c>
      <c r="Y166">
        <f ca="1"/>
        <v>0</v>
      </c>
      <c r="Z166">
        <f ca="1"/>
        <v>1</v>
      </c>
      <c r="AA166">
        <f ca="1"/>
        <v>0</v>
      </c>
      <c r="AB166">
        <f ca="1"/>
        <v>0</v>
      </c>
      <c r="AC166">
        <f ca="1"/>
        <v>0</v>
      </c>
      <c r="AD166">
        <f ca="1"/>
        <v>0</v>
      </c>
      <c r="AE166">
        <f ca="1"/>
        <v>0</v>
      </c>
      <c r="AF166">
        <f ca="1"/>
        <v>0</v>
      </c>
      <c r="AG166">
        <f ca="1"/>
        <v>0</v>
      </c>
      <c r="AH166">
        <f ca="1"/>
        <v>0</v>
      </c>
      <c r="AI166">
        <f ca="1"/>
        <v>0</v>
      </c>
      <c r="AJ166">
        <f ca="1"/>
        <v>0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  <c r="AQ166">
        <f ca="1"/>
        <v>0</v>
      </c>
      <c r="AR166">
        <f ca="1"/>
        <v>0</v>
      </c>
      <c r="AS166">
        <f ca="1"/>
        <v>0</v>
      </c>
      <c r="AT166">
        <f ca="1"/>
        <v>0</v>
      </c>
      <c r="AU166">
        <f ca="1"/>
        <v>0</v>
      </c>
      <c r="AV166">
        <f ca="1"/>
        <v>0</v>
      </c>
      <c r="AW166">
        <f ca="1"/>
        <v>0</v>
      </c>
      <c r="AX166">
        <f ca="1"/>
        <v>0</v>
      </c>
      <c r="AY166">
        <f ca="1"/>
        <v>0</v>
      </c>
      <c r="AZ166">
        <f ca="1"/>
        <v>0</v>
      </c>
      <c r="BA166">
        <f ca="1"/>
        <v>0</v>
      </c>
      <c r="BB166">
        <f ca="1"/>
        <v>0</v>
      </c>
      <c r="BC166">
        <f ca="1"/>
        <v>0</v>
      </c>
      <c r="BD166">
        <f ca="1"/>
        <v>0</v>
      </c>
      <c r="BE166">
        <f ca="1"/>
        <v>0</v>
      </c>
      <c r="BF166">
        <f ca="1"/>
        <v>0</v>
      </c>
      <c r="BG166">
        <f ca="1"/>
        <v>0</v>
      </c>
      <c r="BH166">
        <f ca="1"/>
        <v>0</v>
      </c>
      <c r="BI166">
        <f ca="1"/>
        <v>0</v>
      </c>
      <c r="BJ166">
        <f ca="1"/>
        <v>0</v>
      </c>
      <c r="BK166">
        <f ca="1"/>
        <v>0</v>
      </c>
      <c r="BL166">
        <f ca="1"/>
        <v>0</v>
      </c>
      <c r="BM166">
        <f ca="1"/>
        <v>0</v>
      </c>
      <c r="BN166">
        <f ca="1"/>
        <v>0</v>
      </c>
      <c r="BO166">
        <f ca="1"/>
        <v>0</v>
      </c>
      <c r="BP166">
        <f ca="1"/>
        <v>0</v>
      </c>
      <c r="BQ166">
        <f ca="1"/>
        <v>0</v>
      </c>
      <c r="BR166" t="str">
        <f ca="1"/>
        <v/>
      </c>
      <c r="BS166">
        <f ca="1"/>
        <v>0</v>
      </c>
      <c r="BT166">
        <f ca="1"/>
        <v>0</v>
      </c>
      <c r="BU166" t="b">
        <f ca="1"/>
        <v>0</v>
      </c>
      <c r="BV166" t="b">
        <f ca="1"/>
        <v>0</v>
      </c>
      <c r="BW166">
        <f ca="1"/>
        <v>0</v>
      </c>
      <c r="BX166">
        <f ca="1"/>
        <v>0</v>
      </c>
      <c r="BY166">
        <f ca="1"/>
        <v>0</v>
      </c>
      <c r="BZ166">
        <f ca="1"/>
        <v>0</v>
      </c>
      <c r="CA166">
        <f ca="1"/>
        <v>1</v>
      </c>
      <c r="CB166">
        <f ca="1"/>
        <v>0</v>
      </c>
      <c r="CC166" t="b">
        <f ca="1"/>
        <v>1</v>
      </c>
      <c r="CD166" t="b">
        <f ca="1"/>
        <v>1</v>
      </c>
      <c r="CE166">
        <f ca="1"/>
        <v>0</v>
      </c>
      <c r="CF166">
        <f ca="1"/>
        <v>0</v>
      </c>
      <c r="CG166">
        <f ca="1"/>
        <v>0</v>
      </c>
      <c r="CH166">
        <f ca="1"/>
        <v>84</v>
      </c>
      <c r="CI166">
        <f ca="1"/>
        <v>96</v>
      </c>
      <c r="CJ166">
        <f ca="1"/>
        <v>0</v>
      </c>
      <c r="CK166">
        <f ca="1"/>
        <v>0</v>
      </c>
      <c r="CL166">
        <f ca="1"/>
        <v>0</v>
      </c>
      <c r="CM166">
        <f ca="1"/>
        <v>0</v>
      </c>
      <c r="CN166">
        <f ca="1"/>
        <v>0</v>
      </c>
      <c r="CO166">
        <f ca="1"/>
        <v>0</v>
      </c>
      <c r="CP166">
        <f ca="1"/>
        <v>0</v>
      </c>
      <c r="CQ166">
        <f ca="1"/>
        <v>0</v>
      </c>
      <c r="CR166">
        <f ca="1"/>
        <v>0</v>
      </c>
      <c r="CS166">
        <f ca="1"/>
        <v>0</v>
      </c>
      <c r="CT166">
        <f ca="1"/>
        <v>0</v>
      </c>
      <c r="CU166" t="b">
        <f ca="1"/>
        <v>0</v>
      </c>
      <c r="CV166" t="b">
        <f ca="1"/>
        <v>1</v>
      </c>
      <c r="CW166">
        <f ca="1"/>
        <v>105</v>
      </c>
      <c r="CX166">
        <f ca="1"/>
        <v>96</v>
      </c>
      <c r="CY166">
        <f ca="1"/>
        <v>0</v>
      </c>
      <c r="CZ166">
        <f ca="1"/>
        <v>1</v>
      </c>
      <c r="DA166">
        <f ca="1"/>
        <v>0</v>
      </c>
      <c r="DB166" t="b">
        <f ca="1"/>
        <v>1</v>
      </c>
      <c r="DC166" t="b">
        <f ca="1"/>
        <v>0</v>
      </c>
      <c r="DD166">
        <f ca="1"/>
        <v>0</v>
      </c>
      <c r="DE166" t="b">
        <f ca="1"/>
        <v>0</v>
      </c>
      <c r="DF166">
        <f ca="1"/>
        <v>0</v>
      </c>
    </row>
    <row r="167" spans="1:110" x14ac:dyDescent="0.2">
      <c r="A167" t="str">
        <f ca="1"/>
        <v>6_9 Chalet</v>
      </c>
      <c r="B167">
        <f ca="1"/>
        <v>2</v>
      </c>
      <c r="C167">
        <f ca="1"/>
        <v>0</v>
      </c>
      <c r="D167">
        <f ca="1"/>
        <v>0</v>
      </c>
      <c r="E167">
        <f ca="1"/>
        <v>0</v>
      </c>
      <c r="F167">
        <f ca="1"/>
        <v>0</v>
      </c>
      <c r="G167">
        <f ca="1"/>
        <v>0</v>
      </c>
      <c r="H167">
        <f ca="1"/>
        <v>0</v>
      </c>
      <c r="I167">
        <f ca="1"/>
        <v>0</v>
      </c>
      <c r="J167" t="str">
        <f ca="1"/>
        <v>1:03</v>
      </c>
      <c r="K167" t="b">
        <f ca="1"/>
        <v>0</v>
      </c>
      <c r="L167" t="b">
        <f ca="1"/>
        <v>0</v>
      </c>
      <c r="M167" t="b">
        <f ca="1"/>
        <v>0</v>
      </c>
      <c r="N167" t="str">
        <f ca="1"/>
        <v>Alibi</v>
      </c>
      <c r="O167" t="b">
        <f ca="1"/>
        <v>0</v>
      </c>
      <c r="P167">
        <f ca="1"/>
        <v>0</v>
      </c>
      <c r="Q167">
        <f ca="1"/>
        <v>0</v>
      </c>
      <c r="R167">
        <f ca="1"/>
        <v>0</v>
      </c>
      <c r="S167">
        <f ca="1"/>
        <v>0</v>
      </c>
      <c r="T167">
        <f ca="1"/>
        <v>0</v>
      </c>
      <c r="U167">
        <f ca="1"/>
        <v>0</v>
      </c>
      <c r="V167">
        <f ca="1"/>
        <v>0</v>
      </c>
      <c r="W167">
        <f ca="1"/>
        <v>0</v>
      </c>
      <c r="X167">
        <f ca="1"/>
        <v>0</v>
      </c>
      <c r="Y167">
        <f ca="1"/>
        <v>0</v>
      </c>
      <c r="Z167">
        <f ca="1"/>
        <v>2</v>
      </c>
      <c r="AA167">
        <f ca="1"/>
        <v>0</v>
      </c>
      <c r="AB167">
        <f ca="1"/>
        <v>0</v>
      </c>
      <c r="AC167">
        <f ca="1"/>
        <v>0</v>
      </c>
      <c r="AD167">
        <f ca="1"/>
        <v>0</v>
      </c>
      <c r="AE167">
        <f ca="1"/>
        <v>0</v>
      </c>
      <c r="AF167">
        <f ca="1"/>
        <v>0</v>
      </c>
      <c r="AG167">
        <f ca="1"/>
        <v>0</v>
      </c>
      <c r="AH167">
        <f ca="1"/>
        <v>0</v>
      </c>
      <c r="AI167">
        <f ca="1"/>
        <v>0</v>
      </c>
      <c r="AJ167">
        <f ca="1"/>
        <v>0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  <c r="AQ167">
        <f ca="1"/>
        <v>0</v>
      </c>
      <c r="AR167">
        <f ca="1"/>
        <v>0</v>
      </c>
      <c r="AS167">
        <f ca="1"/>
        <v>0</v>
      </c>
      <c r="AT167">
        <f ca="1"/>
        <v>0</v>
      </c>
      <c r="AU167">
        <f ca="1"/>
        <v>0</v>
      </c>
      <c r="AV167">
        <f ca="1"/>
        <v>0</v>
      </c>
      <c r="AW167">
        <f ca="1"/>
        <v>0</v>
      </c>
      <c r="AX167">
        <f ca="1"/>
        <v>0</v>
      </c>
      <c r="AY167">
        <f ca="1"/>
        <v>0</v>
      </c>
      <c r="AZ167">
        <f ca="1"/>
        <v>0</v>
      </c>
      <c r="BA167">
        <f ca="1"/>
        <v>0</v>
      </c>
      <c r="BB167">
        <f ca="1"/>
        <v>0</v>
      </c>
      <c r="BC167">
        <f ca="1"/>
        <v>0</v>
      </c>
      <c r="BD167">
        <f ca="1"/>
        <v>0</v>
      </c>
      <c r="BE167">
        <f ca="1"/>
        <v>0</v>
      </c>
      <c r="BF167">
        <f ca="1"/>
        <v>0</v>
      </c>
      <c r="BG167">
        <f ca="1"/>
        <v>0</v>
      </c>
      <c r="BH167">
        <f ca="1"/>
        <v>0</v>
      </c>
      <c r="BI167">
        <f ca="1"/>
        <v>0</v>
      </c>
      <c r="BJ167">
        <f ca="1"/>
        <v>0</v>
      </c>
      <c r="BK167">
        <f ca="1"/>
        <v>0</v>
      </c>
      <c r="BL167">
        <f ca="1"/>
        <v>0</v>
      </c>
      <c r="BM167">
        <f ca="1"/>
        <v>0</v>
      </c>
      <c r="BN167">
        <f ca="1"/>
        <v>0</v>
      </c>
      <c r="BO167">
        <f ca="1"/>
        <v>0</v>
      </c>
      <c r="BP167">
        <f ca="1"/>
        <v>0</v>
      </c>
      <c r="BQ167">
        <f ca="1"/>
        <v>0</v>
      </c>
      <c r="BR167" t="str">
        <f ca="1"/>
        <v/>
      </c>
      <c r="BS167">
        <f ca="1"/>
        <v>0</v>
      </c>
      <c r="BT167">
        <f ca="1"/>
        <v>0</v>
      </c>
      <c r="BU167" t="b">
        <f ca="1"/>
        <v>0</v>
      </c>
      <c r="BV167" t="b">
        <f ca="1"/>
        <v>0</v>
      </c>
      <c r="BW167">
        <f ca="1"/>
        <v>0</v>
      </c>
      <c r="BX167">
        <f ca="1"/>
        <v>0</v>
      </c>
      <c r="BY167">
        <f ca="1"/>
        <v>0</v>
      </c>
      <c r="BZ167">
        <f ca="1"/>
        <v>0</v>
      </c>
      <c r="CA167">
        <f ca="1"/>
        <v>0</v>
      </c>
      <c r="CB167">
        <f ca="1"/>
        <v>0</v>
      </c>
      <c r="CC167" t="b">
        <f ca="1"/>
        <v>0</v>
      </c>
      <c r="CD167" t="b">
        <f ca="1"/>
        <v>0</v>
      </c>
      <c r="CE167">
        <f ca="1"/>
        <v>0</v>
      </c>
      <c r="CF167">
        <f ca="1"/>
        <v>0</v>
      </c>
      <c r="CG167">
        <f ca="1"/>
        <v>0</v>
      </c>
      <c r="CH167">
        <f ca="1"/>
        <v>63</v>
      </c>
      <c r="CI167">
        <f ca="1"/>
        <v>117</v>
      </c>
      <c r="CJ167">
        <f ca="1"/>
        <v>0</v>
      </c>
      <c r="CK167">
        <f ca="1"/>
        <v>0</v>
      </c>
      <c r="CL167">
        <f ca="1"/>
        <v>0</v>
      </c>
      <c r="CM167">
        <f ca="1"/>
        <v>0</v>
      </c>
      <c r="CN167">
        <f ca="1"/>
        <v>0</v>
      </c>
      <c r="CO167">
        <f ca="1"/>
        <v>0</v>
      </c>
      <c r="CP167">
        <f ca="1"/>
        <v>0</v>
      </c>
      <c r="CQ167">
        <f ca="1"/>
        <v>0</v>
      </c>
      <c r="CR167">
        <f ca="1"/>
        <v>0</v>
      </c>
      <c r="CS167">
        <f ca="1"/>
        <v>0</v>
      </c>
      <c r="CT167">
        <f ca="1"/>
        <v>0</v>
      </c>
      <c r="CU167" t="b">
        <f ca="1"/>
        <v>1</v>
      </c>
      <c r="CV167" t="b">
        <f ca="1"/>
        <v>0</v>
      </c>
      <c r="CW167">
        <f ca="1"/>
        <v>167</v>
      </c>
      <c r="CX167">
        <f ca="1"/>
        <v>117</v>
      </c>
      <c r="CY167">
        <f ca="1"/>
        <v>1</v>
      </c>
      <c r="CZ167">
        <f ca="1"/>
        <v>0</v>
      </c>
      <c r="DA167">
        <f ca="1"/>
        <v>0</v>
      </c>
      <c r="DB167" t="b">
        <f ca="1"/>
        <v>0</v>
      </c>
      <c r="DC167" t="b">
        <f ca="1"/>
        <v>0</v>
      </c>
      <c r="DD167">
        <f ca="1"/>
        <v>0</v>
      </c>
      <c r="DE167" t="b">
        <f ca="1"/>
        <v>0</v>
      </c>
      <c r="DF167">
        <f ca="1"/>
        <v>0</v>
      </c>
    </row>
    <row r="168" spans="1:110" x14ac:dyDescent="0.2">
      <c r="A168" t="str">
        <f ca="1"/>
        <v>6_9 Chalet</v>
      </c>
      <c r="B168">
        <f ca="1"/>
        <v>3</v>
      </c>
      <c r="C168">
        <f ca="1"/>
        <v>0</v>
      </c>
      <c r="D168">
        <f ca="1"/>
        <v>0</v>
      </c>
      <c r="E168">
        <f ca="1"/>
        <v>0</v>
      </c>
      <c r="F168">
        <f ca="1"/>
        <v>0</v>
      </c>
      <c r="G168">
        <f ca="1"/>
        <v>0</v>
      </c>
      <c r="H168">
        <f ca="1"/>
        <v>0</v>
      </c>
      <c r="I168">
        <f ca="1"/>
        <v>0</v>
      </c>
      <c r="J168" t="str">
        <f ca="1"/>
        <v>1:54</v>
      </c>
      <c r="K168" t="b">
        <f ca="1"/>
        <v>0</v>
      </c>
      <c r="L168" t="b">
        <f ca="1"/>
        <v>1</v>
      </c>
      <c r="M168" t="b">
        <f ca="1"/>
        <v>0</v>
      </c>
      <c r="N168" t="str">
        <f ca="1"/>
        <v>Maestro</v>
      </c>
      <c r="O168" t="b">
        <f ca="1"/>
        <v>0</v>
      </c>
      <c r="P168">
        <f ca="1"/>
        <v>0</v>
      </c>
      <c r="Q168">
        <f ca="1"/>
        <v>0</v>
      </c>
      <c r="R168">
        <f ca="1"/>
        <v>0</v>
      </c>
      <c r="S168">
        <f ca="1"/>
        <v>0</v>
      </c>
      <c r="T168">
        <f ca="1"/>
        <v>0</v>
      </c>
      <c r="U168">
        <f ca="1"/>
        <v>0</v>
      </c>
      <c r="V168">
        <f ca="1"/>
        <v>0</v>
      </c>
      <c r="W168">
        <f ca="1"/>
        <v>0</v>
      </c>
      <c r="X168">
        <f ca="1"/>
        <v>0</v>
      </c>
      <c r="Y168">
        <f ca="1"/>
        <v>0</v>
      </c>
      <c r="Z168">
        <f ca="1"/>
        <v>3</v>
      </c>
      <c r="AA168">
        <f ca="1"/>
        <v>0</v>
      </c>
      <c r="AB168">
        <f ca="1"/>
        <v>0</v>
      </c>
      <c r="AC168">
        <f ca="1"/>
        <v>0</v>
      </c>
      <c r="AD168">
        <f ca="1"/>
        <v>0</v>
      </c>
      <c r="AE168">
        <f ca="1"/>
        <v>0</v>
      </c>
      <c r="AF168">
        <f ca="1"/>
        <v>0</v>
      </c>
      <c r="AG168">
        <f ca="1"/>
        <v>0</v>
      </c>
      <c r="AH168">
        <f ca="1"/>
        <v>0</v>
      </c>
      <c r="AI168">
        <f ca="1"/>
        <v>0</v>
      </c>
      <c r="AJ168">
        <f ca="1"/>
        <v>0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  <c r="AQ168">
        <f ca="1"/>
        <v>0</v>
      </c>
      <c r="AR168">
        <f ca="1"/>
        <v>0</v>
      </c>
      <c r="AS168">
        <f ca="1"/>
        <v>0</v>
      </c>
      <c r="AT168">
        <f ca="1"/>
        <v>0</v>
      </c>
      <c r="AU168">
        <f ca="1"/>
        <v>0</v>
      </c>
      <c r="AV168">
        <f ca="1"/>
        <v>0</v>
      </c>
      <c r="AW168">
        <f ca="1"/>
        <v>0</v>
      </c>
      <c r="AX168">
        <f ca="1"/>
        <v>0</v>
      </c>
      <c r="AY168">
        <f ca="1"/>
        <v>0</v>
      </c>
      <c r="AZ168">
        <f ca="1"/>
        <v>0</v>
      </c>
      <c r="BA168">
        <f ca="1"/>
        <v>0</v>
      </c>
      <c r="BB168">
        <f ca="1"/>
        <v>0</v>
      </c>
      <c r="BC168">
        <f ca="1"/>
        <v>0</v>
      </c>
      <c r="BD168">
        <f ca="1"/>
        <v>0</v>
      </c>
      <c r="BE168">
        <f ca="1"/>
        <v>0</v>
      </c>
      <c r="BF168">
        <f ca="1"/>
        <v>0</v>
      </c>
      <c r="BG168">
        <f ca="1"/>
        <v>0</v>
      </c>
      <c r="BH168">
        <f ca="1"/>
        <v>0</v>
      </c>
      <c r="BI168">
        <f ca="1"/>
        <v>0</v>
      </c>
      <c r="BJ168">
        <f ca="1"/>
        <v>0</v>
      </c>
      <c r="BK168">
        <f ca="1"/>
        <v>0</v>
      </c>
      <c r="BL168">
        <f ca="1"/>
        <v>0</v>
      </c>
      <c r="BM168">
        <f ca="1"/>
        <v>0</v>
      </c>
      <c r="BN168">
        <f ca="1"/>
        <v>0</v>
      </c>
      <c r="BO168">
        <f ca="1"/>
        <v>0</v>
      </c>
      <c r="BP168">
        <f ca="1"/>
        <v>0</v>
      </c>
      <c r="BQ168">
        <f ca="1"/>
        <v>0</v>
      </c>
      <c r="BR168" t="str">
        <f ca="1"/>
        <v/>
      </c>
      <c r="BS168">
        <f ca="1"/>
        <v>0</v>
      </c>
      <c r="BT168">
        <f ca="1"/>
        <v>0</v>
      </c>
      <c r="BU168" t="b">
        <f ca="1"/>
        <v>0</v>
      </c>
      <c r="BV168" t="b">
        <f ca="1"/>
        <v>0</v>
      </c>
      <c r="BW168">
        <f ca="1"/>
        <v>0</v>
      </c>
      <c r="BX168">
        <f ca="1"/>
        <v>0</v>
      </c>
      <c r="BY168">
        <f ca="1"/>
        <v>0</v>
      </c>
      <c r="BZ168">
        <f ca="1"/>
        <v>0</v>
      </c>
      <c r="CA168">
        <f ca="1"/>
        <v>0</v>
      </c>
      <c r="CB168">
        <f ca="1"/>
        <v>0</v>
      </c>
      <c r="CC168" t="b">
        <f ca="1"/>
        <v>0</v>
      </c>
      <c r="CD168" t="b">
        <f ca="1"/>
        <v>1</v>
      </c>
      <c r="CE168">
        <f ca="1"/>
        <v>0</v>
      </c>
      <c r="CF168">
        <f ca="1"/>
        <v>0</v>
      </c>
      <c r="CG168">
        <f ca="1"/>
        <v>0</v>
      </c>
      <c r="CH168">
        <f ca="1"/>
        <v>114</v>
      </c>
      <c r="CI168">
        <f ca="1"/>
        <v>66</v>
      </c>
      <c r="CJ168">
        <f ca="1"/>
        <v>0</v>
      </c>
      <c r="CK168">
        <f ca="1"/>
        <v>0</v>
      </c>
      <c r="CL168">
        <f ca="1"/>
        <v>0</v>
      </c>
      <c r="CM168">
        <f ca="1"/>
        <v>0</v>
      </c>
      <c r="CN168">
        <f ca="1"/>
        <v>0</v>
      </c>
      <c r="CO168">
        <f ca="1"/>
        <v>0</v>
      </c>
      <c r="CP168">
        <f ca="1"/>
        <v>0</v>
      </c>
      <c r="CQ168">
        <f ca="1"/>
        <v>0</v>
      </c>
      <c r="CR168">
        <f ca="1"/>
        <v>0</v>
      </c>
      <c r="CS168">
        <f ca="1"/>
        <v>0</v>
      </c>
      <c r="CT168">
        <f ca="1"/>
        <v>0</v>
      </c>
      <c r="CU168" t="b">
        <f ca="1"/>
        <v>1</v>
      </c>
      <c r="CV168" t="b">
        <f ca="1"/>
        <v>1</v>
      </c>
      <c r="CW168">
        <f ca="1"/>
        <v>119</v>
      </c>
      <c r="CX168">
        <f ca="1"/>
        <v>66</v>
      </c>
      <c r="CY168">
        <f ca="1"/>
        <v>1</v>
      </c>
      <c r="CZ168">
        <f ca="1"/>
        <v>0</v>
      </c>
      <c r="DA168">
        <f ca="1"/>
        <v>0</v>
      </c>
      <c r="DB168" t="b">
        <f ca="1"/>
        <v>1</v>
      </c>
      <c r="DC168" t="b">
        <f ca="1"/>
        <v>0</v>
      </c>
      <c r="DD168">
        <f ca="1"/>
        <v>0</v>
      </c>
      <c r="DE168" t="b">
        <f ca="1"/>
        <v>0</v>
      </c>
      <c r="DF168">
        <f ca="1"/>
        <v>0</v>
      </c>
    </row>
    <row r="169" spans="1:110" x14ac:dyDescent="0.2">
      <c r="A169" t="str">
        <f ca="1"/>
        <v>6_9 Chalet</v>
      </c>
      <c r="B169">
        <f ca="1"/>
        <v>4</v>
      </c>
      <c r="C169">
        <f ca="1"/>
        <v>0</v>
      </c>
      <c r="D169">
        <f ca="1"/>
        <v>0</v>
      </c>
      <c r="E169">
        <f ca="1"/>
        <v>0</v>
      </c>
      <c r="F169">
        <f ca="1"/>
        <v>0</v>
      </c>
      <c r="G169">
        <f ca="1"/>
        <v>0</v>
      </c>
      <c r="H169">
        <f ca="1"/>
        <v>0</v>
      </c>
      <c r="I169">
        <f ca="1"/>
        <v>0</v>
      </c>
      <c r="J169" t="str">
        <f ca="1"/>
        <v>2:03</v>
      </c>
      <c r="K169" t="b">
        <f ca="1"/>
        <v>0</v>
      </c>
      <c r="L169" t="b">
        <f ca="1"/>
        <v>0</v>
      </c>
      <c r="M169" t="b">
        <f ca="1"/>
        <v>0</v>
      </c>
      <c r="N169" t="str">
        <f ca="1"/>
        <v>Maestro</v>
      </c>
      <c r="O169" t="b">
        <f ca="1"/>
        <v>0</v>
      </c>
      <c r="P169">
        <f ca="1"/>
        <v>0</v>
      </c>
      <c r="Q169">
        <f ca="1"/>
        <v>0</v>
      </c>
      <c r="R169">
        <f ca="1"/>
        <v>0</v>
      </c>
      <c r="S169">
        <f ca="1"/>
        <v>0</v>
      </c>
      <c r="T169">
        <f ca="1"/>
        <v>0</v>
      </c>
      <c r="U169">
        <f ca="1"/>
        <v>0</v>
      </c>
      <c r="V169">
        <f ca="1"/>
        <v>0</v>
      </c>
      <c r="W169">
        <f ca="1"/>
        <v>0</v>
      </c>
      <c r="X169">
        <f ca="1"/>
        <v>0</v>
      </c>
      <c r="Y169">
        <f ca="1"/>
        <v>0</v>
      </c>
      <c r="Z169">
        <f ca="1"/>
        <v>4</v>
      </c>
      <c r="AA169">
        <f ca="1"/>
        <v>0</v>
      </c>
      <c r="AB169">
        <f ca="1"/>
        <v>0</v>
      </c>
      <c r="AC169">
        <f ca="1"/>
        <v>0</v>
      </c>
      <c r="AD169">
        <f ca="1"/>
        <v>0</v>
      </c>
      <c r="AE169">
        <f ca="1"/>
        <v>0</v>
      </c>
      <c r="AF169">
        <f ca="1"/>
        <v>0</v>
      </c>
      <c r="AG169">
        <f ca="1"/>
        <v>0</v>
      </c>
      <c r="AH169">
        <f ca="1"/>
        <v>0</v>
      </c>
      <c r="AI169">
        <f ca="1"/>
        <v>0</v>
      </c>
      <c r="AJ169">
        <f ca="1"/>
        <v>0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  <c r="AQ169">
        <f ca="1"/>
        <v>0</v>
      </c>
      <c r="AR169">
        <f ca="1"/>
        <v>0</v>
      </c>
      <c r="AS169">
        <f ca="1"/>
        <v>0</v>
      </c>
      <c r="AT169">
        <f ca="1"/>
        <v>0</v>
      </c>
      <c r="AU169">
        <f ca="1"/>
        <v>0</v>
      </c>
      <c r="AV169">
        <f ca="1"/>
        <v>0</v>
      </c>
      <c r="AW169">
        <f ca="1"/>
        <v>0</v>
      </c>
      <c r="AX169">
        <f ca="1"/>
        <v>0</v>
      </c>
      <c r="AY169">
        <f ca="1"/>
        <v>0</v>
      </c>
      <c r="AZ169">
        <f ca="1"/>
        <v>0</v>
      </c>
      <c r="BA169">
        <f ca="1"/>
        <v>0</v>
      </c>
      <c r="BB169">
        <f ca="1"/>
        <v>0</v>
      </c>
      <c r="BC169">
        <f ca="1"/>
        <v>0</v>
      </c>
      <c r="BD169">
        <f ca="1"/>
        <v>0</v>
      </c>
      <c r="BE169">
        <f ca="1"/>
        <v>0</v>
      </c>
      <c r="BF169">
        <f ca="1"/>
        <v>0</v>
      </c>
      <c r="BG169">
        <f ca="1"/>
        <v>0</v>
      </c>
      <c r="BH169">
        <f ca="1"/>
        <v>0</v>
      </c>
      <c r="BI169">
        <f ca="1"/>
        <v>0</v>
      </c>
      <c r="BJ169">
        <f ca="1"/>
        <v>0</v>
      </c>
      <c r="BK169">
        <f ca="1"/>
        <v>0</v>
      </c>
      <c r="BL169">
        <f ca="1"/>
        <v>0</v>
      </c>
      <c r="BM169">
        <f ca="1"/>
        <v>0</v>
      </c>
      <c r="BN169">
        <f ca="1"/>
        <v>0</v>
      </c>
      <c r="BO169">
        <f ca="1"/>
        <v>0</v>
      </c>
      <c r="BP169">
        <f ca="1"/>
        <v>0</v>
      </c>
      <c r="BQ169">
        <f ca="1"/>
        <v>0</v>
      </c>
      <c r="BR169" t="str">
        <f ca="1"/>
        <v/>
      </c>
      <c r="BS169">
        <f ca="1"/>
        <v>0</v>
      </c>
      <c r="BT169">
        <f ca="1"/>
        <v>0</v>
      </c>
      <c r="BU169" t="b">
        <f ca="1"/>
        <v>0</v>
      </c>
      <c r="BV169" t="b">
        <f ca="1"/>
        <v>0</v>
      </c>
      <c r="BW169">
        <f ca="1"/>
        <v>0</v>
      </c>
      <c r="BX169">
        <f ca="1"/>
        <v>0</v>
      </c>
      <c r="BY169">
        <f ca="1"/>
        <v>0</v>
      </c>
      <c r="BZ169">
        <f ca="1"/>
        <v>0</v>
      </c>
      <c r="CA169">
        <f ca="1"/>
        <v>0</v>
      </c>
      <c r="CB169">
        <f ca="1"/>
        <v>0</v>
      </c>
      <c r="CC169" t="b">
        <f ca="1"/>
        <v>0</v>
      </c>
      <c r="CD169" t="b">
        <f ca="1"/>
        <v>0</v>
      </c>
      <c r="CE169">
        <f ca="1"/>
        <v>0</v>
      </c>
      <c r="CF169">
        <f ca="1"/>
        <v>0</v>
      </c>
      <c r="CG169">
        <f ca="1"/>
        <v>0</v>
      </c>
      <c r="CH169">
        <f ca="1"/>
        <v>123</v>
      </c>
      <c r="CI169">
        <f ca="1"/>
        <v>57</v>
      </c>
      <c r="CJ169">
        <f ca="1"/>
        <v>0</v>
      </c>
      <c r="CK169">
        <f ca="1"/>
        <v>0</v>
      </c>
      <c r="CL169">
        <f ca="1"/>
        <v>0</v>
      </c>
      <c r="CM169">
        <f ca="1"/>
        <v>0</v>
      </c>
      <c r="CN169">
        <f ca="1"/>
        <v>0</v>
      </c>
      <c r="CO169">
        <f ca="1"/>
        <v>0</v>
      </c>
      <c r="CP169">
        <f ca="1"/>
        <v>0</v>
      </c>
      <c r="CQ169">
        <f ca="1"/>
        <v>0</v>
      </c>
      <c r="CR169">
        <f ca="1"/>
        <v>0</v>
      </c>
      <c r="CS169">
        <f ca="1"/>
        <v>0</v>
      </c>
      <c r="CT169">
        <f ca="1"/>
        <v>0</v>
      </c>
      <c r="CU169" t="b">
        <f ca="1"/>
        <v>1</v>
      </c>
      <c r="CV169" t="b">
        <f ca="1"/>
        <v>0</v>
      </c>
      <c r="CW169">
        <f ca="1"/>
        <v>166</v>
      </c>
      <c r="CX169">
        <f ca="1"/>
        <v>57</v>
      </c>
      <c r="CY169">
        <f ca="1"/>
        <v>1</v>
      </c>
      <c r="CZ169">
        <f ca="1"/>
        <v>0</v>
      </c>
      <c r="DA169">
        <f ca="1"/>
        <v>0</v>
      </c>
      <c r="DB169" t="b">
        <f ca="1"/>
        <v>0</v>
      </c>
      <c r="DC169" t="b">
        <f ca="1"/>
        <v>0</v>
      </c>
      <c r="DD169">
        <f ca="1"/>
        <v>0</v>
      </c>
      <c r="DE169" t="b">
        <f ca="1"/>
        <v>0</v>
      </c>
      <c r="DF169">
        <f ca="1"/>
        <v>0</v>
      </c>
    </row>
    <row r="170" spans="1:110" x14ac:dyDescent="0.2">
      <c r="A170" t="str">
        <f ca="1"/>
        <v>6_9 Chalet</v>
      </c>
      <c r="B170">
        <f ca="1"/>
        <v>5</v>
      </c>
      <c r="C170">
        <f ca="1"/>
        <v>0</v>
      </c>
      <c r="D170">
        <f ca="1"/>
        <v>0</v>
      </c>
      <c r="E170">
        <f ca="1"/>
        <v>0</v>
      </c>
      <c r="F170">
        <f ca="1"/>
        <v>0</v>
      </c>
      <c r="G170">
        <f ca="1"/>
        <v>0</v>
      </c>
      <c r="H170">
        <f ca="1"/>
        <v>0</v>
      </c>
      <c r="I170">
        <f ca="1"/>
        <v>0</v>
      </c>
      <c r="J170">
        <f ca="1"/>
        <v>0</v>
      </c>
      <c r="K170" t="b">
        <f ca="1"/>
        <v>0</v>
      </c>
      <c r="L170" t="b">
        <f ca="1"/>
        <v>0</v>
      </c>
      <c r="M170" t="b">
        <f ca="1"/>
        <v>0</v>
      </c>
      <c r="N170" t="str">
        <f ca="1"/>
        <v>Smoke</v>
      </c>
      <c r="O170" t="b">
        <f ca="1"/>
        <v>0</v>
      </c>
      <c r="P170">
        <f ca="1"/>
        <v>0</v>
      </c>
      <c r="Q170">
        <f ca="1"/>
        <v>0</v>
      </c>
      <c r="R170">
        <f ca="1"/>
        <v>0</v>
      </c>
      <c r="S170">
        <f ca="1"/>
        <v>0</v>
      </c>
      <c r="T170">
        <f ca="1"/>
        <v>0</v>
      </c>
      <c r="U170">
        <f ca="1"/>
        <v>0</v>
      </c>
      <c r="V170">
        <f ca="1"/>
        <v>0</v>
      </c>
      <c r="W170">
        <f ca="1"/>
        <v>0</v>
      </c>
      <c r="X170">
        <f ca="1"/>
        <v>0</v>
      </c>
      <c r="Y170">
        <f ca="1"/>
        <v>0</v>
      </c>
      <c r="Z170">
        <f ca="1"/>
        <v>5</v>
      </c>
      <c r="AA170">
        <f ca="1"/>
        <v>0</v>
      </c>
      <c r="AB170">
        <f ca="1"/>
        <v>0</v>
      </c>
      <c r="AC170">
        <f ca="1"/>
        <v>0</v>
      </c>
      <c r="AD170">
        <f ca="1"/>
        <v>0</v>
      </c>
      <c r="AE170">
        <f ca="1"/>
        <v>0</v>
      </c>
      <c r="AF170">
        <f ca="1"/>
        <v>0</v>
      </c>
      <c r="AG170">
        <f ca="1"/>
        <v>0</v>
      </c>
      <c r="AH170">
        <f ca="1"/>
        <v>0</v>
      </c>
      <c r="AI170">
        <f ca="1"/>
        <v>0</v>
      </c>
      <c r="AJ170">
        <f ca="1"/>
        <v>0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  <c r="AQ170">
        <f ca="1"/>
        <v>0</v>
      </c>
      <c r="AR170">
        <f ca="1"/>
        <v>0</v>
      </c>
      <c r="AS170">
        <f ca="1"/>
        <v>0</v>
      </c>
      <c r="AT170">
        <f ca="1"/>
        <v>0</v>
      </c>
      <c r="AU170">
        <f ca="1"/>
        <v>0</v>
      </c>
      <c r="AV170">
        <f ca="1"/>
        <v>0</v>
      </c>
      <c r="AW170">
        <f ca="1"/>
        <v>0</v>
      </c>
      <c r="AX170">
        <f ca="1"/>
        <v>0</v>
      </c>
      <c r="AY170">
        <f ca="1"/>
        <v>0</v>
      </c>
      <c r="AZ170">
        <f ca="1"/>
        <v>0</v>
      </c>
      <c r="BA170">
        <f ca="1"/>
        <v>0</v>
      </c>
      <c r="BB170">
        <f ca="1"/>
        <v>0</v>
      </c>
      <c r="BC170">
        <f ca="1"/>
        <v>0</v>
      </c>
      <c r="BD170">
        <f ca="1"/>
        <v>0</v>
      </c>
      <c r="BE170">
        <f ca="1"/>
        <v>0</v>
      </c>
      <c r="BF170">
        <f ca="1"/>
        <v>0</v>
      </c>
      <c r="BG170">
        <f ca="1"/>
        <v>0</v>
      </c>
      <c r="BH170">
        <f ca="1"/>
        <v>0</v>
      </c>
      <c r="BI170">
        <f ca="1"/>
        <v>0</v>
      </c>
      <c r="BJ170">
        <f ca="1"/>
        <v>0</v>
      </c>
      <c r="BK170">
        <f ca="1"/>
        <v>0</v>
      </c>
      <c r="BL170">
        <f ca="1"/>
        <v>0</v>
      </c>
      <c r="BM170">
        <f ca="1"/>
        <v>0</v>
      </c>
      <c r="BN170">
        <f ca="1"/>
        <v>0</v>
      </c>
      <c r="BO170">
        <f ca="1"/>
        <v>0</v>
      </c>
      <c r="BP170">
        <f ca="1"/>
        <v>0</v>
      </c>
      <c r="BQ170">
        <f ca="1"/>
        <v>0</v>
      </c>
      <c r="BR170" t="str">
        <f ca="1"/>
        <v/>
      </c>
      <c r="BS170">
        <f ca="1"/>
        <v>0</v>
      </c>
      <c r="BT170">
        <f ca="1"/>
        <v>0</v>
      </c>
      <c r="BU170" t="b">
        <f ca="1"/>
        <v>0</v>
      </c>
      <c r="BV170" t="b">
        <f ca="1"/>
        <v>0</v>
      </c>
      <c r="BW170">
        <f ca="1"/>
        <v>0</v>
      </c>
      <c r="BX170">
        <f ca="1"/>
        <v>0</v>
      </c>
      <c r="BY170">
        <f ca="1"/>
        <v>0</v>
      </c>
      <c r="BZ170">
        <f ca="1"/>
        <v>0</v>
      </c>
      <c r="CA170">
        <f ca="1"/>
        <v>1</v>
      </c>
      <c r="CB170">
        <f ca="1"/>
        <v>1</v>
      </c>
      <c r="CC170" t="b">
        <f ca="1"/>
        <v>0</v>
      </c>
      <c r="CD170" t="b">
        <f ca="1"/>
        <v>1</v>
      </c>
      <c r="CE170">
        <f ca="1"/>
        <v>0</v>
      </c>
      <c r="CF170">
        <f ca="1"/>
        <v>0</v>
      </c>
      <c r="CG170">
        <f ca="1"/>
        <v>0</v>
      </c>
      <c r="CH170">
        <f ca="1"/>
        <v>0</v>
      </c>
      <c r="CI170" t="b">
        <f ca="1"/>
        <v>0</v>
      </c>
      <c r="CJ170">
        <f ca="1"/>
        <v>0</v>
      </c>
      <c r="CK170">
        <f ca="1"/>
        <v>0</v>
      </c>
      <c r="CL170">
        <f ca="1"/>
        <v>0</v>
      </c>
      <c r="CM170">
        <f ca="1"/>
        <v>0</v>
      </c>
      <c r="CN170">
        <f ca="1"/>
        <v>0</v>
      </c>
      <c r="CO170">
        <f ca="1"/>
        <v>0</v>
      </c>
      <c r="CP170">
        <f ca="1"/>
        <v>0</v>
      </c>
      <c r="CQ170">
        <f ca="1"/>
        <v>0</v>
      </c>
      <c r="CR170">
        <f ca="1"/>
        <v>0</v>
      </c>
      <c r="CS170">
        <f ca="1"/>
        <v>0</v>
      </c>
      <c r="CT170">
        <f ca="1"/>
        <v>0</v>
      </c>
      <c r="CU170" t="b">
        <f ca="1"/>
        <v>1</v>
      </c>
      <c r="CV170" t="b">
        <f ca="1"/>
        <v>1</v>
      </c>
      <c r="CW170" t="b">
        <f ca="1"/>
        <v>0</v>
      </c>
      <c r="CX170" t="b">
        <f ca="1"/>
        <v>0</v>
      </c>
      <c r="CY170">
        <f ca="1"/>
        <v>0</v>
      </c>
      <c r="CZ170">
        <f ca="1"/>
        <v>1</v>
      </c>
      <c r="DA170">
        <f ca="1"/>
        <v>0</v>
      </c>
      <c r="DB170" t="b">
        <f ca="1"/>
        <v>0</v>
      </c>
      <c r="DC170" t="b">
        <f ca="1"/>
        <v>0</v>
      </c>
      <c r="DD170">
        <f ca="1"/>
        <v>0</v>
      </c>
      <c r="DE170" t="b">
        <f ca="1"/>
        <v>0</v>
      </c>
      <c r="DF170">
        <f ca="1"/>
        <v>0</v>
      </c>
    </row>
    <row r="171" spans="1:110" x14ac:dyDescent="0.2">
      <c r="A171" t="str">
        <f ca="1"/>
        <v>6_9 Chalet</v>
      </c>
      <c r="B171">
        <f ca="1"/>
        <v>6</v>
      </c>
      <c r="C171">
        <f ca="1"/>
        <v>0</v>
      </c>
      <c r="D171">
        <f ca="1"/>
        <v>0</v>
      </c>
      <c r="E171">
        <f ca="1"/>
        <v>0</v>
      </c>
      <c r="F171">
        <f ca="1"/>
        <v>0</v>
      </c>
      <c r="G171">
        <f ca="1"/>
        <v>0</v>
      </c>
      <c r="H171">
        <f ca="1"/>
        <v>0</v>
      </c>
      <c r="I171">
        <f ca="1"/>
        <v>0</v>
      </c>
      <c r="J171">
        <f ca="1"/>
        <v>0</v>
      </c>
      <c r="K171" t="b">
        <f ca="1"/>
        <v>0</v>
      </c>
      <c r="L171" t="b">
        <f ca="1"/>
        <v>0</v>
      </c>
      <c r="M171" t="b">
        <f ca="1"/>
        <v>0</v>
      </c>
      <c r="N171" t="str">
        <f ca="1"/>
        <v>Smoke</v>
      </c>
      <c r="O171" t="b">
        <f ca="1"/>
        <v>0</v>
      </c>
      <c r="P171">
        <f ca="1"/>
        <v>0</v>
      </c>
      <c r="Q171">
        <f ca="1"/>
        <v>0</v>
      </c>
      <c r="R171">
        <f ca="1"/>
        <v>0</v>
      </c>
      <c r="S171">
        <f ca="1"/>
        <v>0</v>
      </c>
      <c r="T171">
        <f ca="1"/>
        <v>0</v>
      </c>
      <c r="U171">
        <f ca="1"/>
        <v>0</v>
      </c>
      <c r="V171">
        <f ca="1"/>
        <v>0</v>
      </c>
      <c r="W171">
        <f ca="1"/>
        <v>0</v>
      </c>
      <c r="X171">
        <f ca="1"/>
        <v>0</v>
      </c>
      <c r="Y171">
        <f ca="1"/>
        <v>0</v>
      </c>
      <c r="Z171">
        <f ca="1"/>
        <v>6</v>
      </c>
      <c r="AA171">
        <f ca="1"/>
        <v>0</v>
      </c>
      <c r="AB171">
        <f ca="1"/>
        <v>0</v>
      </c>
      <c r="AC171">
        <f ca="1"/>
        <v>0</v>
      </c>
      <c r="AD171">
        <f ca="1"/>
        <v>0</v>
      </c>
      <c r="AE171">
        <f ca="1"/>
        <v>0</v>
      </c>
      <c r="AF171">
        <f ca="1"/>
        <v>0</v>
      </c>
      <c r="AG171">
        <f ca="1"/>
        <v>0</v>
      </c>
      <c r="AH171">
        <f ca="1"/>
        <v>0</v>
      </c>
      <c r="AI171">
        <f ca="1"/>
        <v>0</v>
      </c>
      <c r="AJ171">
        <f ca="1"/>
        <v>0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  <c r="AQ171">
        <f ca="1"/>
        <v>0</v>
      </c>
      <c r="AR171">
        <f ca="1"/>
        <v>0</v>
      </c>
      <c r="AS171">
        <f ca="1"/>
        <v>0</v>
      </c>
      <c r="AT171">
        <f ca="1"/>
        <v>0</v>
      </c>
      <c r="AU171">
        <f ca="1"/>
        <v>0</v>
      </c>
      <c r="AV171">
        <f ca="1"/>
        <v>0</v>
      </c>
      <c r="AW171">
        <f ca="1"/>
        <v>0</v>
      </c>
      <c r="AX171">
        <f ca="1"/>
        <v>0</v>
      </c>
      <c r="AY171">
        <f ca="1"/>
        <v>0</v>
      </c>
      <c r="AZ171">
        <f ca="1"/>
        <v>0</v>
      </c>
      <c r="BA171">
        <f ca="1"/>
        <v>0</v>
      </c>
      <c r="BB171">
        <f ca="1"/>
        <v>0</v>
      </c>
      <c r="BC171">
        <f ca="1"/>
        <v>0</v>
      </c>
      <c r="BD171">
        <f ca="1"/>
        <v>0</v>
      </c>
      <c r="BE171">
        <f ca="1"/>
        <v>0</v>
      </c>
      <c r="BF171">
        <f ca="1"/>
        <v>0</v>
      </c>
      <c r="BG171">
        <f ca="1"/>
        <v>0</v>
      </c>
      <c r="BH171">
        <f ca="1"/>
        <v>0</v>
      </c>
      <c r="BI171">
        <f ca="1"/>
        <v>0</v>
      </c>
      <c r="BJ171">
        <f ca="1"/>
        <v>0</v>
      </c>
      <c r="BK171">
        <f ca="1"/>
        <v>0</v>
      </c>
      <c r="BL171">
        <f ca="1"/>
        <v>0</v>
      </c>
      <c r="BM171">
        <f ca="1"/>
        <v>0</v>
      </c>
      <c r="BN171">
        <f ca="1"/>
        <v>0</v>
      </c>
      <c r="BO171">
        <f ca="1"/>
        <v>0</v>
      </c>
      <c r="BP171">
        <f ca="1"/>
        <v>0</v>
      </c>
      <c r="BQ171">
        <f ca="1"/>
        <v>0</v>
      </c>
      <c r="BR171" t="str">
        <f ca="1"/>
        <v/>
      </c>
      <c r="BS171">
        <f ca="1"/>
        <v>0</v>
      </c>
      <c r="BT171">
        <f ca="1"/>
        <v>0</v>
      </c>
      <c r="BU171" t="b">
        <f ca="1"/>
        <v>0</v>
      </c>
      <c r="BV171" t="b">
        <f ca="1"/>
        <v>0</v>
      </c>
      <c r="BW171">
        <f ca="1"/>
        <v>0</v>
      </c>
      <c r="BX171">
        <f ca="1"/>
        <v>0</v>
      </c>
      <c r="BY171">
        <f ca="1"/>
        <v>0</v>
      </c>
      <c r="BZ171">
        <f ca="1"/>
        <v>0</v>
      </c>
      <c r="CA171">
        <f ca="1"/>
        <v>0</v>
      </c>
      <c r="CB171">
        <f ca="1"/>
        <v>0</v>
      </c>
      <c r="CC171" t="b">
        <f ca="1"/>
        <v>0</v>
      </c>
      <c r="CD171" t="b">
        <f ca="1"/>
        <v>1</v>
      </c>
      <c r="CE171">
        <f ca="1"/>
        <v>0</v>
      </c>
      <c r="CF171">
        <f ca="1"/>
        <v>0</v>
      </c>
      <c r="CG171">
        <f ca="1"/>
        <v>0</v>
      </c>
      <c r="CH171">
        <f ca="1"/>
        <v>0</v>
      </c>
      <c r="CI171" t="b">
        <f ca="1"/>
        <v>0</v>
      </c>
      <c r="CJ171">
        <f ca="1"/>
        <v>0</v>
      </c>
      <c r="CK171">
        <f ca="1"/>
        <v>0</v>
      </c>
      <c r="CL171">
        <f ca="1"/>
        <v>0</v>
      </c>
      <c r="CM171">
        <f ca="1"/>
        <v>0</v>
      </c>
      <c r="CN171">
        <f ca="1"/>
        <v>0</v>
      </c>
      <c r="CO171">
        <f ca="1"/>
        <v>0</v>
      </c>
      <c r="CP171">
        <f ca="1"/>
        <v>0</v>
      </c>
      <c r="CQ171">
        <f ca="1"/>
        <v>0</v>
      </c>
      <c r="CR171">
        <f ca="1"/>
        <v>0</v>
      </c>
      <c r="CS171">
        <f ca="1"/>
        <v>0</v>
      </c>
      <c r="CT171">
        <f ca="1"/>
        <v>0</v>
      </c>
      <c r="CU171" t="b">
        <f ca="1"/>
        <v>0</v>
      </c>
      <c r="CV171" t="b">
        <f ca="1"/>
        <v>1</v>
      </c>
      <c r="CW171">
        <f ca="1"/>
        <v>26</v>
      </c>
      <c r="CX171" t="b">
        <f ca="1"/>
        <v>0</v>
      </c>
      <c r="CY171">
        <f ca="1"/>
        <v>0</v>
      </c>
      <c r="CZ171">
        <f ca="1"/>
        <v>0</v>
      </c>
      <c r="DA171">
        <f ca="1"/>
        <v>0</v>
      </c>
      <c r="DB171" t="b">
        <f ca="1"/>
        <v>0</v>
      </c>
      <c r="DC171" t="b">
        <f ca="1"/>
        <v>0</v>
      </c>
      <c r="DD171">
        <f ca="1"/>
        <v>0</v>
      </c>
      <c r="DE171" t="b">
        <f ca="1"/>
        <v>0</v>
      </c>
      <c r="DF171">
        <f ca="1"/>
        <v>0</v>
      </c>
    </row>
    <row r="172" spans="1:110" x14ac:dyDescent="0.2">
      <c r="A172" t="str">
        <f ca="1"/>
        <v>6_9 Chalet</v>
      </c>
      <c r="B172">
        <f ca="1"/>
        <v>7</v>
      </c>
      <c r="C172">
        <f ca="1"/>
        <v>0</v>
      </c>
      <c r="D172">
        <f ca="1"/>
        <v>0</v>
      </c>
      <c r="E172">
        <f ca="1"/>
        <v>0</v>
      </c>
      <c r="F172">
        <f ca="1"/>
        <v>0</v>
      </c>
      <c r="G172">
        <f ca="1"/>
        <v>0</v>
      </c>
      <c r="H172">
        <f ca="1"/>
        <v>0</v>
      </c>
      <c r="I172">
        <f ca="1"/>
        <v>0</v>
      </c>
      <c r="J172" t="str">
        <f ca="1"/>
        <v>1:15</v>
      </c>
      <c r="K172" t="b">
        <f ca="1"/>
        <v>0</v>
      </c>
      <c r="L172" t="b">
        <f ca="1"/>
        <v>0</v>
      </c>
      <c r="M172" t="b">
        <f ca="1"/>
        <v>0</v>
      </c>
      <c r="N172" t="str">
        <f ca="1"/>
        <v>Hibanna</v>
      </c>
      <c r="O172" t="b">
        <f ca="1"/>
        <v>0</v>
      </c>
      <c r="P172">
        <f ca="1"/>
        <v>0</v>
      </c>
      <c r="Q172">
        <f ca="1"/>
        <v>0</v>
      </c>
      <c r="R172">
        <f ca="1"/>
        <v>0</v>
      </c>
      <c r="S172">
        <f ca="1"/>
        <v>0</v>
      </c>
      <c r="T172">
        <f ca="1"/>
        <v>0</v>
      </c>
      <c r="U172">
        <f ca="1"/>
        <v>0</v>
      </c>
      <c r="V172">
        <f ca="1"/>
        <v>0</v>
      </c>
      <c r="W172">
        <f ca="1"/>
        <v>0</v>
      </c>
      <c r="X172">
        <f ca="1"/>
        <v>0</v>
      </c>
      <c r="Y172">
        <f ca="1"/>
        <v>0</v>
      </c>
      <c r="Z172">
        <f ca="1"/>
        <v>7</v>
      </c>
      <c r="AA172">
        <f ca="1"/>
        <v>0</v>
      </c>
      <c r="AB172">
        <f ca="1"/>
        <v>0</v>
      </c>
      <c r="AC172">
        <f ca="1"/>
        <v>0</v>
      </c>
      <c r="AD172">
        <f ca="1"/>
        <v>0</v>
      </c>
      <c r="AE172">
        <f ca="1"/>
        <v>0</v>
      </c>
      <c r="AF172">
        <f ca="1"/>
        <v>0</v>
      </c>
      <c r="AG172">
        <f ca="1"/>
        <v>0</v>
      </c>
      <c r="AH172">
        <f ca="1"/>
        <v>0</v>
      </c>
      <c r="AI172">
        <f ca="1"/>
        <v>0</v>
      </c>
      <c r="AJ172">
        <f ca="1"/>
        <v>0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  <c r="AQ172">
        <f ca="1"/>
        <v>0</v>
      </c>
      <c r="AR172">
        <f ca="1"/>
        <v>0</v>
      </c>
      <c r="AS172">
        <f ca="1"/>
        <v>0</v>
      </c>
      <c r="AT172">
        <f ca="1"/>
        <v>0</v>
      </c>
      <c r="AU172">
        <f ca="1"/>
        <v>0</v>
      </c>
      <c r="AV172">
        <f ca="1"/>
        <v>0</v>
      </c>
      <c r="AW172">
        <f ca="1"/>
        <v>0</v>
      </c>
      <c r="AX172">
        <f ca="1"/>
        <v>0</v>
      </c>
      <c r="AY172">
        <f ca="1"/>
        <v>0</v>
      </c>
      <c r="AZ172">
        <f ca="1"/>
        <v>0</v>
      </c>
      <c r="BA172">
        <f ca="1"/>
        <v>0</v>
      </c>
      <c r="BB172">
        <f ca="1"/>
        <v>0</v>
      </c>
      <c r="BC172">
        <f ca="1"/>
        <v>0</v>
      </c>
      <c r="BD172">
        <f ca="1"/>
        <v>0</v>
      </c>
      <c r="BE172">
        <f ca="1"/>
        <v>0</v>
      </c>
      <c r="BF172">
        <f ca="1"/>
        <v>0</v>
      </c>
      <c r="BG172">
        <f ca="1"/>
        <v>0</v>
      </c>
      <c r="BH172">
        <f ca="1"/>
        <v>0</v>
      </c>
      <c r="BI172">
        <f ca="1"/>
        <v>0</v>
      </c>
      <c r="BJ172">
        <f ca="1"/>
        <v>0</v>
      </c>
      <c r="BK172">
        <f ca="1"/>
        <v>0</v>
      </c>
      <c r="BL172">
        <f ca="1"/>
        <v>0</v>
      </c>
      <c r="BM172">
        <f ca="1"/>
        <v>0</v>
      </c>
      <c r="BN172">
        <f ca="1"/>
        <v>0</v>
      </c>
      <c r="BO172">
        <f ca="1"/>
        <v>0</v>
      </c>
      <c r="BP172">
        <f ca="1"/>
        <v>0</v>
      </c>
      <c r="BQ172">
        <f ca="1"/>
        <v>0</v>
      </c>
      <c r="BR172" t="str">
        <f ca="1"/>
        <v/>
      </c>
      <c r="BS172">
        <f ca="1"/>
        <v>0</v>
      </c>
      <c r="BT172">
        <f ca="1"/>
        <v>0</v>
      </c>
      <c r="BU172" t="b">
        <f ca="1"/>
        <v>0</v>
      </c>
      <c r="BV172" t="b">
        <f ca="1"/>
        <v>0</v>
      </c>
      <c r="BW172">
        <f ca="1"/>
        <v>0</v>
      </c>
      <c r="BX172">
        <f ca="1"/>
        <v>0</v>
      </c>
      <c r="BY172">
        <f ca="1"/>
        <v>0</v>
      </c>
      <c r="BZ172">
        <f ca="1"/>
        <v>0</v>
      </c>
      <c r="CA172">
        <f ca="1"/>
        <v>0</v>
      </c>
      <c r="CB172">
        <f ca="1"/>
        <v>0</v>
      </c>
      <c r="CC172" t="b">
        <f ca="1"/>
        <v>0</v>
      </c>
      <c r="CD172" t="b">
        <f ca="1"/>
        <v>0</v>
      </c>
      <c r="CE172">
        <f ca="1"/>
        <v>0</v>
      </c>
      <c r="CF172">
        <f ca="1"/>
        <v>0</v>
      </c>
      <c r="CG172">
        <f ca="1"/>
        <v>0</v>
      </c>
      <c r="CH172">
        <f ca="1"/>
        <v>75</v>
      </c>
      <c r="CI172">
        <f ca="1"/>
        <v>105</v>
      </c>
      <c r="CJ172">
        <f ca="1"/>
        <v>0</v>
      </c>
      <c r="CK172">
        <f ca="1"/>
        <v>0</v>
      </c>
      <c r="CL172">
        <f ca="1"/>
        <v>0</v>
      </c>
      <c r="CM172">
        <f ca="1"/>
        <v>0</v>
      </c>
      <c r="CN172">
        <f ca="1"/>
        <v>0</v>
      </c>
      <c r="CO172">
        <f ca="1"/>
        <v>0</v>
      </c>
      <c r="CP172">
        <f ca="1"/>
        <v>0</v>
      </c>
      <c r="CQ172">
        <f ca="1"/>
        <v>0</v>
      </c>
      <c r="CR172">
        <f ca="1"/>
        <v>0</v>
      </c>
      <c r="CS172">
        <f ca="1"/>
        <v>0</v>
      </c>
      <c r="CT172">
        <f ca="1"/>
        <v>0</v>
      </c>
      <c r="CU172">
        <f ca="1"/>
        <v>0</v>
      </c>
      <c r="CV172">
        <f ca="1"/>
        <v>0</v>
      </c>
      <c r="CW172">
        <f ca="1"/>
        <v>0</v>
      </c>
      <c r="CX172">
        <f ca="1"/>
        <v>0</v>
      </c>
      <c r="CY172">
        <f ca="1"/>
        <v>0</v>
      </c>
      <c r="CZ172">
        <f ca="1"/>
        <v>0</v>
      </c>
      <c r="DA172">
        <f ca="1"/>
        <v>0</v>
      </c>
      <c r="DB172" t="b">
        <f ca="1"/>
        <v>0</v>
      </c>
      <c r="DC172" t="b">
        <f ca="1"/>
        <v>0</v>
      </c>
      <c r="DD172">
        <f ca="1"/>
        <v>0</v>
      </c>
      <c r="DE172" t="b">
        <f ca="1"/>
        <v>0</v>
      </c>
      <c r="DF172">
        <f ca="1"/>
        <v>0</v>
      </c>
    </row>
    <row r="173" spans="1:110" x14ac:dyDescent="0.2">
      <c r="A173" t="str">
        <f ca="1"/>
        <v>6_9 Chalet</v>
      </c>
      <c r="B173">
        <f ca="1"/>
        <v>8</v>
      </c>
      <c r="C173">
        <f ca="1"/>
        <v>0</v>
      </c>
      <c r="D173">
        <f ca="1"/>
        <v>0</v>
      </c>
      <c r="E173">
        <f ca="1"/>
        <v>0</v>
      </c>
      <c r="F173">
        <f ca="1"/>
        <v>0</v>
      </c>
      <c r="G173">
        <f ca="1"/>
        <v>0</v>
      </c>
      <c r="H173">
        <f ca="1"/>
        <v>0</v>
      </c>
      <c r="I173">
        <f ca="1"/>
        <v>0</v>
      </c>
      <c r="J173" t="str">
        <f ca="1"/>
        <v>0:13</v>
      </c>
      <c r="K173" t="b">
        <f ca="1"/>
        <v>0</v>
      </c>
      <c r="L173" t="b">
        <f ca="1"/>
        <v>0</v>
      </c>
      <c r="M173" t="b">
        <f ca="1"/>
        <v>0</v>
      </c>
      <c r="N173" t="str">
        <f ca="1"/>
        <v>Hibanna</v>
      </c>
      <c r="O173" t="b">
        <f ca="1"/>
        <v>0</v>
      </c>
      <c r="P173">
        <f ca="1"/>
        <v>0</v>
      </c>
      <c r="Q173">
        <f ca="1"/>
        <v>0</v>
      </c>
      <c r="R173">
        <f ca="1"/>
        <v>0</v>
      </c>
      <c r="S173">
        <f ca="1"/>
        <v>0</v>
      </c>
      <c r="T173">
        <f ca="1"/>
        <v>0</v>
      </c>
      <c r="U173">
        <f ca="1"/>
        <v>0</v>
      </c>
      <c r="V173">
        <f ca="1"/>
        <v>0</v>
      </c>
      <c r="W173">
        <f ca="1"/>
        <v>0</v>
      </c>
      <c r="X173">
        <f ca="1"/>
        <v>0</v>
      </c>
      <c r="Y173">
        <f ca="1"/>
        <v>0</v>
      </c>
      <c r="Z173">
        <f ca="1"/>
        <v>8</v>
      </c>
      <c r="AA173">
        <f ca="1"/>
        <v>0</v>
      </c>
      <c r="AB173">
        <f ca="1"/>
        <v>0</v>
      </c>
      <c r="AC173">
        <f ca="1"/>
        <v>0</v>
      </c>
      <c r="AD173">
        <f ca="1"/>
        <v>0</v>
      </c>
      <c r="AE173">
        <f ca="1"/>
        <v>0</v>
      </c>
      <c r="AF173">
        <f ca="1"/>
        <v>0</v>
      </c>
      <c r="AG173">
        <f ca="1"/>
        <v>0</v>
      </c>
      <c r="AH173">
        <f ca="1"/>
        <v>0</v>
      </c>
      <c r="AI173">
        <f ca="1"/>
        <v>0</v>
      </c>
      <c r="AJ173">
        <f ca="1"/>
        <v>0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  <c r="AQ173">
        <f ca="1"/>
        <v>0</v>
      </c>
      <c r="AR173">
        <f ca="1"/>
        <v>0</v>
      </c>
      <c r="AS173">
        <f ca="1"/>
        <v>0</v>
      </c>
      <c r="AT173">
        <f ca="1"/>
        <v>0</v>
      </c>
      <c r="AU173">
        <f ca="1"/>
        <v>0</v>
      </c>
      <c r="AV173">
        <f ca="1"/>
        <v>0</v>
      </c>
      <c r="AW173">
        <f ca="1"/>
        <v>0</v>
      </c>
      <c r="AX173">
        <f ca="1"/>
        <v>0</v>
      </c>
      <c r="AY173">
        <f ca="1"/>
        <v>0</v>
      </c>
      <c r="AZ173">
        <f ca="1"/>
        <v>0</v>
      </c>
      <c r="BA173">
        <f ca="1"/>
        <v>0</v>
      </c>
      <c r="BB173">
        <f ca="1"/>
        <v>0</v>
      </c>
      <c r="BC173">
        <f ca="1"/>
        <v>0</v>
      </c>
      <c r="BD173">
        <f ca="1"/>
        <v>0</v>
      </c>
      <c r="BE173">
        <f ca="1"/>
        <v>0</v>
      </c>
      <c r="BF173">
        <f ca="1"/>
        <v>0</v>
      </c>
      <c r="BG173">
        <f ca="1"/>
        <v>0</v>
      </c>
      <c r="BH173">
        <f ca="1"/>
        <v>0</v>
      </c>
      <c r="BI173">
        <f ca="1"/>
        <v>0</v>
      </c>
      <c r="BJ173">
        <f ca="1"/>
        <v>0</v>
      </c>
      <c r="BK173">
        <f ca="1"/>
        <v>0</v>
      </c>
      <c r="BL173">
        <f ca="1"/>
        <v>0</v>
      </c>
      <c r="BM173">
        <f ca="1"/>
        <v>0</v>
      </c>
      <c r="BN173">
        <f ca="1"/>
        <v>0</v>
      </c>
      <c r="BO173">
        <f ca="1"/>
        <v>0</v>
      </c>
      <c r="BP173">
        <f ca="1"/>
        <v>0</v>
      </c>
      <c r="BQ173">
        <f ca="1"/>
        <v>0</v>
      </c>
      <c r="BR173" t="str">
        <f ca="1"/>
        <v/>
      </c>
      <c r="BS173">
        <f ca="1"/>
        <v>0</v>
      </c>
      <c r="BT173">
        <f ca="1"/>
        <v>0</v>
      </c>
      <c r="BU173" t="b">
        <f ca="1"/>
        <v>0</v>
      </c>
      <c r="BV173" t="b">
        <f ca="1"/>
        <v>0</v>
      </c>
      <c r="BW173">
        <f ca="1"/>
        <v>0</v>
      </c>
      <c r="BX173">
        <f ca="1"/>
        <v>0</v>
      </c>
      <c r="BY173">
        <f ca="1"/>
        <v>0</v>
      </c>
      <c r="BZ173">
        <f ca="1"/>
        <v>0</v>
      </c>
      <c r="CA173">
        <f ca="1"/>
        <v>1</v>
      </c>
      <c r="CB173">
        <f ca="1"/>
        <v>1</v>
      </c>
      <c r="CC173" t="b">
        <f ca="1"/>
        <v>0</v>
      </c>
      <c r="CD173" t="b">
        <f ca="1"/>
        <v>1</v>
      </c>
      <c r="CE173">
        <f ca="1"/>
        <v>0</v>
      </c>
      <c r="CF173">
        <f ca="1"/>
        <v>1</v>
      </c>
      <c r="CG173">
        <f ca="1"/>
        <v>0</v>
      </c>
      <c r="CH173">
        <f ca="1"/>
        <v>13</v>
      </c>
      <c r="CI173">
        <f ca="1"/>
        <v>167</v>
      </c>
      <c r="CJ173">
        <f ca="1"/>
        <v>0</v>
      </c>
      <c r="CK173">
        <f ca="1"/>
        <v>0</v>
      </c>
      <c r="CL173">
        <f ca="1"/>
        <v>0</v>
      </c>
      <c r="CM173">
        <f ca="1"/>
        <v>0</v>
      </c>
      <c r="CN173">
        <f ca="1"/>
        <v>0</v>
      </c>
      <c r="CO173">
        <f ca="1"/>
        <v>0</v>
      </c>
      <c r="CP173">
        <f ca="1"/>
        <v>0</v>
      </c>
      <c r="CQ173">
        <f ca="1"/>
        <v>0</v>
      </c>
      <c r="CR173">
        <f ca="1"/>
        <v>0</v>
      </c>
      <c r="CS173">
        <f ca="1"/>
        <v>0</v>
      </c>
      <c r="CT173">
        <f ca="1"/>
        <v>0</v>
      </c>
      <c r="CU173">
        <f ca="1"/>
        <v>0</v>
      </c>
      <c r="CV173">
        <f ca="1"/>
        <v>0</v>
      </c>
      <c r="CW173">
        <f ca="1"/>
        <v>0</v>
      </c>
      <c r="CX173">
        <f ca="1"/>
        <v>0</v>
      </c>
      <c r="CY173">
        <f ca="1"/>
        <v>0</v>
      </c>
      <c r="CZ173">
        <f ca="1"/>
        <v>0</v>
      </c>
      <c r="DA173">
        <f ca="1"/>
        <v>0</v>
      </c>
      <c r="DB173" t="b">
        <f ca="1"/>
        <v>0</v>
      </c>
      <c r="DC173" t="b">
        <f ca="1"/>
        <v>0</v>
      </c>
      <c r="DD173">
        <f ca="1"/>
        <v>0</v>
      </c>
      <c r="DE173" t="b">
        <f ca="1"/>
        <v>0</v>
      </c>
      <c r="DF173">
        <f ca="1"/>
        <v>0</v>
      </c>
    </row>
    <row r="174" spans="1:110" x14ac:dyDescent="0.2">
      <c r="A174" t="str">
        <f ca="1"/>
        <v>6_9 Chalet</v>
      </c>
      <c r="B174">
        <f ca="1"/>
        <v>9</v>
      </c>
      <c r="C174">
        <f ca="1"/>
        <v>0</v>
      </c>
      <c r="D174">
        <f ca="1"/>
        <v>0</v>
      </c>
      <c r="E174">
        <f ca="1"/>
        <v>0</v>
      </c>
      <c r="F174">
        <f ca="1"/>
        <v>0</v>
      </c>
      <c r="G174">
        <f ca="1"/>
        <v>0</v>
      </c>
      <c r="H174">
        <f ca="1"/>
        <v>0</v>
      </c>
      <c r="I174">
        <f ca="1"/>
        <v>0</v>
      </c>
      <c r="J174" t="str">
        <f ca="1"/>
        <v>0:38</v>
      </c>
      <c r="K174" t="b">
        <f ca="1"/>
        <v>1</v>
      </c>
      <c r="L174" t="b">
        <f ca="1"/>
        <v>0</v>
      </c>
      <c r="M174" t="b">
        <f ca="1"/>
        <v>0</v>
      </c>
      <c r="N174" t="str">
        <f ca="1"/>
        <v>Ace</v>
      </c>
      <c r="O174" t="b">
        <f ca="1"/>
        <v>1</v>
      </c>
      <c r="P174">
        <f ca="1"/>
        <v>0</v>
      </c>
      <c r="Q174">
        <f ca="1"/>
        <v>0</v>
      </c>
      <c r="R174">
        <f ca="1"/>
        <v>0</v>
      </c>
      <c r="S174">
        <f ca="1"/>
        <v>0</v>
      </c>
      <c r="T174">
        <f ca="1"/>
        <v>0</v>
      </c>
      <c r="U174">
        <f ca="1"/>
        <v>0</v>
      </c>
      <c r="V174">
        <f ca="1"/>
        <v>0</v>
      </c>
      <c r="W174">
        <f ca="1"/>
        <v>0</v>
      </c>
      <c r="X174">
        <f ca="1"/>
        <v>0</v>
      </c>
      <c r="Y174">
        <f ca="1"/>
        <v>0</v>
      </c>
      <c r="Z174">
        <f ca="1"/>
        <v>9</v>
      </c>
      <c r="AA174">
        <f ca="1"/>
        <v>0</v>
      </c>
      <c r="AB174">
        <f ca="1"/>
        <v>0</v>
      </c>
      <c r="AC174">
        <f ca="1"/>
        <v>0</v>
      </c>
      <c r="AD174">
        <f ca="1"/>
        <v>0</v>
      </c>
      <c r="AE174">
        <f ca="1"/>
        <v>0</v>
      </c>
      <c r="AF174">
        <f ca="1"/>
        <v>0</v>
      </c>
      <c r="AG174">
        <f ca="1"/>
        <v>0</v>
      </c>
      <c r="AH174">
        <f ca="1"/>
        <v>0</v>
      </c>
      <c r="AI174">
        <f ca="1"/>
        <v>0</v>
      </c>
      <c r="AJ174">
        <f ca="1"/>
        <v>0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  <c r="AQ174">
        <f ca="1"/>
        <v>0</v>
      </c>
      <c r="AR174">
        <f ca="1"/>
        <v>0</v>
      </c>
      <c r="AS174">
        <f ca="1"/>
        <v>0</v>
      </c>
      <c r="AT174">
        <f ca="1"/>
        <v>0</v>
      </c>
      <c r="AU174">
        <f ca="1"/>
        <v>0</v>
      </c>
      <c r="AV174">
        <f ca="1"/>
        <v>0</v>
      </c>
      <c r="AW174">
        <f ca="1"/>
        <v>0</v>
      </c>
      <c r="AX174">
        <f ca="1"/>
        <v>0</v>
      </c>
      <c r="AY174">
        <f ca="1"/>
        <v>0</v>
      </c>
      <c r="AZ174">
        <f ca="1"/>
        <v>0</v>
      </c>
      <c r="BA174">
        <f ca="1"/>
        <v>0</v>
      </c>
      <c r="BB174">
        <f ca="1"/>
        <v>0</v>
      </c>
      <c r="BC174">
        <f ca="1"/>
        <v>0</v>
      </c>
      <c r="BD174">
        <f ca="1"/>
        <v>0</v>
      </c>
      <c r="BE174">
        <f ca="1"/>
        <v>0</v>
      </c>
      <c r="BF174">
        <f ca="1"/>
        <v>0</v>
      </c>
      <c r="BG174">
        <f ca="1"/>
        <v>0</v>
      </c>
      <c r="BH174">
        <f ca="1"/>
        <v>0</v>
      </c>
      <c r="BI174">
        <f ca="1"/>
        <v>0</v>
      </c>
      <c r="BJ174">
        <f ca="1"/>
        <v>0</v>
      </c>
      <c r="BK174">
        <f ca="1"/>
        <v>0</v>
      </c>
      <c r="BL174">
        <f ca="1"/>
        <v>0</v>
      </c>
      <c r="BM174">
        <f ca="1"/>
        <v>0</v>
      </c>
      <c r="BN174">
        <f ca="1"/>
        <v>0</v>
      </c>
      <c r="BO174">
        <f ca="1"/>
        <v>0</v>
      </c>
      <c r="BP174">
        <f ca="1"/>
        <v>0</v>
      </c>
      <c r="BQ174">
        <f ca="1"/>
        <v>0</v>
      </c>
      <c r="BR174" t="str">
        <f ca="1"/>
        <v/>
      </c>
      <c r="BS174">
        <f ca="1"/>
        <v>0</v>
      </c>
      <c r="BT174">
        <f ca="1"/>
        <v>-23</v>
      </c>
      <c r="BU174" t="b">
        <f ca="1"/>
        <v>0</v>
      </c>
      <c r="BV174" t="b">
        <f ca="1"/>
        <v>0</v>
      </c>
      <c r="BW174">
        <f ca="1"/>
        <v>0</v>
      </c>
      <c r="BX174">
        <f ca="1"/>
        <v>0</v>
      </c>
      <c r="BY174">
        <f ca="1"/>
        <v>0</v>
      </c>
      <c r="BZ174">
        <f ca="1"/>
        <v>0</v>
      </c>
      <c r="CA174">
        <f ca="1"/>
        <v>1</v>
      </c>
      <c r="CB174">
        <f ca="1"/>
        <v>0</v>
      </c>
      <c r="CC174" t="b">
        <f ca="1"/>
        <v>0</v>
      </c>
      <c r="CD174" t="b">
        <f ca="1"/>
        <v>1</v>
      </c>
      <c r="CE174">
        <f ca="1"/>
        <v>0</v>
      </c>
      <c r="CF174">
        <f ca="1"/>
        <v>1</v>
      </c>
      <c r="CG174">
        <f ca="1"/>
        <v>0</v>
      </c>
      <c r="CH174">
        <f ca="1"/>
        <v>38</v>
      </c>
      <c r="CI174">
        <f ca="1"/>
        <v>119</v>
      </c>
      <c r="CJ174">
        <f ca="1"/>
        <v>0</v>
      </c>
      <c r="CK174">
        <f ca="1"/>
        <v>0</v>
      </c>
      <c r="CL174">
        <f ca="1"/>
        <v>0</v>
      </c>
      <c r="CM174">
        <f ca="1"/>
        <v>0</v>
      </c>
      <c r="CN174">
        <f ca="1"/>
        <v>0</v>
      </c>
      <c r="CO174">
        <f ca="1"/>
        <v>0</v>
      </c>
      <c r="CP174">
        <f ca="1"/>
        <v>0</v>
      </c>
      <c r="CQ174">
        <f ca="1"/>
        <v>0</v>
      </c>
      <c r="CR174">
        <f ca="1"/>
        <v>0</v>
      </c>
      <c r="CS174">
        <f ca="1"/>
        <v>0</v>
      </c>
      <c r="CT174">
        <f ca="1"/>
        <v>0</v>
      </c>
      <c r="CU174">
        <f ca="1"/>
        <v>0</v>
      </c>
      <c r="CV174">
        <f ca="1"/>
        <v>0</v>
      </c>
      <c r="CW174">
        <f ca="1"/>
        <v>0</v>
      </c>
      <c r="CX174">
        <f ca="1"/>
        <v>0</v>
      </c>
      <c r="CY174">
        <f ca="1"/>
        <v>0</v>
      </c>
      <c r="CZ174">
        <f ca="1"/>
        <v>0</v>
      </c>
      <c r="DA174">
        <f ca="1"/>
        <v>0</v>
      </c>
      <c r="DB174" t="b">
        <f ca="1"/>
        <v>0</v>
      </c>
      <c r="DC174" t="b">
        <f ca="1"/>
        <v>0</v>
      </c>
      <c r="DD174">
        <f ca="1"/>
        <v>0</v>
      </c>
      <c r="DE174" t="b">
        <f ca="1"/>
        <v>0</v>
      </c>
      <c r="DF174">
        <f ca="1"/>
        <v>0</v>
      </c>
    </row>
    <row r="175" spans="1:110" x14ac:dyDescent="0.2">
      <c r="A175" t="str">
        <f ca="1"/>
        <v>6_9 Chalet</v>
      </c>
      <c r="B175">
        <f ca="1"/>
        <v>10</v>
      </c>
      <c r="C175">
        <f ca="1"/>
        <v>0</v>
      </c>
      <c r="D175">
        <f ca="1"/>
        <v>0</v>
      </c>
      <c r="E175">
        <f ca="1"/>
        <v>0</v>
      </c>
      <c r="F175">
        <f ca="1"/>
        <v>0</v>
      </c>
      <c r="G175">
        <f ca="1"/>
        <v>0</v>
      </c>
      <c r="H175">
        <f ca="1"/>
        <v>0</v>
      </c>
      <c r="I175">
        <f ca="1"/>
        <v>0</v>
      </c>
      <c r="J175" t="str">
        <f ca="1"/>
        <v>0:14</v>
      </c>
      <c r="K175" t="b">
        <f ca="1"/>
        <v>0</v>
      </c>
      <c r="L175" t="b">
        <f ca="1"/>
        <v>0</v>
      </c>
      <c r="M175" t="b">
        <f ca="1"/>
        <v>0</v>
      </c>
      <c r="N175" t="str">
        <f ca="1"/>
        <v>Ace</v>
      </c>
      <c r="O175" t="b">
        <f ca="1"/>
        <v>0</v>
      </c>
      <c r="P175">
        <f ca="1"/>
        <v>0</v>
      </c>
      <c r="Q175">
        <f ca="1"/>
        <v>0</v>
      </c>
      <c r="R175">
        <f ca="1"/>
        <v>0</v>
      </c>
      <c r="S175">
        <f ca="1"/>
        <v>0</v>
      </c>
      <c r="T175">
        <f ca="1"/>
        <v>0</v>
      </c>
      <c r="U175">
        <f ca="1"/>
        <v>0</v>
      </c>
      <c r="V175">
        <f ca="1"/>
        <v>0</v>
      </c>
      <c r="W175">
        <f ca="1"/>
        <v>0</v>
      </c>
      <c r="X175">
        <f ca="1"/>
        <v>0</v>
      </c>
      <c r="Y175">
        <f ca="1"/>
        <v>0</v>
      </c>
      <c r="Z175">
        <f ca="1"/>
        <v>10</v>
      </c>
      <c r="AA175">
        <f ca="1"/>
        <v>0</v>
      </c>
      <c r="AB175">
        <f ca="1"/>
        <v>0</v>
      </c>
      <c r="AC175">
        <f ca="1"/>
        <v>0</v>
      </c>
      <c r="AD175">
        <f ca="1"/>
        <v>0</v>
      </c>
      <c r="AE175">
        <f ca="1"/>
        <v>0</v>
      </c>
      <c r="AF175">
        <f ca="1"/>
        <v>0</v>
      </c>
      <c r="AG175">
        <f ca="1"/>
        <v>0</v>
      </c>
      <c r="AH175">
        <f ca="1"/>
        <v>0</v>
      </c>
      <c r="AI175">
        <f ca="1"/>
        <v>0</v>
      </c>
      <c r="AJ175">
        <f ca="1"/>
        <v>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  <c r="AQ175">
        <f ca="1"/>
        <v>0</v>
      </c>
      <c r="AR175">
        <f ca="1"/>
        <v>0</v>
      </c>
      <c r="AS175">
        <f ca="1"/>
        <v>0</v>
      </c>
      <c r="AT175">
        <f ca="1"/>
        <v>0</v>
      </c>
      <c r="AU175">
        <f ca="1"/>
        <v>0</v>
      </c>
      <c r="AV175">
        <f ca="1"/>
        <v>0</v>
      </c>
      <c r="AW175">
        <f ca="1"/>
        <v>0</v>
      </c>
      <c r="AX175">
        <f ca="1"/>
        <v>0</v>
      </c>
      <c r="AY175">
        <f ca="1"/>
        <v>0</v>
      </c>
      <c r="AZ175">
        <f ca="1"/>
        <v>0</v>
      </c>
      <c r="BA175">
        <f ca="1"/>
        <v>0</v>
      </c>
      <c r="BB175">
        <f ca="1"/>
        <v>0</v>
      </c>
      <c r="BC175">
        <f ca="1"/>
        <v>0</v>
      </c>
      <c r="BD175">
        <f ca="1"/>
        <v>0</v>
      </c>
      <c r="BE175">
        <f ca="1"/>
        <v>0</v>
      </c>
      <c r="BF175">
        <f ca="1"/>
        <v>0</v>
      </c>
      <c r="BG175">
        <f ca="1"/>
        <v>0</v>
      </c>
      <c r="BH175">
        <f ca="1"/>
        <v>0</v>
      </c>
      <c r="BI175">
        <f ca="1"/>
        <v>0</v>
      </c>
      <c r="BJ175">
        <f ca="1"/>
        <v>0</v>
      </c>
      <c r="BK175">
        <f ca="1"/>
        <v>0</v>
      </c>
      <c r="BL175">
        <f ca="1"/>
        <v>0</v>
      </c>
      <c r="BM175">
        <f ca="1"/>
        <v>0</v>
      </c>
      <c r="BN175">
        <f ca="1"/>
        <v>0</v>
      </c>
      <c r="BO175">
        <f ca="1"/>
        <v>0</v>
      </c>
      <c r="BP175">
        <f ca="1"/>
        <v>0</v>
      </c>
      <c r="BQ175">
        <f ca="1"/>
        <v>0</v>
      </c>
      <c r="BR175" t="str">
        <f ca="1"/>
        <v/>
      </c>
      <c r="BS175">
        <f ca="1"/>
        <v>0</v>
      </c>
      <c r="BT175">
        <f ca="1"/>
        <v>0</v>
      </c>
      <c r="BU175" t="b">
        <f ca="1"/>
        <v>0</v>
      </c>
      <c r="BV175" t="b">
        <f ca="1"/>
        <v>0</v>
      </c>
      <c r="BW175">
        <f ca="1"/>
        <v>0</v>
      </c>
      <c r="BX175">
        <f ca="1"/>
        <v>0</v>
      </c>
      <c r="BY175">
        <f ca="1"/>
        <v>0</v>
      </c>
      <c r="BZ175">
        <f ca="1"/>
        <v>0</v>
      </c>
      <c r="CA175">
        <f ca="1"/>
        <v>1</v>
      </c>
      <c r="CB175">
        <f ca="1"/>
        <v>0</v>
      </c>
      <c r="CC175" t="b">
        <f ca="1"/>
        <v>0</v>
      </c>
      <c r="CD175" t="b">
        <f ca="1"/>
        <v>1</v>
      </c>
      <c r="CE175">
        <f ca="1"/>
        <v>0</v>
      </c>
      <c r="CF175">
        <f ca="1"/>
        <v>1</v>
      </c>
      <c r="CG175">
        <f ca="1"/>
        <v>0</v>
      </c>
      <c r="CH175">
        <f ca="1"/>
        <v>14</v>
      </c>
      <c r="CI175">
        <f ca="1"/>
        <v>166</v>
      </c>
      <c r="CJ175">
        <f ca="1"/>
        <v>0</v>
      </c>
      <c r="CK175">
        <f ca="1"/>
        <v>0</v>
      </c>
      <c r="CL175">
        <f ca="1"/>
        <v>0</v>
      </c>
      <c r="CM175">
        <f ca="1"/>
        <v>0</v>
      </c>
      <c r="CN175">
        <f ca="1"/>
        <v>0</v>
      </c>
      <c r="CO175">
        <f ca="1"/>
        <v>0</v>
      </c>
      <c r="CP175">
        <f ca="1"/>
        <v>0</v>
      </c>
      <c r="CQ175">
        <f ca="1"/>
        <v>0</v>
      </c>
      <c r="CR175">
        <f ca="1"/>
        <v>0</v>
      </c>
      <c r="CS175">
        <f ca="1"/>
        <v>0</v>
      </c>
      <c r="CT175">
        <f ca="1"/>
        <v>0</v>
      </c>
      <c r="CU175">
        <f ca="1"/>
        <v>0</v>
      </c>
      <c r="CV175">
        <f ca="1"/>
        <v>0</v>
      </c>
      <c r="CW175">
        <f ca="1"/>
        <v>0</v>
      </c>
      <c r="CX175">
        <f ca="1"/>
        <v>0</v>
      </c>
      <c r="CY175">
        <f ca="1"/>
        <v>0</v>
      </c>
      <c r="CZ175">
        <f ca="1"/>
        <v>0</v>
      </c>
      <c r="DA175">
        <f ca="1"/>
        <v>0</v>
      </c>
      <c r="DB175" t="b">
        <f ca="1"/>
        <v>0</v>
      </c>
      <c r="DC175" t="b">
        <f ca="1"/>
        <v>0</v>
      </c>
      <c r="DD175">
        <f ca="1"/>
        <v>0</v>
      </c>
      <c r="DE175" t="b">
        <f ca="1"/>
        <v>0</v>
      </c>
      <c r="DF175">
        <f ca="1"/>
        <v>0</v>
      </c>
    </row>
    <row r="176" spans="1:110" x14ac:dyDescent="0.2">
      <c r="A176" t="str">
        <f ca="1"/>
        <v>6_9 Chalet</v>
      </c>
      <c r="B176">
        <f ca="1"/>
        <v>11</v>
      </c>
      <c r="C176">
        <f ca="1"/>
        <v>0</v>
      </c>
      <c r="D176">
        <f ca="1"/>
        <v>0</v>
      </c>
      <c r="E176">
        <f ca="1"/>
        <v>0</v>
      </c>
      <c r="F176">
        <f ca="1"/>
        <v>0</v>
      </c>
      <c r="G176">
        <f ca="1"/>
        <v>0</v>
      </c>
      <c r="H176">
        <f ca="1"/>
        <v>0</v>
      </c>
      <c r="I176">
        <f ca="1"/>
        <v>0</v>
      </c>
      <c r="J176">
        <f ca="1"/>
        <v>0</v>
      </c>
      <c r="K176" t="b">
        <f ca="1"/>
        <v>0</v>
      </c>
      <c r="L176" t="b">
        <f ca="1"/>
        <v>0</v>
      </c>
      <c r="M176" t="b">
        <f ca="1"/>
        <v>0</v>
      </c>
      <c r="N176" t="str">
        <f ca="1"/>
        <v>Thermite</v>
      </c>
      <c r="O176" t="b">
        <f ca="1"/>
        <v>0</v>
      </c>
      <c r="P176">
        <f ca="1"/>
        <v>0</v>
      </c>
      <c r="Q176">
        <f ca="1"/>
        <v>0</v>
      </c>
      <c r="R176">
        <f ca="1"/>
        <v>0</v>
      </c>
      <c r="S176">
        <f ca="1"/>
        <v>0</v>
      </c>
      <c r="T176">
        <f ca="1"/>
        <v>0</v>
      </c>
      <c r="U176">
        <f ca="1"/>
        <v>0</v>
      </c>
      <c r="V176">
        <f ca="1"/>
        <v>0</v>
      </c>
      <c r="W176">
        <f ca="1"/>
        <v>0</v>
      </c>
      <c r="X176">
        <f ca="1"/>
        <v>0</v>
      </c>
      <c r="Y176">
        <f ca="1"/>
        <v>0</v>
      </c>
      <c r="Z176">
        <f ca="1"/>
        <v>11</v>
      </c>
      <c r="AA176">
        <f ca="1"/>
        <v>0</v>
      </c>
      <c r="AB176">
        <f ca="1"/>
        <v>0</v>
      </c>
      <c r="AC176">
        <f ca="1"/>
        <v>0</v>
      </c>
      <c r="AD176">
        <f ca="1"/>
        <v>0</v>
      </c>
      <c r="AE176">
        <f ca="1"/>
        <v>0</v>
      </c>
      <c r="AF176">
        <f ca="1"/>
        <v>0</v>
      </c>
      <c r="AG176">
        <f ca="1"/>
        <v>0</v>
      </c>
      <c r="AH176">
        <f ca="1"/>
        <v>0</v>
      </c>
      <c r="AI176">
        <f ca="1"/>
        <v>0</v>
      </c>
      <c r="AJ176">
        <f ca="1"/>
        <v>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  <c r="AQ176">
        <f ca="1"/>
        <v>0</v>
      </c>
      <c r="AR176">
        <f ca="1"/>
        <v>0</v>
      </c>
      <c r="AS176">
        <f ca="1"/>
        <v>0</v>
      </c>
      <c r="AT176">
        <f ca="1"/>
        <v>0</v>
      </c>
      <c r="AU176">
        <f ca="1"/>
        <v>0</v>
      </c>
      <c r="AV176">
        <f ca="1"/>
        <v>0</v>
      </c>
      <c r="AW176">
        <f ca="1"/>
        <v>0</v>
      </c>
      <c r="AX176">
        <f ca="1"/>
        <v>0</v>
      </c>
      <c r="AY176">
        <f ca="1"/>
        <v>0</v>
      </c>
      <c r="AZ176">
        <f ca="1"/>
        <v>0</v>
      </c>
      <c r="BA176">
        <f ca="1"/>
        <v>0</v>
      </c>
      <c r="BB176">
        <f ca="1"/>
        <v>0</v>
      </c>
      <c r="BC176">
        <f ca="1"/>
        <v>0</v>
      </c>
      <c r="BD176">
        <f ca="1"/>
        <v>0</v>
      </c>
      <c r="BE176">
        <f ca="1"/>
        <v>0</v>
      </c>
      <c r="BF176">
        <f ca="1"/>
        <v>0</v>
      </c>
      <c r="BG176">
        <f ca="1"/>
        <v>0</v>
      </c>
      <c r="BH176">
        <f ca="1"/>
        <v>0</v>
      </c>
      <c r="BI176">
        <f ca="1"/>
        <v>0</v>
      </c>
      <c r="BJ176">
        <f ca="1"/>
        <v>0</v>
      </c>
      <c r="BK176">
        <f ca="1"/>
        <v>0</v>
      </c>
      <c r="BL176">
        <f ca="1"/>
        <v>0</v>
      </c>
      <c r="BM176">
        <f ca="1"/>
        <v>0</v>
      </c>
      <c r="BN176">
        <f ca="1"/>
        <v>0</v>
      </c>
      <c r="BO176">
        <f ca="1"/>
        <v>0</v>
      </c>
      <c r="BP176">
        <f ca="1"/>
        <v>0</v>
      </c>
      <c r="BQ176">
        <f ca="1"/>
        <v>0</v>
      </c>
      <c r="BR176" t="str">
        <f ca="1"/>
        <v/>
      </c>
      <c r="BS176">
        <f ca="1"/>
        <v>0</v>
      </c>
      <c r="BT176">
        <f ca="1"/>
        <v>0</v>
      </c>
      <c r="BU176" t="b">
        <f ca="1"/>
        <v>0</v>
      </c>
      <c r="BV176" t="b">
        <f ca="1"/>
        <v>0</v>
      </c>
      <c r="BW176">
        <f ca="1"/>
        <v>0</v>
      </c>
      <c r="BX176">
        <f ca="1"/>
        <v>0</v>
      </c>
      <c r="BY176">
        <f ca="1"/>
        <v>0</v>
      </c>
      <c r="BZ176">
        <f ca="1"/>
        <v>0</v>
      </c>
      <c r="CA176">
        <f ca="1"/>
        <v>0</v>
      </c>
      <c r="CB176">
        <f ca="1"/>
        <v>0</v>
      </c>
      <c r="CC176" t="b">
        <f ca="1"/>
        <v>0</v>
      </c>
      <c r="CD176" t="b">
        <f ca="1"/>
        <v>1</v>
      </c>
      <c r="CE176">
        <f ca="1"/>
        <v>0</v>
      </c>
      <c r="CF176">
        <f ca="1"/>
        <v>0</v>
      </c>
      <c r="CG176">
        <f ca="1"/>
        <v>0</v>
      </c>
      <c r="CH176">
        <f ca="1"/>
        <v>0</v>
      </c>
      <c r="CI176" t="b">
        <f ca="1"/>
        <v>0</v>
      </c>
      <c r="CJ176">
        <f ca="1"/>
        <v>0</v>
      </c>
      <c r="CK176">
        <f ca="1"/>
        <v>0</v>
      </c>
      <c r="CL176">
        <f ca="1"/>
        <v>0</v>
      </c>
      <c r="CM176">
        <f ca="1"/>
        <v>0</v>
      </c>
      <c r="CN176">
        <f ca="1"/>
        <v>0</v>
      </c>
      <c r="CO176">
        <f ca="1"/>
        <v>0</v>
      </c>
      <c r="CP176">
        <f ca="1"/>
        <v>0</v>
      </c>
      <c r="CQ176">
        <f ca="1"/>
        <v>0</v>
      </c>
      <c r="CR176">
        <f ca="1"/>
        <v>0</v>
      </c>
      <c r="CS176">
        <f ca="1"/>
        <v>0</v>
      </c>
      <c r="CT176">
        <f ca="1"/>
        <v>0</v>
      </c>
      <c r="CU176">
        <f ca="1"/>
        <v>0</v>
      </c>
      <c r="CV176">
        <f ca="1"/>
        <v>0</v>
      </c>
      <c r="CW176">
        <f ca="1"/>
        <v>0</v>
      </c>
      <c r="CX176">
        <f ca="1"/>
        <v>0</v>
      </c>
      <c r="CY176">
        <f ca="1"/>
        <v>0</v>
      </c>
      <c r="CZ176">
        <f ca="1"/>
        <v>0</v>
      </c>
      <c r="DA176">
        <f ca="1"/>
        <v>0</v>
      </c>
      <c r="DB176" t="b">
        <f ca="1"/>
        <v>0</v>
      </c>
      <c r="DC176" t="b">
        <f ca="1"/>
        <v>0</v>
      </c>
      <c r="DD176">
        <f ca="1"/>
        <v>0</v>
      </c>
      <c r="DE176" t="b">
        <f ca="1"/>
        <v>0</v>
      </c>
      <c r="DF176">
        <f ca="1"/>
        <v>0</v>
      </c>
    </row>
    <row r="177" spans="1:110" x14ac:dyDescent="0.2">
      <c r="A177" t="str">
        <f ca="1"/>
        <v>6_9 Chalet</v>
      </c>
      <c r="B177">
        <f ca="1"/>
        <v>12</v>
      </c>
      <c r="C177">
        <f ca="1"/>
        <v>0</v>
      </c>
      <c r="D177">
        <f ca="1"/>
        <v>0</v>
      </c>
      <c r="E177">
        <f ca="1"/>
        <v>0</v>
      </c>
      <c r="F177">
        <f ca="1"/>
        <v>0</v>
      </c>
      <c r="G177">
        <f ca="1"/>
        <v>0</v>
      </c>
      <c r="H177">
        <f ca="1"/>
        <v>0</v>
      </c>
      <c r="I177">
        <f ca="1"/>
        <v>0</v>
      </c>
      <c r="J177" t="str">
        <f ca="1"/>
        <v>2:34</v>
      </c>
      <c r="K177" t="b">
        <f ca="1"/>
        <v>0</v>
      </c>
      <c r="L177" t="b">
        <f ca="1"/>
        <v>0</v>
      </c>
      <c r="M177" t="b">
        <f ca="1"/>
        <v>1</v>
      </c>
      <c r="N177" t="str">
        <f ca="1"/>
        <v>Ace</v>
      </c>
      <c r="O177" t="b">
        <f ca="1"/>
        <v>0</v>
      </c>
      <c r="P177">
        <f ca="1"/>
        <v>0</v>
      </c>
      <c r="Q177">
        <f ca="1"/>
        <v>0</v>
      </c>
      <c r="R177">
        <f ca="1"/>
        <v>0</v>
      </c>
      <c r="S177">
        <f ca="1"/>
        <v>0</v>
      </c>
      <c r="T177">
        <f ca="1"/>
        <v>0</v>
      </c>
      <c r="U177">
        <f ca="1"/>
        <v>0</v>
      </c>
      <c r="V177">
        <f ca="1"/>
        <v>0</v>
      </c>
      <c r="W177">
        <f ca="1"/>
        <v>0</v>
      </c>
      <c r="X177">
        <f ca="1"/>
        <v>0</v>
      </c>
      <c r="Y177">
        <f ca="1"/>
        <v>0</v>
      </c>
      <c r="Z177">
        <f ca="1"/>
        <v>12</v>
      </c>
      <c r="AA177">
        <f ca="1"/>
        <v>0</v>
      </c>
      <c r="AB177">
        <f ca="1"/>
        <v>0</v>
      </c>
      <c r="AC177">
        <f ca="1"/>
        <v>0</v>
      </c>
      <c r="AD177">
        <f ca="1"/>
        <v>0</v>
      </c>
      <c r="AE177">
        <f ca="1"/>
        <v>0</v>
      </c>
      <c r="AF177">
        <f ca="1"/>
        <v>0</v>
      </c>
      <c r="AG177">
        <f ca="1"/>
        <v>0</v>
      </c>
      <c r="AH177">
        <f ca="1"/>
        <v>0</v>
      </c>
      <c r="AI177">
        <f ca="1"/>
        <v>0</v>
      </c>
      <c r="AJ177">
        <f ca="1"/>
        <v>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>
        <f ca="1"/>
        <v>0</v>
      </c>
      <c r="AP177">
        <f ca="1"/>
        <v>0</v>
      </c>
      <c r="AQ177">
        <f ca="1"/>
        <v>0</v>
      </c>
      <c r="AR177">
        <f ca="1"/>
        <v>0</v>
      </c>
      <c r="AS177">
        <f ca="1"/>
        <v>0</v>
      </c>
      <c r="AT177">
        <f ca="1"/>
        <v>0</v>
      </c>
      <c r="AU177">
        <f ca="1"/>
        <v>0</v>
      </c>
      <c r="AV177">
        <f ca="1"/>
        <v>0</v>
      </c>
      <c r="AW177">
        <f ca="1"/>
        <v>0</v>
      </c>
      <c r="AX177">
        <f ca="1"/>
        <v>0</v>
      </c>
      <c r="AY177">
        <f ca="1"/>
        <v>0</v>
      </c>
      <c r="AZ177">
        <f ca="1"/>
        <v>0</v>
      </c>
      <c r="BA177">
        <f ca="1"/>
        <v>0</v>
      </c>
      <c r="BB177">
        <f ca="1"/>
        <v>0</v>
      </c>
      <c r="BC177">
        <f ca="1"/>
        <v>0</v>
      </c>
      <c r="BD177">
        <f ca="1"/>
        <v>0</v>
      </c>
      <c r="BE177">
        <f ca="1"/>
        <v>0</v>
      </c>
      <c r="BF177">
        <f ca="1"/>
        <v>0</v>
      </c>
      <c r="BG177">
        <f ca="1"/>
        <v>0</v>
      </c>
      <c r="BH177">
        <f ca="1"/>
        <v>0</v>
      </c>
      <c r="BI177">
        <f ca="1"/>
        <v>0</v>
      </c>
      <c r="BJ177">
        <f ca="1"/>
        <v>0</v>
      </c>
      <c r="BK177">
        <f ca="1"/>
        <v>0</v>
      </c>
      <c r="BL177">
        <f ca="1"/>
        <v>0</v>
      </c>
      <c r="BM177">
        <f ca="1"/>
        <v>0</v>
      </c>
      <c r="BN177">
        <f ca="1"/>
        <v>0</v>
      </c>
      <c r="BO177">
        <f ca="1"/>
        <v>0</v>
      </c>
      <c r="BP177">
        <f ca="1"/>
        <v>0</v>
      </c>
      <c r="BQ177">
        <f ca="1"/>
        <v>0</v>
      </c>
      <c r="BR177" t="str">
        <f ca="1"/>
        <v/>
      </c>
      <c r="BS177">
        <f ca="1"/>
        <v>0</v>
      </c>
      <c r="BT177">
        <f ca="1"/>
        <v>0</v>
      </c>
      <c r="BU177" t="b">
        <f ca="1"/>
        <v>0</v>
      </c>
      <c r="BV177" t="b">
        <f ca="1"/>
        <v>0</v>
      </c>
      <c r="BW177">
        <f ca="1"/>
        <v>0</v>
      </c>
      <c r="BX177">
        <f ca="1"/>
        <v>0</v>
      </c>
      <c r="BY177">
        <f ca="1"/>
        <v>0</v>
      </c>
      <c r="BZ177">
        <f ca="1"/>
        <v>0</v>
      </c>
      <c r="CA177">
        <f ca="1"/>
        <v>0</v>
      </c>
      <c r="CB177">
        <f ca="1"/>
        <v>0</v>
      </c>
      <c r="CC177" t="b">
        <f ca="1"/>
        <v>0</v>
      </c>
      <c r="CD177" t="b">
        <f ca="1"/>
        <v>0</v>
      </c>
      <c r="CE177">
        <f ca="1"/>
        <v>0</v>
      </c>
      <c r="CF177">
        <f ca="1"/>
        <v>0</v>
      </c>
      <c r="CG177">
        <f ca="1"/>
        <v>0</v>
      </c>
      <c r="CH177">
        <f ca="1"/>
        <v>154</v>
      </c>
      <c r="CI177">
        <f ca="1"/>
        <v>26</v>
      </c>
      <c r="CJ177">
        <f ca="1"/>
        <v>0</v>
      </c>
      <c r="CK177">
        <f ca="1"/>
        <v>0</v>
      </c>
      <c r="CL177">
        <f ca="1"/>
        <v>0</v>
      </c>
      <c r="CM177">
        <f ca="1"/>
        <v>0</v>
      </c>
      <c r="CN177">
        <f ca="1"/>
        <v>0</v>
      </c>
      <c r="CO177">
        <f ca="1"/>
        <v>0</v>
      </c>
      <c r="CP177">
        <f ca="1"/>
        <v>0</v>
      </c>
      <c r="CQ177">
        <f ca="1"/>
        <v>0</v>
      </c>
      <c r="CR177">
        <f ca="1"/>
        <v>0</v>
      </c>
      <c r="CS177">
        <f ca="1"/>
        <v>0</v>
      </c>
      <c r="CT177">
        <f ca="1"/>
        <v>0</v>
      </c>
      <c r="CU177">
        <f ca="1"/>
        <v>0</v>
      </c>
      <c r="CV177">
        <f ca="1"/>
        <v>0</v>
      </c>
      <c r="CW177">
        <f ca="1"/>
        <v>0</v>
      </c>
      <c r="CX177">
        <f ca="1"/>
        <v>0</v>
      </c>
      <c r="CY177">
        <f ca="1"/>
        <v>0</v>
      </c>
      <c r="CZ177">
        <f ca="1"/>
        <v>0</v>
      </c>
      <c r="DA177">
        <f ca="1"/>
        <v>0</v>
      </c>
      <c r="DB177" t="b">
        <f ca="1"/>
        <v>0</v>
      </c>
      <c r="DC177" t="b">
        <f ca="1"/>
        <v>0</v>
      </c>
      <c r="DD177">
        <f ca="1"/>
        <v>0</v>
      </c>
      <c r="DE177" t="b">
        <f ca="1"/>
        <v>0</v>
      </c>
      <c r="DF177">
        <f ca="1"/>
        <v>0</v>
      </c>
    </row>
    <row r="178" spans="1:110" x14ac:dyDescent="0.2">
      <c r="A178" t="str">
        <f ca="1"/>
        <v>6_9 Border</v>
      </c>
      <c r="B178">
        <f ca="1"/>
        <v>1</v>
      </c>
      <c r="C178">
        <f ca="1"/>
        <v>0</v>
      </c>
      <c r="D178">
        <f ca="1"/>
        <v>0</v>
      </c>
      <c r="E178">
        <f ca="1"/>
        <v>0</v>
      </c>
      <c r="F178">
        <f ca="1"/>
        <v>0</v>
      </c>
      <c r="G178">
        <f ca="1"/>
        <v>0</v>
      </c>
      <c r="H178">
        <f ca="1"/>
        <v>0</v>
      </c>
      <c r="I178">
        <f ca="1"/>
        <v>0</v>
      </c>
      <c r="J178" t="str">
        <f ca="1"/>
        <v>1:42</v>
      </c>
      <c r="K178" t="b">
        <f ca="1"/>
        <v>0</v>
      </c>
      <c r="L178" t="b">
        <f ca="1"/>
        <v>0</v>
      </c>
      <c r="M178" t="b">
        <f ca="1"/>
        <v>0</v>
      </c>
      <c r="N178" t="str">
        <f ca="1"/>
        <v>Ace</v>
      </c>
      <c r="O178" t="b">
        <f ca="1"/>
        <v>0</v>
      </c>
      <c r="P178">
        <f ca="1"/>
        <v>0</v>
      </c>
      <c r="Q178">
        <f ca="1"/>
        <v>0</v>
      </c>
      <c r="R178">
        <f ca="1"/>
        <v>0</v>
      </c>
      <c r="S178">
        <f ca="1"/>
        <v>0</v>
      </c>
      <c r="T178">
        <f ca="1"/>
        <v>0</v>
      </c>
      <c r="U178">
        <f ca="1"/>
        <v>0</v>
      </c>
      <c r="V178">
        <f ca="1"/>
        <v>0</v>
      </c>
      <c r="W178">
        <f ca="1"/>
        <v>0</v>
      </c>
      <c r="X178">
        <f ca="1"/>
        <v>0</v>
      </c>
      <c r="Y178">
        <f ca="1"/>
        <v>0</v>
      </c>
      <c r="Z178">
        <f ca="1"/>
        <v>1</v>
      </c>
      <c r="AA178">
        <f ca="1"/>
        <v>0</v>
      </c>
      <c r="AB178">
        <f ca="1"/>
        <v>0</v>
      </c>
      <c r="AC178">
        <f ca="1"/>
        <v>0</v>
      </c>
      <c r="AD178">
        <f ca="1"/>
        <v>0</v>
      </c>
      <c r="AE178">
        <f ca="1"/>
        <v>0</v>
      </c>
      <c r="AF178">
        <f ca="1"/>
        <v>0</v>
      </c>
      <c r="AG178">
        <f ca="1"/>
        <v>0</v>
      </c>
      <c r="AH178">
        <f ca="1"/>
        <v>0</v>
      </c>
      <c r="AI178">
        <f ca="1"/>
        <v>0</v>
      </c>
      <c r="AJ178">
        <f ca="1"/>
        <v>0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  <c r="AQ178">
        <f ca="1"/>
        <v>0</v>
      </c>
      <c r="AR178">
        <f ca="1"/>
        <v>0</v>
      </c>
      <c r="AS178">
        <f ca="1"/>
        <v>0</v>
      </c>
      <c r="AT178">
        <f ca="1"/>
        <v>0</v>
      </c>
      <c r="AU178">
        <f ca="1"/>
        <v>0</v>
      </c>
      <c r="AV178">
        <f ca="1"/>
        <v>0</v>
      </c>
      <c r="AW178">
        <f ca="1"/>
        <v>0</v>
      </c>
      <c r="AX178">
        <f ca="1"/>
        <v>0</v>
      </c>
      <c r="AY178">
        <f ca="1"/>
        <v>0</v>
      </c>
      <c r="AZ178">
        <f ca="1"/>
        <v>0</v>
      </c>
      <c r="BA178">
        <f ca="1"/>
        <v>0</v>
      </c>
      <c r="BB178">
        <f ca="1"/>
        <v>0</v>
      </c>
      <c r="BC178">
        <f ca="1"/>
        <v>0</v>
      </c>
      <c r="BD178">
        <f ca="1"/>
        <v>0</v>
      </c>
      <c r="BE178">
        <f ca="1"/>
        <v>0</v>
      </c>
      <c r="BF178">
        <f ca="1"/>
        <v>0</v>
      </c>
      <c r="BG178">
        <f ca="1"/>
        <v>0</v>
      </c>
      <c r="BH178">
        <f ca="1"/>
        <v>0</v>
      </c>
      <c r="BI178">
        <f ca="1"/>
        <v>0</v>
      </c>
      <c r="BJ178">
        <f ca="1"/>
        <v>0</v>
      </c>
      <c r="BK178">
        <f ca="1"/>
        <v>0</v>
      </c>
      <c r="BL178">
        <f ca="1"/>
        <v>0</v>
      </c>
      <c r="BM178">
        <f ca="1"/>
        <v>0</v>
      </c>
      <c r="BN178">
        <f ca="1"/>
        <v>0</v>
      </c>
      <c r="BO178">
        <f ca="1"/>
        <v>0</v>
      </c>
      <c r="BP178">
        <f ca="1"/>
        <v>0</v>
      </c>
      <c r="BQ178">
        <f ca="1"/>
        <v>0</v>
      </c>
      <c r="BR178" t="str">
        <f ca="1"/>
        <v/>
      </c>
      <c r="BS178">
        <f ca="1"/>
        <v>0</v>
      </c>
      <c r="BT178">
        <f ca="1"/>
        <v>0</v>
      </c>
      <c r="BU178" t="b">
        <f ca="1"/>
        <v>0</v>
      </c>
      <c r="BV178" t="b">
        <f ca="1"/>
        <v>0</v>
      </c>
      <c r="BW178">
        <f ca="1"/>
        <v>0</v>
      </c>
      <c r="BX178">
        <f ca="1"/>
        <v>0</v>
      </c>
      <c r="BY178">
        <f ca="1"/>
        <v>0</v>
      </c>
      <c r="BZ178">
        <f ca="1"/>
        <v>0</v>
      </c>
      <c r="CA178">
        <f ca="1"/>
        <v>1</v>
      </c>
      <c r="CB178">
        <f ca="1"/>
        <v>0</v>
      </c>
      <c r="CC178" t="b">
        <f ca="1"/>
        <v>1</v>
      </c>
      <c r="CD178" t="b">
        <f ca="1"/>
        <v>1</v>
      </c>
      <c r="CE178">
        <f ca="1"/>
        <v>0</v>
      </c>
      <c r="CF178">
        <f ca="1"/>
        <v>0</v>
      </c>
      <c r="CG178">
        <f ca="1"/>
        <v>0</v>
      </c>
      <c r="CH178">
        <f ca="1"/>
        <v>102</v>
      </c>
      <c r="CI178">
        <f ca="1"/>
        <v>78</v>
      </c>
      <c r="CJ178">
        <f ca="1"/>
        <v>0</v>
      </c>
      <c r="CK178">
        <f ca="1"/>
        <v>0</v>
      </c>
      <c r="CL178">
        <f ca="1"/>
        <v>0</v>
      </c>
      <c r="CM178">
        <f ca="1"/>
        <v>0</v>
      </c>
      <c r="CN178">
        <f ca="1"/>
        <v>0</v>
      </c>
      <c r="CO178">
        <f ca="1"/>
        <v>0</v>
      </c>
      <c r="CP178">
        <f ca="1"/>
        <v>0</v>
      </c>
      <c r="CQ178">
        <f ca="1"/>
        <v>0</v>
      </c>
      <c r="CR178">
        <f ca="1"/>
        <v>0</v>
      </c>
      <c r="CS178">
        <f ca="1"/>
        <v>0</v>
      </c>
      <c r="CT178">
        <f ca="1"/>
        <v>0</v>
      </c>
      <c r="CU178" t="b">
        <f ca="1"/>
        <v>1</v>
      </c>
      <c r="CV178" t="b">
        <f ca="1"/>
        <v>0</v>
      </c>
      <c r="CW178">
        <f ca="1"/>
        <v>78</v>
      </c>
      <c r="CX178">
        <f ca="1"/>
        <v>45</v>
      </c>
      <c r="CY178">
        <f ca="1"/>
        <v>1</v>
      </c>
      <c r="CZ178">
        <f ca="1"/>
        <v>0</v>
      </c>
      <c r="DA178">
        <f ca="1"/>
        <v>0</v>
      </c>
      <c r="DB178" t="b">
        <f ca="1"/>
        <v>0</v>
      </c>
      <c r="DC178" t="b">
        <f ca="1"/>
        <v>0</v>
      </c>
      <c r="DD178">
        <f ca="1"/>
        <v>0</v>
      </c>
      <c r="DE178" t="b">
        <f ca="1"/>
        <v>0</v>
      </c>
      <c r="DF178">
        <f ca="1"/>
        <v>0</v>
      </c>
    </row>
    <row r="179" spans="1:110" x14ac:dyDescent="0.2">
      <c r="A179" t="str">
        <f ca="1"/>
        <v>6_9 Border</v>
      </c>
      <c r="B179">
        <f ca="1"/>
        <v>2</v>
      </c>
      <c r="C179">
        <f ca="1"/>
        <v>0</v>
      </c>
      <c r="D179">
        <f ca="1"/>
        <v>0</v>
      </c>
      <c r="E179">
        <f ca="1"/>
        <v>0</v>
      </c>
      <c r="F179">
        <f ca="1"/>
        <v>0</v>
      </c>
      <c r="G179">
        <f ca="1"/>
        <v>0</v>
      </c>
      <c r="H179">
        <f ca="1"/>
        <v>0</v>
      </c>
      <c r="I179">
        <f ca="1"/>
        <v>0</v>
      </c>
      <c r="J179" t="str">
        <f ca="1"/>
        <v>0:12</v>
      </c>
      <c r="K179" t="b">
        <f ca="1"/>
        <v>0</v>
      </c>
      <c r="L179" t="b">
        <f ca="1"/>
        <v>0</v>
      </c>
      <c r="M179" t="b">
        <f ca="1"/>
        <v>0</v>
      </c>
      <c r="N179" t="str">
        <f ca="1"/>
        <v>Ace</v>
      </c>
      <c r="O179" t="b">
        <f ca="1"/>
        <v>0</v>
      </c>
      <c r="P179">
        <f ca="1"/>
        <v>0</v>
      </c>
      <c r="Q179">
        <f ca="1"/>
        <v>0</v>
      </c>
      <c r="R179">
        <f ca="1"/>
        <v>0</v>
      </c>
      <c r="S179">
        <f ca="1"/>
        <v>0</v>
      </c>
      <c r="T179">
        <f ca="1"/>
        <v>0</v>
      </c>
      <c r="U179">
        <f ca="1"/>
        <v>0</v>
      </c>
      <c r="V179">
        <f ca="1"/>
        <v>0</v>
      </c>
      <c r="W179">
        <f ca="1"/>
        <v>0</v>
      </c>
      <c r="X179">
        <f ca="1"/>
        <v>0</v>
      </c>
      <c r="Y179">
        <f ca="1"/>
        <v>0</v>
      </c>
      <c r="Z179">
        <f ca="1"/>
        <v>2</v>
      </c>
      <c r="AA179">
        <f ca="1"/>
        <v>0</v>
      </c>
      <c r="AB179">
        <f ca="1"/>
        <v>0</v>
      </c>
      <c r="AC179">
        <f ca="1"/>
        <v>0</v>
      </c>
      <c r="AD179">
        <f ca="1"/>
        <v>0</v>
      </c>
      <c r="AE179">
        <f ca="1"/>
        <v>0</v>
      </c>
      <c r="AF179">
        <f ca="1"/>
        <v>0</v>
      </c>
      <c r="AG179">
        <f ca="1"/>
        <v>0</v>
      </c>
      <c r="AH179">
        <f ca="1"/>
        <v>0</v>
      </c>
      <c r="AI179">
        <f ca="1"/>
        <v>0</v>
      </c>
      <c r="AJ179">
        <f ca="1"/>
        <v>0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  <c r="AQ179">
        <f ca="1"/>
        <v>0</v>
      </c>
      <c r="AR179">
        <f ca="1"/>
        <v>0</v>
      </c>
      <c r="AS179">
        <f ca="1"/>
        <v>0</v>
      </c>
      <c r="AT179">
        <f ca="1"/>
        <v>0</v>
      </c>
      <c r="AU179">
        <f ca="1"/>
        <v>0</v>
      </c>
      <c r="AV179">
        <f ca="1"/>
        <v>0</v>
      </c>
      <c r="AW179">
        <f ca="1"/>
        <v>0</v>
      </c>
      <c r="AX179">
        <f ca="1"/>
        <v>0</v>
      </c>
      <c r="AY179">
        <f ca="1"/>
        <v>0</v>
      </c>
      <c r="AZ179">
        <f ca="1"/>
        <v>0</v>
      </c>
      <c r="BA179">
        <f ca="1"/>
        <v>0</v>
      </c>
      <c r="BB179">
        <f ca="1"/>
        <v>0</v>
      </c>
      <c r="BC179">
        <f ca="1"/>
        <v>0</v>
      </c>
      <c r="BD179">
        <f ca="1"/>
        <v>0</v>
      </c>
      <c r="BE179">
        <f ca="1"/>
        <v>0</v>
      </c>
      <c r="BF179">
        <f ca="1"/>
        <v>0</v>
      </c>
      <c r="BG179">
        <f ca="1"/>
        <v>0</v>
      </c>
      <c r="BH179">
        <f ca="1"/>
        <v>0</v>
      </c>
      <c r="BI179">
        <f ca="1"/>
        <v>0</v>
      </c>
      <c r="BJ179">
        <f ca="1"/>
        <v>0</v>
      </c>
      <c r="BK179">
        <f ca="1"/>
        <v>0</v>
      </c>
      <c r="BL179">
        <f ca="1"/>
        <v>0</v>
      </c>
      <c r="BM179">
        <f ca="1"/>
        <v>0</v>
      </c>
      <c r="BN179">
        <f ca="1"/>
        <v>0</v>
      </c>
      <c r="BO179">
        <f ca="1"/>
        <v>0</v>
      </c>
      <c r="BP179">
        <f ca="1"/>
        <v>0</v>
      </c>
      <c r="BQ179">
        <f ca="1"/>
        <v>0</v>
      </c>
      <c r="BR179" t="str">
        <f ca="1"/>
        <v/>
      </c>
      <c r="BS179">
        <f ca="1"/>
        <v>0</v>
      </c>
      <c r="BT179">
        <f ca="1"/>
        <v>0</v>
      </c>
      <c r="BU179" t="b">
        <f ca="1"/>
        <v>0</v>
      </c>
      <c r="BV179" t="b">
        <f ca="1"/>
        <v>0</v>
      </c>
      <c r="BW179">
        <f ca="1"/>
        <v>0</v>
      </c>
      <c r="BX179">
        <f ca="1"/>
        <v>0</v>
      </c>
      <c r="BY179">
        <f ca="1"/>
        <v>0</v>
      </c>
      <c r="BZ179">
        <f ca="1"/>
        <v>0</v>
      </c>
      <c r="CA179">
        <f ca="1"/>
        <v>0</v>
      </c>
      <c r="CB179">
        <f ca="1"/>
        <v>0</v>
      </c>
      <c r="CC179" t="b">
        <f ca="1"/>
        <v>0</v>
      </c>
      <c r="CD179" t="b">
        <f ca="1"/>
        <v>0</v>
      </c>
      <c r="CE179">
        <f ca="1"/>
        <v>0</v>
      </c>
      <c r="CF179">
        <f ca="1"/>
        <v>0</v>
      </c>
      <c r="CG179">
        <f ca="1"/>
        <v>0</v>
      </c>
      <c r="CH179">
        <f ca="1"/>
        <v>12</v>
      </c>
      <c r="CI179">
        <f ca="1"/>
        <v>168</v>
      </c>
      <c r="CJ179">
        <f ca="1"/>
        <v>0</v>
      </c>
      <c r="CK179">
        <f ca="1"/>
        <v>0</v>
      </c>
      <c r="CL179">
        <f ca="1"/>
        <v>0</v>
      </c>
      <c r="CM179">
        <f ca="1"/>
        <v>0</v>
      </c>
      <c r="CN179">
        <f ca="1"/>
        <v>0</v>
      </c>
      <c r="CO179">
        <f ca="1"/>
        <v>0</v>
      </c>
      <c r="CP179">
        <f ca="1"/>
        <v>0</v>
      </c>
      <c r="CQ179">
        <f ca="1"/>
        <v>0</v>
      </c>
      <c r="CR179">
        <f ca="1"/>
        <v>0</v>
      </c>
      <c r="CS179">
        <f ca="1"/>
        <v>0</v>
      </c>
      <c r="CT179">
        <f ca="1"/>
        <v>0</v>
      </c>
      <c r="CU179" t="b">
        <f ca="1"/>
        <v>0</v>
      </c>
      <c r="CV179" t="b">
        <f ca="1"/>
        <v>0</v>
      </c>
      <c r="CW179">
        <f ca="1"/>
        <v>168</v>
      </c>
      <c r="CX179">
        <f ca="1"/>
        <v>121</v>
      </c>
      <c r="CY179">
        <f ca="1"/>
        <v>0</v>
      </c>
      <c r="CZ179">
        <f ca="1"/>
        <v>0</v>
      </c>
      <c r="DA179">
        <f ca="1"/>
        <v>0</v>
      </c>
      <c r="DB179" t="b">
        <f ca="1"/>
        <v>0</v>
      </c>
      <c r="DC179" t="b">
        <f ca="1"/>
        <v>0</v>
      </c>
      <c r="DD179">
        <f ca="1"/>
        <v>0</v>
      </c>
      <c r="DE179" t="b">
        <f ca="1"/>
        <v>0</v>
      </c>
      <c r="DF179">
        <f ca="1"/>
        <v>0</v>
      </c>
    </row>
    <row r="180" spans="1:110" x14ac:dyDescent="0.2">
      <c r="A180" t="str">
        <f ca="1"/>
        <v>6_9 Border</v>
      </c>
      <c r="B180">
        <f ca="1"/>
        <v>3</v>
      </c>
      <c r="C180">
        <f ca="1"/>
        <v>0</v>
      </c>
      <c r="D180">
        <f ca="1"/>
        <v>0</v>
      </c>
      <c r="E180">
        <f ca="1"/>
        <v>0</v>
      </c>
      <c r="F180">
        <f ca="1"/>
        <v>0</v>
      </c>
      <c r="G180">
        <f ca="1"/>
        <v>0</v>
      </c>
      <c r="H180">
        <f ca="1"/>
        <v>0</v>
      </c>
      <c r="I180">
        <f ca="1"/>
        <v>0</v>
      </c>
      <c r="J180" t="str">
        <f ca="1"/>
        <v>1:45</v>
      </c>
      <c r="K180" t="b">
        <f ca="1"/>
        <v>0</v>
      </c>
      <c r="L180" t="b">
        <f ca="1"/>
        <v>1</v>
      </c>
      <c r="M180" t="b">
        <f ca="1"/>
        <v>0</v>
      </c>
      <c r="N180" t="str">
        <f ca="1"/>
        <v>Ace</v>
      </c>
      <c r="O180" t="b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0</v>
      </c>
      <c r="T180">
        <f ca="1"/>
        <v>0</v>
      </c>
      <c r="U180">
        <f ca="1"/>
        <v>0</v>
      </c>
      <c r="V180">
        <f ca="1"/>
        <v>0</v>
      </c>
      <c r="W180">
        <f ca="1"/>
        <v>0</v>
      </c>
      <c r="X180">
        <f ca="1"/>
        <v>0</v>
      </c>
      <c r="Y180">
        <f ca="1"/>
        <v>0</v>
      </c>
      <c r="Z180">
        <f ca="1"/>
        <v>3</v>
      </c>
      <c r="AA180">
        <f ca="1"/>
        <v>0</v>
      </c>
      <c r="AB180">
        <f ca="1"/>
        <v>0</v>
      </c>
      <c r="AC180">
        <f ca="1"/>
        <v>0</v>
      </c>
      <c r="AD180">
        <f ca="1"/>
        <v>0</v>
      </c>
      <c r="AE180">
        <f ca="1"/>
        <v>0</v>
      </c>
      <c r="AF180">
        <f ca="1"/>
        <v>0</v>
      </c>
      <c r="AG180">
        <f ca="1"/>
        <v>0</v>
      </c>
      <c r="AH180">
        <f ca="1"/>
        <v>0</v>
      </c>
      <c r="AI180">
        <f ca="1"/>
        <v>0</v>
      </c>
      <c r="AJ180">
        <f ca="1"/>
        <v>0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  <c r="AQ180">
        <f ca="1"/>
        <v>0</v>
      </c>
      <c r="AR180">
        <f ca="1"/>
        <v>0</v>
      </c>
      <c r="AS180">
        <f ca="1"/>
        <v>0</v>
      </c>
      <c r="AT180">
        <f ca="1"/>
        <v>0</v>
      </c>
      <c r="AU180">
        <f ca="1"/>
        <v>0</v>
      </c>
      <c r="AV180">
        <f ca="1"/>
        <v>0</v>
      </c>
      <c r="AW180">
        <f ca="1"/>
        <v>0</v>
      </c>
      <c r="AX180">
        <f ca="1"/>
        <v>0</v>
      </c>
      <c r="AY180">
        <f ca="1"/>
        <v>0</v>
      </c>
      <c r="AZ180">
        <f ca="1"/>
        <v>0</v>
      </c>
      <c r="BA180">
        <f ca="1"/>
        <v>0</v>
      </c>
      <c r="BB180">
        <f ca="1"/>
        <v>0</v>
      </c>
      <c r="BC180">
        <f ca="1"/>
        <v>0</v>
      </c>
      <c r="BD180">
        <f ca="1"/>
        <v>0</v>
      </c>
      <c r="BE180">
        <f ca="1"/>
        <v>0</v>
      </c>
      <c r="BF180">
        <f ca="1"/>
        <v>0</v>
      </c>
      <c r="BG180">
        <f ca="1"/>
        <v>0</v>
      </c>
      <c r="BH180">
        <f ca="1"/>
        <v>0</v>
      </c>
      <c r="BI180">
        <f ca="1"/>
        <v>0</v>
      </c>
      <c r="BJ180">
        <f ca="1"/>
        <v>0</v>
      </c>
      <c r="BK180">
        <f ca="1"/>
        <v>0</v>
      </c>
      <c r="BL180">
        <f ca="1"/>
        <v>0</v>
      </c>
      <c r="BM180">
        <f ca="1"/>
        <v>0</v>
      </c>
      <c r="BN180">
        <f ca="1"/>
        <v>0</v>
      </c>
      <c r="BO180">
        <f ca="1"/>
        <v>0</v>
      </c>
      <c r="BP180">
        <f ca="1"/>
        <v>0</v>
      </c>
      <c r="BQ180">
        <f ca="1"/>
        <v>0</v>
      </c>
      <c r="BR180" t="str">
        <f ca="1"/>
        <v/>
      </c>
      <c r="BS180">
        <f ca="1"/>
        <v>0</v>
      </c>
      <c r="BT180">
        <f ca="1"/>
        <v>0</v>
      </c>
      <c r="BU180" t="b">
        <f ca="1"/>
        <v>0</v>
      </c>
      <c r="BV180" t="b">
        <f ca="1"/>
        <v>0</v>
      </c>
      <c r="BW180">
        <f ca="1"/>
        <v>0</v>
      </c>
      <c r="BX180">
        <f ca="1"/>
        <v>0</v>
      </c>
      <c r="BY180">
        <f ca="1"/>
        <v>0</v>
      </c>
      <c r="BZ180">
        <f ca="1"/>
        <v>0</v>
      </c>
      <c r="CA180">
        <f ca="1"/>
        <v>0</v>
      </c>
      <c r="CB180">
        <f ca="1"/>
        <v>0</v>
      </c>
      <c r="CC180" t="b">
        <f ca="1"/>
        <v>0</v>
      </c>
      <c r="CD180" t="b">
        <f ca="1"/>
        <v>1</v>
      </c>
      <c r="CE180">
        <f ca="1"/>
        <v>0</v>
      </c>
      <c r="CF180">
        <f ca="1"/>
        <v>0</v>
      </c>
      <c r="CG180">
        <f ca="1"/>
        <v>0</v>
      </c>
      <c r="CH180">
        <f ca="1"/>
        <v>105</v>
      </c>
      <c r="CI180">
        <f ca="1"/>
        <v>75</v>
      </c>
      <c r="CJ180">
        <f ca="1"/>
        <v>0</v>
      </c>
      <c r="CK180">
        <f ca="1"/>
        <v>0</v>
      </c>
      <c r="CL180">
        <f ca="1"/>
        <v>0</v>
      </c>
      <c r="CM180">
        <f ca="1"/>
        <v>0</v>
      </c>
      <c r="CN180">
        <f ca="1"/>
        <v>0</v>
      </c>
      <c r="CO180">
        <f ca="1"/>
        <v>0</v>
      </c>
      <c r="CP180">
        <f ca="1"/>
        <v>0</v>
      </c>
      <c r="CQ180">
        <f ca="1"/>
        <v>0</v>
      </c>
      <c r="CR180">
        <f ca="1"/>
        <v>0</v>
      </c>
      <c r="CS180">
        <f ca="1"/>
        <v>0</v>
      </c>
      <c r="CT180">
        <f ca="1"/>
        <v>0</v>
      </c>
      <c r="CU180" t="b">
        <f ca="1"/>
        <v>1</v>
      </c>
      <c r="CV180" t="b">
        <f ca="1"/>
        <v>0</v>
      </c>
      <c r="CW180">
        <f ca="1"/>
        <v>75</v>
      </c>
      <c r="CX180">
        <f ca="1"/>
        <v>76</v>
      </c>
      <c r="CY180">
        <f ca="1"/>
        <v>0</v>
      </c>
      <c r="CZ180">
        <f ca="1"/>
        <v>0</v>
      </c>
      <c r="DA180">
        <f ca="1"/>
        <v>0</v>
      </c>
      <c r="DB180" t="b">
        <f ca="1"/>
        <v>1</v>
      </c>
      <c r="DC180" t="b">
        <f ca="1"/>
        <v>0</v>
      </c>
      <c r="DD180">
        <f ca="1"/>
        <v>0</v>
      </c>
      <c r="DE180" t="b">
        <f ca="1"/>
        <v>0</v>
      </c>
      <c r="DF180">
        <f ca="1"/>
        <v>0</v>
      </c>
    </row>
    <row r="181" spans="1:110" x14ac:dyDescent="0.2">
      <c r="A181" t="str">
        <f ca="1"/>
        <v>6_9 Border</v>
      </c>
      <c r="B181">
        <f ca="1"/>
        <v>4</v>
      </c>
      <c r="C181">
        <f ca="1"/>
        <v>0</v>
      </c>
      <c r="D181">
        <f ca="1"/>
        <v>0</v>
      </c>
      <c r="E181">
        <f ca="1"/>
        <v>0</v>
      </c>
      <c r="F181">
        <f ca="1"/>
        <v>0</v>
      </c>
      <c r="G181">
        <f ca="1"/>
        <v>0</v>
      </c>
      <c r="H181">
        <f ca="1"/>
        <v>0</v>
      </c>
      <c r="I181">
        <f ca="1"/>
        <v>0</v>
      </c>
      <c r="J181">
        <f ca="1"/>
        <v>0</v>
      </c>
      <c r="K181" t="b">
        <f ca="1"/>
        <v>0</v>
      </c>
      <c r="L181" t="b">
        <f ca="1"/>
        <v>0</v>
      </c>
      <c r="M181" t="b">
        <f ca="1"/>
        <v>0</v>
      </c>
      <c r="N181" t="str">
        <f ca="1"/>
        <v>Ace</v>
      </c>
      <c r="O181" t="b">
        <f ca="1"/>
        <v>1</v>
      </c>
      <c r="P181">
        <f ca="1"/>
        <v>0</v>
      </c>
      <c r="Q181">
        <f ca="1"/>
        <v>0</v>
      </c>
      <c r="R181">
        <f ca="1"/>
        <v>0</v>
      </c>
      <c r="S181">
        <f ca="1"/>
        <v>0</v>
      </c>
      <c r="T181">
        <f ca="1"/>
        <v>0</v>
      </c>
      <c r="U181">
        <f ca="1"/>
        <v>0</v>
      </c>
      <c r="V181">
        <f ca="1"/>
        <v>0</v>
      </c>
      <c r="W181">
        <f ca="1"/>
        <v>0</v>
      </c>
      <c r="X181">
        <f ca="1"/>
        <v>0</v>
      </c>
      <c r="Y181">
        <f ca="1"/>
        <v>0</v>
      </c>
      <c r="Z181">
        <f ca="1"/>
        <v>4</v>
      </c>
      <c r="AA181">
        <f ca="1"/>
        <v>0</v>
      </c>
      <c r="AB181">
        <f ca="1"/>
        <v>0</v>
      </c>
      <c r="AC181">
        <f ca="1"/>
        <v>0</v>
      </c>
      <c r="AD181">
        <f ca="1"/>
        <v>0</v>
      </c>
      <c r="AE181">
        <f ca="1"/>
        <v>0</v>
      </c>
      <c r="AF181">
        <f ca="1"/>
        <v>0</v>
      </c>
      <c r="AG181">
        <f ca="1"/>
        <v>0</v>
      </c>
      <c r="AH181">
        <f ca="1"/>
        <v>0</v>
      </c>
      <c r="AI181">
        <f ca="1"/>
        <v>0</v>
      </c>
      <c r="AJ181">
        <f ca="1"/>
        <v>0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  <c r="AQ181">
        <f ca="1"/>
        <v>0</v>
      </c>
      <c r="AR181">
        <f ca="1"/>
        <v>0</v>
      </c>
      <c r="AS181">
        <f ca="1"/>
        <v>0</v>
      </c>
      <c r="AT181">
        <f ca="1"/>
        <v>0</v>
      </c>
      <c r="AU181">
        <f ca="1"/>
        <v>0</v>
      </c>
      <c r="AV181">
        <f ca="1"/>
        <v>0</v>
      </c>
      <c r="AW181">
        <f ca="1"/>
        <v>0</v>
      </c>
      <c r="AX181">
        <f ca="1"/>
        <v>0</v>
      </c>
      <c r="AY181">
        <f ca="1"/>
        <v>0</v>
      </c>
      <c r="AZ181">
        <f ca="1"/>
        <v>0</v>
      </c>
      <c r="BA181">
        <f ca="1"/>
        <v>0</v>
      </c>
      <c r="BB181">
        <f ca="1"/>
        <v>0</v>
      </c>
      <c r="BC181">
        <f ca="1"/>
        <v>0</v>
      </c>
      <c r="BD181">
        <f ca="1"/>
        <v>0</v>
      </c>
      <c r="BE181">
        <f ca="1"/>
        <v>0</v>
      </c>
      <c r="BF181">
        <f ca="1"/>
        <v>0</v>
      </c>
      <c r="BG181">
        <f ca="1"/>
        <v>0</v>
      </c>
      <c r="BH181">
        <f ca="1"/>
        <v>0</v>
      </c>
      <c r="BI181">
        <f ca="1"/>
        <v>0</v>
      </c>
      <c r="BJ181">
        <f ca="1"/>
        <v>0</v>
      </c>
      <c r="BK181">
        <f ca="1"/>
        <v>0</v>
      </c>
      <c r="BL181">
        <f ca="1"/>
        <v>0</v>
      </c>
      <c r="BM181">
        <f ca="1"/>
        <v>0</v>
      </c>
      <c r="BN181">
        <f ca="1"/>
        <v>0</v>
      </c>
      <c r="BO181">
        <f ca="1"/>
        <v>0</v>
      </c>
      <c r="BP181">
        <f ca="1"/>
        <v>0</v>
      </c>
      <c r="BQ181">
        <f ca="1"/>
        <v>0</v>
      </c>
      <c r="BR181" t="str">
        <f ca="1"/>
        <v/>
      </c>
      <c r="BS181">
        <f ca="1"/>
        <v>0</v>
      </c>
      <c r="BT181">
        <f ca="1"/>
        <v>0</v>
      </c>
      <c r="BU181" t="b">
        <f ca="1"/>
        <v>0</v>
      </c>
      <c r="BV181" t="b">
        <f ca="1"/>
        <v>0</v>
      </c>
      <c r="BW181">
        <f ca="1"/>
        <v>0</v>
      </c>
      <c r="BX181">
        <f ca="1"/>
        <v>0</v>
      </c>
      <c r="BY181">
        <f ca="1"/>
        <v>0</v>
      </c>
      <c r="BZ181">
        <f ca="1"/>
        <v>0</v>
      </c>
      <c r="CA181">
        <f ca="1"/>
        <v>2</v>
      </c>
      <c r="CB181">
        <f ca="1"/>
        <v>0</v>
      </c>
      <c r="CC181" t="b">
        <f ca="1"/>
        <v>0</v>
      </c>
      <c r="CD181" t="b">
        <f ca="1"/>
        <v>1</v>
      </c>
      <c r="CE181">
        <f ca="1"/>
        <v>0</v>
      </c>
      <c r="CF181">
        <f ca="1"/>
        <v>0</v>
      </c>
      <c r="CG181">
        <f ca="1"/>
        <v>0</v>
      </c>
      <c r="CH181">
        <f ca="1"/>
        <v>0</v>
      </c>
      <c r="CI181" t="b">
        <f ca="1"/>
        <v>0</v>
      </c>
      <c r="CJ181">
        <f ca="1"/>
        <v>0</v>
      </c>
      <c r="CK181">
        <f ca="1"/>
        <v>0</v>
      </c>
      <c r="CL181">
        <f ca="1"/>
        <v>0</v>
      </c>
      <c r="CM181">
        <f ca="1"/>
        <v>0</v>
      </c>
      <c r="CN181">
        <f ca="1"/>
        <v>0</v>
      </c>
      <c r="CO181">
        <f ca="1"/>
        <v>0</v>
      </c>
      <c r="CP181">
        <f ca="1"/>
        <v>0</v>
      </c>
      <c r="CQ181">
        <f ca="1"/>
        <v>0</v>
      </c>
      <c r="CR181">
        <f ca="1"/>
        <v>0</v>
      </c>
      <c r="CS181">
        <f ca="1"/>
        <v>0</v>
      </c>
      <c r="CT181">
        <f ca="1"/>
        <v>0</v>
      </c>
      <c r="CU181" t="b">
        <f ca="1"/>
        <v>1</v>
      </c>
      <c r="CV181" t="b">
        <f ca="1"/>
        <v>1</v>
      </c>
      <c r="CW181" t="b">
        <f ca="1"/>
        <v>0</v>
      </c>
      <c r="CX181" t="b">
        <f ca="1"/>
        <v>0</v>
      </c>
      <c r="CY181">
        <f ca="1"/>
        <v>2</v>
      </c>
      <c r="CZ181">
        <f ca="1"/>
        <v>1</v>
      </c>
      <c r="DA181">
        <f ca="1"/>
        <v>0</v>
      </c>
      <c r="DB181" t="b">
        <f ca="1"/>
        <v>0</v>
      </c>
      <c r="DC181" t="b">
        <f ca="1"/>
        <v>0</v>
      </c>
      <c r="DD181">
        <f ca="1"/>
        <v>0</v>
      </c>
      <c r="DE181" t="b">
        <f ca="1"/>
        <v>1</v>
      </c>
      <c r="DF181">
        <f ca="1"/>
        <v>0</v>
      </c>
    </row>
    <row r="182" spans="1:110" x14ac:dyDescent="0.2">
      <c r="A182" t="str">
        <f ca="1"/>
        <v>6_9 Border</v>
      </c>
      <c r="B182">
        <f ca="1"/>
        <v>5</v>
      </c>
      <c r="C182">
        <f ca="1"/>
        <v>0</v>
      </c>
      <c r="D182">
        <f ca="1"/>
        <v>0</v>
      </c>
      <c r="E182">
        <f ca="1"/>
        <v>0</v>
      </c>
      <c r="F182">
        <f ca="1"/>
        <v>0</v>
      </c>
      <c r="G182">
        <f ca="1"/>
        <v>0</v>
      </c>
      <c r="H182">
        <f ca="1"/>
        <v>0</v>
      </c>
      <c r="I182">
        <f ca="1"/>
        <v>0</v>
      </c>
      <c r="J182" t="str">
        <f ca="1"/>
        <v>2:14</v>
      </c>
      <c r="K182" t="b">
        <f ca="1"/>
        <v>0</v>
      </c>
      <c r="L182" t="b">
        <f ca="1"/>
        <v>0</v>
      </c>
      <c r="M182" t="b">
        <f ca="1"/>
        <v>0</v>
      </c>
      <c r="N182" t="str">
        <f ca="1"/>
        <v>Ace</v>
      </c>
      <c r="O182" t="b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</v>
      </c>
      <c r="T182">
        <f ca="1"/>
        <v>0</v>
      </c>
      <c r="U182">
        <f ca="1"/>
        <v>0</v>
      </c>
      <c r="V182">
        <f ca="1"/>
        <v>0</v>
      </c>
      <c r="W182">
        <f ca="1"/>
        <v>0</v>
      </c>
      <c r="X182">
        <f ca="1"/>
        <v>0</v>
      </c>
      <c r="Y182">
        <f ca="1"/>
        <v>0</v>
      </c>
      <c r="Z182">
        <f ca="1"/>
        <v>5</v>
      </c>
      <c r="AA182">
        <f ca="1"/>
        <v>0</v>
      </c>
      <c r="AB182">
        <f ca="1"/>
        <v>0</v>
      </c>
      <c r="AC182">
        <f ca="1"/>
        <v>0</v>
      </c>
      <c r="AD182">
        <f ca="1"/>
        <v>0</v>
      </c>
      <c r="AE182">
        <f ca="1"/>
        <v>0</v>
      </c>
      <c r="AF182">
        <f ca="1"/>
        <v>0</v>
      </c>
      <c r="AG182">
        <f ca="1"/>
        <v>0</v>
      </c>
      <c r="AH182">
        <f ca="1"/>
        <v>0</v>
      </c>
      <c r="AI182">
        <f ca="1"/>
        <v>0</v>
      </c>
      <c r="AJ182">
        <f ca="1"/>
        <v>0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  <c r="AQ182">
        <f ca="1"/>
        <v>0</v>
      </c>
      <c r="AR182">
        <f ca="1"/>
        <v>0</v>
      </c>
      <c r="AS182">
        <f ca="1"/>
        <v>0</v>
      </c>
      <c r="AT182">
        <f ca="1"/>
        <v>0</v>
      </c>
      <c r="AU182">
        <f ca="1"/>
        <v>0</v>
      </c>
      <c r="AV182">
        <f ca="1"/>
        <v>0</v>
      </c>
      <c r="AW182">
        <f ca="1"/>
        <v>0</v>
      </c>
      <c r="AX182">
        <f ca="1"/>
        <v>0</v>
      </c>
      <c r="AY182">
        <f ca="1"/>
        <v>0</v>
      </c>
      <c r="AZ182">
        <f ca="1"/>
        <v>0</v>
      </c>
      <c r="BA182">
        <f ca="1"/>
        <v>0</v>
      </c>
      <c r="BB182">
        <f ca="1"/>
        <v>0</v>
      </c>
      <c r="BC182">
        <f ca="1"/>
        <v>0</v>
      </c>
      <c r="BD182">
        <f ca="1"/>
        <v>0</v>
      </c>
      <c r="BE182">
        <f ca="1"/>
        <v>0</v>
      </c>
      <c r="BF182">
        <f ca="1"/>
        <v>0</v>
      </c>
      <c r="BG182">
        <f ca="1"/>
        <v>0</v>
      </c>
      <c r="BH182">
        <f ca="1"/>
        <v>0</v>
      </c>
      <c r="BI182">
        <f ca="1"/>
        <v>0</v>
      </c>
      <c r="BJ182">
        <f ca="1"/>
        <v>0</v>
      </c>
      <c r="BK182">
        <f ca="1"/>
        <v>0</v>
      </c>
      <c r="BL182">
        <f ca="1"/>
        <v>0</v>
      </c>
      <c r="BM182">
        <f ca="1"/>
        <v>0</v>
      </c>
      <c r="BN182">
        <f ca="1"/>
        <v>0</v>
      </c>
      <c r="BO182">
        <f ca="1"/>
        <v>0</v>
      </c>
      <c r="BP182">
        <f ca="1"/>
        <v>0</v>
      </c>
      <c r="BQ182">
        <f ca="1"/>
        <v>0</v>
      </c>
      <c r="BR182" t="str">
        <f ca="1"/>
        <v/>
      </c>
      <c r="BS182">
        <f ca="1"/>
        <v>0</v>
      </c>
      <c r="BT182">
        <f ca="1"/>
        <v>0</v>
      </c>
      <c r="BU182" t="b">
        <f ca="1"/>
        <v>0</v>
      </c>
      <c r="BV182" t="b">
        <f ca="1"/>
        <v>0</v>
      </c>
      <c r="BW182">
        <f ca="1"/>
        <v>0</v>
      </c>
      <c r="BX182">
        <f ca="1"/>
        <v>0</v>
      </c>
      <c r="BY182">
        <f ca="1"/>
        <v>0</v>
      </c>
      <c r="BZ182">
        <f ca="1"/>
        <v>0</v>
      </c>
      <c r="CA182">
        <f ca="1"/>
        <v>0</v>
      </c>
      <c r="CB182">
        <f ca="1"/>
        <v>0</v>
      </c>
      <c r="CC182" t="b">
        <f ca="1"/>
        <v>0</v>
      </c>
      <c r="CD182" t="b">
        <f ca="1"/>
        <v>0</v>
      </c>
      <c r="CE182">
        <f ca="1"/>
        <v>0</v>
      </c>
      <c r="CF182">
        <f ca="1"/>
        <v>0</v>
      </c>
      <c r="CG182">
        <f ca="1"/>
        <v>0</v>
      </c>
      <c r="CH182">
        <f ca="1"/>
        <v>134</v>
      </c>
      <c r="CI182">
        <f ca="1"/>
        <v>46</v>
      </c>
      <c r="CJ182">
        <f ca="1"/>
        <v>0</v>
      </c>
      <c r="CK182">
        <f ca="1"/>
        <v>0</v>
      </c>
      <c r="CL182">
        <f ca="1"/>
        <v>0</v>
      </c>
      <c r="CM182">
        <f ca="1"/>
        <v>0</v>
      </c>
      <c r="CN182">
        <f ca="1"/>
        <v>0</v>
      </c>
      <c r="CO182">
        <f ca="1"/>
        <v>0</v>
      </c>
      <c r="CP182">
        <f ca="1"/>
        <v>0</v>
      </c>
      <c r="CQ182">
        <f ca="1"/>
        <v>0</v>
      </c>
      <c r="CR182">
        <f ca="1"/>
        <v>0</v>
      </c>
      <c r="CS182">
        <f ca="1"/>
        <v>0</v>
      </c>
      <c r="CT182">
        <f ca="1"/>
        <v>0</v>
      </c>
      <c r="CU182" t="b">
        <f ca="1"/>
        <v>0</v>
      </c>
      <c r="CV182" t="b">
        <f ca="1"/>
        <v>0</v>
      </c>
      <c r="CW182">
        <f ca="1"/>
        <v>46</v>
      </c>
      <c r="CX182">
        <f ca="1"/>
        <v>104</v>
      </c>
      <c r="CY182">
        <f ca="1"/>
        <v>0</v>
      </c>
      <c r="CZ182">
        <f ca="1"/>
        <v>0</v>
      </c>
      <c r="DA182">
        <f ca="1"/>
        <v>0</v>
      </c>
      <c r="DB182" t="b">
        <f ca="1"/>
        <v>0</v>
      </c>
      <c r="DC182" t="b">
        <f ca="1"/>
        <v>0</v>
      </c>
      <c r="DD182">
        <f ca="1"/>
        <v>0</v>
      </c>
      <c r="DE182" t="b">
        <f ca="1"/>
        <v>0</v>
      </c>
      <c r="DF182">
        <f ca="1"/>
        <v>0</v>
      </c>
    </row>
    <row r="183" spans="1:110" x14ac:dyDescent="0.2">
      <c r="A183" t="str">
        <f ca="1"/>
        <v>6_9 Border</v>
      </c>
      <c r="B183">
        <f ca="1"/>
        <v>6</v>
      </c>
      <c r="C183">
        <f ca="1"/>
        <v>0</v>
      </c>
      <c r="D183">
        <f ca="1"/>
        <v>0</v>
      </c>
      <c r="E183">
        <f ca="1"/>
        <v>0</v>
      </c>
      <c r="F183">
        <f ca="1"/>
        <v>0</v>
      </c>
      <c r="G183">
        <f ca="1"/>
        <v>0</v>
      </c>
      <c r="H183">
        <f ca="1"/>
        <v>0</v>
      </c>
      <c r="I183">
        <f ca="1"/>
        <v>0</v>
      </c>
      <c r="J183" t="str">
        <f ca="1"/>
        <v>1:42</v>
      </c>
      <c r="K183" t="b">
        <f ca="1"/>
        <v>0</v>
      </c>
      <c r="L183" t="b">
        <f ca="1"/>
        <v>0</v>
      </c>
      <c r="M183" t="b">
        <f ca="1"/>
        <v>0</v>
      </c>
      <c r="N183" t="str">
        <f ca="1"/>
        <v>Ace</v>
      </c>
      <c r="O183" t="b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</v>
      </c>
      <c r="T183">
        <f ca="1"/>
        <v>0</v>
      </c>
      <c r="U183">
        <f ca="1"/>
        <v>0</v>
      </c>
      <c r="V183">
        <f ca="1"/>
        <v>0</v>
      </c>
      <c r="W183">
        <f ca="1"/>
        <v>0</v>
      </c>
      <c r="X183">
        <f ca="1"/>
        <v>0</v>
      </c>
      <c r="Y183">
        <f ca="1"/>
        <v>0</v>
      </c>
      <c r="Z183">
        <f ca="1"/>
        <v>6</v>
      </c>
      <c r="AA183">
        <f ca="1"/>
        <v>0</v>
      </c>
      <c r="AB183">
        <f ca="1"/>
        <v>0</v>
      </c>
      <c r="AC183">
        <f ca="1"/>
        <v>0</v>
      </c>
      <c r="AD183">
        <f ca="1"/>
        <v>0</v>
      </c>
      <c r="AE183">
        <f ca="1"/>
        <v>0</v>
      </c>
      <c r="AF183">
        <f ca="1"/>
        <v>0</v>
      </c>
      <c r="AG183">
        <f ca="1"/>
        <v>0</v>
      </c>
      <c r="AH183">
        <f ca="1"/>
        <v>0</v>
      </c>
      <c r="AI183">
        <f ca="1"/>
        <v>0</v>
      </c>
      <c r="AJ183">
        <f ca="1"/>
        <v>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  <c r="AQ183">
        <f ca="1"/>
        <v>0</v>
      </c>
      <c r="AR183">
        <f ca="1"/>
        <v>0</v>
      </c>
      <c r="AS183">
        <f ca="1"/>
        <v>0</v>
      </c>
      <c r="AT183">
        <f ca="1"/>
        <v>0</v>
      </c>
      <c r="AU183">
        <f ca="1"/>
        <v>0</v>
      </c>
      <c r="AV183">
        <f ca="1"/>
        <v>0</v>
      </c>
      <c r="AW183">
        <f ca="1"/>
        <v>0</v>
      </c>
      <c r="AX183">
        <f ca="1"/>
        <v>0</v>
      </c>
      <c r="AY183">
        <f ca="1"/>
        <v>0</v>
      </c>
      <c r="AZ183">
        <f ca="1"/>
        <v>0</v>
      </c>
      <c r="BA183">
        <f ca="1"/>
        <v>0</v>
      </c>
      <c r="BB183">
        <f ca="1"/>
        <v>0</v>
      </c>
      <c r="BC183">
        <f ca="1"/>
        <v>0</v>
      </c>
      <c r="BD183">
        <f ca="1"/>
        <v>0</v>
      </c>
      <c r="BE183">
        <f ca="1"/>
        <v>0</v>
      </c>
      <c r="BF183">
        <f ca="1"/>
        <v>0</v>
      </c>
      <c r="BG183">
        <f ca="1"/>
        <v>0</v>
      </c>
      <c r="BH183">
        <f ca="1"/>
        <v>0</v>
      </c>
      <c r="BI183">
        <f ca="1"/>
        <v>0</v>
      </c>
      <c r="BJ183">
        <f ca="1"/>
        <v>0</v>
      </c>
      <c r="BK183">
        <f ca="1"/>
        <v>0</v>
      </c>
      <c r="BL183">
        <f ca="1"/>
        <v>0</v>
      </c>
      <c r="BM183">
        <f ca="1"/>
        <v>0</v>
      </c>
      <c r="BN183">
        <f ca="1"/>
        <v>0</v>
      </c>
      <c r="BO183">
        <f ca="1"/>
        <v>0</v>
      </c>
      <c r="BP183">
        <f ca="1"/>
        <v>0</v>
      </c>
      <c r="BQ183">
        <f ca="1"/>
        <v>0</v>
      </c>
      <c r="BR183" t="str">
        <f ca="1"/>
        <v/>
      </c>
      <c r="BS183">
        <f ca="1"/>
        <v>0</v>
      </c>
      <c r="BT183">
        <f ca="1"/>
        <v>0</v>
      </c>
      <c r="BU183" t="b">
        <f ca="1"/>
        <v>0</v>
      </c>
      <c r="BV183" t="b">
        <f ca="1"/>
        <v>0</v>
      </c>
      <c r="BW183">
        <f ca="1"/>
        <v>0</v>
      </c>
      <c r="BX183">
        <f ca="1"/>
        <v>0</v>
      </c>
      <c r="BY183">
        <f ca="1"/>
        <v>0</v>
      </c>
      <c r="BZ183">
        <f ca="1"/>
        <v>0</v>
      </c>
      <c r="CA183">
        <f ca="1"/>
        <v>0</v>
      </c>
      <c r="CB183">
        <f ca="1"/>
        <v>0</v>
      </c>
      <c r="CC183" t="b">
        <f ca="1"/>
        <v>0</v>
      </c>
      <c r="CD183" t="b">
        <f ca="1"/>
        <v>0</v>
      </c>
      <c r="CE183">
        <f ca="1"/>
        <v>0</v>
      </c>
      <c r="CF183">
        <f ca="1"/>
        <v>0</v>
      </c>
      <c r="CG183">
        <f ca="1"/>
        <v>0</v>
      </c>
      <c r="CH183">
        <f ca="1"/>
        <v>102</v>
      </c>
      <c r="CI183">
        <f ca="1"/>
        <v>78</v>
      </c>
      <c r="CJ183">
        <f ca="1"/>
        <v>0</v>
      </c>
      <c r="CK183">
        <f ca="1"/>
        <v>0</v>
      </c>
      <c r="CL183">
        <f ca="1"/>
        <v>0</v>
      </c>
      <c r="CM183">
        <f ca="1"/>
        <v>0</v>
      </c>
      <c r="CN183">
        <f ca="1"/>
        <v>0</v>
      </c>
      <c r="CO183">
        <f ca="1"/>
        <v>0</v>
      </c>
      <c r="CP183">
        <f ca="1"/>
        <v>0</v>
      </c>
      <c r="CQ183">
        <f ca="1"/>
        <v>0</v>
      </c>
      <c r="CR183">
        <f ca="1"/>
        <v>0</v>
      </c>
      <c r="CS183">
        <f ca="1"/>
        <v>0</v>
      </c>
      <c r="CT183">
        <f ca="1"/>
        <v>0</v>
      </c>
      <c r="CU183" t="b">
        <f ca="1"/>
        <v>0</v>
      </c>
      <c r="CV183" t="b">
        <f ca="1"/>
        <v>1</v>
      </c>
      <c r="CW183">
        <f ca="1"/>
        <v>78</v>
      </c>
      <c r="CX183">
        <f ca="1"/>
        <v>95</v>
      </c>
      <c r="CY183">
        <f ca="1"/>
        <v>0</v>
      </c>
      <c r="CZ183">
        <f ca="1"/>
        <v>0</v>
      </c>
      <c r="DA183">
        <f ca="1"/>
        <v>0</v>
      </c>
      <c r="DB183" t="b">
        <f ca="1"/>
        <v>0</v>
      </c>
      <c r="DC183" t="b">
        <f ca="1"/>
        <v>0</v>
      </c>
      <c r="DD183">
        <f ca="1"/>
        <v>0</v>
      </c>
      <c r="DE183" t="b">
        <f ca="1"/>
        <v>0</v>
      </c>
      <c r="DF183">
        <f ca="1"/>
        <v>0</v>
      </c>
    </row>
    <row r="184" spans="1:110" x14ac:dyDescent="0.2">
      <c r="A184" t="str">
        <f ca="1"/>
        <v>6_9 Border</v>
      </c>
      <c r="B184">
        <f ca="1"/>
        <v>7</v>
      </c>
      <c r="C184">
        <f ca="1"/>
        <v>0</v>
      </c>
      <c r="D184">
        <f ca="1"/>
        <v>0</v>
      </c>
      <c r="E184">
        <f ca="1"/>
        <v>0</v>
      </c>
      <c r="F184">
        <f ca="1"/>
        <v>0</v>
      </c>
      <c r="G184">
        <f ca="1"/>
        <v>0</v>
      </c>
      <c r="H184">
        <f ca="1"/>
        <v>0</v>
      </c>
      <c r="I184">
        <f ca="1"/>
        <v>0</v>
      </c>
      <c r="J184" t="str">
        <f ca="1"/>
        <v>2:15</v>
      </c>
      <c r="K184" t="b">
        <f ca="1"/>
        <v>0</v>
      </c>
      <c r="L184" t="b">
        <f ca="1"/>
        <v>0</v>
      </c>
      <c r="M184" t="b">
        <f ca="1"/>
        <v>1</v>
      </c>
      <c r="N184" t="str">
        <f ca="1"/>
        <v>Smoke</v>
      </c>
      <c r="O184" t="b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</v>
      </c>
      <c r="T184">
        <f ca="1"/>
        <v>0</v>
      </c>
      <c r="U184">
        <f ca="1"/>
        <v>0</v>
      </c>
      <c r="V184">
        <f ca="1"/>
        <v>0</v>
      </c>
      <c r="W184">
        <f ca="1"/>
        <v>0</v>
      </c>
      <c r="X184">
        <f ca="1"/>
        <v>0</v>
      </c>
      <c r="Y184">
        <f ca="1"/>
        <v>0</v>
      </c>
      <c r="Z184">
        <f ca="1"/>
        <v>7</v>
      </c>
      <c r="AA184">
        <f ca="1"/>
        <v>0</v>
      </c>
      <c r="AB184">
        <f ca="1"/>
        <v>0</v>
      </c>
      <c r="AC184">
        <f ca="1"/>
        <v>0</v>
      </c>
      <c r="AD184">
        <f ca="1"/>
        <v>0</v>
      </c>
      <c r="AE184">
        <f ca="1"/>
        <v>0</v>
      </c>
      <c r="AF184">
        <f ca="1"/>
        <v>0</v>
      </c>
      <c r="AG184">
        <f ca="1"/>
        <v>0</v>
      </c>
      <c r="AH184">
        <f ca="1"/>
        <v>0</v>
      </c>
      <c r="AI184">
        <f ca="1"/>
        <v>0</v>
      </c>
      <c r="AJ184">
        <f ca="1"/>
        <v>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  <c r="AQ184">
        <f ca="1"/>
        <v>0</v>
      </c>
      <c r="AR184">
        <f ca="1"/>
        <v>0</v>
      </c>
      <c r="AS184">
        <f ca="1"/>
        <v>0</v>
      </c>
      <c r="AT184">
        <f ca="1"/>
        <v>0</v>
      </c>
      <c r="AU184">
        <f ca="1"/>
        <v>0</v>
      </c>
      <c r="AV184">
        <f ca="1"/>
        <v>0</v>
      </c>
      <c r="AW184">
        <f ca="1"/>
        <v>0</v>
      </c>
      <c r="AX184">
        <f ca="1"/>
        <v>0</v>
      </c>
      <c r="AY184">
        <f ca="1"/>
        <v>0</v>
      </c>
      <c r="AZ184">
        <f ca="1"/>
        <v>0</v>
      </c>
      <c r="BA184">
        <f ca="1"/>
        <v>0</v>
      </c>
      <c r="BB184">
        <f ca="1"/>
        <v>0</v>
      </c>
      <c r="BC184">
        <f ca="1"/>
        <v>0</v>
      </c>
      <c r="BD184">
        <f ca="1"/>
        <v>0</v>
      </c>
      <c r="BE184">
        <f ca="1"/>
        <v>0</v>
      </c>
      <c r="BF184">
        <f ca="1"/>
        <v>0</v>
      </c>
      <c r="BG184">
        <f ca="1"/>
        <v>0</v>
      </c>
      <c r="BH184">
        <f ca="1"/>
        <v>0</v>
      </c>
      <c r="BI184">
        <f ca="1"/>
        <v>0</v>
      </c>
      <c r="BJ184">
        <f ca="1"/>
        <v>0</v>
      </c>
      <c r="BK184">
        <f ca="1"/>
        <v>0</v>
      </c>
      <c r="BL184">
        <f ca="1"/>
        <v>0</v>
      </c>
      <c r="BM184">
        <f ca="1"/>
        <v>0</v>
      </c>
      <c r="BN184">
        <f ca="1"/>
        <v>0</v>
      </c>
      <c r="BO184">
        <f ca="1"/>
        <v>0</v>
      </c>
      <c r="BP184">
        <f ca="1"/>
        <v>0</v>
      </c>
      <c r="BQ184">
        <f ca="1"/>
        <v>0</v>
      </c>
      <c r="BR184" t="str">
        <f ca="1"/>
        <v/>
      </c>
      <c r="BS184">
        <f ca="1"/>
        <v>0</v>
      </c>
      <c r="BT184">
        <f ca="1"/>
        <v>0</v>
      </c>
      <c r="BU184" t="b">
        <f ca="1"/>
        <v>0</v>
      </c>
      <c r="BV184" t="b">
        <f ca="1"/>
        <v>0</v>
      </c>
      <c r="BW184">
        <f ca="1"/>
        <v>0</v>
      </c>
      <c r="BX184">
        <f ca="1"/>
        <v>0</v>
      </c>
      <c r="BY184">
        <f ca="1"/>
        <v>0</v>
      </c>
      <c r="BZ184">
        <f ca="1"/>
        <v>0</v>
      </c>
      <c r="CA184">
        <f ca="1"/>
        <v>0</v>
      </c>
      <c r="CB184">
        <f ca="1"/>
        <v>0</v>
      </c>
      <c r="CC184" t="b">
        <f ca="1"/>
        <v>0</v>
      </c>
      <c r="CD184" t="b">
        <f ca="1"/>
        <v>0</v>
      </c>
      <c r="CE184">
        <f ca="1"/>
        <v>0</v>
      </c>
      <c r="CF184">
        <f ca="1"/>
        <v>0</v>
      </c>
      <c r="CG184">
        <f ca="1"/>
        <v>0</v>
      </c>
      <c r="CH184">
        <f ca="1"/>
        <v>135</v>
      </c>
      <c r="CI184">
        <f ca="1"/>
        <v>45</v>
      </c>
      <c r="CJ184">
        <f ca="1"/>
        <v>0</v>
      </c>
      <c r="CK184">
        <f ca="1"/>
        <v>0</v>
      </c>
      <c r="CL184">
        <f ca="1"/>
        <v>0</v>
      </c>
      <c r="CM184">
        <f ca="1"/>
        <v>0</v>
      </c>
      <c r="CN184">
        <f ca="1"/>
        <v>0</v>
      </c>
      <c r="CO184">
        <f ca="1"/>
        <v>0</v>
      </c>
      <c r="CP184">
        <f ca="1"/>
        <v>0</v>
      </c>
      <c r="CQ184">
        <f ca="1"/>
        <v>0</v>
      </c>
      <c r="CR184">
        <f ca="1"/>
        <v>0</v>
      </c>
      <c r="CS184">
        <f ca="1"/>
        <v>0</v>
      </c>
      <c r="CT184">
        <f ca="1"/>
        <v>0</v>
      </c>
      <c r="CU184">
        <f ca="1"/>
        <v>0</v>
      </c>
      <c r="CV184">
        <f ca="1"/>
        <v>0</v>
      </c>
      <c r="CW184">
        <f ca="1"/>
        <v>0</v>
      </c>
      <c r="CX184">
        <f ca="1"/>
        <v>0</v>
      </c>
      <c r="CY184">
        <f ca="1"/>
        <v>0</v>
      </c>
      <c r="CZ184">
        <f ca="1"/>
        <v>0</v>
      </c>
      <c r="DA184">
        <f ca="1"/>
        <v>0</v>
      </c>
      <c r="DB184" t="b">
        <f ca="1"/>
        <v>0</v>
      </c>
      <c r="DC184" t="b">
        <f ca="1"/>
        <v>0</v>
      </c>
      <c r="DD184">
        <f ca="1"/>
        <v>0</v>
      </c>
      <c r="DE184" t="b">
        <f ca="1"/>
        <v>0</v>
      </c>
      <c r="DF184">
        <f ca="1"/>
        <v>0</v>
      </c>
    </row>
    <row r="185" spans="1:110" x14ac:dyDescent="0.2">
      <c r="A185" t="str">
        <f ca="1"/>
        <v>6_9 Border</v>
      </c>
      <c r="B185">
        <f ca="1"/>
        <v>8</v>
      </c>
      <c r="C185">
        <f ca="1"/>
        <v>0</v>
      </c>
      <c r="D185">
        <f ca="1"/>
        <v>0</v>
      </c>
      <c r="E185">
        <f ca="1"/>
        <v>0</v>
      </c>
      <c r="F185">
        <f ca="1"/>
        <v>0</v>
      </c>
      <c r="G185">
        <f ca="1"/>
        <v>0</v>
      </c>
      <c r="H185">
        <f ca="1"/>
        <v>0</v>
      </c>
      <c r="I185">
        <f ca="1"/>
        <v>0</v>
      </c>
      <c r="J185" t="str">
        <f ca="1"/>
        <v>0:59</v>
      </c>
      <c r="K185" t="b">
        <f ca="1"/>
        <v>0</v>
      </c>
      <c r="L185" t="b">
        <f ca="1"/>
        <v>0</v>
      </c>
      <c r="M185" t="b">
        <f ca="1"/>
        <v>0</v>
      </c>
      <c r="N185" t="str">
        <f ca="1"/>
        <v>Smoke</v>
      </c>
      <c r="O185" t="b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</v>
      </c>
      <c r="T185">
        <f ca="1"/>
        <v>0</v>
      </c>
      <c r="U185">
        <f ca="1"/>
        <v>0</v>
      </c>
      <c r="V185">
        <f ca="1"/>
        <v>0</v>
      </c>
      <c r="W185">
        <f ca="1"/>
        <v>0</v>
      </c>
      <c r="X185">
        <f ca="1"/>
        <v>0</v>
      </c>
      <c r="Y185">
        <f ca="1"/>
        <v>0</v>
      </c>
      <c r="Z185">
        <f ca="1"/>
        <v>8</v>
      </c>
      <c r="AA185">
        <f ca="1"/>
        <v>0</v>
      </c>
      <c r="AB185">
        <f ca="1"/>
        <v>0</v>
      </c>
      <c r="AC185">
        <f ca="1"/>
        <v>0</v>
      </c>
      <c r="AD185">
        <f ca="1"/>
        <v>0</v>
      </c>
      <c r="AE185">
        <f ca="1"/>
        <v>0</v>
      </c>
      <c r="AF185">
        <f ca="1"/>
        <v>0</v>
      </c>
      <c r="AG185">
        <f ca="1"/>
        <v>0</v>
      </c>
      <c r="AH185">
        <f ca="1"/>
        <v>0</v>
      </c>
      <c r="AI185">
        <f ca="1"/>
        <v>0</v>
      </c>
      <c r="AJ185">
        <f ca="1"/>
        <v>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  <c r="AQ185">
        <f ca="1"/>
        <v>0</v>
      </c>
      <c r="AR185">
        <f ca="1"/>
        <v>0</v>
      </c>
      <c r="AS185">
        <f ca="1"/>
        <v>0</v>
      </c>
      <c r="AT185">
        <f ca="1"/>
        <v>0</v>
      </c>
      <c r="AU185">
        <f ca="1"/>
        <v>0</v>
      </c>
      <c r="AV185">
        <f ca="1"/>
        <v>0</v>
      </c>
      <c r="AW185">
        <f ca="1"/>
        <v>0</v>
      </c>
      <c r="AX185">
        <f ca="1"/>
        <v>0</v>
      </c>
      <c r="AY185">
        <f ca="1"/>
        <v>0</v>
      </c>
      <c r="AZ185">
        <f ca="1"/>
        <v>0</v>
      </c>
      <c r="BA185">
        <f ca="1"/>
        <v>0</v>
      </c>
      <c r="BB185">
        <f ca="1"/>
        <v>0</v>
      </c>
      <c r="BC185">
        <f ca="1"/>
        <v>0</v>
      </c>
      <c r="BD185">
        <f ca="1"/>
        <v>0</v>
      </c>
      <c r="BE185">
        <f ca="1"/>
        <v>0</v>
      </c>
      <c r="BF185">
        <f ca="1"/>
        <v>0</v>
      </c>
      <c r="BG185">
        <f ca="1"/>
        <v>0</v>
      </c>
      <c r="BH185">
        <f ca="1"/>
        <v>0</v>
      </c>
      <c r="BI185">
        <f ca="1"/>
        <v>0</v>
      </c>
      <c r="BJ185">
        <f ca="1"/>
        <v>0</v>
      </c>
      <c r="BK185">
        <f ca="1"/>
        <v>0</v>
      </c>
      <c r="BL185">
        <f ca="1"/>
        <v>0</v>
      </c>
      <c r="BM185">
        <f ca="1"/>
        <v>0</v>
      </c>
      <c r="BN185">
        <f ca="1"/>
        <v>0</v>
      </c>
      <c r="BO185">
        <f ca="1"/>
        <v>0</v>
      </c>
      <c r="BP185">
        <f ca="1"/>
        <v>0</v>
      </c>
      <c r="BQ185">
        <f ca="1"/>
        <v>0</v>
      </c>
      <c r="BR185" t="str">
        <f ca="1"/>
        <v/>
      </c>
      <c r="BS185">
        <f ca="1"/>
        <v>0</v>
      </c>
      <c r="BT185">
        <f ca="1"/>
        <v>0</v>
      </c>
      <c r="BU185" t="b">
        <f ca="1"/>
        <v>0</v>
      </c>
      <c r="BV185" t="b">
        <f ca="1"/>
        <v>0</v>
      </c>
      <c r="BW185">
        <f ca="1"/>
        <v>0</v>
      </c>
      <c r="BX185">
        <f ca="1"/>
        <v>0</v>
      </c>
      <c r="BY185">
        <f ca="1"/>
        <v>0</v>
      </c>
      <c r="BZ185">
        <f ca="1"/>
        <v>0</v>
      </c>
      <c r="CA185">
        <f ca="1"/>
        <v>0</v>
      </c>
      <c r="CB185">
        <f ca="1"/>
        <v>0</v>
      </c>
      <c r="CC185" t="b">
        <f ca="1"/>
        <v>0</v>
      </c>
      <c r="CD185" t="b">
        <f ca="1"/>
        <v>0</v>
      </c>
      <c r="CE185">
        <f ca="1"/>
        <v>0</v>
      </c>
      <c r="CF185">
        <f ca="1"/>
        <v>0</v>
      </c>
      <c r="CG185">
        <f ca="1"/>
        <v>0</v>
      </c>
      <c r="CH185">
        <f ca="1"/>
        <v>59</v>
      </c>
      <c r="CI185">
        <f ca="1"/>
        <v>121</v>
      </c>
      <c r="CJ185">
        <f ca="1"/>
        <v>0</v>
      </c>
      <c r="CK185">
        <f ca="1"/>
        <v>0</v>
      </c>
      <c r="CL185">
        <f ca="1"/>
        <v>0</v>
      </c>
      <c r="CM185">
        <f ca="1"/>
        <v>0</v>
      </c>
      <c r="CN185">
        <f ca="1"/>
        <v>0</v>
      </c>
      <c r="CO185">
        <f ca="1"/>
        <v>0</v>
      </c>
      <c r="CP185">
        <f ca="1"/>
        <v>0</v>
      </c>
      <c r="CQ185">
        <f ca="1"/>
        <v>0</v>
      </c>
      <c r="CR185">
        <f ca="1"/>
        <v>0</v>
      </c>
      <c r="CS185">
        <f ca="1"/>
        <v>0</v>
      </c>
      <c r="CT185">
        <f ca="1"/>
        <v>0</v>
      </c>
      <c r="CU185">
        <f ca="1"/>
        <v>0</v>
      </c>
      <c r="CV185">
        <f ca="1"/>
        <v>0</v>
      </c>
      <c r="CW185">
        <f ca="1"/>
        <v>0</v>
      </c>
      <c r="CX185">
        <f ca="1"/>
        <v>0</v>
      </c>
      <c r="CY185">
        <f ca="1"/>
        <v>0</v>
      </c>
      <c r="CZ185">
        <f ca="1"/>
        <v>0</v>
      </c>
      <c r="DA185">
        <f ca="1"/>
        <v>0</v>
      </c>
      <c r="DB185" t="b">
        <f ca="1"/>
        <v>0</v>
      </c>
      <c r="DC185" t="b">
        <f ca="1"/>
        <v>0</v>
      </c>
      <c r="DD185">
        <f ca="1"/>
        <v>0</v>
      </c>
      <c r="DE185" t="b">
        <f ca="1"/>
        <v>0</v>
      </c>
      <c r="DF185">
        <f ca="1"/>
        <v>0</v>
      </c>
    </row>
    <row r="186" spans="1:110" x14ac:dyDescent="0.2">
      <c r="A186" t="str">
        <f ca="1"/>
        <v>6_9 Border</v>
      </c>
      <c r="B186">
        <f ca="1"/>
        <v>9</v>
      </c>
      <c r="C186">
        <f ca="1"/>
        <v>0</v>
      </c>
      <c r="D186">
        <f ca="1"/>
        <v>0</v>
      </c>
      <c r="E186">
        <f ca="1"/>
        <v>0</v>
      </c>
      <c r="F186">
        <f ca="1"/>
        <v>0</v>
      </c>
      <c r="G186">
        <f ca="1"/>
        <v>0</v>
      </c>
      <c r="H186">
        <f ca="1"/>
        <v>0</v>
      </c>
      <c r="I186">
        <f ca="1"/>
        <v>0</v>
      </c>
      <c r="J186" t="str">
        <f ca="1"/>
        <v>1:44</v>
      </c>
      <c r="K186" t="b">
        <f ca="1"/>
        <v>0</v>
      </c>
      <c r="L186" t="b">
        <f ca="1"/>
        <v>0</v>
      </c>
      <c r="M186" t="b">
        <f ca="1"/>
        <v>0</v>
      </c>
      <c r="N186" t="str">
        <f ca="1"/>
        <v>Mute</v>
      </c>
      <c r="O186" t="b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</v>
      </c>
      <c r="T186">
        <f ca="1"/>
        <v>0</v>
      </c>
      <c r="U186">
        <f ca="1"/>
        <v>0</v>
      </c>
      <c r="V186">
        <f ca="1"/>
        <v>0</v>
      </c>
      <c r="W186">
        <f ca="1"/>
        <v>0</v>
      </c>
      <c r="X186">
        <f ca="1"/>
        <v>0</v>
      </c>
      <c r="Y186">
        <f ca="1"/>
        <v>0</v>
      </c>
      <c r="Z186">
        <f ca="1"/>
        <v>9</v>
      </c>
      <c r="AA186">
        <f ca="1"/>
        <v>0</v>
      </c>
      <c r="AB186">
        <f ca="1"/>
        <v>0</v>
      </c>
      <c r="AC186">
        <f ca="1"/>
        <v>0</v>
      </c>
      <c r="AD186">
        <f ca="1"/>
        <v>0</v>
      </c>
      <c r="AE186">
        <f ca="1"/>
        <v>0</v>
      </c>
      <c r="AF186">
        <f ca="1"/>
        <v>0</v>
      </c>
      <c r="AG186">
        <f ca="1"/>
        <v>0</v>
      </c>
      <c r="AH186">
        <f ca="1"/>
        <v>0</v>
      </c>
      <c r="AI186">
        <f ca="1"/>
        <v>0</v>
      </c>
      <c r="AJ186">
        <f ca="1"/>
        <v>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  <c r="AQ186">
        <f ca="1"/>
        <v>0</v>
      </c>
      <c r="AR186">
        <f ca="1"/>
        <v>0</v>
      </c>
      <c r="AS186">
        <f ca="1"/>
        <v>0</v>
      </c>
      <c r="AT186">
        <f ca="1"/>
        <v>0</v>
      </c>
      <c r="AU186">
        <f ca="1"/>
        <v>0</v>
      </c>
      <c r="AV186">
        <f ca="1"/>
        <v>0</v>
      </c>
      <c r="AW186">
        <f ca="1"/>
        <v>0</v>
      </c>
      <c r="AX186">
        <f ca="1"/>
        <v>0</v>
      </c>
      <c r="AY186">
        <f ca="1"/>
        <v>0</v>
      </c>
      <c r="AZ186">
        <f ca="1"/>
        <v>0</v>
      </c>
      <c r="BA186">
        <f ca="1"/>
        <v>0</v>
      </c>
      <c r="BB186">
        <f ca="1"/>
        <v>0</v>
      </c>
      <c r="BC186">
        <f ca="1"/>
        <v>0</v>
      </c>
      <c r="BD186">
        <f ca="1"/>
        <v>0</v>
      </c>
      <c r="BE186">
        <f ca="1"/>
        <v>0</v>
      </c>
      <c r="BF186">
        <f ca="1"/>
        <v>0</v>
      </c>
      <c r="BG186">
        <f ca="1"/>
        <v>0</v>
      </c>
      <c r="BH186">
        <f ca="1"/>
        <v>0</v>
      </c>
      <c r="BI186">
        <f ca="1"/>
        <v>0</v>
      </c>
      <c r="BJ186">
        <f ca="1"/>
        <v>0</v>
      </c>
      <c r="BK186">
        <f ca="1"/>
        <v>0</v>
      </c>
      <c r="BL186">
        <f ca="1"/>
        <v>0</v>
      </c>
      <c r="BM186">
        <f ca="1"/>
        <v>0</v>
      </c>
      <c r="BN186">
        <f ca="1"/>
        <v>0</v>
      </c>
      <c r="BO186">
        <f ca="1"/>
        <v>0</v>
      </c>
      <c r="BP186">
        <f ca="1"/>
        <v>0</v>
      </c>
      <c r="BQ186">
        <f ca="1"/>
        <v>0</v>
      </c>
      <c r="BR186" t="str">
        <f ca="1"/>
        <v/>
      </c>
      <c r="BS186">
        <f ca="1"/>
        <v>0</v>
      </c>
      <c r="BT186">
        <f ca="1"/>
        <v>0</v>
      </c>
      <c r="BU186" t="b">
        <f ca="1"/>
        <v>0</v>
      </c>
      <c r="BV186" t="b">
        <f ca="1"/>
        <v>0</v>
      </c>
      <c r="BW186">
        <f ca="1"/>
        <v>0</v>
      </c>
      <c r="BX186">
        <f ca="1"/>
        <v>0</v>
      </c>
      <c r="BY186">
        <f ca="1"/>
        <v>0</v>
      </c>
      <c r="BZ186">
        <f ca="1"/>
        <v>0</v>
      </c>
      <c r="CA186">
        <f ca="1"/>
        <v>0</v>
      </c>
      <c r="CB186">
        <f ca="1"/>
        <v>0</v>
      </c>
      <c r="CC186" t="b">
        <f ca="1"/>
        <v>0</v>
      </c>
      <c r="CD186" t="b">
        <f ca="1"/>
        <v>0</v>
      </c>
      <c r="CE186">
        <f ca="1"/>
        <v>0</v>
      </c>
      <c r="CF186">
        <f ca="1"/>
        <v>0</v>
      </c>
      <c r="CG186">
        <f ca="1"/>
        <v>0</v>
      </c>
      <c r="CH186">
        <f ca="1"/>
        <v>104</v>
      </c>
      <c r="CI186">
        <f ca="1"/>
        <v>76</v>
      </c>
      <c r="CJ186">
        <f ca="1"/>
        <v>0</v>
      </c>
      <c r="CK186">
        <f ca="1"/>
        <v>0</v>
      </c>
      <c r="CL186">
        <f ca="1"/>
        <v>0</v>
      </c>
      <c r="CM186">
        <f ca="1"/>
        <v>0</v>
      </c>
      <c r="CN186">
        <f ca="1"/>
        <v>0</v>
      </c>
      <c r="CO186">
        <f ca="1"/>
        <v>0</v>
      </c>
      <c r="CP186">
        <f ca="1"/>
        <v>0</v>
      </c>
      <c r="CQ186">
        <f ca="1"/>
        <v>0</v>
      </c>
      <c r="CR186">
        <f ca="1"/>
        <v>0</v>
      </c>
      <c r="CS186">
        <f ca="1"/>
        <v>0</v>
      </c>
      <c r="CT186">
        <f ca="1"/>
        <v>0</v>
      </c>
      <c r="CU186">
        <f ca="1"/>
        <v>0</v>
      </c>
      <c r="CV186">
        <f ca="1"/>
        <v>0</v>
      </c>
      <c r="CW186">
        <f ca="1"/>
        <v>0</v>
      </c>
      <c r="CX186">
        <f ca="1"/>
        <v>0</v>
      </c>
      <c r="CY186">
        <f ca="1"/>
        <v>0</v>
      </c>
      <c r="CZ186">
        <f ca="1"/>
        <v>0</v>
      </c>
      <c r="DA186">
        <f ca="1"/>
        <v>0</v>
      </c>
      <c r="DB186" t="b">
        <f ca="1"/>
        <v>0</v>
      </c>
      <c r="DC186" t="b">
        <f ca="1"/>
        <v>0</v>
      </c>
      <c r="DD186">
        <f ca="1"/>
        <v>0</v>
      </c>
      <c r="DE186" t="b">
        <f ca="1"/>
        <v>0</v>
      </c>
      <c r="DF186">
        <f ca="1"/>
        <v>0</v>
      </c>
    </row>
    <row r="187" spans="1:110" x14ac:dyDescent="0.2">
      <c r="A187" t="str">
        <f ca="1"/>
        <v>6_9 Border</v>
      </c>
      <c r="B187">
        <f ca="1"/>
        <v>10</v>
      </c>
      <c r="C187">
        <f ca="1"/>
        <v>0</v>
      </c>
      <c r="D187">
        <f ca="1"/>
        <v>0</v>
      </c>
      <c r="E187">
        <f ca="1"/>
        <v>0</v>
      </c>
      <c r="F187">
        <f ca="1"/>
        <v>0</v>
      </c>
      <c r="G187">
        <f ca="1"/>
        <v>0</v>
      </c>
      <c r="H187">
        <f ca="1"/>
        <v>0</v>
      </c>
      <c r="I187">
        <f ca="1"/>
        <v>0</v>
      </c>
      <c r="J187">
        <f ca="1"/>
        <v>0</v>
      </c>
      <c r="K187" t="b">
        <f ca="1"/>
        <v>0</v>
      </c>
      <c r="L187" t="b">
        <f ca="1"/>
        <v>0</v>
      </c>
      <c r="M187" t="b">
        <f ca="1"/>
        <v>0</v>
      </c>
      <c r="N187" t="str">
        <f ca="1"/>
        <v>Mute</v>
      </c>
      <c r="O187" t="b">
        <f ca="1"/>
        <v>0</v>
      </c>
      <c r="P187">
        <f ca="1"/>
        <v>0</v>
      </c>
      <c r="Q187">
        <f ca="1"/>
        <v>0</v>
      </c>
      <c r="R187">
        <f ca="1"/>
        <v>0</v>
      </c>
      <c r="S187">
        <f ca="1"/>
        <v>0</v>
      </c>
      <c r="T187">
        <f ca="1"/>
        <v>0</v>
      </c>
      <c r="U187">
        <f ca="1"/>
        <v>0</v>
      </c>
      <c r="V187">
        <f ca="1"/>
        <v>0</v>
      </c>
      <c r="W187">
        <f ca="1"/>
        <v>0</v>
      </c>
      <c r="X187">
        <f ca="1"/>
        <v>0</v>
      </c>
      <c r="Y187">
        <f ca="1"/>
        <v>0</v>
      </c>
      <c r="Z187">
        <f ca="1"/>
        <v>10</v>
      </c>
      <c r="AA187">
        <f ca="1"/>
        <v>0</v>
      </c>
      <c r="AB187">
        <f ca="1"/>
        <v>0</v>
      </c>
      <c r="AC187">
        <f ca="1"/>
        <v>0</v>
      </c>
      <c r="AD187">
        <f ca="1"/>
        <v>0</v>
      </c>
      <c r="AE187">
        <f ca="1"/>
        <v>0</v>
      </c>
      <c r="AF187">
        <f ca="1"/>
        <v>0</v>
      </c>
      <c r="AG187">
        <f ca="1"/>
        <v>0</v>
      </c>
      <c r="AH187">
        <f ca="1"/>
        <v>0</v>
      </c>
      <c r="AI187">
        <f ca="1"/>
        <v>0</v>
      </c>
      <c r="AJ187">
        <f ca="1"/>
        <v>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  <c r="AQ187">
        <f ca="1"/>
        <v>0</v>
      </c>
      <c r="AR187">
        <f ca="1"/>
        <v>0</v>
      </c>
      <c r="AS187">
        <f ca="1"/>
        <v>0</v>
      </c>
      <c r="AT187">
        <f ca="1"/>
        <v>0</v>
      </c>
      <c r="AU187">
        <f ca="1"/>
        <v>0</v>
      </c>
      <c r="AV187">
        <f ca="1"/>
        <v>0</v>
      </c>
      <c r="AW187">
        <f ca="1"/>
        <v>0</v>
      </c>
      <c r="AX187">
        <f ca="1"/>
        <v>0</v>
      </c>
      <c r="AY187">
        <f ca="1"/>
        <v>0</v>
      </c>
      <c r="AZ187">
        <f ca="1"/>
        <v>0</v>
      </c>
      <c r="BA187">
        <f ca="1"/>
        <v>0</v>
      </c>
      <c r="BB187">
        <f ca="1"/>
        <v>0</v>
      </c>
      <c r="BC187">
        <f ca="1"/>
        <v>0</v>
      </c>
      <c r="BD187">
        <f ca="1"/>
        <v>0</v>
      </c>
      <c r="BE187">
        <f ca="1"/>
        <v>0</v>
      </c>
      <c r="BF187">
        <f ca="1"/>
        <v>0</v>
      </c>
      <c r="BG187">
        <f ca="1"/>
        <v>0</v>
      </c>
      <c r="BH187">
        <f ca="1"/>
        <v>0</v>
      </c>
      <c r="BI187">
        <f ca="1"/>
        <v>0</v>
      </c>
      <c r="BJ187">
        <f ca="1"/>
        <v>0</v>
      </c>
      <c r="BK187">
        <f ca="1"/>
        <v>0</v>
      </c>
      <c r="BL187">
        <f ca="1"/>
        <v>0</v>
      </c>
      <c r="BM187">
        <f ca="1"/>
        <v>0</v>
      </c>
      <c r="BN187">
        <f ca="1"/>
        <v>0</v>
      </c>
      <c r="BO187">
        <f ca="1"/>
        <v>0</v>
      </c>
      <c r="BP187">
        <f ca="1"/>
        <v>0</v>
      </c>
      <c r="BQ187">
        <f ca="1"/>
        <v>0</v>
      </c>
      <c r="BR187" t="str">
        <f ca="1"/>
        <v/>
      </c>
      <c r="BS187">
        <f ca="1"/>
        <v>0</v>
      </c>
      <c r="BT187">
        <f ca="1"/>
        <v>0</v>
      </c>
      <c r="BU187" t="b">
        <f ca="1"/>
        <v>0</v>
      </c>
      <c r="BV187" t="b">
        <f ca="1"/>
        <v>0</v>
      </c>
      <c r="BW187">
        <f ca="1"/>
        <v>0</v>
      </c>
      <c r="BX187">
        <f ca="1"/>
        <v>0</v>
      </c>
      <c r="BY187">
        <f ca="1"/>
        <v>0</v>
      </c>
      <c r="BZ187">
        <f ca="1"/>
        <v>0</v>
      </c>
      <c r="CA187">
        <f ca="1"/>
        <v>1</v>
      </c>
      <c r="CB187">
        <f ca="1"/>
        <v>0</v>
      </c>
      <c r="CC187" t="b">
        <f ca="1"/>
        <v>0</v>
      </c>
      <c r="CD187" t="b">
        <f ca="1"/>
        <v>1</v>
      </c>
      <c r="CE187">
        <f ca="1"/>
        <v>0</v>
      </c>
      <c r="CF187">
        <f ca="1"/>
        <v>0</v>
      </c>
      <c r="CG187">
        <f ca="1"/>
        <v>0</v>
      </c>
      <c r="CH187">
        <f ca="1"/>
        <v>0</v>
      </c>
      <c r="CI187" t="b">
        <f ca="1"/>
        <v>0</v>
      </c>
      <c r="CJ187">
        <f ca="1"/>
        <v>0</v>
      </c>
      <c r="CK187">
        <f ca="1"/>
        <v>0</v>
      </c>
      <c r="CL187">
        <f ca="1"/>
        <v>0</v>
      </c>
      <c r="CM187">
        <f ca="1"/>
        <v>0</v>
      </c>
      <c r="CN187">
        <f ca="1"/>
        <v>0</v>
      </c>
      <c r="CO187">
        <f ca="1"/>
        <v>0</v>
      </c>
      <c r="CP187">
        <f ca="1"/>
        <v>0</v>
      </c>
      <c r="CQ187">
        <f ca="1"/>
        <v>0</v>
      </c>
      <c r="CR187">
        <f ca="1"/>
        <v>0</v>
      </c>
      <c r="CS187">
        <f ca="1"/>
        <v>0</v>
      </c>
      <c r="CT187">
        <f ca="1"/>
        <v>0</v>
      </c>
      <c r="CU187">
        <f ca="1"/>
        <v>0</v>
      </c>
      <c r="CV187">
        <f ca="1"/>
        <v>0</v>
      </c>
      <c r="CW187">
        <f ca="1"/>
        <v>0</v>
      </c>
      <c r="CX187">
        <f ca="1"/>
        <v>0</v>
      </c>
      <c r="CY187">
        <f ca="1"/>
        <v>0</v>
      </c>
      <c r="CZ187">
        <f ca="1"/>
        <v>0</v>
      </c>
      <c r="DA187">
        <f ca="1"/>
        <v>0</v>
      </c>
      <c r="DB187" t="b">
        <f ca="1"/>
        <v>0</v>
      </c>
      <c r="DC187" t="b">
        <f ca="1"/>
        <v>0</v>
      </c>
      <c r="DD187">
        <f ca="1"/>
        <v>0</v>
      </c>
      <c r="DE187" t="b">
        <f ca="1"/>
        <v>0</v>
      </c>
      <c r="DF187">
        <f ca="1"/>
        <v>0</v>
      </c>
    </row>
    <row r="188" spans="1:110" x14ac:dyDescent="0.2">
      <c r="A188" t="str">
        <f ca="1"/>
        <v>6_9 Border</v>
      </c>
      <c r="B188">
        <f ca="1"/>
        <v>11</v>
      </c>
      <c r="C188">
        <f ca="1"/>
        <v>0</v>
      </c>
      <c r="D188">
        <f ca="1"/>
        <v>0</v>
      </c>
      <c r="E188">
        <f ca="1"/>
        <v>0</v>
      </c>
      <c r="F188">
        <f ca="1"/>
        <v>0</v>
      </c>
      <c r="G188">
        <f ca="1"/>
        <v>0</v>
      </c>
      <c r="H188">
        <f ca="1"/>
        <v>0</v>
      </c>
      <c r="I188">
        <f ca="1"/>
        <v>0</v>
      </c>
      <c r="J188" t="str">
        <f ca="1"/>
        <v>1:16</v>
      </c>
      <c r="K188" t="b">
        <f ca="1"/>
        <v>0</v>
      </c>
      <c r="L188" t="b">
        <f ca="1"/>
        <v>0</v>
      </c>
      <c r="M188" t="b">
        <f ca="1"/>
        <v>0</v>
      </c>
      <c r="N188" t="str">
        <f ca="1"/>
        <v>Aruni</v>
      </c>
      <c r="O188" t="b">
        <f ca="1"/>
        <v>0</v>
      </c>
      <c r="P188">
        <f ca="1"/>
        <v>0</v>
      </c>
      <c r="Q188">
        <f ca="1"/>
        <v>0</v>
      </c>
      <c r="R188">
        <f ca="1"/>
        <v>0</v>
      </c>
      <c r="S188">
        <f ca="1"/>
        <v>0</v>
      </c>
      <c r="T188">
        <f ca="1"/>
        <v>0</v>
      </c>
      <c r="U188">
        <f ca="1"/>
        <v>0</v>
      </c>
      <c r="V188">
        <f ca="1"/>
        <v>0</v>
      </c>
      <c r="W188">
        <f ca="1"/>
        <v>0</v>
      </c>
      <c r="X188">
        <f ca="1"/>
        <v>0</v>
      </c>
      <c r="Y188">
        <f ca="1"/>
        <v>0</v>
      </c>
      <c r="Z188">
        <f ca="1"/>
        <v>11</v>
      </c>
      <c r="AA188">
        <f ca="1"/>
        <v>0</v>
      </c>
      <c r="AB188">
        <f ca="1"/>
        <v>0</v>
      </c>
      <c r="AC188">
        <f ca="1"/>
        <v>0</v>
      </c>
      <c r="AD188">
        <f ca="1"/>
        <v>0</v>
      </c>
      <c r="AE188">
        <f ca="1"/>
        <v>0</v>
      </c>
      <c r="AF188">
        <f ca="1"/>
        <v>0</v>
      </c>
      <c r="AG188">
        <f ca="1"/>
        <v>0</v>
      </c>
      <c r="AH188">
        <f ca="1"/>
        <v>0</v>
      </c>
      <c r="AI188">
        <f ca="1"/>
        <v>0</v>
      </c>
      <c r="AJ188">
        <f ca="1"/>
        <v>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  <c r="AQ188">
        <f ca="1"/>
        <v>0</v>
      </c>
      <c r="AR188">
        <f ca="1"/>
        <v>0</v>
      </c>
      <c r="AS188">
        <f ca="1"/>
        <v>0</v>
      </c>
      <c r="AT188">
        <f ca="1"/>
        <v>0</v>
      </c>
      <c r="AU188">
        <f ca="1"/>
        <v>0</v>
      </c>
      <c r="AV188">
        <f ca="1"/>
        <v>0</v>
      </c>
      <c r="AW188">
        <f ca="1"/>
        <v>0</v>
      </c>
      <c r="AX188">
        <f ca="1"/>
        <v>0</v>
      </c>
      <c r="AY188">
        <f ca="1"/>
        <v>0</v>
      </c>
      <c r="AZ188">
        <f ca="1"/>
        <v>0</v>
      </c>
      <c r="BA188">
        <f ca="1"/>
        <v>0</v>
      </c>
      <c r="BB188">
        <f ca="1"/>
        <v>0</v>
      </c>
      <c r="BC188">
        <f ca="1"/>
        <v>0</v>
      </c>
      <c r="BD188">
        <f ca="1"/>
        <v>0</v>
      </c>
      <c r="BE188">
        <f ca="1"/>
        <v>0</v>
      </c>
      <c r="BF188">
        <f ca="1"/>
        <v>0</v>
      </c>
      <c r="BG188">
        <f ca="1"/>
        <v>0</v>
      </c>
      <c r="BH188">
        <f ca="1"/>
        <v>0</v>
      </c>
      <c r="BI188">
        <f ca="1"/>
        <v>0</v>
      </c>
      <c r="BJ188">
        <f ca="1"/>
        <v>0</v>
      </c>
      <c r="BK188">
        <f ca="1"/>
        <v>0</v>
      </c>
      <c r="BL188">
        <f ca="1"/>
        <v>0</v>
      </c>
      <c r="BM188">
        <f ca="1"/>
        <v>0</v>
      </c>
      <c r="BN188">
        <f ca="1"/>
        <v>0</v>
      </c>
      <c r="BO188">
        <f ca="1"/>
        <v>0</v>
      </c>
      <c r="BP188">
        <f ca="1"/>
        <v>0</v>
      </c>
      <c r="BQ188">
        <f ca="1"/>
        <v>0</v>
      </c>
      <c r="BR188" t="str">
        <f ca="1"/>
        <v/>
      </c>
      <c r="BS188">
        <f ca="1"/>
        <v>0</v>
      </c>
      <c r="BT188">
        <f ca="1"/>
        <v>0</v>
      </c>
      <c r="BU188" t="b">
        <f ca="1"/>
        <v>0</v>
      </c>
      <c r="BV188" t="b">
        <f ca="1"/>
        <v>0</v>
      </c>
      <c r="BW188">
        <f ca="1"/>
        <v>0</v>
      </c>
      <c r="BX188">
        <f ca="1"/>
        <v>0</v>
      </c>
      <c r="BY188">
        <f ca="1"/>
        <v>0</v>
      </c>
      <c r="BZ188">
        <f ca="1"/>
        <v>0</v>
      </c>
      <c r="CA188">
        <f ca="1"/>
        <v>0</v>
      </c>
      <c r="CB188">
        <f ca="1"/>
        <v>0</v>
      </c>
      <c r="CC188" t="b">
        <f ca="1"/>
        <v>0</v>
      </c>
      <c r="CD188" t="b">
        <f ca="1"/>
        <v>0</v>
      </c>
      <c r="CE188">
        <f ca="1"/>
        <v>0</v>
      </c>
      <c r="CF188">
        <f ca="1"/>
        <v>0</v>
      </c>
      <c r="CG188">
        <f ca="1"/>
        <v>0</v>
      </c>
      <c r="CH188">
        <f ca="1"/>
        <v>76</v>
      </c>
      <c r="CI188">
        <f ca="1"/>
        <v>104</v>
      </c>
      <c r="CJ188">
        <f ca="1"/>
        <v>0</v>
      </c>
      <c r="CK188">
        <f ca="1"/>
        <v>0</v>
      </c>
      <c r="CL188">
        <f ca="1"/>
        <v>0</v>
      </c>
      <c r="CM188">
        <f ca="1"/>
        <v>0</v>
      </c>
      <c r="CN188">
        <f ca="1"/>
        <v>0</v>
      </c>
      <c r="CO188">
        <f ca="1"/>
        <v>0</v>
      </c>
      <c r="CP188">
        <f ca="1"/>
        <v>0</v>
      </c>
      <c r="CQ188">
        <f ca="1"/>
        <v>0</v>
      </c>
      <c r="CR188">
        <f ca="1"/>
        <v>0</v>
      </c>
      <c r="CS188">
        <f ca="1"/>
        <v>0</v>
      </c>
      <c r="CT188">
        <f ca="1"/>
        <v>0</v>
      </c>
      <c r="CU188">
        <f ca="1"/>
        <v>0</v>
      </c>
      <c r="CV188">
        <f ca="1"/>
        <v>0</v>
      </c>
      <c r="CW188">
        <f ca="1"/>
        <v>0</v>
      </c>
      <c r="CX188">
        <f ca="1"/>
        <v>0</v>
      </c>
      <c r="CY188">
        <f ca="1"/>
        <v>0</v>
      </c>
      <c r="CZ188">
        <f ca="1"/>
        <v>0</v>
      </c>
      <c r="DA188">
        <f ca="1"/>
        <v>0</v>
      </c>
      <c r="DB188" t="b">
        <f ca="1"/>
        <v>0</v>
      </c>
      <c r="DC188" t="b">
        <f ca="1"/>
        <v>0</v>
      </c>
      <c r="DD188">
        <f ca="1"/>
        <v>0</v>
      </c>
      <c r="DE188" t="b">
        <f ca="1"/>
        <v>0</v>
      </c>
      <c r="DF188">
        <f ca="1"/>
        <v>0</v>
      </c>
    </row>
    <row r="189" spans="1:110" x14ac:dyDescent="0.2">
      <c r="A189" t="str">
        <f ca="1"/>
        <v>6_9 Border</v>
      </c>
      <c r="B189">
        <f ca="1"/>
        <v>12</v>
      </c>
      <c r="C189">
        <f ca="1"/>
        <v>0</v>
      </c>
      <c r="D189">
        <f ca="1"/>
        <v>0</v>
      </c>
      <c r="E189">
        <f ca="1"/>
        <v>0</v>
      </c>
      <c r="F189">
        <f ca="1"/>
        <v>0</v>
      </c>
      <c r="G189">
        <f ca="1"/>
        <v>0</v>
      </c>
      <c r="H189">
        <f ca="1"/>
        <v>0</v>
      </c>
      <c r="I189">
        <f ca="1"/>
        <v>0</v>
      </c>
      <c r="J189" t="str">
        <f ca="1"/>
        <v>1:25</v>
      </c>
      <c r="K189" t="b">
        <f ca="1"/>
        <v>0</v>
      </c>
      <c r="L189" t="b">
        <f ca="1"/>
        <v>1</v>
      </c>
      <c r="M189" t="b">
        <f ca="1"/>
        <v>0</v>
      </c>
      <c r="N189" t="str">
        <f ca="1"/>
        <v>Aruni</v>
      </c>
      <c r="O189" t="b">
        <f ca="1"/>
        <v>0</v>
      </c>
      <c r="P189">
        <f ca="1"/>
        <v>0</v>
      </c>
      <c r="Q189">
        <f ca="1"/>
        <v>0</v>
      </c>
      <c r="R189">
        <f ca="1"/>
        <v>0</v>
      </c>
      <c r="S189">
        <f ca="1"/>
        <v>0</v>
      </c>
      <c r="T189">
        <f ca="1"/>
        <v>0</v>
      </c>
      <c r="U189">
        <f ca="1"/>
        <v>0</v>
      </c>
      <c r="V189">
        <f ca="1"/>
        <v>0</v>
      </c>
      <c r="W189">
        <f ca="1"/>
        <v>0</v>
      </c>
      <c r="X189">
        <f ca="1"/>
        <v>0</v>
      </c>
      <c r="Y189">
        <f ca="1"/>
        <v>0</v>
      </c>
      <c r="Z189">
        <f ca="1"/>
        <v>12</v>
      </c>
      <c r="AA189">
        <f ca="1"/>
        <v>0</v>
      </c>
      <c r="AB189">
        <f ca="1"/>
        <v>0</v>
      </c>
      <c r="AC189">
        <f ca="1"/>
        <v>0</v>
      </c>
      <c r="AD189">
        <f ca="1"/>
        <v>0</v>
      </c>
      <c r="AE189">
        <f ca="1"/>
        <v>0</v>
      </c>
      <c r="AF189">
        <f ca="1"/>
        <v>0</v>
      </c>
      <c r="AG189">
        <f ca="1"/>
        <v>0</v>
      </c>
      <c r="AH189">
        <f ca="1"/>
        <v>0</v>
      </c>
      <c r="AI189">
        <f ca="1"/>
        <v>0</v>
      </c>
      <c r="AJ189">
        <f ca="1"/>
        <v>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  <c r="AQ189">
        <f ca="1"/>
        <v>0</v>
      </c>
      <c r="AR189">
        <f ca="1"/>
        <v>0</v>
      </c>
      <c r="AS189">
        <f ca="1"/>
        <v>0</v>
      </c>
      <c r="AT189">
        <f ca="1"/>
        <v>0</v>
      </c>
      <c r="AU189">
        <f ca="1"/>
        <v>0</v>
      </c>
      <c r="AV189">
        <f ca="1"/>
        <v>0</v>
      </c>
      <c r="AW189">
        <f ca="1"/>
        <v>0</v>
      </c>
      <c r="AX189">
        <f ca="1"/>
        <v>0</v>
      </c>
      <c r="AY189">
        <f ca="1"/>
        <v>0</v>
      </c>
      <c r="AZ189">
        <f ca="1"/>
        <v>0</v>
      </c>
      <c r="BA189">
        <f ca="1"/>
        <v>0</v>
      </c>
      <c r="BB189">
        <f ca="1"/>
        <v>0</v>
      </c>
      <c r="BC189">
        <f ca="1"/>
        <v>0</v>
      </c>
      <c r="BD189">
        <f ca="1"/>
        <v>0</v>
      </c>
      <c r="BE189">
        <f ca="1"/>
        <v>0</v>
      </c>
      <c r="BF189">
        <f ca="1"/>
        <v>0</v>
      </c>
      <c r="BG189">
        <f ca="1"/>
        <v>0</v>
      </c>
      <c r="BH189">
        <f ca="1"/>
        <v>0</v>
      </c>
      <c r="BI189">
        <f ca="1"/>
        <v>0</v>
      </c>
      <c r="BJ189">
        <f ca="1"/>
        <v>0</v>
      </c>
      <c r="BK189">
        <f ca="1"/>
        <v>0</v>
      </c>
      <c r="BL189">
        <f ca="1"/>
        <v>0</v>
      </c>
      <c r="BM189">
        <f ca="1"/>
        <v>0</v>
      </c>
      <c r="BN189">
        <f ca="1"/>
        <v>0</v>
      </c>
      <c r="BO189">
        <f ca="1"/>
        <v>0</v>
      </c>
      <c r="BP189">
        <f ca="1"/>
        <v>0</v>
      </c>
      <c r="BQ189">
        <f ca="1"/>
        <v>0</v>
      </c>
      <c r="BR189" t="str">
        <f ca="1"/>
        <v/>
      </c>
      <c r="BS189">
        <f ca="1"/>
        <v>0</v>
      </c>
      <c r="BT189">
        <f ca="1"/>
        <v>0</v>
      </c>
      <c r="BU189" t="b">
        <f ca="1"/>
        <v>0</v>
      </c>
      <c r="BV189" t="b">
        <f ca="1"/>
        <v>0</v>
      </c>
      <c r="BW189">
        <f ca="1"/>
        <v>0</v>
      </c>
      <c r="BX189">
        <f ca="1"/>
        <v>0</v>
      </c>
      <c r="BY189">
        <f ca="1"/>
        <v>0</v>
      </c>
      <c r="BZ189">
        <f ca="1"/>
        <v>0</v>
      </c>
      <c r="CA189">
        <f ca="1"/>
        <v>0</v>
      </c>
      <c r="CB189">
        <f ca="1"/>
        <v>0</v>
      </c>
      <c r="CC189" t="b">
        <f ca="1"/>
        <v>0</v>
      </c>
      <c r="CD189" t="b">
        <f ca="1"/>
        <v>1</v>
      </c>
      <c r="CE189">
        <f ca="1"/>
        <v>0</v>
      </c>
      <c r="CF189">
        <f ca="1"/>
        <v>0</v>
      </c>
      <c r="CG189">
        <f ca="1"/>
        <v>0</v>
      </c>
      <c r="CH189">
        <f ca="1"/>
        <v>85</v>
      </c>
      <c r="CI189">
        <f ca="1"/>
        <v>95</v>
      </c>
      <c r="CJ189">
        <f ca="1"/>
        <v>0</v>
      </c>
      <c r="CK189">
        <f ca="1"/>
        <v>0</v>
      </c>
      <c r="CL189">
        <f ca="1"/>
        <v>0</v>
      </c>
      <c r="CM189">
        <f ca="1"/>
        <v>0</v>
      </c>
      <c r="CN189">
        <f ca="1"/>
        <v>0</v>
      </c>
      <c r="CO189">
        <f ca="1"/>
        <v>0</v>
      </c>
      <c r="CP189">
        <f ca="1"/>
        <v>0</v>
      </c>
      <c r="CQ189">
        <f ca="1"/>
        <v>0</v>
      </c>
      <c r="CR189">
        <f ca="1"/>
        <v>0</v>
      </c>
      <c r="CS189">
        <f ca="1"/>
        <v>0</v>
      </c>
      <c r="CT189">
        <f ca="1"/>
        <v>0</v>
      </c>
      <c r="CU189">
        <f ca="1"/>
        <v>0</v>
      </c>
      <c r="CV189">
        <f ca="1"/>
        <v>0</v>
      </c>
      <c r="CW189">
        <f ca="1"/>
        <v>0</v>
      </c>
      <c r="CX189">
        <f ca="1"/>
        <v>0</v>
      </c>
      <c r="CY189">
        <f ca="1"/>
        <v>0</v>
      </c>
      <c r="CZ189">
        <f ca="1"/>
        <v>0</v>
      </c>
      <c r="DA189">
        <f ca="1"/>
        <v>0</v>
      </c>
      <c r="DB189" t="b">
        <f ca="1"/>
        <v>1</v>
      </c>
      <c r="DC189" t="b">
        <f ca="1"/>
        <v>0</v>
      </c>
      <c r="DD189">
        <f ca="1"/>
        <v>0</v>
      </c>
      <c r="DE189" t="b">
        <f ca="1"/>
        <v>0</v>
      </c>
      <c r="DF189">
        <f ca="1"/>
        <v>0</v>
      </c>
    </row>
    <row r="190" spans="1:110" x14ac:dyDescent="0.2">
      <c r="A190" t="str">
        <f ca="1"/>
        <v>6_16 Villa</v>
      </c>
      <c r="B190">
        <f ca="1"/>
        <v>1</v>
      </c>
      <c r="C190">
        <f ca="1"/>
        <v>0</v>
      </c>
      <c r="D190">
        <f ca="1"/>
        <v>0</v>
      </c>
      <c r="E190">
        <f ca="1"/>
        <v>0</v>
      </c>
      <c r="F190">
        <f ca="1"/>
        <v>0</v>
      </c>
      <c r="G190">
        <f ca="1"/>
        <v>0</v>
      </c>
      <c r="H190">
        <f ca="1"/>
        <v>0</v>
      </c>
      <c r="I190">
        <f ca="1"/>
        <v>0</v>
      </c>
      <c r="J190" t="str">
        <f ca="1"/>
        <v>1:09</v>
      </c>
      <c r="K190" t="b">
        <f ca="1"/>
        <v>0</v>
      </c>
      <c r="L190" t="b">
        <f ca="1"/>
        <v>0</v>
      </c>
      <c r="M190" t="b">
        <f ca="1"/>
        <v>0</v>
      </c>
      <c r="N190" t="str">
        <f ca="1"/>
        <v>Smoke</v>
      </c>
      <c r="O190" t="b">
        <f ca="1"/>
        <v>0</v>
      </c>
      <c r="P190">
        <f ca="1"/>
        <v>0</v>
      </c>
      <c r="Q190">
        <f ca="1"/>
        <v>0</v>
      </c>
      <c r="R190">
        <f ca="1"/>
        <v>0</v>
      </c>
      <c r="S190">
        <f ca="1"/>
        <v>0</v>
      </c>
      <c r="T190">
        <f ca="1"/>
        <v>0</v>
      </c>
      <c r="U190">
        <f ca="1"/>
        <v>0</v>
      </c>
      <c r="V190">
        <f ca="1"/>
        <v>0</v>
      </c>
      <c r="W190">
        <f ca="1"/>
        <v>0</v>
      </c>
      <c r="X190">
        <f ca="1"/>
        <v>0</v>
      </c>
      <c r="Y190">
        <f ca="1"/>
        <v>0</v>
      </c>
      <c r="Z190">
        <f ca="1"/>
        <v>1</v>
      </c>
      <c r="AA190">
        <f ca="1"/>
        <v>0</v>
      </c>
      <c r="AB190">
        <f ca="1"/>
        <v>0</v>
      </c>
      <c r="AC190">
        <f ca="1"/>
        <v>0</v>
      </c>
      <c r="AD190">
        <f ca="1"/>
        <v>0</v>
      </c>
      <c r="AE190">
        <f ca="1"/>
        <v>0</v>
      </c>
      <c r="AF190">
        <f ca="1"/>
        <v>0</v>
      </c>
      <c r="AG190">
        <f ca="1"/>
        <v>0</v>
      </c>
      <c r="AH190">
        <f ca="1"/>
        <v>0</v>
      </c>
      <c r="AI190">
        <f ca="1"/>
        <v>0</v>
      </c>
      <c r="AJ190">
        <f ca="1"/>
        <v>0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  <c r="AQ190">
        <f ca="1"/>
        <v>0</v>
      </c>
      <c r="AR190">
        <f ca="1"/>
        <v>0</v>
      </c>
      <c r="AS190">
        <f ca="1"/>
        <v>0</v>
      </c>
      <c r="AT190">
        <f ca="1"/>
        <v>0</v>
      </c>
      <c r="AU190">
        <f ca="1"/>
        <v>0</v>
      </c>
      <c r="AV190">
        <f ca="1"/>
        <v>0</v>
      </c>
      <c r="AW190">
        <f ca="1"/>
        <v>0</v>
      </c>
      <c r="AX190">
        <f ca="1"/>
        <v>0</v>
      </c>
      <c r="AY190">
        <f ca="1"/>
        <v>0</v>
      </c>
      <c r="AZ190">
        <f ca="1"/>
        <v>0</v>
      </c>
      <c r="BA190">
        <f ca="1"/>
        <v>0</v>
      </c>
      <c r="BB190">
        <f ca="1"/>
        <v>0</v>
      </c>
      <c r="BC190">
        <f ca="1"/>
        <v>0</v>
      </c>
      <c r="BD190">
        <f ca="1"/>
        <v>0</v>
      </c>
      <c r="BE190">
        <f ca="1"/>
        <v>0</v>
      </c>
      <c r="BF190">
        <f ca="1"/>
        <v>0</v>
      </c>
      <c r="BG190">
        <f ca="1"/>
        <v>0</v>
      </c>
      <c r="BH190">
        <f ca="1"/>
        <v>0</v>
      </c>
      <c r="BI190">
        <f ca="1"/>
        <v>0</v>
      </c>
      <c r="BJ190">
        <f ca="1"/>
        <v>0</v>
      </c>
      <c r="BK190">
        <f ca="1"/>
        <v>0</v>
      </c>
      <c r="BL190">
        <f ca="1"/>
        <v>0</v>
      </c>
      <c r="BM190">
        <f ca="1"/>
        <v>0</v>
      </c>
      <c r="BN190">
        <f ca="1"/>
        <v>0</v>
      </c>
      <c r="BO190">
        <f ca="1"/>
        <v>0</v>
      </c>
      <c r="BP190">
        <f ca="1"/>
        <v>0</v>
      </c>
      <c r="BQ190">
        <f ca="1"/>
        <v>0</v>
      </c>
      <c r="BR190" t="str">
        <f ca="1"/>
        <v/>
      </c>
      <c r="BS190">
        <f ca="1"/>
        <v>0</v>
      </c>
      <c r="BT190">
        <f ca="1"/>
        <v>0</v>
      </c>
      <c r="BU190" t="b">
        <f ca="1"/>
        <v>0</v>
      </c>
      <c r="BV190" t="b">
        <f ca="1"/>
        <v>0</v>
      </c>
      <c r="BW190">
        <f ca="1"/>
        <v>0</v>
      </c>
      <c r="BX190">
        <f ca="1"/>
        <v>0</v>
      </c>
      <c r="BY190">
        <f ca="1"/>
        <v>0</v>
      </c>
      <c r="BZ190">
        <f ca="1"/>
        <v>0</v>
      </c>
      <c r="CA190">
        <f ca="1"/>
        <v>0</v>
      </c>
      <c r="CB190">
        <f ca="1"/>
        <v>0</v>
      </c>
      <c r="CC190" t="b">
        <f ca="1"/>
        <v>0</v>
      </c>
      <c r="CD190" t="b">
        <f ca="1"/>
        <v>0</v>
      </c>
      <c r="CE190">
        <f ca="1"/>
        <v>0</v>
      </c>
      <c r="CF190">
        <f ca="1"/>
        <v>0</v>
      </c>
      <c r="CG190">
        <f ca="1"/>
        <v>0</v>
      </c>
      <c r="CH190">
        <f ca="1"/>
        <v>69</v>
      </c>
      <c r="CI190">
        <f ca="1"/>
        <v>111</v>
      </c>
      <c r="CJ190">
        <f ca="1"/>
        <v>0</v>
      </c>
      <c r="CK190">
        <f ca="1"/>
        <v>0</v>
      </c>
      <c r="CL190">
        <f ca="1"/>
        <v>0</v>
      </c>
      <c r="CM190">
        <f ca="1"/>
        <v>0</v>
      </c>
      <c r="CN190">
        <f ca="1"/>
        <v>0</v>
      </c>
      <c r="CO190">
        <f ca="1"/>
        <v>0</v>
      </c>
      <c r="CP190">
        <f ca="1"/>
        <v>0</v>
      </c>
      <c r="CQ190">
        <f ca="1"/>
        <v>0</v>
      </c>
      <c r="CR190">
        <f ca="1"/>
        <v>0</v>
      </c>
      <c r="CS190">
        <f ca="1"/>
        <v>0</v>
      </c>
      <c r="CT190">
        <f ca="1"/>
        <v>0</v>
      </c>
      <c r="CU190" t="b">
        <f ca="1"/>
        <v>1</v>
      </c>
      <c r="CV190" t="b">
        <f ca="1"/>
        <v>0</v>
      </c>
      <c r="CW190">
        <f ca="1"/>
        <v>59</v>
      </c>
      <c r="CX190">
        <f ca="1"/>
        <v>111</v>
      </c>
      <c r="CY190">
        <f ca="1"/>
        <v>1</v>
      </c>
      <c r="CZ190">
        <f ca="1"/>
        <v>0</v>
      </c>
      <c r="DA190">
        <f ca="1"/>
        <v>0</v>
      </c>
      <c r="DB190" t="b">
        <f ca="1"/>
        <v>0</v>
      </c>
      <c r="DC190" t="b">
        <f ca="1"/>
        <v>0</v>
      </c>
      <c r="DD190">
        <f ca="1"/>
        <v>0</v>
      </c>
      <c r="DE190" t="b">
        <f ca="1"/>
        <v>0</v>
      </c>
      <c r="DF190">
        <f ca="1"/>
        <v>0</v>
      </c>
    </row>
    <row r="191" spans="1:110" x14ac:dyDescent="0.2">
      <c r="A191" t="str">
        <f ca="1"/>
        <v>6_16 Villa</v>
      </c>
      <c r="B191">
        <f ca="1"/>
        <v>2</v>
      </c>
      <c r="C191">
        <f ca="1"/>
        <v>0</v>
      </c>
      <c r="D191">
        <f ca="1"/>
        <v>0</v>
      </c>
      <c r="E191">
        <f ca="1"/>
        <v>0</v>
      </c>
      <c r="F191">
        <f ca="1"/>
        <v>0</v>
      </c>
      <c r="G191">
        <f ca="1"/>
        <v>0</v>
      </c>
      <c r="H191">
        <f ca="1"/>
        <v>0</v>
      </c>
      <c r="I191">
        <f ca="1"/>
        <v>0</v>
      </c>
      <c r="J191">
        <f ca="1"/>
        <v>0</v>
      </c>
      <c r="K191" t="b">
        <f ca="1"/>
        <v>0</v>
      </c>
      <c r="L191" t="b">
        <f ca="1"/>
        <v>0</v>
      </c>
      <c r="M191" t="b">
        <f ca="1"/>
        <v>0</v>
      </c>
      <c r="N191" t="str">
        <f ca="1"/>
        <v>Smoke</v>
      </c>
      <c r="O191" t="b">
        <f ca="1"/>
        <v>0</v>
      </c>
      <c r="P191">
        <f ca="1"/>
        <v>0</v>
      </c>
      <c r="Q191">
        <f ca="1"/>
        <v>0</v>
      </c>
      <c r="R191">
        <f ca="1"/>
        <v>0</v>
      </c>
      <c r="S191">
        <f ca="1"/>
        <v>0</v>
      </c>
      <c r="T191">
        <f ca="1"/>
        <v>0</v>
      </c>
      <c r="U191">
        <f ca="1"/>
        <v>0</v>
      </c>
      <c r="V191">
        <f ca="1"/>
        <v>0</v>
      </c>
      <c r="W191">
        <f ca="1"/>
        <v>0</v>
      </c>
      <c r="X191">
        <f ca="1"/>
        <v>0</v>
      </c>
      <c r="Y191">
        <f ca="1"/>
        <v>0</v>
      </c>
      <c r="Z191">
        <f ca="1"/>
        <v>2</v>
      </c>
      <c r="AA191">
        <f ca="1"/>
        <v>0</v>
      </c>
      <c r="AB191">
        <f ca="1"/>
        <v>0</v>
      </c>
      <c r="AC191">
        <f ca="1"/>
        <v>0</v>
      </c>
      <c r="AD191">
        <f ca="1"/>
        <v>0</v>
      </c>
      <c r="AE191">
        <f ca="1"/>
        <v>0</v>
      </c>
      <c r="AF191">
        <f ca="1"/>
        <v>0</v>
      </c>
      <c r="AG191">
        <f ca="1"/>
        <v>0</v>
      </c>
      <c r="AH191">
        <f ca="1"/>
        <v>0</v>
      </c>
      <c r="AI191">
        <f ca="1"/>
        <v>0</v>
      </c>
      <c r="AJ191">
        <f ca="1"/>
        <v>0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  <c r="AQ191">
        <f ca="1"/>
        <v>0</v>
      </c>
      <c r="AR191">
        <f ca="1"/>
        <v>0</v>
      </c>
      <c r="AS191">
        <f ca="1"/>
        <v>0</v>
      </c>
      <c r="AT191">
        <f ca="1"/>
        <v>0</v>
      </c>
      <c r="AU191">
        <f ca="1"/>
        <v>0</v>
      </c>
      <c r="AV191">
        <f ca="1"/>
        <v>0</v>
      </c>
      <c r="AW191">
        <f ca="1"/>
        <v>0</v>
      </c>
      <c r="AX191">
        <f ca="1"/>
        <v>0</v>
      </c>
      <c r="AY191">
        <f ca="1"/>
        <v>0</v>
      </c>
      <c r="AZ191">
        <f ca="1"/>
        <v>0</v>
      </c>
      <c r="BA191">
        <f ca="1"/>
        <v>0</v>
      </c>
      <c r="BB191">
        <f ca="1"/>
        <v>0</v>
      </c>
      <c r="BC191">
        <f ca="1"/>
        <v>0</v>
      </c>
      <c r="BD191">
        <f ca="1"/>
        <v>0</v>
      </c>
      <c r="BE191">
        <f ca="1"/>
        <v>0</v>
      </c>
      <c r="BF191">
        <f ca="1"/>
        <v>0</v>
      </c>
      <c r="BG191">
        <f ca="1"/>
        <v>0</v>
      </c>
      <c r="BH191">
        <f ca="1"/>
        <v>0</v>
      </c>
      <c r="BI191">
        <f ca="1"/>
        <v>0</v>
      </c>
      <c r="BJ191">
        <f ca="1"/>
        <v>0</v>
      </c>
      <c r="BK191">
        <f ca="1"/>
        <v>0</v>
      </c>
      <c r="BL191">
        <f ca="1"/>
        <v>0</v>
      </c>
      <c r="BM191">
        <f ca="1"/>
        <v>0</v>
      </c>
      <c r="BN191">
        <f ca="1"/>
        <v>0</v>
      </c>
      <c r="BO191">
        <f ca="1"/>
        <v>0</v>
      </c>
      <c r="BP191">
        <f ca="1"/>
        <v>0</v>
      </c>
      <c r="BQ191">
        <f ca="1"/>
        <v>0</v>
      </c>
      <c r="BR191" t="str">
        <f ca="1"/>
        <v/>
      </c>
      <c r="BS191">
        <f ca="1"/>
        <v>0</v>
      </c>
      <c r="BT191">
        <f ca="1"/>
        <v>0</v>
      </c>
      <c r="BU191" t="b">
        <f ca="1"/>
        <v>0</v>
      </c>
      <c r="BV191" t="b">
        <f ca="1"/>
        <v>0</v>
      </c>
      <c r="BW191">
        <f ca="1"/>
        <v>0</v>
      </c>
      <c r="BX191">
        <f ca="1"/>
        <v>0</v>
      </c>
      <c r="BY191">
        <f ca="1"/>
        <v>0</v>
      </c>
      <c r="BZ191">
        <f ca="1"/>
        <v>0</v>
      </c>
      <c r="CA191">
        <f ca="1"/>
        <v>2</v>
      </c>
      <c r="CB191">
        <f ca="1"/>
        <v>2</v>
      </c>
      <c r="CC191" t="b">
        <f ca="1"/>
        <v>0</v>
      </c>
      <c r="CD191" t="b">
        <f ca="1"/>
        <v>1</v>
      </c>
      <c r="CE191">
        <f ca="1"/>
        <v>0</v>
      </c>
      <c r="CF191">
        <f ca="1"/>
        <v>0</v>
      </c>
      <c r="CG191">
        <f ca="1"/>
        <v>0</v>
      </c>
      <c r="CH191">
        <f ca="1"/>
        <v>0</v>
      </c>
      <c r="CI191" t="b">
        <f ca="1"/>
        <v>0</v>
      </c>
      <c r="CJ191">
        <f ca="1"/>
        <v>0</v>
      </c>
      <c r="CK191">
        <f ca="1"/>
        <v>0</v>
      </c>
      <c r="CL191">
        <f ca="1"/>
        <v>0</v>
      </c>
      <c r="CM191">
        <f ca="1"/>
        <v>0</v>
      </c>
      <c r="CN191">
        <f ca="1"/>
        <v>0</v>
      </c>
      <c r="CO191">
        <f ca="1"/>
        <v>0</v>
      </c>
      <c r="CP191">
        <f ca="1"/>
        <v>0</v>
      </c>
      <c r="CQ191">
        <f ca="1"/>
        <v>0</v>
      </c>
      <c r="CR191">
        <f ca="1"/>
        <v>0</v>
      </c>
      <c r="CS191">
        <f ca="1"/>
        <v>0</v>
      </c>
      <c r="CT191">
        <f ca="1"/>
        <v>0</v>
      </c>
      <c r="CU191" t="b">
        <f ca="1"/>
        <v>0</v>
      </c>
      <c r="CV191" t="b">
        <f ca="1"/>
        <v>1</v>
      </c>
      <c r="CW191">
        <f ca="1"/>
        <v>143</v>
      </c>
      <c r="CX191" t="b">
        <f ca="1"/>
        <v>0</v>
      </c>
      <c r="CY191">
        <f ca="1"/>
        <v>0</v>
      </c>
      <c r="CZ191">
        <f ca="1"/>
        <v>2</v>
      </c>
      <c r="DA191">
        <f ca="1"/>
        <v>0</v>
      </c>
      <c r="DB191" t="b">
        <f ca="1"/>
        <v>0</v>
      </c>
      <c r="DC191" t="b">
        <f ca="1"/>
        <v>0</v>
      </c>
      <c r="DD191">
        <f ca="1"/>
        <v>0</v>
      </c>
      <c r="DE191" t="b">
        <f ca="1"/>
        <v>0</v>
      </c>
      <c r="DF191">
        <f ca="1"/>
        <v>0</v>
      </c>
    </row>
    <row r="192" spans="1:110" x14ac:dyDescent="0.2">
      <c r="A192" t="str">
        <f ca="1"/>
        <v>6_16 Villa</v>
      </c>
      <c r="B192">
        <f ca="1"/>
        <v>3</v>
      </c>
      <c r="C192">
        <f ca="1"/>
        <v>0</v>
      </c>
      <c r="D192">
        <f ca="1"/>
        <v>0</v>
      </c>
      <c r="E192">
        <f ca="1"/>
        <v>0</v>
      </c>
      <c r="F192">
        <f ca="1"/>
        <v>0</v>
      </c>
      <c r="G192">
        <f ca="1"/>
        <v>0</v>
      </c>
      <c r="H192">
        <f ca="1"/>
        <v>0</v>
      </c>
      <c r="I192">
        <f ca="1"/>
        <v>0</v>
      </c>
      <c r="J192" t="str">
        <f ca="1"/>
        <v>1:34</v>
      </c>
      <c r="K192" t="b">
        <f ca="1"/>
        <v>0</v>
      </c>
      <c r="L192" t="b">
        <f ca="1"/>
        <v>1</v>
      </c>
      <c r="M192" t="b">
        <f ca="1"/>
        <v>0</v>
      </c>
      <c r="N192" t="str">
        <f ca="1"/>
        <v>Azami</v>
      </c>
      <c r="O192" t="b">
        <f ca="1"/>
        <v>0</v>
      </c>
      <c r="P192">
        <f ca="1"/>
        <v>0</v>
      </c>
      <c r="Q192">
        <f ca="1"/>
        <v>0</v>
      </c>
      <c r="R192">
        <f ca="1"/>
        <v>0</v>
      </c>
      <c r="S192">
        <f ca="1"/>
        <v>0</v>
      </c>
      <c r="T192">
        <f ca="1"/>
        <v>0</v>
      </c>
      <c r="U192">
        <f ca="1"/>
        <v>0</v>
      </c>
      <c r="V192">
        <f ca="1"/>
        <v>0</v>
      </c>
      <c r="W192">
        <f ca="1"/>
        <v>0</v>
      </c>
      <c r="X192">
        <f ca="1"/>
        <v>0</v>
      </c>
      <c r="Y192">
        <f ca="1"/>
        <v>0</v>
      </c>
      <c r="Z192">
        <f ca="1"/>
        <v>3</v>
      </c>
      <c r="AA192">
        <f ca="1"/>
        <v>0</v>
      </c>
      <c r="AB192">
        <f ca="1"/>
        <v>0</v>
      </c>
      <c r="AC192">
        <f ca="1"/>
        <v>0</v>
      </c>
      <c r="AD192">
        <f ca="1"/>
        <v>0</v>
      </c>
      <c r="AE192">
        <f ca="1"/>
        <v>0</v>
      </c>
      <c r="AF192">
        <f ca="1"/>
        <v>0</v>
      </c>
      <c r="AG192">
        <f ca="1"/>
        <v>0</v>
      </c>
      <c r="AH192">
        <f ca="1"/>
        <v>0</v>
      </c>
      <c r="AI192">
        <f ca="1"/>
        <v>0</v>
      </c>
      <c r="AJ192">
        <f ca="1"/>
        <v>0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  <c r="AQ192">
        <f ca="1"/>
        <v>0</v>
      </c>
      <c r="AR192">
        <f ca="1"/>
        <v>0</v>
      </c>
      <c r="AS192">
        <f ca="1"/>
        <v>0</v>
      </c>
      <c r="AT192">
        <f ca="1"/>
        <v>0</v>
      </c>
      <c r="AU192">
        <f ca="1"/>
        <v>0</v>
      </c>
      <c r="AV192">
        <f ca="1"/>
        <v>0</v>
      </c>
      <c r="AW192">
        <f ca="1"/>
        <v>0</v>
      </c>
      <c r="AX192">
        <f ca="1"/>
        <v>0</v>
      </c>
      <c r="AY192">
        <f ca="1"/>
        <v>0</v>
      </c>
      <c r="AZ192">
        <f ca="1"/>
        <v>0</v>
      </c>
      <c r="BA192">
        <f ca="1"/>
        <v>0</v>
      </c>
      <c r="BB192">
        <f ca="1"/>
        <v>0</v>
      </c>
      <c r="BC192">
        <f ca="1"/>
        <v>0</v>
      </c>
      <c r="BD192">
        <f ca="1"/>
        <v>0</v>
      </c>
      <c r="BE192">
        <f ca="1"/>
        <v>0</v>
      </c>
      <c r="BF192">
        <f ca="1"/>
        <v>0</v>
      </c>
      <c r="BG192">
        <f ca="1"/>
        <v>0</v>
      </c>
      <c r="BH192">
        <f ca="1"/>
        <v>0</v>
      </c>
      <c r="BI192">
        <f ca="1"/>
        <v>0</v>
      </c>
      <c r="BJ192">
        <f ca="1"/>
        <v>0</v>
      </c>
      <c r="BK192">
        <f ca="1"/>
        <v>0</v>
      </c>
      <c r="BL192">
        <f ca="1"/>
        <v>0</v>
      </c>
      <c r="BM192">
        <f ca="1"/>
        <v>0</v>
      </c>
      <c r="BN192">
        <f ca="1"/>
        <v>0</v>
      </c>
      <c r="BO192">
        <f ca="1"/>
        <v>0</v>
      </c>
      <c r="BP192">
        <f ca="1"/>
        <v>0</v>
      </c>
      <c r="BQ192">
        <f ca="1"/>
        <v>0</v>
      </c>
      <c r="BR192" t="str">
        <f ca="1"/>
        <v/>
      </c>
      <c r="BS192">
        <f ca="1"/>
        <v>0</v>
      </c>
      <c r="BT192">
        <f ca="1"/>
        <v>0</v>
      </c>
      <c r="BU192" t="b">
        <f ca="1"/>
        <v>0</v>
      </c>
      <c r="BV192" t="b">
        <f ca="1"/>
        <v>0</v>
      </c>
      <c r="BW192">
        <f ca="1"/>
        <v>0</v>
      </c>
      <c r="BX192">
        <f ca="1"/>
        <v>0</v>
      </c>
      <c r="BY192">
        <f ca="1"/>
        <v>0</v>
      </c>
      <c r="BZ192">
        <f ca="1"/>
        <v>0</v>
      </c>
      <c r="CA192">
        <f ca="1"/>
        <v>0</v>
      </c>
      <c r="CB192">
        <f ca="1"/>
        <v>0</v>
      </c>
      <c r="CC192" t="b">
        <f ca="1"/>
        <v>0</v>
      </c>
      <c r="CD192" t="b">
        <f ca="1"/>
        <v>1</v>
      </c>
      <c r="CE192">
        <f ca="1"/>
        <v>0</v>
      </c>
      <c r="CF192">
        <f ca="1"/>
        <v>0</v>
      </c>
      <c r="CG192">
        <f ca="1"/>
        <v>0</v>
      </c>
      <c r="CH192">
        <f ca="1"/>
        <v>94</v>
      </c>
      <c r="CI192">
        <f ca="1"/>
        <v>86</v>
      </c>
      <c r="CJ192">
        <f ca="1"/>
        <v>0</v>
      </c>
      <c r="CK192">
        <f ca="1"/>
        <v>0</v>
      </c>
      <c r="CL192">
        <f ca="1"/>
        <v>0</v>
      </c>
      <c r="CM192">
        <f ca="1"/>
        <v>0</v>
      </c>
      <c r="CN192">
        <f ca="1"/>
        <v>0</v>
      </c>
      <c r="CO192">
        <f ca="1"/>
        <v>0</v>
      </c>
      <c r="CP192">
        <f ca="1"/>
        <v>0</v>
      </c>
      <c r="CQ192">
        <f ca="1"/>
        <v>0</v>
      </c>
      <c r="CR192">
        <f ca="1"/>
        <v>0</v>
      </c>
      <c r="CS192">
        <f ca="1"/>
        <v>0</v>
      </c>
      <c r="CT192">
        <f ca="1"/>
        <v>0</v>
      </c>
      <c r="CU192" t="b">
        <f ca="1"/>
        <v>0</v>
      </c>
      <c r="CV192" t="b">
        <f ca="1"/>
        <v>1</v>
      </c>
      <c r="CW192">
        <f ca="1"/>
        <v>108</v>
      </c>
      <c r="CX192">
        <f ca="1"/>
        <v>86</v>
      </c>
      <c r="CY192">
        <f ca="1"/>
        <v>0</v>
      </c>
      <c r="CZ192">
        <f ca="1"/>
        <v>0</v>
      </c>
      <c r="DA192">
        <f ca="1"/>
        <v>0</v>
      </c>
      <c r="DB192" t="b">
        <f ca="1"/>
        <v>1</v>
      </c>
      <c r="DC192" t="b">
        <f ca="1"/>
        <v>0</v>
      </c>
      <c r="DD192">
        <f ca="1"/>
        <v>0</v>
      </c>
      <c r="DE192" t="b">
        <f ca="1"/>
        <v>0</v>
      </c>
      <c r="DF192">
        <f ca="1"/>
        <v>0</v>
      </c>
    </row>
    <row r="193" spans="1:110" x14ac:dyDescent="0.2">
      <c r="A193" t="str">
        <f ca="1"/>
        <v>6_16 Villa</v>
      </c>
      <c r="B193">
        <f ca="1"/>
        <v>4</v>
      </c>
      <c r="C193">
        <f ca="1"/>
        <v>0</v>
      </c>
      <c r="D193">
        <f ca="1"/>
        <v>0</v>
      </c>
      <c r="E193">
        <f ca="1"/>
        <v>0</v>
      </c>
      <c r="F193">
        <f ca="1"/>
        <v>0</v>
      </c>
      <c r="G193">
        <f ca="1"/>
        <v>0</v>
      </c>
      <c r="H193">
        <f ca="1"/>
        <v>0</v>
      </c>
      <c r="I193">
        <f ca="1"/>
        <v>0</v>
      </c>
      <c r="J193">
        <f ca="1"/>
        <v>0</v>
      </c>
      <c r="K193" t="b">
        <f ca="1"/>
        <v>0</v>
      </c>
      <c r="L193" t="b">
        <f ca="1"/>
        <v>0</v>
      </c>
      <c r="M193" t="b">
        <f ca="1"/>
        <v>0</v>
      </c>
      <c r="N193" t="str">
        <f ca="1"/>
        <v>Azami</v>
      </c>
      <c r="O193" t="b">
        <f ca="1"/>
        <v>0</v>
      </c>
      <c r="P193">
        <f ca="1"/>
        <v>0</v>
      </c>
      <c r="Q193">
        <f ca="1"/>
        <v>0</v>
      </c>
      <c r="R193">
        <f ca="1"/>
        <v>0</v>
      </c>
      <c r="S193">
        <f ca="1"/>
        <v>0</v>
      </c>
      <c r="T193">
        <f ca="1"/>
        <v>0</v>
      </c>
      <c r="U193">
        <f ca="1"/>
        <v>0</v>
      </c>
      <c r="V193">
        <f ca="1"/>
        <v>0</v>
      </c>
      <c r="W193">
        <f ca="1"/>
        <v>0</v>
      </c>
      <c r="X193">
        <f ca="1"/>
        <v>0</v>
      </c>
      <c r="Y193">
        <f ca="1"/>
        <v>0</v>
      </c>
      <c r="Z193">
        <f ca="1"/>
        <v>4</v>
      </c>
      <c r="AA193">
        <f ca="1"/>
        <v>0</v>
      </c>
      <c r="AB193">
        <f ca="1"/>
        <v>0</v>
      </c>
      <c r="AC193">
        <f ca="1"/>
        <v>0</v>
      </c>
      <c r="AD193">
        <f ca="1"/>
        <v>0</v>
      </c>
      <c r="AE193">
        <f ca="1"/>
        <v>0</v>
      </c>
      <c r="AF193">
        <f ca="1"/>
        <v>0</v>
      </c>
      <c r="AG193">
        <f ca="1"/>
        <v>0</v>
      </c>
      <c r="AH193">
        <f ca="1"/>
        <v>0</v>
      </c>
      <c r="AI193">
        <f ca="1"/>
        <v>0</v>
      </c>
      <c r="AJ193">
        <f ca="1"/>
        <v>0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  <c r="AQ193">
        <f ca="1"/>
        <v>0</v>
      </c>
      <c r="AR193">
        <f ca="1"/>
        <v>0</v>
      </c>
      <c r="AS193">
        <f ca="1"/>
        <v>0</v>
      </c>
      <c r="AT193">
        <f ca="1"/>
        <v>0</v>
      </c>
      <c r="AU193">
        <f ca="1"/>
        <v>0</v>
      </c>
      <c r="AV193">
        <f ca="1"/>
        <v>0</v>
      </c>
      <c r="AW193">
        <f ca="1"/>
        <v>0</v>
      </c>
      <c r="AX193">
        <f ca="1"/>
        <v>0</v>
      </c>
      <c r="AY193">
        <f ca="1"/>
        <v>0</v>
      </c>
      <c r="AZ193">
        <f ca="1"/>
        <v>0</v>
      </c>
      <c r="BA193">
        <f ca="1"/>
        <v>0</v>
      </c>
      <c r="BB193">
        <f ca="1"/>
        <v>0</v>
      </c>
      <c r="BC193">
        <f ca="1"/>
        <v>0</v>
      </c>
      <c r="BD193">
        <f ca="1"/>
        <v>0</v>
      </c>
      <c r="BE193">
        <f ca="1"/>
        <v>0</v>
      </c>
      <c r="BF193">
        <f ca="1"/>
        <v>0</v>
      </c>
      <c r="BG193">
        <f ca="1"/>
        <v>0</v>
      </c>
      <c r="BH193">
        <f ca="1"/>
        <v>0</v>
      </c>
      <c r="BI193">
        <f ca="1"/>
        <v>0</v>
      </c>
      <c r="BJ193">
        <f ca="1"/>
        <v>0</v>
      </c>
      <c r="BK193">
        <f ca="1"/>
        <v>0</v>
      </c>
      <c r="BL193">
        <f ca="1"/>
        <v>0</v>
      </c>
      <c r="BM193">
        <f ca="1"/>
        <v>0</v>
      </c>
      <c r="BN193">
        <f ca="1"/>
        <v>0</v>
      </c>
      <c r="BO193">
        <f ca="1"/>
        <v>0</v>
      </c>
      <c r="BP193">
        <f ca="1"/>
        <v>0</v>
      </c>
      <c r="BQ193">
        <f ca="1"/>
        <v>0</v>
      </c>
      <c r="BR193" t="str">
        <f ca="1"/>
        <v/>
      </c>
      <c r="BS193">
        <f ca="1"/>
        <v>0</v>
      </c>
      <c r="BT193">
        <f ca="1"/>
        <v>0</v>
      </c>
      <c r="BU193" t="b">
        <f ca="1"/>
        <v>0</v>
      </c>
      <c r="BV193" t="b">
        <f ca="1"/>
        <v>0</v>
      </c>
      <c r="BW193">
        <f ca="1"/>
        <v>0</v>
      </c>
      <c r="BX193">
        <f ca="1"/>
        <v>0</v>
      </c>
      <c r="BY193">
        <f ca="1"/>
        <v>0</v>
      </c>
      <c r="BZ193">
        <f ca="1"/>
        <v>0</v>
      </c>
      <c r="CA193">
        <f ca="1"/>
        <v>0</v>
      </c>
      <c r="CB193">
        <f ca="1"/>
        <v>0</v>
      </c>
      <c r="CC193" t="b">
        <f ca="1"/>
        <v>0</v>
      </c>
      <c r="CD193" t="b">
        <f ca="1"/>
        <v>1</v>
      </c>
      <c r="CE193">
        <f ca="1"/>
        <v>0</v>
      </c>
      <c r="CF193">
        <f ca="1"/>
        <v>0</v>
      </c>
      <c r="CG193">
        <f ca="1"/>
        <v>0</v>
      </c>
      <c r="CH193">
        <f ca="1"/>
        <v>0</v>
      </c>
      <c r="CI193" t="b">
        <f ca="1"/>
        <v>0</v>
      </c>
      <c r="CJ193">
        <f ca="1"/>
        <v>0</v>
      </c>
      <c r="CK193">
        <f ca="1"/>
        <v>0</v>
      </c>
      <c r="CL193">
        <f ca="1"/>
        <v>0</v>
      </c>
      <c r="CM193">
        <f ca="1"/>
        <v>0</v>
      </c>
      <c r="CN193">
        <f ca="1"/>
        <v>0</v>
      </c>
      <c r="CO193">
        <f ca="1"/>
        <v>0</v>
      </c>
      <c r="CP193">
        <f ca="1"/>
        <v>0</v>
      </c>
      <c r="CQ193">
        <f ca="1"/>
        <v>0</v>
      </c>
      <c r="CR193">
        <f ca="1"/>
        <v>0</v>
      </c>
      <c r="CS193">
        <f ca="1"/>
        <v>0</v>
      </c>
      <c r="CT193">
        <f ca="1"/>
        <v>0</v>
      </c>
      <c r="CU193" t="b">
        <f ca="1"/>
        <v>1</v>
      </c>
      <c r="CV193" t="b">
        <f ca="1"/>
        <v>1</v>
      </c>
      <c r="CW193">
        <f ca="1"/>
        <v>176</v>
      </c>
      <c r="CX193" t="b">
        <f ca="1"/>
        <v>0</v>
      </c>
      <c r="CY193">
        <f ca="1"/>
        <v>1</v>
      </c>
      <c r="CZ193">
        <f ca="1"/>
        <v>0</v>
      </c>
      <c r="DA193">
        <f ca="1"/>
        <v>0</v>
      </c>
      <c r="DB193" t="b">
        <f ca="1"/>
        <v>0</v>
      </c>
      <c r="DC193" t="b">
        <f ca="1"/>
        <v>0</v>
      </c>
      <c r="DD193">
        <f ca="1"/>
        <v>0</v>
      </c>
      <c r="DE193" t="b">
        <f ca="1"/>
        <v>0</v>
      </c>
      <c r="DF193">
        <f ca="1"/>
        <v>0</v>
      </c>
    </row>
    <row r="194" spans="1:110" x14ac:dyDescent="0.2">
      <c r="A194" t="str">
        <f ca="1"/>
        <v>6_16 Villa</v>
      </c>
      <c r="B194">
        <f ca="1"/>
        <v>5</v>
      </c>
      <c r="C194">
        <f ca="1"/>
        <v>0</v>
      </c>
      <c r="D194">
        <f ca="1"/>
        <v>0</v>
      </c>
      <c r="E194">
        <f ca="1"/>
        <v>0</v>
      </c>
      <c r="F194">
        <f ca="1"/>
        <v>0</v>
      </c>
      <c r="G194">
        <f ca="1"/>
        <v>0</v>
      </c>
      <c r="H194">
        <f ca="1"/>
        <v>0</v>
      </c>
      <c r="I194">
        <f ca="1"/>
        <v>0</v>
      </c>
      <c r="J194" t="str">
        <f ca="1"/>
        <v>0:43</v>
      </c>
      <c r="K194" t="b">
        <f ca="1"/>
        <v>0</v>
      </c>
      <c r="L194" t="b">
        <f ca="1"/>
        <v>0</v>
      </c>
      <c r="M194" t="b">
        <f ca="1"/>
        <v>0</v>
      </c>
      <c r="N194" t="str">
        <f ca="1"/>
        <v>Maestro</v>
      </c>
      <c r="O194" t="b">
        <f ca="1"/>
        <v>0</v>
      </c>
      <c r="P194">
        <f ca="1"/>
        <v>0</v>
      </c>
      <c r="Q194">
        <f ca="1"/>
        <v>0</v>
      </c>
      <c r="R194">
        <f ca="1"/>
        <v>0</v>
      </c>
      <c r="S194">
        <f ca="1"/>
        <v>0</v>
      </c>
      <c r="T194">
        <f ca="1"/>
        <v>0</v>
      </c>
      <c r="U194">
        <f ca="1"/>
        <v>0</v>
      </c>
      <c r="V194">
        <f ca="1"/>
        <v>0</v>
      </c>
      <c r="W194">
        <f ca="1"/>
        <v>0</v>
      </c>
      <c r="X194">
        <f ca="1"/>
        <v>0</v>
      </c>
      <c r="Y194">
        <f ca="1"/>
        <v>0</v>
      </c>
      <c r="Z194">
        <f ca="1"/>
        <v>5</v>
      </c>
      <c r="AA194">
        <f ca="1"/>
        <v>0</v>
      </c>
      <c r="AB194">
        <f ca="1"/>
        <v>0</v>
      </c>
      <c r="AC194">
        <f ca="1"/>
        <v>0</v>
      </c>
      <c r="AD194">
        <f ca="1"/>
        <v>0</v>
      </c>
      <c r="AE194">
        <f ca="1"/>
        <v>0</v>
      </c>
      <c r="AF194">
        <f ca="1"/>
        <v>0</v>
      </c>
      <c r="AG194">
        <f ca="1"/>
        <v>0</v>
      </c>
      <c r="AH194">
        <f ca="1"/>
        <v>0</v>
      </c>
      <c r="AI194">
        <f ca="1"/>
        <v>0</v>
      </c>
      <c r="AJ194">
        <f ca="1"/>
        <v>0</v>
      </c>
      <c r="AK194">
        <f ca="1"/>
        <v>0</v>
      </c>
      <c r="AL194">
        <f ca="1"/>
        <v>0</v>
      </c>
      <c r="AM194">
        <f ca="1"/>
        <v>0</v>
      </c>
      <c r="AN194">
        <f ca="1"/>
        <v>0</v>
      </c>
      <c r="AO194">
        <f ca="1"/>
        <v>0</v>
      </c>
      <c r="AP194">
        <f ca="1"/>
        <v>0</v>
      </c>
      <c r="AQ194">
        <f ca="1"/>
        <v>0</v>
      </c>
      <c r="AR194">
        <f ca="1"/>
        <v>0</v>
      </c>
      <c r="AS194">
        <f ca="1"/>
        <v>0</v>
      </c>
      <c r="AT194">
        <f ca="1"/>
        <v>0</v>
      </c>
      <c r="AU194">
        <f ca="1"/>
        <v>0</v>
      </c>
      <c r="AV194">
        <f ca="1"/>
        <v>0</v>
      </c>
      <c r="AW194">
        <f ca="1"/>
        <v>0</v>
      </c>
      <c r="AX194">
        <f ca="1"/>
        <v>0</v>
      </c>
      <c r="AY194">
        <f ca="1"/>
        <v>0</v>
      </c>
      <c r="AZ194">
        <f ca="1"/>
        <v>0</v>
      </c>
      <c r="BA194">
        <f ca="1"/>
        <v>0</v>
      </c>
      <c r="BB194">
        <f ca="1"/>
        <v>0</v>
      </c>
      <c r="BC194">
        <f ca="1"/>
        <v>0</v>
      </c>
      <c r="BD194">
        <f ca="1"/>
        <v>0</v>
      </c>
      <c r="BE194">
        <f ca="1"/>
        <v>0</v>
      </c>
      <c r="BF194">
        <f ca="1"/>
        <v>0</v>
      </c>
      <c r="BG194">
        <f ca="1"/>
        <v>0</v>
      </c>
      <c r="BH194">
        <f ca="1"/>
        <v>0</v>
      </c>
      <c r="BI194">
        <f ca="1"/>
        <v>0</v>
      </c>
      <c r="BJ194">
        <f ca="1"/>
        <v>0</v>
      </c>
      <c r="BK194">
        <f ca="1"/>
        <v>0</v>
      </c>
      <c r="BL194">
        <f ca="1"/>
        <v>0</v>
      </c>
      <c r="BM194">
        <f ca="1"/>
        <v>0</v>
      </c>
      <c r="BN194">
        <f ca="1"/>
        <v>0</v>
      </c>
      <c r="BO194">
        <f ca="1"/>
        <v>0</v>
      </c>
      <c r="BP194">
        <f ca="1"/>
        <v>0</v>
      </c>
      <c r="BQ194">
        <f ca="1"/>
        <v>0</v>
      </c>
      <c r="BR194" t="str">
        <f ca="1"/>
        <v/>
      </c>
      <c r="BS194">
        <f ca="1"/>
        <v>0</v>
      </c>
      <c r="BT194">
        <f ca="1"/>
        <v>0</v>
      </c>
      <c r="BU194" t="b">
        <f ca="1"/>
        <v>0</v>
      </c>
      <c r="BV194" t="b">
        <f ca="1"/>
        <v>0</v>
      </c>
      <c r="BW194">
        <f ca="1"/>
        <v>0</v>
      </c>
      <c r="BX194">
        <f ca="1"/>
        <v>0</v>
      </c>
      <c r="BY194">
        <f ca="1"/>
        <v>0</v>
      </c>
      <c r="BZ194">
        <f ca="1"/>
        <v>0</v>
      </c>
      <c r="CA194">
        <f ca="1"/>
        <v>0</v>
      </c>
      <c r="CB194">
        <f ca="1"/>
        <v>0</v>
      </c>
      <c r="CC194" t="b">
        <f ca="1"/>
        <v>0</v>
      </c>
      <c r="CD194" t="b">
        <f ca="1"/>
        <v>0</v>
      </c>
      <c r="CE194">
        <f ca="1"/>
        <v>0</v>
      </c>
      <c r="CF194">
        <f ca="1"/>
        <v>0</v>
      </c>
      <c r="CG194">
        <f ca="1"/>
        <v>0</v>
      </c>
      <c r="CH194">
        <f ca="1"/>
        <v>43</v>
      </c>
      <c r="CI194">
        <f ca="1"/>
        <v>137</v>
      </c>
      <c r="CJ194">
        <f ca="1"/>
        <v>0</v>
      </c>
      <c r="CK194">
        <f ca="1"/>
        <v>0</v>
      </c>
      <c r="CL194">
        <f ca="1"/>
        <v>0</v>
      </c>
      <c r="CM194">
        <f ca="1"/>
        <v>0</v>
      </c>
      <c r="CN194">
        <f ca="1"/>
        <v>0</v>
      </c>
      <c r="CO194">
        <f ca="1"/>
        <v>0</v>
      </c>
      <c r="CP194">
        <f ca="1"/>
        <v>0</v>
      </c>
      <c r="CQ194">
        <f ca="1"/>
        <v>0</v>
      </c>
      <c r="CR194">
        <f ca="1"/>
        <v>0</v>
      </c>
      <c r="CS194">
        <f ca="1"/>
        <v>0</v>
      </c>
      <c r="CT194">
        <f ca="1"/>
        <v>0</v>
      </c>
      <c r="CU194" t="b">
        <f ca="1"/>
        <v>1</v>
      </c>
      <c r="CV194" t="b">
        <f ca="1"/>
        <v>0</v>
      </c>
      <c r="CW194">
        <f ca="1"/>
        <v>179</v>
      </c>
      <c r="CX194">
        <f ca="1"/>
        <v>137</v>
      </c>
      <c r="CY194">
        <f ca="1"/>
        <v>2</v>
      </c>
      <c r="CZ194">
        <f ca="1"/>
        <v>0</v>
      </c>
      <c r="DA194">
        <f ca="1"/>
        <v>0</v>
      </c>
      <c r="DB194" t="b">
        <f ca="1"/>
        <v>0</v>
      </c>
      <c r="DC194" t="b">
        <f ca="1"/>
        <v>0</v>
      </c>
      <c r="DD194">
        <f ca="1"/>
        <v>0</v>
      </c>
      <c r="DE194" t="b">
        <f ca="1"/>
        <v>0</v>
      </c>
      <c r="DF194">
        <f ca="1"/>
        <v>0</v>
      </c>
    </row>
    <row r="195" spans="1:110" x14ac:dyDescent="0.2">
      <c r="A195" t="str">
        <f ca="1"/>
        <v>6_16 Villa</v>
      </c>
      <c r="B195">
        <f ca="1"/>
        <v>6</v>
      </c>
      <c r="C195">
        <f ca="1"/>
        <v>0</v>
      </c>
      <c r="D195">
        <f ca="1"/>
        <v>0</v>
      </c>
      <c r="E195">
        <f ca="1"/>
        <v>0</v>
      </c>
      <c r="F195">
        <f ca="1"/>
        <v>0</v>
      </c>
      <c r="G195">
        <f ca="1"/>
        <v>0</v>
      </c>
      <c r="H195">
        <f ca="1"/>
        <v>0</v>
      </c>
      <c r="I195">
        <f ca="1"/>
        <v>0</v>
      </c>
      <c r="J195" t="str">
        <f ca="1"/>
        <v>0:49</v>
      </c>
      <c r="K195" t="b">
        <f ca="1"/>
        <v>0</v>
      </c>
      <c r="L195" t="b">
        <f ca="1"/>
        <v>0</v>
      </c>
      <c r="M195" t="b">
        <f ca="1"/>
        <v>0</v>
      </c>
      <c r="N195" t="str">
        <f ca="1"/>
        <v>Maestro</v>
      </c>
      <c r="O195" t="b">
        <f ca="1"/>
        <v>0</v>
      </c>
      <c r="P195">
        <f ca="1"/>
        <v>0</v>
      </c>
      <c r="Q195">
        <f ca="1"/>
        <v>0</v>
      </c>
      <c r="R195">
        <f ca="1"/>
        <v>0</v>
      </c>
      <c r="S195">
        <f ca="1"/>
        <v>0</v>
      </c>
      <c r="T195">
        <f ca="1"/>
        <v>0</v>
      </c>
      <c r="U195">
        <f ca="1"/>
        <v>0</v>
      </c>
      <c r="V195">
        <f ca="1"/>
        <v>0</v>
      </c>
      <c r="W195">
        <f ca="1"/>
        <v>0</v>
      </c>
      <c r="X195">
        <f ca="1"/>
        <v>0</v>
      </c>
      <c r="Y195">
        <f ca="1"/>
        <v>0</v>
      </c>
      <c r="Z195">
        <f ca="1"/>
        <v>6</v>
      </c>
      <c r="AA195">
        <f ca="1"/>
        <v>0</v>
      </c>
      <c r="AB195">
        <f ca="1"/>
        <v>0</v>
      </c>
      <c r="AC195">
        <f ca="1"/>
        <v>0</v>
      </c>
      <c r="AD195">
        <f ca="1"/>
        <v>0</v>
      </c>
      <c r="AE195">
        <f ca="1"/>
        <v>0</v>
      </c>
      <c r="AF195">
        <f ca="1"/>
        <v>0</v>
      </c>
      <c r="AG195">
        <f ca="1"/>
        <v>0</v>
      </c>
      <c r="AH195">
        <f ca="1"/>
        <v>0</v>
      </c>
      <c r="AI195">
        <f ca="1"/>
        <v>0</v>
      </c>
      <c r="AJ195">
        <f ca="1"/>
        <v>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  <c r="AQ195">
        <f ca="1"/>
        <v>0</v>
      </c>
      <c r="AR195">
        <f ca="1"/>
        <v>0</v>
      </c>
      <c r="AS195">
        <f ca="1"/>
        <v>0</v>
      </c>
      <c r="AT195">
        <f ca="1"/>
        <v>0</v>
      </c>
      <c r="AU195">
        <f ca="1"/>
        <v>0</v>
      </c>
      <c r="AV195">
        <f ca="1"/>
        <v>0</v>
      </c>
      <c r="AW195">
        <f ca="1"/>
        <v>0</v>
      </c>
      <c r="AX195">
        <f ca="1"/>
        <v>0</v>
      </c>
      <c r="AY195">
        <f ca="1"/>
        <v>0</v>
      </c>
      <c r="AZ195">
        <f ca="1"/>
        <v>0</v>
      </c>
      <c r="BA195">
        <f ca="1"/>
        <v>0</v>
      </c>
      <c r="BB195">
        <f ca="1"/>
        <v>0</v>
      </c>
      <c r="BC195">
        <f ca="1"/>
        <v>0</v>
      </c>
      <c r="BD195">
        <f ca="1"/>
        <v>0</v>
      </c>
      <c r="BE195">
        <f ca="1"/>
        <v>0</v>
      </c>
      <c r="BF195">
        <f ca="1"/>
        <v>0</v>
      </c>
      <c r="BG195">
        <f ca="1"/>
        <v>0</v>
      </c>
      <c r="BH195">
        <f ca="1"/>
        <v>0</v>
      </c>
      <c r="BI195">
        <f ca="1"/>
        <v>0</v>
      </c>
      <c r="BJ195">
        <f ca="1"/>
        <v>0</v>
      </c>
      <c r="BK195">
        <f ca="1"/>
        <v>0</v>
      </c>
      <c r="BL195">
        <f ca="1"/>
        <v>0</v>
      </c>
      <c r="BM195">
        <f ca="1"/>
        <v>0</v>
      </c>
      <c r="BN195">
        <f ca="1"/>
        <v>0</v>
      </c>
      <c r="BO195">
        <f ca="1"/>
        <v>0</v>
      </c>
      <c r="BP195">
        <f ca="1"/>
        <v>0</v>
      </c>
      <c r="BQ195">
        <f ca="1"/>
        <v>0</v>
      </c>
      <c r="BR195" t="str">
        <f ca="1"/>
        <v/>
      </c>
      <c r="BS195">
        <f ca="1"/>
        <v>0</v>
      </c>
      <c r="BT195">
        <f ca="1"/>
        <v>0</v>
      </c>
      <c r="BU195" t="b">
        <f ca="1"/>
        <v>0</v>
      </c>
      <c r="BV195" t="b">
        <f ca="1"/>
        <v>0</v>
      </c>
      <c r="BW195">
        <f ca="1"/>
        <v>0</v>
      </c>
      <c r="BX195">
        <f ca="1"/>
        <v>0</v>
      </c>
      <c r="BY195">
        <f ca="1"/>
        <v>0</v>
      </c>
      <c r="BZ195">
        <f ca="1"/>
        <v>0</v>
      </c>
      <c r="CA195">
        <f ca="1"/>
        <v>3</v>
      </c>
      <c r="CB195">
        <f ca="1"/>
        <v>3</v>
      </c>
      <c r="CC195" t="b">
        <f ca="1"/>
        <v>1</v>
      </c>
      <c r="CD195" t="b">
        <f ca="1"/>
        <v>1</v>
      </c>
      <c r="CE195">
        <f ca="1"/>
        <v>0</v>
      </c>
      <c r="CF195">
        <f ca="1"/>
        <v>0</v>
      </c>
      <c r="CG195">
        <f ca="1"/>
        <v>0</v>
      </c>
      <c r="CH195">
        <f ca="1"/>
        <v>49</v>
      </c>
      <c r="CI195">
        <f ca="1"/>
        <v>131</v>
      </c>
      <c r="CJ195">
        <f ca="1"/>
        <v>0</v>
      </c>
      <c r="CK195">
        <f ca="1"/>
        <v>0</v>
      </c>
      <c r="CL195">
        <f ca="1"/>
        <v>0</v>
      </c>
      <c r="CM195">
        <f ca="1"/>
        <v>0</v>
      </c>
      <c r="CN195">
        <f ca="1"/>
        <v>0</v>
      </c>
      <c r="CO195">
        <f ca="1"/>
        <v>0</v>
      </c>
      <c r="CP195">
        <f ca="1"/>
        <v>0</v>
      </c>
      <c r="CQ195">
        <f ca="1"/>
        <v>0</v>
      </c>
      <c r="CR195">
        <f ca="1"/>
        <v>0</v>
      </c>
      <c r="CS195">
        <f ca="1"/>
        <v>0</v>
      </c>
      <c r="CT195">
        <f ca="1"/>
        <v>0</v>
      </c>
      <c r="CU195" t="b">
        <f ca="1"/>
        <v>1</v>
      </c>
      <c r="CV195" t="b">
        <f ca="1"/>
        <v>1</v>
      </c>
      <c r="CW195">
        <f ca="1"/>
        <v>146</v>
      </c>
      <c r="CX195">
        <f ca="1"/>
        <v>131</v>
      </c>
      <c r="CY195">
        <f ca="1"/>
        <v>1</v>
      </c>
      <c r="CZ195">
        <f ca="1"/>
        <v>3</v>
      </c>
      <c r="DA195">
        <f ca="1"/>
        <v>0</v>
      </c>
      <c r="DB195" t="b">
        <f ca="1"/>
        <v>0</v>
      </c>
      <c r="DC195" t="b">
        <f ca="1"/>
        <v>0</v>
      </c>
      <c r="DD195">
        <f ca="1"/>
        <v>0</v>
      </c>
      <c r="DE195" t="b">
        <f ca="1"/>
        <v>0</v>
      </c>
      <c r="DF195">
        <f ca="1"/>
        <v>0</v>
      </c>
    </row>
    <row r="196" spans="1:110" x14ac:dyDescent="0.2">
      <c r="A196" t="str">
        <f ca="1"/>
        <v>6_16 Villa</v>
      </c>
      <c r="B196">
        <f ca="1"/>
        <v>7</v>
      </c>
      <c r="C196">
        <f ca="1"/>
        <v>0</v>
      </c>
      <c r="D196">
        <f ca="1"/>
        <v>0</v>
      </c>
      <c r="E196">
        <f ca="1"/>
        <v>0</v>
      </c>
      <c r="F196">
        <f ca="1"/>
        <v>0</v>
      </c>
      <c r="G196">
        <f ca="1"/>
        <v>0</v>
      </c>
      <c r="H196">
        <f ca="1"/>
        <v>0</v>
      </c>
      <c r="I196">
        <f ca="1"/>
        <v>0</v>
      </c>
      <c r="J196" t="str">
        <f ca="1"/>
        <v>2:01</v>
      </c>
      <c r="K196" t="b">
        <f ca="1"/>
        <v>0</v>
      </c>
      <c r="L196" t="b">
        <f ca="1"/>
        <v>0</v>
      </c>
      <c r="M196" t="b">
        <f ca="1"/>
        <v>0</v>
      </c>
      <c r="N196" t="str">
        <f ca="1"/>
        <v>Ace</v>
      </c>
      <c r="O196" t="b">
        <f ca="1"/>
        <v>0</v>
      </c>
      <c r="P196">
        <f ca="1"/>
        <v>0</v>
      </c>
      <c r="Q196">
        <f ca="1"/>
        <v>0</v>
      </c>
      <c r="R196">
        <f ca="1"/>
        <v>0</v>
      </c>
      <c r="S196">
        <f ca="1"/>
        <v>0</v>
      </c>
      <c r="T196">
        <f ca="1"/>
        <v>0</v>
      </c>
      <c r="U196">
        <f ca="1"/>
        <v>0</v>
      </c>
      <c r="V196">
        <f ca="1"/>
        <v>0</v>
      </c>
      <c r="W196">
        <f ca="1"/>
        <v>0</v>
      </c>
      <c r="X196">
        <f ca="1"/>
        <v>0</v>
      </c>
      <c r="Y196">
        <f ca="1"/>
        <v>0</v>
      </c>
      <c r="Z196">
        <f ca="1"/>
        <v>7</v>
      </c>
      <c r="AA196">
        <f ca="1"/>
        <v>0</v>
      </c>
      <c r="AB196">
        <f ca="1"/>
        <v>0</v>
      </c>
      <c r="AC196">
        <f ca="1"/>
        <v>0</v>
      </c>
      <c r="AD196">
        <f ca="1"/>
        <v>0</v>
      </c>
      <c r="AE196">
        <f ca="1"/>
        <v>0</v>
      </c>
      <c r="AF196">
        <f ca="1"/>
        <v>0</v>
      </c>
      <c r="AG196">
        <f ca="1"/>
        <v>0</v>
      </c>
      <c r="AH196">
        <f ca="1"/>
        <v>0</v>
      </c>
      <c r="AI196">
        <f ca="1"/>
        <v>0</v>
      </c>
      <c r="AJ196">
        <f ca="1"/>
        <v>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  <c r="AQ196">
        <f ca="1"/>
        <v>0</v>
      </c>
      <c r="AR196">
        <f ca="1"/>
        <v>0</v>
      </c>
      <c r="AS196">
        <f ca="1"/>
        <v>0</v>
      </c>
      <c r="AT196">
        <f ca="1"/>
        <v>0</v>
      </c>
      <c r="AU196">
        <f ca="1"/>
        <v>0</v>
      </c>
      <c r="AV196">
        <f ca="1"/>
        <v>0</v>
      </c>
      <c r="AW196">
        <f ca="1"/>
        <v>0</v>
      </c>
      <c r="AX196">
        <f ca="1"/>
        <v>0</v>
      </c>
      <c r="AY196">
        <f ca="1"/>
        <v>0</v>
      </c>
      <c r="AZ196">
        <f ca="1"/>
        <v>0</v>
      </c>
      <c r="BA196">
        <f ca="1"/>
        <v>0</v>
      </c>
      <c r="BB196">
        <f ca="1"/>
        <v>0</v>
      </c>
      <c r="BC196">
        <f ca="1"/>
        <v>0</v>
      </c>
      <c r="BD196">
        <f ca="1"/>
        <v>0</v>
      </c>
      <c r="BE196">
        <f ca="1"/>
        <v>0</v>
      </c>
      <c r="BF196">
        <f ca="1"/>
        <v>0</v>
      </c>
      <c r="BG196">
        <f ca="1"/>
        <v>0</v>
      </c>
      <c r="BH196">
        <f ca="1"/>
        <v>0</v>
      </c>
      <c r="BI196">
        <f ca="1"/>
        <v>0</v>
      </c>
      <c r="BJ196">
        <f ca="1"/>
        <v>0</v>
      </c>
      <c r="BK196">
        <f ca="1"/>
        <v>0</v>
      </c>
      <c r="BL196">
        <f ca="1"/>
        <v>0</v>
      </c>
      <c r="BM196">
        <f ca="1"/>
        <v>0</v>
      </c>
      <c r="BN196">
        <f ca="1"/>
        <v>0</v>
      </c>
      <c r="BO196">
        <f ca="1"/>
        <v>0</v>
      </c>
      <c r="BP196">
        <f ca="1"/>
        <v>0</v>
      </c>
      <c r="BQ196">
        <f ca="1"/>
        <v>0</v>
      </c>
      <c r="BR196" t="str">
        <f ca="1"/>
        <v/>
      </c>
      <c r="BS196">
        <f ca="1"/>
        <v>0</v>
      </c>
      <c r="BT196">
        <f ca="1"/>
        <v>0</v>
      </c>
      <c r="BU196" t="b">
        <f ca="1"/>
        <v>0</v>
      </c>
      <c r="BV196" t="b">
        <f ca="1"/>
        <v>0</v>
      </c>
      <c r="BW196">
        <f ca="1"/>
        <v>0</v>
      </c>
      <c r="BX196">
        <f ca="1"/>
        <v>0</v>
      </c>
      <c r="BY196">
        <f ca="1"/>
        <v>0</v>
      </c>
      <c r="BZ196">
        <f ca="1"/>
        <v>0</v>
      </c>
      <c r="CA196">
        <f ca="1"/>
        <v>1</v>
      </c>
      <c r="CB196">
        <f ca="1"/>
        <v>1</v>
      </c>
      <c r="CC196" t="b">
        <f ca="1"/>
        <v>0</v>
      </c>
      <c r="CD196" t="b">
        <f ca="1"/>
        <v>1</v>
      </c>
      <c r="CE196">
        <f ca="1"/>
        <v>0</v>
      </c>
      <c r="CF196">
        <f ca="1"/>
        <v>0</v>
      </c>
      <c r="CG196">
        <f ca="1"/>
        <v>0</v>
      </c>
      <c r="CH196">
        <f ca="1"/>
        <v>121</v>
      </c>
      <c r="CI196">
        <f ca="1"/>
        <v>59</v>
      </c>
      <c r="CJ196">
        <f ca="1"/>
        <v>0</v>
      </c>
      <c r="CK196">
        <f ca="1"/>
        <v>0</v>
      </c>
      <c r="CL196">
        <f ca="1"/>
        <v>0</v>
      </c>
      <c r="CM196">
        <f ca="1"/>
        <v>0</v>
      </c>
      <c r="CN196">
        <f ca="1"/>
        <v>0</v>
      </c>
      <c r="CO196">
        <f ca="1"/>
        <v>0</v>
      </c>
      <c r="CP196">
        <f ca="1"/>
        <v>0</v>
      </c>
      <c r="CQ196">
        <f ca="1"/>
        <v>0</v>
      </c>
      <c r="CR196">
        <f ca="1"/>
        <v>0</v>
      </c>
      <c r="CS196">
        <f ca="1"/>
        <v>0</v>
      </c>
      <c r="CT196">
        <f ca="1"/>
        <v>0</v>
      </c>
      <c r="CU196">
        <f ca="1"/>
        <v>0</v>
      </c>
      <c r="CV196">
        <f ca="1"/>
        <v>0</v>
      </c>
      <c r="CW196">
        <f ca="1"/>
        <v>0</v>
      </c>
      <c r="CX196">
        <f ca="1"/>
        <v>0</v>
      </c>
      <c r="CY196">
        <f ca="1"/>
        <v>0</v>
      </c>
      <c r="CZ196">
        <f ca="1"/>
        <v>0</v>
      </c>
      <c r="DA196">
        <f ca="1"/>
        <v>0</v>
      </c>
      <c r="DB196" t="b">
        <f ca="1"/>
        <v>0</v>
      </c>
      <c r="DC196" t="b">
        <f ca="1"/>
        <v>0</v>
      </c>
      <c r="DD196">
        <f ca="1"/>
        <v>0</v>
      </c>
      <c r="DE196" t="b">
        <f ca="1"/>
        <v>0</v>
      </c>
      <c r="DF196">
        <f ca="1"/>
        <v>0</v>
      </c>
    </row>
    <row r="197" spans="1:110" x14ac:dyDescent="0.2">
      <c r="A197" t="str">
        <f ca="1"/>
        <v>6_16 Villa</v>
      </c>
      <c r="B197">
        <f ca="1"/>
        <v>8</v>
      </c>
      <c r="C197">
        <f ca="1"/>
        <v>0</v>
      </c>
      <c r="D197">
        <f ca="1"/>
        <v>0</v>
      </c>
      <c r="E197">
        <f ca="1"/>
        <v>0</v>
      </c>
      <c r="F197">
        <f ca="1"/>
        <v>0</v>
      </c>
      <c r="G197">
        <f ca="1"/>
        <v>0</v>
      </c>
      <c r="H197">
        <f ca="1"/>
        <v>0</v>
      </c>
      <c r="I197">
        <f ca="1"/>
        <v>0</v>
      </c>
      <c r="J197" t="str">
        <f ca="1"/>
        <v>0:37</v>
      </c>
      <c r="K197" t="b">
        <f ca="1"/>
        <v>0</v>
      </c>
      <c r="L197" t="b">
        <f ca="1"/>
        <v>0</v>
      </c>
      <c r="M197" t="b">
        <f ca="1"/>
        <v>0</v>
      </c>
      <c r="N197" t="str">
        <f ca="1"/>
        <v>Ace</v>
      </c>
      <c r="O197" t="b">
        <f ca="1"/>
        <v>0</v>
      </c>
      <c r="P197">
        <f ca="1"/>
        <v>0</v>
      </c>
      <c r="Q197">
        <f ca="1"/>
        <v>0</v>
      </c>
      <c r="R197">
        <f ca="1"/>
        <v>0</v>
      </c>
      <c r="S197">
        <f ca="1"/>
        <v>0</v>
      </c>
      <c r="T197">
        <f ca="1"/>
        <v>0</v>
      </c>
      <c r="U197">
        <f ca="1"/>
        <v>0</v>
      </c>
      <c r="V197">
        <f ca="1"/>
        <v>0</v>
      </c>
      <c r="W197">
        <f ca="1"/>
        <v>0</v>
      </c>
      <c r="X197">
        <f ca="1"/>
        <v>0</v>
      </c>
      <c r="Y197">
        <f ca="1"/>
        <v>0</v>
      </c>
      <c r="Z197">
        <f ca="1"/>
        <v>8</v>
      </c>
      <c r="AA197">
        <f ca="1"/>
        <v>0</v>
      </c>
      <c r="AB197">
        <f ca="1"/>
        <v>0</v>
      </c>
      <c r="AC197">
        <f ca="1"/>
        <v>0</v>
      </c>
      <c r="AD197">
        <f ca="1"/>
        <v>0</v>
      </c>
      <c r="AE197">
        <f ca="1"/>
        <v>0</v>
      </c>
      <c r="AF197">
        <f ca="1"/>
        <v>0</v>
      </c>
      <c r="AG197">
        <f ca="1"/>
        <v>0</v>
      </c>
      <c r="AH197">
        <f ca="1"/>
        <v>0</v>
      </c>
      <c r="AI197">
        <f ca="1"/>
        <v>0</v>
      </c>
      <c r="AJ197">
        <f ca="1"/>
        <v>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  <c r="AQ197">
        <f ca="1"/>
        <v>0</v>
      </c>
      <c r="AR197">
        <f ca="1"/>
        <v>0</v>
      </c>
      <c r="AS197">
        <f ca="1"/>
        <v>0</v>
      </c>
      <c r="AT197">
        <f ca="1"/>
        <v>0</v>
      </c>
      <c r="AU197">
        <f ca="1"/>
        <v>0</v>
      </c>
      <c r="AV197">
        <f ca="1"/>
        <v>0</v>
      </c>
      <c r="AW197">
        <f ca="1"/>
        <v>0</v>
      </c>
      <c r="AX197">
        <f ca="1"/>
        <v>0</v>
      </c>
      <c r="AY197">
        <f ca="1"/>
        <v>0</v>
      </c>
      <c r="AZ197">
        <f ca="1"/>
        <v>0</v>
      </c>
      <c r="BA197">
        <f ca="1"/>
        <v>0</v>
      </c>
      <c r="BB197">
        <f ca="1"/>
        <v>0</v>
      </c>
      <c r="BC197">
        <f ca="1"/>
        <v>0</v>
      </c>
      <c r="BD197">
        <f ca="1"/>
        <v>0</v>
      </c>
      <c r="BE197">
        <f ca="1"/>
        <v>0</v>
      </c>
      <c r="BF197">
        <f ca="1"/>
        <v>0</v>
      </c>
      <c r="BG197">
        <f ca="1"/>
        <v>0</v>
      </c>
      <c r="BH197">
        <f ca="1"/>
        <v>0</v>
      </c>
      <c r="BI197">
        <f ca="1"/>
        <v>0</v>
      </c>
      <c r="BJ197">
        <f ca="1"/>
        <v>0</v>
      </c>
      <c r="BK197">
        <f ca="1"/>
        <v>0</v>
      </c>
      <c r="BL197">
        <f ca="1"/>
        <v>0</v>
      </c>
      <c r="BM197">
        <f ca="1"/>
        <v>0</v>
      </c>
      <c r="BN197">
        <f ca="1"/>
        <v>0</v>
      </c>
      <c r="BO197">
        <f ca="1"/>
        <v>0</v>
      </c>
      <c r="BP197">
        <f ca="1"/>
        <v>0</v>
      </c>
      <c r="BQ197">
        <f ca="1"/>
        <v>0</v>
      </c>
      <c r="BR197" t="str">
        <f ca="1"/>
        <v/>
      </c>
      <c r="BS197">
        <f ca="1"/>
        <v>0</v>
      </c>
      <c r="BT197">
        <f ca="1"/>
        <v>0</v>
      </c>
      <c r="BU197" t="b">
        <f ca="1"/>
        <v>0</v>
      </c>
      <c r="BV197" t="b">
        <f ca="1"/>
        <v>0</v>
      </c>
      <c r="BW197">
        <f ca="1"/>
        <v>0</v>
      </c>
      <c r="BX197">
        <f ca="1"/>
        <v>0</v>
      </c>
      <c r="BY197">
        <f ca="1"/>
        <v>0</v>
      </c>
      <c r="BZ197">
        <f ca="1"/>
        <v>0</v>
      </c>
      <c r="CA197">
        <f ca="1"/>
        <v>0</v>
      </c>
      <c r="CB197">
        <f ca="1"/>
        <v>0</v>
      </c>
      <c r="CC197" t="b">
        <f ca="1"/>
        <v>0</v>
      </c>
      <c r="CD197" t="b">
        <f ca="1"/>
        <v>0</v>
      </c>
      <c r="CE197">
        <f ca="1"/>
        <v>0</v>
      </c>
      <c r="CF197">
        <f ca="1"/>
        <v>0</v>
      </c>
      <c r="CG197">
        <f ca="1"/>
        <v>0</v>
      </c>
      <c r="CH197">
        <f ca="1"/>
        <v>37</v>
      </c>
      <c r="CI197">
        <f ca="1"/>
        <v>143</v>
      </c>
      <c r="CJ197">
        <f ca="1"/>
        <v>0</v>
      </c>
      <c r="CK197">
        <f ca="1"/>
        <v>0</v>
      </c>
      <c r="CL197">
        <f ca="1"/>
        <v>0</v>
      </c>
      <c r="CM197">
        <f ca="1"/>
        <v>0</v>
      </c>
      <c r="CN197">
        <f ca="1"/>
        <v>0</v>
      </c>
      <c r="CO197">
        <f ca="1"/>
        <v>0</v>
      </c>
      <c r="CP197">
        <f ca="1"/>
        <v>0</v>
      </c>
      <c r="CQ197">
        <f ca="1"/>
        <v>0</v>
      </c>
      <c r="CR197">
        <f ca="1"/>
        <v>0</v>
      </c>
      <c r="CS197">
        <f ca="1"/>
        <v>0</v>
      </c>
      <c r="CT197">
        <f ca="1"/>
        <v>0</v>
      </c>
      <c r="CU197">
        <f ca="1"/>
        <v>0</v>
      </c>
      <c r="CV197">
        <f ca="1"/>
        <v>0</v>
      </c>
      <c r="CW197">
        <f ca="1"/>
        <v>0</v>
      </c>
      <c r="CX197">
        <f ca="1"/>
        <v>0</v>
      </c>
      <c r="CY197">
        <f ca="1"/>
        <v>0</v>
      </c>
      <c r="CZ197">
        <f ca="1"/>
        <v>0</v>
      </c>
      <c r="DA197">
        <f ca="1"/>
        <v>0</v>
      </c>
      <c r="DB197" t="b">
        <f ca="1"/>
        <v>0</v>
      </c>
      <c r="DC197" t="b">
        <f ca="1"/>
        <v>0</v>
      </c>
      <c r="DD197">
        <f ca="1"/>
        <v>0</v>
      </c>
      <c r="DE197" t="b">
        <f ca="1"/>
        <v>0</v>
      </c>
      <c r="DF197">
        <f ca="1"/>
        <v>0</v>
      </c>
    </row>
    <row r="198" spans="1:110" x14ac:dyDescent="0.2">
      <c r="A198" t="str">
        <f ca="1"/>
        <v>6_16 Villa</v>
      </c>
      <c r="B198">
        <f ca="1"/>
        <v>9</v>
      </c>
      <c r="C198">
        <f ca="1"/>
        <v>0</v>
      </c>
      <c r="D198">
        <f ca="1"/>
        <v>0</v>
      </c>
      <c r="E198">
        <f ca="1"/>
        <v>0</v>
      </c>
      <c r="F198">
        <f ca="1"/>
        <v>0</v>
      </c>
      <c r="G198">
        <f ca="1"/>
        <v>0</v>
      </c>
      <c r="H198">
        <f ca="1"/>
        <v>0</v>
      </c>
      <c r="I198">
        <f ca="1"/>
        <v>0</v>
      </c>
      <c r="J198" t="str">
        <f ca="1"/>
        <v>1:12</v>
      </c>
      <c r="K198" t="b">
        <f ca="1"/>
        <v>0</v>
      </c>
      <c r="L198" t="b">
        <f ca="1"/>
        <v>0</v>
      </c>
      <c r="M198" t="b">
        <f ca="1"/>
        <v>1</v>
      </c>
      <c r="N198" t="str">
        <f ca="1"/>
        <v>Ace</v>
      </c>
      <c r="O198" t="b">
        <f ca="1"/>
        <v>0</v>
      </c>
      <c r="P198">
        <f ca="1"/>
        <v>0</v>
      </c>
      <c r="Q198">
        <f ca="1"/>
        <v>0</v>
      </c>
      <c r="R198">
        <f ca="1"/>
        <v>0</v>
      </c>
      <c r="S198">
        <f ca="1"/>
        <v>0</v>
      </c>
      <c r="T198">
        <f ca="1"/>
        <v>0</v>
      </c>
      <c r="U198">
        <f ca="1"/>
        <v>0</v>
      </c>
      <c r="V198">
        <f ca="1"/>
        <v>0</v>
      </c>
      <c r="W198">
        <f ca="1"/>
        <v>0</v>
      </c>
      <c r="X198">
        <f ca="1"/>
        <v>0</v>
      </c>
      <c r="Y198">
        <f ca="1"/>
        <v>0</v>
      </c>
      <c r="Z198">
        <f ca="1"/>
        <v>9</v>
      </c>
      <c r="AA198">
        <f ca="1"/>
        <v>0</v>
      </c>
      <c r="AB198">
        <f ca="1"/>
        <v>0</v>
      </c>
      <c r="AC198">
        <f ca="1"/>
        <v>0</v>
      </c>
      <c r="AD198">
        <f ca="1"/>
        <v>0</v>
      </c>
      <c r="AE198">
        <f ca="1"/>
        <v>0</v>
      </c>
      <c r="AF198">
        <f ca="1"/>
        <v>0</v>
      </c>
      <c r="AG198">
        <f ca="1"/>
        <v>0</v>
      </c>
      <c r="AH198">
        <f ca="1"/>
        <v>0</v>
      </c>
      <c r="AI198">
        <f ca="1"/>
        <v>0</v>
      </c>
      <c r="AJ198">
        <f ca="1"/>
        <v>0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  <c r="AQ198">
        <f ca="1"/>
        <v>0</v>
      </c>
      <c r="AR198">
        <f ca="1"/>
        <v>0</v>
      </c>
      <c r="AS198">
        <f ca="1"/>
        <v>0</v>
      </c>
      <c r="AT198">
        <f ca="1"/>
        <v>0</v>
      </c>
      <c r="AU198">
        <f ca="1"/>
        <v>0</v>
      </c>
      <c r="AV198">
        <f ca="1"/>
        <v>0</v>
      </c>
      <c r="AW198">
        <f ca="1"/>
        <v>0</v>
      </c>
      <c r="AX198">
        <f ca="1"/>
        <v>0</v>
      </c>
      <c r="AY198">
        <f ca="1"/>
        <v>0</v>
      </c>
      <c r="AZ198">
        <f ca="1"/>
        <v>0</v>
      </c>
      <c r="BA198">
        <f ca="1"/>
        <v>0</v>
      </c>
      <c r="BB198">
        <f ca="1"/>
        <v>0</v>
      </c>
      <c r="BC198">
        <f ca="1"/>
        <v>0</v>
      </c>
      <c r="BD198">
        <f ca="1"/>
        <v>0</v>
      </c>
      <c r="BE198">
        <f ca="1"/>
        <v>0</v>
      </c>
      <c r="BF198">
        <f ca="1"/>
        <v>0</v>
      </c>
      <c r="BG198">
        <f ca="1"/>
        <v>0</v>
      </c>
      <c r="BH198">
        <f ca="1"/>
        <v>0</v>
      </c>
      <c r="BI198">
        <f ca="1"/>
        <v>0</v>
      </c>
      <c r="BJ198">
        <f ca="1"/>
        <v>0</v>
      </c>
      <c r="BK198">
        <f ca="1"/>
        <v>0</v>
      </c>
      <c r="BL198">
        <f ca="1"/>
        <v>0</v>
      </c>
      <c r="BM198">
        <f ca="1"/>
        <v>0</v>
      </c>
      <c r="BN198">
        <f ca="1"/>
        <v>0</v>
      </c>
      <c r="BO198">
        <f ca="1"/>
        <v>0</v>
      </c>
      <c r="BP198">
        <f ca="1"/>
        <v>0</v>
      </c>
      <c r="BQ198">
        <f ca="1"/>
        <v>0</v>
      </c>
      <c r="BR198" t="str">
        <f ca="1"/>
        <v/>
      </c>
      <c r="BS198">
        <f ca="1"/>
        <v>0</v>
      </c>
      <c r="BT198">
        <f ca="1"/>
        <v>0</v>
      </c>
      <c r="BU198" t="b">
        <f ca="1"/>
        <v>0</v>
      </c>
      <c r="BV198" t="b">
        <f ca="1"/>
        <v>0</v>
      </c>
      <c r="BW198">
        <f ca="1"/>
        <v>0</v>
      </c>
      <c r="BX198">
        <f ca="1"/>
        <v>0</v>
      </c>
      <c r="BY198">
        <f ca="1"/>
        <v>0</v>
      </c>
      <c r="BZ198">
        <f ca="1"/>
        <v>0</v>
      </c>
      <c r="CA198">
        <f ca="1"/>
        <v>0</v>
      </c>
      <c r="CB198">
        <f ca="1"/>
        <v>0</v>
      </c>
      <c r="CC198" t="b">
        <f ca="1"/>
        <v>0</v>
      </c>
      <c r="CD198" t="b">
        <f ca="1"/>
        <v>0</v>
      </c>
      <c r="CE198">
        <f ca="1"/>
        <v>0</v>
      </c>
      <c r="CF198">
        <f ca="1"/>
        <v>0</v>
      </c>
      <c r="CG198">
        <f ca="1"/>
        <v>0</v>
      </c>
      <c r="CH198">
        <f ca="1"/>
        <v>72</v>
      </c>
      <c r="CI198">
        <f ca="1"/>
        <v>108</v>
      </c>
      <c r="CJ198">
        <f ca="1"/>
        <v>0</v>
      </c>
      <c r="CK198">
        <f ca="1"/>
        <v>0</v>
      </c>
      <c r="CL198">
        <f ca="1"/>
        <v>0</v>
      </c>
      <c r="CM198">
        <f ca="1"/>
        <v>0</v>
      </c>
      <c r="CN198">
        <f ca="1"/>
        <v>0</v>
      </c>
      <c r="CO198">
        <f ca="1"/>
        <v>0</v>
      </c>
      <c r="CP198">
        <f ca="1"/>
        <v>0</v>
      </c>
      <c r="CQ198">
        <f ca="1"/>
        <v>0</v>
      </c>
      <c r="CR198">
        <f ca="1"/>
        <v>0</v>
      </c>
      <c r="CS198">
        <f ca="1"/>
        <v>0</v>
      </c>
      <c r="CT198">
        <f ca="1"/>
        <v>0</v>
      </c>
      <c r="CU198">
        <f ca="1"/>
        <v>0</v>
      </c>
      <c r="CV198">
        <f ca="1"/>
        <v>0</v>
      </c>
      <c r="CW198">
        <f ca="1"/>
        <v>0</v>
      </c>
      <c r="CX198">
        <f ca="1"/>
        <v>0</v>
      </c>
      <c r="CY198">
        <f ca="1"/>
        <v>0</v>
      </c>
      <c r="CZ198">
        <f ca="1"/>
        <v>0</v>
      </c>
      <c r="DA198">
        <f ca="1"/>
        <v>0</v>
      </c>
      <c r="DB198" t="b">
        <f ca="1"/>
        <v>0</v>
      </c>
      <c r="DC198" t="b">
        <f ca="1"/>
        <v>0</v>
      </c>
      <c r="DD198">
        <f ca="1"/>
        <v>0</v>
      </c>
      <c r="DE198" t="b">
        <f ca="1"/>
        <v>0</v>
      </c>
      <c r="DF198">
        <f ca="1"/>
        <v>0</v>
      </c>
    </row>
    <row r="199" spans="1:110" x14ac:dyDescent="0.2">
      <c r="A199" t="str">
        <f ca="1"/>
        <v>6_16 Villa</v>
      </c>
      <c r="B199">
        <f ca="1"/>
        <v>10</v>
      </c>
      <c r="C199">
        <f ca="1"/>
        <v>0</v>
      </c>
      <c r="D199">
        <f ca="1"/>
        <v>0</v>
      </c>
      <c r="E199">
        <f ca="1"/>
        <v>0</v>
      </c>
      <c r="F199">
        <f ca="1"/>
        <v>0</v>
      </c>
      <c r="G199">
        <f ca="1"/>
        <v>0</v>
      </c>
      <c r="H199">
        <f ca="1"/>
        <v>0</v>
      </c>
      <c r="I199">
        <f ca="1"/>
        <v>0</v>
      </c>
      <c r="J199" t="str">
        <f ca="1"/>
        <v>0:04</v>
      </c>
      <c r="K199" t="b">
        <f ca="1"/>
        <v>0</v>
      </c>
      <c r="L199" t="b">
        <f ca="1"/>
        <v>0</v>
      </c>
      <c r="M199" t="b">
        <f ca="1"/>
        <v>0</v>
      </c>
      <c r="N199" t="str">
        <f ca="1"/>
        <v>Ace</v>
      </c>
      <c r="O199" t="b">
        <f ca="1"/>
        <v>0</v>
      </c>
      <c r="P199">
        <f ca="1"/>
        <v>0</v>
      </c>
      <c r="Q199">
        <f ca="1"/>
        <v>0</v>
      </c>
      <c r="R199">
        <f ca="1"/>
        <v>0</v>
      </c>
      <c r="S199">
        <f ca="1"/>
        <v>0</v>
      </c>
      <c r="T199">
        <f ca="1"/>
        <v>0</v>
      </c>
      <c r="U199">
        <f ca="1"/>
        <v>0</v>
      </c>
      <c r="V199">
        <f ca="1"/>
        <v>0</v>
      </c>
      <c r="W199">
        <f ca="1"/>
        <v>0</v>
      </c>
      <c r="X199">
        <f ca="1"/>
        <v>0</v>
      </c>
      <c r="Y199">
        <f ca="1"/>
        <v>0</v>
      </c>
      <c r="Z199">
        <f ca="1"/>
        <v>10</v>
      </c>
      <c r="AA199">
        <f ca="1"/>
        <v>0</v>
      </c>
      <c r="AB199">
        <f ca="1"/>
        <v>0</v>
      </c>
      <c r="AC199">
        <f ca="1"/>
        <v>0</v>
      </c>
      <c r="AD199">
        <f ca="1"/>
        <v>0</v>
      </c>
      <c r="AE199">
        <f ca="1"/>
        <v>0</v>
      </c>
      <c r="AF199">
        <f ca="1"/>
        <v>0</v>
      </c>
      <c r="AG199">
        <f ca="1"/>
        <v>0</v>
      </c>
      <c r="AH199">
        <f ca="1"/>
        <v>0</v>
      </c>
      <c r="AI199">
        <f ca="1"/>
        <v>0</v>
      </c>
      <c r="AJ199">
        <f ca="1"/>
        <v>0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  <c r="AQ199">
        <f ca="1"/>
        <v>0</v>
      </c>
      <c r="AR199">
        <f ca="1"/>
        <v>0</v>
      </c>
      <c r="AS199">
        <f ca="1"/>
        <v>0</v>
      </c>
      <c r="AT199">
        <f ca="1"/>
        <v>0</v>
      </c>
      <c r="AU199">
        <f ca="1"/>
        <v>0</v>
      </c>
      <c r="AV199">
        <f ca="1"/>
        <v>0</v>
      </c>
      <c r="AW199">
        <f ca="1"/>
        <v>0</v>
      </c>
      <c r="AX199">
        <f ca="1"/>
        <v>0</v>
      </c>
      <c r="AY199">
        <f ca="1"/>
        <v>0</v>
      </c>
      <c r="AZ199">
        <f ca="1"/>
        <v>0</v>
      </c>
      <c r="BA199">
        <f ca="1"/>
        <v>0</v>
      </c>
      <c r="BB199">
        <f ca="1"/>
        <v>0</v>
      </c>
      <c r="BC199">
        <f ca="1"/>
        <v>0</v>
      </c>
      <c r="BD199">
        <f ca="1"/>
        <v>0</v>
      </c>
      <c r="BE199">
        <f ca="1"/>
        <v>0</v>
      </c>
      <c r="BF199">
        <f ca="1"/>
        <v>0</v>
      </c>
      <c r="BG199">
        <f ca="1"/>
        <v>0</v>
      </c>
      <c r="BH199">
        <f ca="1"/>
        <v>0</v>
      </c>
      <c r="BI199">
        <f ca="1"/>
        <v>0</v>
      </c>
      <c r="BJ199">
        <f ca="1"/>
        <v>0</v>
      </c>
      <c r="BK199">
        <f ca="1"/>
        <v>0</v>
      </c>
      <c r="BL199">
        <f ca="1"/>
        <v>0</v>
      </c>
      <c r="BM199">
        <f ca="1"/>
        <v>0</v>
      </c>
      <c r="BN199">
        <f ca="1"/>
        <v>0</v>
      </c>
      <c r="BO199">
        <f ca="1"/>
        <v>0</v>
      </c>
      <c r="BP199">
        <f ca="1"/>
        <v>0</v>
      </c>
      <c r="BQ199">
        <f ca="1"/>
        <v>0</v>
      </c>
      <c r="BR199" t="str">
        <f ca="1"/>
        <v/>
      </c>
      <c r="BS199">
        <f ca="1"/>
        <v>0</v>
      </c>
      <c r="BT199">
        <f ca="1"/>
        <v>0</v>
      </c>
      <c r="BU199" t="b">
        <f ca="1"/>
        <v>0</v>
      </c>
      <c r="BV199" t="b">
        <f ca="1"/>
        <v>0</v>
      </c>
      <c r="BW199">
        <f ca="1"/>
        <v>0</v>
      </c>
      <c r="BX199">
        <f ca="1"/>
        <v>0</v>
      </c>
      <c r="BY199">
        <f ca="1"/>
        <v>0</v>
      </c>
      <c r="BZ199">
        <f ca="1"/>
        <v>0</v>
      </c>
      <c r="CA199">
        <f ca="1"/>
        <v>1</v>
      </c>
      <c r="CB199">
        <f ca="1"/>
        <v>0</v>
      </c>
      <c r="CC199" t="b">
        <f ca="1"/>
        <v>0</v>
      </c>
      <c r="CD199" t="b">
        <f ca="1"/>
        <v>1</v>
      </c>
      <c r="CE199">
        <f ca="1"/>
        <v>0</v>
      </c>
      <c r="CF199">
        <f ca="1"/>
        <v>0</v>
      </c>
      <c r="CG199">
        <f ca="1"/>
        <v>0</v>
      </c>
      <c r="CH199">
        <f ca="1"/>
        <v>4</v>
      </c>
      <c r="CI199">
        <f ca="1"/>
        <v>176</v>
      </c>
      <c r="CJ199">
        <f ca="1"/>
        <v>0</v>
      </c>
      <c r="CK199">
        <f ca="1"/>
        <v>0</v>
      </c>
      <c r="CL199">
        <f ca="1"/>
        <v>0</v>
      </c>
      <c r="CM199">
        <f ca="1"/>
        <v>0</v>
      </c>
      <c r="CN199">
        <f ca="1"/>
        <v>0</v>
      </c>
      <c r="CO199">
        <f ca="1"/>
        <v>0</v>
      </c>
      <c r="CP199">
        <f ca="1"/>
        <v>0</v>
      </c>
      <c r="CQ199">
        <f ca="1"/>
        <v>0</v>
      </c>
      <c r="CR199">
        <f ca="1"/>
        <v>0</v>
      </c>
      <c r="CS199">
        <f ca="1"/>
        <v>0</v>
      </c>
      <c r="CT199">
        <f ca="1"/>
        <v>0</v>
      </c>
      <c r="CU199">
        <f ca="1"/>
        <v>0</v>
      </c>
      <c r="CV199">
        <f ca="1"/>
        <v>0</v>
      </c>
      <c r="CW199">
        <f ca="1"/>
        <v>0</v>
      </c>
      <c r="CX199">
        <f ca="1"/>
        <v>0</v>
      </c>
      <c r="CY199">
        <f ca="1"/>
        <v>0</v>
      </c>
      <c r="CZ199">
        <f ca="1"/>
        <v>0</v>
      </c>
      <c r="DA199">
        <f ca="1"/>
        <v>0</v>
      </c>
      <c r="DB199" t="b">
        <f ca="1"/>
        <v>0</v>
      </c>
      <c r="DC199" t="b">
        <f ca="1"/>
        <v>0</v>
      </c>
      <c r="DD199">
        <f ca="1"/>
        <v>0</v>
      </c>
      <c r="DE199" t="b">
        <f ca="1"/>
        <v>0</v>
      </c>
      <c r="DF199">
        <f ca="1"/>
        <v>0</v>
      </c>
    </row>
    <row r="200" spans="1:110" x14ac:dyDescent="0.2">
      <c r="A200" t="str">
        <f ca="1"/>
        <v>6_16 Villa</v>
      </c>
      <c r="B200">
        <f ca="1"/>
        <v>11</v>
      </c>
      <c r="C200">
        <f ca="1"/>
        <v>0</v>
      </c>
      <c r="D200">
        <f ca="1"/>
        <v>0</v>
      </c>
      <c r="E200">
        <f ca="1"/>
        <v>0</v>
      </c>
      <c r="F200">
        <f ca="1"/>
        <v>0</v>
      </c>
      <c r="G200">
        <f ca="1"/>
        <v>0</v>
      </c>
      <c r="H200">
        <f ca="1"/>
        <v>0</v>
      </c>
      <c r="I200">
        <f ca="1"/>
        <v>0</v>
      </c>
      <c r="J200" t="str">
        <f ca="1"/>
        <v>0:01</v>
      </c>
      <c r="K200" t="b">
        <f ca="1"/>
        <v>0</v>
      </c>
      <c r="L200" t="b">
        <f ca="1"/>
        <v>0</v>
      </c>
      <c r="M200" t="b">
        <f ca="1"/>
        <v>0</v>
      </c>
      <c r="N200" t="str">
        <f ca="1"/>
        <v>Ace</v>
      </c>
      <c r="O200" t="b">
        <f ca="1"/>
        <v>0</v>
      </c>
      <c r="P200">
        <f ca="1"/>
        <v>0</v>
      </c>
      <c r="Q200">
        <f ca="1"/>
        <v>0</v>
      </c>
      <c r="R200">
        <f ca="1"/>
        <v>0</v>
      </c>
      <c r="S200">
        <f ca="1"/>
        <v>0</v>
      </c>
      <c r="T200">
        <f ca="1"/>
        <v>0</v>
      </c>
      <c r="U200">
        <f ca="1"/>
        <v>0</v>
      </c>
      <c r="V200">
        <f ca="1"/>
        <v>0</v>
      </c>
      <c r="W200">
        <f ca="1"/>
        <v>0</v>
      </c>
      <c r="X200">
        <f ca="1"/>
        <v>0</v>
      </c>
      <c r="Y200">
        <f ca="1"/>
        <v>0</v>
      </c>
      <c r="Z200">
        <f ca="1"/>
        <v>11</v>
      </c>
      <c r="AA200">
        <f ca="1"/>
        <v>0</v>
      </c>
      <c r="AB200">
        <f ca="1"/>
        <v>0</v>
      </c>
      <c r="AC200">
        <f ca="1"/>
        <v>0</v>
      </c>
      <c r="AD200">
        <f ca="1"/>
        <v>0</v>
      </c>
      <c r="AE200">
        <f ca="1"/>
        <v>0</v>
      </c>
      <c r="AF200">
        <f ca="1"/>
        <v>0</v>
      </c>
      <c r="AG200">
        <f ca="1"/>
        <v>0</v>
      </c>
      <c r="AH200">
        <f ca="1"/>
        <v>0</v>
      </c>
      <c r="AI200">
        <f ca="1"/>
        <v>0</v>
      </c>
      <c r="AJ200">
        <f ca="1"/>
        <v>0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  <c r="AQ200">
        <f ca="1"/>
        <v>0</v>
      </c>
      <c r="AR200">
        <f ca="1"/>
        <v>0</v>
      </c>
      <c r="AS200">
        <f ca="1"/>
        <v>0</v>
      </c>
      <c r="AT200">
        <f ca="1"/>
        <v>0</v>
      </c>
      <c r="AU200">
        <f ca="1"/>
        <v>0</v>
      </c>
      <c r="AV200">
        <f ca="1"/>
        <v>0</v>
      </c>
      <c r="AW200">
        <f ca="1"/>
        <v>0</v>
      </c>
      <c r="AX200">
        <f ca="1"/>
        <v>0</v>
      </c>
      <c r="AY200">
        <f ca="1"/>
        <v>0</v>
      </c>
      <c r="AZ200">
        <f ca="1"/>
        <v>0</v>
      </c>
      <c r="BA200">
        <f ca="1"/>
        <v>0</v>
      </c>
      <c r="BB200">
        <f ca="1"/>
        <v>0</v>
      </c>
      <c r="BC200">
        <f ca="1"/>
        <v>0</v>
      </c>
      <c r="BD200">
        <f ca="1"/>
        <v>0</v>
      </c>
      <c r="BE200">
        <f ca="1"/>
        <v>0</v>
      </c>
      <c r="BF200">
        <f ca="1"/>
        <v>0</v>
      </c>
      <c r="BG200">
        <f ca="1"/>
        <v>0</v>
      </c>
      <c r="BH200">
        <f ca="1"/>
        <v>0</v>
      </c>
      <c r="BI200">
        <f ca="1"/>
        <v>0</v>
      </c>
      <c r="BJ200">
        <f ca="1"/>
        <v>0</v>
      </c>
      <c r="BK200">
        <f ca="1"/>
        <v>0</v>
      </c>
      <c r="BL200">
        <f ca="1"/>
        <v>0</v>
      </c>
      <c r="BM200">
        <f ca="1"/>
        <v>0</v>
      </c>
      <c r="BN200">
        <f ca="1"/>
        <v>0</v>
      </c>
      <c r="BO200">
        <f ca="1"/>
        <v>0</v>
      </c>
      <c r="BP200">
        <f ca="1"/>
        <v>0</v>
      </c>
      <c r="BQ200">
        <f ca="1"/>
        <v>0</v>
      </c>
      <c r="BR200" t="str">
        <f ca="1"/>
        <v/>
      </c>
      <c r="BS200">
        <f ca="1"/>
        <v>0</v>
      </c>
      <c r="BT200">
        <f ca="1"/>
        <v>0</v>
      </c>
      <c r="BU200" t="b">
        <f ca="1"/>
        <v>0</v>
      </c>
      <c r="BV200" t="b">
        <f ca="1"/>
        <v>0</v>
      </c>
      <c r="BW200">
        <f ca="1"/>
        <v>0</v>
      </c>
      <c r="BX200">
        <f ca="1"/>
        <v>0</v>
      </c>
      <c r="BY200">
        <f ca="1"/>
        <v>0</v>
      </c>
      <c r="BZ200">
        <f ca="1"/>
        <v>0</v>
      </c>
      <c r="CA200">
        <f ca="1"/>
        <v>2</v>
      </c>
      <c r="CB200">
        <f ca="1"/>
        <v>2</v>
      </c>
      <c r="CC200" t="b">
        <f ca="1"/>
        <v>0</v>
      </c>
      <c r="CD200" t="b">
        <f ca="1"/>
        <v>1</v>
      </c>
      <c r="CE200">
        <f ca="1"/>
        <v>0</v>
      </c>
      <c r="CF200">
        <f ca="1"/>
        <v>0</v>
      </c>
      <c r="CG200">
        <f ca="1"/>
        <v>0</v>
      </c>
      <c r="CH200">
        <f ca="1"/>
        <v>1</v>
      </c>
      <c r="CI200">
        <f ca="1"/>
        <v>179</v>
      </c>
      <c r="CJ200">
        <f ca="1"/>
        <v>0</v>
      </c>
      <c r="CK200">
        <f ca="1"/>
        <v>0</v>
      </c>
      <c r="CL200">
        <f ca="1"/>
        <v>0</v>
      </c>
      <c r="CM200">
        <f ca="1"/>
        <v>0</v>
      </c>
      <c r="CN200">
        <f ca="1"/>
        <v>0</v>
      </c>
      <c r="CO200">
        <f ca="1"/>
        <v>0</v>
      </c>
      <c r="CP200">
        <f ca="1"/>
        <v>0</v>
      </c>
      <c r="CQ200">
        <f ca="1"/>
        <v>0</v>
      </c>
      <c r="CR200">
        <f ca="1"/>
        <v>0</v>
      </c>
      <c r="CS200">
        <f ca="1"/>
        <v>0</v>
      </c>
      <c r="CT200">
        <f ca="1"/>
        <v>0</v>
      </c>
      <c r="CU200">
        <f ca="1"/>
        <v>0</v>
      </c>
      <c r="CV200">
        <f ca="1"/>
        <v>0</v>
      </c>
      <c r="CW200">
        <f ca="1"/>
        <v>0</v>
      </c>
      <c r="CX200">
        <f ca="1"/>
        <v>0</v>
      </c>
      <c r="CY200">
        <f ca="1"/>
        <v>0</v>
      </c>
      <c r="CZ200">
        <f ca="1"/>
        <v>0</v>
      </c>
      <c r="DA200">
        <f ca="1"/>
        <v>0</v>
      </c>
      <c r="DB200" t="b">
        <f ca="1"/>
        <v>0</v>
      </c>
      <c r="DC200" t="b">
        <f ca="1"/>
        <v>0</v>
      </c>
      <c r="DD200">
        <f ca="1"/>
        <v>0</v>
      </c>
      <c r="DE200" t="b">
        <f ca="1"/>
        <v>0</v>
      </c>
      <c r="DF200">
        <f ca="1"/>
        <v>0</v>
      </c>
    </row>
    <row r="201" spans="1:110" x14ac:dyDescent="0.2">
      <c r="A201" t="str">
        <f ca="1"/>
        <v>6_16 Villa</v>
      </c>
      <c r="B201">
        <f ca="1"/>
        <v>12</v>
      </c>
      <c r="C201">
        <f ca="1"/>
        <v>0</v>
      </c>
      <c r="D201">
        <f ca="1"/>
        <v>0</v>
      </c>
      <c r="E201">
        <f ca="1"/>
        <v>0</v>
      </c>
      <c r="F201">
        <f ca="1"/>
        <v>0</v>
      </c>
      <c r="G201">
        <f ca="1"/>
        <v>0</v>
      </c>
      <c r="H201">
        <f ca="1"/>
        <v>0</v>
      </c>
      <c r="I201">
        <f ca="1"/>
        <v>0</v>
      </c>
      <c r="J201" t="str">
        <f ca="1"/>
        <v>0:34</v>
      </c>
      <c r="K201" t="b">
        <f ca="1"/>
        <v>0</v>
      </c>
      <c r="L201" t="b">
        <f ca="1"/>
        <v>0</v>
      </c>
      <c r="M201" t="b">
        <f ca="1"/>
        <v>0</v>
      </c>
      <c r="N201" t="str">
        <f ca="1"/>
        <v>Ace</v>
      </c>
      <c r="O201" t="b">
        <f ca="1"/>
        <v>0</v>
      </c>
      <c r="P201">
        <f ca="1"/>
        <v>0</v>
      </c>
      <c r="Q201">
        <f ca="1"/>
        <v>0</v>
      </c>
      <c r="R201">
        <f ca="1"/>
        <v>0</v>
      </c>
      <c r="S201">
        <f ca="1"/>
        <v>0</v>
      </c>
      <c r="T201">
        <f ca="1"/>
        <v>0</v>
      </c>
      <c r="U201">
        <f ca="1"/>
        <v>0</v>
      </c>
      <c r="V201">
        <f ca="1"/>
        <v>0</v>
      </c>
      <c r="W201">
        <f ca="1"/>
        <v>0</v>
      </c>
      <c r="X201">
        <f ca="1"/>
        <v>0</v>
      </c>
      <c r="Y201">
        <f ca="1"/>
        <v>0</v>
      </c>
      <c r="Z201">
        <f ca="1"/>
        <v>12</v>
      </c>
      <c r="AA201">
        <f ca="1"/>
        <v>0</v>
      </c>
      <c r="AB201">
        <f ca="1"/>
        <v>0</v>
      </c>
      <c r="AC201">
        <f ca="1"/>
        <v>0</v>
      </c>
      <c r="AD201">
        <f ca="1"/>
        <v>0</v>
      </c>
      <c r="AE201">
        <f ca="1"/>
        <v>0</v>
      </c>
      <c r="AF201">
        <f ca="1"/>
        <v>0</v>
      </c>
      <c r="AG201">
        <f ca="1"/>
        <v>0</v>
      </c>
      <c r="AH201">
        <f ca="1"/>
        <v>0</v>
      </c>
      <c r="AI201">
        <f ca="1"/>
        <v>0</v>
      </c>
      <c r="AJ201">
        <f ca="1"/>
        <v>0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  <c r="AQ201">
        <f ca="1"/>
        <v>0</v>
      </c>
      <c r="AR201">
        <f ca="1"/>
        <v>0</v>
      </c>
      <c r="AS201">
        <f ca="1"/>
        <v>0</v>
      </c>
      <c r="AT201">
        <f ca="1"/>
        <v>0</v>
      </c>
      <c r="AU201">
        <f ca="1"/>
        <v>0</v>
      </c>
      <c r="AV201">
        <f ca="1"/>
        <v>0</v>
      </c>
      <c r="AW201">
        <f ca="1"/>
        <v>0</v>
      </c>
      <c r="AX201">
        <f ca="1"/>
        <v>0</v>
      </c>
      <c r="AY201">
        <f ca="1"/>
        <v>0</v>
      </c>
      <c r="AZ201">
        <f ca="1"/>
        <v>0</v>
      </c>
      <c r="BA201">
        <f ca="1"/>
        <v>0</v>
      </c>
      <c r="BB201">
        <f ca="1"/>
        <v>0</v>
      </c>
      <c r="BC201">
        <f ca="1"/>
        <v>0</v>
      </c>
      <c r="BD201">
        <f ca="1"/>
        <v>0</v>
      </c>
      <c r="BE201">
        <f ca="1"/>
        <v>0</v>
      </c>
      <c r="BF201">
        <f ca="1"/>
        <v>0</v>
      </c>
      <c r="BG201">
        <f ca="1"/>
        <v>0</v>
      </c>
      <c r="BH201">
        <f ca="1"/>
        <v>0</v>
      </c>
      <c r="BI201">
        <f ca="1"/>
        <v>0</v>
      </c>
      <c r="BJ201">
        <f ca="1"/>
        <v>0</v>
      </c>
      <c r="BK201">
        <f ca="1"/>
        <v>0</v>
      </c>
      <c r="BL201">
        <f ca="1"/>
        <v>0</v>
      </c>
      <c r="BM201">
        <f ca="1"/>
        <v>0</v>
      </c>
      <c r="BN201">
        <f ca="1"/>
        <v>0</v>
      </c>
      <c r="BO201">
        <f ca="1"/>
        <v>0</v>
      </c>
      <c r="BP201">
        <f ca="1"/>
        <v>0</v>
      </c>
      <c r="BQ201">
        <f ca="1"/>
        <v>0</v>
      </c>
      <c r="BR201" t="str">
        <f ca="1"/>
        <v/>
      </c>
      <c r="BS201" t="str">
        <f ca="1"/>
        <v>FALSE</v>
      </c>
      <c r="BT201">
        <f ca="1"/>
        <v>0</v>
      </c>
      <c r="BU201" t="b">
        <f ca="1"/>
        <v>0</v>
      </c>
      <c r="BV201" t="b">
        <f ca="1"/>
        <v>0</v>
      </c>
      <c r="BW201">
        <f ca="1"/>
        <v>0</v>
      </c>
      <c r="BX201" t="str">
        <f ca="1"/>
        <v>FALSE</v>
      </c>
      <c r="BY201">
        <f ca="1"/>
        <v>0</v>
      </c>
      <c r="BZ201">
        <f ca="1"/>
        <v>0</v>
      </c>
      <c r="CA201">
        <f ca="1"/>
        <v>1</v>
      </c>
      <c r="CB201">
        <f ca="1"/>
        <v>1</v>
      </c>
      <c r="CC201" t="b">
        <f ca="1"/>
        <v>0</v>
      </c>
      <c r="CD201" t="b">
        <f ca="1"/>
        <v>1</v>
      </c>
      <c r="CE201">
        <f ca="1"/>
        <v>0</v>
      </c>
      <c r="CF201">
        <f ca="1"/>
        <v>1</v>
      </c>
      <c r="CG201">
        <f ca="1"/>
        <v>0</v>
      </c>
      <c r="CH201">
        <f ca="1"/>
        <v>34</v>
      </c>
      <c r="CI201">
        <f ca="1"/>
        <v>146</v>
      </c>
      <c r="CJ201">
        <f ca="1"/>
        <v>0</v>
      </c>
      <c r="CK201">
        <f ca="1"/>
        <v>0</v>
      </c>
      <c r="CL201">
        <f ca="1"/>
        <v>0</v>
      </c>
      <c r="CM201">
        <f ca="1"/>
        <v>0</v>
      </c>
      <c r="CN201">
        <f ca="1"/>
        <v>0</v>
      </c>
      <c r="CO201">
        <f ca="1"/>
        <v>0</v>
      </c>
      <c r="CP201">
        <f ca="1"/>
        <v>0</v>
      </c>
      <c r="CQ201">
        <f ca="1"/>
        <v>0</v>
      </c>
      <c r="CR201">
        <f ca="1"/>
        <v>0</v>
      </c>
      <c r="CS201">
        <f ca="1"/>
        <v>0</v>
      </c>
      <c r="CT201">
        <f ca="1"/>
        <v>0</v>
      </c>
      <c r="CU201">
        <f ca="1"/>
        <v>0</v>
      </c>
      <c r="CV201">
        <f ca="1"/>
        <v>0</v>
      </c>
      <c r="CW201">
        <f ca="1"/>
        <v>0</v>
      </c>
      <c r="CX201">
        <f ca="1"/>
        <v>0</v>
      </c>
      <c r="CY201">
        <f ca="1"/>
        <v>0</v>
      </c>
      <c r="CZ201">
        <f ca="1"/>
        <v>0</v>
      </c>
      <c r="DA201">
        <f ca="1"/>
        <v>0</v>
      </c>
      <c r="DB201" t="b">
        <f ca="1"/>
        <v>0</v>
      </c>
      <c r="DC201" t="b">
        <f ca="1"/>
        <v>0</v>
      </c>
      <c r="DD201">
        <f ca="1"/>
        <v>0</v>
      </c>
      <c r="DE201" t="b">
        <f ca="1"/>
        <v>1</v>
      </c>
      <c r="DF201">
        <f ca="1"/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B08F0-2C4A-41D6-9762-E348AADA691C}">
  <sheetPr codeName="Sheet6"/>
  <dimension ref="A1:K45"/>
  <sheetViews>
    <sheetView workbookViewId="0">
      <selection activeCell="B33" sqref="B33"/>
    </sheetView>
  </sheetViews>
  <sheetFormatPr defaultRowHeight="12.75" x14ac:dyDescent="0.2"/>
  <sheetData>
    <row r="1" spans="1:11" x14ac:dyDescent="0.2">
      <c r="A1" t="s">
        <v>257</v>
      </c>
      <c r="B1" t="s">
        <v>258</v>
      </c>
      <c r="E1" s="229" t="s">
        <v>259</v>
      </c>
      <c r="F1" s="230" t="s">
        <v>260</v>
      </c>
      <c r="H1" s="229" t="s">
        <v>261</v>
      </c>
      <c r="K1" s="156" t="s">
        <v>262</v>
      </c>
    </row>
    <row r="2" spans="1:11" x14ac:dyDescent="0.2">
      <c r="A2" t="s">
        <v>234</v>
      </c>
      <c r="B2" t="s">
        <v>199</v>
      </c>
      <c r="E2" s="151" t="s">
        <v>210</v>
      </c>
      <c r="F2" s="151" t="s">
        <v>263</v>
      </c>
      <c r="H2" s="151" t="s">
        <v>221</v>
      </c>
      <c r="K2" s="151" t="s">
        <v>390</v>
      </c>
    </row>
    <row r="3" spans="1:11" x14ac:dyDescent="0.2">
      <c r="A3" t="s">
        <v>264</v>
      </c>
      <c r="B3" t="s">
        <v>265</v>
      </c>
      <c r="E3" s="151" t="s">
        <v>266</v>
      </c>
      <c r="F3" s="151" t="s">
        <v>267</v>
      </c>
      <c r="H3" s="151" t="s">
        <v>220</v>
      </c>
      <c r="K3" s="151" t="s">
        <v>65</v>
      </c>
    </row>
    <row r="4" spans="1:11" x14ac:dyDescent="0.2">
      <c r="A4" t="s">
        <v>200</v>
      </c>
      <c r="B4" t="s">
        <v>179</v>
      </c>
      <c r="E4" s="151" t="s">
        <v>163</v>
      </c>
      <c r="F4" s="151" t="s">
        <v>268</v>
      </c>
      <c r="H4" s="151" t="s">
        <v>219</v>
      </c>
      <c r="K4" s="151" t="s">
        <v>66</v>
      </c>
    </row>
    <row r="5" spans="1:11" x14ac:dyDescent="0.2">
      <c r="A5" t="s">
        <v>180</v>
      </c>
      <c r="B5" t="s">
        <v>176</v>
      </c>
      <c r="E5" s="151" t="s">
        <v>269</v>
      </c>
      <c r="F5" s="151" t="s">
        <v>270</v>
      </c>
      <c r="H5" s="151" t="s">
        <v>222</v>
      </c>
      <c r="K5" s="151" t="s">
        <v>355</v>
      </c>
    </row>
    <row r="6" spans="1:11" x14ac:dyDescent="0.2">
      <c r="A6" t="s">
        <v>271</v>
      </c>
      <c r="B6" t="s">
        <v>223</v>
      </c>
      <c r="E6" s="151" t="s">
        <v>272</v>
      </c>
      <c r="F6" s="151" t="s">
        <v>273</v>
      </c>
      <c r="H6" s="229" t="s">
        <v>274</v>
      </c>
      <c r="K6" s="151" t="s">
        <v>67</v>
      </c>
    </row>
    <row r="7" spans="1:11" x14ac:dyDescent="0.2">
      <c r="A7" t="s">
        <v>182</v>
      </c>
      <c r="B7" t="s">
        <v>275</v>
      </c>
      <c r="E7" s="151" t="s">
        <v>229</v>
      </c>
      <c r="F7" s="151" t="s">
        <v>276</v>
      </c>
      <c r="H7" s="151" t="s">
        <v>277</v>
      </c>
      <c r="K7" s="151" t="s">
        <v>278</v>
      </c>
    </row>
    <row r="8" spans="1:11" x14ac:dyDescent="0.2">
      <c r="A8" t="s">
        <v>235</v>
      </c>
      <c r="B8" t="s">
        <v>207</v>
      </c>
      <c r="E8" s="151" t="s">
        <v>203</v>
      </c>
      <c r="F8" s="151" t="s">
        <v>279</v>
      </c>
      <c r="H8" s="151" t="s">
        <v>280</v>
      </c>
    </row>
    <row r="9" spans="1:11" x14ac:dyDescent="0.2">
      <c r="A9" t="s">
        <v>236</v>
      </c>
      <c r="B9" t="s">
        <v>281</v>
      </c>
      <c r="E9" s="151" t="s">
        <v>224</v>
      </c>
      <c r="F9" t="s">
        <v>282</v>
      </c>
      <c r="H9" s="151" t="s">
        <v>233</v>
      </c>
    </row>
    <row r="10" spans="1:11" x14ac:dyDescent="0.2">
      <c r="A10" t="s">
        <v>177</v>
      </c>
      <c r="B10" t="s">
        <v>211</v>
      </c>
      <c r="E10" s="151" t="s">
        <v>190</v>
      </c>
      <c r="F10" s="151" t="s">
        <v>283</v>
      </c>
      <c r="H10" s="151" t="s">
        <v>284</v>
      </c>
    </row>
    <row r="11" spans="1:11" x14ac:dyDescent="0.2">
      <c r="A11" t="s">
        <v>167</v>
      </c>
      <c r="B11" t="s">
        <v>189</v>
      </c>
      <c r="H11" s="229" t="s">
        <v>285</v>
      </c>
    </row>
    <row r="12" spans="1:11" x14ac:dyDescent="0.2">
      <c r="A12" t="s">
        <v>286</v>
      </c>
      <c r="B12" t="s">
        <v>197</v>
      </c>
      <c r="H12" s="151" t="s">
        <v>171</v>
      </c>
    </row>
    <row r="13" spans="1:11" x14ac:dyDescent="0.2">
      <c r="A13" t="s">
        <v>202</v>
      </c>
      <c r="B13" t="s">
        <v>184</v>
      </c>
      <c r="H13" s="151" t="s">
        <v>175</v>
      </c>
    </row>
    <row r="14" spans="1:11" x14ac:dyDescent="0.2">
      <c r="A14" t="s">
        <v>192</v>
      </c>
      <c r="B14" t="s">
        <v>287</v>
      </c>
      <c r="H14" s="151" t="s">
        <v>172</v>
      </c>
    </row>
    <row r="15" spans="1:11" x14ac:dyDescent="0.2">
      <c r="A15" t="s">
        <v>288</v>
      </c>
      <c r="B15" t="s">
        <v>174</v>
      </c>
      <c r="H15" s="151" t="s">
        <v>170</v>
      </c>
    </row>
    <row r="16" spans="1:11" x14ac:dyDescent="0.2">
      <c r="A16" t="s">
        <v>289</v>
      </c>
      <c r="B16" t="s">
        <v>290</v>
      </c>
      <c r="H16" s="229" t="s">
        <v>291</v>
      </c>
    </row>
    <row r="17" spans="1:8" x14ac:dyDescent="0.2">
      <c r="A17" t="s">
        <v>292</v>
      </c>
      <c r="B17" t="s">
        <v>201</v>
      </c>
      <c r="H17" s="151" t="s">
        <v>293</v>
      </c>
    </row>
    <row r="18" spans="1:8" x14ac:dyDescent="0.2">
      <c r="A18" t="s">
        <v>166</v>
      </c>
      <c r="B18" t="s">
        <v>164</v>
      </c>
      <c r="H18" s="151" t="s">
        <v>294</v>
      </c>
    </row>
    <row r="19" spans="1:8" x14ac:dyDescent="0.2">
      <c r="A19" t="s">
        <v>356</v>
      </c>
      <c r="B19" t="s">
        <v>295</v>
      </c>
      <c r="H19" s="151" t="s">
        <v>296</v>
      </c>
    </row>
    <row r="20" spans="1:8" x14ac:dyDescent="0.2">
      <c r="A20" t="s">
        <v>297</v>
      </c>
      <c r="B20" t="s">
        <v>298</v>
      </c>
      <c r="H20" s="151" t="s">
        <v>299</v>
      </c>
    </row>
    <row r="21" spans="1:8" x14ac:dyDescent="0.2">
      <c r="A21" t="s">
        <v>191</v>
      </c>
      <c r="B21" t="s">
        <v>186</v>
      </c>
      <c r="H21" s="229" t="s">
        <v>300</v>
      </c>
    </row>
    <row r="22" spans="1:8" x14ac:dyDescent="0.2">
      <c r="A22" t="s">
        <v>181</v>
      </c>
      <c r="B22" t="s">
        <v>173</v>
      </c>
      <c r="H22" s="151" t="s">
        <v>301</v>
      </c>
    </row>
    <row r="23" spans="1:8" x14ac:dyDescent="0.2">
      <c r="A23" t="s">
        <v>185</v>
      </c>
      <c r="B23" t="s">
        <v>165</v>
      </c>
      <c r="H23" s="151" t="s">
        <v>302</v>
      </c>
    </row>
    <row r="24" spans="1:8" x14ac:dyDescent="0.2">
      <c r="A24" t="s">
        <v>188</v>
      </c>
      <c r="B24" t="s">
        <v>303</v>
      </c>
      <c r="H24" s="151" t="s">
        <v>304</v>
      </c>
    </row>
    <row r="25" spans="1:8" x14ac:dyDescent="0.2">
      <c r="A25" t="s">
        <v>169</v>
      </c>
      <c r="B25" t="s">
        <v>209</v>
      </c>
      <c r="H25" s="151" t="s">
        <v>305</v>
      </c>
    </row>
    <row r="26" spans="1:8" x14ac:dyDescent="0.2">
      <c r="A26" t="s">
        <v>194</v>
      </c>
      <c r="B26" t="s">
        <v>187</v>
      </c>
      <c r="H26" s="229" t="s">
        <v>306</v>
      </c>
    </row>
    <row r="27" spans="1:8" x14ac:dyDescent="0.2">
      <c r="A27" t="s">
        <v>307</v>
      </c>
      <c r="B27" t="s">
        <v>237</v>
      </c>
      <c r="H27" s="151" t="s">
        <v>230</v>
      </c>
    </row>
    <row r="28" spans="1:8" x14ac:dyDescent="0.2">
      <c r="A28" t="s">
        <v>308</v>
      </c>
      <c r="B28" t="s">
        <v>309</v>
      </c>
      <c r="H28" s="151" t="s">
        <v>233</v>
      </c>
    </row>
    <row r="29" spans="1:8" x14ac:dyDescent="0.2">
      <c r="A29" t="s">
        <v>178</v>
      </c>
      <c r="B29" t="s">
        <v>310</v>
      </c>
      <c r="H29" s="151" t="s">
        <v>232</v>
      </c>
    </row>
    <row r="30" spans="1:8" x14ac:dyDescent="0.2">
      <c r="A30" t="s">
        <v>183</v>
      </c>
      <c r="B30" t="s">
        <v>311</v>
      </c>
      <c r="H30" s="151" t="s">
        <v>231</v>
      </c>
    </row>
    <row r="31" spans="1:8" x14ac:dyDescent="0.2">
      <c r="A31" t="s">
        <v>238</v>
      </c>
      <c r="B31" t="s">
        <v>312</v>
      </c>
      <c r="H31" s="229" t="s">
        <v>313</v>
      </c>
    </row>
    <row r="32" spans="1:8" x14ac:dyDescent="0.2">
      <c r="A32" t="s">
        <v>314</v>
      </c>
      <c r="B32" t="s">
        <v>582</v>
      </c>
      <c r="H32" s="151" t="s">
        <v>204</v>
      </c>
    </row>
    <row r="33" spans="1:8" x14ac:dyDescent="0.2">
      <c r="A33" t="s">
        <v>234</v>
      </c>
      <c r="H33" s="151" t="s">
        <v>208</v>
      </c>
    </row>
    <row r="34" spans="1:8" x14ac:dyDescent="0.2">
      <c r="H34" s="151" t="s">
        <v>205</v>
      </c>
    </row>
    <row r="35" spans="1:8" x14ac:dyDescent="0.2">
      <c r="H35" s="151" t="s">
        <v>206</v>
      </c>
    </row>
    <row r="36" spans="1:8" x14ac:dyDescent="0.2">
      <c r="H36" s="229" t="s">
        <v>315</v>
      </c>
    </row>
    <row r="37" spans="1:8" x14ac:dyDescent="0.2">
      <c r="H37" s="151" t="s">
        <v>227</v>
      </c>
    </row>
    <row r="38" spans="1:8" x14ac:dyDescent="0.2">
      <c r="H38" s="151" t="s">
        <v>226</v>
      </c>
    </row>
    <row r="39" spans="1:8" x14ac:dyDescent="0.2">
      <c r="H39" s="151" t="s">
        <v>225</v>
      </c>
    </row>
    <row r="40" spans="1:8" x14ac:dyDescent="0.2">
      <c r="H40" s="151" t="s">
        <v>228</v>
      </c>
    </row>
    <row r="41" spans="1:8" x14ac:dyDescent="0.2">
      <c r="H41" s="229" t="s">
        <v>316</v>
      </c>
    </row>
    <row r="42" spans="1:8" x14ac:dyDescent="0.2">
      <c r="H42" s="151" t="s">
        <v>193</v>
      </c>
    </row>
    <row r="43" spans="1:8" x14ac:dyDescent="0.2">
      <c r="H43" s="151" t="s">
        <v>196</v>
      </c>
    </row>
    <row r="44" spans="1:8" x14ac:dyDescent="0.2">
      <c r="H44" s="151" t="s">
        <v>198</v>
      </c>
    </row>
    <row r="45" spans="1:8" x14ac:dyDescent="0.2">
      <c r="H45" s="151" t="s">
        <v>195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DA03F-5B54-4088-A2B6-ABD08ABB427F}">
  <sheetPr codeName="Sheet1"/>
  <dimension ref="A1:AT65"/>
  <sheetViews>
    <sheetView topLeftCell="A36" zoomScaleNormal="100" workbookViewId="0">
      <selection activeCell="B47" sqref="B47"/>
    </sheetView>
  </sheetViews>
  <sheetFormatPr defaultRowHeight="12.75" x14ac:dyDescent="0.2"/>
  <sheetData>
    <row r="1" spans="1:46" x14ac:dyDescent="0.2">
      <c r="A1" s="318" t="s">
        <v>317</v>
      </c>
      <c r="B1" s="318"/>
      <c r="C1" s="318"/>
      <c r="D1" s="318"/>
      <c r="E1" s="318"/>
      <c r="G1" s="144" t="s">
        <v>318</v>
      </c>
      <c r="H1" s="173" t="s">
        <v>319</v>
      </c>
    </row>
    <row r="2" spans="1:46" x14ac:dyDescent="0.2">
      <c r="A2" s="318"/>
      <c r="B2" s="318"/>
      <c r="C2" s="318"/>
      <c r="D2" s="318"/>
      <c r="E2" s="318"/>
      <c r="G2" s="17">
        <f ca="1">COUNTA(PULL!A32:A1000)</f>
        <v>33</v>
      </c>
      <c r="H2" s="17">
        <f ca="1">COUNTA(_xlfn.UNIQUE(PULL!A32:A1000))-1</f>
        <v>3</v>
      </c>
    </row>
    <row r="3" spans="1:46" x14ac:dyDescent="0.2">
      <c r="A3" s="157" t="s">
        <v>320</v>
      </c>
      <c r="B3" s="162" t="s">
        <v>2</v>
      </c>
      <c r="C3" s="155" t="s">
        <v>321</v>
      </c>
      <c r="D3" s="155" t="s">
        <v>322</v>
      </c>
      <c r="E3" s="20" t="s">
        <v>323</v>
      </c>
      <c r="J3" s="159" t="s">
        <v>324</v>
      </c>
      <c r="L3" t="s">
        <v>378</v>
      </c>
    </row>
    <row r="4" spans="1:46" x14ac:dyDescent="0.2">
      <c r="B4" s="163" t="s">
        <v>210</v>
      </c>
      <c r="C4" s="20"/>
      <c r="D4" s="148"/>
      <c r="E4" s="20"/>
      <c r="G4" s="7"/>
      <c r="H4" s="7"/>
      <c r="J4" s="17" t="b">
        <f ca="1">IF(PULL!A32="",TRUE,FALSE)</f>
        <v>0</v>
      </c>
      <c r="P4" s="138"/>
      <c r="Q4" s="138"/>
      <c r="R4" s="7"/>
      <c r="S4" s="7"/>
      <c r="T4" s="7"/>
      <c r="U4" s="7"/>
      <c r="V4" s="7"/>
      <c r="X4" s="7"/>
      <c r="AA4" s="135"/>
      <c r="AB4" s="139"/>
      <c r="AC4" s="140"/>
      <c r="AF4" s="7"/>
      <c r="AH4" s="139"/>
      <c r="AI4" s="139"/>
      <c r="AM4" s="139"/>
      <c r="AO4" s="7"/>
      <c r="AR4" s="134"/>
      <c r="AS4" s="139"/>
      <c r="AT4" s="140"/>
    </row>
    <row r="5" spans="1:46" x14ac:dyDescent="0.2">
      <c r="A5" s="158" t="s">
        <v>325</v>
      </c>
      <c r="B5" s="145" t="s">
        <v>79</v>
      </c>
      <c r="C5" s="154" t="s">
        <v>326</v>
      </c>
      <c r="D5" s="52" t="s">
        <v>95</v>
      </c>
      <c r="E5" s="207" t="s">
        <v>3</v>
      </c>
      <c r="F5" s="20" t="s">
        <v>93</v>
      </c>
    </row>
    <row r="6" spans="1:46" x14ac:dyDescent="0.2">
      <c r="B6" s="147"/>
      <c r="C6" s="146" t="s">
        <v>390</v>
      </c>
      <c r="D6" s="198"/>
      <c r="E6" s="208"/>
      <c r="F6" s="20"/>
    </row>
    <row r="7" spans="1:46" x14ac:dyDescent="0.2">
      <c r="O7" s="126" t="s">
        <v>26</v>
      </c>
      <c r="R7" s="221"/>
      <c r="U7" s="151"/>
      <c r="AB7" s="220" t="s">
        <v>327</v>
      </c>
    </row>
    <row r="8" spans="1:46" x14ac:dyDescent="0.2">
      <c r="A8" s="180" t="s">
        <v>28</v>
      </c>
      <c r="B8" s="101" t="s">
        <v>29</v>
      </c>
      <c r="C8" s="83" t="s">
        <v>30</v>
      </c>
      <c r="D8" s="84" t="s">
        <v>328</v>
      </c>
      <c r="E8" s="84" t="s">
        <v>31</v>
      </c>
      <c r="F8" s="83" t="s">
        <v>32</v>
      </c>
      <c r="G8" s="101" t="s">
        <v>329</v>
      </c>
      <c r="H8" s="84" t="s">
        <v>33</v>
      </c>
      <c r="I8" s="84" t="s">
        <v>373</v>
      </c>
      <c r="J8" s="83" t="s">
        <v>330</v>
      </c>
      <c r="K8" s="83" t="s">
        <v>34</v>
      </c>
      <c r="L8" s="101" t="s">
        <v>36</v>
      </c>
      <c r="M8" s="83" t="s">
        <v>37</v>
      </c>
      <c r="N8" s="83" t="s">
        <v>38</v>
      </c>
      <c r="O8" s="83" t="s">
        <v>39</v>
      </c>
      <c r="P8" s="16" t="s">
        <v>46</v>
      </c>
      <c r="Q8" s="16" t="s">
        <v>168</v>
      </c>
      <c r="R8" s="16" t="s">
        <v>40</v>
      </c>
      <c r="S8" s="16" t="s">
        <v>41</v>
      </c>
      <c r="T8" s="16" t="s">
        <v>42</v>
      </c>
      <c r="U8" s="16" t="s">
        <v>43</v>
      </c>
      <c r="V8" s="16" t="s">
        <v>44</v>
      </c>
      <c r="W8" s="16" t="s">
        <v>45</v>
      </c>
      <c r="X8" s="16" t="s">
        <v>47</v>
      </c>
      <c r="Y8" s="16" t="s">
        <v>48</v>
      </c>
      <c r="Z8" s="16" t="s">
        <v>49</v>
      </c>
      <c r="AA8" s="16" t="s">
        <v>368</v>
      </c>
      <c r="AB8" s="101" t="s">
        <v>53</v>
      </c>
      <c r="AC8" s="101" t="s">
        <v>54</v>
      </c>
      <c r="AD8" s="16" t="s">
        <v>331</v>
      </c>
      <c r="AE8" s="16" t="s">
        <v>56</v>
      </c>
      <c r="AF8" s="16" t="s">
        <v>57</v>
      </c>
      <c r="AG8" s="16" t="s">
        <v>58</v>
      </c>
      <c r="AH8" s="16" t="s">
        <v>59</v>
      </c>
      <c r="AI8" s="16" t="s">
        <v>60</v>
      </c>
      <c r="AJ8" s="16" t="s">
        <v>61</v>
      </c>
      <c r="AK8" s="16" t="s">
        <v>62</v>
      </c>
    </row>
    <row r="9" spans="1:46" x14ac:dyDescent="0.2">
      <c r="A9" s="181" t="str">
        <f>C6</f>
        <v>Ploudy</v>
      </c>
      <c r="B9" s="212">
        <f ca="1">C9/K9</f>
        <v>0.83333333333333337</v>
      </c>
      <c r="C9" s="114">
        <f ca="1">SUM(PULL!CA32:CA1000)</f>
        <v>20</v>
      </c>
      <c r="D9" s="17">
        <f ca="1">G9-J9</f>
        <v>0</v>
      </c>
      <c r="E9" s="114">
        <f ca="1">SUM(PULL!CB32:CB1000)</f>
        <v>7</v>
      </c>
      <c r="F9" s="114">
        <f ca="1">COUNTIF(PULL!CC32:CC1000,TRUE)</f>
        <v>4</v>
      </c>
      <c r="G9" s="17">
        <f ca="1">COUNTIF(PULL!DC32:DC1015,TRUE)</f>
        <v>3</v>
      </c>
      <c r="H9" s="99">
        <f ca="1">TRUNC(E9/(C9-I9),2)</f>
        <v>0.35</v>
      </c>
      <c r="I9" s="17">
        <f ca="1">SUM(PULL!DF32:DF1000)</f>
        <v>0</v>
      </c>
      <c r="J9" s="114">
        <f ca="1">COUNTIF(PULL!M32:M1000,TRUE)</f>
        <v>3</v>
      </c>
      <c r="K9" s="114">
        <f ca="1">COUNTIF(PULL!CH32:CH1000,"&gt;0")</f>
        <v>24</v>
      </c>
      <c r="L9" s="17">
        <f ca="1">COUNTIF(PULL!DB32:DB1000,TRUE)</f>
        <v>3</v>
      </c>
      <c r="M9" s="142">
        <f ca="1">TRUNC((COUNTIF(PULL!CD32:CD1000,TRUE)/G2),2)</f>
        <v>0.51</v>
      </c>
      <c r="N9" s="143">
        <f ca="1">C9/G2</f>
        <v>0.60606060606060608</v>
      </c>
      <c r="O9" s="213">
        <f ca="1">AVERAGE(PULL!CI32:CI1000)/(60*60*24)</f>
        <v>9.3219521604938273E-4</v>
      </c>
      <c r="P9" s="142">
        <f ca="1">COUNTIF(PULL!CA32:CA1000, "&gt;0")/G2</f>
        <v>0.33333333333333331</v>
      </c>
      <c r="Q9" s="99">
        <f ca="1">COUNTIF(PULL!CH32:CI1000,FALSE)/G2</f>
        <v>0.27272727272727271</v>
      </c>
      <c r="R9" s="150" t="e" cm="1">
        <f t="array" ref="R9">commpercent(secsandmins(F11:F22),CE11:CE25)</f>
        <v>#VALUE!</v>
      </c>
      <c r="S9" s="150" t="e" cm="1">
        <f t="array" ref="S9">commpercent(secsandmins(F11:F22),secsandmins(G11:G25))</f>
        <v>#VALUE!</v>
      </c>
      <c r="T9" s="150" t="e" cm="1">
        <f t="array" ref="T9">commpercent(secsandmins(B11:B25),CE11:CE25)</f>
        <v>#VALUE!</v>
      </c>
      <c r="U9" s="201" t="e">
        <f>AVERAGE(secsandmins(D11:D25))</f>
        <v>#VALUE!</v>
      </c>
      <c r="V9" s="201" t="e">
        <f>AVERAGE(secsandmins(E11:E25))</f>
        <v>#VALUE!</v>
      </c>
      <c r="W9" s="114">
        <f ca="1">COUNTIF(PULL!O32:O1000,TRUE)</f>
        <v>1</v>
      </c>
      <c r="X9" s="94"/>
      <c r="Y9" s="94"/>
      <c r="Z9" s="94"/>
      <c r="AA9" s="17">
        <f ca="1">COUNTIF(PULL!DE32:DE1000,TRUE)</f>
        <v>2</v>
      </c>
      <c r="AB9" s="20" t="e">
        <f>AVERAGE(secsandmins(AA22:AA25))</f>
        <v>#VALUE!</v>
      </c>
      <c r="AC9" s="20" t="e">
        <f>SUM(AB22:AB25)</f>
        <v>#DIV/0!</v>
      </c>
      <c r="AD9" s="141"/>
      <c r="AE9" s="23" t="e">
        <f>AVERAGE(BX11:BX25)</f>
        <v>#DIV/0!</v>
      </c>
      <c r="AF9" s="120" t="e">
        <f>AVERAGE(BU11:BU25)/(60*60*24)</f>
        <v>#DIV/0!</v>
      </c>
      <c r="AG9" s="120" t="e">
        <f>AVERAGE(BV11:BV25)/(60*60*24)</f>
        <v>#DIV/0!</v>
      </c>
      <c r="AH9" s="23">
        <f>COUNTIF(CO11:CO25,-180)</f>
        <v>0</v>
      </c>
      <c r="AI9" s="23" t="e">
        <f>AVERAGE(BS11:BS25)</f>
        <v>#DIV/0!</v>
      </c>
      <c r="AJ9" s="102"/>
      <c r="AK9" s="124" t="e">
        <f>AVERAGE(BR11:BR25)/(60*60*24)</f>
        <v>#DIV/0!</v>
      </c>
    </row>
    <row r="10" spans="1:46" x14ac:dyDescent="0.2">
      <c r="A10" s="7"/>
      <c r="B10" s="7"/>
      <c r="C10" s="7"/>
      <c r="E10" s="7"/>
      <c r="F10" s="134"/>
      <c r="G10" s="7"/>
      <c r="J10" s="135"/>
      <c r="K10" s="136"/>
      <c r="L10" s="137"/>
      <c r="M10" s="135"/>
      <c r="N10" s="135"/>
      <c r="O10" s="135"/>
      <c r="P10" s="138"/>
      <c r="Q10" s="138"/>
      <c r="R10" s="7"/>
      <c r="S10" s="7"/>
      <c r="T10" s="7"/>
      <c r="U10" s="7"/>
      <c r="V10" s="7"/>
      <c r="X10" s="7"/>
      <c r="AA10" s="135"/>
      <c r="AB10" s="139"/>
      <c r="AC10" s="140"/>
      <c r="AF10" s="7"/>
      <c r="AH10" s="139"/>
      <c r="AI10" s="139"/>
      <c r="AM10" s="139"/>
      <c r="AO10" s="7"/>
      <c r="AR10" s="134"/>
      <c r="AS10" s="139"/>
      <c r="AT10" s="140"/>
    </row>
    <row r="11" spans="1:46" x14ac:dyDescent="0.2">
      <c r="A11" s="321" t="s">
        <v>332</v>
      </c>
      <c r="B11" s="322"/>
      <c r="C11" s="322"/>
      <c r="D11" s="322"/>
      <c r="E11" s="322"/>
      <c r="F11" s="322"/>
    </row>
    <row r="12" spans="1:46" ht="13.5" thickBot="1" x14ac:dyDescent="0.25">
      <c r="A12" s="323"/>
      <c r="B12" s="323"/>
      <c r="C12" s="323"/>
      <c r="D12" s="323"/>
      <c r="E12" s="323"/>
      <c r="F12" s="323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</row>
    <row r="13" spans="1:46" x14ac:dyDescent="0.2">
      <c r="A13" s="168" t="s">
        <v>333</v>
      </c>
    </row>
    <row r="14" spans="1:46" x14ac:dyDescent="0.2">
      <c r="A14" s="173"/>
    </row>
    <row r="17" spans="1:37" x14ac:dyDescent="0.2">
      <c r="C17" s="319" t="s">
        <v>334</v>
      </c>
      <c r="D17" s="320"/>
      <c r="K17" s="7"/>
    </row>
    <row r="18" spans="1:37" x14ac:dyDescent="0.2">
      <c r="C18" s="23" t="s">
        <v>335</v>
      </c>
      <c r="D18" s="130" t="s">
        <v>336</v>
      </c>
      <c r="E18" s="23" t="s">
        <v>337</v>
      </c>
      <c r="F18" s="130" t="s">
        <v>338</v>
      </c>
      <c r="G18" s="23" t="s">
        <v>339</v>
      </c>
      <c r="K18" s="7"/>
    </row>
    <row r="19" spans="1:37" x14ac:dyDescent="0.2">
      <c r="C19" s="23">
        <f ca="1">COUNTA(PULLP1!A1:A1000)</f>
        <v>200</v>
      </c>
      <c r="D19" s="130">
        <f ca="1">COUNTA(PULLP2!A1:A1000)</f>
        <v>201</v>
      </c>
      <c r="E19" s="23">
        <f ca="1">COUNTA(PULLP3!A1:A1000)</f>
        <v>201</v>
      </c>
      <c r="F19" s="130">
        <f ca="1">COUNTA(PULLP4!A1:A1000)</f>
        <v>201</v>
      </c>
      <c r="G19" s="23">
        <f ca="1">COUNTA(PULLP5!A1:A1000)</f>
        <v>201</v>
      </c>
      <c r="K19" s="7"/>
    </row>
    <row r="20" spans="1:37" x14ac:dyDescent="0.2">
      <c r="K20" s="7"/>
    </row>
    <row r="21" spans="1:37" x14ac:dyDescent="0.2">
      <c r="M21" s="7"/>
    </row>
    <row r="22" spans="1:37" x14ac:dyDescent="0.2">
      <c r="M22" s="169"/>
      <c r="O22" s="126" t="s">
        <v>26</v>
      </c>
      <c r="T22" s="221"/>
      <c r="W22" s="151"/>
      <c r="AB22" s="220" t="s">
        <v>327</v>
      </c>
    </row>
    <row r="23" spans="1:37" x14ac:dyDescent="0.2">
      <c r="A23" s="101" t="s">
        <v>28</v>
      </c>
      <c r="B23" s="101" t="s">
        <v>29</v>
      </c>
      <c r="C23" s="202" t="s">
        <v>30</v>
      </c>
      <c r="D23" s="101" t="s">
        <v>328</v>
      </c>
      <c r="E23" s="84" t="s">
        <v>31</v>
      </c>
      <c r="F23" s="202" t="s">
        <v>32</v>
      </c>
      <c r="G23" s="101" t="s">
        <v>329</v>
      </c>
      <c r="H23" s="84" t="s">
        <v>33</v>
      </c>
      <c r="I23" s="84" t="s">
        <v>373</v>
      </c>
      <c r="J23" s="202" t="s">
        <v>330</v>
      </c>
      <c r="K23" s="202" t="s">
        <v>34</v>
      </c>
      <c r="L23" s="101" t="s">
        <v>36</v>
      </c>
      <c r="M23" s="203" t="s">
        <v>37</v>
      </c>
      <c r="N23" s="204" t="s">
        <v>38</v>
      </c>
      <c r="O23" s="83" t="s">
        <v>39</v>
      </c>
      <c r="P23" s="16" t="s">
        <v>46</v>
      </c>
      <c r="Q23" s="16" t="s">
        <v>168</v>
      </c>
      <c r="R23" s="149" t="s">
        <v>40</v>
      </c>
      <c r="S23" s="149" t="s">
        <v>41</v>
      </c>
      <c r="T23" s="149" t="s">
        <v>42</v>
      </c>
      <c r="U23" s="149" t="s">
        <v>43</v>
      </c>
      <c r="V23" s="149" t="s">
        <v>44</v>
      </c>
      <c r="W23" s="202" t="s">
        <v>45</v>
      </c>
      <c r="X23" s="16" t="s">
        <v>47</v>
      </c>
      <c r="Y23" s="16" t="s">
        <v>48</v>
      </c>
      <c r="Z23" s="16" t="s">
        <v>49</v>
      </c>
      <c r="AA23" s="16" t="s">
        <v>368</v>
      </c>
      <c r="AB23" s="101" t="s">
        <v>53</v>
      </c>
      <c r="AC23" s="101" t="s">
        <v>54</v>
      </c>
      <c r="AD23" s="16" t="s">
        <v>331</v>
      </c>
      <c r="AE23" s="16" t="s">
        <v>56</v>
      </c>
      <c r="AF23" s="16" t="s">
        <v>57</v>
      </c>
      <c r="AG23" s="16" t="s">
        <v>58</v>
      </c>
      <c r="AH23" s="16" t="s">
        <v>59</v>
      </c>
      <c r="AI23" s="16" t="s">
        <v>60</v>
      </c>
      <c r="AJ23" s="16" t="s">
        <v>61</v>
      </c>
      <c r="AK23" s="16" t="s">
        <v>62</v>
      </c>
    </row>
    <row r="24" spans="1:37" x14ac:dyDescent="0.2">
      <c r="A24" s="104" t="s">
        <v>390</v>
      </c>
      <c r="B24" s="165">
        <f ca="1">C24/K24</f>
        <v>0.58552631578947367</v>
      </c>
      <c r="C24" s="114">
        <f ca="1">SUM(PULLP1!CA1:CA1000)</f>
        <v>89</v>
      </c>
      <c r="D24" s="17">
        <f ca="1">G24-J24</f>
        <v>-7</v>
      </c>
      <c r="E24" s="114">
        <f ca="1">SUM(PULLP1!CB1:CB1015)</f>
        <v>49</v>
      </c>
      <c r="F24" s="114">
        <f ca="1">COUNTIF(PULLP1!CC1:CC1015,TRUE)</f>
        <v>20</v>
      </c>
      <c r="G24" s="17">
        <f ca="1">COUNTIF(PULLP1!DC1:DC1015,TRUE)</f>
        <v>12</v>
      </c>
      <c r="H24" s="99">
        <f ca="1">TRUNC(E24/(C24-I24),2)</f>
        <v>0.55000000000000004</v>
      </c>
      <c r="I24" s="17">
        <f ca="1">SUM(PULLP1!DF1:DF1015)</f>
        <v>1</v>
      </c>
      <c r="J24" s="114">
        <f ca="1">COUNTIF(PULLP1!M1:M1015,TRUE)</f>
        <v>19</v>
      </c>
      <c r="K24" s="114">
        <f ca="1">COUNTIF(PULLP1!CH1:CH1000,"&gt;0")</f>
        <v>152</v>
      </c>
      <c r="L24" s="17">
        <f ca="1">COUNTIF(PULLP1!DB1:DB1000,TRUE)</f>
        <v>29</v>
      </c>
      <c r="M24" s="142">
        <f ca="1">TRUNC((COUNTIF(PULLP1!CD1:CD1015,TRUE)/C19),2)</f>
        <v>0.53</v>
      </c>
      <c r="N24" s="166">
        <f ca="1">C24/C19</f>
        <v>0.44500000000000001</v>
      </c>
      <c r="O24" s="213">
        <f ca="1">AVERAGE(PULLP1!CI1:CI1000)/(60*60*24)</f>
        <v>1.2131457115009746E-3</v>
      </c>
      <c r="P24" s="142">
        <f ca="1">COUNTIF(PULLP1!CA1:CA1000, "&gt;0")/C19</f>
        <v>0.30499999999999999</v>
      </c>
      <c r="Q24" s="99">
        <f ca="1">COUNTIF(PULLP1!CH1:CH1000,"0")/C19</f>
        <v>0.24</v>
      </c>
      <c r="R24" s="150" t="e" cm="1">
        <f t="array" ref="R24">commpercent(secsandmins(F37:F40),CE26:CE40)</f>
        <v>#VALUE!</v>
      </c>
      <c r="S24" s="150" t="e" cm="1">
        <f t="array" ref="S24">commpercent(secsandmins(F37:F40),secsandmins(G26:G40))</f>
        <v>#VALUE!</v>
      </c>
      <c r="T24" s="150" t="e" cm="1">
        <f t="array" ref="T24">commpercent(secsandmins(B26:B38),CE26:CE40)</f>
        <v>#VALUE!</v>
      </c>
      <c r="U24" s="201" t="e">
        <f>AVERAGE(secsandmins(D26:D38))</f>
        <v>#VALUE!</v>
      </c>
      <c r="V24" s="201" t="e">
        <f>AVERAGE(secsandmins(E26:E38))</f>
        <v>#VALUE!</v>
      </c>
      <c r="W24" s="114">
        <f ca="1">COUNTIF(PULLP1!O1:O1000,TRUE)</f>
        <v>1</v>
      </c>
      <c r="X24" s="94"/>
      <c r="Y24" s="94"/>
      <c r="Z24" s="94"/>
      <c r="AA24" s="17">
        <f ca="1">COUNTIF(PULLP1!DE1:DE1000,TRUE)</f>
        <v>7</v>
      </c>
      <c r="AB24" s="20" t="e">
        <f>AVERAGE(secsandmins(Z37:Z40))</f>
        <v>#DIV/0!</v>
      </c>
      <c r="AC24" s="20">
        <f>SUM(AA37:AA40)</f>
        <v>0</v>
      </c>
      <c r="AD24" s="141"/>
      <c r="AE24" s="23" t="e">
        <f>AVERAGE(BW26:BW40)</f>
        <v>#DIV/0!</v>
      </c>
      <c r="AF24" s="120" t="e">
        <f>AVERAGE(BT26:BT40)/(60*60*24)</f>
        <v>#DIV/0!</v>
      </c>
      <c r="AG24" s="120" t="e">
        <f>AVERAGE(BU26:BU40)/(60*60*24)</f>
        <v>#DIV/0!</v>
      </c>
      <c r="AH24" s="23">
        <f>COUNTIF(CN26:CN40,-180)</f>
        <v>0</v>
      </c>
      <c r="AI24" s="23" t="e">
        <f>AVERAGE(BR26:BR40)</f>
        <v>#DIV/0!</v>
      </c>
      <c r="AJ24" s="102"/>
      <c r="AK24" s="124" t="e">
        <f>AVERAGE(BQ26:BQ40)/(60*60*24)</f>
        <v>#DIV/0!</v>
      </c>
    </row>
    <row r="25" spans="1:37" x14ac:dyDescent="0.2">
      <c r="M25" s="17"/>
      <c r="O25" s="126" t="s">
        <v>26</v>
      </c>
      <c r="T25" s="221"/>
      <c r="W25" s="151"/>
    </row>
    <row r="26" spans="1:37" x14ac:dyDescent="0.2">
      <c r="A26" s="101" t="s">
        <v>28</v>
      </c>
      <c r="B26" s="101" t="s">
        <v>29</v>
      </c>
      <c r="C26" s="202" t="s">
        <v>30</v>
      </c>
      <c r="D26" s="101" t="s">
        <v>328</v>
      </c>
      <c r="E26" s="84" t="s">
        <v>31</v>
      </c>
      <c r="F26" s="202" t="s">
        <v>32</v>
      </c>
      <c r="G26" s="101" t="s">
        <v>329</v>
      </c>
      <c r="H26" s="205" t="s">
        <v>33</v>
      </c>
      <c r="I26" s="84" t="s">
        <v>373</v>
      </c>
      <c r="J26" s="202" t="s">
        <v>330</v>
      </c>
      <c r="K26" s="202" t="s">
        <v>34</v>
      </c>
      <c r="L26" s="101" t="s">
        <v>36</v>
      </c>
      <c r="M26" s="202" t="s">
        <v>37</v>
      </c>
      <c r="N26" s="202" t="s">
        <v>38</v>
      </c>
      <c r="O26" s="83" t="s">
        <v>39</v>
      </c>
      <c r="P26" s="16" t="s">
        <v>46</v>
      </c>
      <c r="Q26" s="16" t="s">
        <v>168</v>
      </c>
      <c r="R26" s="149" t="s">
        <v>40</v>
      </c>
      <c r="S26" s="149" t="s">
        <v>41</v>
      </c>
      <c r="T26" s="149" t="s">
        <v>42</v>
      </c>
      <c r="U26" s="149" t="s">
        <v>43</v>
      </c>
      <c r="V26" s="149" t="s">
        <v>44</v>
      </c>
      <c r="W26" s="202" t="s">
        <v>45</v>
      </c>
      <c r="X26" s="16" t="s">
        <v>47</v>
      </c>
      <c r="Y26" s="16" t="s">
        <v>48</v>
      </c>
      <c r="Z26" s="16" t="s">
        <v>49</v>
      </c>
      <c r="AA26" s="16" t="s">
        <v>368</v>
      </c>
      <c r="AB26" s="101" t="s">
        <v>53</v>
      </c>
      <c r="AC26" s="101" t="s">
        <v>54</v>
      </c>
      <c r="AD26" s="16" t="s">
        <v>331</v>
      </c>
      <c r="AE26" s="16" t="s">
        <v>56</v>
      </c>
      <c r="AF26" s="16" t="s">
        <v>57</v>
      </c>
      <c r="AG26" s="16" t="s">
        <v>58</v>
      </c>
      <c r="AH26" s="16" t="s">
        <v>59</v>
      </c>
      <c r="AI26" s="16" t="s">
        <v>60</v>
      </c>
      <c r="AJ26" s="16" t="s">
        <v>61</v>
      </c>
      <c r="AK26" s="16" t="s">
        <v>62</v>
      </c>
    </row>
    <row r="27" spans="1:37" x14ac:dyDescent="0.2">
      <c r="A27" s="29" t="s">
        <v>65</v>
      </c>
      <c r="B27" s="165">
        <f ca="1">C27/K27</f>
        <v>1.0512820512820513</v>
      </c>
      <c r="C27" s="114">
        <f ca="1">SUM(PULLP2!CA1:CA1000)</f>
        <v>164</v>
      </c>
      <c r="D27" s="17">
        <f ca="1">G27-J27</f>
        <v>-2</v>
      </c>
      <c r="E27" s="114">
        <f ca="1">SUM(PULLP2!CB1:CB1015)</f>
        <v>76</v>
      </c>
      <c r="F27" s="160">
        <f ca="1">COUNTIF(PULLP2!CC1:CC1015,TRUE)</f>
        <v>52</v>
      </c>
      <c r="G27" s="17">
        <f ca="1">COUNTIF(PULLP2!DC1:DC1015,TRUE)</f>
        <v>26</v>
      </c>
      <c r="H27" s="191">
        <f ca="1">TRUNC(E27/(C27-I27),2)</f>
        <v>0.48</v>
      </c>
      <c r="I27" s="17">
        <f ca="1">SUM(PULLP2!DF1:DF1018)</f>
        <v>6</v>
      </c>
      <c r="J27" s="114">
        <f ca="1">COUNTIF(PULLP2!M1:M1015,TRUE)</f>
        <v>28</v>
      </c>
      <c r="K27" s="114">
        <f ca="1">COUNTIF(PULLP2!CH1:CH1000,"&gt;0")</f>
        <v>156</v>
      </c>
      <c r="L27" s="17">
        <f ca="1">COUNTIF(PULLP2!DB1:DB1000,TRUE)</f>
        <v>24</v>
      </c>
      <c r="M27" s="142">
        <f ca="1">TRUNC((COUNTIF(PULLP2!CD1:CD1015,TRUE)/C19),2)</f>
        <v>0.61</v>
      </c>
      <c r="N27" s="143">
        <f ca="1">C27/D19</f>
        <v>0.8159203980099502</v>
      </c>
      <c r="O27" s="213">
        <f ca="1">AVERAGE(PULLP2!CI1:CI1000)/(60*60*24)</f>
        <v>1.1152659069325736E-3</v>
      </c>
      <c r="P27" s="142">
        <f ca="1">COUNTIF(PULLP2!CA1:CA1000, "&gt;0")/D19</f>
        <v>0.51243781094527363</v>
      </c>
      <c r="Q27" s="99">
        <f ca="1">COUNTIF(PULLP2!CH1:CH1000,"0")/D19</f>
        <v>0.22388059701492538</v>
      </c>
      <c r="R27" s="150" t="e" cm="1">
        <f t="array" ref="R27">commpercent(secsandmins(F37:F43),CE29:CE43)</f>
        <v>#VALUE!</v>
      </c>
      <c r="S27" s="150" t="e" cm="1">
        <f t="array" ref="S27">commpercent(secsandmins(F37:F43),secsandmins(G29:G43))</f>
        <v>#VALUE!</v>
      </c>
      <c r="T27" s="150" t="e" cm="1">
        <f t="array" ref="T27">commpercent(secsandmins(B29:B40),CE29:CE43)</f>
        <v>#VALUE!</v>
      </c>
      <c r="U27" s="201" t="e">
        <f>AVERAGE(secsandmins(D29:D40))</f>
        <v>#VALUE!</v>
      </c>
      <c r="V27" s="201" t="e">
        <f>AVERAGE(secsandmins(E29:E40))</f>
        <v>#VALUE!</v>
      </c>
      <c r="W27" s="114">
        <f ca="1">COUNTIF(PULLP2!O1:O1000,TRUE)</f>
        <v>0</v>
      </c>
      <c r="X27" s="94"/>
      <c r="Y27" s="94"/>
      <c r="Z27" s="94"/>
      <c r="AA27" s="17">
        <f ca="1">COUNTIF(PULLP2!DE1:DE1000,TRUE)</f>
        <v>1</v>
      </c>
      <c r="AB27" s="20" t="e">
        <f>AVERAGE(secsandmins(Z37:Z43))</f>
        <v>#DIV/0!</v>
      </c>
      <c r="AC27" s="20">
        <f>SUM(AA37:AA43)</f>
        <v>0</v>
      </c>
      <c r="AD27" s="141"/>
      <c r="AE27" s="23" t="e">
        <f>AVERAGE(BW29:BW43)</f>
        <v>#DIV/0!</v>
      </c>
      <c r="AF27" s="120" t="e">
        <f>AVERAGE(BT29:BT43)/(60*60*24)</f>
        <v>#DIV/0!</v>
      </c>
      <c r="AG27" s="120" t="e">
        <f>AVERAGE(BU29:BU43)/(60*60*24)</f>
        <v>#DIV/0!</v>
      </c>
      <c r="AH27" s="23">
        <f>COUNTIF(CN29:CN43,-180)</f>
        <v>0</v>
      </c>
      <c r="AI27" s="23" t="e">
        <f>AVERAGE(BR29:BR43)</f>
        <v>#DIV/0!</v>
      </c>
      <c r="AJ27" s="102"/>
      <c r="AK27" s="124" t="e">
        <f>AVERAGE(BQ29:BQ43)/(60*60*24)</f>
        <v>#DIV/0!</v>
      </c>
    </row>
    <row r="28" spans="1:37" x14ac:dyDescent="0.2">
      <c r="F28" s="161"/>
      <c r="K28" s="161"/>
      <c r="O28" s="126" t="s">
        <v>26</v>
      </c>
      <c r="T28" s="221"/>
      <c r="W28" s="151"/>
    </row>
    <row r="29" spans="1:37" x14ac:dyDescent="0.2">
      <c r="A29" s="101" t="s">
        <v>28</v>
      </c>
      <c r="B29" s="101" t="s">
        <v>29</v>
      </c>
      <c r="C29" s="202" t="s">
        <v>30</v>
      </c>
      <c r="D29" s="101" t="s">
        <v>328</v>
      </c>
      <c r="E29" s="84" t="s">
        <v>31</v>
      </c>
      <c r="F29" s="202" t="s">
        <v>32</v>
      </c>
      <c r="G29" s="101" t="s">
        <v>329</v>
      </c>
      <c r="H29" s="205" t="s">
        <v>33</v>
      </c>
      <c r="I29" s="84" t="s">
        <v>373</v>
      </c>
      <c r="J29" s="202" t="s">
        <v>330</v>
      </c>
      <c r="K29" s="202" t="s">
        <v>34</v>
      </c>
      <c r="L29" s="101" t="s">
        <v>36</v>
      </c>
      <c r="M29" s="202" t="s">
        <v>37</v>
      </c>
      <c r="N29" s="202" t="s">
        <v>38</v>
      </c>
      <c r="O29" s="83" t="s">
        <v>39</v>
      </c>
      <c r="P29" s="16" t="s">
        <v>46</v>
      </c>
      <c r="Q29" s="16" t="s">
        <v>168</v>
      </c>
      <c r="R29" s="149" t="s">
        <v>40</v>
      </c>
      <c r="S29" s="149" t="s">
        <v>41</v>
      </c>
      <c r="T29" s="149" t="s">
        <v>42</v>
      </c>
      <c r="U29" s="149" t="s">
        <v>43</v>
      </c>
      <c r="V29" s="149" t="s">
        <v>44</v>
      </c>
      <c r="W29" s="202" t="s">
        <v>45</v>
      </c>
      <c r="X29" s="16" t="s">
        <v>47</v>
      </c>
      <c r="Y29" s="16" t="s">
        <v>48</v>
      </c>
      <c r="Z29" s="16" t="s">
        <v>49</v>
      </c>
      <c r="AA29" s="16" t="s">
        <v>368</v>
      </c>
      <c r="AB29" s="101" t="s">
        <v>53</v>
      </c>
      <c r="AC29" s="101" t="s">
        <v>54</v>
      </c>
      <c r="AD29" s="16" t="s">
        <v>331</v>
      </c>
      <c r="AE29" s="16" t="s">
        <v>56</v>
      </c>
      <c r="AF29" s="16" t="s">
        <v>57</v>
      </c>
      <c r="AG29" s="16" t="s">
        <v>58</v>
      </c>
      <c r="AH29" s="16" t="s">
        <v>59</v>
      </c>
      <c r="AI29" s="16" t="s">
        <v>60</v>
      </c>
      <c r="AJ29" s="16" t="s">
        <v>61</v>
      </c>
      <c r="AK29" s="16" t="s">
        <v>62</v>
      </c>
    </row>
    <row r="30" spans="1:37" x14ac:dyDescent="0.2">
      <c r="A30" s="105" t="s">
        <v>66</v>
      </c>
      <c r="B30" s="165">
        <f ca="1">C30/K30</f>
        <v>0.79374999999999996</v>
      </c>
      <c r="C30" s="114">
        <f ca="1">SUM(PULLP3!CA1:CA1000)</f>
        <v>127</v>
      </c>
      <c r="D30" s="17">
        <f ca="1">G30-J30</f>
        <v>2</v>
      </c>
      <c r="E30" s="114">
        <f ca="1">SUM(PULLP3!CB1:CB1015)</f>
        <v>66</v>
      </c>
      <c r="F30" s="160">
        <f ca="1">COUNTIF(PULLP3!CC1:CC1015,TRUE)</f>
        <v>54</v>
      </c>
      <c r="G30" s="17">
        <f ca="1">COUNTIF(PULLP3!DC1:DC1015,TRUE)</f>
        <v>26</v>
      </c>
      <c r="H30" s="191">
        <f ca="1">TRUNC(E30/(C30-I30),2)</f>
        <v>0.51</v>
      </c>
      <c r="I30" s="17">
        <f ca="1">SUM(PULLP3!DF1:DF1015)</f>
        <v>0</v>
      </c>
      <c r="J30" s="114">
        <f ca="1">COUNTIF(PULLP3!M1:M1015,TRUE)</f>
        <v>24</v>
      </c>
      <c r="K30" s="114">
        <f ca="1">COUNTIF(PULLP3!CH1:CH1000,"&gt;0")</f>
        <v>160</v>
      </c>
      <c r="L30" s="17">
        <f ca="1">COUNTIF(PULLP3!DB1:DB1000,TRUE)</f>
        <v>33</v>
      </c>
      <c r="M30" s="142">
        <f ca="1">TRUNC((COUNTIF(PULLP3!CD1:CD1015,TRUE)/C19),2)</f>
        <v>0.57999999999999996</v>
      </c>
      <c r="N30" s="143">
        <f ca="1">C30/E19</f>
        <v>0.63184079601990051</v>
      </c>
      <c r="O30" s="213">
        <f ca="1">AVERAGE(PULLP3!CI1:CI1000)/(60*60*24)</f>
        <v>1.1061197916666665E-3</v>
      </c>
      <c r="P30" s="142">
        <f ca="1">COUNTIF(PULLP3!CA1:CA1000, "&gt;0")/E19</f>
        <v>0.44278606965174128</v>
      </c>
      <c r="Q30" s="99">
        <f ca="1">COUNTIF(PULLP3!CH1:CH1000,"0")/E19</f>
        <v>0.20398009950248755</v>
      </c>
      <c r="R30" s="150" t="e" cm="1">
        <f t="array" ref="R30">commpercent(secsandmins(F37:F46),CE32:CE46)</f>
        <v>#VALUE!</v>
      </c>
      <c r="S30" s="150" t="e" cm="1">
        <f t="array" ref="S30">commpercent(secsandmins(F37:F46),secsandmins(G32:G46))</f>
        <v>#VALUE!</v>
      </c>
      <c r="T30" s="150" t="e" cm="1">
        <f t="array" ref="T30">commpercent(secsandmins(B32:B46),CE32:CE46)</f>
        <v>#VALUE!</v>
      </c>
      <c r="U30" s="201" t="e">
        <f>AVERAGE(secsandmins(D32:D46))</f>
        <v>#VALUE!</v>
      </c>
      <c r="V30" s="201" t="e">
        <f>AVERAGE(secsandmins(E32:E46))</f>
        <v>#VALUE!</v>
      </c>
      <c r="W30" s="114">
        <f ca="1">COUNTIF(PULLP3!O1:O1000,TRUE)</f>
        <v>0</v>
      </c>
      <c r="X30" s="94"/>
      <c r="Y30" s="94"/>
      <c r="Z30" s="94"/>
      <c r="AA30" s="17">
        <f ca="1">COUNTIF(PULLP3!DE1:DE1000,TRUE)</f>
        <v>2</v>
      </c>
      <c r="AB30" s="20" t="e">
        <f>AVERAGE(secsandmins(Z37:Z46))</f>
        <v>#DIV/0!</v>
      </c>
      <c r="AC30" s="20">
        <f>SUM(AA37:AA46)</f>
        <v>0</v>
      </c>
      <c r="AD30" s="141"/>
      <c r="AE30" s="23" t="e">
        <f>AVERAGE(BW32:BW46)</f>
        <v>#DIV/0!</v>
      </c>
      <c r="AF30" s="120" t="e">
        <f>AVERAGE(BT32:BT46)/(60*60*24)</f>
        <v>#DIV/0!</v>
      </c>
      <c r="AG30" s="120" t="e">
        <f>AVERAGE(BU32:BU46)/(60*60*24)</f>
        <v>#DIV/0!</v>
      </c>
      <c r="AH30" s="23">
        <f>COUNTIF(CN32:CN46,-180)</f>
        <v>0</v>
      </c>
      <c r="AI30" s="23" t="e">
        <f>AVERAGE(BR32:BR46)</f>
        <v>#DIV/0!</v>
      </c>
      <c r="AJ30" s="102"/>
      <c r="AK30" s="124" t="e">
        <f>AVERAGE(BQ32:BQ46)/(60*60*24)</f>
        <v>#DIV/0!</v>
      </c>
    </row>
    <row r="31" spans="1:37" x14ac:dyDescent="0.2">
      <c r="F31" s="161"/>
      <c r="H31" s="161"/>
      <c r="O31" s="126" t="s">
        <v>26</v>
      </c>
      <c r="T31" s="221"/>
      <c r="W31" s="151"/>
    </row>
    <row r="32" spans="1:37" x14ac:dyDescent="0.2">
      <c r="A32" s="101" t="s">
        <v>28</v>
      </c>
      <c r="B32" s="101" t="s">
        <v>29</v>
      </c>
      <c r="C32" s="202" t="s">
        <v>30</v>
      </c>
      <c r="D32" s="101" t="s">
        <v>328</v>
      </c>
      <c r="E32" s="84" t="s">
        <v>31</v>
      </c>
      <c r="F32" s="202" t="s">
        <v>32</v>
      </c>
      <c r="G32" s="101" t="s">
        <v>329</v>
      </c>
      <c r="H32" s="205" t="s">
        <v>33</v>
      </c>
      <c r="I32" s="84" t="s">
        <v>373</v>
      </c>
      <c r="J32" s="202" t="s">
        <v>330</v>
      </c>
      <c r="K32" s="202" t="s">
        <v>34</v>
      </c>
      <c r="L32" s="101" t="s">
        <v>36</v>
      </c>
      <c r="M32" s="202" t="s">
        <v>37</v>
      </c>
      <c r="N32" s="202" t="s">
        <v>38</v>
      </c>
      <c r="O32" s="83" t="s">
        <v>39</v>
      </c>
      <c r="P32" s="16" t="s">
        <v>46</v>
      </c>
      <c r="Q32" s="16" t="s">
        <v>168</v>
      </c>
      <c r="R32" s="149" t="s">
        <v>40</v>
      </c>
      <c r="S32" s="149" t="s">
        <v>41</v>
      </c>
      <c r="T32" s="149" t="s">
        <v>42</v>
      </c>
      <c r="U32" s="149" t="s">
        <v>43</v>
      </c>
      <c r="V32" s="149" t="s">
        <v>44</v>
      </c>
      <c r="W32" s="202" t="s">
        <v>45</v>
      </c>
      <c r="X32" s="16" t="s">
        <v>47</v>
      </c>
      <c r="Y32" s="16" t="s">
        <v>48</v>
      </c>
      <c r="Z32" s="16" t="s">
        <v>49</v>
      </c>
      <c r="AA32" s="16" t="s">
        <v>368</v>
      </c>
      <c r="AB32" s="101" t="s">
        <v>53</v>
      </c>
      <c r="AC32" s="101" t="s">
        <v>54</v>
      </c>
      <c r="AD32" s="16" t="s">
        <v>331</v>
      </c>
      <c r="AE32" s="16" t="s">
        <v>56</v>
      </c>
      <c r="AF32" s="16" t="s">
        <v>57</v>
      </c>
      <c r="AG32" s="16" t="s">
        <v>58</v>
      </c>
      <c r="AH32" s="16" t="s">
        <v>59</v>
      </c>
      <c r="AI32" s="16" t="s">
        <v>60</v>
      </c>
      <c r="AJ32" s="16" t="s">
        <v>61</v>
      </c>
      <c r="AK32" s="16" t="s">
        <v>62</v>
      </c>
    </row>
    <row r="33" spans="1:37" x14ac:dyDescent="0.2">
      <c r="A33" s="106" t="s">
        <v>355</v>
      </c>
      <c r="B33" s="165">
        <f ca="1">C33/K33</f>
        <v>0.8035714285714286</v>
      </c>
      <c r="C33" s="114">
        <f ca="1">SUM(PULLP4!CA1:CA1000)</f>
        <v>135</v>
      </c>
      <c r="D33" s="17">
        <f ca="1">G33-J33</f>
        <v>-7</v>
      </c>
      <c r="E33" s="114">
        <f ca="1">SUM(PULLP4!CB1:CB1015)</f>
        <v>65</v>
      </c>
      <c r="F33" s="160">
        <f ca="1">COUNTIF(PULLP4!CC1:CC1015,TRUE)</f>
        <v>42</v>
      </c>
      <c r="G33" s="17">
        <f ca="1">COUNTIF(PULLP4!DC1:DC1015,TRUE)</f>
        <v>19</v>
      </c>
      <c r="H33" s="191">
        <f ca="1">TRUNC(E33/(C33-I33),2)</f>
        <v>0.49</v>
      </c>
      <c r="I33" s="17">
        <f ca="1">SUM(PULLP4!DF1:DF1015)</f>
        <v>3</v>
      </c>
      <c r="J33" s="114">
        <f ca="1">COUNTIF(PULLP4!M1:M1015,TRUE)</f>
        <v>26</v>
      </c>
      <c r="K33" s="114">
        <f ca="1">COUNTIF(PULLP4!CH1:CH1000,"&gt;0")</f>
        <v>168</v>
      </c>
      <c r="L33" s="17">
        <f ca="1">COUNTIF(PULLP4!DB1:DB1000,TRUE)</f>
        <v>23</v>
      </c>
      <c r="M33" s="142">
        <f ca="1">TRUNC((COUNTIF(PULLP4!CD1:CD1015,TRUE)/C19),2)</f>
        <v>0.59</v>
      </c>
      <c r="N33" s="143">
        <f ca="1">C33/F19</f>
        <v>0.67164179104477617</v>
      </c>
      <c r="O33" s="213">
        <f ca="1">AVERAGE(PULLP4!CI1:CI1000)/(60*60*24)</f>
        <v>1.1177937610229276E-3</v>
      </c>
      <c r="P33" s="142">
        <f ca="1">COUNTIF(PULLP4!CA1:CA1000, "&gt;0")/F19</f>
        <v>0.47263681592039802</v>
      </c>
      <c r="Q33" s="99">
        <f ca="1">COUNTIF(PULLP4!CH1:CH1000,"0")/F19</f>
        <v>0.16417910447761194</v>
      </c>
      <c r="R33" s="150" t="e" cm="1">
        <f t="array" ref="R33">commpercent(secsandmins(F37:F47),CE35:CE49)</f>
        <v>#VALUE!</v>
      </c>
      <c r="S33" s="150" t="e" cm="1">
        <f t="array" ref="S33">commpercent(secsandmins(F37:F47),secsandmins(G35:G47))</f>
        <v>#VALUE!</v>
      </c>
      <c r="T33" s="150" t="e" cm="1">
        <f t="array" ref="T33">commpercent(secsandmins(B35:B49),CE35:CE49)</f>
        <v>#VALUE!</v>
      </c>
      <c r="U33" s="201" t="e">
        <f>AVERAGE(secsandmins(D35:D49))</f>
        <v>#VALUE!</v>
      </c>
      <c r="V33" s="201" t="e">
        <f>AVERAGE(secsandmins(E35:E47))</f>
        <v>#VALUE!</v>
      </c>
      <c r="W33" s="114">
        <f ca="1">COUNTIF(PULLP4!O1:O1000,TRUE)</f>
        <v>2</v>
      </c>
      <c r="X33" s="94"/>
      <c r="Y33" s="94"/>
      <c r="Z33" s="94"/>
      <c r="AA33" s="17">
        <f ca="1">COUNTIF(PULLP4!DE1:DE1000,TRUE)</f>
        <v>0</v>
      </c>
      <c r="AB33" s="20" t="e">
        <f>AVERAGE(secsandmins(Z37:Z49))</f>
        <v>#DIV/0!</v>
      </c>
      <c r="AC33" s="20">
        <f>SUM(AA37:AA49)</f>
        <v>0</v>
      </c>
      <c r="AD33" s="141"/>
      <c r="AE33" s="23" t="e">
        <f>AVERAGE(BW35:BW49)</f>
        <v>#DIV/0!</v>
      </c>
      <c r="AF33" s="120" t="e">
        <f>AVERAGE(BT35:BT49)/(60*60*24)</f>
        <v>#DIV/0!</v>
      </c>
      <c r="AG33" s="120" t="e">
        <f>AVERAGE(BU35:BU49)/(60*60*24)</f>
        <v>#DIV/0!</v>
      </c>
      <c r="AH33" s="23">
        <f>COUNTIF(CN35:CN49,-180)</f>
        <v>0</v>
      </c>
      <c r="AI33" s="23" t="e">
        <f>AVERAGE(BR35:BR49)</f>
        <v>#DIV/0!</v>
      </c>
      <c r="AJ33" s="102"/>
      <c r="AK33" s="124" t="e">
        <f>AVERAGE(BQ35:BQ49)/(60*60*24)</f>
        <v>#DIV/0!</v>
      </c>
    </row>
    <row r="34" spans="1:37" x14ac:dyDescent="0.2">
      <c r="F34" s="161"/>
      <c r="O34" s="126" t="s">
        <v>26</v>
      </c>
      <c r="T34" s="221"/>
      <c r="W34" s="151"/>
    </row>
    <row r="35" spans="1:37" x14ac:dyDescent="0.2">
      <c r="A35" s="101" t="s">
        <v>28</v>
      </c>
      <c r="B35" s="101" t="s">
        <v>29</v>
      </c>
      <c r="C35" s="202" t="s">
        <v>30</v>
      </c>
      <c r="D35" s="101" t="s">
        <v>328</v>
      </c>
      <c r="E35" s="84" t="s">
        <v>31</v>
      </c>
      <c r="F35" s="202" t="s">
        <v>32</v>
      </c>
      <c r="G35" s="101" t="s">
        <v>329</v>
      </c>
      <c r="H35" s="205" t="s">
        <v>33</v>
      </c>
      <c r="I35" s="84" t="s">
        <v>373</v>
      </c>
      <c r="J35" s="202" t="s">
        <v>330</v>
      </c>
      <c r="K35" s="202" t="s">
        <v>34</v>
      </c>
      <c r="L35" s="101" t="s">
        <v>36</v>
      </c>
      <c r="M35" s="202" t="s">
        <v>37</v>
      </c>
      <c r="N35" s="202" t="s">
        <v>38</v>
      </c>
      <c r="O35" s="83" t="s">
        <v>39</v>
      </c>
      <c r="P35" s="16" t="s">
        <v>46</v>
      </c>
      <c r="Q35" s="16" t="s">
        <v>168</v>
      </c>
      <c r="R35" s="149" t="s">
        <v>40</v>
      </c>
      <c r="S35" s="149" t="s">
        <v>41</v>
      </c>
      <c r="T35" s="149" t="s">
        <v>42</v>
      </c>
      <c r="U35" s="149" t="s">
        <v>43</v>
      </c>
      <c r="V35" s="149" t="s">
        <v>44</v>
      </c>
      <c r="W35" s="202" t="s">
        <v>45</v>
      </c>
      <c r="X35" s="16" t="s">
        <v>47</v>
      </c>
      <c r="Y35" s="16" t="s">
        <v>48</v>
      </c>
      <c r="Z35" s="16" t="s">
        <v>49</v>
      </c>
      <c r="AA35" s="16" t="s">
        <v>368</v>
      </c>
      <c r="AB35" s="101" t="s">
        <v>53</v>
      </c>
      <c r="AC35" s="101" t="s">
        <v>54</v>
      </c>
      <c r="AD35" s="16" t="s">
        <v>331</v>
      </c>
      <c r="AE35" s="16" t="s">
        <v>56</v>
      </c>
      <c r="AF35" s="16" t="s">
        <v>57</v>
      </c>
      <c r="AG35" s="16" t="s">
        <v>58</v>
      </c>
      <c r="AH35" s="16" t="s">
        <v>59</v>
      </c>
      <c r="AI35" s="16" t="s">
        <v>60</v>
      </c>
      <c r="AJ35" s="16" t="s">
        <v>61</v>
      </c>
      <c r="AK35" s="16" t="s">
        <v>62</v>
      </c>
    </row>
    <row r="36" spans="1:37" x14ac:dyDescent="0.2">
      <c r="A36" s="107" t="s">
        <v>67</v>
      </c>
      <c r="B36" s="165">
        <f ca="1">C36/K36</f>
        <v>0.79487179487179482</v>
      </c>
      <c r="C36" s="114">
        <f ca="1">SUM(PULLP5!CA1:CA1000)</f>
        <v>124</v>
      </c>
      <c r="D36" s="17">
        <f ca="1">G36-J36</f>
        <v>-13</v>
      </c>
      <c r="E36" s="114">
        <f ca="1">SUM(PULLP5!CB1:CB1015)</f>
        <v>59</v>
      </c>
      <c r="F36" s="160">
        <f ca="1">COUNTIF(PULLP5!CC1:CC1015,TRUE)</f>
        <v>24</v>
      </c>
      <c r="G36" s="17">
        <f ca="1">COUNTIF(PULLP5!DC1:DC1015,TRUE)</f>
        <v>4</v>
      </c>
      <c r="H36" s="191">
        <f ca="1">TRUNC(E36/(C36-I36),2)</f>
        <v>0.48</v>
      </c>
      <c r="I36" s="17">
        <f ca="1">SUM(PULLP5!DF1:DF1015)</f>
        <v>3</v>
      </c>
      <c r="J36" s="114">
        <f ca="1">COUNTIF(PULLP5!M1:M1015,TRUE)</f>
        <v>17</v>
      </c>
      <c r="K36" s="114">
        <f ca="1">COUNTIF(PULLP5!CH1:CH1000,"&gt;0")</f>
        <v>156</v>
      </c>
      <c r="L36" s="17">
        <f ca="1">COUNTIF(PULLP5!DB1:DB1000,TRUE)</f>
        <v>23</v>
      </c>
      <c r="M36" s="142">
        <f ca="1">TRUNC((COUNTIF(PULLP5!CD1:CD1015,TRUE)/C19),2)</f>
        <v>0.56999999999999995</v>
      </c>
      <c r="N36" s="143">
        <f ca="1">C36/G19</f>
        <v>0.61691542288557211</v>
      </c>
      <c r="O36" s="213">
        <f ca="1">AVERAGE(PULLP5!CI1:CI1000)/(60*60*24)</f>
        <v>1.2355324074074074E-3</v>
      </c>
      <c r="P36" s="142">
        <f ca="1">COUNTIF(PULLP5!CA1:CA1000, "&gt;0")/G19</f>
        <v>0.41293532338308458</v>
      </c>
      <c r="Q36" s="99">
        <f ca="1">COUNTIF(PULLP5!CH1:CH1000,"0")/G19</f>
        <v>0.22388059701492538</v>
      </c>
      <c r="R36" s="150" t="e" cm="1">
        <f t="array" ref="R36">commpercent(secsandmins(F38:F52),CE38:CE52)</f>
        <v>#VALUE!</v>
      </c>
      <c r="S36" s="150" t="e" cm="1">
        <f t="array" ref="S36">commpercent(secsandmins(F38:F52),secsandmins(G39:G52))</f>
        <v>#VALUE!</v>
      </c>
      <c r="T36" s="150" t="e" cm="1">
        <f t="array" ref="T36">commpercent(secsandmins(B38:B52),CE38:CE52)</f>
        <v>#VALUE!</v>
      </c>
      <c r="U36" s="201" t="e">
        <f>AVERAGE(secsandmins(D38:D52))</f>
        <v>#VALUE!</v>
      </c>
      <c r="V36" s="201" t="e">
        <f>AVERAGE(secsandmins(E38:E52))</f>
        <v>#VALUE!</v>
      </c>
      <c r="W36" s="114">
        <f ca="1">COUNTIF(PULLP5!O1:O1000,TRUE)</f>
        <v>8</v>
      </c>
      <c r="X36" s="94"/>
      <c r="Y36" s="94"/>
      <c r="Z36" s="94"/>
      <c r="AA36" s="17">
        <f ca="1">COUNTIF(PULLP5!DE1:DE1000,TRUE)</f>
        <v>6</v>
      </c>
      <c r="AB36" s="20" t="e">
        <f>AVERAGE(secsandmins(Z38:Z52))</f>
        <v>#DIV/0!</v>
      </c>
      <c r="AC36" s="20">
        <f>SUM(AA38:AA52)</f>
        <v>0</v>
      </c>
      <c r="AD36" s="141"/>
      <c r="AE36" s="23" t="e">
        <f>AVERAGE(BW38:BW52)</f>
        <v>#DIV/0!</v>
      </c>
      <c r="AF36" s="120" t="e">
        <f>AVERAGE(BT38:BT52)/(60*60*24)</f>
        <v>#DIV/0!</v>
      </c>
      <c r="AG36" s="120" t="e">
        <f>AVERAGE(BU38:BU52)/(60*60*24)</f>
        <v>#DIV/0!</v>
      </c>
      <c r="AH36" s="23">
        <f>COUNTIF(CN38:CN52,-180)</f>
        <v>0</v>
      </c>
      <c r="AI36" s="23" t="e">
        <f>AVERAGE(BR38:BR52)</f>
        <v>#DIV/0!</v>
      </c>
      <c r="AJ36" s="102"/>
      <c r="AK36" s="124" t="e">
        <f>AVERAGE(BQ38:BQ52)/(60*60*24)</f>
        <v>#DIV/0!</v>
      </c>
    </row>
    <row r="39" spans="1:37" x14ac:dyDescent="0.2">
      <c r="A39" s="324" t="s">
        <v>340</v>
      </c>
      <c r="B39" s="325"/>
      <c r="C39" s="325"/>
      <c r="D39" s="325"/>
      <c r="E39" s="325"/>
    </row>
    <row r="40" spans="1:37" x14ac:dyDescent="0.2">
      <c r="A40" s="325"/>
      <c r="B40" s="325"/>
      <c r="C40" s="325"/>
      <c r="D40" s="325"/>
      <c r="E40" s="325"/>
    </row>
    <row r="41" spans="1:37" ht="13.5" thickBot="1" x14ac:dyDescent="0.25">
      <c r="A41" s="326"/>
      <c r="B41" s="326"/>
      <c r="C41" s="326"/>
      <c r="D41" s="326"/>
      <c r="E41" s="326"/>
      <c r="F41" s="214"/>
      <c r="G41" s="167"/>
      <c r="H41" s="167"/>
      <c r="I41" s="167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</row>
    <row r="45" spans="1:37" x14ac:dyDescent="0.2">
      <c r="A45" s="206" t="s">
        <v>320</v>
      </c>
      <c r="B45" s="162" t="s">
        <v>2</v>
      </c>
      <c r="C45" s="155" t="s">
        <v>321</v>
      </c>
      <c r="D45" s="155" t="s">
        <v>322</v>
      </c>
      <c r="E45" s="155" t="s">
        <v>3</v>
      </c>
    </row>
    <row r="46" spans="1:37" x14ac:dyDescent="0.2">
      <c r="B46" s="163" t="s">
        <v>210</v>
      </c>
      <c r="C46" s="20"/>
      <c r="D46" s="148"/>
      <c r="E46" s="20"/>
      <c r="L46" s="18"/>
      <c r="M46" s="42" t="s">
        <v>332</v>
      </c>
    </row>
    <row r="47" spans="1:37" x14ac:dyDescent="0.2">
      <c r="L47" s="18"/>
    </row>
    <row r="48" spans="1:37" x14ac:dyDescent="0.2">
      <c r="B48" s="17" t="s">
        <v>341</v>
      </c>
      <c r="C48" s="23" t="s">
        <v>342</v>
      </c>
      <c r="D48" s="100" t="s">
        <v>343</v>
      </c>
      <c r="E48" s="197" t="s">
        <v>344</v>
      </c>
      <c r="F48" s="194" t="s">
        <v>6</v>
      </c>
      <c r="G48" s="132" t="s">
        <v>345</v>
      </c>
      <c r="H48" s="100" t="s">
        <v>343</v>
      </c>
      <c r="I48" s="43" t="s">
        <v>14</v>
      </c>
      <c r="J48" s="197" t="s">
        <v>344</v>
      </c>
      <c r="K48" s="194" t="s">
        <v>6</v>
      </c>
      <c r="L48" s="18"/>
      <c r="M48" s="186" t="s">
        <v>343</v>
      </c>
      <c r="N48" s="188" t="s">
        <v>14</v>
      </c>
      <c r="O48" s="159" t="s">
        <v>344</v>
      </c>
    </row>
    <row r="49" spans="2:15" x14ac:dyDescent="0.2">
      <c r="B49" s="42" t="str" cm="1">
        <f t="array" aca="1" ref="B49:B52" ca="1">INDIRECT(_xlfn.SWITCH(B46,"BORDER",REF!F2,"CHALET",REF!F3,"CLUBHOUSE",REF!F4,"BANK",REF!F5,"KAFE",REF!F6,"OREGON",REF!F7,"SKYSCRAPER",REF!F8,"THEME PARK",REF!F9,"VILLA",REF!F10))</f>
        <v>SupplyCustoms</v>
      </c>
      <c r="C49" s="99" t="e">
        <f ca="1">AVERAGE(CalcWR(B49,MAPPULL!D1:D1000,MAPPULL!G1:G1000,MAPPULL!F1:F1000, "Defence"))</f>
        <v>#VALUE!</v>
      </c>
      <c r="D49" s="17" t="e">
        <f ca="1">MAPPULL!DQ1</f>
        <v>#VALUE!</v>
      </c>
      <c r="E49" s="17" t="e">
        <f ca="1">MAPPULL!DS1</f>
        <v>#VALUE!</v>
      </c>
      <c r="F49" s="66">
        <f ca="1">COUNTIFS(MAPPULL!D1:D1000,B49,MAPPULL!F1:F1000,"Defence")</f>
        <v>0</v>
      </c>
      <c r="G49" s="175">
        <f ca="1">AVERAGE(CalcWR(B49,MAPPULL!D1:D1000,MAPPULL!G1:G1000,MAPPULL!F1:F1000, "Attack"))</f>
        <v>0</v>
      </c>
      <c r="H49" s="17" t="e">
        <f ca="1">MAPPULL!DP1</f>
        <v>#VALUE!</v>
      </c>
      <c r="I49" s="20"/>
      <c r="J49" s="17">
        <f ca="1">MAPPULL!DR1</f>
        <v>0</v>
      </c>
      <c r="K49" s="66">
        <f ca="1">COUNTIFS(MAPPULL!D1:D1000,B49,MAPPULL!F1:F1000,"Attack")</f>
        <v>1</v>
      </c>
      <c r="L49" s="18"/>
      <c r="M49" s="17">
        <f ca="1">MAPPULL!J1</f>
        <v>0.61176470588235299</v>
      </c>
      <c r="N49" s="17">
        <f ca="1">MAPPULL!K1</f>
        <v>0.90909090909090906</v>
      </c>
      <c r="O49" s="17">
        <f ca="1">MAPPULL!N1</f>
        <v>0.43</v>
      </c>
    </row>
    <row r="50" spans="2:15" x14ac:dyDescent="0.2">
      <c r="B50" s="145" t="str">
        <f ca="1"/>
        <v>WorkshopVents</v>
      </c>
      <c r="C50" s="99">
        <f ca="1">AVERAGE(CalcWR(B50,MAPPULL!D1:D1000,MAPPULL!G1:G1000,MAPPULL!F1:F1000, "Defence"))</f>
        <v>0.4</v>
      </c>
      <c r="D50" s="17">
        <f ca="1">MAPPULL!GL1</f>
        <v>0.5</v>
      </c>
      <c r="E50" s="17">
        <f ca="1">MAPPULL!GN1</f>
        <v>0.8</v>
      </c>
      <c r="F50" s="66">
        <f ca="1">COUNTIFS(MAPPULL!D1:D1000,B50,MAPPULL!F1:F1000,"Defence")</f>
        <v>5</v>
      </c>
      <c r="G50" s="175">
        <f ca="1">AVERAGE(CalcWR(B50,MAPPULL!D1:D1000,MAPPULL!G1:G1000,MAPPULL!F1:F1000, "Attack"))</f>
        <v>0.8</v>
      </c>
      <c r="H50" s="17">
        <f ca="1">MAPPULL!GK1</f>
        <v>1</v>
      </c>
      <c r="I50" s="20"/>
      <c r="J50" s="17">
        <f ca="1">MAPPULL!GM1</f>
        <v>0.6</v>
      </c>
      <c r="K50" s="66">
        <f ca="1">COUNTIFS(MAPPULL!D1:D1000,B50,MAPPULL!F1:F1000,"Attack")</f>
        <v>5</v>
      </c>
      <c r="L50" s="18"/>
    </row>
    <row r="51" spans="2:15" x14ac:dyDescent="0.2">
      <c r="B51" s="174" t="str">
        <f ca="1"/>
        <v>BathroomTellers</v>
      </c>
      <c r="C51" s="99">
        <f ca="1">AVERAGE(CalcWR(B51,MAPPULL!D1:D1000,MAPPULL!G1:G1000,MAPPULL!F1:F1000, "Defence"))</f>
        <v>0.4</v>
      </c>
      <c r="D51" s="17">
        <f ca="1">MAPPULL!JG1</f>
        <v>0.5</v>
      </c>
      <c r="E51" s="17">
        <f ca="1">MAPPULL!JI1</f>
        <v>0.4</v>
      </c>
      <c r="F51" s="66">
        <f ca="1">COUNTIFS(MAPPULL!D1:D1000,B51,MAPPULL!F1:F1000,"Defence")</f>
        <v>5</v>
      </c>
      <c r="G51" s="175">
        <f ca="1">AVERAGE(CalcWR(B51,MAPPULL!D1:D1000,MAPPULL!G1:G1000,MAPPULL!F1:F1000, "Attack"))</f>
        <v>0.6</v>
      </c>
      <c r="H51" s="17">
        <f ca="1">MAPPULL!JF1</f>
        <v>0.66666666666666663</v>
      </c>
      <c r="I51" s="20"/>
      <c r="J51" s="17">
        <f ca="1">MAPPULL!JH1</f>
        <v>0.6</v>
      </c>
      <c r="K51" s="66">
        <f ca="1">COUNTIFS(MAPPULL!D1:D1000,B51,MAPPULL!F1:F1000,"Attack")</f>
        <v>5</v>
      </c>
      <c r="L51" s="18"/>
    </row>
    <row r="52" spans="2:15" x14ac:dyDescent="0.2">
      <c r="B52" s="25" t="str">
        <f ca="1"/>
        <v>ArmoryArchives</v>
      </c>
      <c r="C52" s="99">
        <f ca="1">AVERAGE(CalcWR(B52,MAPPULL!D1:D1000,MAPPULL!G1:G1000,MAPPULL!F1:F1000, "Defence"))</f>
        <v>0.4</v>
      </c>
      <c r="D52" s="17">
        <f ca="1">MAPPULL!MB1</f>
        <v>0.5</v>
      </c>
      <c r="E52" s="17">
        <f ca="1">MAPPULL!MD1</f>
        <v>0.4</v>
      </c>
      <c r="F52" s="66">
        <f ca="1">COUNTIFS(MAPPULL!D1:D1000,B52,MAPPULL!F1:F1000,"Defence")</f>
        <v>5</v>
      </c>
      <c r="G52" s="175">
        <f ca="1">AVERAGE(CalcWR(B52,MAPPULL!D1:D1000,MAPPULL!G1:G1000,MAPPULL!F1:F1000, "Attack"))</f>
        <v>0.42857142857142855</v>
      </c>
      <c r="H52" s="17">
        <f ca="1">MAPPULL!MA1</f>
        <v>0.66666666666666663</v>
      </c>
      <c r="I52" s="20"/>
      <c r="J52" s="17">
        <f ca="1">MAPPULL!MC1</f>
        <v>0.42857142857142855</v>
      </c>
      <c r="K52" s="66">
        <f ca="1">COUNTIFS(MAPPULL!D1:D1000,B52,MAPPULL!F1:F1000,"Attack")</f>
        <v>7</v>
      </c>
      <c r="L52" s="18"/>
    </row>
    <row r="53" spans="2:15" x14ac:dyDescent="0.2">
      <c r="G53" s="126" t="s">
        <v>26</v>
      </c>
      <c r="L53" s="18"/>
    </row>
    <row r="54" spans="2:15" x14ac:dyDescent="0.2">
      <c r="B54" s="42" t="s">
        <v>343</v>
      </c>
      <c r="C54" s="158" t="s">
        <v>346</v>
      </c>
      <c r="D54" s="72" t="s">
        <v>319</v>
      </c>
      <c r="E54" s="217" t="s">
        <v>6</v>
      </c>
      <c r="F54" s="218" t="s">
        <v>347</v>
      </c>
      <c r="G54" s="231" t="s">
        <v>350</v>
      </c>
      <c r="L54" s="18"/>
    </row>
    <row r="55" spans="2:15" x14ac:dyDescent="0.2">
      <c r="B55" s="17">
        <f ca="1">MAPPULL!L1</f>
        <v>0.6470588235294118</v>
      </c>
      <c r="C55" s="17">
        <f ca="1">COUNTIF(MAPPULL!CP4:CP1000,TRUE)</f>
        <v>17</v>
      </c>
      <c r="D55" s="17">
        <f ca="1">COUNTA(_xlfn.UNIQUE(MAPPULL!J4:J1000))-1</f>
        <v>3</v>
      </c>
      <c r="E55" s="17">
        <f ca="1">COUNTA(MAPPULL!J4:J1000)</f>
        <v>33</v>
      </c>
      <c r="F55" s="17">
        <f ca="1">MAPPULL!M1</f>
        <v>0.51515151515151514</v>
      </c>
      <c r="G55" s="125">
        <f ca="1">AVERAGE(MAPPULL!CS4:CS1000)/(60*60*24)</f>
        <v>6.127025462962963E-4</v>
      </c>
      <c r="L55" s="18"/>
    </row>
    <row r="56" spans="2:15" x14ac:dyDescent="0.2">
      <c r="L56" s="18"/>
    </row>
    <row r="57" spans="2:15" x14ac:dyDescent="0.2">
      <c r="B57" s="100" t="s">
        <v>348</v>
      </c>
      <c r="C57" s="66" t="s">
        <v>349</v>
      </c>
      <c r="F57" s="232" t="s">
        <v>352</v>
      </c>
      <c r="G57" s="232" t="s">
        <v>353</v>
      </c>
      <c r="J57" s="170" t="s">
        <v>351</v>
      </c>
      <c r="L57" s="18"/>
    </row>
    <row r="58" spans="2:15" x14ac:dyDescent="0.2">
      <c r="B58" s="99">
        <f>AVERAGE(CalcWROverall(MAPPULL!G1:G1000,MAPPULL!F1:F1000, "Attack"))</f>
        <v>0.55555555555555558</v>
      </c>
      <c r="C58" s="99">
        <f>AVERAGE(CalcWROverall(MAPPULL!G1:G1000,MAPPULL!F1:F1000, "Defence"))</f>
        <v>0.4</v>
      </c>
      <c r="F58" s="17"/>
      <c r="G58" s="17"/>
      <c r="J58" s="17"/>
      <c r="L58" s="18"/>
    </row>
    <row r="59" spans="2:15" x14ac:dyDescent="0.2">
      <c r="L59" s="18"/>
    </row>
    <row r="60" spans="2:15" x14ac:dyDescent="0.2">
      <c r="L60" s="18"/>
    </row>
    <row r="61" spans="2:15" x14ac:dyDescent="0.2">
      <c r="L61" s="18"/>
    </row>
    <row r="62" spans="2:15" x14ac:dyDescent="0.2">
      <c r="L62" s="18"/>
    </row>
    <row r="63" spans="2:15" x14ac:dyDescent="0.2">
      <c r="L63" s="18"/>
    </row>
    <row r="64" spans="2:15" x14ac:dyDescent="0.2">
      <c r="L64" s="18"/>
    </row>
    <row r="65" spans="12:12" x14ac:dyDescent="0.2">
      <c r="L65" s="18"/>
    </row>
  </sheetData>
  <mergeCells count="4">
    <mergeCell ref="A1:E2"/>
    <mergeCell ref="C17:D17"/>
    <mergeCell ref="A11:F12"/>
    <mergeCell ref="A39:E41"/>
  </mergeCells>
  <conditionalFormatting sqref="J4">
    <cfRule type="notContainsErrors" dxfId="13" priority="16">
      <formula>NOT(ISERROR(J4))</formula>
    </cfRule>
    <cfRule type="containsErrors" dxfId="12" priority="17">
      <formula>ISERROR(J4)</formula>
    </cfRule>
  </conditionalFormatting>
  <conditionalFormatting sqref="D9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D24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D27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D30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D3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D3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TEMPLATESHEET</vt:lpstr>
      <vt:lpstr>START</vt:lpstr>
      <vt:lpstr>6_16 Border</vt:lpstr>
      <vt:lpstr>6_16 Oregon</vt:lpstr>
      <vt:lpstr>6_16 Villa</vt:lpstr>
      <vt:lpstr>6_9 Border</vt:lpstr>
      <vt:lpstr>6_9 Chalet</vt:lpstr>
      <vt:lpstr>6_9 Oregon</vt:lpstr>
      <vt:lpstr>6_7 Border</vt:lpstr>
      <vt:lpstr>6_7 Villa</vt:lpstr>
      <vt:lpstr>6_7 Oregon</vt:lpstr>
      <vt:lpstr>6_3 Villa</vt:lpstr>
      <vt:lpstr>6_3 Border</vt:lpstr>
      <vt:lpstr>6_3 Chalet</vt:lpstr>
      <vt:lpstr>6_1 Chalet</vt:lpstr>
      <vt:lpstr>6_1 Oregon</vt:lpstr>
      <vt:lpstr>5_31 Chalet</vt:lpstr>
      <vt:lpstr>5_31 Oregon</vt:lpstr>
      <vt:lpstr>5_30 Chalet</vt:lpstr>
      <vt:lpstr>5_30 Villa</vt:lpstr>
      <vt:lpstr>5_30 Theme</vt:lpstr>
      <vt:lpstr>END</vt:lpstr>
      <vt:lpstr>MAPPULL</vt:lpstr>
      <vt:lpstr>TODO</vt:lpstr>
      <vt:lpstr>PULL</vt:lpstr>
      <vt:lpstr>PULLP1</vt:lpstr>
      <vt:lpstr>PULLP2</vt:lpstr>
      <vt:lpstr>PULLP3</vt:lpstr>
      <vt:lpstr>PULLP4</vt:lpstr>
      <vt:lpstr>PULLP5</vt:lpstr>
      <vt:lpstr>REF</vt:lpstr>
      <vt:lpstr>STATS FILTER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Autumn</dc:creator>
  <cp:keywords/>
  <dc:description/>
  <cp:lastModifiedBy>Autumn</cp:lastModifiedBy>
  <cp:revision/>
  <dcterms:created xsi:type="dcterms:W3CDTF">2022-03-06T03:26:48Z</dcterms:created>
  <dcterms:modified xsi:type="dcterms:W3CDTF">2022-06-24T05:56:11Z</dcterms:modified>
  <cp:category/>
  <cp:contentStatus/>
</cp:coreProperties>
</file>